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2.xml" ContentType="application/vnd.openxmlformats-officedocument.spreadsheetml.pivotCacheRecords+xml"/>
  <Override PartName="/xl/metadata.xml" ContentType="application/vnd.openxmlformats-officedocument.spreadsheetml.sheetMetadata+xml"/>
  <Override PartName="/xl/pivotCache/pivotCacheDefinition2.xml" ContentType="application/vnd.openxmlformats-officedocument.spreadsheetml.pivotCacheDefiniti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aniel.torralba\Downloads\"/>
    </mc:Choice>
  </mc:AlternateContent>
  <xr:revisionPtr revIDLastSave="0" documentId="13_ncr:1_{BF621410-D26E-495B-825D-73DADFDC9AC7}" xr6:coauthVersionLast="47" xr6:coauthVersionMax="47" xr10:uidLastSave="{00000000-0000-0000-0000-000000000000}"/>
  <workbookProtection workbookAlgorithmName="SHA-512" workbookHashValue="UtmNvZnmCNTdpyeuls9/vQqFvAAlbufbIfQ5AtURwDYcDrjlU61M/c2aLIWclZRYyAm4Hoy8CMzaiZPYwnllqA==" workbookSaltValue="c0DeRmycY3nsxnp/eADfrw==" workbookSpinCount="100000" lockStructure="1"/>
  <bookViews>
    <workbookView xWindow="-120" yWindow="-120" windowWidth="20730" windowHeight="11040" tabRatio="712" xr2:uid="{974880A2-86C3-4DE7-AB46-05A8FF3509EE}"/>
  </bookViews>
  <sheets>
    <sheet name="Tabla de contenido" sheetId="29" r:id="rId1"/>
    <sheet name="Estructura" sheetId="9" r:id="rId2"/>
    <sheet name="Departamento" sheetId="10" r:id="rId3"/>
    <sheet name="INF" sheetId="24" state="hidden" r:id="rId4"/>
    <sheet name="INC" sheetId="25" state="hidden" r:id="rId5"/>
    <sheet name="MER" sheetId="26" state="hidden" r:id="rId6"/>
    <sheet name=" Brechas" sheetId="1" r:id="rId7"/>
    <sheet name="Verificación 2023" sheetId="22" state="hidden" r:id="rId8"/>
    <sheet name="Verificación 2022" sheetId="23" state="hidden" r:id="rId9"/>
    <sheet name=" Brechas abs" sheetId="3" r:id="rId10"/>
    <sheet name="Ordenamiento" sheetId="4" r:id="rId11"/>
    <sheet name="Puntaje" sheetId="5" r:id="rId12"/>
    <sheet name="Posición" sheetId="13" r:id="rId13"/>
    <sheet name="Subpilares" sheetId="6" r:id="rId14"/>
    <sheet name="Posición_Subpilares" sheetId="15" r:id="rId15"/>
    <sheet name="Pilares" sheetId="7" r:id="rId16"/>
    <sheet name="Posición_pilares" sheetId="16" r:id="rId17"/>
    <sheet name="Direccionalidad" sheetId="17" r:id="rId18"/>
    <sheet name="cod" sheetId="21" state="hidden" r:id="rId19"/>
    <sheet name="Puntaje_larga" sheetId="12" state="hidden" r:id="rId20"/>
    <sheet name="Posición_larga" sheetId="14" state="hidden" r:id="rId21"/>
    <sheet name="signo_largo" sheetId="19" state="hidden" r:id="rId22"/>
    <sheet name="Hoja11" sheetId="11" state="hidden" r:id="rId23"/>
  </sheets>
  <definedNames>
    <definedName name="_xlnm._FilterDatabase" localSheetId="15" hidden="1">Pilares!$A$1:$J$67</definedName>
    <definedName name="_xlnm._FilterDatabase" localSheetId="12" hidden="1">Posición!$A$1:$BU$67</definedName>
    <definedName name="_xlnm._FilterDatabase" localSheetId="20" hidden="1">Posición_larga!$A$1:$E$6271</definedName>
    <definedName name="_xlnm._FilterDatabase" localSheetId="16" hidden="1">Posición_pilares!$A$1:$J$67</definedName>
    <definedName name="_xlnm._FilterDatabase" localSheetId="14" hidden="1">Posición_Subpilares!$A$1:$U$67</definedName>
    <definedName name="_xlnm._FilterDatabase" localSheetId="19" hidden="1">Puntaje_larga!$A$1:$E$4621</definedName>
    <definedName name="_xlnm._FilterDatabase" localSheetId="21" hidden="1">signo_largo!$A$1:$E$4621</definedName>
    <definedName name="_xlnm._FilterDatabase" localSheetId="13" hidden="1">Subpilares!$A$1:$U$1</definedName>
  </definedNames>
  <calcPr calcId="191029"/>
  <pivotCaches>
    <pivotCache cacheId="0" r:id="rId24"/>
    <pivotCache cacheId="1" r:id="rId2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7" l="1"/>
  <c r="J75" i="24"/>
  <c r="M44" i="24"/>
  <c r="N44" i="24" s="1"/>
  <c r="N45" i="24"/>
  <c r="N46" i="24"/>
  <c r="N47" i="24"/>
  <c r="N48" i="24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44" i="24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44" i="25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44" i="26"/>
  <c r="J44" i="26"/>
  <c r="J76" i="26"/>
  <c r="I76" i="26"/>
  <c r="H76" i="26"/>
  <c r="J75" i="26"/>
  <c r="I75" i="26"/>
  <c r="H75" i="26"/>
  <c r="J74" i="26"/>
  <c r="I74" i="26"/>
  <c r="H74" i="26"/>
  <c r="J73" i="26"/>
  <c r="I73" i="26"/>
  <c r="H73" i="26"/>
  <c r="J72" i="26"/>
  <c r="I72" i="26"/>
  <c r="H72" i="26"/>
  <c r="J71" i="26"/>
  <c r="I71" i="26"/>
  <c r="H71" i="26"/>
  <c r="J70" i="26"/>
  <c r="I70" i="26"/>
  <c r="H70" i="26"/>
  <c r="J69" i="26"/>
  <c r="I69" i="26"/>
  <c r="H69" i="26"/>
  <c r="J68" i="26"/>
  <c r="I68" i="26"/>
  <c r="H68" i="26"/>
  <c r="J67" i="26"/>
  <c r="I67" i="26"/>
  <c r="H67" i="26"/>
  <c r="J66" i="26"/>
  <c r="I66" i="26"/>
  <c r="H66" i="26"/>
  <c r="J65" i="26"/>
  <c r="I65" i="26"/>
  <c r="H65" i="26"/>
  <c r="J64" i="26"/>
  <c r="I64" i="26"/>
  <c r="H64" i="26"/>
  <c r="J63" i="26"/>
  <c r="I63" i="26"/>
  <c r="H63" i="26"/>
  <c r="J62" i="26"/>
  <c r="I62" i="26"/>
  <c r="H62" i="26"/>
  <c r="J61" i="26"/>
  <c r="I61" i="26"/>
  <c r="H61" i="26"/>
  <c r="J60" i="26"/>
  <c r="I60" i="26"/>
  <c r="H60" i="26"/>
  <c r="J59" i="26"/>
  <c r="I59" i="26"/>
  <c r="H59" i="26"/>
  <c r="J58" i="26"/>
  <c r="I58" i="26"/>
  <c r="H58" i="26"/>
  <c r="J57" i="26"/>
  <c r="I57" i="26"/>
  <c r="H57" i="26"/>
  <c r="J56" i="26"/>
  <c r="I56" i="26"/>
  <c r="H56" i="26"/>
  <c r="J55" i="26"/>
  <c r="I55" i="26"/>
  <c r="H55" i="26"/>
  <c r="J54" i="26"/>
  <c r="I54" i="26"/>
  <c r="H54" i="26"/>
  <c r="J53" i="26"/>
  <c r="I53" i="26"/>
  <c r="H53" i="26"/>
  <c r="J52" i="26"/>
  <c r="I52" i="26"/>
  <c r="H52" i="26"/>
  <c r="J51" i="26"/>
  <c r="I51" i="26"/>
  <c r="H51" i="26"/>
  <c r="J50" i="26"/>
  <c r="I50" i="26"/>
  <c r="H50" i="26"/>
  <c r="J49" i="26"/>
  <c r="I49" i="26"/>
  <c r="H49" i="26"/>
  <c r="J48" i="26"/>
  <c r="I48" i="26"/>
  <c r="H48" i="26"/>
  <c r="J47" i="26"/>
  <c r="I47" i="26"/>
  <c r="H47" i="26"/>
  <c r="J46" i="26"/>
  <c r="I46" i="26"/>
  <c r="H46" i="26"/>
  <c r="J45" i="26"/>
  <c r="I45" i="26"/>
  <c r="H45" i="26"/>
  <c r="I44" i="26"/>
  <c r="H44" i="26"/>
  <c r="J76" i="25"/>
  <c r="I76" i="25"/>
  <c r="H76" i="25"/>
  <c r="J75" i="25"/>
  <c r="I75" i="25"/>
  <c r="H75" i="25"/>
  <c r="J74" i="25"/>
  <c r="I74" i="25"/>
  <c r="H74" i="25"/>
  <c r="J73" i="25"/>
  <c r="I73" i="25"/>
  <c r="H73" i="25"/>
  <c r="J72" i="25"/>
  <c r="I72" i="25"/>
  <c r="H72" i="25"/>
  <c r="J71" i="25"/>
  <c r="I71" i="25"/>
  <c r="H71" i="25"/>
  <c r="J70" i="25"/>
  <c r="I70" i="25"/>
  <c r="H70" i="25"/>
  <c r="J69" i="25"/>
  <c r="I69" i="25"/>
  <c r="H69" i="25"/>
  <c r="J68" i="25"/>
  <c r="I68" i="25"/>
  <c r="H68" i="25"/>
  <c r="J67" i="25"/>
  <c r="I67" i="25"/>
  <c r="H67" i="25"/>
  <c r="J66" i="25"/>
  <c r="I66" i="25"/>
  <c r="H66" i="25"/>
  <c r="J65" i="25"/>
  <c r="I65" i="25"/>
  <c r="H65" i="25"/>
  <c r="J64" i="25"/>
  <c r="I64" i="25"/>
  <c r="H64" i="25"/>
  <c r="J63" i="25"/>
  <c r="I63" i="25"/>
  <c r="H63" i="25"/>
  <c r="J62" i="25"/>
  <c r="I62" i="25"/>
  <c r="H62" i="25"/>
  <c r="J61" i="25"/>
  <c r="I61" i="25"/>
  <c r="H61" i="25"/>
  <c r="J60" i="25"/>
  <c r="I60" i="25"/>
  <c r="H60" i="25"/>
  <c r="J59" i="25"/>
  <c r="I59" i="25"/>
  <c r="H59" i="25"/>
  <c r="J58" i="25"/>
  <c r="I58" i="25"/>
  <c r="H58" i="25"/>
  <c r="J57" i="25"/>
  <c r="I57" i="25"/>
  <c r="H57" i="25"/>
  <c r="J56" i="25"/>
  <c r="I56" i="25"/>
  <c r="H56" i="25"/>
  <c r="J55" i="25"/>
  <c r="I55" i="25"/>
  <c r="H55" i="25"/>
  <c r="J54" i="25"/>
  <c r="I54" i="25"/>
  <c r="H54" i="25"/>
  <c r="J53" i="25"/>
  <c r="I53" i="25"/>
  <c r="H53" i="25"/>
  <c r="J52" i="25"/>
  <c r="I52" i="25"/>
  <c r="H52" i="25"/>
  <c r="J51" i="25"/>
  <c r="I51" i="25"/>
  <c r="H51" i="25"/>
  <c r="J50" i="25"/>
  <c r="I50" i="25"/>
  <c r="H50" i="25"/>
  <c r="J49" i="25"/>
  <c r="I49" i="25"/>
  <c r="H49" i="25"/>
  <c r="J48" i="25"/>
  <c r="I48" i="25"/>
  <c r="H48" i="25"/>
  <c r="J47" i="25"/>
  <c r="I47" i="25"/>
  <c r="H47" i="25"/>
  <c r="J46" i="25"/>
  <c r="I46" i="25"/>
  <c r="H46" i="25"/>
  <c r="J45" i="25"/>
  <c r="I45" i="25"/>
  <c r="H45" i="25"/>
  <c r="J44" i="25"/>
  <c r="I44" i="25"/>
  <c r="H44" i="25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6" i="24"/>
  <c r="J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44" i="24"/>
  <c r="O119" i="10" l="1"/>
  <c r="O118" i="10"/>
  <c r="O117" i="10"/>
  <c r="O116" i="10"/>
  <c r="O115" i="10"/>
  <c r="O114" i="10"/>
  <c r="O113" i="10"/>
  <c r="O111" i="10"/>
  <c r="O110" i="10"/>
  <c r="O109" i="10"/>
  <c r="O107" i="10"/>
  <c r="O106" i="10"/>
  <c r="O105" i="10"/>
  <c r="O104" i="10"/>
  <c r="O101" i="10"/>
  <c r="O100" i="10"/>
  <c r="O98" i="10"/>
  <c r="O97" i="10"/>
  <c r="O96" i="10"/>
  <c r="O95" i="10"/>
  <c r="O94" i="10"/>
  <c r="O93" i="10"/>
  <c r="O92" i="10"/>
  <c r="O91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5" i="10"/>
  <c r="O73" i="10"/>
  <c r="O72" i="10"/>
  <c r="O69" i="10"/>
  <c r="O68" i="10"/>
  <c r="O66" i="10"/>
  <c r="O65" i="10"/>
  <c r="O64" i="10"/>
  <c r="O62" i="10"/>
  <c r="O61" i="10"/>
  <c r="O59" i="10"/>
  <c r="O58" i="10"/>
  <c r="O57" i="10"/>
  <c r="O56" i="10"/>
  <c r="O54" i="10"/>
  <c r="O53" i="10"/>
  <c r="O52" i="10"/>
  <c r="O51" i="10"/>
  <c r="O50" i="10"/>
  <c r="O47" i="10"/>
  <c r="O45" i="10"/>
  <c r="O44" i="10"/>
  <c r="O43" i="10"/>
  <c r="O41" i="10"/>
  <c r="O40" i="10"/>
  <c r="O37" i="10"/>
  <c r="O36" i="10"/>
  <c r="O35" i="10"/>
  <c r="O34" i="10"/>
  <c r="O32" i="10"/>
  <c r="O31" i="10"/>
  <c r="O30" i="10"/>
  <c r="O29" i="10"/>
  <c r="O28" i="10"/>
  <c r="M35" i="10" a="1"/>
  <c r="M35" i="10" s="1"/>
  <c r="N28" i="10" a="1"/>
  <c r="N28" i="10" s="1"/>
  <c r="M28" i="10" a="1"/>
  <c r="M28" i="10" s="1"/>
  <c r="M29" i="10" a="1"/>
  <c r="M29" i="10" s="1"/>
  <c r="M30" i="10" a="1"/>
  <c r="M30" i="10" s="1"/>
  <c r="M31" i="10" a="1"/>
  <c r="M31" i="10" s="1"/>
  <c r="M32" i="10" a="1"/>
  <c r="M32" i="10" s="1"/>
  <c r="M34" i="10" a="1"/>
  <c r="M34" i="10" s="1"/>
  <c r="M36" i="10" a="1"/>
  <c r="M36" i="10" s="1"/>
  <c r="M37" i="10" a="1"/>
  <c r="M37" i="10" s="1"/>
  <c r="M40" i="10" a="1"/>
  <c r="M40" i="10" s="1"/>
  <c r="M41" i="10" a="1"/>
  <c r="M41" i="10" s="1"/>
  <c r="M43" i="10" a="1"/>
  <c r="M43" i="10" s="1"/>
  <c r="M44" i="10" a="1"/>
  <c r="M44" i="10" s="1"/>
  <c r="M45" i="10" a="1"/>
  <c r="M45" i="10" s="1"/>
  <c r="M47" i="10" a="1"/>
  <c r="M47" i="10" s="1"/>
  <c r="M50" i="10" a="1"/>
  <c r="M50" i="10" s="1"/>
  <c r="M51" i="10" a="1"/>
  <c r="M51" i="10" s="1"/>
  <c r="M52" i="10" a="1"/>
  <c r="M52" i="10" s="1"/>
  <c r="M53" i="10" a="1"/>
  <c r="M53" i="10" s="1"/>
  <c r="M54" i="10" a="1"/>
  <c r="M54" i="10" s="1"/>
  <c r="M56" i="10" a="1"/>
  <c r="M56" i="10" s="1"/>
  <c r="M57" i="10" a="1"/>
  <c r="M57" i="10" s="1"/>
  <c r="M58" i="10" a="1"/>
  <c r="M58" i="10" s="1"/>
  <c r="M59" i="10" a="1"/>
  <c r="M59" i="10" s="1"/>
  <c r="M61" i="10" a="1"/>
  <c r="M61" i="10" s="1"/>
  <c r="M62" i="10" a="1"/>
  <c r="M62" i="10" s="1"/>
  <c r="M64" i="10" a="1"/>
  <c r="M64" i="10" s="1"/>
  <c r="M65" i="10" a="1"/>
  <c r="M65" i="10" s="1"/>
  <c r="M66" i="10" a="1"/>
  <c r="M66" i="10" s="1"/>
  <c r="M68" i="10" a="1"/>
  <c r="M68" i="10" s="1"/>
  <c r="M69" i="10" a="1"/>
  <c r="M69" i="10" s="1"/>
  <c r="M72" i="10" a="1"/>
  <c r="M72" i="10" s="1"/>
  <c r="P72" i="10" s="1"/>
  <c r="F72" i="10" s="1"/>
  <c r="M73" i="10" a="1"/>
  <c r="M73" i="10" s="1"/>
  <c r="M75" i="10" a="1"/>
  <c r="M75" i="10" s="1"/>
  <c r="M78" i="10" a="1"/>
  <c r="M78" i="10" s="1"/>
  <c r="M79" i="10" a="1"/>
  <c r="M79" i="10" s="1"/>
  <c r="P79" i="10" s="1"/>
  <c r="F79" i="10" s="1"/>
  <c r="M80" i="10" a="1"/>
  <c r="M80" i="10" s="1"/>
  <c r="M81" i="10" a="1"/>
  <c r="M81" i="10" s="1"/>
  <c r="M82" i="10" a="1"/>
  <c r="M82" i="10" s="1"/>
  <c r="M83" i="10" a="1"/>
  <c r="M83" i="10" s="1"/>
  <c r="P83" i="10" s="1"/>
  <c r="F83" i="10" s="1"/>
  <c r="M84" i="10" a="1"/>
  <c r="M84" i="10" s="1"/>
  <c r="M85" i="10" a="1"/>
  <c r="M85" i="10" s="1"/>
  <c r="M86" i="10" a="1"/>
  <c r="M86" i="10" s="1"/>
  <c r="M87" i="10" a="1"/>
  <c r="M87" i="10" s="1"/>
  <c r="P87" i="10" s="1"/>
  <c r="F87" i="10" s="1"/>
  <c r="M88" i="10" a="1"/>
  <c r="M88" i="10" s="1"/>
  <c r="M89" i="10" a="1"/>
  <c r="M89" i="10" s="1"/>
  <c r="M91" i="10" a="1"/>
  <c r="M91" i="10" s="1"/>
  <c r="M92" i="10" a="1"/>
  <c r="M92" i="10" s="1"/>
  <c r="P92" i="10" s="1"/>
  <c r="F92" i="10" s="1"/>
  <c r="M93" i="10" a="1"/>
  <c r="M93" i="10" s="1"/>
  <c r="M94" i="10" a="1"/>
  <c r="M94" i="10" s="1"/>
  <c r="P94" i="10" s="1"/>
  <c r="F94" i="10" s="1"/>
  <c r="M95" i="10" a="1"/>
  <c r="M95" i="10" s="1"/>
  <c r="M96" i="10" a="1"/>
  <c r="M96" i="10" s="1"/>
  <c r="P96" i="10" s="1"/>
  <c r="F96" i="10" s="1"/>
  <c r="M97" i="10" a="1"/>
  <c r="M97" i="10" s="1"/>
  <c r="M98" i="10" a="1"/>
  <c r="M98" i="10" s="1"/>
  <c r="M100" i="10" a="1"/>
  <c r="M100" i="10" s="1"/>
  <c r="M101" i="10" a="1"/>
  <c r="M101" i="10" s="1"/>
  <c r="P101" i="10" s="1"/>
  <c r="F101" i="10" s="1"/>
  <c r="M104" i="10" a="1"/>
  <c r="M104" i="10" s="1"/>
  <c r="M105" i="10" a="1"/>
  <c r="M105" i="10" s="1"/>
  <c r="P105" i="10" s="1"/>
  <c r="F105" i="10" s="1"/>
  <c r="M106" i="10" a="1"/>
  <c r="M106" i="10" s="1"/>
  <c r="M107" i="10" a="1"/>
  <c r="M107" i="10" s="1"/>
  <c r="M109" i="10" a="1"/>
  <c r="M109" i="10" s="1"/>
  <c r="M110" i="10" a="1"/>
  <c r="M110" i="10" s="1"/>
  <c r="P110" i="10" s="1"/>
  <c r="F110" i="10" s="1"/>
  <c r="M111" i="10" a="1"/>
  <c r="M111" i="10" s="1"/>
  <c r="M113" i="10" a="1"/>
  <c r="M113" i="10" s="1"/>
  <c r="P113" i="10" s="1"/>
  <c r="F113" i="10" s="1"/>
  <c r="M114" i="10" a="1"/>
  <c r="M114" i="10" s="1"/>
  <c r="M115" i="10" a="1"/>
  <c r="M115" i="10" s="1"/>
  <c r="P115" i="10" s="1"/>
  <c r="F115" i="10" s="1"/>
  <c r="M116" i="10" a="1"/>
  <c r="M116" i="10" s="1"/>
  <c r="P116" i="10" s="1"/>
  <c r="F116" i="10" s="1"/>
  <c r="M117" i="10" a="1"/>
  <c r="M117" i="10" s="1"/>
  <c r="P117" i="10" s="1"/>
  <c r="F117" i="10" s="1"/>
  <c r="M118" i="10" a="1"/>
  <c r="M118" i="10" s="1"/>
  <c r="M119" i="10" a="1"/>
  <c r="M119" i="10" s="1"/>
  <c r="P119" i="10" s="1"/>
  <c r="F119" i="10" s="1"/>
  <c r="H119" i="10" a="1"/>
  <c r="H119" i="10" s="1"/>
  <c r="N29" i="10" a="1"/>
  <c r="N29" i="10" s="1"/>
  <c r="N40" i="10" a="1"/>
  <c r="N40" i="10" s="1"/>
  <c r="N37" i="10" a="1"/>
  <c r="N37" i="10" s="1"/>
  <c r="N35" i="10" a="1"/>
  <c r="N35" i="10" s="1"/>
  <c r="N34" i="10" a="1"/>
  <c r="N34" i="10" s="1"/>
  <c r="N32" i="10" a="1"/>
  <c r="N32" i="10" s="1"/>
  <c r="N31" i="10" a="1"/>
  <c r="N31" i="10" s="1"/>
  <c r="N30" i="10" a="1"/>
  <c r="N30" i="10" s="1"/>
  <c r="BB3" i="22"/>
  <c r="P106" i="10" l="1"/>
  <c r="F106" i="10" s="1"/>
  <c r="P107" i="10"/>
  <c r="F107" i="10" s="1"/>
  <c r="P85" i="10"/>
  <c r="F85" i="10" s="1"/>
  <c r="P111" i="10"/>
  <c r="F111" i="10" s="1"/>
  <c r="P100" i="10"/>
  <c r="F100" i="10" s="1"/>
  <c r="P59" i="10"/>
  <c r="F59" i="10" s="1"/>
  <c r="P86" i="10"/>
  <c r="F86" i="10" s="1"/>
  <c r="P78" i="10"/>
  <c r="F78" i="10" s="1"/>
  <c r="P95" i="10"/>
  <c r="F95" i="10" s="1"/>
  <c r="P91" i="10"/>
  <c r="F91" i="10" s="1"/>
  <c r="P65" i="10"/>
  <c r="F65" i="10" s="1"/>
  <c r="P98" i="10"/>
  <c r="F98" i="10" s="1"/>
  <c r="P89" i="10"/>
  <c r="F89" i="10" s="1"/>
  <c r="P81" i="10"/>
  <c r="F81" i="10" s="1"/>
  <c r="P82" i="10"/>
  <c r="F82" i="10" s="1"/>
  <c r="P75" i="10"/>
  <c r="P69" i="10"/>
  <c r="F69" i="10" s="1"/>
  <c r="P64" i="10"/>
  <c r="F64" i="10" s="1"/>
  <c r="P68" i="10"/>
  <c r="F68" i="10" s="1"/>
  <c r="P53" i="10"/>
  <c r="F53" i="10" s="1"/>
  <c r="P62" i="10"/>
  <c r="F62" i="10" s="1"/>
  <c r="P58" i="10"/>
  <c r="F58" i="10" s="1"/>
  <c r="P52" i="10"/>
  <c r="F52" i="10" s="1"/>
  <c r="P54" i="10"/>
  <c r="F54" i="10" s="1"/>
  <c r="P50" i="10"/>
  <c r="F50" i="10" s="1"/>
  <c r="P114" i="10"/>
  <c r="F114" i="10" s="1"/>
  <c r="P104" i="10"/>
  <c r="P93" i="10"/>
  <c r="F93" i="10" s="1"/>
  <c r="P84" i="10"/>
  <c r="F84" i="10" s="1"/>
  <c r="P73" i="10"/>
  <c r="P118" i="10"/>
  <c r="F118" i="10" s="1"/>
  <c r="P109" i="10"/>
  <c r="F109" i="10" s="1"/>
  <c r="P97" i="10"/>
  <c r="F97" i="10" s="1"/>
  <c r="P88" i="10"/>
  <c r="F88" i="10" s="1"/>
  <c r="P80" i="10"/>
  <c r="F80" i="10" s="1"/>
  <c r="P51" i="10"/>
  <c r="F51" i="10" s="1"/>
  <c r="P61" i="10"/>
  <c r="F60" i="10" s="1"/>
  <c r="P57" i="10"/>
  <c r="F57" i="10" s="1"/>
  <c r="P56" i="10"/>
  <c r="P66" i="10"/>
  <c r="F66" i="10" s="1"/>
  <c r="P47" i="10"/>
  <c r="F46" i="10" s="1"/>
  <c r="P45" i="10"/>
  <c r="F45" i="10" s="1"/>
  <c r="Q30" i="10"/>
  <c r="I30" i="10" s="1"/>
  <c r="P30" i="10"/>
  <c r="F30" i="10" s="1"/>
  <c r="P41" i="10"/>
  <c r="F41" i="10" s="1"/>
  <c r="P36" i="10"/>
  <c r="F36" i="10" s="1"/>
  <c r="Q35" i="10"/>
  <c r="I35" i="10" s="1"/>
  <c r="P35" i="10"/>
  <c r="F35" i="10" s="1"/>
  <c r="P34" i="10"/>
  <c r="F34" i="10" s="1"/>
  <c r="Q32" i="10"/>
  <c r="I32" i="10" s="1"/>
  <c r="P32" i="10"/>
  <c r="F32" i="10" s="1"/>
  <c r="Q31" i="10"/>
  <c r="I31" i="10" s="1"/>
  <c r="Q34" i="10"/>
  <c r="I34" i="10" s="1"/>
  <c r="P44" i="10"/>
  <c r="F44" i="10" s="1"/>
  <c r="Q29" i="10"/>
  <c r="I29" i="10" s="1"/>
  <c r="P37" i="10"/>
  <c r="F37" i="10" s="1"/>
  <c r="Q37" i="10"/>
  <c r="I37" i="10" s="1"/>
  <c r="P31" i="10"/>
  <c r="F31" i="10" s="1"/>
  <c r="P43" i="10"/>
  <c r="F43" i="10" s="1"/>
  <c r="Q40" i="10"/>
  <c r="I40" i="10" s="1"/>
  <c r="P40" i="10"/>
  <c r="F40" i="10" s="1"/>
  <c r="Q28" i="10"/>
  <c r="I28" i="10" s="1"/>
  <c r="P29" i="10"/>
  <c r="F29" i="10" s="1"/>
  <c r="P28" i="10"/>
  <c r="F28" i="10" s="1"/>
  <c r="F99" i="10"/>
  <c r="H25" i="10" a="1"/>
  <c r="H25" i="10" s="1"/>
  <c r="E70" i="10" a="1"/>
  <c r="E70" i="10" s="1"/>
  <c r="H35" i="10" a="1"/>
  <c r="H35" i="10" s="1"/>
  <c r="H36" i="10" a="1"/>
  <c r="H36" i="10" s="1"/>
  <c r="H37" i="10" a="1"/>
  <c r="H37" i="10" s="1"/>
  <c r="H34" i="10" a="1"/>
  <c r="H34" i="10" s="1"/>
  <c r="H70" i="10" a="1"/>
  <c r="H70" i="10" s="1"/>
  <c r="N45" i="10" a="1"/>
  <c r="N45" i="10" s="1"/>
  <c r="Q45" i="10" s="1"/>
  <c r="I45" i="10" s="1"/>
  <c r="H45" i="10" a="1"/>
  <c r="H45" i="10" s="1"/>
  <c r="G45" i="10" a="1"/>
  <c r="G45" i="10" s="1"/>
  <c r="E45" i="10" a="1"/>
  <c r="E45" i="10" s="1"/>
  <c r="D45" i="10" a="1"/>
  <c r="D45" i="10" s="1"/>
  <c r="AI276" i="23"/>
  <c r="AJ276" i="23" s="1"/>
  <c r="AI277" i="23"/>
  <c r="AI278" i="23"/>
  <c r="AI279" i="23"/>
  <c r="AJ279" i="23" s="1"/>
  <c r="AI280" i="23"/>
  <c r="AI281" i="23"/>
  <c r="AJ281" i="23" s="1"/>
  <c r="AI282" i="23"/>
  <c r="AJ282" i="23" s="1"/>
  <c r="AI283" i="23"/>
  <c r="AI284" i="23"/>
  <c r="AI285" i="23"/>
  <c r="AI286" i="23"/>
  <c r="AI287" i="23"/>
  <c r="AI288" i="23"/>
  <c r="AI289" i="23"/>
  <c r="AI290" i="23"/>
  <c r="AJ290" i="23" s="1"/>
  <c r="AI291" i="23"/>
  <c r="AI292" i="23"/>
  <c r="AJ292" i="23" s="1"/>
  <c r="AI293" i="23"/>
  <c r="AI294" i="23"/>
  <c r="AI295" i="23"/>
  <c r="AJ295" i="23" s="1"/>
  <c r="AI296" i="23"/>
  <c r="AI297" i="23"/>
  <c r="AI298" i="23"/>
  <c r="AJ298" i="23" s="1"/>
  <c r="AI299" i="23"/>
  <c r="AI300" i="23"/>
  <c r="AJ300" i="23" s="1"/>
  <c r="AI301" i="23"/>
  <c r="AI302" i="23"/>
  <c r="AI303" i="23"/>
  <c r="AJ303" i="23" s="1"/>
  <c r="AI304" i="23"/>
  <c r="AI305" i="23"/>
  <c r="AJ305" i="23" s="1"/>
  <c r="AI306" i="23"/>
  <c r="AJ306" i="23" s="1"/>
  <c r="AI307" i="23"/>
  <c r="AI275" i="23"/>
  <c r="AI242" i="23"/>
  <c r="AI243" i="23"/>
  <c r="AJ243" i="23" s="1"/>
  <c r="AI244" i="23"/>
  <c r="AJ244" i="23" s="1"/>
  <c r="AI245" i="23"/>
  <c r="AI246" i="23"/>
  <c r="AI247" i="23"/>
  <c r="AJ247" i="23" s="1"/>
  <c r="AI248" i="23"/>
  <c r="AJ248" i="23" s="1"/>
  <c r="AI249" i="23"/>
  <c r="AJ249" i="23" s="1"/>
  <c r="AI250" i="23"/>
  <c r="AI251" i="23"/>
  <c r="AJ251" i="23" s="1"/>
  <c r="AI252" i="23"/>
  <c r="AJ252" i="23" s="1"/>
  <c r="AI253" i="23"/>
  <c r="AI254" i="23"/>
  <c r="AI255" i="23"/>
  <c r="AJ255" i="23" s="1"/>
  <c r="AI256" i="23"/>
  <c r="AJ256" i="23" s="1"/>
  <c r="AI257" i="23"/>
  <c r="AJ257" i="23" s="1"/>
  <c r="AI258" i="23"/>
  <c r="AI259" i="23"/>
  <c r="AJ259" i="23" s="1"/>
  <c r="AI260" i="23"/>
  <c r="AJ260" i="23" s="1"/>
  <c r="AI261" i="23"/>
  <c r="AI262" i="23"/>
  <c r="AI263" i="23"/>
  <c r="AI264" i="23"/>
  <c r="AJ264" i="23" s="1"/>
  <c r="AI265" i="23"/>
  <c r="AJ265" i="23" s="1"/>
  <c r="AI266" i="23"/>
  <c r="AI267" i="23"/>
  <c r="AJ267" i="23" s="1"/>
  <c r="AI268" i="23"/>
  <c r="AJ268" i="23" s="1"/>
  <c r="AI269" i="23"/>
  <c r="AI270" i="23"/>
  <c r="AI271" i="23"/>
  <c r="AJ271" i="23" s="1"/>
  <c r="AI272" i="23"/>
  <c r="AI273" i="23"/>
  <c r="AJ273" i="23" s="1"/>
  <c r="AI241" i="23"/>
  <c r="AI208" i="23"/>
  <c r="AI209" i="23"/>
  <c r="AJ209" i="23" s="1"/>
  <c r="AI210" i="23"/>
  <c r="AI211" i="23"/>
  <c r="AI212" i="23"/>
  <c r="AI213" i="23"/>
  <c r="AI214" i="23"/>
  <c r="AI215" i="23"/>
  <c r="AJ215" i="23" s="1"/>
  <c r="AI216" i="23"/>
  <c r="AI217" i="23"/>
  <c r="AI218" i="23"/>
  <c r="AI219" i="23"/>
  <c r="AI220" i="23"/>
  <c r="AI221" i="23"/>
  <c r="AI222" i="23"/>
  <c r="AI223" i="23"/>
  <c r="AJ223" i="23" s="1"/>
  <c r="AI224" i="23"/>
  <c r="AI225" i="23"/>
  <c r="AJ225" i="23" s="1"/>
  <c r="AI226" i="23"/>
  <c r="AI227" i="23"/>
  <c r="AI228" i="23"/>
  <c r="AI229" i="23"/>
  <c r="AI230" i="23"/>
  <c r="AI231" i="23"/>
  <c r="AJ231" i="23" s="1"/>
  <c r="AI232" i="23"/>
  <c r="AI233" i="23"/>
  <c r="AJ233" i="23" s="1"/>
  <c r="AI234" i="23"/>
  <c r="AI235" i="23"/>
  <c r="AI236" i="23"/>
  <c r="AI237" i="23"/>
  <c r="AI238" i="23"/>
  <c r="AI239" i="23"/>
  <c r="AJ239" i="23" s="1"/>
  <c r="AI207" i="23"/>
  <c r="AI174" i="23"/>
  <c r="AJ174" i="23" s="1"/>
  <c r="AI175" i="23"/>
  <c r="AJ175" i="23" s="1"/>
  <c r="AI176" i="23"/>
  <c r="AI177" i="23"/>
  <c r="AI178" i="23"/>
  <c r="AI179" i="23"/>
  <c r="AI180" i="23"/>
  <c r="AJ180" i="23" s="1"/>
  <c r="AI181" i="23"/>
  <c r="AI182" i="23"/>
  <c r="AJ182" i="23" s="1"/>
  <c r="AI183" i="23"/>
  <c r="AJ183" i="23" s="1"/>
  <c r="AI184" i="23"/>
  <c r="AI185" i="23"/>
  <c r="AI186" i="23"/>
  <c r="AI187" i="23"/>
  <c r="AI188" i="23"/>
  <c r="AJ188" i="23" s="1"/>
  <c r="AI189" i="23"/>
  <c r="AI190" i="23"/>
  <c r="AJ190" i="23" s="1"/>
  <c r="AI191" i="23"/>
  <c r="AJ191" i="23" s="1"/>
  <c r="AI192" i="23"/>
  <c r="AI193" i="23"/>
  <c r="AI194" i="23"/>
  <c r="AI195" i="23"/>
  <c r="AI196" i="23"/>
  <c r="AJ196" i="23" s="1"/>
  <c r="AI197" i="23"/>
  <c r="AI198" i="23"/>
  <c r="AJ198" i="23" s="1"/>
  <c r="AI199" i="23"/>
  <c r="AJ199" i="23" s="1"/>
  <c r="AI200" i="23"/>
  <c r="AI201" i="23"/>
  <c r="AI202" i="23"/>
  <c r="AI203" i="23"/>
  <c r="AI204" i="23"/>
  <c r="AJ204" i="23" s="1"/>
  <c r="AI205" i="23"/>
  <c r="AI173" i="23"/>
  <c r="AI140" i="23"/>
  <c r="AI141" i="23"/>
  <c r="AI142" i="23"/>
  <c r="AI143" i="23"/>
  <c r="AI144" i="23"/>
  <c r="AI145" i="23"/>
  <c r="AI146" i="23"/>
  <c r="AI147" i="23"/>
  <c r="AJ147" i="23" s="1"/>
  <c r="AI148" i="23"/>
  <c r="AI149" i="23"/>
  <c r="AI150" i="23"/>
  <c r="AI151" i="23"/>
  <c r="AI152" i="23"/>
  <c r="AI153" i="23"/>
  <c r="AI154" i="23"/>
  <c r="AI155" i="23"/>
  <c r="AJ155" i="23" s="1"/>
  <c r="AI156" i="23"/>
  <c r="AI157" i="23"/>
  <c r="AI158" i="23"/>
  <c r="AI159" i="23"/>
  <c r="AI160" i="23"/>
  <c r="AI161" i="23"/>
  <c r="AI162" i="23"/>
  <c r="AI163" i="23"/>
  <c r="AJ163" i="23" s="1"/>
  <c r="AI164" i="23"/>
  <c r="AI165" i="23"/>
  <c r="AI166" i="23"/>
  <c r="AI167" i="23"/>
  <c r="AI168" i="23"/>
  <c r="AI169" i="23"/>
  <c r="AI170" i="23"/>
  <c r="AI171" i="23"/>
  <c r="AJ171" i="23" s="1"/>
  <c r="AI139" i="23"/>
  <c r="AI106" i="23"/>
  <c r="AI107" i="23"/>
  <c r="AI108" i="23"/>
  <c r="AI109" i="23"/>
  <c r="AI110" i="23"/>
  <c r="AJ110" i="23" s="1"/>
  <c r="AI111" i="23"/>
  <c r="AI112" i="23"/>
  <c r="AJ112" i="23" s="1"/>
  <c r="AI113" i="23"/>
  <c r="AJ113" i="23" s="1"/>
  <c r="AI114" i="23"/>
  <c r="AI115" i="23"/>
  <c r="AI116" i="23"/>
  <c r="AI117" i="23"/>
  <c r="AI118" i="23"/>
  <c r="AJ118" i="23" s="1"/>
  <c r="AI119" i="23"/>
  <c r="AI120" i="23"/>
  <c r="AJ120" i="23" s="1"/>
  <c r="AI121" i="23"/>
  <c r="AJ121" i="23" s="1"/>
  <c r="AI122" i="23"/>
  <c r="AI123" i="23"/>
  <c r="AJ123" i="23" s="1"/>
  <c r="AI124" i="23"/>
  <c r="AI125" i="23"/>
  <c r="AI126" i="23"/>
  <c r="AJ126" i="23" s="1"/>
  <c r="AI127" i="23"/>
  <c r="AJ127" i="23" s="1"/>
  <c r="AI128" i="23"/>
  <c r="AJ128" i="23" s="1"/>
  <c r="AI129" i="23"/>
  <c r="AJ129" i="23" s="1"/>
  <c r="AI130" i="23"/>
  <c r="AI131" i="23"/>
  <c r="AI132" i="23"/>
  <c r="AI133" i="23"/>
  <c r="AI134" i="23"/>
  <c r="AJ134" i="23" s="1"/>
  <c r="AI135" i="23"/>
  <c r="AJ135" i="23" s="1"/>
  <c r="AI136" i="23"/>
  <c r="AJ136" i="23" s="1"/>
  <c r="AI137" i="23"/>
  <c r="AJ137" i="23" s="1"/>
  <c r="AI105" i="23"/>
  <c r="AI72" i="23"/>
  <c r="AI73" i="23"/>
  <c r="AI74" i="23"/>
  <c r="AI75" i="23"/>
  <c r="AI76" i="23"/>
  <c r="AI77" i="23"/>
  <c r="AJ77" i="23" s="1"/>
  <c r="AI78" i="23"/>
  <c r="AJ78" i="23" s="1"/>
  <c r="AI79" i="23"/>
  <c r="AI80" i="23"/>
  <c r="AJ80" i="23" s="1"/>
  <c r="AI81" i="23"/>
  <c r="AI82" i="23"/>
  <c r="AI83" i="23"/>
  <c r="AI84" i="23"/>
  <c r="AI85" i="23"/>
  <c r="AI86" i="23"/>
  <c r="AJ86" i="23" s="1"/>
  <c r="AI87" i="23"/>
  <c r="AI88" i="23"/>
  <c r="AI89" i="23"/>
  <c r="AI90" i="23"/>
  <c r="AI91" i="23"/>
  <c r="AI92" i="23"/>
  <c r="AI93" i="23"/>
  <c r="AJ93" i="23" s="1"/>
  <c r="AI94" i="23"/>
  <c r="AJ94" i="23" s="1"/>
  <c r="AI95" i="23"/>
  <c r="AI96" i="23"/>
  <c r="AI97" i="23"/>
  <c r="AI98" i="23"/>
  <c r="AI99" i="23"/>
  <c r="AI100" i="23"/>
  <c r="AI101" i="23"/>
  <c r="AJ101" i="23" s="1"/>
  <c r="AI102" i="23"/>
  <c r="AJ102" i="23" s="1"/>
  <c r="AI103" i="23"/>
  <c r="AI71" i="23"/>
  <c r="AI38" i="23"/>
  <c r="AI39" i="23"/>
  <c r="AI40" i="23"/>
  <c r="AJ40" i="23" s="1"/>
  <c r="AI41" i="23"/>
  <c r="AJ41" i="23" s="1"/>
  <c r="AI42" i="23"/>
  <c r="AJ42" i="23" s="1"/>
  <c r="AI43" i="23"/>
  <c r="AI44" i="23"/>
  <c r="AJ44" i="23" s="1"/>
  <c r="AI45" i="23"/>
  <c r="AI46" i="23"/>
  <c r="AI47" i="23"/>
  <c r="AI48" i="23"/>
  <c r="AI49" i="23"/>
  <c r="AJ49" i="23" s="1"/>
  <c r="AI50" i="23"/>
  <c r="AJ50" i="23" s="1"/>
  <c r="AI51" i="23"/>
  <c r="AI52" i="23"/>
  <c r="AI53" i="23"/>
  <c r="AI54" i="23"/>
  <c r="AI55" i="23"/>
  <c r="AJ55" i="23" s="1"/>
  <c r="AI56" i="23"/>
  <c r="AI57" i="23"/>
  <c r="AJ57" i="23" s="1"/>
  <c r="AI58" i="23"/>
  <c r="AI59" i="23"/>
  <c r="AI60" i="23"/>
  <c r="AJ60" i="23" s="1"/>
  <c r="AI61" i="23"/>
  <c r="AI62" i="23"/>
  <c r="AI63" i="23"/>
  <c r="AJ63" i="23" s="1"/>
  <c r="AI64" i="23"/>
  <c r="AJ64" i="23" s="1"/>
  <c r="AI65" i="23"/>
  <c r="AJ65" i="23" s="1"/>
  <c r="AI66" i="23"/>
  <c r="AJ66" i="23" s="1"/>
  <c r="AI67" i="23"/>
  <c r="AI68" i="23"/>
  <c r="AJ68" i="23" s="1"/>
  <c r="AI69" i="23"/>
  <c r="AI37" i="23"/>
  <c r="AJ301" i="23"/>
  <c r="AJ293" i="23"/>
  <c r="AJ285" i="23"/>
  <c r="AJ284" i="23"/>
  <c r="AJ277" i="23"/>
  <c r="AJ241" i="23"/>
  <c r="AJ218" i="23"/>
  <c r="AJ210" i="23"/>
  <c r="AJ164" i="23"/>
  <c r="AJ156" i="23"/>
  <c r="AJ148" i="23"/>
  <c r="AJ140" i="23"/>
  <c r="AJ131" i="23"/>
  <c r="AJ115" i="23"/>
  <c r="AJ107" i="23"/>
  <c r="AJ97" i="23"/>
  <c r="AJ81" i="23"/>
  <c r="AJ73" i="23"/>
  <c r="AJ72" i="23"/>
  <c r="AJ62" i="23"/>
  <c r="AJ56" i="23"/>
  <c r="AJ54" i="23"/>
  <c r="AJ48" i="23"/>
  <c r="AJ46" i="23"/>
  <c r="AJ38" i="23"/>
  <c r="AJ89" i="23"/>
  <c r="AJ39" i="23"/>
  <c r="BB446" i="23"/>
  <c r="BB447" i="23"/>
  <c r="BB448" i="23"/>
  <c r="BB449" i="23"/>
  <c r="BC449" i="23" s="1"/>
  <c r="BB450" i="23"/>
  <c r="BC450" i="23" s="1"/>
  <c r="BB451" i="23"/>
  <c r="BB452" i="23"/>
  <c r="BC452" i="23" s="1"/>
  <c r="BB453" i="23"/>
  <c r="BB454" i="23"/>
  <c r="BB455" i="23"/>
  <c r="BB456" i="23"/>
  <c r="BC456" i="23" s="1"/>
  <c r="BB457" i="23"/>
  <c r="BC457" i="23" s="1"/>
  <c r="BB458" i="23"/>
  <c r="BB459" i="23"/>
  <c r="BC459" i="23" s="1"/>
  <c r="BB460" i="23"/>
  <c r="BC460" i="23" s="1"/>
  <c r="BB461" i="23"/>
  <c r="BC461" i="23" s="1"/>
  <c r="BB462" i="23"/>
  <c r="BC462" i="23" s="1"/>
  <c r="BB463" i="23"/>
  <c r="BB464" i="23"/>
  <c r="BB465" i="23"/>
  <c r="BB466" i="23"/>
  <c r="BC466" i="23" s="1"/>
  <c r="BB467" i="23"/>
  <c r="BC467" i="23" s="1"/>
  <c r="BB468" i="23"/>
  <c r="BC468" i="23" s="1"/>
  <c r="BB469" i="23"/>
  <c r="BC469" i="23" s="1"/>
  <c r="BB470" i="23"/>
  <c r="BC470" i="23" s="1"/>
  <c r="BB471" i="23"/>
  <c r="BB472" i="23"/>
  <c r="BB473" i="23"/>
  <c r="BC473" i="23" s="1"/>
  <c r="BB474" i="23"/>
  <c r="BC474" i="23" s="1"/>
  <c r="BB475" i="23"/>
  <c r="BC475" i="23" s="1"/>
  <c r="BB476" i="23"/>
  <c r="BC476" i="23" s="1"/>
  <c r="BB477" i="23"/>
  <c r="BC477" i="23" s="1"/>
  <c r="BB445" i="23"/>
  <c r="BB412" i="23"/>
  <c r="BB413" i="23"/>
  <c r="BB414" i="23"/>
  <c r="BB415" i="23"/>
  <c r="BC415" i="23" s="1"/>
  <c r="BB416" i="23"/>
  <c r="BC416" i="23" s="1"/>
  <c r="BB417" i="23"/>
  <c r="BC417" i="23" s="1"/>
  <c r="BB418" i="23"/>
  <c r="BC418" i="23" s="1"/>
  <c r="BB419" i="23"/>
  <c r="BB420" i="23"/>
  <c r="BB421" i="23"/>
  <c r="BB422" i="23"/>
  <c r="BB423" i="23"/>
  <c r="BC423" i="23" s="1"/>
  <c r="BB424" i="23"/>
  <c r="BC424" i="23" s="1"/>
  <c r="BB425" i="23"/>
  <c r="BC425" i="23" s="1"/>
  <c r="BB426" i="23"/>
  <c r="BC426" i="23" s="1"/>
  <c r="BB427" i="23"/>
  <c r="BB428" i="23"/>
  <c r="BB429" i="23"/>
  <c r="BB430" i="23"/>
  <c r="BB431" i="23"/>
  <c r="BC431" i="23" s="1"/>
  <c r="BB432" i="23"/>
  <c r="BC432" i="23" s="1"/>
  <c r="BB433" i="23"/>
  <c r="BC433" i="23" s="1"/>
  <c r="BB434" i="23"/>
  <c r="BC434" i="23" s="1"/>
  <c r="BB435" i="23"/>
  <c r="BB436" i="23"/>
  <c r="BB437" i="23"/>
  <c r="BB438" i="23"/>
  <c r="BB439" i="23"/>
  <c r="BC439" i="23" s="1"/>
  <c r="BB440" i="23"/>
  <c r="BC440" i="23" s="1"/>
  <c r="BB441" i="23"/>
  <c r="BC441" i="23" s="1"/>
  <c r="BB442" i="23"/>
  <c r="BC442" i="23" s="1"/>
  <c r="BB443" i="23"/>
  <c r="BB411" i="23"/>
  <c r="BB378" i="23"/>
  <c r="BB379" i="23"/>
  <c r="BC379" i="23" s="1"/>
  <c r="BB380" i="23"/>
  <c r="BB381" i="23"/>
  <c r="BC381" i="23" s="1"/>
  <c r="BB382" i="23"/>
  <c r="BC382" i="23" s="1"/>
  <c r="BB383" i="23"/>
  <c r="BB384" i="23"/>
  <c r="BB385" i="23"/>
  <c r="BC385" i="23" s="1"/>
  <c r="BB386" i="23"/>
  <c r="BB387" i="23"/>
  <c r="BC387" i="23" s="1"/>
  <c r="BB388" i="23"/>
  <c r="BC388" i="23" s="1"/>
  <c r="BB389" i="23"/>
  <c r="BB390" i="23"/>
  <c r="BC390" i="23" s="1"/>
  <c r="BB391" i="23"/>
  <c r="BB392" i="23"/>
  <c r="BB393" i="23"/>
  <c r="BC393" i="23" s="1"/>
  <c r="BB394" i="23"/>
  <c r="BB395" i="23"/>
  <c r="BC395" i="23" s="1"/>
  <c r="BB396" i="23"/>
  <c r="BC396" i="23" s="1"/>
  <c r="BB397" i="23"/>
  <c r="BB398" i="23"/>
  <c r="BC398" i="23" s="1"/>
  <c r="BB399" i="23"/>
  <c r="BB400" i="23"/>
  <c r="BB401" i="23"/>
  <c r="BC401" i="23" s="1"/>
  <c r="BB402" i="23"/>
  <c r="BB403" i="23"/>
  <c r="BC403" i="23" s="1"/>
  <c r="BB404" i="23"/>
  <c r="BC404" i="23" s="1"/>
  <c r="BB405" i="23"/>
  <c r="BC405" i="23" s="1"/>
  <c r="BB406" i="23"/>
  <c r="BC406" i="23" s="1"/>
  <c r="BB407" i="23"/>
  <c r="BB408" i="23"/>
  <c r="BB409" i="23"/>
  <c r="BC409" i="23" s="1"/>
  <c r="BB377" i="23"/>
  <c r="BC377" i="23" s="1"/>
  <c r="BB344" i="23"/>
  <c r="BC344" i="23" s="1"/>
  <c r="BB345" i="23"/>
  <c r="BC345" i="23" s="1"/>
  <c r="BB346" i="23"/>
  <c r="BC346" i="23" s="1"/>
  <c r="BB347" i="23"/>
  <c r="BC347" i="23" s="1"/>
  <c r="BB348" i="23"/>
  <c r="BB349" i="23"/>
  <c r="BB350" i="23"/>
  <c r="BB351" i="23"/>
  <c r="BC351" i="23" s="1"/>
  <c r="BB352" i="23"/>
  <c r="BC352" i="23" s="1"/>
  <c r="BB353" i="23"/>
  <c r="BC353" i="23" s="1"/>
  <c r="BB354" i="23"/>
  <c r="BC354" i="23" s="1"/>
  <c r="BB355" i="23"/>
  <c r="BB356" i="23"/>
  <c r="BB357" i="23"/>
  <c r="BB358" i="23"/>
  <c r="BB359" i="23"/>
  <c r="BC359" i="23" s="1"/>
  <c r="BB360" i="23"/>
  <c r="BB361" i="23"/>
  <c r="BC361" i="23" s="1"/>
  <c r="BB362" i="23"/>
  <c r="BC362" i="23" s="1"/>
  <c r="BB363" i="23"/>
  <c r="BC363" i="23" s="1"/>
  <c r="BB364" i="23"/>
  <c r="BB365" i="23"/>
  <c r="BB366" i="23"/>
  <c r="BB367" i="23"/>
  <c r="BC367" i="23" s="1"/>
  <c r="BB368" i="23"/>
  <c r="BB369" i="23"/>
  <c r="BC369" i="23" s="1"/>
  <c r="BB370" i="23"/>
  <c r="BC370" i="23" s="1"/>
  <c r="BB371" i="23"/>
  <c r="BC371" i="23" s="1"/>
  <c r="BB372" i="23"/>
  <c r="BB373" i="23"/>
  <c r="BB374" i="23"/>
  <c r="BB375" i="23"/>
  <c r="BC375" i="23" s="1"/>
  <c r="BB343" i="23"/>
  <c r="BB310" i="23"/>
  <c r="BC310" i="23" s="1"/>
  <c r="BB311" i="23"/>
  <c r="BC311" i="23" s="1"/>
  <c r="BB312" i="23"/>
  <c r="BB313" i="23"/>
  <c r="BB314" i="23"/>
  <c r="BB315" i="23"/>
  <c r="BB316" i="23"/>
  <c r="BB317" i="23"/>
  <c r="BC317" i="23" s="1"/>
  <c r="BB318" i="23"/>
  <c r="BB319" i="23"/>
  <c r="BC319" i="23" s="1"/>
  <c r="BB320" i="23"/>
  <c r="BB321" i="23"/>
  <c r="BB322" i="23"/>
  <c r="BB323" i="23"/>
  <c r="BC323" i="23" s="1"/>
  <c r="BB324" i="23"/>
  <c r="BB325" i="23"/>
  <c r="BC325" i="23" s="1"/>
  <c r="BB326" i="23"/>
  <c r="BC326" i="23" s="1"/>
  <c r="BB327" i="23"/>
  <c r="BC327" i="23" s="1"/>
  <c r="BB328" i="23"/>
  <c r="BB329" i="23"/>
  <c r="BB330" i="23"/>
  <c r="BB331" i="23"/>
  <c r="BC331" i="23" s="1"/>
  <c r="BB332" i="23"/>
  <c r="BB333" i="23"/>
  <c r="BC333" i="23" s="1"/>
  <c r="BB334" i="23"/>
  <c r="BC334" i="23" s="1"/>
  <c r="BB335" i="23"/>
  <c r="BC335" i="23" s="1"/>
  <c r="BB336" i="23"/>
  <c r="BB337" i="23"/>
  <c r="BB338" i="23"/>
  <c r="BB339" i="23"/>
  <c r="BB340" i="23"/>
  <c r="BB341" i="23"/>
  <c r="BC341" i="23" s="1"/>
  <c r="BB309" i="23"/>
  <c r="BC309" i="23" s="1"/>
  <c r="BB276" i="23"/>
  <c r="BC276" i="23" s="1"/>
  <c r="BB277" i="23"/>
  <c r="BC277" i="23" s="1"/>
  <c r="BB278" i="23"/>
  <c r="BB279" i="23"/>
  <c r="BB280" i="23"/>
  <c r="BB281" i="23"/>
  <c r="BB282" i="23"/>
  <c r="BC282" i="23" s="1"/>
  <c r="BB283" i="23"/>
  <c r="BC283" i="23" s="1"/>
  <c r="BB284" i="23"/>
  <c r="BC284" i="23" s="1"/>
  <c r="BB285" i="23"/>
  <c r="BC285" i="23" s="1"/>
  <c r="BB286" i="23"/>
  <c r="BB287" i="23"/>
  <c r="BB288" i="23"/>
  <c r="BB289" i="23"/>
  <c r="BB290" i="23"/>
  <c r="BC290" i="23" s="1"/>
  <c r="BB291" i="23"/>
  <c r="BC291" i="23" s="1"/>
  <c r="BB292" i="23"/>
  <c r="BC292" i="23" s="1"/>
  <c r="BB293" i="23"/>
  <c r="BC293" i="23" s="1"/>
  <c r="BB294" i="23"/>
  <c r="BB295" i="23"/>
  <c r="BB296" i="23"/>
  <c r="BB297" i="23"/>
  <c r="BB298" i="23"/>
  <c r="BC298" i="23" s="1"/>
  <c r="BB299" i="23"/>
  <c r="BC299" i="23" s="1"/>
  <c r="BB300" i="23"/>
  <c r="BC300" i="23" s="1"/>
  <c r="BB301" i="23"/>
  <c r="BC301" i="23" s="1"/>
  <c r="BB302" i="23"/>
  <c r="BB303" i="23"/>
  <c r="BB304" i="23"/>
  <c r="BB305" i="23"/>
  <c r="BB306" i="23"/>
  <c r="BC306" i="23" s="1"/>
  <c r="BB307" i="23"/>
  <c r="BC307" i="23" s="1"/>
  <c r="BB275" i="23"/>
  <c r="BC275" i="23" s="1"/>
  <c r="BB242" i="23"/>
  <c r="BC242" i="23" s="1"/>
  <c r="BB243" i="23"/>
  <c r="BB244" i="23"/>
  <c r="BB245" i="23"/>
  <c r="BB246" i="23"/>
  <c r="BB247" i="23"/>
  <c r="BC247" i="23" s="1"/>
  <c r="BB248" i="23"/>
  <c r="BC248" i="23" s="1"/>
  <c r="BB249" i="23"/>
  <c r="BC249" i="23" s="1"/>
  <c r="BB250" i="23"/>
  <c r="BC250" i="23" s="1"/>
  <c r="BB251" i="23"/>
  <c r="BB252" i="23"/>
  <c r="BB253" i="23"/>
  <c r="BB254" i="23"/>
  <c r="BB255" i="23"/>
  <c r="BB256" i="23"/>
  <c r="BC256" i="23" s="1"/>
  <c r="BB257" i="23"/>
  <c r="BC257" i="23" s="1"/>
  <c r="BB258" i="23"/>
  <c r="BC258" i="23" s="1"/>
  <c r="BB259" i="23"/>
  <c r="BB260" i="23"/>
  <c r="BB261" i="23"/>
  <c r="BB262" i="23"/>
  <c r="BB263" i="23"/>
  <c r="BC263" i="23" s="1"/>
  <c r="BB264" i="23"/>
  <c r="BC264" i="23" s="1"/>
  <c r="BB265" i="23"/>
  <c r="BC265" i="23" s="1"/>
  <c r="BB266" i="23"/>
  <c r="BC266" i="23" s="1"/>
  <c r="BB267" i="23"/>
  <c r="BB268" i="23"/>
  <c r="BB269" i="23"/>
  <c r="BB270" i="23"/>
  <c r="BB271" i="23"/>
  <c r="BC271" i="23" s="1"/>
  <c r="BB272" i="23"/>
  <c r="BC272" i="23" s="1"/>
  <c r="BB273" i="23"/>
  <c r="BB241" i="23"/>
  <c r="BC241" i="23" s="1"/>
  <c r="BB208" i="23"/>
  <c r="BB209" i="23"/>
  <c r="BB210" i="23"/>
  <c r="BB211" i="23"/>
  <c r="BB212" i="23"/>
  <c r="BC212" i="23" s="1"/>
  <c r="BB213" i="23"/>
  <c r="BC213" i="23" s="1"/>
  <c r="BB214" i="23"/>
  <c r="BC214" i="23" s="1"/>
  <c r="BB215" i="23"/>
  <c r="BC215" i="23" s="1"/>
  <c r="BB216" i="23"/>
  <c r="BB217" i="23"/>
  <c r="BB218" i="23"/>
  <c r="BB219" i="23"/>
  <c r="BB220" i="23"/>
  <c r="BC220" i="23" s="1"/>
  <c r="BB221" i="23"/>
  <c r="BC221" i="23" s="1"/>
  <c r="BB222" i="23"/>
  <c r="BC222" i="23" s="1"/>
  <c r="BB223" i="23"/>
  <c r="BC223" i="23" s="1"/>
  <c r="BB224" i="23"/>
  <c r="BB225" i="23"/>
  <c r="BB226" i="23"/>
  <c r="BB227" i="23"/>
  <c r="BB228" i="23"/>
  <c r="BC228" i="23" s="1"/>
  <c r="BB229" i="23"/>
  <c r="BC229" i="23" s="1"/>
  <c r="BB230" i="23"/>
  <c r="BC230" i="23" s="1"/>
  <c r="BB231" i="23"/>
  <c r="BC231" i="23" s="1"/>
  <c r="BB232" i="23"/>
  <c r="BB233" i="23"/>
  <c r="BB234" i="23"/>
  <c r="BB235" i="23"/>
  <c r="BB236" i="23"/>
  <c r="BC236" i="23" s="1"/>
  <c r="BB237" i="23"/>
  <c r="BC237" i="23" s="1"/>
  <c r="BB238" i="23"/>
  <c r="BC238" i="23" s="1"/>
  <c r="BB239" i="23"/>
  <c r="BC239" i="23" s="1"/>
  <c r="BB207" i="23"/>
  <c r="BB174" i="23"/>
  <c r="BB175" i="23"/>
  <c r="BB176" i="23"/>
  <c r="BB177" i="23"/>
  <c r="BC177" i="23" s="1"/>
  <c r="BB178" i="23"/>
  <c r="BC178" i="23" s="1"/>
  <c r="BB179" i="23"/>
  <c r="BC179" i="23" s="1"/>
  <c r="BB180" i="23"/>
  <c r="BC180" i="23" s="1"/>
  <c r="BB181" i="23"/>
  <c r="BC181" i="23" s="1"/>
  <c r="BB182" i="23"/>
  <c r="BB183" i="23"/>
  <c r="BB184" i="23"/>
  <c r="BB185" i="23"/>
  <c r="BC185" i="23" s="1"/>
  <c r="BB186" i="23"/>
  <c r="BC186" i="23" s="1"/>
  <c r="BB187" i="23"/>
  <c r="BB188" i="23"/>
  <c r="BC188" i="23" s="1"/>
  <c r="BB189" i="23"/>
  <c r="BC189" i="23" s="1"/>
  <c r="BB190" i="23"/>
  <c r="BB191" i="23"/>
  <c r="BB192" i="23"/>
  <c r="BB193" i="23"/>
  <c r="BC193" i="23" s="1"/>
  <c r="BB194" i="23"/>
  <c r="BC194" i="23" s="1"/>
  <c r="BB195" i="23"/>
  <c r="BC195" i="23" s="1"/>
  <c r="BB196" i="23"/>
  <c r="BC196" i="23" s="1"/>
  <c r="BB197" i="23"/>
  <c r="BC197" i="23" s="1"/>
  <c r="BB198" i="23"/>
  <c r="BB199" i="23"/>
  <c r="BB200" i="23"/>
  <c r="BB201" i="23"/>
  <c r="BC201" i="23" s="1"/>
  <c r="BB202" i="23"/>
  <c r="BC202" i="23" s="1"/>
  <c r="BB203" i="23"/>
  <c r="BC203" i="23" s="1"/>
  <c r="BB204" i="23"/>
  <c r="BC204" i="23" s="1"/>
  <c r="BB205" i="23"/>
  <c r="BC205" i="23" s="1"/>
  <c r="BB173" i="23"/>
  <c r="BB140" i="23"/>
  <c r="BB141" i="23"/>
  <c r="BC141" i="23" s="1"/>
  <c r="BB142" i="23"/>
  <c r="BC142" i="23" s="1"/>
  <c r="BB143" i="23"/>
  <c r="BB144" i="23"/>
  <c r="BC144" i="23" s="1"/>
  <c r="BB145" i="23"/>
  <c r="BC145" i="23" s="1"/>
  <c r="BB146" i="23"/>
  <c r="BC146" i="23" s="1"/>
  <c r="BB147" i="23"/>
  <c r="BB148" i="23"/>
  <c r="BB149" i="23"/>
  <c r="BC149" i="23" s="1"/>
  <c r="BB150" i="23"/>
  <c r="BC150" i="23" s="1"/>
  <c r="BB151" i="23"/>
  <c r="BB152" i="23"/>
  <c r="BB153" i="23"/>
  <c r="BC153" i="23" s="1"/>
  <c r="BB154" i="23"/>
  <c r="BC154" i="23" s="1"/>
  <c r="BB155" i="23"/>
  <c r="BB156" i="23"/>
  <c r="BB157" i="23"/>
  <c r="BB158" i="23"/>
  <c r="BC158" i="23" s="1"/>
  <c r="BB159" i="23"/>
  <c r="BB160" i="23"/>
  <c r="BC160" i="23" s="1"/>
  <c r="BB161" i="23"/>
  <c r="BB162" i="23"/>
  <c r="BC162" i="23" s="1"/>
  <c r="BB163" i="23"/>
  <c r="BB164" i="23"/>
  <c r="BB165" i="23"/>
  <c r="BC165" i="23" s="1"/>
  <c r="BB166" i="23"/>
  <c r="BC166" i="23" s="1"/>
  <c r="BB167" i="23"/>
  <c r="BC167" i="23" s="1"/>
  <c r="BB168" i="23"/>
  <c r="BB169" i="23"/>
  <c r="BC169" i="23" s="1"/>
  <c r="BB170" i="23"/>
  <c r="BC170" i="23" s="1"/>
  <c r="BB171" i="23"/>
  <c r="BB139" i="23"/>
  <c r="BB106" i="23"/>
  <c r="BC106" i="23" s="1"/>
  <c r="BB107" i="23"/>
  <c r="BC107" i="23" s="1"/>
  <c r="BB108" i="23"/>
  <c r="BC108" i="23" s="1"/>
  <c r="BB109" i="23"/>
  <c r="BC109" i="23" s="1"/>
  <c r="BB110" i="23"/>
  <c r="BC110" i="23" s="1"/>
  <c r="BB111" i="23"/>
  <c r="BB112" i="23"/>
  <c r="BC112" i="23" s="1"/>
  <c r="BB113" i="23"/>
  <c r="BC113" i="23" s="1"/>
  <c r="BB114" i="23"/>
  <c r="BC114" i="23" s="1"/>
  <c r="BB115" i="23"/>
  <c r="BB116" i="23"/>
  <c r="BB117" i="23"/>
  <c r="BC117" i="23" s="1"/>
  <c r="BB118" i="23"/>
  <c r="BC118" i="23" s="1"/>
  <c r="BB119" i="23"/>
  <c r="BB120" i="23"/>
  <c r="BC120" i="23" s="1"/>
  <c r="BB121" i="23"/>
  <c r="BC121" i="23" s="1"/>
  <c r="BB122" i="23"/>
  <c r="BB123" i="23"/>
  <c r="BC123" i="23" s="1"/>
  <c r="BB124" i="23"/>
  <c r="BC124" i="23" s="1"/>
  <c r="BB125" i="23"/>
  <c r="BC125" i="23" s="1"/>
  <c r="BB126" i="23"/>
  <c r="BC126" i="23" s="1"/>
  <c r="BB127" i="23"/>
  <c r="BB128" i="23"/>
  <c r="BC128" i="23" s="1"/>
  <c r="BB129" i="23"/>
  <c r="BC129" i="23" s="1"/>
  <c r="BB130" i="23"/>
  <c r="BC130" i="23" s="1"/>
  <c r="BB131" i="23"/>
  <c r="BC131" i="23" s="1"/>
  <c r="BB132" i="23"/>
  <c r="BC132" i="23" s="1"/>
  <c r="BB133" i="23"/>
  <c r="BC133" i="23" s="1"/>
  <c r="BB134" i="23"/>
  <c r="BC134" i="23" s="1"/>
  <c r="BB135" i="23"/>
  <c r="BB136" i="23"/>
  <c r="BC136" i="23" s="1"/>
  <c r="BB137" i="23"/>
  <c r="BB105" i="23"/>
  <c r="BB72" i="23"/>
  <c r="BC72" i="23" s="1"/>
  <c r="BB73" i="23"/>
  <c r="BB74" i="23"/>
  <c r="BC74" i="23" s="1"/>
  <c r="BB75" i="23"/>
  <c r="BC75" i="23" s="1"/>
  <c r="BB76" i="23"/>
  <c r="BB77" i="23"/>
  <c r="BB78" i="23"/>
  <c r="BC78" i="23" s="1"/>
  <c r="BB79" i="23"/>
  <c r="BB80" i="23"/>
  <c r="BC80" i="23" s="1"/>
  <c r="BB81" i="23"/>
  <c r="BC81" i="23" s="1"/>
  <c r="BB82" i="23"/>
  <c r="BC82" i="23" s="1"/>
  <c r="BB83" i="23"/>
  <c r="BC83" i="23" s="1"/>
  <c r="BB84" i="23"/>
  <c r="BB85" i="23"/>
  <c r="BB86" i="23"/>
  <c r="BC86" i="23" s="1"/>
  <c r="BB87" i="23"/>
  <c r="BB88" i="23"/>
  <c r="BB89" i="23"/>
  <c r="BC89" i="23" s="1"/>
  <c r="BB90" i="23"/>
  <c r="BC90" i="23" s="1"/>
  <c r="BB91" i="23"/>
  <c r="BC91" i="23" s="1"/>
  <c r="BB92" i="23"/>
  <c r="BB93" i="23"/>
  <c r="BB94" i="23"/>
  <c r="BC94" i="23" s="1"/>
  <c r="BB95" i="23"/>
  <c r="BB96" i="23"/>
  <c r="BC96" i="23" s="1"/>
  <c r="BB97" i="23"/>
  <c r="BC97" i="23" s="1"/>
  <c r="BB98" i="23"/>
  <c r="BC98" i="23" s="1"/>
  <c r="BB99" i="23"/>
  <c r="BC99" i="23" s="1"/>
  <c r="BB100" i="23"/>
  <c r="BB101" i="23"/>
  <c r="BB102" i="23"/>
  <c r="BC102" i="23" s="1"/>
  <c r="BB103" i="23"/>
  <c r="BB71" i="23"/>
  <c r="BB38" i="23"/>
  <c r="BC38" i="23" s="1"/>
  <c r="BB39" i="23"/>
  <c r="BC39" i="23" s="1"/>
  <c r="BB40" i="23"/>
  <c r="BC40" i="23" s="1"/>
  <c r="BB41" i="23"/>
  <c r="BB42" i="23"/>
  <c r="BB43" i="23"/>
  <c r="BB44" i="23"/>
  <c r="BB45" i="23"/>
  <c r="BC45" i="23" s="1"/>
  <c r="BB46" i="23"/>
  <c r="BC46" i="23" s="1"/>
  <c r="BB47" i="23"/>
  <c r="BC47" i="23" s="1"/>
  <c r="BB48" i="23"/>
  <c r="BC48" i="23" s="1"/>
  <c r="BB49" i="23"/>
  <c r="BB50" i="23"/>
  <c r="BB51" i="23"/>
  <c r="BB52" i="23"/>
  <c r="BB53" i="23"/>
  <c r="BC53" i="23" s="1"/>
  <c r="BB54" i="23"/>
  <c r="BC54" i="23" s="1"/>
  <c r="BB55" i="23"/>
  <c r="BC55" i="23" s="1"/>
  <c r="BB56" i="23"/>
  <c r="BB57" i="23"/>
  <c r="BB58" i="23"/>
  <c r="BB59" i="23"/>
  <c r="BB60" i="23"/>
  <c r="BB61" i="23"/>
  <c r="BC61" i="23" s="1"/>
  <c r="BB62" i="23"/>
  <c r="BC62" i="23" s="1"/>
  <c r="BB63" i="23"/>
  <c r="BC63" i="23" s="1"/>
  <c r="BB64" i="23"/>
  <c r="BC64" i="23" s="1"/>
  <c r="BB65" i="23"/>
  <c r="BB66" i="23"/>
  <c r="BB67" i="23"/>
  <c r="BB68" i="23"/>
  <c r="BB69" i="23"/>
  <c r="BC69" i="23" s="1"/>
  <c r="BB37" i="23"/>
  <c r="BC37" i="23" s="1"/>
  <c r="BC454" i="23"/>
  <c r="BC446" i="23"/>
  <c r="BC436" i="23"/>
  <c r="BC420" i="23"/>
  <c r="BC412" i="23"/>
  <c r="BC402" i="23"/>
  <c r="BC397" i="23"/>
  <c r="BC394" i="23"/>
  <c r="BC389" i="23"/>
  <c r="BC386" i="23"/>
  <c r="BC267" i="23"/>
  <c r="BC259" i="23"/>
  <c r="BC243" i="23"/>
  <c r="BC232" i="23"/>
  <c r="BC225" i="23"/>
  <c r="BC224" i="23"/>
  <c r="BC217" i="23"/>
  <c r="BC216" i="23"/>
  <c r="BC209" i="23"/>
  <c r="BC198" i="23"/>
  <c r="BC190" i="23"/>
  <c r="BC182" i="23"/>
  <c r="BC174" i="23"/>
  <c r="BC122" i="23"/>
  <c r="BC73" i="23"/>
  <c r="BU718" i="23"/>
  <c r="BU719" i="23"/>
  <c r="BU720" i="23"/>
  <c r="BV720" i="23" s="1"/>
  <c r="BU721" i="23"/>
  <c r="BU722" i="23"/>
  <c r="BV722" i="23" s="1"/>
  <c r="BU723" i="23"/>
  <c r="BU724" i="23"/>
  <c r="BU725" i="23"/>
  <c r="BV725" i="23" s="1"/>
  <c r="BU726" i="23"/>
  <c r="BU727" i="23"/>
  <c r="BU728" i="23"/>
  <c r="BV728" i="23" s="1"/>
  <c r="BU729" i="23"/>
  <c r="BU730" i="23"/>
  <c r="BV730" i="23" s="1"/>
  <c r="BU731" i="23"/>
  <c r="BU732" i="23"/>
  <c r="BU733" i="23"/>
  <c r="BV733" i="23" s="1"/>
  <c r="BU734" i="23"/>
  <c r="BU735" i="23"/>
  <c r="BV735" i="23" s="1"/>
  <c r="BU736" i="23"/>
  <c r="BV736" i="23" s="1"/>
  <c r="BU737" i="23"/>
  <c r="BU738" i="23"/>
  <c r="BV738" i="23" s="1"/>
  <c r="BU739" i="23"/>
  <c r="BU740" i="23"/>
  <c r="BU741" i="23"/>
  <c r="BV741" i="23" s="1"/>
  <c r="BU742" i="23"/>
  <c r="BU743" i="23"/>
  <c r="BV743" i="23" s="1"/>
  <c r="BU744" i="23"/>
  <c r="BV744" i="23" s="1"/>
  <c r="BU745" i="23"/>
  <c r="BU746" i="23"/>
  <c r="BV746" i="23" s="1"/>
  <c r="BU747" i="23"/>
  <c r="BU748" i="23"/>
  <c r="BU749" i="23"/>
  <c r="BV749" i="23" s="1"/>
  <c r="BU717" i="23"/>
  <c r="BU684" i="23"/>
  <c r="BV684" i="23" s="1"/>
  <c r="BU685" i="23"/>
  <c r="BV685" i="23" s="1"/>
  <c r="BU686" i="23"/>
  <c r="BU687" i="23"/>
  <c r="BU688" i="23"/>
  <c r="BU689" i="23"/>
  <c r="BU690" i="23"/>
  <c r="BV690" i="23" s="1"/>
  <c r="BU691" i="23"/>
  <c r="BV691" i="23" s="1"/>
  <c r="BU692" i="23"/>
  <c r="BV692" i="23" s="1"/>
  <c r="BU693" i="23"/>
  <c r="BV693" i="23" s="1"/>
  <c r="BU694" i="23"/>
  <c r="BU695" i="23"/>
  <c r="BU696" i="23"/>
  <c r="BU697" i="23"/>
  <c r="BU698" i="23"/>
  <c r="BU699" i="23"/>
  <c r="BV699" i="23" s="1"/>
  <c r="BU700" i="23"/>
  <c r="BV700" i="23" s="1"/>
  <c r="BU701" i="23"/>
  <c r="BU702" i="23"/>
  <c r="BU703" i="23"/>
  <c r="BU704" i="23"/>
  <c r="BU705" i="23"/>
  <c r="BU706" i="23"/>
  <c r="BV706" i="23" s="1"/>
  <c r="BU707" i="23"/>
  <c r="BU708" i="23"/>
  <c r="BV708" i="23" s="1"/>
  <c r="BU709" i="23"/>
  <c r="BV709" i="23" s="1"/>
  <c r="BU710" i="23"/>
  <c r="BU711" i="23"/>
  <c r="BU712" i="23"/>
  <c r="BU713" i="23"/>
  <c r="BU714" i="23"/>
  <c r="BV714" i="23" s="1"/>
  <c r="BU715" i="23"/>
  <c r="BU683" i="23"/>
  <c r="BU650" i="23"/>
  <c r="BV650" i="23" s="1"/>
  <c r="BU651" i="23"/>
  <c r="BU652" i="23"/>
  <c r="BU653" i="23"/>
  <c r="BU654" i="23"/>
  <c r="BU655" i="23"/>
  <c r="BU656" i="23"/>
  <c r="BU657" i="23"/>
  <c r="BU658" i="23"/>
  <c r="BV658" i="23" s="1"/>
  <c r="BU659" i="23"/>
  <c r="BU660" i="23"/>
  <c r="BU661" i="23"/>
  <c r="BU662" i="23"/>
  <c r="BU663" i="23"/>
  <c r="BV663" i="23" s="1"/>
  <c r="BU664" i="23"/>
  <c r="BV664" i="23" s="1"/>
  <c r="BU665" i="23"/>
  <c r="BU666" i="23"/>
  <c r="BV666" i="23" s="1"/>
  <c r="BU667" i="23"/>
  <c r="BU668" i="23"/>
  <c r="BU669" i="23"/>
  <c r="BU670" i="23"/>
  <c r="BU671" i="23"/>
  <c r="BU672" i="23"/>
  <c r="BV672" i="23" s="1"/>
  <c r="BU673" i="23"/>
  <c r="BU674" i="23"/>
  <c r="BV674" i="23" s="1"/>
  <c r="BU675" i="23"/>
  <c r="BU676" i="23"/>
  <c r="BU677" i="23"/>
  <c r="BU678" i="23"/>
  <c r="BU679" i="23"/>
  <c r="BV679" i="23" s="1"/>
  <c r="BU680" i="23"/>
  <c r="BV680" i="23" s="1"/>
  <c r="BU681" i="23"/>
  <c r="BU649" i="23"/>
  <c r="BV649" i="23" s="1"/>
  <c r="BU616" i="23"/>
  <c r="BV616" i="23" s="1"/>
  <c r="BU617" i="23"/>
  <c r="BV617" i="23" s="1"/>
  <c r="BU618" i="23"/>
  <c r="BU619" i="23"/>
  <c r="BU620" i="23"/>
  <c r="BU621" i="23"/>
  <c r="BU622" i="23"/>
  <c r="BU623" i="23"/>
  <c r="BV623" i="23" s="1"/>
  <c r="BU624" i="23"/>
  <c r="BV624" i="23" s="1"/>
  <c r="BU625" i="23"/>
  <c r="BV625" i="23" s="1"/>
  <c r="BU626" i="23"/>
  <c r="BU627" i="23"/>
  <c r="BU628" i="23"/>
  <c r="BU629" i="23"/>
  <c r="BU630" i="23"/>
  <c r="BU631" i="23"/>
  <c r="BV631" i="23" s="1"/>
  <c r="BU632" i="23"/>
  <c r="BV632" i="23" s="1"/>
  <c r="BU633" i="23"/>
  <c r="BV633" i="23" s="1"/>
  <c r="BU634" i="23"/>
  <c r="BU635" i="23"/>
  <c r="BU636" i="23"/>
  <c r="BV636" i="23" s="1"/>
  <c r="BU637" i="23"/>
  <c r="BU638" i="23"/>
  <c r="BU639" i="23"/>
  <c r="BV639" i="23" s="1"/>
  <c r="BU640" i="23"/>
  <c r="BV640" i="23" s="1"/>
  <c r="BU641" i="23"/>
  <c r="BV641" i="23" s="1"/>
  <c r="BU642" i="23"/>
  <c r="BU643" i="23"/>
  <c r="BU644" i="23"/>
  <c r="BU645" i="23"/>
  <c r="BU646" i="23"/>
  <c r="BU647" i="23"/>
  <c r="BV647" i="23" s="1"/>
  <c r="BU615" i="23"/>
  <c r="BU582" i="23"/>
  <c r="BU583" i="23"/>
  <c r="BU584" i="23"/>
  <c r="BU585" i="23"/>
  <c r="BV585" i="23" s="1"/>
  <c r="BU586" i="23"/>
  <c r="BU587" i="23"/>
  <c r="BU588" i="23"/>
  <c r="BV588" i="23" s="1"/>
  <c r="BU589" i="23"/>
  <c r="BV589" i="23" s="1"/>
  <c r="BU590" i="23"/>
  <c r="BU591" i="23"/>
  <c r="BU592" i="23"/>
  <c r="BU593" i="23"/>
  <c r="BV593" i="23" s="1"/>
  <c r="BU594" i="23"/>
  <c r="BU595" i="23"/>
  <c r="BU596" i="23"/>
  <c r="BV596" i="23" s="1"/>
  <c r="BU597" i="23"/>
  <c r="BV597" i="23" s="1"/>
  <c r="BU598" i="23"/>
  <c r="BU599" i="23"/>
  <c r="BU600" i="23"/>
  <c r="BU601" i="23"/>
  <c r="BU602" i="23"/>
  <c r="BU603" i="23"/>
  <c r="BU604" i="23"/>
  <c r="BV604" i="23" s="1"/>
  <c r="BU605" i="23"/>
  <c r="BV605" i="23" s="1"/>
  <c r="BU606" i="23"/>
  <c r="BU607" i="23"/>
  <c r="BU608" i="23"/>
  <c r="BU609" i="23"/>
  <c r="BV609" i="23" s="1"/>
  <c r="BU610" i="23"/>
  <c r="BU611" i="23"/>
  <c r="BU612" i="23"/>
  <c r="BV612" i="23" s="1"/>
  <c r="BU613" i="23"/>
  <c r="BV613" i="23" s="1"/>
  <c r="BU581" i="23"/>
  <c r="BV581" i="23" s="1"/>
  <c r="BU548" i="23"/>
  <c r="BU549" i="23"/>
  <c r="BU550" i="23"/>
  <c r="BV550" i="23" s="1"/>
  <c r="BU551" i="23"/>
  <c r="BU552" i="23"/>
  <c r="BU553" i="23"/>
  <c r="BV553" i="23" s="1"/>
  <c r="BU554" i="23"/>
  <c r="BV554" i="23" s="1"/>
  <c r="BU555" i="23"/>
  <c r="BU556" i="23"/>
  <c r="BU557" i="23"/>
  <c r="BU558" i="23"/>
  <c r="BU559" i="23"/>
  <c r="BU560" i="23"/>
  <c r="BV560" i="23" s="1"/>
  <c r="BU561" i="23"/>
  <c r="BV561" i="23" s="1"/>
  <c r="BU562" i="23"/>
  <c r="BV562" i="23" s="1"/>
  <c r="BU563" i="23"/>
  <c r="BU564" i="23"/>
  <c r="BU565" i="23"/>
  <c r="BU566" i="23"/>
  <c r="BU567" i="23"/>
  <c r="BU568" i="23"/>
  <c r="BV568" i="23" s="1"/>
  <c r="BU569" i="23"/>
  <c r="BV569" i="23" s="1"/>
  <c r="BU570" i="23"/>
  <c r="BU571" i="23"/>
  <c r="BU572" i="23"/>
  <c r="BU573" i="23"/>
  <c r="BU574" i="23"/>
  <c r="BU575" i="23"/>
  <c r="BU576" i="23"/>
  <c r="BV576" i="23" s="1"/>
  <c r="BU577" i="23"/>
  <c r="BV577" i="23" s="1"/>
  <c r="BU578" i="23"/>
  <c r="BV578" i="23" s="1"/>
  <c r="BU579" i="23"/>
  <c r="BU547" i="23"/>
  <c r="BU514" i="23"/>
  <c r="BU515" i="23"/>
  <c r="BU516" i="23"/>
  <c r="BU517" i="23"/>
  <c r="BU518" i="23"/>
  <c r="BV518" i="23" s="1"/>
  <c r="BU519" i="23"/>
  <c r="BU520" i="23"/>
  <c r="BU521" i="23"/>
  <c r="BU522" i="23"/>
  <c r="BU523" i="23"/>
  <c r="BV523" i="23" s="1"/>
  <c r="BU524" i="23"/>
  <c r="BU525" i="23"/>
  <c r="BU526" i="23"/>
  <c r="BV526" i="23" s="1"/>
  <c r="BU527" i="23"/>
  <c r="BU528" i="23"/>
  <c r="BV528" i="23" s="1"/>
  <c r="BU529" i="23"/>
  <c r="BU530" i="23"/>
  <c r="BU531" i="23"/>
  <c r="BV531" i="23" s="1"/>
  <c r="BU532" i="23"/>
  <c r="BU533" i="23"/>
  <c r="BU534" i="23"/>
  <c r="BV534" i="23" s="1"/>
  <c r="BU535" i="23"/>
  <c r="BU536" i="23"/>
  <c r="BU537" i="23"/>
  <c r="BU538" i="23"/>
  <c r="BU539" i="23"/>
  <c r="BV539" i="23" s="1"/>
  <c r="BU540" i="23"/>
  <c r="BU541" i="23"/>
  <c r="BU542" i="23"/>
  <c r="BV542" i="23" s="1"/>
  <c r="BU543" i="23"/>
  <c r="BU544" i="23"/>
  <c r="BV544" i="23" s="1"/>
  <c r="BU545" i="23"/>
  <c r="BU513" i="23"/>
  <c r="BU480" i="23"/>
  <c r="BV480" i="23" s="1"/>
  <c r="BU481" i="23"/>
  <c r="BU482" i="23"/>
  <c r="BU483" i="23"/>
  <c r="BV483" i="23" s="1"/>
  <c r="BU484" i="23"/>
  <c r="BU485" i="23"/>
  <c r="BU486" i="23"/>
  <c r="BU487" i="23"/>
  <c r="BV487" i="23" s="1"/>
  <c r="BU488" i="23"/>
  <c r="BV488" i="23" s="1"/>
  <c r="BU489" i="23"/>
  <c r="BV489" i="23" s="1"/>
  <c r="BU490" i="23"/>
  <c r="BU491" i="23"/>
  <c r="BV491" i="23" s="1"/>
  <c r="BU492" i="23"/>
  <c r="BU493" i="23"/>
  <c r="BU494" i="23"/>
  <c r="BU495" i="23"/>
  <c r="BV495" i="23" s="1"/>
  <c r="BU496" i="23"/>
  <c r="BV496" i="23" s="1"/>
  <c r="BU497" i="23"/>
  <c r="BU498" i="23"/>
  <c r="BU499" i="23"/>
  <c r="BV499" i="23" s="1"/>
  <c r="BU500" i="23"/>
  <c r="BV500" i="23" s="1"/>
  <c r="BU501" i="23"/>
  <c r="BU502" i="23"/>
  <c r="BU503" i="23"/>
  <c r="BV503" i="23" s="1"/>
  <c r="BU504" i="23"/>
  <c r="BV504" i="23" s="1"/>
  <c r="BU505" i="23"/>
  <c r="BV505" i="23" s="1"/>
  <c r="BU506" i="23"/>
  <c r="BU507" i="23"/>
  <c r="BV507" i="23" s="1"/>
  <c r="BU508" i="23"/>
  <c r="BV508" i="23" s="1"/>
  <c r="BU509" i="23"/>
  <c r="BU510" i="23"/>
  <c r="BU511" i="23"/>
  <c r="BV511" i="23" s="1"/>
  <c r="BU479" i="23"/>
  <c r="BV479" i="23" s="1"/>
  <c r="BU446" i="23"/>
  <c r="BV446" i="23" s="1"/>
  <c r="BU447" i="23"/>
  <c r="BU448" i="23"/>
  <c r="BV448" i="23" s="1"/>
  <c r="BU449" i="23"/>
  <c r="BV449" i="23" s="1"/>
  <c r="BU450" i="23"/>
  <c r="BU451" i="23"/>
  <c r="BU452" i="23"/>
  <c r="BU453" i="23"/>
  <c r="BV453" i="23" s="1"/>
  <c r="BU454" i="23"/>
  <c r="BV454" i="23" s="1"/>
  <c r="BU455" i="23"/>
  <c r="BU456" i="23"/>
  <c r="BV456" i="23" s="1"/>
  <c r="BU457" i="23"/>
  <c r="BU458" i="23"/>
  <c r="BU459" i="23"/>
  <c r="BU460" i="23"/>
  <c r="BU461" i="23"/>
  <c r="BV461" i="23" s="1"/>
  <c r="BU462" i="23"/>
  <c r="BU463" i="23"/>
  <c r="BU464" i="23"/>
  <c r="BV464" i="23" s="1"/>
  <c r="BU465" i="23"/>
  <c r="BU466" i="23"/>
  <c r="BU467" i="23"/>
  <c r="BU468" i="23"/>
  <c r="BU469" i="23"/>
  <c r="BV469" i="23" s="1"/>
  <c r="BU470" i="23"/>
  <c r="BV470" i="23" s="1"/>
  <c r="BU471" i="23"/>
  <c r="BU472" i="23"/>
  <c r="BV472" i="23" s="1"/>
  <c r="BU473" i="23"/>
  <c r="BU474" i="23"/>
  <c r="BU475" i="23"/>
  <c r="BU476" i="23"/>
  <c r="BU477" i="23"/>
  <c r="BV477" i="23" s="1"/>
  <c r="BU445" i="23"/>
  <c r="BU412" i="23"/>
  <c r="BV412" i="23" s="1"/>
  <c r="BU413" i="23"/>
  <c r="BV413" i="23" s="1"/>
  <c r="BU414" i="23"/>
  <c r="BU415" i="23"/>
  <c r="BU416" i="23"/>
  <c r="BU417" i="23"/>
  <c r="BU418" i="23"/>
  <c r="BV418" i="23" s="1"/>
  <c r="BU419" i="23"/>
  <c r="BU420" i="23"/>
  <c r="BV420" i="23" s="1"/>
  <c r="BU421" i="23"/>
  <c r="BV421" i="23" s="1"/>
  <c r="BU422" i="23"/>
  <c r="BU423" i="23"/>
  <c r="BU424" i="23"/>
  <c r="BU425" i="23"/>
  <c r="BU426" i="23"/>
  <c r="BV426" i="23" s="1"/>
  <c r="BU427" i="23"/>
  <c r="BU428" i="23"/>
  <c r="BU429" i="23"/>
  <c r="BV429" i="23" s="1"/>
  <c r="BU430" i="23"/>
  <c r="BV430" i="23" s="1"/>
  <c r="BU431" i="23"/>
  <c r="BU432" i="23"/>
  <c r="BU433" i="23"/>
  <c r="BU434" i="23"/>
  <c r="BV434" i="23" s="1"/>
  <c r="BU435" i="23"/>
  <c r="BU436" i="23"/>
  <c r="BV436" i="23" s="1"/>
  <c r="BU437" i="23"/>
  <c r="BV437" i="23" s="1"/>
  <c r="BU438" i="23"/>
  <c r="BU439" i="23"/>
  <c r="BU440" i="23"/>
  <c r="BU441" i="23"/>
  <c r="BU442" i="23"/>
  <c r="BV442" i="23" s="1"/>
  <c r="BU443" i="23"/>
  <c r="BU411" i="23"/>
  <c r="BU378" i="23"/>
  <c r="BV378" i="23" s="1"/>
  <c r="BU379" i="23"/>
  <c r="BV379" i="23" s="1"/>
  <c r="BU380" i="23"/>
  <c r="BU381" i="23"/>
  <c r="BU382" i="23"/>
  <c r="BU383" i="23"/>
  <c r="BU384" i="23"/>
  <c r="BU385" i="23"/>
  <c r="BV385" i="23" s="1"/>
  <c r="BU386" i="23"/>
  <c r="BV386" i="23" s="1"/>
  <c r="BU387" i="23"/>
  <c r="BV387" i="23" s="1"/>
  <c r="BU388" i="23"/>
  <c r="BU389" i="23"/>
  <c r="BU390" i="23"/>
  <c r="BU391" i="23"/>
  <c r="BU392" i="23"/>
  <c r="BU393" i="23"/>
  <c r="BV393" i="23" s="1"/>
  <c r="BU394" i="23"/>
  <c r="BV394" i="23" s="1"/>
  <c r="BU395" i="23"/>
  <c r="BV395" i="23" s="1"/>
  <c r="BU396" i="23"/>
  <c r="BU397" i="23"/>
  <c r="BU398" i="23"/>
  <c r="BU399" i="23"/>
  <c r="BV399" i="23" s="1"/>
  <c r="BU400" i="23"/>
  <c r="BU401" i="23"/>
  <c r="BV401" i="23" s="1"/>
  <c r="BU402" i="23"/>
  <c r="BV402" i="23" s="1"/>
  <c r="BU403" i="23"/>
  <c r="BV403" i="23" s="1"/>
  <c r="BU404" i="23"/>
  <c r="BU405" i="23"/>
  <c r="BU406" i="23"/>
  <c r="BU407" i="23"/>
  <c r="BV407" i="23" s="1"/>
  <c r="BU408" i="23"/>
  <c r="BU409" i="23"/>
  <c r="BU377" i="23"/>
  <c r="BV377" i="23" s="1"/>
  <c r="BU344" i="23"/>
  <c r="BU345" i="23"/>
  <c r="BU346" i="23"/>
  <c r="BU347" i="23"/>
  <c r="BU348" i="23"/>
  <c r="BV348" i="23" s="1"/>
  <c r="BU349" i="23"/>
  <c r="BU350" i="23"/>
  <c r="BV350" i="23" s="1"/>
  <c r="BU351" i="23"/>
  <c r="BV351" i="23" s="1"/>
  <c r="BU352" i="23"/>
  <c r="BV352" i="23" s="1"/>
  <c r="BU353" i="23"/>
  <c r="BU354" i="23"/>
  <c r="BU355" i="23"/>
  <c r="BU356" i="23"/>
  <c r="BU357" i="23"/>
  <c r="BU358" i="23"/>
  <c r="BV358" i="23" s="1"/>
  <c r="BU359" i="23"/>
  <c r="BV359" i="23" s="1"/>
  <c r="BU360" i="23"/>
  <c r="BV360" i="23" s="1"/>
  <c r="BU361" i="23"/>
  <c r="BU362" i="23"/>
  <c r="BU363" i="23"/>
  <c r="BU364" i="23"/>
  <c r="BU365" i="23"/>
  <c r="BU366" i="23"/>
  <c r="BU367" i="23"/>
  <c r="BV367" i="23" s="1"/>
  <c r="BU368" i="23"/>
  <c r="BV368" i="23" s="1"/>
  <c r="BU369" i="23"/>
  <c r="BU370" i="23"/>
  <c r="BU371" i="23"/>
  <c r="BU372" i="23"/>
  <c r="BU373" i="23"/>
  <c r="BU374" i="23"/>
  <c r="BV374" i="23" s="1"/>
  <c r="BU375" i="23"/>
  <c r="BV375" i="23" s="1"/>
  <c r="BU343" i="23"/>
  <c r="BU310" i="23"/>
  <c r="BU311" i="23"/>
  <c r="BU312" i="23"/>
  <c r="BU313" i="23"/>
  <c r="BU314" i="23"/>
  <c r="BU315" i="23"/>
  <c r="BU316" i="23"/>
  <c r="BV316" i="23" s="1"/>
  <c r="BU317" i="23"/>
  <c r="BV317" i="23" s="1"/>
  <c r="BU318" i="23"/>
  <c r="BV318" i="23" s="1"/>
  <c r="BU319" i="23"/>
  <c r="BU320" i="23"/>
  <c r="BU321" i="23"/>
  <c r="BV321" i="23" s="1"/>
  <c r="BU322" i="23"/>
  <c r="BU323" i="23"/>
  <c r="BU324" i="23"/>
  <c r="BV324" i="23" s="1"/>
  <c r="BU325" i="23"/>
  <c r="BV325" i="23" s="1"/>
  <c r="BU326" i="23"/>
  <c r="BU327" i="23"/>
  <c r="BU328" i="23"/>
  <c r="BU329" i="23"/>
  <c r="BV329" i="23" s="1"/>
  <c r="BU330" i="23"/>
  <c r="BU331" i="23"/>
  <c r="BU332" i="23"/>
  <c r="BV332" i="23" s="1"/>
  <c r="BU333" i="23"/>
  <c r="BV333" i="23" s="1"/>
  <c r="BU334" i="23"/>
  <c r="BU335" i="23"/>
  <c r="BU336" i="23"/>
  <c r="BU337" i="23"/>
  <c r="BU338" i="23"/>
  <c r="BU339" i="23"/>
  <c r="BU340" i="23"/>
  <c r="BV340" i="23" s="1"/>
  <c r="BU341" i="23"/>
  <c r="BV341" i="23" s="1"/>
  <c r="BU309" i="23"/>
  <c r="BU276" i="23"/>
  <c r="BU277" i="23"/>
  <c r="BV277" i="23" s="1"/>
  <c r="BU278" i="23"/>
  <c r="BU279" i="23"/>
  <c r="BU280" i="23"/>
  <c r="BU281" i="23"/>
  <c r="BV281" i="23" s="1"/>
  <c r="BU282" i="23"/>
  <c r="BV282" i="23" s="1"/>
  <c r="BU283" i="23"/>
  <c r="BU284" i="23"/>
  <c r="BU285" i="23"/>
  <c r="BU286" i="23"/>
  <c r="BU287" i="23"/>
  <c r="BU288" i="23"/>
  <c r="BU289" i="23"/>
  <c r="BV289" i="23" s="1"/>
  <c r="BU290" i="23"/>
  <c r="BV290" i="23" s="1"/>
  <c r="BU291" i="23"/>
  <c r="BU292" i="23"/>
  <c r="BU293" i="23"/>
  <c r="BU294" i="23"/>
  <c r="BU295" i="23"/>
  <c r="BU296" i="23"/>
  <c r="BU297" i="23"/>
  <c r="BU298" i="23"/>
  <c r="BV298" i="23" s="1"/>
  <c r="BU299" i="23"/>
  <c r="BU300" i="23"/>
  <c r="BU301" i="23"/>
  <c r="BU302" i="23"/>
  <c r="BU303" i="23"/>
  <c r="BU304" i="23"/>
  <c r="BU305" i="23"/>
  <c r="BV305" i="23" s="1"/>
  <c r="BU306" i="23"/>
  <c r="BV306" i="23" s="1"/>
  <c r="BU307" i="23"/>
  <c r="BU275" i="23"/>
  <c r="BU242" i="23"/>
  <c r="BU243" i="23"/>
  <c r="BV243" i="23" s="1"/>
  <c r="BU244" i="23"/>
  <c r="BU245" i="23"/>
  <c r="BU246" i="23"/>
  <c r="BV246" i="23" s="1"/>
  <c r="BU247" i="23"/>
  <c r="BV247" i="23" s="1"/>
  <c r="BU248" i="23"/>
  <c r="BV248" i="23" s="1"/>
  <c r="BU249" i="23"/>
  <c r="BV249" i="23" s="1"/>
  <c r="BU250" i="23"/>
  <c r="BU251" i="23"/>
  <c r="BV251" i="23" s="1"/>
  <c r="BU252" i="23"/>
  <c r="BU253" i="23"/>
  <c r="BU254" i="23"/>
  <c r="BV254" i="23" s="1"/>
  <c r="BU255" i="23"/>
  <c r="BU256" i="23"/>
  <c r="BV256" i="23" s="1"/>
  <c r="BU257" i="23"/>
  <c r="BV257" i="23" s="1"/>
  <c r="BU258" i="23"/>
  <c r="BU259" i="23"/>
  <c r="BU260" i="23"/>
  <c r="BU261" i="23"/>
  <c r="BU262" i="23"/>
  <c r="BV262" i="23" s="1"/>
  <c r="BU263" i="23"/>
  <c r="BV263" i="23" s="1"/>
  <c r="BU264" i="23"/>
  <c r="BV264" i="23" s="1"/>
  <c r="BU265" i="23"/>
  <c r="BV265" i="23" s="1"/>
  <c r="BU266" i="23"/>
  <c r="BU267" i="23"/>
  <c r="BV267" i="23" s="1"/>
  <c r="BU268" i="23"/>
  <c r="BU269" i="23"/>
  <c r="BU270" i="23"/>
  <c r="BV270" i="23" s="1"/>
  <c r="BU271" i="23"/>
  <c r="BU272" i="23"/>
  <c r="BV272" i="23" s="1"/>
  <c r="BU273" i="23"/>
  <c r="BV273" i="23" s="1"/>
  <c r="BU241" i="23"/>
  <c r="BU208" i="23"/>
  <c r="BU209" i="23"/>
  <c r="BU210" i="23"/>
  <c r="BV210" i="23" s="1"/>
  <c r="BU211" i="23"/>
  <c r="BV211" i="23" s="1"/>
  <c r="BU212" i="23"/>
  <c r="BU213" i="23"/>
  <c r="BU214" i="23"/>
  <c r="BV214" i="23" s="1"/>
  <c r="BU215" i="23"/>
  <c r="BU216" i="23"/>
  <c r="BU217" i="23"/>
  <c r="BV217" i="23" s="1"/>
  <c r="BU218" i="23"/>
  <c r="BU219" i="23"/>
  <c r="BV219" i="23" s="1"/>
  <c r="BU220" i="23"/>
  <c r="BU221" i="23"/>
  <c r="BU222" i="23"/>
  <c r="BV222" i="23" s="1"/>
  <c r="BU223" i="23"/>
  <c r="BU224" i="23"/>
  <c r="BU225" i="23"/>
  <c r="BV225" i="23" s="1"/>
  <c r="BU226" i="23"/>
  <c r="BV226" i="23" s="1"/>
  <c r="BU227" i="23"/>
  <c r="BV227" i="23" s="1"/>
  <c r="BU228" i="23"/>
  <c r="BU229" i="23"/>
  <c r="BU230" i="23"/>
  <c r="BV230" i="23" s="1"/>
  <c r="BU231" i="23"/>
  <c r="BU232" i="23"/>
  <c r="BU233" i="23"/>
  <c r="BV233" i="23" s="1"/>
  <c r="BU234" i="23"/>
  <c r="BV234" i="23" s="1"/>
  <c r="BU235" i="23"/>
  <c r="BV235" i="23" s="1"/>
  <c r="BU236" i="23"/>
  <c r="BU237" i="23"/>
  <c r="BU238" i="23"/>
  <c r="BV238" i="23" s="1"/>
  <c r="BU239" i="23"/>
  <c r="BU207" i="23"/>
  <c r="BU174" i="23"/>
  <c r="BU175" i="23"/>
  <c r="BU176" i="23"/>
  <c r="BV176" i="23" s="1"/>
  <c r="BU177" i="23"/>
  <c r="BU178" i="23"/>
  <c r="BU179" i="23"/>
  <c r="BU180" i="23"/>
  <c r="BU181" i="23"/>
  <c r="BV181" i="23" s="1"/>
  <c r="BU182" i="23"/>
  <c r="BU183" i="23"/>
  <c r="BU184" i="23"/>
  <c r="BV184" i="23" s="1"/>
  <c r="BU185" i="23"/>
  <c r="BU186" i="23"/>
  <c r="BU187" i="23"/>
  <c r="BU188" i="23"/>
  <c r="BU189" i="23"/>
  <c r="BV189" i="23" s="1"/>
  <c r="BU190" i="23"/>
  <c r="BU191" i="23"/>
  <c r="BU192" i="23"/>
  <c r="BV192" i="23" s="1"/>
  <c r="BU193" i="23"/>
  <c r="BU194" i="23"/>
  <c r="BU195" i="23"/>
  <c r="BU196" i="23"/>
  <c r="BU197" i="23"/>
  <c r="BV197" i="23" s="1"/>
  <c r="BU198" i="23"/>
  <c r="BU199" i="23"/>
  <c r="BU200" i="23"/>
  <c r="BV200" i="23" s="1"/>
  <c r="BU201" i="23"/>
  <c r="BU202" i="23"/>
  <c r="BU203" i="23"/>
  <c r="BU204" i="23"/>
  <c r="BU205" i="23"/>
  <c r="BV205" i="23" s="1"/>
  <c r="BU173" i="23"/>
  <c r="BV173" i="23" s="1"/>
  <c r="BU140" i="23"/>
  <c r="BU141" i="23"/>
  <c r="BV141" i="23" s="1"/>
  <c r="BU142" i="23"/>
  <c r="BU143" i="23"/>
  <c r="BU144" i="23"/>
  <c r="BU145" i="23"/>
  <c r="BU146" i="23"/>
  <c r="BV146" i="23" s="1"/>
  <c r="BU147" i="23"/>
  <c r="BU148" i="23"/>
  <c r="BU149" i="23"/>
  <c r="BV149" i="23" s="1"/>
  <c r="BU150" i="23"/>
  <c r="BU151" i="23"/>
  <c r="BU152" i="23"/>
  <c r="BU153" i="23"/>
  <c r="BU154" i="23"/>
  <c r="BV154" i="23" s="1"/>
  <c r="BU155" i="23"/>
  <c r="BU156" i="23"/>
  <c r="BU157" i="23"/>
  <c r="BV157" i="23" s="1"/>
  <c r="BU158" i="23"/>
  <c r="BU159" i="23"/>
  <c r="BU160" i="23"/>
  <c r="BU161" i="23"/>
  <c r="BU162" i="23"/>
  <c r="BV162" i="23" s="1"/>
  <c r="BU163" i="23"/>
  <c r="BU164" i="23"/>
  <c r="BU165" i="23"/>
  <c r="BV165" i="23" s="1"/>
  <c r="BU166" i="23"/>
  <c r="BV166" i="23" s="1"/>
  <c r="BU167" i="23"/>
  <c r="BU168" i="23"/>
  <c r="BU169" i="23"/>
  <c r="BU170" i="23"/>
  <c r="BV170" i="23" s="1"/>
  <c r="BU171" i="23"/>
  <c r="BV171" i="23" s="1"/>
  <c r="BU139" i="23"/>
  <c r="BU106" i="23"/>
  <c r="BV106" i="23" s="1"/>
  <c r="BU107" i="23"/>
  <c r="BU108" i="23"/>
  <c r="BU109" i="23"/>
  <c r="BU110" i="23"/>
  <c r="BU111" i="23"/>
  <c r="BU112" i="23"/>
  <c r="BU113" i="23"/>
  <c r="BV113" i="23" s="1"/>
  <c r="BU114" i="23"/>
  <c r="BV114" i="23" s="1"/>
  <c r="BU115" i="23"/>
  <c r="BU116" i="23"/>
  <c r="BU117" i="23"/>
  <c r="BU118" i="23"/>
  <c r="BU119" i="23"/>
  <c r="BV119" i="23" s="1"/>
  <c r="BU120" i="23"/>
  <c r="BU121" i="23"/>
  <c r="BV121" i="23" s="1"/>
  <c r="BU122" i="23"/>
  <c r="BV122" i="23" s="1"/>
  <c r="BU123" i="23"/>
  <c r="BV123" i="23" s="1"/>
  <c r="BU124" i="23"/>
  <c r="BU125" i="23"/>
  <c r="BU126" i="23"/>
  <c r="BU127" i="23"/>
  <c r="BU128" i="23"/>
  <c r="BU129" i="23"/>
  <c r="BU130" i="23"/>
  <c r="BV130" i="23" s="1"/>
  <c r="BU131" i="23"/>
  <c r="BV131" i="23" s="1"/>
  <c r="BU132" i="23"/>
  <c r="BU133" i="23"/>
  <c r="BU134" i="23"/>
  <c r="BU135" i="23"/>
  <c r="BU136" i="23"/>
  <c r="BU137" i="23"/>
  <c r="BV137" i="23" s="1"/>
  <c r="BU105" i="23"/>
  <c r="BV105" i="23" s="1"/>
  <c r="BU72" i="23"/>
  <c r="BV72" i="23" s="1"/>
  <c r="BU73" i="23"/>
  <c r="BV73" i="23" s="1"/>
  <c r="BU74" i="23"/>
  <c r="BU75" i="23"/>
  <c r="BU76" i="23"/>
  <c r="BU77" i="23"/>
  <c r="BU78" i="23"/>
  <c r="BV78" i="23" s="1"/>
  <c r="BU79" i="23"/>
  <c r="BV79" i="23" s="1"/>
  <c r="BU80" i="23"/>
  <c r="BV80" i="23" s="1"/>
  <c r="BU81" i="23"/>
  <c r="BV81" i="23" s="1"/>
  <c r="BU82" i="23"/>
  <c r="BU83" i="23"/>
  <c r="BU84" i="23"/>
  <c r="BU85" i="23"/>
  <c r="BU86" i="23"/>
  <c r="BV86" i="23" s="1"/>
  <c r="BU87" i="23"/>
  <c r="BV87" i="23" s="1"/>
  <c r="BU88" i="23"/>
  <c r="BV88" i="23" s="1"/>
  <c r="BU89" i="23"/>
  <c r="BV89" i="23" s="1"/>
  <c r="BU90" i="23"/>
  <c r="BU91" i="23"/>
  <c r="BU92" i="23"/>
  <c r="BU93" i="23"/>
  <c r="BU94" i="23"/>
  <c r="BU95" i="23"/>
  <c r="BV95" i="23" s="1"/>
  <c r="BU96" i="23"/>
  <c r="BV96" i="23" s="1"/>
  <c r="BU97" i="23"/>
  <c r="BU98" i="23"/>
  <c r="BU99" i="23"/>
  <c r="BU100" i="23"/>
  <c r="BU101" i="23"/>
  <c r="BU102" i="23"/>
  <c r="BV102" i="23" s="1"/>
  <c r="BU103" i="23"/>
  <c r="BV103" i="23" s="1"/>
  <c r="BU71" i="23"/>
  <c r="BU38" i="23"/>
  <c r="BV38" i="23" s="1"/>
  <c r="BU39" i="23"/>
  <c r="BU40" i="23"/>
  <c r="BU41" i="23"/>
  <c r="BU42" i="23"/>
  <c r="BU43" i="23"/>
  <c r="BU44" i="23"/>
  <c r="BV44" i="23" s="1"/>
  <c r="BU45" i="23"/>
  <c r="BU46" i="23"/>
  <c r="BV46" i="23" s="1"/>
  <c r="BU47" i="23"/>
  <c r="BU48" i="23"/>
  <c r="BU49" i="23"/>
  <c r="BU50" i="23"/>
  <c r="BU51" i="23"/>
  <c r="BU52" i="23"/>
  <c r="BV52" i="23" s="1"/>
  <c r="BU53" i="23"/>
  <c r="BV53" i="23" s="1"/>
  <c r="BU54" i="23"/>
  <c r="BU55" i="23"/>
  <c r="BU56" i="23"/>
  <c r="BU57" i="23"/>
  <c r="BU58" i="23"/>
  <c r="BU59" i="23"/>
  <c r="BU60" i="23"/>
  <c r="BV60" i="23" s="1"/>
  <c r="BU61" i="23"/>
  <c r="BV61" i="23" s="1"/>
  <c r="BU62" i="23"/>
  <c r="BV62" i="23" s="1"/>
  <c r="BU63" i="23"/>
  <c r="BU64" i="23"/>
  <c r="BU65" i="23"/>
  <c r="BU66" i="23"/>
  <c r="BU67" i="23"/>
  <c r="BU68" i="23"/>
  <c r="BV68" i="23" s="1"/>
  <c r="BU69" i="23"/>
  <c r="BV69" i="23" s="1"/>
  <c r="BU37" i="23"/>
  <c r="BV742" i="23"/>
  <c r="BV734" i="23"/>
  <c r="BV727" i="23"/>
  <c r="BV726" i="23"/>
  <c r="BV719" i="23"/>
  <c r="BV718" i="23"/>
  <c r="BV607" i="23"/>
  <c r="BV601" i="23"/>
  <c r="BV599" i="23"/>
  <c r="BV591" i="23"/>
  <c r="BV583" i="23"/>
  <c r="BV552" i="23"/>
  <c r="BV538" i="23"/>
  <c r="BV530" i="23"/>
  <c r="BV522" i="23"/>
  <c r="BV497" i="23"/>
  <c r="BV462" i="23"/>
  <c r="BV428" i="23"/>
  <c r="BV337" i="23"/>
  <c r="BV334" i="23"/>
  <c r="BV327" i="23"/>
  <c r="BV326" i="23"/>
  <c r="BV319" i="23"/>
  <c r="BV313" i="23"/>
  <c r="BV311" i="23"/>
  <c r="BV310" i="23"/>
  <c r="BV301" i="23"/>
  <c r="BV293" i="23"/>
  <c r="BV285" i="23"/>
  <c r="BV259" i="23"/>
  <c r="BV209" i="23"/>
  <c r="CN514" i="23"/>
  <c r="CO514" i="23" s="1"/>
  <c r="CN515" i="23"/>
  <c r="CN516" i="23"/>
  <c r="CN517" i="23"/>
  <c r="CO517" i="23" s="1"/>
  <c r="CN518" i="23"/>
  <c r="CO518" i="23" s="1"/>
  <c r="CN519" i="23"/>
  <c r="CN520" i="23"/>
  <c r="CO520" i="23" s="1"/>
  <c r="CN521" i="23"/>
  <c r="CN522" i="23"/>
  <c r="CO522" i="23" s="1"/>
  <c r="CN523" i="23"/>
  <c r="CN524" i="23"/>
  <c r="CO524" i="23" s="1"/>
  <c r="CN525" i="23"/>
  <c r="CN526" i="23"/>
  <c r="CN527" i="23"/>
  <c r="CN528" i="23"/>
  <c r="CO528" i="23" s="1"/>
  <c r="CN529" i="23"/>
  <c r="CN530" i="23"/>
  <c r="CN531" i="23"/>
  <c r="CN532" i="23"/>
  <c r="CO532" i="23" s="1"/>
  <c r="CN533" i="23"/>
  <c r="CN534" i="23"/>
  <c r="CO534" i="23" s="1"/>
  <c r="CN535" i="23"/>
  <c r="CN536" i="23"/>
  <c r="CO536" i="23" s="1"/>
  <c r="CN537" i="23"/>
  <c r="CN538" i="23"/>
  <c r="CO538" i="23" s="1"/>
  <c r="CN539" i="23"/>
  <c r="CN540" i="23"/>
  <c r="CO540" i="23" s="1"/>
  <c r="CN541" i="23"/>
  <c r="CO541" i="23" s="1"/>
  <c r="CN542" i="23"/>
  <c r="CO542" i="23" s="1"/>
  <c r="CN543" i="23"/>
  <c r="CN544" i="23"/>
  <c r="CO544" i="23" s="1"/>
  <c r="CN545" i="23"/>
  <c r="CN513" i="23"/>
  <c r="CO513" i="23" s="1"/>
  <c r="CN480" i="23"/>
  <c r="CN481" i="23"/>
  <c r="CO481" i="23" s="1"/>
  <c r="CN482" i="23"/>
  <c r="CO482" i="23" s="1"/>
  <c r="CN483" i="23"/>
  <c r="CO483" i="23" s="1"/>
  <c r="CN484" i="23"/>
  <c r="CN485" i="23"/>
  <c r="CN486" i="23"/>
  <c r="CN487" i="23"/>
  <c r="CO487" i="23" s="1"/>
  <c r="CN488" i="23"/>
  <c r="CN489" i="23"/>
  <c r="CO489" i="23" s="1"/>
  <c r="CN490" i="23"/>
  <c r="CN491" i="23"/>
  <c r="CO491" i="23" s="1"/>
  <c r="CN492" i="23"/>
  <c r="CN493" i="23"/>
  <c r="CN494" i="23"/>
  <c r="CN495" i="23"/>
  <c r="CO495" i="23" s="1"/>
  <c r="CN496" i="23"/>
  <c r="CN497" i="23"/>
  <c r="CO497" i="23" s="1"/>
  <c r="CN498" i="23"/>
  <c r="CO498" i="23" s="1"/>
  <c r="CN499" i="23"/>
  <c r="CO499" i="23" s="1"/>
  <c r="CN500" i="23"/>
  <c r="CN501" i="23"/>
  <c r="CN502" i="23"/>
  <c r="CN503" i="23"/>
  <c r="CO503" i="23" s="1"/>
  <c r="CN504" i="23"/>
  <c r="CN505" i="23"/>
  <c r="CO505" i="23" s="1"/>
  <c r="CN506" i="23"/>
  <c r="CO506" i="23" s="1"/>
  <c r="CN507" i="23"/>
  <c r="CO507" i="23" s="1"/>
  <c r="CN508" i="23"/>
  <c r="CN509" i="23"/>
  <c r="CN510" i="23"/>
  <c r="CN511" i="23"/>
  <c r="CO511" i="23" s="1"/>
  <c r="CN479" i="23"/>
  <c r="CO479" i="23" s="1"/>
  <c r="CN446" i="23"/>
  <c r="CO446" i="23" s="1"/>
  <c r="CN447" i="23"/>
  <c r="CN448" i="23"/>
  <c r="CO448" i="23" s="1"/>
  <c r="CN449" i="23"/>
  <c r="CN450" i="23"/>
  <c r="CN451" i="23"/>
  <c r="CN452" i="23"/>
  <c r="CO452" i="23" s="1"/>
  <c r="CN453" i="23"/>
  <c r="CN454" i="23"/>
  <c r="CO454" i="23" s="1"/>
  <c r="CN455" i="23"/>
  <c r="CO455" i="23" s="1"/>
  <c r="CN456" i="23"/>
  <c r="CO456" i="23" s="1"/>
  <c r="CN457" i="23"/>
  <c r="CN458" i="23"/>
  <c r="CN459" i="23"/>
  <c r="CN460" i="23"/>
  <c r="CO460" i="23" s="1"/>
  <c r="CN461" i="23"/>
  <c r="CN462" i="23"/>
  <c r="CO462" i="23" s="1"/>
  <c r="CN463" i="23"/>
  <c r="CO463" i="23" s="1"/>
  <c r="CN464" i="23"/>
  <c r="CO464" i="23" s="1"/>
  <c r="CN465" i="23"/>
  <c r="CN466" i="23"/>
  <c r="CN467" i="23"/>
  <c r="CN468" i="23"/>
  <c r="CO468" i="23" s="1"/>
  <c r="CN469" i="23"/>
  <c r="CO469" i="23" s="1"/>
  <c r="CN470" i="23"/>
  <c r="CN471" i="23"/>
  <c r="CO471" i="23" s="1"/>
  <c r="CN472" i="23"/>
  <c r="CO472" i="23" s="1"/>
  <c r="CN473" i="23"/>
  <c r="CO473" i="23" s="1"/>
  <c r="CN474" i="23"/>
  <c r="CN475" i="23"/>
  <c r="CN476" i="23"/>
  <c r="CO476" i="23" s="1"/>
  <c r="CN477" i="23"/>
  <c r="CN445" i="23"/>
  <c r="CN412" i="23"/>
  <c r="CN413" i="23"/>
  <c r="CO413" i="23" s="1"/>
  <c r="CN414" i="23"/>
  <c r="CN415" i="23"/>
  <c r="CN416" i="23"/>
  <c r="CO416" i="23" s="1"/>
  <c r="CN417" i="23"/>
  <c r="CN418" i="23"/>
  <c r="CN419" i="23"/>
  <c r="CO419" i="23" s="1"/>
  <c r="CN420" i="23"/>
  <c r="CN421" i="23"/>
  <c r="CO421" i="23" s="1"/>
  <c r="CN422" i="23"/>
  <c r="CN423" i="23"/>
  <c r="CN424" i="23"/>
  <c r="CO424" i="23" s="1"/>
  <c r="CN425" i="23"/>
  <c r="CO425" i="23" s="1"/>
  <c r="CN426" i="23"/>
  <c r="CN427" i="23"/>
  <c r="CO427" i="23" s="1"/>
  <c r="CN428" i="23"/>
  <c r="CO428" i="23" s="1"/>
  <c r="CN429" i="23"/>
  <c r="CO429" i="23" s="1"/>
  <c r="CN430" i="23"/>
  <c r="CN431" i="23"/>
  <c r="CN432" i="23"/>
  <c r="CO432" i="23" s="1"/>
  <c r="CN433" i="23"/>
  <c r="CO433" i="23" s="1"/>
  <c r="CN434" i="23"/>
  <c r="CN435" i="23"/>
  <c r="CO435" i="23" s="1"/>
  <c r="CN436" i="23"/>
  <c r="CO436" i="23" s="1"/>
  <c r="CN437" i="23"/>
  <c r="CO437" i="23" s="1"/>
  <c r="CN438" i="23"/>
  <c r="CN439" i="23"/>
  <c r="CN440" i="23"/>
  <c r="CO440" i="23" s="1"/>
  <c r="CN441" i="23"/>
  <c r="CN442" i="23"/>
  <c r="CN443" i="23"/>
  <c r="CO443" i="23" s="1"/>
  <c r="CN411" i="23"/>
  <c r="CN378" i="23"/>
  <c r="CO378" i="23" s="1"/>
  <c r="CN379" i="23"/>
  <c r="CN380" i="23"/>
  <c r="CN381" i="23"/>
  <c r="CO381" i="23" s="1"/>
  <c r="CN382" i="23"/>
  <c r="CO382" i="23" s="1"/>
  <c r="CN383" i="23"/>
  <c r="CN384" i="23"/>
  <c r="CO384" i="23" s="1"/>
  <c r="CN385" i="23"/>
  <c r="CO385" i="23" s="1"/>
  <c r="CN386" i="23"/>
  <c r="CO386" i="23" s="1"/>
  <c r="CN387" i="23"/>
  <c r="CN388" i="23"/>
  <c r="CN389" i="23"/>
  <c r="CN390" i="23"/>
  <c r="CO390" i="23" s="1"/>
  <c r="CN391" i="23"/>
  <c r="CN392" i="23"/>
  <c r="CN393" i="23"/>
  <c r="CO393" i="23" s="1"/>
  <c r="CN394" i="23"/>
  <c r="CO394" i="23" s="1"/>
  <c r="CN395" i="23"/>
  <c r="CN396" i="23"/>
  <c r="CN397" i="23"/>
  <c r="CO397" i="23" s="1"/>
  <c r="CN398" i="23"/>
  <c r="CO398" i="23" s="1"/>
  <c r="CN399" i="23"/>
  <c r="CN400" i="23"/>
  <c r="CO400" i="23" s="1"/>
  <c r="CN401" i="23"/>
  <c r="CO401" i="23" s="1"/>
  <c r="CN402" i="23"/>
  <c r="CO402" i="23" s="1"/>
  <c r="CN403" i="23"/>
  <c r="CN404" i="23"/>
  <c r="CN405" i="23"/>
  <c r="CN406" i="23"/>
  <c r="CO406" i="23" s="1"/>
  <c r="CN407" i="23"/>
  <c r="CN408" i="23"/>
  <c r="CO408" i="23" s="1"/>
  <c r="CN409" i="23"/>
  <c r="CO409" i="23" s="1"/>
  <c r="CN377" i="23"/>
  <c r="CO377" i="23" s="1"/>
  <c r="CN344" i="23"/>
  <c r="CN345" i="23"/>
  <c r="CO345" i="23" s="1"/>
  <c r="CN346" i="23"/>
  <c r="CN347" i="23"/>
  <c r="CO347" i="23" s="1"/>
  <c r="CN348" i="23"/>
  <c r="CN349" i="23"/>
  <c r="CO349" i="23" s="1"/>
  <c r="CN350" i="23"/>
  <c r="CN351" i="23"/>
  <c r="CO351" i="23" s="1"/>
  <c r="CN352" i="23"/>
  <c r="CN353" i="23"/>
  <c r="CO353" i="23" s="1"/>
  <c r="CN354" i="23"/>
  <c r="CN355" i="23"/>
  <c r="CO355" i="23" s="1"/>
  <c r="CN356" i="23"/>
  <c r="CN357" i="23"/>
  <c r="CN358" i="23"/>
  <c r="CO358" i="23" s="1"/>
  <c r="CN359" i="23"/>
  <c r="CO359" i="23" s="1"/>
  <c r="CN360" i="23"/>
  <c r="CN361" i="23"/>
  <c r="CO361" i="23" s="1"/>
  <c r="CN362" i="23"/>
  <c r="CN363" i="23"/>
  <c r="CO363" i="23" s="1"/>
  <c r="CN364" i="23"/>
  <c r="CN365" i="23"/>
  <c r="CN366" i="23"/>
  <c r="CO366" i="23" s="1"/>
  <c r="CN367" i="23"/>
  <c r="CO367" i="23" s="1"/>
  <c r="CN368" i="23"/>
  <c r="CN369" i="23"/>
  <c r="CO369" i="23" s="1"/>
  <c r="CN370" i="23"/>
  <c r="CN371" i="23"/>
  <c r="CN372" i="23"/>
  <c r="CN373" i="23"/>
  <c r="CO373" i="23" s="1"/>
  <c r="CN374" i="23"/>
  <c r="CO374" i="23" s="1"/>
  <c r="CN375" i="23"/>
  <c r="CO375" i="23" s="1"/>
  <c r="CN343" i="23"/>
  <c r="CN310" i="23"/>
  <c r="CN311" i="23"/>
  <c r="CN312" i="23"/>
  <c r="CO312" i="23" s="1"/>
  <c r="CN313" i="23"/>
  <c r="CN314" i="23"/>
  <c r="CO314" i="23" s="1"/>
  <c r="CN315" i="23"/>
  <c r="CO315" i="23" s="1"/>
  <c r="CN316" i="23"/>
  <c r="CO316" i="23" s="1"/>
  <c r="CN317" i="23"/>
  <c r="CO317" i="23" s="1"/>
  <c r="CN318" i="23"/>
  <c r="CO318" i="23" s="1"/>
  <c r="CN319" i="23"/>
  <c r="CN320" i="23"/>
  <c r="CO320" i="23" s="1"/>
  <c r="CN321" i="23"/>
  <c r="CO321" i="23" s="1"/>
  <c r="CN322" i="23"/>
  <c r="CN323" i="23"/>
  <c r="CO323" i="23" s="1"/>
  <c r="CN324" i="23"/>
  <c r="CO324" i="23" s="1"/>
  <c r="CN325" i="23"/>
  <c r="CO325" i="23" s="1"/>
  <c r="CN326" i="23"/>
  <c r="CO326" i="23" s="1"/>
  <c r="CN327" i="23"/>
  <c r="CN328" i="23"/>
  <c r="CO328" i="23" s="1"/>
  <c r="CN329" i="23"/>
  <c r="CN330" i="23"/>
  <c r="CO330" i="23" s="1"/>
  <c r="CN331" i="23"/>
  <c r="CN332" i="23"/>
  <c r="CO332" i="23" s="1"/>
  <c r="CN333" i="23"/>
  <c r="CO333" i="23" s="1"/>
  <c r="CN334" i="23"/>
  <c r="CN335" i="23"/>
  <c r="CN336" i="23"/>
  <c r="CN337" i="23"/>
  <c r="CN338" i="23"/>
  <c r="CO338" i="23" s="1"/>
  <c r="CN339" i="23"/>
  <c r="CN340" i="23"/>
  <c r="CO340" i="23" s="1"/>
  <c r="CN341" i="23"/>
  <c r="CO341" i="23" s="1"/>
  <c r="CN309" i="23"/>
  <c r="CO309" i="23" s="1"/>
  <c r="CN276" i="23"/>
  <c r="CN277" i="23"/>
  <c r="CN278" i="23"/>
  <c r="CN279" i="23"/>
  <c r="CO279" i="23" s="1"/>
  <c r="CN280" i="23"/>
  <c r="CN281" i="23"/>
  <c r="CO281" i="23" s="1"/>
  <c r="CN282" i="23"/>
  <c r="CN283" i="23"/>
  <c r="CN284" i="23"/>
  <c r="CN285" i="23"/>
  <c r="CO285" i="23" s="1"/>
  <c r="CN286" i="23"/>
  <c r="CN287" i="23"/>
  <c r="CO287" i="23" s="1"/>
  <c r="CN288" i="23"/>
  <c r="CN289" i="23"/>
  <c r="CO289" i="23" s="1"/>
  <c r="CN290" i="23"/>
  <c r="CO290" i="23" s="1"/>
  <c r="CN291" i="23"/>
  <c r="CN292" i="23"/>
  <c r="CO292" i="23" s="1"/>
  <c r="CN293" i="23"/>
  <c r="CO293" i="23" s="1"/>
  <c r="CN294" i="23"/>
  <c r="CN295" i="23"/>
  <c r="CN296" i="23"/>
  <c r="CO296" i="23" s="1"/>
  <c r="CN297" i="23"/>
  <c r="CO297" i="23" s="1"/>
  <c r="CN298" i="23"/>
  <c r="CO298" i="23" s="1"/>
  <c r="CN299" i="23"/>
  <c r="CN300" i="23"/>
  <c r="CO300" i="23" s="1"/>
  <c r="CN301" i="23"/>
  <c r="CO301" i="23" s="1"/>
  <c r="CN302" i="23"/>
  <c r="CN303" i="23"/>
  <c r="CO303" i="23" s="1"/>
  <c r="CN304" i="23"/>
  <c r="CN305" i="23"/>
  <c r="CO305" i="23" s="1"/>
  <c r="CN306" i="23"/>
  <c r="CO306" i="23" s="1"/>
  <c r="CN307" i="23"/>
  <c r="CN275" i="23"/>
  <c r="CN242" i="23"/>
  <c r="CO242" i="23" s="1"/>
  <c r="CN243" i="23"/>
  <c r="CN244" i="23"/>
  <c r="CN245" i="23"/>
  <c r="CN246" i="23"/>
  <c r="CO246" i="23" s="1"/>
  <c r="CN247" i="23"/>
  <c r="CN248" i="23"/>
  <c r="CO248" i="23" s="1"/>
  <c r="CN249" i="23"/>
  <c r="CO249" i="23" s="1"/>
  <c r="CN250" i="23"/>
  <c r="CO250" i="23" s="1"/>
  <c r="CN251" i="23"/>
  <c r="CN252" i="23"/>
  <c r="CN253" i="23"/>
  <c r="CO253" i="23" s="1"/>
  <c r="CN254" i="23"/>
  <c r="CO254" i="23" s="1"/>
  <c r="CN255" i="23"/>
  <c r="CN256" i="23"/>
  <c r="CN257" i="23"/>
  <c r="CO257" i="23" s="1"/>
  <c r="CN258" i="23"/>
  <c r="CN259" i="23"/>
  <c r="CO259" i="23" s="1"/>
  <c r="CN260" i="23"/>
  <c r="CO260" i="23" s="1"/>
  <c r="CN261" i="23"/>
  <c r="CO261" i="23" s="1"/>
  <c r="CN262" i="23"/>
  <c r="CO262" i="23" s="1"/>
  <c r="CN263" i="23"/>
  <c r="CN264" i="23"/>
  <c r="CN265" i="23"/>
  <c r="CO265" i="23" s="1"/>
  <c r="CN266" i="23"/>
  <c r="CO266" i="23" s="1"/>
  <c r="CN267" i="23"/>
  <c r="CN268" i="23"/>
  <c r="CO268" i="23" s="1"/>
  <c r="CN269" i="23"/>
  <c r="CO269" i="23" s="1"/>
  <c r="CN270" i="23"/>
  <c r="CO270" i="23" s="1"/>
  <c r="CN271" i="23"/>
  <c r="CN272" i="23"/>
  <c r="CN273" i="23"/>
  <c r="CO273" i="23" s="1"/>
  <c r="CN241" i="23"/>
  <c r="CO241" i="23" s="1"/>
  <c r="CN208" i="23"/>
  <c r="CO208" i="23" s="1"/>
  <c r="CN209" i="23"/>
  <c r="CO209" i="23" s="1"/>
  <c r="CN210" i="23"/>
  <c r="CO210" i="23" s="1"/>
  <c r="CN211" i="23"/>
  <c r="CO211" i="23" s="1"/>
  <c r="CN212" i="23"/>
  <c r="CN213" i="23"/>
  <c r="CN214" i="23"/>
  <c r="CN215" i="23"/>
  <c r="CO215" i="23" s="1"/>
  <c r="CN216" i="23"/>
  <c r="CN217" i="23"/>
  <c r="CN218" i="23"/>
  <c r="CO218" i="23" s="1"/>
  <c r="CN219" i="23"/>
  <c r="CO219" i="23" s="1"/>
  <c r="CN220" i="23"/>
  <c r="CN221" i="23"/>
  <c r="CN222" i="23"/>
  <c r="CN223" i="23"/>
  <c r="CO223" i="23" s="1"/>
  <c r="CN224" i="23"/>
  <c r="CO224" i="23" s="1"/>
  <c r="CN225" i="23"/>
  <c r="CO225" i="23" s="1"/>
  <c r="CN226" i="23"/>
  <c r="CN227" i="23"/>
  <c r="CO227" i="23" s="1"/>
  <c r="CN228" i="23"/>
  <c r="CN229" i="23"/>
  <c r="CN230" i="23"/>
  <c r="CN231" i="23"/>
  <c r="CO231" i="23" s="1"/>
  <c r="CN232" i="23"/>
  <c r="CO232" i="23" s="1"/>
  <c r="CN233" i="23"/>
  <c r="CO233" i="23" s="1"/>
  <c r="CN234" i="23"/>
  <c r="CO234" i="23" s="1"/>
  <c r="CN235" i="23"/>
  <c r="CO235" i="23" s="1"/>
  <c r="CN236" i="23"/>
  <c r="CN237" i="23"/>
  <c r="CN238" i="23"/>
  <c r="CN239" i="23"/>
  <c r="CO239" i="23" s="1"/>
  <c r="CN207" i="23"/>
  <c r="CN174" i="23"/>
  <c r="CO174" i="23" s="1"/>
  <c r="CN175" i="23"/>
  <c r="CN176" i="23"/>
  <c r="CO176" i="23" s="1"/>
  <c r="CN177" i="23"/>
  <c r="CN178" i="23"/>
  <c r="CN179" i="23"/>
  <c r="CN180" i="23"/>
  <c r="CO180" i="23" s="1"/>
  <c r="CN181" i="23"/>
  <c r="CO181" i="23" s="1"/>
  <c r="CN182" i="23"/>
  <c r="CO182" i="23" s="1"/>
  <c r="CN183" i="23"/>
  <c r="CO183" i="23" s="1"/>
  <c r="CN184" i="23"/>
  <c r="CO184" i="23" s="1"/>
  <c r="CN185" i="23"/>
  <c r="CN186" i="23"/>
  <c r="CN187" i="23"/>
  <c r="CN188" i="23"/>
  <c r="CO188" i="23" s="1"/>
  <c r="CN189" i="23"/>
  <c r="CO189" i="23" s="1"/>
  <c r="CN190" i="23"/>
  <c r="CO190" i="23" s="1"/>
  <c r="CN191" i="23"/>
  <c r="CO191" i="23" s="1"/>
  <c r="CN192" i="23"/>
  <c r="CO192" i="23" s="1"/>
  <c r="CN193" i="23"/>
  <c r="CN194" i="23"/>
  <c r="CN195" i="23"/>
  <c r="CN196" i="23"/>
  <c r="CN197" i="23"/>
  <c r="CN198" i="23"/>
  <c r="CO198" i="23" s="1"/>
  <c r="CN199" i="23"/>
  <c r="CO199" i="23" s="1"/>
  <c r="CN200" i="23"/>
  <c r="CO200" i="23" s="1"/>
  <c r="CN201" i="23"/>
  <c r="CN202" i="23"/>
  <c r="CN203" i="23"/>
  <c r="CN204" i="23"/>
  <c r="CN205" i="23"/>
  <c r="CO205" i="23" s="1"/>
  <c r="CN173" i="23"/>
  <c r="CN140" i="23"/>
  <c r="CO140" i="23" s="1"/>
  <c r="CN141" i="23"/>
  <c r="CO141" i="23" s="1"/>
  <c r="CN142" i="23"/>
  <c r="CN143" i="23"/>
  <c r="CN144" i="23"/>
  <c r="CN145" i="23"/>
  <c r="CN146" i="23"/>
  <c r="CN147" i="23"/>
  <c r="CO147" i="23" s="1"/>
  <c r="CN148" i="23"/>
  <c r="CO148" i="23" s="1"/>
  <c r="CN149" i="23"/>
  <c r="CO149" i="23" s="1"/>
  <c r="CN150" i="23"/>
  <c r="CN151" i="23"/>
  <c r="CN152" i="23"/>
  <c r="CN153" i="23"/>
  <c r="CN154" i="23"/>
  <c r="CN155" i="23"/>
  <c r="CO155" i="23" s="1"/>
  <c r="CN156" i="23"/>
  <c r="CO156" i="23" s="1"/>
  <c r="CN157" i="23"/>
  <c r="CO157" i="23" s="1"/>
  <c r="CN158" i="23"/>
  <c r="CN159" i="23"/>
  <c r="CN160" i="23"/>
  <c r="CN161" i="23"/>
  <c r="CN162" i="23"/>
  <c r="CN163" i="23"/>
  <c r="CO163" i="23" s="1"/>
  <c r="CN164" i="23"/>
  <c r="CO164" i="23" s="1"/>
  <c r="CN165" i="23"/>
  <c r="CO165" i="23" s="1"/>
  <c r="CN166" i="23"/>
  <c r="CN167" i="23"/>
  <c r="CN168" i="23"/>
  <c r="CN169" i="23"/>
  <c r="CN170" i="23"/>
  <c r="CN171" i="23"/>
  <c r="CO171" i="23" s="1"/>
  <c r="CN139" i="23"/>
  <c r="CN106" i="23"/>
  <c r="CO106" i="23" s="1"/>
  <c r="CN107" i="23"/>
  <c r="CO107" i="23" s="1"/>
  <c r="CN108" i="23"/>
  <c r="CN109" i="23"/>
  <c r="CN110" i="23"/>
  <c r="CN111" i="23"/>
  <c r="CN112" i="23"/>
  <c r="CN113" i="23"/>
  <c r="CO113" i="23" s="1"/>
  <c r="CN114" i="23"/>
  <c r="CO114" i="23" s="1"/>
  <c r="CN115" i="23"/>
  <c r="CO115" i="23" s="1"/>
  <c r="CN116" i="23"/>
  <c r="CN117" i="23"/>
  <c r="CN118" i="23"/>
  <c r="CN119" i="23"/>
  <c r="CN120" i="23"/>
  <c r="CO120" i="23" s="1"/>
  <c r="CN121" i="23"/>
  <c r="CO121" i="23" s="1"/>
  <c r="CN122" i="23"/>
  <c r="CO122" i="23" s="1"/>
  <c r="CN123" i="23"/>
  <c r="CO123" i="23" s="1"/>
  <c r="CN124" i="23"/>
  <c r="CN125" i="23"/>
  <c r="CN126" i="23"/>
  <c r="CN127" i="23"/>
  <c r="CN128" i="23"/>
  <c r="CN129" i="23"/>
  <c r="CN130" i="23"/>
  <c r="CO130" i="23" s="1"/>
  <c r="CN131" i="23"/>
  <c r="CO131" i="23" s="1"/>
  <c r="CN132" i="23"/>
  <c r="CN133" i="23"/>
  <c r="CN134" i="23"/>
  <c r="CN135" i="23"/>
  <c r="CN136" i="23"/>
  <c r="CN137" i="23"/>
  <c r="CO137" i="23" s="1"/>
  <c r="CN105" i="23"/>
  <c r="CO105" i="23" s="1"/>
  <c r="CN72" i="23"/>
  <c r="CO72" i="23" s="1"/>
  <c r="CN73" i="23"/>
  <c r="CN74" i="23"/>
  <c r="CN75" i="23"/>
  <c r="CN76" i="23"/>
  <c r="CN77" i="23"/>
  <c r="CN78" i="23"/>
  <c r="CO78" i="23" s="1"/>
  <c r="CN79" i="23"/>
  <c r="CO79" i="23" s="1"/>
  <c r="CN80" i="23"/>
  <c r="CO80" i="23" s="1"/>
  <c r="CN81" i="23"/>
  <c r="CN82" i="23"/>
  <c r="CN83" i="23"/>
  <c r="CO83" i="23" s="1"/>
  <c r="CN84" i="23"/>
  <c r="CN85" i="23"/>
  <c r="CO85" i="23" s="1"/>
  <c r="CN86" i="23"/>
  <c r="CO86" i="23" s="1"/>
  <c r="CN87" i="23"/>
  <c r="CO87" i="23" s="1"/>
  <c r="CN88" i="23"/>
  <c r="CN89" i="23"/>
  <c r="CN90" i="23"/>
  <c r="CN91" i="23"/>
  <c r="CO91" i="23" s="1"/>
  <c r="CN92" i="23"/>
  <c r="CN93" i="23"/>
  <c r="CO93" i="23" s="1"/>
  <c r="CN94" i="23"/>
  <c r="CO94" i="23" s="1"/>
  <c r="CN95" i="23"/>
  <c r="CO95" i="23" s="1"/>
  <c r="CN96" i="23"/>
  <c r="CN97" i="23"/>
  <c r="CN98" i="23"/>
  <c r="CN99" i="23"/>
  <c r="CO99" i="23" s="1"/>
  <c r="CN100" i="23"/>
  <c r="CN101" i="23"/>
  <c r="CO101" i="23" s="1"/>
  <c r="CN102" i="23"/>
  <c r="CO102" i="23" s="1"/>
  <c r="CN103" i="23"/>
  <c r="CO103" i="23" s="1"/>
  <c r="CN71" i="23"/>
  <c r="CN38" i="23"/>
  <c r="CN39" i="23"/>
  <c r="CO39" i="23" s="1"/>
  <c r="CN40" i="23"/>
  <c r="CO40" i="23" s="1"/>
  <c r="CN41" i="23"/>
  <c r="CN42" i="23"/>
  <c r="CN43" i="23"/>
  <c r="CN44" i="23"/>
  <c r="CO44" i="23" s="1"/>
  <c r="CN45" i="23"/>
  <c r="CN46" i="23"/>
  <c r="CN47" i="23"/>
  <c r="CN48" i="23"/>
  <c r="CO48" i="23" s="1"/>
  <c r="CN49" i="23"/>
  <c r="CN50" i="23"/>
  <c r="CO50" i="23" s="1"/>
  <c r="CN51" i="23"/>
  <c r="CN52" i="23"/>
  <c r="CO52" i="23" s="1"/>
  <c r="CN53" i="23"/>
  <c r="CO53" i="23" s="1"/>
  <c r="CN54" i="23"/>
  <c r="CN55" i="23"/>
  <c r="CO55" i="23" s="1"/>
  <c r="CN56" i="23"/>
  <c r="CO56" i="23" s="1"/>
  <c r="CN57" i="23"/>
  <c r="CN58" i="23"/>
  <c r="CO58" i="23" s="1"/>
  <c r="CN59" i="23"/>
  <c r="CN60" i="23"/>
  <c r="CO60" i="23" s="1"/>
  <c r="CN61" i="23"/>
  <c r="CO61" i="23" s="1"/>
  <c r="CN62" i="23"/>
  <c r="CN63" i="23"/>
  <c r="CN64" i="23"/>
  <c r="CN65" i="23"/>
  <c r="CN66" i="23"/>
  <c r="CN67" i="23"/>
  <c r="CN68" i="23"/>
  <c r="CO68" i="23" s="1"/>
  <c r="CN69" i="23"/>
  <c r="CN37" i="23"/>
  <c r="CO530" i="23"/>
  <c r="CO457" i="23"/>
  <c r="CO449" i="23"/>
  <c r="CO389" i="23"/>
  <c r="CO337" i="23"/>
  <c r="CO313" i="23"/>
  <c r="CO310" i="23"/>
  <c r="CO276" i="23"/>
  <c r="CO267" i="23"/>
  <c r="CO258" i="23"/>
  <c r="CO251" i="23"/>
  <c r="CO244" i="23"/>
  <c r="CO243" i="23"/>
  <c r="CO217" i="23"/>
  <c r="CO216" i="23"/>
  <c r="CO96" i="23"/>
  <c r="CO88" i="23"/>
  <c r="CO63" i="23"/>
  <c r="CO47" i="23"/>
  <c r="DG140" i="23"/>
  <c r="DG141" i="23"/>
  <c r="DH141" i="23" s="1"/>
  <c r="DG142" i="23"/>
  <c r="DH142" i="23" s="1"/>
  <c r="DG143" i="23"/>
  <c r="DG144" i="23"/>
  <c r="DH144" i="23" s="1"/>
  <c r="DG145" i="23"/>
  <c r="DH145" i="23" s="1"/>
  <c r="DG146" i="23"/>
  <c r="DG147" i="23"/>
  <c r="DH147" i="23" s="1"/>
  <c r="DG148" i="23"/>
  <c r="DG149" i="23"/>
  <c r="DG150" i="23"/>
  <c r="DH150" i="23" s="1"/>
  <c r="DG151" i="23"/>
  <c r="DG152" i="23"/>
  <c r="DH152" i="23" s="1"/>
  <c r="DG153" i="23"/>
  <c r="DH153" i="23" s="1"/>
  <c r="DG154" i="23"/>
  <c r="DH154" i="23" s="1"/>
  <c r="DG155" i="23"/>
  <c r="DH155" i="23" s="1"/>
  <c r="DG156" i="23"/>
  <c r="DG157" i="23"/>
  <c r="DH157" i="23" s="1"/>
  <c r="DG158" i="23"/>
  <c r="DH158" i="23" s="1"/>
  <c r="DG159" i="23"/>
  <c r="DG160" i="23"/>
  <c r="DH160" i="23" s="1"/>
  <c r="DG161" i="23"/>
  <c r="DH161" i="23" s="1"/>
  <c r="DG162" i="23"/>
  <c r="DH162" i="23" s="1"/>
  <c r="DG163" i="23"/>
  <c r="DH163" i="23" s="1"/>
  <c r="DG164" i="23"/>
  <c r="DG165" i="23"/>
  <c r="DG166" i="23"/>
  <c r="DH166" i="23" s="1"/>
  <c r="DG167" i="23"/>
  <c r="DG168" i="23"/>
  <c r="DH168" i="23" s="1"/>
  <c r="DG169" i="23"/>
  <c r="DH169" i="23" s="1"/>
  <c r="DG170" i="23"/>
  <c r="DH170" i="23" s="1"/>
  <c r="DG171" i="23"/>
  <c r="DH171" i="23" s="1"/>
  <c r="DG139" i="23"/>
  <c r="DG106" i="23"/>
  <c r="DH106" i="23" s="1"/>
  <c r="DG107" i="23"/>
  <c r="DH107" i="23" s="1"/>
  <c r="DG108" i="23"/>
  <c r="DG109" i="23"/>
  <c r="DG110" i="23"/>
  <c r="DH110" i="23" s="1"/>
  <c r="DG111" i="23"/>
  <c r="DG112" i="23"/>
  <c r="DH112" i="23" s="1"/>
  <c r="DG113" i="23"/>
  <c r="DG114" i="23"/>
  <c r="DH114" i="23" s="1"/>
  <c r="DG115" i="23"/>
  <c r="DG116" i="23"/>
  <c r="DG117" i="23"/>
  <c r="DG118" i="23"/>
  <c r="DH118" i="23" s="1"/>
  <c r="DG119" i="23"/>
  <c r="DH119" i="23" s="1"/>
  <c r="DG120" i="23"/>
  <c r="DH120" i="23" s="1"/>
  <c r="DG121" i="23"/>
  <c r="DG122" i="23"/>
  <c r="DG123" i="23"/>
  <c r="DH123" i="23" s="1"/>
  <c r="DG124" i="23"/>
  <c r="DG125" i="23"/>
  <c r="DH125" i="23" s="1"/>
  <c r="DG126" i="23"/>
  <c r="DH126" i="23" s="1"/>
  <c r="DG127" i="23"/>
  <c r="DH127" i="23" s="1"/>
  <c r="DG128" i="23"/>
  <c r="DH128" i="23" s="1"/>
  <c r="DG129" i="23"/>
  <c r="DG130" i="23"/>
  <c r="DH130" i="23" s="1"/>
  <c r="DG131" i="23"/>
  <c r="DG132" i="23"/>
  <c r="DG133" i="23"/>
  <c r="DH133" i="23" s="1"/>
  <c r="DG134" i="23"/>
  <c r="DH134" i="23" s="1"/>
  <c r="DG135" i="23"/>
  <c r="DH135" i="23" s="1"/>
  <c r="DG136" i="23"/>
  <c r="DH136" i="23" s="1"/>
  <c r="DG137" i="23"/>
  <c r="DG105" i="23"/>
  <c r="DG72" i="23"/>
  <c r="DH72" i="23" s="1"/>
  <c r="DG73" i="23"/>
  <c r="DG74" i="23"/>
  <c r="DG75" i="23"/>
  <c r="DH75" i="23" s="1"/>
  <c r="DG76" i="23"/>
  <c r="DG77" i="23"/>
  <c r="DG78" i="23"/>
  <c r="DH78" i="23" s="1"/>
  <c r="DG79" i="23"/>
  <c r="DG80" i="23"/>
  <c r="DH80" i="23" s="1"/>
  <c r="DG81" i="23"/>
  <c r="DG82" i="23"/>
  <c r="DH82" i="23" s="1"/>
  <c r="DG83" i="23"/>
  <c r="DH83" i="23" s="1"/>
  <c r="DG84" i="23"/>
  <c r="DG85" i="23"/>
  <c r="DG86" i="23"/>
  <c r="DH86" i="23" s="1"/>
  <c r="DG87" i="23"/>
  <c r="DG88" i="23"/>
  <c r="DH88" i="23" s="1"/>
  <c r="DG89" i="23"/>
  <c r="DG90" i="23"/>
  <c r="DH90" i="23" s="1"/>
  <c r="DG91" i="23"/>
  <c r="DH91" i="23" s="1"/>
  <c r="DG92" i="23"/>
  <c r="DG93" i="23"/>
  <c r="DG94" i="23"/>
  <c r="DH94" i="23" s="1"/>
  <c r="DG95" i="23"/>
  <c r="DG96" i="23"/>
  <c r="DH96" i="23" s="1"/>
  <c r="DG97" i="23"/>
  <c r="DH97" i="23" s="1"/>
  <c r="DG98" i="23"/>
  <c r="DG99" i="23"/>
  <c r="DH99" i="23" s="1"/>
  <c r="DG100" i="23"/>
  <c r="DG101" i="23"/>
  <c r="DG102" i="23"/>
  <c r="DH102" i="23" s="1"/>
  <c r="DG103" i="23"/>
  <c r="DG71" i="23"/>
  <c r="DG38" i="23"/>
  <c r="DG39" i="23"/>
  <c r="DH39" i="23" s="1"/>
  <c r="DG40" i="23"/>
  <c r="DH40" i="23" s="1"/>
  <c r="DG41" i="23"/>
  <c r="DG42" i="23"/>
  <c r="DG43" i="23"/>
  <c r="DG44" i="23"/>
  <c r="DG45" i="23"/>
  <c r="DH45" i="23" s="1"/>
  <c r="DG46" i="23"/>
  <c r="DG47" i="23"/>
  <c r="DH47" i="23" s="1"/>
  <c r="DG48" i="23"/>
  <c r="DH48" i="23" s="1"/>
  <c r="DG49" i="23"/>
  <c r="DG50" i="23"/>
  <c r="DG51" i="23"/>
  <c r="DG52" i="23"/>
  <c r="DH52" i="23" s="1"/>
  <c r="DG53" i="23"/>
  <c r="DG54" i="23"/>
  <c r="DG55" i="23"/>
  <c r="DH55" i="23" s="1"/>
  <c r="DG56" i="23"/>
  <c r="DH56" i="23" s="1"/>
  <c r="DG57" i="23"/>
  <c r="DG58" i="23"/>
  <c r="DG59" i="23"/>
  <c r="DG60" i="23"/>
  <c r="DG61" i="23"/>
  <c r="DH61" i="23" s="1"/>
  <c r="DG62" i="23"/>
  <c r="DG63" i="23"/>
  <c r="DH63" i="23" s="1"/>
  <c r="DG64" i="23"/>
  <c r="DH64" i="23" s="1"/>
  <c r="DG65" i="23"/>
  <c r="DG66" i="23"/>
  <c r="DG67" i="23"/>
  <c r="DG68" i="23"/>
  <c r="DG69" i="23"/>
  <c r="DH69" i="23" s="1"/>
  <c r="DG37" i="23"/>
  <c r="DH165" i="23"/>
  <c r="DH149" i="23"/>
  <c r="DH148" i="23"/>
  <c r="DH140" i="23"/>
  <c r="DH122" i="23"/>
  <c r="DZ140" i="23"/>
  <c r="DZ141" i="23"/>
  <c r="EA141" i="23" s="1"/>
  <c r="DZ142" i="23"/>
  <c r="EA142" i="23" s="1"/>
  <c r="DZ143" i="23"/>
  <c r="EA143" i="23" s="1"/>
  <c r="DZ144" i="23"/>
  <c r="EA144" i="23" s="1"/>
  <c r="DZ145" i="23"/>
  <c r="DZ146" i="23"/>
  <c r="EA146" i="23" s="1"/>
  <c r="DZ147" i="23"/>
  <c r="DZ148" i="23"/>
  <c r="DZ149" i="23"/>
  <c r="EA149" i="23" s="1"/>
  <c r="DZ150" i="23"/>
  <c r="EA150" i="23" s="1"/>
  <c r="DZ151" i="23"/>
  <c r="EA151" i="23" s="1"/>
  <c r="DZ152" i="23"/>
  <c r="EA152" i="23" s="1"/>
  <c r="DZ153" i="23"/>
  <c r="DZ154" i="23"/>
  <c r="EA154" i="23" s="1"/>
  <c r="DZ155" i="23"/>
  <c r="DZ156" i="23"/>
  <c r="EA156" i="23" s="1"/>
  <c r="DZ157" i="23"/>
  <c r="EA157" i="23" s="1"/>
  <c r="DZ158" i="23"/>
  <c r="EA158" i="23" s="1"/>
  <c r="DZ159" i="23"/>
  <c r="DZ160" i="23"/>
  <c r="EA160" i="23" s="1"/>
  <c r="DZ161" i="23"/>
  <c r="DZ162" i="23"/>
  <c r="EA162" i="23" s="1"/>
  <c r="DZ163" i="23"/>
  <c r="DZ164" i="23"/>
  <c r="EA164" i="23" s="1"/>
  <c r="DZ165" i="23"/>
  <c r="EA165" i="23" s="1"/>
  <c r="DZ166" i="23"/>
  <c r="DZ167" i="23"/>
  <c r="DZ168" i="23"/>
  <c r="DZ169" i="23"/>
  <c r="DZ170" i="23"/>
  <c r="EA170" i="23" s="1"/>
  <c r="DZ171" i="23"/>
  <c r="DZ139" i="23"/>
  <c r="DZ106" i="23"/>
  <c r="EA106" i="23" s="1"/>
  <c r="DZ107" i="23"/>
  <c r="EA107" i="23" s="1"/>
  <c r="DZ108" i="23"/>
  <c r="DZ109" i="23"/>
  <c r="DZ110" i="23"/>
  <c r="DZ111" i="23"/>
  <c r="DZ112" i="23"/>
  <c r="EA112" i="23" s="1"/>
  <c r="DZ113" i="23"/>
  <c r="DZ114" i="23"/>
  <c r="EA114" i="23" s="1"/>
  <c r="DZ115" i="23"/>
  <c r="EA115" i="23" s="1"/>
  <c r="DZ116" i="23"/>
  <c r="DZ117" i="23"/>
  <c r="EA117" i="23" s="1"/>
  <c r="DZ118" i="23"/>
  <c r="DZ119" i="23"/>
  <c r="DZ120" i="23"/>
  <c r="EA120" i="23" s="1"/>
  <c r="DZ121" i="23"/>
  <c r="DZ122" i="23"/>
  <c r="DZ123" i="23"/>
  <c r="EA123" i="23" s="1"/>
  <c r="DZ124" i="23"/>
  <c r="DZ125" i="23"/>
  <c r="EA125" i="23" s="1"/>
  <c r="DZ126" i="23"/>
  <c r="DZ127" i="23"/>
  <c r="DZ128" i="23"/>
  <c r="EA128" i="23" s="1"/>
  <c r="DZ129" i="23"/>
  <c r="DZ130" i="23"/>
  <c r="DZ131" i="23"/>
  <c r="EA131" i="23" s="1"/>
  <c r="DZ132" i="23"/>
  <c r="DZ133" i="23"/>
  <c r="EA133" i="23" s="1"/>
  <c r="DZ134" i="23"/>
  <c r="DZ135" i="23"/>
  <c r="DZ136" i="23"/>
  <c r="EA136" i="23" s="1"/>
  <c r="DZ137" i="23"/>
  <c r="DZ105" i="23"/>
  <c r="EA105" i="23" s="1"/>
  <c r="DZ72" i="23"/>
  <c r="EA72" i="23" s="1"/>
  <c r="DZ73" i="23"/>
  <c r="DZ74" i="23"/>
  <c r="DZ75" i="23"/>
  <c r="DZ76" i="23"/>
  <c r="DZ77" i="23"/>
  <c r="DZ78" i="23"/>
  <c r="EA78" i="23" s="1"/>
  <c r="DZ79" i="23"/>
  <c r="EA79" i="23" s="1"/>
  <c r="DZ80" i="23"/>
  <c r="EA80" i="23" s="1"/>
  <c r="DZ81" i="23"/>
  <c r="DZ82" i="23"/>
  <c r="DZ83" i="23"/>
  <c r="DZ84" i="23"/>
  <c r="DZ85" i="23"/>
  <c r="DZ86" i="23"/>
  <c r="EA86" i="23" s="1"/>
  <c r="DZ87" i="23"/>
  <c r="EA87" i="23" s="1"/>
  <c r="DZ88" i="23"/>
  <c r="EA88" i="23" s="1"/>
  <c r="DZ89" i="23"/>
  <c r="DZ90" i="23"/>
  <c r="EA90" i="23" s="1"/>
  <c r="DZ91" i="23"/>
  <c r="DZ92" i="23"/>
  <c r="DZ93" i="23"/>
  <c r="DZ94" i="23"/>
  <c r="EA94" i="23" s="1"/>
  <c r="DZ95" i="23"/>
  <c r="EA95" i="23" s="1"/>
  <c r="DZ96" i="23"/>
  <c r="EA96" i="23" s="1"/>
  <c r="DZ97" i="23"/>
  <c r="DZ98" i="23"/>
  <c r="DZ99" i="23"/>
  <c r="DZ100" i="23"/>
  <c r="DZ101" i="23"/>
  <c r="DZ102" i="23"/>
  <c r="EA102" i="23" s="1"/>
  <c r="DZ103" i="23"/>
  <c r="EA103" i="23" s="1"/>
  <c r="DZ71" i="23"/>
  <c r="EA71" i="23" s="1"/>
  <c r="DZ38" i="23"/>
  <c r="EA38" i="23" s="1"/>
  <c r="DZ39" i="23"/>
  <c r="EA39" i="23" s="1"/>
  <c r="DZ40" i="23"/>
  <c r="DZ41" i="23"/>
  <c r="EA41" i="23" s="1"/>
  <c r="DZ42" i="23"/>
  <c r="DZ43" i="23"/>
  <c r="DZ44" i="23"/>
  <c r="EA44" i="23" s="1"/>
  <c r="DZ45" i="23"/>
  <c r="EA45" i="23" s="1"/>
  <c r="DZ46" i="23"/>
  <c r="DZ47" i="23"/>
  <c r="DZ48" i="23"/>
  <c r="DZ49" i="23"/>
  <c r="EA49" i="23" s="1"/>
  <c r="DZ50" i="23"/>
  <c r="DZ51" i="23"/>
  <c r="DZ52" i="23"/>
  <c r="EA52" i="23" s="1"/>
  <c r="DZ53" i="23"/>
  <c r="EA53" i="23" s="1"/>
  <c r="DZ54" i="23"/>
  <c r="DZ55" i="23"/>
  <c r="DZ56" i="23"/>
  <c r="DZ57" i="23"/>
  <c r="DZ58" i="23"/>
  <c r="DZ59" i="23"/>
  <c r="DZ60" i="23"/>
  <c r="EA60" i="23" s="1"/>
  <c r="DZ61" i="23"/>
  <c r="EA61" i="23" s="1"/>
  <c r="DZ62" i="23"/>
  <c r="DZ63" i="23"/>
  <c r="DZ64" i="23"/>
  <c r="DZ65" i="23"/>
  <c r="EA65" i="23" s="1"/>
  <c r="DZ66" i="23"/>
  <c r="DZ67" i="23"/>
  <c r="DZ68" i="23"/>
  <c r="EA68" i="23" s="1"/>
  <c r="DZ69" i="23"/>
  <c r="EA69" i="23" s="1"/>
  <c r="DZ37" i="23"/>
  <c r="EA159" i="23"/>
  <c r="EA148" i="23"/>
  <c r="EA140" i="23"/>
  <c r="EA62" i="23"/>
  <c r="EA57" i="23"/>
  <c r="EA54" i="23"/>
  <c r="DZ4" i="23"/>
  <c r="DZ5" i="23"/>
  <c r="DZ6" i="23"/>
  <c r="DZ7" i="23"/>
  <c r="DZ8" i="23"/>
  <c r="EA8" i="23" s="1"/>
  <c r="DZ9" i="23"/>
  <c r="DZ10" i="23"/>
  <c r="EA10" i="23" s="1"/>
  <c r="DZ11" i="23"/>
  <c r="EA11" i="23" s="1"/>
  <c r="DZ12" i="23"/>
  <c r="DZ13" i="23"/>
  <c r="DZ14" i="23"/>
  <c r="DZ15" i="23"/>
  <c r="EA15" i="23" s="1"/>
  <c r="DZ16" i="23"/>
  <c r="EA16" i="23" s="1"/>
  <c r="DZ17" i="23"/>
  <c r="EA17" i="23" s="1"/>
  <c r="DZ18" i="23"/>
  <c r="EA18" i="23" s="1"/>
  <c r="DZ19" i="23"/>
  <c r="EA19" i="23" s="1"/>
  <c r="DZ20" i="23"/>
  <c r="DZ21" i="23"/>
  <c r="DZ22" i="23"/>
  <c r="DZ23" i="23"/>
  <c r="EA23" i="23" s="1"/>
  <c r="DZ24" i="23"/>
  <c r="EA24" i="23" s="1"/>
  <c r="DZ25" i="23"/>
  <c r="EA25" i="23" s="1"/>
  <c r="DZ26" i="23"/>
  <c r="EA26" i="23" s="1"/>
  <c r="DZ27" i="23"/>
  <c r="DZ28" i="23"/>
  <c r="DZ29" i="23"/>
  <c r="DZ30" i="23"/>
  <c r="DZ31" i="23"/>
  <c r="EA31" i="23" s="1"/>
  <c r="DZ32" i="23"/>
  <c r="DZ33" i="23"/>
  <c r="EA33" i="23" s="1"/>
  <c r="DZ34" i="23"/>
  <c r="EA34" i="23" s="1"/>
  <c r="DZ35" i="23"/>
  <c r="DZ3" i="23"/>
  <c r="DG4" i="23"/>
  <c r="DG5" i="23"/>
  <c r="DG6" i="23"/>
  <c r="DH6" i="23" s="1"/>
  <c r="DG7" i="23"/>
  <c r="DG8" i="23"/>
  <c r="DG9" i="23"/>
  <c r="DH9" i="23" s="1"/>
  <c r="DG10" i="23"/>
  <c r="DH10" i="23" s="1"/>
  <c r="DG11" i="23"/>
  <c r="DH11" i="23" s="1"/>
  <c r="DG12" i="23"/>
  <c r="DG13" i="23"/>
  <c r="DH13" i="23" s="1"/>
  <c r="DG14" i="23"/>
  <c r="DH14" i="23" s="1"/>
  <c r="DG15" i="23"/>
  <c r="DH15" i="23" s="1"/>
  <c r="DG16" i="23"/>
  <c r="DH16" i="23" s="1"/>
  <c r="DG17" i="23"/>
  <c r="DG18" i="23"/>
  <c r="DH18" i="23" s="1"/>
  <c r="DG19" i="23"/>
  <c r="DH19" i="23" s="1"/>
  <c r="DG20" i="23"/>
  <c r="DG21" i="23"/>
  <c r="DG22" i="23"/>
  <c r="DH22" i="23" s="1"/>
  <c r="DG23" i="23"/>
  <c r="DH23" i="23" s="1"/>
  <c r="DG24" i="23"/>
  <c r="DG25" i="23"/>
  <c r="DH25" i="23" s="1"/>
  <c r="DG26" i="23"/>
  <c r="DH26" i="23" s="1"/>
  <c r="DG27" i="23"/>
  <c r="DH27" i="23" s="1"/>
  <c r="DG28" i="23"/>
  <c r="DH28" i="23" s="1"/>
  <c r="DG29" i="23"/>
  <c r="DH29" i="23" s="1"/>
  <c r="DG30" i="23"/>
  <c r="DG31" i="23"/>
  <c r="DH31" i="23" s="1"/>
  <c r="DG32" i="23"/>
  <c r="DH32" i="23" s="1"/>
  <c r="DG33" i="23"/>
  <c r="DG34" i="23"/>
  <c r="DH34" i="23" s="1"/>
  <c r="DG35" i="23"/>
  <c r="DH35" i="23" s="1"/>
  <c r="DG3" i="23"/>
  <c r="CN4" i="23"/>
  <c r="CN5" i="23"/>
  <c r="CO5" i="23" s="1"/>
  <c r="CN6" i="23"/>
  <c r="CN7" i="23"/>
  <c r="CN8" i="23"/>
  <c r="CN9" i="23"/>
  <c r="CO9" i="23" s="1"/>
  <c r="CN10" i="23"/>
  <c r="CN11" i="23"/>
  <c r="CO11" i="23" s="1"/>
  <c r="CN12" i="23"/>
  <c r="CN13" i="23"/>
  <c r="CO13" i="23" s="1"/>
  <c r="CN14" i="23"/>
  <c r="CN15" i="23"/>
  <c r="CN16" i="23"/>
  <c r="CN17" i="23"/>
  <c r="CN18" i="23"/>
  <c r="CN19" i="23"/>
  <c r="CO19" i="23" s="1"/>
  <c r="CN20" i="23"/>
  <c r="CO20" i="23" s="1"/>
  <c r="CN21" i="23"/>
  <c r="CO21" i="23" s="1"/>
  <c r="CN22" i="23"/>
  <c r="CN23" i="23"/>
  <c r="CN24" i="23"/>
  <c r="CN25" i="23"/>
  <c r="CO25" i="23" s="1"/>
  <c r="CN26" i="23"/>
  <c r="CN27" i="23"/>
  <c r="CN28" i="23"/>
  <c r="CO28" i="23" s="1"/>
  <c r="CN29" i="23"/>
  <c r="CO29" i="23" s="1"/>
  <c r="CN30" i="23"/>
  <c r="CN31" i="23"/>
  <c r="CN32" i="23"/>
  <c r="CN33" i="23"/>
  <c r="CN34" i="23"/>
  <c r="CN35" i="23"/>
  <c r="CO35" i="23" s="1"/>
  <c r="CN3" i="23"/>
  <c r="CO3" i="23" s="1"/>
  <c r="BU3" i="23"/>
  <c r="BV3" i="23" s="1"/>
  <c r="BU4" i="23"/>
  <c r="BV4" i="23" s="1"/>
  <c r="BU5" i="23"/>
  <c r="BU6" i="23"/>
  <c r="BU7" i="23"/>
  <c r="BV7" i="23" s="1"/>
  <c r="BU8" i="23"/>
  <c r="BU9" i="23"/>
  <c r="BU10" i="23"/>
  <c r="BV10" i="23" s="1"/>
  <c r="BU11" i="23"/>
  <c r="BV11" i="23" s="1"/>
  <c r="BU12" i="23"/>
  <c r="BV12" i="23" s="1"/>
  <c r="BU13" i="23"/>
  <c r="BU14" i="23"/>
  <c r="BU15" i="23"/>
  <c r="BU16" i="23"/>
  <c r="BU17" i="23"/>
  <c r="BV17" i="23" s="1"/>
  <c r="BU18" i="23"/>
  <c r="BV18" i="23" s="1"/>
  <c r="BU19" i="23"/>
  <c r="BV19" i="23" s="1"/>
  <c r="BU20" i="23"/>
  <c r="BV20" i="23" s="1"/>
  <c r="BU21" i="23"/>
  <c r="BU22" i="23"/>
  <c r="BU23" i="23"/>
  <c r="BV23" i="23" s="1"/>
  <c r="BU24" i="23"/>
  <c r="BU25" i="23"/>
  <c r="BV25" i="23" s="1"/>
  <c r="BU26" i="23"/>
  <c r="BV26" i="23" s="1"/>
  <c r="BU27" i="23"/>
  <c r="BV27" i="23" s="1"/>
  <c r="BU28" i="23"/>
  <c r="BU29" i="23"/>
  <c r="BU30" i="23"/>
  <c r="BU31" i="23"/>
  <c r="BU32" i="23"/>
  <c r="BU33" i="23"/>
  <c r="BV33" i="23" s="1"/>
  <c r="BU34" i="23"/>
  <c r="BV34" i="23" s="1"/>
  <c r="BU35" i="23"/>
  <c r="BV35" i="23" s="1"/>
  <c r="BB4" i="23"/>
  <c r="BC4" i="23" s="1"/>
  <c r="BB5" i="23"/>
  <c r="BC5" i="23" s="1"/>
  <c r="BB6" i="23"/>
  <c r="BC6" i="23" s="1"/>
  <c r="BB7" i="23"/>
  <c r="BC7" i="23" s="1"/>
  <c r="BB8" i="23"/>
  <c r="BB9" i="23"/>
  <c r="BB10" i="23"/>
  <c r="BC10" i="23" s="1"/>
  <c r="BB11" i="23"/>
  <c r="BC11" i="23" s="1"/>
  <c r="BB12" i="23"/>
  <c r="BB13" i="23"/>
  <c r="BC13" i="23" s="1"/>
  <c r="BB14" i="23"/>
  <c r="BC14" i="23" s="1"/>
  <c r="BB15" i="23"/>
  <c r="BC15" i="23" s="1"/>
  <c r="BB16" i="23"/>
  <c r="BB17" i="23"/>
  <c r="BB18" i="23"/>
  <c r="BC18" i="23" s="1"/>
  <c r="BB19" i="23"/>
  <c r="BC19" i="23" s="1"/>
  <c r="BB20" i="23"/>
  <c r="BB21" i="23"/>
  <c r="BC21" i="23" s="1"/>
  <c r="BB22" i="23"/>
  <c r="BC22" i="23" s="1"/>
  <c r="BB23" i="23"/>
  <c r="BC23" i="23" s="1"/>
  <c r="BB24" i="23"/>
  <c r="BB25" i="23"/>
  <c r="BB26" i="23"/>
  <c r="BC26" i="23" s="1"/>
  <c r="BB27" i="23"/>
  <c r="BC27" i="23" s="1"/>
  <c r="BB28" i="23"/>
  <c r="BB29" i="23"/>
  <c r="BC29" i="23" s="1"/>
  <c r="BB30" i="23"/>
  <c r="BC30" i="23" s="1"/>
  <c r="BB31" i="23"/>
  <c r="BC31" i="23" s="1"/>
  <c r="BB32" i="23"/>
  <c r="BB33" i="23"/>
  <c r="BB34" i="23"/>
  <c r="BC34" i="23" s="1"/>
  <c r="BB35" i="23"/>
  <c r="BC35" i="23" s="1"/>
  <c r="BB3" i="23"/>
  <c r="AI4" i="23"/>
  <c r="AJ4" i="23" s="1"/>
  <c r="AI5" i="23"/>
  <c r="AI6" i="23"/>
  <c r="AJ6" i="23" s="1"/>
  <c r="AI7" i="23"/>
  <c r="AJ7" i="23" s="1"/>
  <c r="AI8" i="23"/>
  <c r="AJ8" i="23" s="1"/>
  <c r="AI9" i="23"/>
  <c r="AI10" i="23"/>
  <c r="AJ10" i="23" s="1"/>
  <c r="AI11" i="23"/>
  <c r="AJ11" i="23" s="1"/>
  <c r="AI12" i="23"/>
  <c r="AJ12" i="23" s="1"/>
  <c r="AI13" i="23"/>
  <c r="AI14" i="23"/>
  <c r="AI15" i="23"/>
  <c r="AJ15" i="23" s="1"/>
  <c r="AI16" i="23"/>
  <c r="AJ16" i="23" s="1"/>
  <c r="AI17" i="23"/>
  <c r="AI18" i="23"/>
  <c r="AJ18" i="23" s="1"/>
  <c r="AI19" i="23"/>
  <c r="AI20" i="23"/>
  <c r="AJ20" i="23" s="1"/>
  <c r="AI21" i="23"/>
  <c r="AI22" i="23"/>
  <c r="AJ22" i="23" s="1"/>
  <c r="AI23" i="23"/>
  <c r="AJ23" i="23" s="1"/>
  <c r="AI24" i="23"/>
  <c r="AJ24" i="23" s="1"/>
  <c r="AI25" i="23"/>
  <c r="AJ25" i="23" s="1"/>
  <c r="AI26" i="23"/>
  <c r="AJ26" i="23" s="1"/>
  <c r="AI27" i="23"/>
  <c r="AJ27" i="23" s="1"/>
  <c r="AI28" i="23"/>
  <c r="AJ28" i="23" s="1"/>
  <c r="AI29" i="23"/>
  <c r="AI30" i="23"/>
  <c r="AI31" i="23"/>
  <c r="AJ31" i="23" s="1"/>
  <c r="AI32" i="23"/>
  <c r="AJ32" i="23" s="1"/>
  <c r="AI33" i="23"/>
  <c r="AJ33" i="23" s="1"/>
  <c r="AI34" i="23"/>
  <c r="AJ34" i="23" s="1"/>
  <c r="AI35" i="23"/>
  <c r="AJ35" i="23" s="1"/>
  <c r="AI3" i="23"/>
  <c r="AJ3" i="23" s="1"/>
  <c r="P174" i="23"/>
  <c r="Q174" i="23" s="1"/>
  <c r="P175" i="23"/>
  <c r="P176" i="23"/>
  <c r="Q176" i="23" s="1"/>
  <c r="P177" i="23"/>
  <c r="Q177" i="23" s="1"/>
  <c r="P178" i="23"/>
  <c r="Q178" i="23" s="1"/>
  <c r="P179" i="23"/>
  <c r="Q179" i="23" s="1"/>
  <c r="P180" i="23"/>
  <c r="Q180" i="23" s="1"/>
  <c r="P181" i="23"/>
  <c r="Q181" i="23" s="1"/>
  <c r="P182" i="23"/>
  <c r="P183" i="23"/>
  <c r="P184" i="23"/>
  <c r="Q184" i="23" s="1"/>
  <c r="P185" i="23"/>
  <c r="Q185" i="23" s="1"/>
  <c r="P186" i="23"/>
  <c r="Q186" i="23" s="1"/>
  <c r="P187" i="23"/>
  <c r="Q187" i="23" s="1"/>
  <c r="P188" i="23"/>
  <c r="Q188" i="23" s="1"/>
  <c r="P189" i="23"/>
  <c r="Q189" i="23" s="1"/>
  <c r="P190" i="23"/>
  <c r="Q190" i="23" s="1"/>
  <c r="P191" i="23"/>
  <c r="P192" i="23"/>
  <c r="Q192" i="23" s="1"/>
  <c r="P193" i="23"/>
  <c r="Q193" i="23" s="1"/>
  <c r="P194" i="23"/>
  <c r="P195" i="23"/>
  <c r="Q195" i="23" s="1"/>
  <c r="P196" i="23"/>
  <c r="Q196" i="23" s="1"/>
  <c r="P197" i="23"/>
  <c r="Q197" i="23" s="1"/>
  <c r="P198" i="23"/>
  <c r="Q198" i="23" s="1"/>
  <c r="P199" i="23"/>
  <c r="P200" i="23"/>
  <c r="Q200" i="23" s="1"/>
  <c r="P201" i="23"/>
  <c r="Q201" i="23" s="1"/>
  <c r="P202" i="23"/>
  <c r="P203" i="23"/>
  <c r="P204" i="23"/>
  <c r="Q204" i="23" s="1"/>
  <c r="P205" i="23"/>
  <c r="Q205" i="23" s="1"/>
  <c r="P173" i="23"/>
  <c r="P140" i="23"/>
  <c r="P141" i="23"/>
  <c r="P142" i="23"/>
  <c r="Q142" i="23" s="1"/>
  <c r="P143" i="23"/>
  <c r="Q143" i="23" s="1"/>
  <c r="P144" i="23"/>
  <c r="Q144" i="23" s="1"/>
  <c r="P145" i="23"/>
  <c r="Q145" i="23" s="1"/>
  <c r="P146" i="23"/>
  <c r="Q146" i="23" s="1"/>
  <c r="P147" i="23"/>
  <c r="Q147" i="23" s="1"/>
  <c r="P148" i="23"/>
  <c r="P149" i="23"/>
  <c r="P150" i="23"/>
  <c r="Q150" i="23" s="1"/>
  <c r="P151" i="23"/>
  <c r="Q151" i="23" s="1"/>
  <c r="P152" i="23"/>
  <c r="Q152" i="23" s="1"/>
  <c r="P153" i="23"/>
  <c r="Q153" i="23" s="1"/>
  <c r="P154" i="23"/>
  <c r="Q154" i="23" s="1"/>
  <c r="P155" i="23"/>
  <c r="P156" i="23"/>
  <c r="Q156" i="23" s="1"/>
  <c r="P157" i="23"/>
  <c r="Q157" i="23" s="1"/>
  <c r="P158" i="23"/>
  <c r="Q158" i="23" s="1"/>
  <c r="P159" i="23"/>
  <c r="Q159" i="23" s="1"/>
  <c r="P160" i="23"/>
  <c r="P161" i="23"/>
  <c r="Q161" i="23" s="1"/>
  <c r="P162" i="23"/>
  <c r="Q162" i="23" s="1"/>
  <c r="P163" i="23"/>
  <c r="Q163" i="23" s="1"/>
  <c r="P164" i="23"/>
  <c r="P165" i="23"/>
  <c r="P166" i="23"/>
  <c r="Q166" i="23" s="1"/>
  <c r="P167" i="23"/>
  <c r="P168" i="23"/>
  <c r="Q168" i="23" s="1"/>
  <c r="P169" i="23"/>
  <c r="Q169" i="23" s="1"/>
  <c r="P170" i="23"/>
  <c r="Q170" i="23" s="1"/>
  <c r="P171" i="23"/>
  <c r="Q171" i="23" s="1"/>
  <c r="P139" i="23"/>
  <c r="P106" i="23"/>
  <c r="P107" i="23"/>
  <c r="Q107" i="23" s="1"/>
  <c r="P108" i="23"/>
  <c r="P109" i="23"/>
  <c r="P110" i="23"/>
  <c r="Q110" i="23" s="1"/>
  <c r="P111" i="23"/>
  <c r="P112" i="23"/>
  <c r="Q112" i="23" s="1"/>
  <c r="P113" i="23"/>
  <c r="Q113" i="23" s="1"/>
  <c r="P114" i="23"/>
  <c r="P115" i="23"/>
  <c r="Q115" i="23" s="1"/>
  <c r="P116" i="23"/>
  <c r="P117" i="23"/>
  <c r="Q117" i="23" s="1"/>
  <c r="P118" i="23"/>
  <c r="Q118" i="23" s="1"/>
  <c r="P119" i="23"/>
  <c r="Q119" i="23" s="1"/>
  <c r="P120" i="23"/>
  <c r="Q120" i="23" s="1"/>
  <c r="P121" i="23"/>
  <c r="Q121" i="23" s="1"/>
  <c r="P122" i="23"/>
  <c r="Q122" i="23" s="1"/>
  <c r="P123" i="23"/>
  <c r="Q123" i="23" s="1"/>
  <c r="P124" i="23"/>
  <c r="P125" i="23"/>
  <c r="Q125" i="23" s="1"/>
  <c r="P126" i="23"/>
  <c r="Q126" i="23" s="1"/>
  <c r="P127" i="23"/>
  <c r="Q127" i="23" s="1"/>
  <c r="P128" i="23"/>
  <c r="Q128" i="23" s="1"/>
  <c r="P129" i="23"/>
  <c r="Q129" i="23" s="1"/>
  <c r="P130" i="23"/>
  <c r="Q130" i="23" s="1"/>
  <c r="P131" i="23"/>
  <c r="Q131" i="23" s="1"/>
  <c r="P132" i="23"/>
  <c r="P133" i="23"/>
  <c r="Q133" i="23" s="1"/>
  <c r="P134" i="23"/>
  <c r="Q134" i="23" s="1"/>
  <c r="P135" i="23"/>
  <c r="Q135" i="23" s="1"/>
  <c r="P136" i="23"/>
  <c r="Q136" i="23" s="1"/>
  <c r="P137" i="23"/>
  <c r="Q137" i="23" s="1"/>
  <c r="P105" i="23"/>
  <c r="Q105" i="23" s="1"/>
  <c r="P72" i="23"/>
  <c r="Q72" i="23" s="1"/>
  <c r="P73" i="23"/>
  <c r="P74" i="23"/>
  <c r="P75" i="23"/>
  <c r="Q75" i="23" s="1"/>
  <c r="P76" i="23"/>
  <c r="P77" i="23"/>
  <c r="P78" i="23"/>
  <c r="Q78" i="23" s="1"/>
  <c r="P79" i="23"/>
  <c r="Q79" i="23" s="1"/>
  <c r="P80" i="23"/>
  <c r="Q80" i="23" s="1"/>
  <c r="P81" i="23"/>
  <c r="Q81" i="23" s="1"/>
  <c r="P82" i="23"/>
  <c r="P83" i="23"/>
  <c r="Q83" i="23" s="1"/>
  <c r="P84" i="23"/>
  <c r="Q84" i="23" s="1"/>
  <c r="P85" i="23"/>
  <c r="Q85" i="23" s="1"/>
  <c r="P86" i="23"/>
  <c r="Q86" i="23" s="1"/>
  <c r="P87" i="23"/>
  <c r="Q87" i="23" s="1"/>
  <c r="P88" i="23"/>
  <c r="Q88" i="23" s="1"/>
  <c r="P89" i="23"/>
  <c r="P90" i="23"/>
  <c r="P91" i="23"/>
  <c r="Q91" i="23" s="1"/>
  <c r="P92" i="23"/>
  <c r="Q92" i="23" s="1"/>
  <c r="P93" i="23"/>
  <c r="P94" i="23"/>
  <c r="Q94" i="23" s="1"/>
  <c r="P95" i="23"/>
  <c r="Q95" i="23" s="1"/>
  <c r="P96" i="23"/>
  <c r="Q96" i="23" s="1"/>
  <c r="P97" i="23"/>
  <c r="Q97" i="23" s="1"/>
  <c r="P98" i="23"/>
  <c r="P99" i="23"/>
  <c r="Q99" i="23" s="1"/>
  <c r="P100" i="23"/>
  <c r="Q100" i="23" s="1"/>
  <c r="P101" i="23"/>
  <c r="Q101" i="23" s="1"/>
  <c r="P102" i="23"/>
  <c r="Q102" i="23" s="1"/>
  <c r="P103" i="23"/>
  <c r="Q103" i="23" s="1"/>
  <c r="P71" i="23"/>
  <c r="Q71" i="23" s="1"/>
  <c r="P38" i="23"/>
  <c r="P39" i="23"/>
  <c r="P40" i="23"/>
  <c r="Q40" i="23" s="1"/>
  <c r="P41" i="23"/>
  <c r="Q41" i="23" s="1"/>
  <c r="P42" i="23"/>
  <c r="P43" i="23"/>
  <c r="P44" i="23"/>
  <c r="Q44" i="23" s="1"/>
  <c r="P45" i="23"/>
  <c r="Q45" i="23" s="1"/>
  <c r="P46" i="23"/>
  <c r="P47" i="23"/>
  <c r="P48" i="23"/>
  <c r="Q48" i="23" s="1"/>
  <c r="P49" i="23"/>
  <c r="Q49" i="23" s="1"/>
  <c r="P50" i="23"/>
  <c r="P51" i="23"/>
  <c r="P52" i="23"/>
  <c r="Q52" i="23" s="1"/>
  <c r="P53" i="23"/>
  <c r="Q53" i="23" s="1"/>
  <c r="P54" i="23"/>
  <c r="P55" i="23"/>
  <c r="P56" i="23"/>
  <c r="Q56" i="23" s="1"/>
  <c r="P57" i="23"/>
  <c r="Q57" i="23" s="1"/>
  <c r="P58" i="23"/>
  <c r="Q58" i="23" s="1"/>
  <c r="P59" i="23"/>
  <c r="P60" i="23"/>
  <c r="Q60" i="23" s="1"/>
  <c r="P61" i="23"/>
  <c r="Q61" i="23" s="1"/>
  <c r="P62" i="23"/>
  <c r="Q62" i="23" s="1"/>
  <c r="P63" i="23"/>
  <c r="P64" i="23"/>
  <c r="Q64" i="23" s="1"/>
  <c r="P65" i="23"/>
  <c r="Q65" i="23" s="1"/>
  <c r="P66" i="23"/>
  <c r="Q66" i="23" s="1"/>
  <c r="P67" i="23"/>
  <c r="P68" i="23"/>
  <c r="Q68" i="23" s="1"/>
  <c r="P69" i="23"/>
  <c r="Q69" i="23" s="1"/>
  <c r="P37" i="23"/>
  <c r="Q37" i="23" s="1"/>
  <c r="Q203" i="23"/>
  <c r="Q148" i="23"/>
  <c r="Q111" i="23"/>
  <c r="Q109" i="23"/>
  <c r="Q54" i="23"/>
  <c r="P4" i="23"/>
  <c r="Q4" i="23" s="1"/>
  <c r="P5" i="23"/>
  <c r="P6" i="23"/>
  <c r="Q6" i="23" s="1"/>
  <c r="P7" i="23"/>
  <c r="Q7" i="23" s="1"/>
  <c r="P8" i="23"/>
  <c r="Q8" i="23" s="1"/>
  <c r="P9" i="23"/>
  <c r="P10" i="23"/>
  <c r="P11" i="23"/>
  <c r="Q11" i="23" s="1"/>
  <c r="P12" i="23"/>
  <c r="Q12" i="23" s="1"/>
  <c r="P13" i="23"/>
  <c r="P14" i="23"/>
  <c r="Q14" i="23" s="1"/>
  <c r="P15" i="23"/>
  <c r="P16" i="23"/>
  <c r="Q16" i="23" s="1"/>
  <c r="P17" i="23"/>
  <c r="P18" i="23"/>
  <c r="P19" i="23"/>
  <c r="Q19" i="23" s="1"/>
  <c r="P20" i="23"/>
  <c r="Q20" i="23" s="1"/>
  <c r="P21" i="23"/>
  <c r="P22" i="23"/>
  <c r="Q22" i="23" s="1"/>
  <c r="P23" i="23"/>
  <c r="P24" i="23"/>
  <c r="Q24" i="23" s="1"/>
  <c r="P25" i="23"/>
  <c r="Q25" i="23" s="1"/>
  <c r="P26" i="23"/>
  <c r="P27" i="23"/>
  <c r="Q27" i="23" s="1"/>
  <c r="P28" i="23"/>
  <c r="Q28" i="23" s="1"/>
  <c r="P29" i="23"/>
  <c r="P30" i="23"/>
  <c r="Q30" i="23" s="1"/>
  <c r="P31" i="23"/>
  <c r="P32" i="23"/>
  <c r="Q32" i="23" s="1"/>
  <c r="P33" i="23"/>
  <c r="Q33" i="23" s="1"/>
  <c r="P34" i="23"/>
  <c r="P35" i="23"/>
  <c r="Q35" i="23" s="1"/>
  <c r="P3" i="23"/>
  <c r="Q3" i="23" s="1"/>
  <c r="BV748" i="23"/>
  <c r="BV747" i="23"/>
  <c r="BV745" i="23"/>
  <c r="BV740" i="23"/>
  <c r="BV739" i="23"/>
  <c r="BV737" i="23"/>
  <c r="BV732" i="23"/>
  <c r="BV731" i="23"/>
  <c r="BV729" i="23"/>
  <c r="BV724" i="23"/>
  <c r="BV723" i="23"/>
  <c r="BV721" i="23"/>
  <c r="BV717" i="23"/>
  <c r="BV715" i="23"/>
  <c r="BV713" i="23"/>
  <c r="BV712" i="23"/>
  <c r="BV711" i="23"/>
  <c r="BV710" i="23"/>
  <c r="BV707" i="23"/>
  <c r="BV705" i="23"/>
  <c r="BV704" i="23"/>
  <c r="BV703" i="23"/>
  <c r="BV702" i="23"/>
  <c r="BV701" i="23"/>
  <c r="BV698" i="23"/>
  <c r="BV697" i="23"/>
  <c r="BV696" i="23"/>
  <c r="BV695" i="23"/>
  <c r="BV694" i="23"/>
  <c r="BV689" i="23"/>
  <c r="BV688" i="23"/>
  <c r="BV687" i="23"/>
  <c r="BV686" i="23"/>
  <c r="BV683" i="23"/>
  <c r="BV681" i="23"/>
  <c r="BV678" i="23"/>
  <c r="BV677" i="23"/>
  <c r="BV676" i="23"/>
  <c r="BV675" i="23"/>
  <c r="BV673" i="23"/>
  <c r="BV671" i="23"/>
  <c r="BV670" i="23"/>
  <c r="BV669" i="23"/>
  <c r="BV668" i="23"/>
  <c r="BV667" i="23"/>
  <c r="BV665" i="23"/>
  <c r="BV662" i="23"/>
  <c r="BV661" i="23"/>
  <c r="BV660" i="23"/>
  <c r="BV659" i="23"/>
  <c r="BV657" i="23"/>
  <c r="BV656" i="23"/>
  <c r="BV655" i="23"/>
  <c r="BV654" i="23"/>
  <c r="BV653" i="23"/>
  <c r="BV652" i="23"/>
  <c r="BV651" i="23"/>
  <c r="BV646" i="23"/>
  <c r="BV645" i="23"/>
  <c r="BV644" i="23"/>
  <c r="BV643" i="23"/>
  <c r="BV642" i="23"/>
  <c r="BV638" i="23"/>
  <c r="BV637" i="23"/>
  <c r="BV635" i="23"/>
  <c r="BV634" i="23"/>
  <c r="BV630" i="23"/>
  <c r="BV629" i="23"/>
  <c r="BV628" i="23"/>
  <c r="BV627" i="23"/>
  <c r="BV626" i="23"/>
  <c r="BV622" i="23"/>
  <c r="BV621" i="23"/>
  <c r="BV620" i="23"/>
  <c r="BV619" i="23"/>
  <c r="BV618" i="23"/>
  <c r="BV615" i="23"/>
  <c r="BV611" i="23"/>
  <c r="BV610" i="23"/>
  <c r="BV608" i="23"/>
  <c r="BV606" i="23"/>
  <c r="BV603" i="23"/>
  <c r="BV602" i="23"/>
  <c r="BV600" i="23"/>
  <c r="BV598" i="23"/>
  <c r="BV595" i="23"/>
  <c r="BV594" i="23"/>
  <c r="BV592" i="23"/>
  <c r="BV590" i="23"/>
  <c r="BV587" i="23"/>
  <c r="BV586" i="23"/>
  <c r="BV584" i="23"/>
  <c r="BV582" i="23"/>
  <c r="BV579" i="23"/>
  <c r="BV575" i="23"/>
  <c r="BV574" i="23"/>
  <c r="BV573" i="23"/>
  <c r="BV572" i="23"/>
  <c r="BV571" i="23"/>
  <c r="BV570" i="23"/>
  <c r="BV567" i="23"/>
  <c r="BV566" i="23"/>
  <c r="BV565" i="23"/>
  <c r="BV564" i="23"/>
  <c r="BV563" i="23"/>
  <c r="BV559" i="23"/>
  <c r="BV558" i="23"/>
  <c r="BV557" i="23"/>
  <c r="BV556" i="23"/>
  <c r="BV555" i="23"/>
  <c r="BV551" i="23"/>
  <c r="BV549" i="23"/>
  <c r="BV548" i="23"/>
  <c r="BV547" i="23"/>
  <c r="CO545" i="23"/>
  <c r="BV545" i="23"/>
  <c r="CO543" i="23"/>
  <c r="BV543" i="23"/>
  <c r="BV541" i="23"/>
  <c r="BV540" i="23"/>
  <c r="CO539" i="23"/>
  <c r="CO537" i="23"/>
  <c r="BV537" i="23"/>
  <c r="BV536" i="23"/>
  <c r="CO535" i="23"/>
  <c r="BV535" i="23"/>
  <c r="CO533" i="23"/>
  <c r="BV533" i="23"/>
  <c r="BV532" i="23"/>
  <c r="CO531" i="23"/>
  <c r="CO529" i="23"/>
  <c r="BV529" i="23"/>
  <c r="CO527" i="23"/>
  <c r="BV527" i="23"/>
  <c r="CO526" i="23"/>
  <c r="CO525" i="23"/>
  <c r="BV525" i="23"/>
  <c r="BV524" i="23"/>
  <c r="CO523" i="23"/>
  <c r="CO521" i="23"/>
  <c r="BV521" i="23"/>
  <c r="BV520" i="23"/>
  <c r="CO519" i="23"/>
  <c r="BV519" i="23"/>
  <c r="BV517" i="23"/>
  <c r="CO516" i="23"/>
  <c r="BV516" i="23"/>
  <c r="CO515" i="23"/>
  <c r="BV515" i="23"/>
  <c r="BV514" i="23"/>
  <c r="BV513" i="23"/>
  <c r="CO510" i="23"/>
  <c r="BV510" i="23"/>
  <c r="CO509" i="23"/>
  <c r="BV509" i="23"/>
  <c r="CO508" i="23"/>
  <c r="BV506" i="23"/>
  <c r="CO504" i="23"/>
  <c r="CO502" i="23"/>
  <c r="BV502" i="23"/>
  <c r="CO501" i="23"/>
  <c r="BV501" i="23"/>
  <c r="CO500" i="23"/>
  <c r="BV498" i="23"/>
  <c r="CO496" i="23"/>
  <c r="CO494" i="23"/>
  <c r="BV494" i="23"/>
  <c r="CO493" i="23"/>
  <c r="BV493" i="23"/>
  <c r="CO492" i="23"/>
  <c r="BV492" i="23"/>
  <c r="CO490" i="23"/>
  <c r="BV490" i="23"/>
  <c r="CO488" i="23"/>
  <c r="CO486" i="23"/>
  <c r="BV486" i="23"/>
  <c r="CO485" i="23"/>
  <c r="BV485" i="23"/>
  <c r="CO484" i="23"/>
  <c r="BV484" i="23"/>
  <c r="BV482" i="23"/>
  <c r="BV481" i="23"/>
  <c r="CO480" i="23"/>
  <c r="CO477" i="23"/>
  <c r="BV476" i="23"/>
  <c r="CO475" i="23"/>
  <c r="BV475" i="23"/>
  <c r="CO474" i="23"/>
  <c r="BV474" i="23"/>
  <c r="BV473" i="23"/>
  <c r="BC472" i="23"/>
  <c r="BV471" i="23"/>
  <c r="BC471" i="23"/>
  <c r="CO470" i="23"/>
  <c r="BV468" i="23"/>
  <c r="CO467" i="23"/>
  <c r="BV467" i="23"/>
  <c r="CO466" i="23"/>
  <c r="BV466" i="23"/>
  <c r="CO465" i="23"/>
  <c r="BV465" i="23"/>
  <c r="BC465" i="23"/>
  <c r="BC464" i="23"/>
  <c r="BV463" i="23"/>
  <c r="BC463" i="23"/>
  <c r="CO461" i="23"/>
  <c r="BV460" i="23"/>
  <c r="CO459" i="23"/>
  <c r="BV459" i="23"/>
  <c r="CO458" i="23"/>
  <c r="BV458" i="23"/>
  <c r="BC458" i="23"/>
  <c r="BV457" i="23"/>
  <c r="BV455" i="23"/>
  <c r="BC455" i="23"/>
  <c r="CO453" i="23"/>
  <c r="BC453" i="23"/>
  <c r="BV452" i="23"/>
  <c r="CO451" i="23"/>
  <c r="BV451" i="23"/>
  <c r="BC451" i="23"/>
  <c r="CO450" i="23"/>
  <c r="BV450" i="23"/>
  <c r="BC448" i="23"/>
  <c r="CO447" i="23"/>
  <c r="BV447" i="23"/>
  <c r="BC447" i="23"/>
  <c r="CO445" i="23"/>
  <c r="BV445" i="23"/>
  <c r="BC445" i="23"/>
  <c r="BV443" i="23"/>
  <c r="BC443" i="23"/>
  <c r="CO442" i="23"/>
  <c r="CO441" i="23"/>
  <c r="BV441" i="23"/>
  <c r="BV440" i="23"/>
  <c r="CO439" i="23"/>
  <c r="BV439" i="23"/>
  <c r="CO438" i="23"/>
  <c r="BV438" i="23"/>
  <c r="BC438" i="23"/>
  <c r="BC437" i="23"/>
  <c r="BV435" i="23"/>
  <c r="BC435" i="23"/>
  <c r="CO434" i="23"/>
  <c r="BV433" i="23"/>
  <c r="BV432" i="23"/>
  <c r="CO431" i="23"/>
  <c r="BV431" i="23"/>
  <c r="CO430" i="23"/>
  <c r="BC430" i="23"/>
  <c r="BC429" i="23"/>
  <c r="BC428" i="23"/>
  <c r="BV427" i="23"/>
  <c r="BC427" i="23"/>
  <c r="CO426" i="23"/>
  <c r="BV425" i="23"/>
  <c r="BV424" i="23"/>
  <c r="CO423" i="23"/>
  <c r="BV423" i="23"/>
  <c r="CO422" i="23"/>
  <c r="BV422" i="23"/>
  <c r="BC422" i="23"/>
  <c r="BC421" i="23"/>
  <c r="CO420" i="23"/>
  <c r="BV419" i="23"/>
  <c r="BC419" i="23"/>
  <c r="CO418" i="23"/>
  <c r="CO417" i="23"/>
  <c r="BV417" i="23"/>
  <c r="BV416" i="23"/>
  <c r="CO415" i="23"/>
  <c r="BV415" i="23"/>
  <c r="CO414" i="23"/>
  <c r="BV414" i="23"/>
  <c r="BC414" i="23"/>
  <c r="BC413" i="23"/>
  <c r="CO412" i="23"/>
  <c r="CO411" i="23"/>
  <c r="BV411" i="23"/>
  <c r="BC411" i="23"/>
  <c r="BV409" i="23"/>
  <c r="BV408" i="23"/>
  <c r="BC408" i="23"/>
  <c r="CO407" i="23"/>
  <c r="BC407" i="23"/>
  <c r="BV406" i="23"/>
  <c r="CO405" i="23"/>
  <c r="BV405" i="23"/>
  <c r="CO404" i="23"/>
  <c r="BV404" i="23"/>
  <c r="CO403" i="23"/>
  <c r="BV400" i="23"/>
  <c r="BC400" i="23"/>
  <c r="CO399" i="23"/>
  <c r="BC399" i="23"/>
  <c r="BV398" i="23"/>
  <c r="BV397" i="23"/>
  <c r="CO396" i="23"/>
  <c r="BV396" i="23"/>
  <c r="CO395" i="23"/>
  <c r="CO392" i="23"/>
  <c r="BV392" i="23"/>
  <c r="BC392" i="23"/>
  <c r="CO391" i="23"/>
  <c r="BV391" i="23"/>
  <c r="BC391" i="23"/>
  <c r="BV390" i="23"/>
  <c r="BV389" i="23"/>
  <c r="CO388" i="23"/>
  <c r="BV388" i="23"/>
  <c r="CO387" i="23"/>
  <c r="BV384" i="23"/>
  <c r="BC384" i="23"/>
  <c r="CO383" i="23"/>
  <c r="BV383" i="23"/>
  <c r="BC383" i="23"/>
  <c r="BV382" i="23"/>
  <c r="BV381" i="23"/>
  <c r="CO380" i="23"/>
  <c r="BV380" i="23"/>
  <c r="BC380" i="23"/>
  <c r="CO379" i="23"/>
  <c r="BC378" i="23"/>
  <c r="BC374" i="23"/>
  <c r="BV373" i="23"/>
  <c r="BC373" i="23"/>
  <c r="CO372" i="23"/>
  <c r="BV372" i="23"/>
  <c r="BC372" i="23"/>
  <c r="CO371" i="23"/>
  <c r="BV371" i="23"/>
  <c r="CO370" i="23"/>
  <c r="BV370" i="23"/>
  <c r="BV369" i="23"/>
  <c r="CO368" i="23"/>
  <c r="BC368" i="23"/>
  <c r="BV366" i="23"/>
  <c r="BC366" i="23"/>
  <c r="CO365" i="23"/>
  <c r="BV365" i="23"/>
  <c r="BC365" i="23"/>
  <c r="CO364" i="23"/>
  <c r="BV364" i="23"/>
  <c r="BC364" i="23"/>
  <c r="BV363" i="23"/>
  <c r="CO362" i="23"/>
  <c r="BV362" i="23"/>
  <c r="BV361" i="23"/>
  <c r="CO360" i="23"/>
  <c r="BC360" i="23"/>
  <c r="BC358" i="23"/>
  <c r="CO357" i="23"/>
  <c r="BV357" i="23"/>
  <c r="BC357" i="23"/>
  <c r="CO356" i="23"/>
  <c r="BV356" i="23"/>
  <c r="BC356" i="23"/>
  <c r="BV355" i="23"/>
  <c r="BC355" i="23"/>
  <c r="CO354" i="23"/>
  <c r="BV354" i="23"/>
  <c r="BV353" i="23"/>
  <c r="CO352" i="23"/>
  <c r="CO350" i="23"/>
  <c r="BC350" i="23"/>
  <c r="BV349" i="23"/>
  <c r="BC349" i="23"/>
  <c r="CO348" i="23"/>
  <c r="BC348" i="23"/>
  <c r="BV347" i="23"/>
  <c r="CO346" i="23"/>
  <c r="BV346" i="23"/>
  <c r="BV345" i="23"/>
  <c r="CO344" i="23"/>
  <c r="BV344" i="23"/>
  <c r="CO343" i="23"/>
  <c r="BV343" i="23"/>
  <c r="BC343" i="23"/>
  <c r="BC340" i="23"/>
  <c r="CO339" i="23"/>
  <c r="BV339" i="23"/>
  <c r="BC339" i="23"/>
  <c r="BV338" i="23"/>
  <c r="BC338" i="23"/>
  <c r="BC337" i="23"/>
  <c r="CO336" i="23"/>
  <c r="BV336" i="23"/>
  <c r="BC336" i="23"/>
  <c r="CO335" i="23"/>
  <c r="BV335" i="23"/>
  <c r="CO334" i="23"/>
  <c r="BC332" i="23"/>
  <c r="CO331" i="23"/>
  <c r="BV331" i="23"/>
  <c r="BV330" i="23"/>
  <c r="BC330" i="23"/>
  <c r="CO329" i="23"/>
  <c r="BC329" i="23"/>
  <c r="BV328" i="23"/>
  <c r="BC328" i="23"/>
  <c r="CO327" i="23"/>
  <c r="BC324" i="23"/>
  <c r="BV323" i="23"/>
  <c r="CO322" i="23"/>
  <c r="BV322" i="23"/>
  <c r="BC322" i="23"/>
  <c r="BC321" i="23"/>
  <c r="BV320" i="23"/>
  <c r="BC320" i="23"/>
  <c r="CO319" i="23"/>
  <c r="BC318" i="23"/>
  <c r="BC316" i="23"/>
  <c r="BV315" i="23"/>
  <c r="BC315" i="23"/>
  <c r="BV314" i="23"/>
  <c r="BC314" i="23"/>
  <c r="BC313" i="23"/>
  <c r="BV312" i="23"/>
  <c r="BC312" i="23"/>
  <c r="CO311" i="23"/>
  <c r="BV309" i="23"/>
  <c r="CO307" i="23"/>
  <c r="BV307" i="23"/>
  <c r="AJ307" i="23"/>
  <c r="BC305" i="23"/>
  <c r="CO304" i="23"/>
  <c r="BV304" i="23"/>
  <c r="BC304" i="23"/>
  <c r="AJ304" i="23"/>
  <c r="BV303" i="23"/>
  <c r="BC303" i="23"/>
  <c r="CO302" i="23"/>
  <c r="BV302" i="23"/>
  <c r="BC302" i="23"/>
  <c r="AJ302" i="23"/>
  <c r="BV300" i="23"/>
  <c r="CO299" i="23"/>
  <c r="BV299" i="23"/>
  <c r="AJ299" i="23"/>
  <c r="BV297" i="23"/>
  <c r="BC297" i="23"/>
  <c r="AJ297" i="23"/>
  <c r="BV296" i="23"/>
  <c r="BC296" i="23"/>
  <c r="AJ296" i="23"/>
  <c r="CO295" i="23"/>
  <c r="BV295" i="23"/>
  <c r="BC295" i="23"/>
  <c r="CO294" i="23"/>
  <c r="BV294" i="23"/>
  <c r="BC294" i="23"/>
  <c r="AJ294" i="23"/>
  <c r="BV292" i="23"/>
  <c r="CO291" i="23"/>
  <c r="BV291" i="23"/>
  <c r="AJ291" i="23"/>
  <c r="BC289" i="23"/>
  <c r="AJ289" i="23"/>
  <c r="CO288" i="23"/>
  <c r="BV288" i="23"/>
  <c r="BC288" i="23"/>
  <c r="AJ288" i="23"/>
  <c r="BV287" i="23"/>
  <c r="BC287" i="23"/>
  <c r="AJ287" i="23"/>
  <c r="CO286" i="23"/>
  <c r="BV286" i="23"/>
  <c r="BC286" i="23"/>
  <c r="AJ286" i="23"/>
  <c r="CO284" i="23"/>
  <c r="BV284" i="23"/>
  <c r="CO283" i="23"/>
  <c r="BV283" i="23"/>
  <c r="AJ283" i="23"/>
  <c r="CO282" i="23"/>
  <c r="BC281" i="23"/>
  <c r="CO280" i="23"/>
  <c r="BV280" i="23"/>
  <c r="BC280" i="23"/>
  <c r="AJ280" i="23"/>
  <c r="BV279" i="23"/>
  <c r="BC279" i="23"/>
  <c r="CO278" i="23"/>
  <c r="BV278" i="23"/>
  <c r="BC278" i="23"/>
  <c r="AJ278" i="23"/>
  <c r="CO277" i="23"/>
  <c r="BV276" i="23"/>
  <c r="CO275" i="23"/>
  <c r="BV275" i="23"/>
  <c r="AJ275" i="23"/>
  <c r="BC273" i="23"/>
  <c r="CO272" i="23"/>
  <c r="AJ272" i="23"/>
  <c r="CO271" i="23"/>
  <c r="BV271" i="23"/>
  <c r="BC270" i="23"/>
  <c r="AJ270" i="23"/>
  <c r="BV269" i="23"/>
  <c r="BC269" i="23"/>
  <c r="AJ269" i="23"/>
  <c r="BV268" i="23"/>
  <c r="BC268" i="23"/>
  <c r="BV266" i="23"/>
  <c r="AJ266" i="23"/>
  <c r="CO264" i="23"/>
  <c r="CO263" i="23"/>
  <c r="AJ263" i="23"/>
  <c r="BC262" i="23"/>
  <c r="AJ262" i="23"/>
  <c r="BV261" i="23"/>
  <c r="BC261" i="23"/>
  <c r="AJ261" i="23"/>
  <c r="BV260" i="23"/>
  <c r="BC260" i="23"/>
  <c r="BV258" i="23"/>
  <c r="AJ258" i="23"/>
  <c r="CO256" i="23"/>
  <c r="CO255" i="23"/>
  <c r="BV255" i="23"/>
  <c r="BC255" i="23"/>
  <c r="BC254" i="23"/>
  <c r="AJ254" i="23"/>
  <c r="BV253" i="23"/>
  <c r="BC253" i="23"/>
  <c r="AJ253" i="23"/>
  <c r="CO252" i="23"/>
  <c r="BV252" i="23"/>
  <c r="BC252" i="23"/>
  <c r="BC251" i="23"/>
  <c r="BV250" i="23"/>
  <c r="AJ250" i="23"/>
  <c r="CO247" i="23"/>
  <c r="BC246" i="23"/>
  <c r="AJ246" i="23"/>
  <c r="CO245" i="23"/>
  <c r="BV245" i="23"/>
  <c r="BC245" i="23"/>
  <c r="AJ245" i="23"/>
  <c r="BV244" i="23"/>
  <c r="BC244" i="23"/>
  <c r="BV242" i="23"/>
  <c r="AJ242" i="23"/>
  <c r="BV241" i="23"/>
  <c r="BV239" i="23"/>
  <c r="CO238" i="23"/>
  <c r="AJ238" i="23"/>
  <c r="CO237" i="23"/>
  <c r="BV237" i="23"/>
  <c r="AJ237" i="23"/>
  <c r="CO236" i="23"/>
  <c r="BV236" i="23"/>
  <c r="AJ236" i="23"/>
  <c r="BC235" i="23"/>
  <c r="AJ235" i="23"/>
  <c r="BC234" i="23"/>
  <c r="AJ234" i="23"/>
  <c r="BC233" i="23"/>
  <c r="BV232" i="23"/>
  <c r="AJ232" i="23"/>
  <c r="BV231" i="23"/>
  <c r="CO230" i="23"/>
  <c r="AJ230" i="23"/>
  <c r="CO229" i="23"/>
  <c r="BV229" i="23"/>
  <c r="AJ229" i="23"/>
  <c r="CO228" i="23"/>
  <c r="BV228" i="23"/>
  <c r="AJ228" i="23"/>
  <c r="BC227" i="23"/>
  <c r="AJ227" i="23"/>
  <c r="CO226" i="23"/>
  <c r="BC226" i="23"/>
  <c r="AJ226" i="23"/>
  <c r="BV224" i="23"/>
  <c r="AJ224" i="23"/>
  <c r="BV223" i="23"/>
  <c r="CO222" i="23"/>
  <c r="AJ222" i="23"/>
  <c r="CO221" i="23"/>
  <c r="BV221" i="23"/>
  <c r="AJ221" i="23"/>
  <c r="CO220" i="23"/>
  <c r="BV220" i="23"/>
  <c r="AJ220" i="23"/>
  <c r="BC219" i="23"/>
  <c r="AJ219" i="23"/>
  <c r="BV218" i="23"/>
  <c r="BC218" i="23"/>
  <c r="AJ217" i="23"/>
  <c r="BV216" i="23"/>
  <c r="AJ216" i="23"/>
  <c r="BV215" i="23"/>
  <c r="CO214" i="23"/>
  <c r="AJ214" i="23"/>
  <c r="CO213" i="23"/>
  <c r="BV213" i="23"/>
  <c r="AJ213" i="23"/>
  <c r="CO212" i="23"/>
  <c r="BV212" i="23"/>
  <c r="AJ212" i="23"/>
  <c r="BC211" i="23"/>
  <c r="AJ211" i="23"/>
  <c r="BC210" i="23"/>
  <c r="BV208" i="23"/>
  <c r="BC208" i="23"/>
  <c r="AJ208" i="23"/>
  <c r="CO207" i="23"/>
  <c r="BV207" i="23"/>
  <c r="BC207" i="23"/>
  <c r="AJ207" i="23"/>
  <c r="AJ205" i="23"/>
  <c r="CO204" i="23"/>
  <c r="BV204" i="23"/>
  <c r="CO203" i="23"/>
  <c r="BV203" i="23"/>
  <c r="AJ203" i="23"/>
  <c r="CO202" i="23"/>
  <c r="BV202" i="23"/>
  <c r="AJ202" i="23"/>
  <c r="Q202" i="23"/>
  <c r="CO201" i="23"/>
  <c r="BV201" i="23"/>
  <c r="AJ201" i="23"/>
  <c r="BC200" i="23"/>
  <c r="AJ200" i="23"/>
  <c r="BV199" i="23"/>
  <c r="BC199" i="23"/>
  <c r="Q199" i="23"/>
  <c r="BV198" i="23"/>
  <c r="CO197" i="23"/>
  <c r="AJ197" i="23"/>
  <c r="CO196" i="23"/>
  <c r="BV196" i="23"/>
  <c r="CO195" i="23"/>
  <c r="BV195" i="23"/>
  <c r="AJ195" i="23"/>
  <c r="CO194" i="23"/>
  <c r="BV194" i="23"/>
  <c r="AJ194" i="23"/>
  <c r="Q194" i="23"/>
  <c r="CO193" i="23"/>
  <c r="BV193" i="23"/>
  <c r="AJ193" i="23"/>
  <c r="BC192" i="23"/>
  <c r="AJ192" i="23"/>
  <c r="BV191" i="23"/>
  <c r="BC191" i="23"/>
  <c r="Q191" i="23"/>
  <c r="BV190" i="23"/>
  <c r="AJ189" i="23"/>
  <c r="BV188" i="23"/>
  <c r="CO187" i="23"/>
  <c r="BV187" i="23"/>
  <c r="BC187" i="23"/>
  <c r="AJ187" i="23"/>
  <c r="CO186" i="23"/>
  <c r="BV186" i="23"/>
  <c r="AJ186" i="23"/>
  <c r="CO185" i="23"/>
  <c r="BV185" i="23"/>
  <c r="AJ185" i="23"/>
  <c r="BC184" i="23"/>
  <c r="AJ184" i="23"/>
  <c r="BV183" i="23"/>
  <c r="BC183" i="23"/>
  <c r="Q183" i="23"/>
  <c r="BV182" i="23"/>
  <c r="Q182" i="23"/>
  <c r="AJ181" i="23"/>
  <c r="BV180" i="23"/>
  <c r="CO179" i="23"/>
  <c r="BV179" i="23"/>
  <c r="AJ179" i="23"/>
  <c r="CO178" i="23"/>
  <c r="BV178" i="23"/>
  <c r="AJ178" i="23"/>
  <c r="CO177" i="23"/>
  <c r="BV177" i="23"/>
  <c r="AJ177" i="23"/>
  <c r="BC176" i="23"/>
  <c r="AJ176" i="23"/>
  <c r="CO175" i="23"/>
  <c r="BV175" i="23"/>
  <c r="BC175" i="23"/>
  <c r="Q175" i="23"/>
  <c r="BV174" i="23"/>
  <c r="CO173" i="23"/>
  <c r="BC173" i="23"/>
  <c r="AJ173" i="23"/>
  <c r="Q173" i="23"/>
  <c r="EA171" i="23"/>
  <c r="BC171" i="23"/>
  <c r="CO170" i="23"/>
  <c r="AJ170" i="23"/>
  <c r="EA169" i="23"/>
  <c r="CO169" i="23"/>
  <c r="BV169" i="23"/>
  <c r="AJ169" i="23"/>
  <c r="EA168" i="23"/>
  <c r="CO168" i="23"/>
  <c r="BV168" i="23"/>
  <c r="BC168" i="23"/>
  <c r="AJ168" i="23"/>
  <c r="EA167" i="23"/>
  <c r="DH167" i="23"/>
  <c r="CO167" i="23"/>
  <c r="BV167" i="23"/>
  <c r="AJ167" i="23"/>
  <c r="Q167" i="23"/>
  <c r="EA166" i="23"/>
  <c r="CO166" i="23"/>
  <c r="AJ166" i="23"/>
  <c r="AJ165" i="23"/>
  <c r="Q165" i="23"/>
  <c r="DH164" i="23"/>
  <c r="BV164" i="23"/>
  <c r="BC164" i="23"/>
  <c r="Q164" i="23"/>
  <c r="EA163" i="23"/>
  <c r="BV163" i="23"/>
  <c r="BC163" i="23"/>
  <c r="CO162" i="23"/>
  <c r="AJ162" i="23"/>
  <c r="EA161" i="23"/>
  <c r="CO161" i="23"/>
  <c r="BV161" i="23"/>
  <c r="BC161" i="23"/>
  <c r="AJ161" i="23"/>
  <c r="CO160" i="23"/>
  <c r="BV160" i="23"/>
  <c r="AJ160" i="23"/>
  <c r="Q160" i="23"/>
  <c r="DH159" i="23"/>
  <c r="CO159" i="23"/>
  <c r="BV159" i="23"/>
  <c r="BC159" i="23"/>
  <c r="AJ159" i="23"/>
  <c r="CO158" i="23"/>
  <c r="BV158" i="23"/>
  <c r="AJ158" i="23"/>
  <c r="BC157" i="23"/>
  <c r="AJ157" i="23"/>
  <c r="DH156" i="23"/>
  <c r="BV156" i="23"/>
  <c r="BC156" i="23"/>
  <c r="EA155" i="23"/>
  <c r="BV155" i="23"/>
  <c r="BC155" i="23"/>
  <c r="Q155" i="23"/>
  <c r="CO154" i="23"/>
  <c r="AJ154" i="23"/>
  <c r="EA153" i="23"/>
  <c r="CO153" i="23"/>
  <c r="BV153" i="23"/>
  <c r="AJ153" i="23"/>
  <c r="CO152" i="23"/>
  <c r="BV152" i="23"/>
  <c r="BC152" i="23"/>
  <c r="AJ152" i="23"/>
  <c r="DH151" i="23"/>
  <c r="CO151" i="23"/>
  <c r="BV151" i="23"/>
  <c r="BC151" i="23"/>
  <c r="AJ151" i="23"/>
  <c r="CO150" i="23"/>
  <c r="BV150" i="23"/>
  <c r="AJ150" i="23"/>
  <c r="AJ149" i="23"/>
  <c r="Q149" i="23"/>
  <c r="BV148" i="23"/>
  <c r="BC148" i="23"/>
  <c r="EA147" i="23"/>
  <c r="BV147" i="23"/>
  <c r="BC147" i="23"/>
  <c r="DH146" i="23"/>
  <c r="CO146" i="23"/>
  <c r="AJ146" i="23"/>
  <c r="EA145" i="23"/>
  <c r="CO145" i="23"/>
  <c r="BV145" i="23"/>
  <c r="AJ145" i="23"/>
  <c r="CO144" i="23"/>
  <c r="BV144" i="23"/>
  <c r="AJ144" i="23"/>
  <c r="DH143" i="23"/>
  <c r="CO143" i="23"/>
  <c r="BV143" i="23"/>
  <c r="BC143" i="23"/>
  <c r="AJ143" i="23"/>
  <c r="CO142" i="23"/>
  <c r="BV142" i="23"/>
  <c r="AJ142" i="23"/>
  <c r="AJ141" i="23"/>
  <c r="Q141" i="23"/>
  <c r="BV140" i="23"/>
  <c r="BC140" i="23"/>
  <c r="Q140" i="23"/>
  <c r="EA139" i="23"/>
  <c r="DH139" i="23"/>
  <c r="CO139" i="23"/>
  <c r="BV139" i="23"/>
  <c r="BC139" i="23"/>
  <c r="AJ139" i="23"/>
  <c r="Q139" i="23"/>
  <c r="EA137" i="23"/>
  <c r="DH137" i="23"/>
  <c r="BC137" i="23"/>
  <c r="CO136" i="23"/>
  <c r="BV136" i="23"/>
  <c r="EA135" i="23"/>
  <c r="CO135" i="23"/>
  <c r="BV135" i="23"/>
  <c r="BC135" i="23"/>
  <c r="EA134" i="23"/>
  <c r="CO134" i="23"/>
  <c r="BV134" i="23"/>
  <c r="CO133" i="23"/>
  <c r="BV133" i="23"/>
  <c r="AJ133" i="23"/>
  <c r="EA132" i="23"/>
  <c r="DH132" i="23"/>
  <c r="CO132" i="23"/>
  <c r="BV132" i="23"/>
  <c r="AJ132" i="23"/>
  <c r="Q132" i="23"/>
  <c r="DH131" i="23"/>
  <c r="EA130" i="23"/>
  <c r="AJ130" i="23"/>
  <c r="EA129" i="23"/>
  <c r="DH129" i="23"/>
  <c r="CO129" i="23"/>
  <c r="BV129" i="23"/>
  <c r="CO128" i="23"/>
  <c r="BV128" i="23"/>
  <c r="EA127" i="23"/>
  <c r="CO127" i="23"/>
  <c r="BV127" i="23"/>
  <c r="BC127" i="23"/>
  <c r="EA126" i="23"/>
  <c r="CO126" i="23"/>
  <c r="BV126" i="23"/>
  <c r="CO125" i="23"/>
  <c r="BV125" i="23"/>
  <c r="AJ125" i="23"/>
  <c r="EA124" i="23"/>
  <c r="DH124" i="23"/>
  <c r="CO124" i="23"/>
  <c r="BV124" i="23"/>
  <c r="AJ124" i="23"/>
  <c r="Q124" i="23"/>
  <c r="EA122" i="23"/>
  <c r="AJ122" i="23"/>
  <c r="EA121" i="23"/>
  <c r="DH121" i="23"/>
  <c r="BV120" i="23"/>
  <c r="EA119" i="23"/>
  <c r="CO119" i="23"/>
  <c r="BC119" i="23"/>
  <c r="AJ119" i="23"/>
  <c r="EA118" i="23"/>
  <c r="CO118" i="23"/>
  <c r="BV118" i="23"/>
  <c r="DH117" i="23"/>
  <c r="CO117" i="23"/>
  <c r="BV117" i="23"/>
  <c r="AJ117" i="23"/>
  <c r="EA116" i="23"/>
  <c r="DH116" i="23"/>
  <c r="CO116" i="23"/>
  <c r="BV116" i="23"/>
  <c r="BC116" i="23"/>
  <c r="AJ116" i="23"/>
  <c r="Q116" i="23"/>
  <c r="DH115" i="23"/>
  <c r="BV115" i="23"/>
  <c r="BC115" i="23"/>
  <c r="AJ114" i="23"/>
  <c r="Q114" i="23"/>
  <c r="EA113" i="23"/>
  <c r="DH113" i="23"/>
  <c r="CO112" i="23"/>
  <c r="BV112" i="23"/>
  <c r="EA111" i="23"/>
  <c r="DH111" i="23"/>
  <c r="CO111" i="23"/>
  <c r="BV111" i="23"/>
  <c r="BC111" i="23"/>
  <c r="AJ111" i="23"/>
  <c r="EA110" i="23"/>
  <c r="CO110" i="23"/>
  <c r="BV110" i="23"/>
  <c r="EA109" i="23"/>
  <c r="DH109" i="23"/>
  <c r="CO109" i="23"/>
  <c r="BV109" i="23"/>
  <c r="AJ109" i="23"/>
  <c r="EA108" i="23"/>
  <c r="DH108" i="23"/>
  <c r="CO108" i="23"/>
  <c r="BV108" i="23"/>
  <c r="AJ108" i="23"/>
  <c r="Q108" i="23"/>
  <c r="BV107" i="23"/>
  <c r="AJ106" i="23"/>
  <c r="Q106" i="23"/>
  <c r="DH105" i="23"/>
  <c r="BC105" i="23"/>
  <c r="AJ105" i="23"/>
  <c r="DH103" i="23"/>
  <c r="BC103" i="23"/>
  <c r="AJ103" i="23"/>
  <c r="EA101" i="23"/>
  <c r="DH101" i="23"/>
  <c r="BV101" i="23"/>
  <c r="BC101" i="23"/>
  <c r="EA100" i="23"/>
  <c r="DH100" i="23"/>
  <c r="CO100" i="23"/>
  <c r="BV100" i="23"/>
  <c r="BC100" i="23"/>
  <c r="AJ100" i="23"/>
  <c r="EA99" i="23"/>
  <c r="BV99" i="23"/>
  <c r="AJ99" i="23"/>
  <c r="EA98" i="23"/>
  <c r="DH98" i="23"/>
  <c r="CO98" i="23"/>
  <c r="BV98" i="23"/>
  <c r="AJ98" i="23"/>
  <c r="Q98" i="23"/>
  <c r="EA97" i="23"/>
  <c r="CO97" i="23"/>
  <c r="BV97" i="23"/>
  <c r="AJ96" i="23"/>
  <c r="DH95" i="23"/>
  <c r="BC95" i="23"/>
  <c r="AJ95" i="23"/>
  <c r="BV94" i="23"/>
  <c r="EA93" i="23"/>
  <c r="DH93" i="23"/>
  <c r="BV93" i="23"/>
  <c r="BC93" i="23"/>
  <c r="Q93" i="23"/>
  <c r="EA92" i="23"/>
  <c r="DH92" i="23"/>
  <c r="CO92" i="23"/>
  <c r="BV92" i="23"/>
  <c r="BC92" i="23"/>
  <c r="AJ92" i="23"/>
  <c r="EA91" i="23"/>
  <c r="BV91" i="23"/>
  <c r="AJ91" i="23"/>
  <c r="CO90" i="23"/>
  <c r="BV90" i="23"/>
  <c r="AJ90" i="23"/>
  <c r="Q90" i="23"/>
  <c r="EA89" i="23"/>
  <c r="DH89" i="23"/>
  <c r="CO89" i="23"/>
  <c r="Q89" i="23"/>
  <c r="BC88" i="23"/>
  <c r="AJ88" i="23"/>
  <c r="DH87" i="23"/>
  <c r="BC87" i="23"/>
  <c r="AJ87" i="23"/>
  <c r="EA85" i="23"/>
  <c r="DH85" i="23"/>
  <c r="BV85" i="23"/>
  <c r="BC85" i="23"/>
  <c r="AJ85" i="23"/>
  <c r="EA84" i="23"/>
  <c r="DH84" i="23"/>
  <c r="CO84" i="23"/>
  <c r="BV84" i="23"/>
  <c r="BC84" i="23"/>
  <c r="AJ84" i="23"/>
  <c r="EA83" i="23"/>
  <c r="BV83" i="23"/>
  <c r="AJ83" i="23"/>
  <c r="EA82" i="23"/>
  <c r="CO82" i="23"/>
  <c r="BV82" i="23"/>
  <c r="AJ82" i="23"/>
  <c r="Q82" i="23"/>
  <c r="EA81" i="23"/>
  <c r="DH81" i="23"/>
  <c r="CO81" i="23"/>
  <c r="DH79" i="23"/>
  <c r="BC79" i="23"/>
  <c r="AJ79" i="23"/>
  <c r="EA77" i="23"/>
  <c r="DH77" i="23"/>
  <c r="CO77" i="23"/>
  <c r="BV77" i="23"/>
  <c r="BC77" i="23"/>
  <c r="Q77" i="23"/>
  <c r="EA76" i="23"/>
  <c r="DH76" i="23"/>
  <c r="CO76" i="23"/>
  <c r="BV76" i="23"/>
  <c r="BC76" i="23"/>
  <c r="AJ76" i="23"/>
  <c r="Q76" i="23"/>
  <c r="EA75" i="23"/>
  <c r="CO75" i="23"/>
  <c r="BV75" i="23"/>
  <c r="AJ75" i="23"/>
  <c r="EA74" i="23"/>
  <c r="DH74" i="23"/>
  <c r="CO74" i="23"/>
  <c r="BV74" i="23"/>
  <c r="AJ74" i="23"/>
  <c r="Q74" i="23"/>
  <c r="EA73" i="23"/>
  <c r="DH73" i="23"/>
  <c r="CO73" i="23"/>
  <c r="Q73" i="23"/>
  <c r="DH71" i="23"/>
  <c r="CO71" i="23"/>
  <c r="BV71" i="23"/>
  <c r="BC71" i="23"/>
  <c r="AJ71" i="23"/>
  <c r="CO69" i="23"/>
  <c r="AJ69" i="23"/>
  <c r="DH68" i="23"/>
  <c r="BC68" i="23"/>
  <c r="EA67" i="23"/>
  <c r="DH67" i="23"/>
  <c r="CO67" i="23"/>
  <c r="BV67" i="23"/>
  <c r="BC67" i="23"/>
  <c r="AJ67" i="23"/>
  <c r="Q67" i="23"/>
  <c r="EA66" i="23"/>
  <c r="DH66" i="23"/>
  <c r="CO66" i="23"/>
  <c r="BV66" i="23"/>
  <c r="BC66" i="23"/>
  <c r="DH65" i="23"/>
  <c r="CO65" i="23"/>
  <c r="BV65" i="23"/>
  <c r="BC65" i="23"/>
  <c r="EA64" i="23"/>
  <c r="CO64" i="23"/>
  <c r="BV64" i="23"/>
  <c r="EA63" i="23"/>
  <c r="BV63" i="23"/>
  <c r="Q63" i="23"/>
  <c r="DH62" i="23"/>
  <c r="CO62" i="23"/>
  <c r="AJ61" i="23"/>
  <c r="DH60" i="23"/>
  <c r="BC60" i="23"/>
  <c r="EA59" i="23"/>
  <c r="DH59" i="23"/>
  <c r="CO59" i="23"/>
  <c r="BV59" i="23"/>
  <c r="BC59" i="23"/>
  <c r="AJ59" i="23"/>
  <c r="Q59" i="23"/>
  <c r="EA58" i="23"/>
  <c r="DH58" i="23"/>
  <c r="BV58" i="23"/>
  <c r="BC58" i="23"/>
  <c r="AJ58" i="23"/>
  <c r="DH57" i="23"/>
  <c r="CO57" i="23"/>
  <c r="BV57" i="23"/>
  <c r="BC57" i="23"/>
  <c r="EA56" i="23"/>
  <c r="BV56" i="23"/>
  <c r="BC56" i="23"/>
  <c r="EA55" i="23"/>
  <c r="BV55" i="23"/>
  <c r="Q55" i="23"/>
  <c r="DH54" i="23"/>
  <c r="CO54" i="23"/>
  <c r="BV54" i="23"/>
  <c r="DH53" i="23"/>
  <c r="AJ53" i="23"/>
  <c r="BC52" i="23"/>
  <c r="AJ52" i="23"/>
  <c r="EA51" i="23"/>
  <c r="DH51" i="23"/>
  <c r="CO51" i="23"/>
  <c r="BV51" i="23"/>
  <c r="BC51" i="23"/>
  <c r="AJ51" i="23"/>
  <c r="Q51" i="23"/>
  <c r="EA50" i="23"/>
  <c r="DH50" i="23"/>
  <c r="BV50" i="23"/>
  <c r="BC50" i="23"/>
  <c r="Q50" i="23"/>
  <c r="DH49" i="23"/>
  <c r="CO49" i="23"/>
  <c r="BV49" i="23"/>
  <c r="BC49" i="23"/>
  <c r="EA48" i="23"/>
  <c r="BV48" i="23"/>
  <c r="EA47" i="23"/>
  <c r="BV47" i="23"/>
  <c r="AJ47" i="23"/>
  <c r="Q47" i="23"/>
  <c r="EA46" i="23"/>
  <c r="DH46" i="23"/>
  <c r="CO46" i="23"/>
  <c r="Q46" i="23"/>
  <c r="CO45" i="23"/>
  <c r="BV45" i="23"/>
  <c r="AJ45" i="23"/>
  <c r="DH44" i="23"/>
  <c r="BC44" i="23"/>
  <c r="EA43" i="23"/>
  <c r="DH43" i="23"/>
  <c r="CO43" i="23"/>
  <c r="BV43" i="23"/>
  <c r="BC43" i="23"/>
  <c r="AJ43" i="23"/>
  <c r="Q43" i="23"/>
  <c r="EA42" i="23"/>
  <c r="DH42" i="23"/>
  <c r="CO42" i="23"/>
  <c r="BV42" i="23"/>
  <c r="BC42" i="23"/>
  <c r="Q42" i="23"/>
  <c r="DH41" i="23"/>
  <c r="CO41" i="23"/>
  <c r="BV41" i="23"/>
  <c r="BC41" i="23"/>
  <c r="EA40" i="23"/>
  <c r="BV40" i="23"/>
  <c r="BV39" i="23"/>
  <c r="Q39" i="23"/>
  <c r="DH38" i="23"/>
  <c r="CO38" i="23"/>
  <c r="Q38" i="23"/>
  <c r="EA37" i="23"/>
  <c r="DH37" i="23"/>
  <c r="CO37" i="23"/>
  <c r="BV37" i="23"/>
  <c r="AJ37" i="23"/>
  <c r="EA35" i="23"/>
  <c r="CO34" i="23"/>
  <c r="Q34" i="23"/>
  <c r="DH33" i="23"/>
  <c r="CO33" i="23"/>
  <c r="BC33" i="23"/>
  <c r="EA32" i="23"/>
  <c r="CO32" i="23"/>
  <c r="BV32" i="23"/>
  <c r="BC32" i="23"/>
  <c r="CO31" i="23"/>
  <c r="BV31" i="23"/>
  <c r="Q31" i="23"/>
  <c r="EA30" i="23"/>
  <c r="DH30" i="23"/>
  <c r="CO30" i="23"/>
  <c r="BV30" i="23"/>
  <c r="AJ30" i="23"/>
  <c r="EA29" i="23"/>
  <c r="BV29" i="23"/>
  <c r="AJ29" i="23"/>
  <c r="Q29" i="23"/>
  <c r="EA28" i="23"/>
  <c r="BV28" i="23"/>
  <c r="BC28" i="23"/>
  <c r="EA27" i="23"/>
  <c r="CO27" i="23"/>
  <c r="CO26" i="23"/>
  <c r="Q26" i="23"/>
  <c r="BC25" i="23"/>
  <c r="DH24" i="23"/>
  <c r="CO24" i="23"/>
  <c r="BV24" i="23"/>
  <c r="BC24" i="23"/>
  <c r="CO23" i="23"/>
  <c r="Q23" i="23"/>
  <c r="EA22" i="23"/>
  <c r="CO22" i="23"/>
  <c r="BV22" i="23"/>
  <c r="EA21" i="23"/>
  <c r="DH21" i="23"/>
  <c r="BV21" i="23"/>
  <c r="AJ21" i="23"/>
  <c r="Q21" i="23"/>
  <c r="EA20" i="23"/>
  <c r="DH20" i="23"/>
  <c r="BC20" i="23"/>
  <c r="AJ19" i="23"/>
  <c r="CO18" i="23"/>
  <c r="Q18" i="23"/>
  <c r="DH17" i="23"/>
  <c r="CO17" i="23"/>
  <c r="BC17" i="23"/>
  <c r="AJ17" i="23"/>
  <c r="Q17" i="23"/>
  <c r="CO16" i="23"/>
  <c r="BV16" i="23"/>
  <c r="BC16" i="23"/>
  <c r="CO15" i="23"/>
  <c r="BV15" i="23"/>
  <c r="Q15" i="23"/>
  <c r="EA14" i="23"/>
  <c r="CO14" i="23"/>
  <c r="BV14" i="23"/>
  <c r="AJ14" i="23"/>
  <c r="EA13" i="23"/>
  <c r="BV13" i="23"/>
  <c r="AJ13" i="23"/>
  <c r="Q13" i="23"/>
  <c r="EA12" i="23"/>
  <c r="DH12" i="23"/>
  <c r="CO12" i="23"/>
  <c r="BC12" i="23"/>
  <c r="CO10" i="23"/>
  <c r="Q10" i="23"/>
  <c r="EA9" i="23"/>
  <c r="BV9" i="23"/>
  <c r="BC9" i="23"/>
  <c r="AJ9" i="23"/>
  <c r="Q9" i="23"/>
  <c r="DH8" i="23"/>
  <c r="CO8" i="23"/>
  <c r="BV8" i="23"/>
  <c r="BC8" i="23"/>
  <c r="EA7" i="23"/>
  <c r="DH7" i="23"/>
  <c r="CO7" i="23"/>
  <c r="EA6" i="23"/>
  <c r="CO6" i="23"/>
  <c r="BV6" i="23"/>
  <c r="EA5" i="23"/>
  <c r="DH5" i="23"/>
  <c r="BV5" i="23"/>
  <c r="AJ5" i="23"/>
  <c r="Q5" i="23"/>
  <c r="EA4" i="23"/>
  <c r="DH4" i="23"/>
  <c r="CO4" i="23"/>
  <c r="EA3" i="23"/>
  <c r="DH3" i="23"/>
  <c r="BC3" i="23"/>
  <c r="DZ140" i="22"/>
  <c r="EA140" i="22" s="1"/>
  <c r="DZ141" i="22"/>
  <c r="EA141" i="22" s="1"/>
  <c r="DZ142" i="22"/>
  <c r="EA142" i="22" s="1"/>
  <c r="DZ143" i="22"/>
  <c r="EA143" i="22" s="1"/>
  <c r="DZ144" i="22"/>
  <c r="DZ145" i="22"/>
  <c r="DZ146" i="22"/>
  <c r="EA146" i="22" s="1"/>
  <c r="DZ147" i="22"/>
  <c r="EA147" i="22" s="1"/>
  <c r="DZ148" i="22"/>
  <c r="EA148" i="22" s="1"/>
  <c r="DZ149" i="22"/>
  <c r="EA149" i="22" s="1"/>
  <c r="DZ150" i="22"/>
  <c r="EA150" i="22" s="1"/>
  <c r="DZ151" i="22"/>
  <c r="EA151" i="22" s="1"/>
  <c r="DZ152" i="22"/>
  <c r="DZ153" i="22"/>
  <c r="DZ154" i="22"/>
  <c r="EA154" i="22" s="1"/>
  <c r="DZ155" i="22"/>
  <c r="EA155" i="22" s="1"/>
  <c r="DZ156" i="22"/>
  <c r="EA156" i="22" s="1"/>
  <c r="DZ157" i="22"/>
  <c r="EA157" i="22" s="1"/>
  <c r="DZ158" i="22"/>
  <c r="EA158" i="22" s="1"/>
  <c r="DZ159" i="22"/>
  <c r="DZ160" i="22"/>
  <c r="EA160" i="22" s="1"/>
  <c r="DZ161" i="22"/>
  <c r="DZ162" i="22"/>
  <c r="EA162" i="22" s="1"/>
  <c r="DZ163" i="22"/>
  <c r="EA163" i="22" s="1"/>
  <c r="DZ164" i="22"/>
  <c r="EA164" i="22" s="1"/>
  <c r="DZ165" i="22"/>
  <c r="EA165" i="22" s="1"/>
  <c r="DZ166" i="22"/>
  <c r="EA166" i="22" s="1"/>
  <c r="DZ167" i="22"/>
  <c r="EA167" i="22" s="1"/>
  <c r="DZ168" i="22"/>
  <c r="DZ169" i="22"/>
  <c r="DZ170" i="22"/>
  <c r="EA170" i="22" s="1"/>
  <c r="DZ171" i="22"/>
  <c r="EA171" i="22" s="1"/>
  <c r="DZ139" i="22"/>
  <c r="EA139" i="22" s="1"/>
  <c r="DZ106" i="22"/>
  <c r="EA106" i="22" s="1"/>
  <c r="DZ107" i="22"/>
  <c r="EA107" i="22" s="1"/>
  <c r="DZ108" i="22"/>
  <c r="EA108" i="22" s="1"/>
  <c r="DZ109" i="22"/>
  <c r="EA109" i="22" s="1"/>
  <c r="DZ110" i="22"/>
  <c r="DZ111" i="22"/>
  <c r="EA111" i="22" s="1"/>
  <c r="DZ112" i="22"/>
  <c r="EA112" i="22" s="1"/>
  <c r="DZ113" i="22"/>
  <c r="EA113" i="22" s="1"/>
  <c r="DZ114" i="22"/>
  <c r="EA114" i="22" s="1"/>
  <c r="DZ115" i="22"/>
  <c r="EA115" i="22" s="1"/>
  <c r="DZ116" i="22"/>
  <c r="EA116" i="22" s="1"/>
  <c r="DZ117" i="22"/>
  <c r="EA117" i="22" s="1"/>
  <c r="DZ118" i="22"/>
  <c r="DZ119" i="22"/>
  <c r="EA119" i="22" s="1"/>
  <c r="DZ120" i="22"/>
  <c r="EA120" i="22" s="1"/>
  <c r="DZ121" i="22"/>
  <c r="EA121" i="22" s="1"/>
  <c r="DZ122" i="22"/>
  <c r="EA122" i="22" s="1"/>
  <c r="DZ123" i="22"/>
  <c r="EA123" i="22" s="1"/>
  <c r="DZ124" i="22"/>
  <c r="EA124" i="22" s="1"/>
  <c r="DZ125" i="22"/>
  <c r="EA125" i="22" s="1"/>
  <c r="DZ126" i="22"/>
  <c r="DZ127" i="22"/>
  <c r="EA127" i="22" s="1"/>
  <c r="DZ128" i="22"/>
  <c r="EA128" i="22" s="1"/>
  <c r="DZ129" i="22"/>
  <c r="EA129" i="22" s="1"/>
  <c r="DZ130" i="22"/>
  <c r="EA130" i="22" s="1"/>
  <c r="DZ131" i="22"/>
  <c r="EA131" i="22" s="1"/>
  <c r="DZ132" i="22"/>
  <c r="EA132" i="22" s="1"/>
  <c r="DZ133" i="22"/>
  <c r="EA133" i="22" s="1"/>
  <c r="DZ134" i="22"/>
  <c r="DZ135" i="22"/>
  <c r="EA135" i="22" s="1"/>
  <c r="DZ136" i="22"/>
  <c r="EA136" i="22" s="1"/>
  <c r="DZ137" i="22"/>
  <c r="EA137" i="22" s="1"/>
  <c r="DZ105" i="22"/>
  <c r="EA105" i="22" s="1"/>
  <c r="DZ72" i="22"/>
  <c r="EA72" i="22" s="1"/>
  <c r="DZ73" i="22"/>
  <c r="DZ74" i="22"/>
  <c r="DZ75" i="22"/>
  <c r="EA75" i="22" s="1"/>
  <c r="DZ76" i="22"/>
  <c r="EA76" i="22" s="1"/>
  <c r="DZ77" i="22"/>
  <c r="EA77" i="22" s="1"/>
  <c r="DZ78" i="22"/>
  <c r="EA78" i="22" s="1"/>
  <c r="DZ79" i="22"/>
  <c r="EA79" i="22" s="1"/>
  <c r="DZ80" i="22"/>
  <c r="EA80" i="22" s="1"/>
  <c r="DZ81" i="22"/>
  <c r="DZ82" i="22"/>
  <c r="DZ83" i="22"/>
  <c r="EA83" i="22" s="1"/>
  <c r="DZ84" i="22"/>
  <c r="DZ85" i="22"/>
  <c r="EA85" i="22" s="1"/>
  <c r="DZ86" i="22"/>
  <c r="EA86" i="22" s="1"/>
  <c r="DZ87" i="22"/>
  <c r="EA87" i="22" s="1"/>
  <c r="DZ88" i="22"/>
  <c r="EA88" i="22" s="1"/>
  <c r="DZ89" i="22"/>
  <c r="EA89" i="22" s="1"/>
  <c r="DZ90" i="22"/>
  <c r="DZ91" i="22"/>
  <c r="EA91" i="22" s="1"/>
  <c r="DZ92" i="22"/>
  <c r="EA92" i="22" s="1"/>
  <c r="DZ93" i="22"/>
  <c r="EA93" i="22" s="1"/>
  <c r="DZ94" i="22"/>
  <c r="EA94" i="22" s="1"/>
  <c r="DZ95" i="22"/>
  <c r="EA95" i="22" s="1"/>
  <c r="DZ96" i="22"/>
  <c r="EA96" i="22" s="1"/>
  <c r="DZ97" i="22"/>
  <c r="EA97" i="22" s="1"/>
  <c r="DZ98" i="22"/>
  <c r="DZ99" i="22"/>
  <c r="EA99" i="22" s="1"/>
  <c r="DZ100" i="22"/>
  <c r="EA100" i="22" s="1"/>
  <c r="DZ101" i="22"/>
  <c r="EA101" i="22" s="1"/>
  <c r="DZ102" i="22"/>
  <c r="EA102" i="22" s="1"/>
  <c r="DZ103" i="22"/>
  <c r="EA103" i="22" s="1"/>
  <c r="DZ71" i="22"/>
  <c r="EA71" i="22" s="1"/>
  <c r="DZ38" i="22"/>
  <c r="DZ39" i="22"/>
  <c r="DZ40" i="22"/>
  <c r="EA40" i="22" s="1"/>
  <c r="DZ41" i="22"/>
  <c r="EA41" i="22" s="1"/>
  <c r="DZ42" i="22"/>
  <c r="EA42" i="22" s="1"/>
  <c r="DZ43" i="22"/>
  <c r="EA43" i="22" s="1"/>
  <c r="DZ44" i="22"/>
  <c r="EA44" i="22" s="1"/>
  <c r="DZ45" i="22"/>
  <c r="EA45" i="22" s="1"/>
  <c r="DZ46" i="22"/>
  <c r="DZ47" i="22"/>
  <c r="DZ48" i="22"/>
  <c r="EA48" i="22" s="1"/>
  <c r="DZ49" i="22"/>
  <c r="EA49" i="22" s="1"/>
  <c r="DZ50" i="22"/>
  <c r="EA50" i="22" s="1"/>
  <c r="DZ51" i="22"/>
  <c r="EA51" i="22" s="1"/>
  <c r="DZ52" i="22"/>
  <c r="EA52" i="22" s="1"/>
  <c r="DZ53" i="22"/>
  <c r="EA53" i="22" s="1"/>
  <c r="DZ54" i="22"/>
  <c r="EA54" i="22" s="1"/>
  <c r="DZ55" i="22"/>
  <c r="DZ56" i="22"/>
  <c r="EA56" i="22" s="1"/>
  <c r="DZ57" i="22"/>
  <c r="EA57" i="22" s="1"/>
  <c r="DZ58" i="22"/>
  <c r="EA58" i="22" s="1"/>
  <c r="DZ59" i="22"/>
  <c r="EA59" i="22" s="1"/>
  <c r="DZ60" i="22"/>
  <c r="EA60" i="22" s="1"/>
  <c r="DZ61" i="22"/>
  <c r="EA61" i="22" s="1"/>
  <c r="DZ62" i="22"/>
  <c r="DZ63" i="22"/>
  <c r="DZ64" i="22"/>
  <c r="EA64" i="22" s="1"/>
  <c r="DZ65" i="22"/>
  <c r="EA65" i="22" s="1"/>
  <c r="DZ66" i="22"/>
  <c r="EA66" i="22" s="1"/>
  <c r="DZ67" i="22"/>
  <c r="EA67" i="22" s="1"/>
  <c r="DZ68" i="22"/>
  <c r="EA68" i="22" s="1"/>
  <c r="DZ69" i="22"/>
  <c r="EA69" i="22" s="1"/>
  <c r="DZ37" i="22"/>
  <c r="EA37" i="22" s="1"/>
  <c r="EA169" i="22"/>
  <c r="EA168" i="22"/>
  <c r="EA161" i="22"/>
  <c r="EA159" i="22"/>
  <c r="EA153" i="22"/>
  <c r="EA152" i="22"/>
  <c r="EA145" i="22"/>
  <c r="EA144" i="22"/>
  <c r="EA134" i="22"/>
  <c r="EA126" i="22"/>
  <c r="EA118" i="22"/>
  <c r="EA110" i="22"/>
  <c r="EA98" i="22"/>
  <c r="EA90" i="22"/>
  <c r="EA84" i="22"/>
  <c r="EA82" i="22"/>
  <c r="EA81" i="22"/>
  <c r="EA74" i="22"/>
  <c r="EA73" i="22"/>
  <c r="EA63" i="22"/>
  <c r="EA62" i="22"/>
  <c r="EA55" i="22"/>
  <c r="EA47" i="22"/>
  <c r="EA46" i="22"/>
  <c r="EA39" i="22"/>
  <c r="EA38" i="22"/>
  <c r="DZ4" i="22"/>
  <c r="EA4" i="22" s="1"/>
  <c r="DZ5" i="22"/>
  <c r="EA5" i="22" s="1"/>
  <c r="DZ6" i="22"/>
  <c r="EA6" i="22" s="1"/>
  <c r="DZ7" i="22"/>
  <c r="DZ8" i="22"/>
  <c r="EA8" i="22" s="1"/>
  <c r="DZ9" i="22"/>
  <c r="EA9" i="22" s="1"/>
  <c r="DZ10" i="22"/>
  <c r="DZ11" i="22"/>
  <c r="EA11" i="22" s="1"/>
  <c r="DZ12" i="22"/>
  <c r="EA12" i="22" s="1"/>
  <c r="DZ13" i="22"/>
  <c r="EA13" i="22" s="1"/>
  <c r="DZ14" i="22"/>
  <c r="EA14" i="22" s="1"/>
  <c r="DZ15" i="22"/>
  <c r="EA15" i="22" s="1"/>
  <c r="DZ16" i="22"/>
  <c r="EA16" i="22" s="1"/>
  <c r="DZ17" i="22"/>
  <c r="EA17" i="22" s="1"/>
  <c r="DZ18" i="22"/>
  <c r="EA18" i="22" s="1"/>
  <c r="DZ19" i="22"/>
  <c r="EA19" i="22" s="1"/>
  <c r="DZ20" i="22"/>
  <c r="EA20" i="22" s="1"/>
  <c r="DZ21" i="22"/>
  <c r="EA21" i="22" s="1"/>
  <c r="DZ22" i="22"/>
  <c r="EA22" i="22" s="1"/>
  <c r="DZ23" i="22"/>
  <c r="EA23" i="22" s="1"/>
  <c r="DZ24" i="22"/>
  <c r="DZ25" i="22"/>
  <c r="EA25" i="22" s="1"/>
  <c r="DZ26" i="22"/>
  <c r="DZ27" i="22"/>
  <c r="EA27" i="22" s="1"/>
  <c r="DZ28" i="22"/>
  <c r="EA28" i="22" s="1"/>
  <c r="DZ29" i="22"/>
  <c r="DZ30" i="22"/>
  <c r="EA30" i="22" s="1"/>
  <c r="DZ31" i="22"/>
  <c r="EA31" i="22" s="1"/>
  <c r="DZ32" i="22"/>
  <c r="EA32" i="22" s="1"/>
  <c r="DZ33" i="22"/>
  <c r="EA33" i="22" s="1"/>
  <c r="DZ34" i="22"/>
  <c r="EA34" i="22" s="1"/>
  <c r="DZ35" i="22"/>
  <c r="EA35" i="22" s="1"/>
  <c r="DZ3" i="22"/>
  <c r="EA3" i="22" s="1"/>
  <c r="EA29" i="22"/>
  <c r="EA26" i="22"/>
  <c r="EA24" i="22"/>
  <c r="EA10" i="22"/>
  <c r="EA7" i="22"/>
  <c r="DG140" i="22"/>
  <c r="DG141" i="22"/>
  <c r="DG142" i="22"/>
  <c r="DH142" i="22" s="1"/>
  <c r="DG143" i="22"/>
  <c r="DG144" i="22"/>
  <c r="DG145" i="22"/>
  <c r="DH145" i="22" s="1"/>
  <c r="DG146" i="22"/>
  <c r="DH146" i="22" s="1"/>
  <c r="DG147" i="22"/>
  <c r="DH147" i="22" s="1"/>
  <c r="DG148" i="22"/>
  <c r="DH148" i="22" s="1"/>
  <c r="DG149" i="22"/>
  <c r="DG150" i="22"/>
  <c r="DH150" i="22" s="1"/>
  <c r="DG151" i="22"/>
  <c r="DH151" i="22" s="1"/>
  <c r="DG152" i="22"/>
  <c r="DH152" i="22" s="1"/>
  <c r="DG153" i="22"/>
  <c r="DH153" i="22" s="1"/>
  <c r="DG154" i="22"/>
  <c r="DH154" i="22" s="1"/>
  <c r="DG155" i="22"/>
  <c r="DH155" i="22" s="1"/>
  <c r="DG156" i="22"/>
  <c r="DG157" i="22"/>
  <c r="DG158" i="22"/>
  <c r="DH158" i="22" s="1"/>
  <c r="DG159" i="22"/>
  <c r="DH159" i="22" s="1"/>
  <c r="DG160" i="22"/>
  <c r="DH160" i="22" s="1"/>
  <c r="DG161" i="22"/>
  <c r="DH161" i="22" s="1"/>
  <c r="DG162" i="22"/>
  <c r="DH162" i="22" s="1"/>
  <c r="DG163" i="22"/>
  <c r="DH163" i="22" s="1"/>
  <c r="DG164" i="22"/>
  <c r="DG165" i="22"/>
  <c r="DH165" i="22" s="1"/>
  <c r="DG166" i="22"/>
  <c r="DH166" i="22" s="1"/>
  <c r="DG167" i="22"/>
  <c r="DG168" i="22"/>
  <c r="DG169" i="22"/>
  <c r="DH169" i="22" s="1"/>
  <c r="DG170" i="22"/>
  <c r="DH170" i="22" s="1"/>
  <c r="DG171" i="22"/>
  <c r="DH171" i="22" s="1"/>
  <c r="DG139" i="22"/>
  <c r="DG106" i="22"/>
  <c r="DG107" i="22"/>
  <c r="DG108" i="22"/>
  <c r="DG109" i="22"/>
  <c r="DH109" i="22" s="1"/>
  <c r="DG110" i="22"/>
  <c r="DH110" i="22" s="1"/>
  <c r="DG111" i="22"/>
  <c r="DH111" i="22" s="1"/>
  <c r="DG112" i="22"/>
  <c r="DG113" i="22"/>
  <c r="DG114" i="22"/>
  <c r="DG115" i="22"/>
  <c r="DH115" i="22" s="1"/>
  <c r="DG116" i="22"/>
  <c r="DG117" i="22"/>
  <c r="DH117" i="22" s="1"/>
  <c r="DG118" i="22"/>
  <c r="DH118" i="22" s="1"/>
  <c r="DG119" i="22"/>
  <c r="DH119" i="22" s="1"/>
  <c r="DG120" i="22"/>
  <c r="DH120" i="22" s="1"/>
  <c r="DG121" i="22"/>
  <c r="DH121" i="22" s="1"/>
  <c r="DG122" i="22"/>
  <c r="DH122" i="22" s="1"/>
  <c r="DG123" i="22"/>
  <c r="DH123" i="22" s="1"/>
  <c r="DG124" i="22"/>
  <c r="DG125" i="22"/>
  <c r="DH125" i="22" s="1"/>
  <c r="DG126" i="22"/>
  <c r="DH126" i="22" s="1"/>
  <c r="DG127" i="22"/>
  <c r="DH127" i="22" s="1"/>
  <c r="DG128" i="22"/>
  <c r="DH128" i="22" s="1"/>
  <c r="DG129" i="22"/>
  <c r="DH129" i="22" s="1"/>
  <c r="DG130" i="22"/>
  <c r="DH130" i="22" s="1"/>
  <c r="DG131" i="22"/>
  <c r="DH131" i="22" s="1"/>
  <c r="DG132" i="22"/>
  <c r="DG133" i="22"/>
  <c r="DH133" i="22" s="1"/>
  <c r="DG134" i="22"/>
  <c r="DH134" i="22" s="1"/>
  <c r="DG135" i="22"/>
  <c r="DH135" i="22" s="1"/>
  <c r="DG136" i="22"/>
  <c r="DH136" i="22" s="1"/>
  <c r="DG137" i="22"/>
  <c r="DH137" i="22" s="1"/>
  <c r="DG105" i="22"/>
  <c r="DH105" i="22" s="1"/>
  <c r="DG72" i="22"/>
  <c r="DH72" i="22" s="1"/>
  <c r="DG73" i="22"/>
  <c r="DG74" i="22"/>
  <c r="DG75" i="22"/>
  <c r="DH75" i="22" s="1"/>
  <c r="DG76" i="22"/>
  <c r="DH76" i="22" s="1"/>
  <c r="DG77" i="22"/>
  <c r="DH77" i="22" s="1"/>
  <c r="DG78" i="22"/>
  <c r="DH78" i="22" s="1"/>
  <c r="DG79" i="22"/>
  <c r="DH79" i="22" s="1"/>
  <c r="DG80" i="22"/>
  <c r="DG81" i="22"/>
  <c r="DG82" i="22"/>
  <c r="DG83" i="22"/>
  <c r="DH83" i="22" s="1"/>
  <c r="DG84" i="22"/>
  <c r="DH84" i="22" s="1"/>
  <c r="DG85" i="22"/>
  <c r="DG86" i="22"/>
  <c r="DH86" i="22" s="1"/>
  <c r="DG87" i="22"/>
  <c r="DH87" i="22" s="1"/>
  <c r="DG88" i="22"/>
  <c r="DH88" i="22" s="1"/>
  <c r="DG89" i="22"/>
  <c r="DH89" i="22" s="1"/>
  <c r="DG90" i="22"/>
  <c r="DH90" i="22" s="1"/>
  <c r="DG91" i="22"/>
  <c r="DH91" i="22" s="1"/>
  <c r="DG92" i="22"/>
  <c r="DG93" i="22"/>
  <c r="DG94" i="22"/>
  <c r="DH94" i="22" s="1"/>
  <c r="DG95" i="22"/>
  <c r="DH95" i="22" s="1"/>
  <c r="DG96" i="22"/>
  <c r="DH96" i="22" s="1"/>
  <c r="DG97" i="22"/>
  <c r="DH97" i="22" s="1"/>
  <c r="DG98" i="22"/>
  <c r="DG99" i="22"/>
  <c r="DH99" i="22" s="1"/>
  <c r="DG100" i="22"/>
  <c r="DH100" i="22" s="1"/>
  <c r="DG101" i="22"/>
  <c r="DH101" i="22" s="1"/>
  <c r="DG102" i="22"/>
  <c r="DH102" i="22" s="1"/>
  <c r="DG103" i="22"/>
  <c r="DH103" i="22" s="1"/>
  <c r="DG71" i="22"/>
  <c r="DH71" i="22" s="1"/>
  <c r="DG38" i="22"/>
  <c r="DH38" i="22" s="1"/>
  <c r="DG39" i="22"/>
  <c r="DG40" i="22"/>
  <c r="DH40" i="22" s="1"/>
  <c r="DG41" i="22"/>
  <c r="DH41" i="22" s="1"/>
  <c r="DG42" i="22"/>
  <c r="DH42" i="22" s="1"/>
  <c r="DG43" i="22"/>
  <c r="DH43" i="22" s="1"/>
  <c r="DG44" i="22"/>
  <c r="DH44" i="22" s="1"/>
  <c r="DG45" i="22"/>
  <c r="DH45" i="22" s="1"/>
  <c r="DG46" i="22"/>
  <c r="DG47" i="22"/>
  <c r="DH47" i="22" s="1"/>
  <c r="DG48" i="22"/>
  <c r="DH48" i="22" s="1"/>
  <c r="DG49" i="22"/>
  <c r="DH49" i="22" s="1"/>
  <c r="DG50" i="22"/>
  <c r="DH50" i="22" s="1"/>
  <c r="DG51" i="22"/>
  <c r="DH51" i="22" s="1"/>
  <c r="DG52" i="22"/>
  <c r="DH52" i="22" s="1"/>
  <c r="DG53" i="22"/>
  <c r="DH53" i="22" s="1"/>
  <c r="DG54" i="22"/>
  <c r="DG55" i="22"/>
  <c r="DH55" i="22" s="1"/>
  <c r="DG56" i="22"/>
  <c r="DH56" i="22" s="1"/>
  <c r="DG57" i="22"/>
  <c r="DH57" i="22" s="1"/>
  <c r="DG58" i="22"/>
  <c r="DH58" i="22" s="1"/>
  <c r="DG59" i="22"/>
  <c r="DH59" i="22" s="1"/>
  <c r="DG60" i="22"/>
  <c r="DH60" i="22" s="1"/>
  <c r="DG61" i="22"/>
  <c r="DH61" i="22" s="1"/>
  <c r="DG62" i="22"/>
  <c r="DG63" i="22"/>
  <c r="DG64" i="22"/>
  <c r="DH64" i="22" s="1"/>
  <c r="DG65" i="22"/>
  <c r="DH65" i="22" s="1"/>
  <c r="DG66" i="22"/>
  <c r="DH66" i="22" s="1"/>
  <c r="DG67" i="22"/>
  <c r="DG68" i="22"/>
  <c r="DH68" i="22" s="1"/>
  <c r="DG69" i="22"/>
  <c r="DH69" i="22" s="1"/>
  <c r="DG37" i="22"/>
  <c r="DH37" i="22" s="1"/>
  <c r="DH168" i="22"/>
  <c r="DH167" i="22"/>
  <c r="DH164" i="22"/>
  <c r="DH157" i="22"/>
  <c r="DH156" i="22"/>
  <c r="DH149" i="22"/>
  <c r="DH144" i="22"/>
  <c r="DH143" i="22"/>
  <c r="DH141" i="22"/>
  <c r="DH140" i="22"/>
  <c r="DH139" i="22"/>
  <c r="DH132" i="22"/>
  <c r="DH124" i="22"/>
  <c r="DH116" i="22"/>
  <c r="DH114" i="22"/>
  <c r="DH113" i="22"/>
  <c r="DH112" i="22"/>
  <c r="DH108" i="22"/>
  <c r="DH107" i="22"/>
  <c r="DH106" i="22"/>
  <c r="DH98" i="22"/>
  <c r="DH93" i="22"/>
  <c r="DH92" i="22"/>
  <c r="DH85" i="22"/>
  <c r="DH82" i="22"/>
  <c r="DH81" i="22"/>
  <c r="DH80" i="22"/>
  <c r="DH74" i="22"/>
  <c r="DH73" i="22"/>
  <c r="DH67" i="22"/>
  <c r="DH63" i="22"/>
  <c r="DH62" i="22"/>
  <c r="DH54" i="22"/>
  <c r="DH46" i="22"/>
  <c r="DH39" i="22"/>
  <c r="DG4" i="22"/>
  <c r="DH4" i="22" s="1"/>
  <c r="DG5" i="22"/>
  <c r="DH5" i="22" s="1"/>
  <c r="DG6" i="22"/>
  <c r="DH6" i="22" s="1"/>
  <c r="DG7" i="22"/>
  <c r="DH7" i="22" s="1"/>
  <c r="DG8" i="22"/>
  <c r="DH8" i="22" s="1"/>
  <c r="DG9" i="22"/>
  <c r="DH9" i="22" s="1"/>
  <c r="DG10" i="22"/>
  <c r="DH10" i="22" s="1"/>
  <c r="DG11" i="22"/>
  <c r="DH11" i="22" s="1"/>
  <c r="DG12" i="22"/>
  <c r="DH12" i="22" s="1"/>
  <c r="DG13" i="22"/>
  <c r="DH13" i="22" s="1"/>
  <c r="DG14" i="22"/>
  <c r="DH14" i="22" s="1"/>
  <c r="DG15" i="22"/>
  <c r="DH15" i="22" s="1"/>
  <c r="DG16" i="22"/>
  <c r="DH16" i="22" s="1"/>
  <c r="DG17" i="22"/>
  <c r="DH17" i="22" s="1"/>
  <c r="DG18" i="22"/>
  <c r="DH18" i="22" s="1"/>
  <c r="DG19" i="22"/>
  <c r="DH19" i="22" s="1"/>
  <c r="DG20" i="22"/>
  <c r="DH20" i="22" s="1"/>
  <c r="DG21" i="22"/>
  <c r="DH21" i="22" s="1"/>
  <c r="DG22" i="22"/>
  <c r="DH22" i="22" s="1"/>
  <c r="DG23" i="22"/>
  <c r="DH23" i="22" s="1"/>
  <c r="DG24" i="22"/>
  <c r="DH24" i="22" s="1"/>
  <c r="DG25" i="22"/>
  <c r="DH25" i="22" s="1"/>
  <c r="DG26" i="22"/>
  <c r="DH26" i="22" s="1"/>
  <c r="DG27" i="22"/>
  <c r="DH27" i="22" s="1"/>
  <c r="DG28" i="22"/>
  <c r="DH28" i="22" s="1"/>
  <c r="DG29" i="22"/>
  <c r="DG30" i="22"/>
  <c r="DH30" i="22" s="1"/>
  <c r="DG31" i="22"/>
  <c r="DH31" i="22" s="1"/>
  <c r="DG32" i="22"/>
  <c r="DH32" i="22" s="1"/>
  <c r="DG33" i="22"/>
  <c r="DH33" i="22" s="1"/>
  <c r="DG34" i="22"/>
  <c r="DH34" i="22" s="1"/>
  <c r="DG35" i="22"/>
  <c r="DH35" i="22" s="1"/>
  <c r="DG3" i="22"/>
  <c r="DH3" i="22" s="1"/>
  <c r="DH29" i="22"/>
  <c r="CN514" i="22"/>
  <c r="CO514" i="22" s="1"/>
  <c r="CN515" i="22"/>
  <c r="CO515" i="22" s="1"/>
  <c r="CN516" i="22"/>
  <c r="CO516" i="22" s="1"/>
  <c r="CN517" i="22"/>
  <c r="CN518" i="22"/>
  <c r="CO518" i="22" s="1"/>
  <c r="CN519" i="22"/>
  <c r="CO519" i="22" s="1"/>
  <c r="CN520" i="22"/>
  <c r="CN521" i="22"/>
  <c r="CO521" i="22" s="1"/>
  <c r="CN522" i="22"/>
  <c r="CO522" i="22" s="1"/>
  <c r="CN523" i="22"/>
  <c r="CO523" i="22" s="1"/>
  <c r="CN524" i="22"/>
  <c r="CO524" i="22" s="1"/>
  <c r="CN525" i="22"/>
  <c r="CN526" i="22"/>
  <c r="CO526" i="22" s="1"/>
  <c r="CN527" i="22"/>
  <c r="CN528" i="22"/>
  <c r="CN529" i="22"/>
  <c r="CO529" i="22" s="1"/>
  <c r="CN530" i="22"/>
  <c r="CO530" i="22" s="1"/>
  <c r="CN531" i="22"/>
  <c r="CO531" i="22" s="1"/>
  <c r="CN532" i="22"/>
  <c r="CO532" i="22" s="1"/>
  <c r="CN533" i="22"/>
  <c r="CO533" i="22" s="1"/>
  <c r="CN534" i="22"/>
  <c r="CO534" i="22" s="1"/>
  <c r="CN535" i="22"/>
  <c r="CN536" i="22"/>
  <c r="CN537" i="22"/>
  <c r="CO537" i="22" s="1"/>
  <c r="CN538" i="22"/>
  <c r="CO538" i="22" s="1"/>
  <c r="CN539" i="22"/>
  <c r="CO539" i="22" s="1"/>
  <c r="CN540" i="22"/>
  <c r="CN541" i="22"/>
  <c r="CN542" i="22"/>
  <c r="CO542" i="22" s="1"/>
  <c r="CN543" i="22"/>
  <c r="CN544" i="22"/>
  <c r="CO544" i="22" s="1"/>
  <c r="CN545" i="22"/>
  <c r="CO545" i="22" s="1"/>
  <c r="CN513" i="22"/>
  <c r="CO513" i="22" s="1"/>
  <c r="CN480" i="22"/>
  <c r="CO480" i="22" s="1"/>
  <c r="CN481" i="22"/>
  <c r="CN482" i="22"/>
  <c r="CN483" i="22"/>
  <c r="CN484" i="22"/>
  <c r="CN485" i="22"/>
  <c r="CN486" i="22"/>
  <c r="CO486" i="22" s="1"/>
  <c r="CN487" i="22"/>
  <c r="CO487" i="22" s="1"/>
  <c r="CN488" i="22"/>
  <c r="CO488" i="22" s="1"/>
  <c r="CN489" i="22"/>
  <c r="CO489" i="22" s="1"/>
  <c r="CN490" i="22"/>
  <c r="CO490" i="22" s="1"/>
  <c r="CN491" i="22"/>
  <c r="CO491" i="22" s="1"/>
  <c r="CN492" i="22"/>
  <c r="CN493" i="22"/>
  <c r="CN494" i="22"/>
  <c r="CO494" i="22" s="1"/>
  <c r="CN495" i="22"/>
  <c r="CO495" i="22" s="1"/>
  <c r="CN496" i="22"/>
  <c r="CO496" i="22" s="1"/>
  <c r="CN497" i="22"/>
  <c r="CN498" i="22"/>
  <c r="CN499" i="22"/>
  <c r="CO499" i="22" s="1"/>
  <c r="CN500" i="22"/>
  <c r="CN501" i="22"/>
  <c r="CN502" i="22"/>
  <c r="CO502" i="22" s="1"/>
  <c r="CN503" i="22"/>
  <c r="CO503" i="22" s="1"/>
  <c r="CN504" i="22"/>
  <c r="CO504" i="22" s="1"/>
  <c r="CN505" i="22"/>
  <c r="CN506" i="22"/>
  <c r="CN507" i="22"/>
  <c r="CN508" i="22"/>
  <c r="CN509" i="22"/>
  <c r="CN510" i="22"/>
  <c r="CO510" i="22" s="1"/>
  <c r="CN511" i="22"/>
  <c r="CO511" i="22" s="1"/>
  <c r="CN479" i="22"/>
  <c r="CO479" i="22" s="1"/>
  <c r="CN446" i="22"/>
  <c r="CN447" i="22"/>
  <c r="CN448" i="22"/>
  <c r="CO448" i="22" s="1"/>
  <c r="CN449" i="22"/>
  <c r="CO449" i="22" s="1"/>
  <c r="CN450" i="22"/>
  <c r="CO450" i="22" s="1"/>
  <c r="CN451" i="22"/>
  <c r="CN452" i="22"/>
  <c r="CO452" i="22" s="1"/>
  <c r="CN453" i="22"/>
  <c r="CO453" i="22" s="1"/>
  <c r="CN454" i="22"/>
  <c r="CN455" i="22"/>
  <c r="CN456" i="22"/>
  <c r="CO456" i="22" s="1"/>
  <c r="CN457" i="22"/>
  <c r="CN458" i="22"/>
  <c r="CO458" i="22" s="1"/>
  <c r="CN459" i="22"/>
  <c r="CO459" i="22" s="1"/>
  <c r="CN460" i="22"/>
  <c r="CO460" i="22" s="1"/>
  <c r="CN461" i="22"/>
  <c r="CO461" i="22" s="1"/>
  <c r="CN462" i="22"/>
  <c r="CN463" i="22"/>
  <c r="CN464" i="22"/>
  <c r="CN465" i="22"/>
  <c r="CN466" i="22"/>
  <c r="CO466" i="22" s="1"/>
  <c r="CN467" i="22"/>
  <c r="CO467" i="22" s="1"/>
  <c r="CN468" i="22"/>
  <c r="CO468" i="22" s="1"/>
  <c r="CN469" i="22"/>
  <c r="CO469" i="22" s="1"/>
  <c r="CN470" i="22"/>
  <c r="CO470" i="22" s="1"/>
  <c r="CN471" i="22"/>
  <c r="CN472" i="22"/>
  <c r="CO472" i="22" s="1"/>
  <c r="CN473" i="22"/>
  <c r="CN474" i="22"/>
  <c r="CO474" i="22" s="1"/>
  <c r="CN475" i="22"/>
  <c r="CO475" i="22" s="1"/>
  <c r="CN476" i="22"/>
  <c r="CO476" i="22" s="1"/>
  <c r="CN477" i="22"/>
  <c r="CO477" i="22" s="1"/>
  <c r="CN445" i="22"/>
  <c r="CN412" i="22"/>
  <c r="CN413" i="22"/>
  <c r="CO413" i="22" s="1"/>
  <c r="CN414" i="22"/>
  <c r="CO414" i="22" s="1"/>
  <c r="CN415" i="22"/>
  <c r="CN416" i="22"/>
  <c r="CO416" i="22" s="1"/>
  <c r="CN417" i="22"/>
  <c r="CO417" i="22" s="1"/>
  <c r="CN418" i="22"/>
  <c r="CN419" i="22"/>
  <c r="CN420" i="22"/>
  <c r="CN421" i="22"/>
  <c r="CO421" i="22" s="1"/>
  <c r="CN422" i="22"/>
  <c r="CO422" i="22" s="1"/>
  <c r="CN423" i="22"/>
  <c r="CN424" i="22"/>
  <c r="CO424" i="22" s="1"/>
  <c r="CN425" i="22"/>
  <c r="CO425" i="22" s="1"/>
  <c r="CN426" i="22"/>
  <c r="CO426" i="22" s="1"/>
  <c r="CN427" i="22"/>
  <c r="CO427" i="22" s="1"/>
  <c r="CN428" i="22"/>
  <c r="CN429" i="22"/>
  <c r="CO429" i="22" s="1"/>
  <c r="CN430" i="22"/>
  <c r="CN431" i="22"/>
  <c r="CN432" i="22"/>
  <c r="CO432" i="22" s="1"/>
  <c r="CN433" i="22"/>
  <c r="CO433" i="22" s="1"/>
  <c r="CN434" i="22"/>
  <c r="CN435" i="22"/>
  <c r="CO435" i="22" s="1"/>
  <c r="CN436" i="22"/>
  <c r="CN437" i="22"/>
  <c r="CO437" i="22" s="1"/>
  <c r="CN438" i="22"/>
  <c r="CN439" i="22"/>
  <c r="CN440" i="22"/>
  <c r="CO440" i="22" s="1"/>
  <c r="CN441" i="22"/>
  <c r="CO441" i="22" s="1"/>
  <c r="CN442" i="22"/>
  <c r="CO442" i="22" s="1"/>
  <c r="CN443" i="22"/>
  <c r="CO443" i="22" s="1"/>
  <c r="CN411" i="22"/>
  <c r="CN378" i="22"/>
  <c r="CO378" i="22" s="1"/>
  <c r="CN379" i="22"/>
  <c r="CO379" i="22" s="1"/>
  <c r="CN380" i="22"/>
  <c r="CN381" i="22"/>
  <c r="CO381" i="22" s="1"/>
  <c r="CN382" i="22"/>
  <c r="CO382" i="22" s="1"/>
  <c r="CN383" i="22"/>
  <c r="CO383" i="22" s="1"/>
  <c r="CN384" i="22"/>
  <c r="CO384" i="22" s="1"/>
  <c r="CN385" i="22"/>
  <c r="CO385" i="22" s="1"/>
  <c r="CN386" i="22"/>
  <c r="CO386" i="22" s="1"/>
  <c r="CN387" i="22"/>
  <c r="CN388" i="22"/>
  <c r="CN389" i="22"/>
  <c r="CO389" i="22" s="1"/>
  <c r="CN390" i="22"/>
  <c r="CO390" i="22" s="1"/>
  <c r="CN391" i="22"/>
  <c r="CO391" i="22" s="1"/>
  <c r="CN392" i="22"/>
  <c r="CN393" i="22"/>
  <c r="CO393" i="22" s="1"/>
  <c r="CN394" i="22"/>
  <c r="CO394" i="22" s="1"/>
  <c r="CN395" i="22"/>
  <c r="CN396" i="22"/>
  <c r="CN397" i="22"/>
  <c r="CO397" i="22" s="1"/>
  <c r="CN398" i="22"/>
  <c r="CO398" i="22" s="1"/>
  <c r="CN399" i="22"/>
  <c r="CO399" i="22" s="1"/>
  <c r="CN400" i="22"/>
  <c r="CN401" i="22"/>
  <c r="CO401" i="22" s="1"/>
  <c r="CN402" i="22"/>
  <c r="CO402" i="22" s="1"/>
  <c r="CN403" i="22"/>
  <c r="CN404" i="22"/>
  <c r="CN405" i="22"/>
  <c r="CO405" i="22" s="1"/>
  <c r="CN406" i="22"/>
  <c r="CO406" i="22" s="1"/>
  <c r="CN407" i="22"/>
  <c r="CO407" i="22" s="1"/>
  <c r="CN408" i="22"/>
  <c r="CO408" i="22" s="1"/>
  <c r="CN409" i="22"/>
  <c r="CO409" i="22" s="1"/>
  <c r="CN377" i="22"/>
  <c r="CN344" i="22"/>
  <c r="CO344" i="22" s="1"/>
  <c r="CN345" i="22"/>
  <c r="CN346" i="22"/>
  <c r="CO346" i="22" s="1"/>
  <c r="CN347" i="22"/>
  <c r="CO347" i="22" s="1"/>
  <c r="CN348" i="22"/>
  <c r="CO348" i="22" s="1"/>
  <c r="CN349" i="22"/>
  <c r="CO349" i="22" s="1"/>
  <c r="CN350" i="22"/>
  <c r="CO350" i="22" s="1"/>
  <c r="CN351" i="22"/>
  <c r="CO351" i="22" s="1"/>
  <c r="CN352" i="22"/>
  <c r="CO352" i="22" s="1"/>
  <c r="CN353" i="22"/>
  <c r="CN354" i="22"/>
  <c r="CO354" i="22" s="1"/>
  <c r="CN355" i="22"/>
  <c r="CO355" i="22" s="1"/>
  <c r="CN356" i="22"/>
  <c r="CO356" i="22" s="1"/>
  <c r="CN357" i="22"/>
  <c r="CO357" i="22" s="1"/>
  <c r="CN358" i="22"/>
  <c r="CO358" i="22" s="1"/>
  <c r="CN359" i="22"/>
  <c r="CO359" i="22" s="1"/>
  <c r="CN360" i="22"/>
  <c r="CO360" i="22" s="1"/>
  <c r="CN361" i="22"/>
  <c r="CN362" i="22"/>
  <c r="CO362" i="22" s="1"/>
  <c r="CN363" i="22"/>
  <c r="CO363" i="22" s="1"/>
  <c r="CN364" i="22"/>
  <c r="CO364" i="22" s="1"/>
  <c r="CN365" i="22"/>
  <c r="CO365" i="22" s="1"/>
  <c r="CN366" i="22"/>
  <c r="CO366" i="22" s="1"/>
  <c r="CN367" i="22"/>
  <c r="CO367" i="22" s="1"/>
  <c r="CN368" i="22"/>
  <c r="CO368" i="22" s="1"/>
  <c r="CN369" i="22"/>
  <c r="CN370" i="22"/>
  <c r="CN371" i="22"/>
  <c r="CO371" i="22" s="1"/>
  <c r="CN372" i="22"/>
  <c r="CO372" i="22" s="1"/>
  <c r="CN373" i="22"/>
  <c r="CO373" i="22" s="1"/>
  <c r="CN374" i="22"/>
  <c r="CO374" i="22" s="1"/>
  <c r="CN375" i="22"/>
  <c r="CO375" i="22" s="1"/>
  <c r="CN343" i="22"/>
  <c r="CN310" i="22"/>
  <c r="CN311" i="22"/>
  <c r="CO311" i="22" s="1"/>
  <c r="CN312" i="22"/>
  <c r="CO312" i="22" s="1"/>
  <c r="CN313" i="22"/>
  <c r="CO313" i="22" s="1"/>
  <c r="CN314" i="22"/>
  <c r="CN315" i="22"/>
  <c r="CN316" i="22"/>
  <c r="CO316" i="22" s="1"/>
  <c r="CN317" i="22"/>
  <c r="CO317" i="22" s="1"/>
  <c r="CN318" i="22"/>
  <c r="CN319" i="22"/>
  <c r="CO319" i="22" s="1"/>
  <c r="CN320" i="22"/>
  <c r="CO320" i="22" s="1"/>
  <c r="CN321" i="22"/>
  <c r="CO321" i="22" s="1"/>
  <c r="CN322" i="22"/>
  <c r="CO322" i="22" s="1"/>
  <c r="CN323" i="22"/>
  <c r="CO323" i="22" s="1"/>
  <c r="CN324" i="22"/>
  <c r="CO324" i="22" s="1"/>
  <c r="CN325" i="22"/>
  <c r="CO325" i="22" s="1"/>
  <c r="CN326" i="22"/>
  <c r="CN327" i="22"/>
  <c r="CO327" i="22" s="1"/>
  <c r="CN328" i="22"/>
  <c r="CO328" i="22" s="1"/>
  <c r="CN329" i="22"/>
  <c r="CN330" i="22"/>
  <c r="CN331" i="22"/>
  <c r="CN332" i="22"/>
  <c r="CO332" i="22" s="1"/>
  <c r="CN333" i="22"/>
  <c r="CO333" i="22" s="1"/>
  <c r="CN334" i="22"/>
  <c r="CN335" i="22"/>
  <c r="CO335" i="22" s="1"/>
  <c r="CN336" i="22"/>
  <c r="CO336" i="22" s="1"/>
  <c r="CN337" i="22"/>
  <c r="CO337" i="22" s="1"/>
  <c r="CN338" i="22"/>
  <c r="CO338" i="22" s="1"/>
  <c r="CN339" i="22"/>
  <c r="CN340" i="22"/>
  <c r="CO340" i="22" s="1"/>
  <c r="CN341" i="22"/>
  <c r="CO341" i="22" s="1"/>
  <c r="CN309" i="22"/>
  <c r="CN276" i="22"/>
  <c r="CO276" i="22" s="1"/>
  <c r="CN277" i="22"/>
  <c r="CO277" i="22" s="1"/>
  <c r="CN278" i="22"/>
  <c r="CO278" i="22" s="1"/>
  <c r="CN279" i="22"/>
  <c r="CO279" i="22" s="1"/>
  <c r="CN280" i="22"/>
  <c r="CO280" i="22" s="1"/>
  <c r="CN281" i="22"/>
  <c r="CO281" i="22" s="1"/>
  <c r="CN282" i="22"/>
  <c r="CO282" i="22" s="1"/>
  <c r="CN283" i="22"/>
  <c r="CO283" i="22" s="1"/>
  <c r="CN284" i="22"/>
  <c r="CO284" i="22" s="1"/>
  <c r="CN285" i="22"/>
  <c r="CO285" i="22" s="1"/>
  <c r="CN286" i="22"/>
  <c r="CO286" i="22" s="1"/>
  <c r="CN287" i="22"/>
  <c r="CO287" i="22" s="1"/>
  <c r="CN288" i="22"/>
  <c r="CN289" i="22"/>
  <c r="CO289" i="22" s="1"/>
  <c r="CN290" i="22"/>
  <c r="CO290" i="22" s="1"/>
  <c r="CN291" i="22"/>
  <c r="CO291" i="22" s="1"/>
  <c r="CN292" i="22"/>
  <c r="CO292" i="22" s="1"/>
  <c r="CN293" i="22"/>
  <c r="CO293" i="22" s="1"/>
  <c r="CN294" i="22"/>
  <c r="CO294" i="22" s="1"/>
  <c r="CN295" i="22"/>
  <c r="CO295" i="22" s="1"/>
  <c r="CN296" i="22"/>
  <c r="CN297" i="22"/>
  <c r="CO297" i="22" s="1"/>
  <c r="CN298" i="22"/>
  <c r="CN299" i="22"/>
  <c r="CO299" i="22" s="1"/>
  <c r="CN300" i="22"/>
  <c r="CO300" i="22" s="1"/>
  <c r="CN301" i="22"/>
  <c r="CO301" i="22" s="1"/>
  <c r="CN302" i="22"/>
  <c r="CO302" i="22" s="1"/>
  <c r="CN303" i="22"/>
  <c r="CO303" i="22" s="1"/>
  <c r="CN304" i="22"/>
  <c r="CO304" i="22" s="1"/>
  <c r="CN305" i="22"/>
  <c r="CO305" i="22" s="1"/>
  <c r="CN306" i="22"/>
  <c r="CN307" i="22"/>
  <c r="CO307" i="22" s="1"/>
  <c r="CN275" i="22"/>
  <c r="CO275" i="22" s="1"/>
  <c r="CN242" i="22"/>
  <c r="CO242" i="22" s="1"/>
  <c r="CN243" i="22"/>
  <c r="CO243" i="22" s="1"/>
  <c r="CN244" i="22"/>
  <c r="CO244" i="22" s="1"/>
  <c r="CN245" i="22"/>
  <c r="CO245" i="22" s="1"/>
  <c r="CN246" i="22"/>
  <c r="CO246" i="22" s="1"/>
  <c r="CN247" i="22"/>
  <c r="CO247" i="22" s="1"/>
  <c r="CN248" i="22"/>
  <c r="CN249" i="22"/>
  <c r="CO249" i="22" s="1"/>
  <c r="CN250" i="22"/>
  <c r="CO250" i="22" s="1"/>
  <c r="CN251" i="22"/>
  <c r="CO251" i="22" s="1"/>
  <c r="CN252" i="22"/>
  <c r="CN253" i="22"/>
  <c r="CN254" i="22"/>
  <c r="CO254" i="22" s="1"/>
  <c r="CN255" i="22"/>
  <c r="CO255" i="22" s="1"/>
  <c r="CN256" i="22"/>
  <c r="CN257" i="22"/>
  <c r="CO257" i="22" s="1"/>
  <c r="CN258" i="22"/>
  <c r="CO258" i="22" s="1"/>
  <c r="CN259" i="22"/>
  <c r="CO259" i="22" s="1"/>
  <c r="CN260" i="22"/>
  <c r="CO260" i="22" s="1"/>
  <c r="CN261" i="22"/>
  <c r="CO261" i="22" s="1"/>
  <c r="CN262" i="22"/>
  <c r="CO262" i="22" s="1"/>
  <c r="CN263" i="22"/>
  <c r="CN264" i="22"/>
  <c r="CN265" i="22"/>
  <c r="CO265" i="22" s="1"/>
  <c r="CN266" i="22"/>
  <c r="CO266" i="22" s="1"/>
  <c r="CN267" i="22"/>
  <c r="CO267" i="22" s="1"/>
  <c r="CN268" i="22"/>
  <c r="CN269" i="22"/>
  <c r="CN270" i="22"/>
  <c r="CO270" i="22" s="1"/>
  <c r="CN271" i="22"/>
  <c r="CO271" i="22" s="1"/>
  <c r="CN272" i="22"/>
  <c r="CN273" i="22"/>
  <c r="CN241" i="22"/>
  <c r="CO241" i="22" s="1"/>
  <c r="CN208" i="22"/>
  <c r="CO208" i="22" s="1"/>
  <c r="CN209" i="22"/>
  <c r="CN210" i="22"/>
  <c r="CN211" i="22"/>
  <c r="CO211" i="22" s="1"/>
  <c r="CN212" i="22"/>
  <c r="CN213" i="22"/>
  <c r="CO213" i="22" s="1"/>
  <c r="CN214" i="22"/>
  <c r="CO214" i="22" s="1"/>
  <c r="CN215" i="22"/>
  <c r="CO215" i="22" s="1"/>
  <c r="CN216" i="22"/>
  <c r="CO216" i="22" s="1"/>
  <c r="CN217" i="22"/>
  <c r="CN218" i="22"/>
  <c r="CO218" i="22" s="1"/>
  <c r="CN219" i="22"/>
  <c r="CO219" i="22" s="1"/>
  <c r="CN220" i="22"/>
  <c r="CO220" i="22" s="1"/>
  <c r="CN221" i="22"/>
  <c r="CN222" i="22"/>
  <c r="CO222" i="22" s="1"/>
  <c r="CN223" i="22"/>
  <c r="CO223" i="22" s="1"/>
  <c r="CN224" i="22"/>
  <c r="CO224" i="22" s="1"/>
  <c r="CN225" i="22"/>
  <c r="CO225" i="22" s="1"/>
  <c r="CN226" i="22"/>
  <c r="CN227" i="22"/>
  <c r="CO227" i="22" s="1"/>
  <c r="CN228" i="22"/>
  <c r="CO228" i="22" s="1"/>
  <c r="CN229" i="22"/>
  <c r="CN230" i="22"/>
  <c r="CO230" i="22" s="1"/>
  <c r="CN231" i="22"/>
  <c r="CO231" i="22" s="1"/>
  <c r="CN232" i="22"/>
  <c r="CO232" i="22" s="1"/>
  <c r="CN233" i="22"/>
  <c r="CO233" i="22" s="1"/>
  <c r="CN234" i="22"/>
  <c r="CN235" i="22"/>
  <c r="CO235" i="22" s="1"/>
  <c r="CN236" i="22"/>
  <c r="CN237" i="22"/>
  <c r="CN238" i="22"/>
  <c r="CO238" i="22" s="1"/>
  <c r="CN239" i="22"/>
  <c r="CO239" i="22" s="1"/>
  <c r="CN207" i="22"/>
  <c r="CO207" i="22" s="1"/>
  <c r="CN174" i="22"/>
  <c r="CN175" i="22"/>
  <c r="CN176" i="22"/>
  <c r="CO176" i="22" s="1"/>
  <c r="CN177" i="22"/>
  <c r="CN178" i="22"/>
  <c r="CO178" i="22" s="1"/>
  <c r="CN179" i="22"/>
  <c r="CO179" i="22" s="1"/>
  <c r="CN180" i="22"/>
  <c r="CN181" i="22"/>
  <c r="CO181" i="22" s="1"/>
  <c r="CN182" i="22"/>
  <c r="CO182" i="22" s="1"/>
  <c r="CN183" i="22"/>
  <c r="CO183" i="22" s="1"/>
  <c r="CN184" i="22"/>
  <c r="CO184" i="22" s="1"/>
  <c r="CN185" i="22"/>
  <c r="CN186" i="22"/>
  <c r="CO186" i="22" s="1"/>
  <c r="CN187" i="22"/>
  <c r="CO187" i="22" s="1"/>
  <c r="CN188" i="22"/>
  <c r="CO188" i="22" s="1"/>
  <c r="CN189" i="22"/>
  <c r="CO189" i="22" s="1"/>
  <c r="CN190" i="22"/>
  <c r="CO190" i="22" s="1"/>
  <c r="CN191" i="22"/>
  <c r="CN192" i="22"/>
  <c r="CO192" i="22" s="1"/>
  <c r="CN193" i="22"/>
  <c r="CO193" i="22" s="1"/>
  <c r="CN194" i="22"/>
  <c r="CN195" i="22"/>
  <c r="CO195" i="22" s="1"/>
  <c r="CN196" i="22"/>
  <c r="CO196" i="22" s="1"/>
  <c r="CN197" i="22"/>
  <c r="CO197" i="22" s="1"/>
  <c r="CN198" i="22"/>
  <c r="CO198" i="22" s="1"/>
  <c r="CN199" i="22"/>
  <c r="CN200" i="22"/>
  <c r="CO200" i="22" s="1"/>
  <c r="CN201" i="22"/>
  <c r="CN202" i="22"/>
  <c r="CN203" i="22"/>
  <c r="CO203" i="22" s="1"/>
  <c r="CN204" i="22"/>
  <c r="CO204" i="22" s="1"/>
  <c r="CN205" i="22"/>
  <c r="CO205" i="22" s="1"/>
  <c r="CN173" i="22"/>
  <c r="CO173" i="22" s="1"/>
  <c r="CN140" i="22"/>
  <c r="CN141" i="22"/>
  <c r="CO141" i="22" s="1"/>
  <c r="CN142" i="22"/>
  <c r="CO142" i="22" s="1"/>
  <c r="CN143" i="22"/>
  <c r="CN144" i="22"/>
  <c r="CO144" i="22" s="1"/>
  <c r="CN145" i="22"/>
  <c r="CO145" i="22" s="1"/>
  <c r="CN146" i="22"/>
  <c r="CO146" i="22" s="1"/>
  <c r="CN147" i="22"/>
  <c r="CO147" i="22" s="1"/>
  <c r="CN148" i="22"/>
  <c r="CO148" i="22" s="1"/>
  <c r="CN149" i="22"/>
  <c r="CO149" i="22" s="1"/>
  <c r="CN150" i="22"/>
  <c r="CN151" i="22"/>
  <c r="CN152" i="22"/>
  <c r="CO152" i="22" s="1"/>
  <c r="CN153" i="22"/>
  <c r="CO153" i="22" s="1"/>
  <c r="CN154" i="22"/>
  <c r="CO154" i="22" s="1"/>
  <c r="CN155" i="22"/>
  <c r="CN156" i="22"/>
  <c r="CO156" i="22" s="1"/>
  <c r="CN157" i="22"/>
  <c r="CO157" i="22" s="1"/>
  <c r="CN158" i="22"/>
  <c r="CO158" i="22" s="1"/>
  <c r="CN159" i="22"/>
  <c r="CN160" i="22"/>
  <c r="CO160" i="22" s="1"/>
  <c r="CN161" i="22"/>
  <c r="CO161" i="22" s="1"/>
  <c r="CN162" i="22"/>
  <c r="CO162" i="22" s="1"/>
  <c r="CN163" i="22"/>
  <c r="CN164" i="22"/>
  <c r="CO164" i="22" s="1"/>
  <c r="CN165" i="22"/>
  <c r="CO165" i="22" s="1"/>
  <c r="CN166" i="22"/>
  <c r="CN167" i="22"/>
  <c r="CO167" i="22" s="1"/>
  <c r="CN168" i="22"/>
  <c r="CO168" i="22" s="1"/>
  <c r="CN169" i="22"/>
  <c r="CO169" i="22" s="1"/>
  <c r="CN170" i="22"/>
  <c r="CO170" i="22" s="1"/>
  <c r="CN171" i="22"/>
  <c r="CO171" i="22" s="1"/>
  <c r="CN139" i="22"/>
  <c r="CN106" i="22"/>
  <c r="CO106" i="22" s="1"/>
  <c r="CN107" i="22"/>
  <c r="CO107" i="22" s="1"/>
  <c r="CN108" i="22"/>
  <c r="CO108" i="22" s="1"/>
  <c r="CN109" i="22"/>
  <c r="CO109" i="22" s="1"/>
  <c r="CN110" i="22"/>
  <c r="CO110" i="22" s="1"/>
  <c r="CN111" i="22"/>
  <c r="CN112" i="22"/>
  <c r="CO112" i="22" s="1"/>
  <c r="CN113" i="22"/>
  <c r="CO113" i="22" s="1"/>
  <c r="CN114" i="22"/>
  <c r="CO114" i="22" s="1"/>
  <c r="CN115" i="22"/>
  <c r="CO115" i="22" s="1"/>
  <c r="CN116" i="22"/>
  <c r="CO116" i="22" s="1"/>
  <c r="CN117" i="22"/>
  <c r="CO117" i="22" s="1"/>
  <c r="CN118" i="22"/>
  <c r="CO118" i="22" s="1"/>
  <c r="CN119" i="22"/>
  <c r="CO119" i="22" s="1"/>
  <c r="CN120" i="22"/>
  <c r="CO120" i="22" s="1"/>
  <c r="CN121" i="22"/>
  <c r="CN122" i="22"/>
  <c r="CO122" i="22" s="1"/>
  <c r="CN123" i="22"/>
  <c r="CN124" i="22"/>
  <c r="CN125" i="22"/>
  <c r="CO125" i="22" s="1"/>
  <c r="CN126" i="22"/>
  <c r="CO126" i="22" s="1"/>
  <c r="CN127" i="22"/>
  <c r="CO127" i="22" s="1"/>
  <c r="CN128" i="22"/>
  <c r="CO128" i="22" s="1"/>
  <c r="CN129" i="22"/>
  <c r="CO129" i="22" s="1"/>
  <c r="CN130" i="22"/>
  <c r="CO130" i="22" s="1"/>
  <c r="CN131" i="22"/>
  <c r="CN132" i="22"/>
  <c r="CN133" i="22"/>
  <c r="CO133" i="22" s="1"/>
  <c r="CN134" i="22"/>
  <c r="CO134" i="22" s="1"/>
  <c r="CN135" i="22"/>
  <c r="CO135" i="22" s="1"/>
  <c r="CN136" i="22"/>
  <c r="CN137" i="22"/>
  <c r="CN105" i="22"/>
  <c r="CO105" i="22" s="1"/>
  <c r="CN72" i="22"/>
  <c r="CO72" i="22" s="1"/>
  <c r="CN73" i="22"/>
  <c r="CN74" i="22"/>
  <c r="CO74" i="22" s="1"/>
  <c r="CN75" i="22"/>
  <c r="CO75" i="22" s="1"/>
  <c r="CN76" i="22"/>
  <c r="CO76" i="22" s="1"/>
  <c r="CN77" i="22"/>
  <c r="CO77" i="22" s="1"/>
  <c r="CN78" i="22"/>
  <c r="CO78" i="22" s="1"/>
  <c r="CN79" i="22"/>
  <c r="CO79" i="22" s="1"/>
  <c r="CN80" i="22"/>
  <c r="CN81" i="22"/>
  <c r="CN82" i="22"/>
  <c r="CN83" i="22"/>
  <c r="CO83" i="22" s="1"/>
  <c r="CN84" i="22"/>
  <c r="CO84" i="22" s="1"/>
  <c r="CN85" i="22"/>
  <c r="CO85" i="22" s="1"/>
  <c r="CN86" i="22"/>
  <c r="CO86" i="22" s="1"/>
  <c r="CN87" i="22"/>
  <c r="CO87" i="22" s="1"/>
  <c r="CN88" i="22"/>
  <c r="CN89" i="22"/>
  <c r="CO89" i="22" s="1"/>
  <c r="CN90" i="22"/>
  <c r="CO90" i="22" s="1"/>
  <c r="CN91" i="22"/>
  <c r="CO91" i="22" s="1"/>
  <c r="CN92" i="22"/>
  <c r="CO92" i="22" s="1"/>
  <c r="CN93" i="22"/>
  <c r="CO93" i="22" s="1"/>
  <c r="CN94" i="22"/>
  <c r="CO94" i="22" s="1"/>
  <c r="CN95" i="22"/>
  <c r="CO95" i="22" s="1"/>
  <c r="CN96" i="22"/>
  <c r="CN97" i="22"/>
  <c r="CO97" i="22" s="1"/>
  <c r="CN98" i="22"/>
  <c r="CO98" i="22" s="1"/>
  <c r="CN99" i="22"/>
  <c r="CO99" i="22" s="1"/>
  <c r="CN100" i="22"/>
  <c r="CO100" i="22" s="1"/>
  <c r="CN101" i="22"/>
  <c r="CN102" i="22"/>
  <c r="CO102" i="22" s="1"/>
  <c r="CN103" i="22"/>
  <c r="CO103" i="22" s="1"/>
  <c r="CN71" i="22"/>
  <c r="CN38" i="22"/>
  <c r="CN39" i="22"/>
  <c r="CO39" i="22" s="1"/>
  <c r="CN40" i="22"/>
  <c r="CO40" i="22" s="1"/>
  <c r="CN41" i="22"/>
  <c r="CO41" i="22" s="1"/>
  <c r="CN42" i="22"/>
  <c r="CO42" i="22" s="1"/>
  <c r="CN43" i="22"/>
  <c r="CO43" i="22" s="1"/>
  <c r="CN44" i="22"/>
  <c r="CO44" i="22" s="1"/>
  <c r="CN45" i="22"/>
  <c r="CO45" i="22" s="1"/>
  <c r="CN46" i="22"/>
  <c r="CO46" i="22" s="1"/>
  <c r="CN47" i="22"/>
  <c r="CO47" i="22" s="1"/>
  <c r="CN48" i="22"/>
  <c r="CO48" i="22" s="1"/>
  <c r="CN49" i="22"/>
  <c r="CO49" i="22" s="1"/>
  <c r="CN50" i="22"/>
  <c r="CO50" i="22" s="1"/>
  <c r="CN51" i="22"/>
  <c r="CN52" i="22"/>
  <c r="CO52" i="22" s="1"/>
  <c r="CN53" i="22"/>
  <c r="CO53" i="22" s="1"/>
  <c r="CN54" i="22"/>
  <c r="CN55" i="22"/>
  <c r="CO55" i="22" s="1"/>
  <c r="CN56" i="22"/>
  <c r="CO56" i="22" s="1"/>
  <c r="CN57" i="22"/>
  <c r="CO57" i="22" s="1"/>
  <c r="CN58" i="22"/>
  <c r="CN59" i="22"/>
  <c r="CO59" i="22" s="1"/>
  <c r="CN60" i="22"/>
  <c r="CO60" i="22" s="1"/>
  <c r="CN61" i="22"/>
  <c r="CO61" i="22" s="1"/>
  <c r="CN62" i="22"/>
  <c r="CN63" i="22"/>
  <c r="CO63" i="22" s="1"/>
  <c r="CN64" i="22"/>
  <c r="CO64" i="22" s="1"/>
  <c r="CN65" i="22"/>
  <c r="CO65" i="22" s="1"/>
  <c r="CN66" i="22"/>
  <c r="CO66" i="22" s="1"/>
  <c r="CN67" i="22"/>
  <c r="CO67" i="22" s="1"/>
  <c r="CN68" i="22"/>
  <c r="CO68" i="22" s="1"/>
  <c r="CN69" i="22"/>
  <c r="CO69" i="22" s="1"/>
  <c r="CN37" i="22"/>
  <c r="CO37" i="22" s="1"/>
  <c r="CO543" i="22"/>
  <c r="CO541" i="22"/>
  <c r="CO540" i="22"/>
  <c r="CO536" i="22"/>
  <c r="CO535" i="22"/>
  <c r="CO528" i="22"/>
  <c r="CO527" i="22"/>
  <c r="CO525" i="22"/>
  <c r="CO520" i="22"/>
  <c r="CO517" i="22"/>
  <c r="CO509" i="22"/>
  <c r="CO508" i="22"/>
  <c r="CO507" i="22"/>
  <c r="CO506" i="22"/>
  <c r="CO505" i="22"/>
  <c r="CO501" i="22"/>
  <c r="CO500" i="22"/>
  <c r="CO498" i="22"/>
  <c r="CO497" i="22"/>
  <c r="CO493" i="22"/>
  <c r="CO492" i="22"/>
  <c r="CO485" i="22"/>
  <c r="CO484" i="22"/>
  <c r="CO483" i="22"/>
  <c r="CO482" i="22"/>
  <c r="CO481" i="22"/>
  <c r="CO473" i="22"/>
  <c r="CO471" i="22"/>
  <c r="CO465" i="22"/>
  <c r="CO464" i="22"/>
  <c r="CO463" i="22"/>
  <c r="CO462" i="22"/>
  <c r="CO457" i="22"/>
  <c r="CO455" i="22"/>
  <c r="CO454" i="22"/>
  <c r="CO451" i="22"/>
  <c r="CO447" i="22"/>
  <c r="CO446" i="22"/>
  <c r="CO445" i="22"/>
  <c r="CO439" i="22"/>
  <c r="CO438" i="22"/>
  <c r="CO436" i="22"/>
  <c r="CO434" i="22"/>
  <c r="CO431" i="22"/>
  <c r="CO430" i="22"/>
  <c r="CO428" i="22"/>
  <c r="CO423" i="22"/>
  <c r="CO420" i="22"/>
  <c r="CO419" i="22"/>
  <c r="CO418" i="22"/>
  <c r="CO415" i="22"/>
  <c r="CO412" i="22"/>
  <c r="CO411" i="22"/>
  <c r="CO404" i="22"/>
  <c r="CO403" i="22"/>
  <c r="CO400" i="22"/>
  <c r="CO396" i="22"/>
  <c r="CO395" i="22"/>
  <c r="CO392" i="22"/>
  <c r="CO388" i="22"/>
  <c r="CO387" i="22"/>
  <c r="CO380" i="22"/>
  <c r="CO377" i="22"/>
  <c r="CO370" i="22"/>
  <c r="CO369" i="22"/>
  <c r="CO361" i="22"/>
  <c r="CO353" i="22"/>
  <c r="CO345" i="22"/>
  <c r="CO343" i="22"/>
  <c r="CO339" i="22"/>
  <c r="CO334" i="22"/>
  <c r="CO331" i="22"/>
  <c r="CO330" i="22"/>
  <c r="CO329" i="22"/>
  <c r="CO326" i="22"/>
  <c r="CO318" i="22"/>
  <c r="CO315" i="22"/>
  <c r="CO314" i="22"/>
  <c r="CO310" i="22"/>
  <c r="CO309" i="22"/>
  <c r="CO306" i="22"/>
  <c r="CO298" i="22"/>
  <c r="CO296" i="22"/>
  <c r="CO288" i="22"/>
  <c r="CO273" i="22"/>
  <c r="CO272" i="22"/>
  <c r="CO269" i="22"/>
  <c r="CO268" i="22"/>
  <c r="CO264" i="22"/>
  <c r="CO263" i="22"/>
  <c r="CO256" i="22"/>
  <c r="CO253" i="22"/>
  <c r="CO252" i="22"/>
  <c r="CO248" i="22"/>
  <c r="CO237" i="22"/>
  <c r="CO236" i="22"/>
  <c r="CO234" i="22"/>
  <c r="CO229" i="22"/>
  <c r="CO226" i="22"/>
  <c r="CO221" i="22"/>
  <c r="CO217" i="22"/>
  <c r="CO212" i="22"/>
  <c r="CO210" i="22"/>
  <c r="CO209" i="22"/>
  <c r="CO202" i="22"/>
  <c r="CO201" i="22"/>
  <c r="CO199" i="22"/>
  <c r="CO194" i="22"/>
  <c r="CO191" i="22"/>
  <c r="CO185" i="22"/>
  <c r="CO180" i="22"/>
  <c r="CO177" i="22"/>
  <c r="CO175" i="22"/>
  <c r="CO174" i="22"/>
  <c r="CO166" i="22"/>
  <c r="CO163" i="22"/>
  <c r="CO159" i="22"/>
  <c r="CO155" i="22"/>
  <c r="CO151" i="22"/>
  <c r="CO150" i="22"/>
  <c r="CO143" i="22"/>
  <c r="CO140" i="22"/>
  <c r="CO139" i="22"/>
  <c r="CO137" i="22"/>
  <c r="CO136" i="22"/>
  <c r="CO132" i="22"/>
  <c r="CO131" i="22"/>
  <c r="CO124" i="22"/>
  <c r="CO123" i="22"/>
  <c r="CO121" i="22"/>
  <c r="CO111" i="22"/>
  <c r="CO101" i="22"/>
  <c r="CO96" i="22"/>
  <c r="CO88" i="22"/>
  <c r="CO82" i="22"/>
  <c r="CO81" i="22"/>
  <c r="CO80" i="22"/>
  <c r="CO73" i="22"/>
  <c r="CO71" i="22"/>
  <c r="CO62" i="22"/>
  <c r="CO58" i="22"/>
  <c r="CO54" i="22"/>
  <c r="CO51" i="22"/>
  <c r="CO38" i="22"/>
  <c r="CN4" i="22"/>
  <c r="CO4" i="22" s="1"/>
  <c r="CN5" i="22"/>
  <c r="CO5" i="22" s="1"/>
  <c r="CN6" i="22"/>
  <c r="CN7" i="22"/>
  <c r="CO7" i="22" s="1"/>
  <c r="CN8" i="22"/>
  <c r="CN9" i="22"/>
  <c r="CO9" i="22" s="1"/>
  <c r="CN10" i="22"/>
  <c r="CO10" i="22" s="1"/>
  <c r="CN11" i="22"/>
  <c r="CO11" i="22" s="1"/>
  <c r="CN12" i="22"/>
  <c r="CO12" i="22" s="1"/>
  <c r="CN13" i="22"/>
  <c r="CO13" i="22" s="1"/>
  <c r="CN14" i="22"/>
  <c r="CO14" i="22" s="1"/>
  <c r="CN15" i="22"/>
  <c r="CN16" i="22"/>
  <c r="CN17" i="22"/>
  <c r="CO17" i="22" s="1"/>
  <c r="CN18" i="22"/>
  <c r="CO18" i="22" s="1"/>
  <c r="CN19" i="22"/>
  <c r="CO19" i="22" s="1"/>
  <c r="CN20" i="22"/>
  <c r="CO20" i="22" s="1"/>
  <c r="CN21" i="22"/>
  <c r="CO21" i="22" s="1"/>
  <c r="CN22" i="22"/>
  <c r="CO22" i="22" s="1"/>
  <c r="CN23" i="22"/>
  <c r="CO23" i="22" s="1"/>
  <c r="CN24" i="22"/>
  <c r="CN25" i="22"/>
  <c r="CO25" i="22" s="1"/>
  <c r="CN26" i="22"/>
  <c r="CO26" i="22" s="1"/>
  <c r="CN27" i="22"/>
  <c r="CO27" i="22" s="1"/>
  <c r="CN28" i="22"/>
  <c r="CO28" i="22" s="1"/>
  <c r="CN29" i="22"/>
  <c r="CO29" i="22" s="1"/>
  <c r="CN30" i="22"/>
  <c r="CO30" i="22" s="1"/>
  <c r="CN31" i="22"/>
  <c r="CN32" i="22"/>
  <c r="CN33" i="22"/>
  <c r="CO33" i="22" s="1"/>
  <c r="CN34" i="22"/>
  <c r="CN35" i="22"/>
  <c r="CO35" i="22" s="1"/>
  <c r="CN3" i="22"/>
  <c r="CO3" i="22" s="1"/>
  <c r="CO34" i="22"/>
  <c r="CO32" i="22"/>
  <c r="CO31" i="22"/>
  <c r="CO24" i="22"/>
  <c r="CO16" i="22"/>
  <c r="CO15" i="22"/>
  <c r="CO8" i="22"/>
  <c r="CO6" i="22"/>
  <c r="BU718" i="22" a="1"/>
  <c r="BU718" i="22" s="1"/>
  <c r="BV718" i="22" s="1"/>
  <c r="BU719" i="22" a="1"/>
  <c r="BU719" i="22" s="1"/>
  <c r="BV719" i="22" s="1"/>
  <c r="BU720" i="22" a="1"/>
  <c r="BU720" i="22" s="1"/>
  <c r="BV720" i="22" s="1"/>
  <c r="BU721" i="22" a="1"/>
  <c r="BU721" i="22" s="1"/>
  <c r="BV721" i="22" s="1"/>
  <c r="BU722" i="22" a="1"/>
  <c r="BU722" i="22" s="1"/>
  <c r="BV722" i="22" s="1"/>
  <c r="BU723" i="22" a="1"/>
  <c r="BU723" i="22" s="1"/>
  <c r="BV723" i="22" s="1"/>
  <c r="BU724" i="22" a="1"/>
  <c r="BU724" i="22" s="1"/>
  <c r="BV724" i="22" s="1"/>
  <c r="BU725" i="22" a="1"/>
  <c r="BU725" i="22" s="1"/>
  <c r="BV725" i="22" s="1"/>
  <c r="BU726" i="22" a="1"/>
  <c r="BU726" i="22" s="1"/>
  <c r="BV726" i="22" s="1"/>
  <c r="BU727" i="22" a="1"/>
  <c r="BU727" i="22" s="1"/>
  <c r="BV727" i="22" s="1"/>
  <c r="BU728" i="22" a="1"/>
  <c r="BU728" i="22" s="1"/>
  <c r="BV728" i="22" s="1"/>
  <c r="BU729" i="22" a="1"/>
  <c r="BU729" i="22" s="1"/>
  <c r="BV729" i="22" s="1"/>
  <c r="BU730" i="22" a="1"/>
  <c r="BU730" i="22" s="1"/>
  <c r="BV730" i="22" s="1"/>
  <c r="BU731" i="22" a="1"/>
  <c r="BU731" i="22" s="1"/>
  <c r="BV731" i="22" s="1"/>
  <c r="BU732" i="22" a="1"/>
  <c r="BU732" i="22" s="1"/>
  <c r="BV732" i="22" s="1"/>
  <c r="BU733" i="22" a="1"/>
  <c r="BU733" i="22" s="1"/>
  <c r="BV733" i="22" s="1"/>
  <c r="BU734" i="22" a="1"/>
  <c r="BU734" i="22" s="1"/>
  <c r="BV734" i="22" s="1"/>
  <c r="BU735" i="22" a="1"/>
  <c r="BU735" i="22" s="1"/>
  <c r="BV735" i="22" s="1"/>
  <c r="BU736" i="22" a="1"/>
  <c r="BU736" i="22" s="1"/>
  <c r="BV736" i="22" s="1"/>
  <c r="BU737" i="22" a="1"/>
  <c r="BU737" i="22" s="1"/>
  <c r="BV737" i="22" s="1"/>
  <c r="BU738" i="22" a="1"/>
  <c r="BU738" i="22" s="1"/>
  <c r="BV738" i="22" s="1"/>
  <c r="BU739" i="22" a="1"/>
  <c r="BU739" i="22" s="1"/>
  <c r="BV739" i="22" s="1"/>
  <c r="BU740" i="22" a="1"/>
  <c r="BU740" i="22" s="1"/>
  <c r="BV740" i="22" s="1"/>
  <c r="BU741" i="22" a="1"/>
  <c r="BU741" i="22" s="1"/>
  <c r="BV741" i="22" s="1"/>
  <c r="BU742" i="22" a="1"/>
  <c r="BU742" i="22" s="1"/>
  <c r="BV742" i="22" s="1"/>
  <c r="BU743" i="22" a="1"/>
  <c r="BU743" i="22" s="1"/>
  <c r="BV743" i="22" s="1"/>
  <c r="BU744" i="22" a="1"/>
  <c r="BU744" i="22" s="1"/>
  <c r="BV744" i="22" s="1"/>
  <c r="BU745" i="22" a="1"/>
  <c r="BU745" i="22" s="1"/>
  <c r="BV745" i="22" s="1"/>
  <c r="BU746" i="22" a="1"/>
  <c r="BU746" i="22" s="1"/>
  <c r="BV746" i="22" s="1"/>
  <c r="BU747" i="22" a="1"/>
  <c r="BU747" i="22" s="1"/>
  <c r="BV747" i="22" s="1"/>
  <c r="BU748" i="22" a="1"/>
  <c r="BU748" i="22" s="1"/>
  <c r="BV748" i="22" s="1"/>
  <c r="BU749" i="22" a="1"/>
  <c r="BU749" i="22" s="1"/>
  <c r="BV749" i="22" s="1"/>
  <c r="BU717" i="22" a="1"/>
  <c r="BU717" i="22" s="1"/>
  <c r="BV717" i="22" s="1"/>
  <c r="BU684" i="22"/>
  <c r="BU685" i="22"/>
  <c r="BV685" i="22" s="1"/>
  <c r="BU686" i="22"/>
  <c r="BU687" i="22"/>
  <c r="BU688" i="22"/>
  <c r="BV688" i="22" s="1"/>
  <c r="BU689" i="22"/>
  <c r="BU690" i="22"/>
  <c r="BV690" i="22" s="1"/>
  <c r="BU691" i="22"/>
  <c r="BV691" i="22" s="1"/>
  <c r="BU692" i="22"/>
  <c r="BV692" i="22" s="1"/>
  <c r="BU693" i="22"/>
  <c r="BU694" i="22"/>
  <c r="BV694" i="22" s="1"/>
  <c r="BU695" i="22"/>
  <c r="BU696" i="22"/>
  <c r="BV696" i="22" s="1"/>
  <c r="BU697" i="22"/>
  <c r="BU698" i="22"/>
  <c r="BV698" i="22" s="1"/>
  <c r="BU699" i="22"/>
  <c r="BV699" i="22" s="1"/>
  <c r="BU700" i="22"/>
  <c r="BV700" i="22" s="1"/>
  <c r="BU701" i="22"/>
  <c r="BV701" i="22" s="1"/>
  <c r="BU702" i="22"/>
  <c r="BV702" i="22" s="1"/>
  <c r="BU703" i="22"/>
  <c r="BV703" i="22" s="1"/>
  <c r="BU704" i="22"/>
  <c r="BV704" i="22" s="1"/>
  <c r="BU705" i="22"/>
  <c r="BU706" i="22"/>
  <c r="BV706" i="22" s="1"/>
  <c r="BU707" i="22"/>
  <c r="BV707" i="22" s="1"/>
  <c r="BU708" i="22"/>
  <c r="BU709" i="22"/>
  <c r="BU710" i="22"/>
  <c r="BU711" i="22"/>
  <c r="BV711" i="22" s="1"/>
  <c r="BU712" i="22"/>
  <c r="BV712" i="22" s="1"/>
  <c r="BU713" i="22"/>
  <c r="BU714" i="22"/>
  <c r="BV714" i="22" s="1"/>
  <c r="BU715" i="22"/>
  <c r="BV715" i="22" s="1"/>
  <c r="BU683" i="22"/>
  <c r="BU650" i="22"/>
  <c r="BV650" i="22" s="1"/>
  <c r="BU651" i="22"/>
  <c r="BV651" i="22" s="1"/>
  <c r="BU652" i="22"/>
  <c r="BV652" i="22" s="1"/>
  <c r="BU653" i="22"/>
  <c r="BU654" i="22"/>
  <c r="BU655" i="22"/>
  <c r="BV655" i="22" s="1"/>
  <c r="BU656" i="22"/>
  <c r="BV656" i="22" s="1"/>
  <c r="BU657" i="22"/>
  <c r="BU658" i="22"/>
  <c r="BV658" i="22" s="1"/>
  <c r="BU659" i="22"/>
  <c r="BV659" i="22" s="1"/>
  <c r="BU660" i="22"/>
  <c r="BU661" i="22"/>
  <c r="BU662" i="22"/>
  <c r="BU663" i="22"/>
  <c r="BV663" i="22" s="1"/>
  <c r="BU664" i="22"/>
  <c r="BV664" i="22" s="1"/>
  <c r="BU665" i="22"/>
  <c r="BU666" i="22"/>
  <c r="BV666" i="22" s="1"/>
  <c r="BU667" i="22"/>
  <c r="BV667" i="22" s="1"/>
  <c r="BU668" i="22"/>
  <c r="BV668" i="22" s="1"/>
  <c r="BU669" i="22"/>
  <c r="BU670" i="22"/>
  <c r="BU671" i="22"/>
  <c r="BV671" i="22" s="1"/>
  <c r="BU672" i="22"/>
  <c r="BU673" i="22"/>
  <c r="BU674" i="22"/>
  <c r="BV674" i="22" s="1"/>
  <c r="BU675" i="22"/>
  <c r="BV675" i="22" s="1"/>
  <c r="BU676" i="22"/>
  <c r="BV676" i="22" s="1"/>
  <c r="BU677" i="22"/>
  <c r="BU678" i="22"/>
  <c r="BU679" i="22"/>
  <c r="BV679" i="22" s="1"/>
  <c r="BU680" i="22"/>
  <c r="BV680" i="22" s="1"/>
  <c r="BU681" i="22"/>
  <c r="BV681" i="22" s="1"/>
  <c r="BU649" i="22"/>
  <c r="BV649" i="22" s="1"/>
  <c r="BU616" i="22"/>
  <c r="BU617" i="22"/>
  <c r="BV617" i="22" s="1"/>
  <c r="BU618" i="22"/>
  <c r="BV618" i="22" s="1"/>
  <c r="BU619" i="22"/>
  <c r="BU620" i="22"/>
  <c r="BV620" i="22" s="1"/>
  <c r="BU621" i="22"/>
  <c r="BV621" i="22" s="1"/>
  <c r="BU622" i="22"/>
  <c r="BU623" i="22"/>
  <c r="BV623" i="22" s="1"/>
  <c r="BU624" i="22"/>
  <c r="BU625" i="22"/>
  <c r="BV625" i="22" s="1"/>
  <c r="BU626" i="22"/>
  <c r="BU627" i="22"/>
  <c r="BU628" i="22"/>
  <c r="BV628" i="22" s="1"/>
  <c r="BU629" i="22"/>
  <c r="BV629" i="22" s="1"/>
  <c r="BU630" i="22"/>
  <c r="BU631" i="22"/>
  <c r="BV631" i="22" s="1"/>
  <c r="BU632" i="22"/>
  <c r="BU633" i="22"/>
  <c r="BU634" i="22"/>
  <c r="BU635" i="22"/>
  <c r="BU636" i="22"/>
  <c r="BU637" i="22"/>
  <c r="BV637" i="22" s="1"/>
  <c r="BU638" i="22"/>
  <c r="BU639" i="22"/>
  <c r="BV639" i="22" s="1"/>
  <c r="BU640" i="22"/>
  <c r="BV640" i="22" s="1"/>
  <c r="BU641" i="22"/>
  <c r="BV641" i="22" s="1"/>
  <c r="BU642" i="22"/>
  <c r="BU643" i="22"/>
  <c r="BU644" i="22"/>
  <c r="BV644" i="22" s="1"/>
  <c r="BU645" i="22"/>
  <c r="BU646" i="22"/>
  <c r="BU647" i="22"/>
  <c r="BV647" i="22" s="1"/>
  <c r="BU615" i="22"/>
  <c r="BV615" i="22" s="1"/>
  <c r="BU582" i="22"/>
  <c r="BU583" i="22"/>
  <c r="BU584" i="22"/>
  <c r="BV584" i="22" s="1"/>
  <c r="BU585" i="22"/>
  <c r="BU586" i="22"/>
  <c r="BU587" i="22"/>
  <c r="BV587" i="22" s="1"/>
  <c r="BU588" i="22"/>
  <c r="BV588" i="22" s="1"/>
  <c r="BU589" i="22"/>
  <c r="BV589" i="22" s="1"/>
  <c r="BU590" i="22"/>
  <c r="BU591" i="22"/>
  <c r="BU592" i="22"/>
  <c r="BU593" i="22"/>
  <c r="BV593" i="22" s="1"/>
  <c r="BU594" i="22"/>
  <c r="BV594" i="22" s="1"/>
  <c r="BU595" i="22"/>
  <c r="BU596" i="22"/>
  <c r="BV596" i="22" s="1"/>
  <c r="BU597" i="22"/>
  <c r="BV597" i="22" s="1"/>
  <c r="BU598" i="22"/>
  <c r="BV598" i="22" s="1"/>
  <c r="BU599" i="22"/>
  <c r="BU600" i="22"/>
  <c r="BV600" i="22" s="1"/>
  <c r="BU601" i="22"/>
  <c r="BV601" i="22" s="1"/>
  <c r="BU602" i="22"/>
  <c r="BV602" i="22" s="1"/>
  <c r="BU603" i="22"/>
  <c r="BU604" i="22"/>
  <c r="BV604" i="22" s="1"/>
  <c r="BU605" i="22"/>
  <c r="BV605" i="22" s="1"/>
  <c r="BU606" i="22"/>
  <c r="BU607" i="22"/>
  <c r="BU608" i="22"/>
  <c r="BU609" i="22"/>
  <c r="BV609" i="22" s="1"/>
  <c r="BU610" i="22"/>
  <c r="BV610" i="22" s="1"/>
  <c r="BU611" i="22"/>
  <c r="BU612" i="22"/>
  <c r="BU613" i="22"/>
  <c r="BV613" i="22" s="1"/>
  <c r="BU581" i="22"/>
  <c r="BU548" i="22"/>
  <c r="BV548" i="22" s="1"/>
  <c r="BU549" i="22"/>
  <c r="BU550" i="22"/>
  <c r="BV550" i="22" s="1"/>
  <c r="BU551" i="22"/>
  <c r="BU552" i="22"/>
  <c r="BV552" i="22" s="1"/>
  <c r="BU553" i="22"/>
  <c r="BV553" i="22" s="1"/>
  <c r="BU554" i="22"/>
  <c r="BV554" i="22" s="1"/>
  <c r="BU555" i="22"/>
  <c r="BV555" i="22" s="1"/>
  <c r="BU556" i="22"/>
  <c r="BV556" i="22" s="1"/>
  <c r="BU557" i="22"/>
  <c r="BU558" i="22"/>
  <c r="BV558" i="22" s="1"/>
  <c r="BU559" i="22"/>
  <c r="BU560" i="22"/>
  <c r="BV560" i="22" s="1"/>
  <c r="BU561" i="22"/>
  <c r="BV561" i="22" s="1"/>
  <c r="BU562" i="22"/>
  <c r="BV562" i="22" s="1"/>
  <c r="BU563" i="22"/>
  <c r="BU564" i="22"/>
  <c r="BV564" i="22" s="1"/>
  <c r="BU565" i="22"/>
  <c r="BU566" i="22"/>
  <c r="BV566" i="22" s="1"/>
  <c r="BU567" i="22"/>
  <c r="BV567" i="22" s="1"/>
  <c r="BU568" i="22"/>
  <c r="BV568" i="22" s="1"/>
  <c r="BU569" i="22"/>
  <c r="BU570" i="22"/>
  <c r="BV570" i="22" s="1"/>
  <c r="BU571" i="22"/>
  <c r="BV571" i="22" s="1"/>
  <c r="BU572" i="22"/>
  <c r="BV572" i="22" s="1"/>
  <c r="BU573" i="22"/>
  <c r="BU574" i="22"/>
  <c r="BV574" i="22" s="1"/>
  <c r="BU575" i="22"/>
  <c r="BV575" i="22" s="1"/>
  <c r="BU576" i="22"/>
  <c r="BV576" i="22" s="1"/>
  <c r="BU577" i="22"/>
  <c r="BV577" i="22" s="1"/>
  <c r="BU578" i="22"/>
  <c r="BV578" i="22" s="1"/>
  <c r="BU579" i="22"/>
  <c r="BU547" i="22"/>
  <c r="BV547" i="22" s="1"/>
  <c r="BU514" i="22"/>
  <c r="BU515" i="22"/>
  <c r="BV515" i="22" s="1"/>
  <c r="BU516" i="22"/>
  <c r="BU517" i="22"/>
  <c r="BV517" i="22" s="1"/>
  <c r="BU518" i="22"/>
  <c r="BU519" i="22"/>
  <c r="BU520" i="22"/>
  <c r="BV520" i="22" s="1"/>
  <c r="BU521" i="22"/>
  <c r="BV521" i="22" s="1"/>
  <c r="BU522" i="22"/>
  <c r="BV522" i="22" s="1"/>
  <c r="BU523" i="22"/>
  <c r="BV523" i="22" s="1"/>
  <c r="BU524" i="22"/>
  <c r="BU525" i="22"/>
  <c r="BV525" i="22" s="1"/>
  <c r="BU526" i="22"/>
  <c r="BU527" i="22"/>
  <c r="BU528" i="22"/>
  <c r="BV528" i="22" s="1"/>
  <c r="BU529" i="22"/>
  <c r="BV529" i="22" s="1"/>
  <c r="BU530" i="22"/>
  <c r="BU531" i="22"/>
  <c r="BV531" i="22" s="1"/>
  <c r="BU532" i="22"/>
  <c r="BU533" i="22"/>
  <c r="BU534" i="22"/>
  <c r="BV534" i="22" s="1"/>
  <c r="BU535" i="22"/>
  <c r="BU536" i="22"/>
  <c r="BV536" i="22" s="1"/>
  <c r="BU537" i="22"/>
  <c r="BV537" i="22" s="1"/>
  <c r="BU538" i="22"/>
  <c r="BV538" i="22" s="1"/>
  <c r="BU539" i="22"/>
  <c r="BV539" i="22" s="1"/>
  <c r="BU540" i="22"/>
  <c r="BU541" i="22"/>
  <c r="BU542" i="22"/>
  <c r="BV542" i="22" s="1"/>
  <c r="BU543" i="22"/>
  <c r="BU544" i="22"/>
  <c r="BV544" i="22" s="1"/>
  <c r="BU545" i="22"/>
  <c r="BV545" i="22" s="1"/>
  <c r="BU513" i="22"/>
  <c r="BU480" i="22"/>
  <c r="BV480" i="22" s="1"/>
  <c r="BU481" i="22"/>
  <c r="BV481" i="22" s="1"/>
  <c r="BU482" i="22"/>
  <c r="BV482" i="22" s="1"/>
  <c r="BU483" i="22"/>
  <c r="BU484" i="22"/>
  <c r="BU485" i="22"/>
  <c r="BV485" i="22" s="1"/>
  <c r="BU486" i="22"/>
  <c r="BU487" i="22"/>
  <c r="BV487" i="22" s="1"/>
  <c r="BU488" i="22"/>
  <c r="BV488" i="22" s="1"/>
  <c r="BU489" i="22"/>
  <c r="BV489" i="22" s="1"/>
  <c r="BU490" i="22"/>
  <c r="BV490" i="22" s="1"/>
  <c r="BU491" i="22"/>
  <c r="BU492" i="22"/>
  <c r="BU493" i="22"/>
  <c r="BU494" i="22"/>
  <c r="BV494" i="22" s="1"/>
  <c r="BU495" i="22"/>
  <c r="BV495" i="22" s="1"/>
  <c r="BU496" i="22"/>
  <c r="BV496" i="22" s="1"/>
  <c r="BU497" i="22"/>
  <c r="BV497" i="22" s="1"/>
  <c r="BU498" i="22"/>
  <c r="BV498" i="22" s="1"/>
  <c r="BU499" i="22"/>
  <c r="BV499" i="22" s="1"/>
  <c r="BU500" i="22"/>
  <c r="BU501" i="22"/>
  <c r="BU502" i="22"/>
  <c r="BV502" i="22" s="1"/>
  <c r="BU503" i="22"/>
  <c r="BV503" i="22" s="1"/>
  <c r="BU504" i="22"/>
  <c r="BV504" i="22" s="1"/>
  <c r="BU505" i="22"/>
  <c r="BV505" i="22" s="1"/>
  <c r="BU506" i="22"/>
  <c r="BV506" i="22" s="1"/>
  <c r="BU507" i="22"/>
  <c r="BV507" i="22" s="1"/>
  <c r="BU508" i="22"/>
  <c r="BV508" i="22" s="1"/>
  <c r="BU509" i="22"/>
  <c r="BU510" i="22"/>
  <c r="BU511" i="22"/>
  <c r="BV511" i="22" s="1"/>
  <c r="BU479" i="22"/>
  <c r="BU446" i="22"/>
  <c r="BV446" i="22" s="1"/>
  <c r="BU447" i="22"/>
  <c r="BU448" i="22"/>
  <c r="BU449" i="22"/>
  <c r="BU450" i="22"/>
  <c r="BU451" i="22"/>
  <c r="BV451" i="22" s="1"/>
  <c r="BU452" i="22"/>
  <c r="BV452" i="22" s="1"/>
  <c r="BU453" i="22"/>
  <c r="BV453" i="22" s="1"/>
  <c r="BU454" i="22"/>
  <c r="BV454" i="22" s="1"/>
  <c r="BU455" i="22"/>
  <c r="BU456" i="22"/>
  <c r="BV456" i="22" s="1"/>
  <c r="BU457" i="22"/>
  <c r="BU458" i="22"/>
  <c r="BV458" i="22" s="1"/>
  <c r="BU459" i="22"/>
  <c r="BU460" i="22"/>
  <c r="BV460" i="22" s="1"/>
  <c r="BU461" i="22"/>
  <c r="BV461" i="22" s="1"/>
  <c r="BU462" i="22"/>
  <c r="BU463" i="22"/>
  <c r="BV463" i="22" s="1"/>
  <c r="BU464" i="22"/>
  <c r="BU465" i="22"/>
  <c r="BU466" i="22"/>
  <c r="BV466" i="22" s="1"/>
  <c r="BU467" i="22"/>
  <c r="BV467" i="22" s="1"/>
  <c r="BU468" i="22"/>
  <c r="BV468" i="22" s="1"/>
  <c r="BU469" i="22"/>
  <c r="BU470" i="22"/>
  <c r="BU471" i="22"/>
  <c r="BV471" i="22" s="1"/>
  <c r="BU472" i="22"/>
  <c r="BV472" i="22" s="1"/>
  <c r="BU473" i="22"/>
  <c r="BU474" i="22"/>
  <c r="BU475" i="22"/>
  <c r="BV475" i="22" s="1"/>
  <c r="BU476" i="22"/>
  <c r="BV476" i="22" s="1"/>
  <c r="BU477" i="22"/>
  <c r="BU445" i="22"/>
  <c r="BV445" i="22" s="1"/>
  <c r="BU412" i="22"/>
  <c r="BV412" i="22" s="1"/>
  <c r="BU413" i="22"/>
  <c r="BU414" i="22"/>
  <c r="BU415" i="22"/>
  <c r="BU416" i="22"/>
  <c r="BU417" i="22"/>
  <c r="BV417" i="22" s="1"/>
  <c r="BU418" i="22"/>
  <c r="BV418" i="22" s="1"/>
  <c r="BU419" i="22"/>
  <c r="BV419" i="22" s="1"/>
  <c r="BU420" i="22"/>
  <c r="BU421" i="22"/>
  <c r="BV421" i="22" s="1"/>
  <c r="BU422" i="22"/>
  <c r="BU423" i="22"/>
  <c r="BV423" i="22" s="1"/>
  <c r="BU424" i="22"/>
  <c r="BU425" i="22"/>
  <c r="BU426" i="22"/>
  <c r="BV426" i="22" s="1"/>
  <c r="BU427" i="22"/>
  <c r="BV427" i="22" s="1"/>
  <c r="BU428" i="22"/>
  <c r="BU429" i="22"/>
  <c r="BV429" i="22" s="1"/>
  <c r="BU430" i="22"/>
  <c r="BV430" i="22" s="1"/>
  <c r="BU431" i="22"/>
  <c r="BU432" i="22"/>
  <c r="BV432" i="22" s="1"/>
  <c r="BU433" i="22"/>
  <c r="BU434" i="22"/>
  <c r="BV434" i="22" s="1"/>
  <c r="BU435" i="22"/>
  <c r="BV435" i="22" s="1"/>
  <c r="BU436" i="22"/>
  <c r="BV436" i="22" s="1"/>
  <c r="BU437" i="22"/>
  <c r="BU438" i="22"/>
  <c r="BU439" i="22"/>
  <c r="BU440" i="22"/>
  <c r="BV440" i="22" s="1"/>
  <c r="BU441" i="22"/>
  <c r="BU442" i="22"/>
  <c r="BV442" i="22" s="1"/>
  <c r="BU443" i="22"/>
  <c r="BV443" i="22" s="1"/>
  <c r="BU411" i="22"/>
  <c r="BU378" i="22"/>
  <c r="BU379" i="22"/>
  <c r="BU380" i="22"/>
  <c r="BV380" i="22" s="1"/>
  <c r="BU381" i="22"/>
  <c r="BV381" i="22" s="1"/>
  <c r="BU382" i="22"/>
  <c r="BU383" i="22"/>
  <c r="BV383" i="22" s="1"/>
  <c r="BU384" i="22"/>
  <c r="BV384" i="22" s="1"/>
  <c r="BU385" i="22"/>
  <c r="BV385" i="22" s="1"/>
  <c r="BU386" i="22"/>
  <c r="BV386" i="22" s="1"/>
  <c r="BU387" i="22"/>
  <c r="BU388" i="22"/>
  <c r="BU389" i="22"/>
  <c r="BU390" i="22"/>
  <c r="BU391" i="22"/>
  <c r="BV391" i="22" s="1"/>
  <c r="BU392" i="22"/>
  <c r="BV392" i="22" s="1"/>
  <c r="BU393" i="22"/>
  <c r="BV393" i="22" s="1"/>
  <c r="BU394" i="22"/>
  <c r="BU395" i="22"/>
  <c r="BU396" i="22"/>
  <c r="BV396" i="22" s="1"/>
  <c r="BU397" i="22"/>
  <c r="BU398" i="22"/>
  <c r="BU399" i="22"/>
  <c r="BV399" i="22" s="1"/>
  <c r="BU400" i="22"/>
  <c r="BV400" i="22" s="1"/>
  <c r="BU401" i="22"/>
  <c r="BV401" i="22" s="1"/>
  <c r="BU402" i="22"/>
  <c r="BU403" i="22"/>
  <c r="BV403" i="22" s="1"/>
  <c r="BU404" i="22"/>
  <c r="BU405" i="22"/>
  <c r="BU406" i="22"/>
  <c r="BU407" i="22"/>
  <c r="BV407" i="22" s="1"/>
  <c r="BU408" i="22"/>
  <c r="BU409" i="22"/>
  <c r="BV409" i="22" s="1"/>
  <c r="BU377" i="22"/>
  <c r="BU344" i="22"/>
  <c r="BV344" i="22" s="1"/>
  <c r="BU345" i="22"/>
  <c r="BU346" i="22"/>
  <c r="BV346" i="22" s="1"/>
  <c r="BU347" i="22"/>
  <c r="BU348" i="22"/>
  <c r="BV348" i="22" s="1"/>
  <c r="BU349" i="22"/>
  <c r="BV349" i="22" s="1"/>
  <c r="BU350" i="22"/>
  <c r="BV350" i="22" s="1"/>
  <c r="BU351" i="22"/>
  <c r="BU352" i="22"/>
  <c r="BU353" i="22"/>
  <c r="BV353" i="22" s="1"/>
  <c r="BU354" i="22"/>
  <c r="BU355" i="22"/>
  <c r="BU356" i="22"/>
  <c r="BV356" i="22" s="1"/>
  <c r="BU357" i="22"/>
  <c r="BV357" i="22" s="1"/>
  <c r="BU358" i="22"/>
  <c r="BV358" i="22" s="1"/>
  <c r="BU359" i="22"/>
  <c r="BU360" i="22"/>
  <c r="BU361" i="22"/>
  <c r="BU362" i="22"/>
  <c r="BU363" i="22"/>
  <c r="BU364" i="22"/>
  <c r="BV364" i="22" s="1"/>
  <c r="BU365" i="22"/>
  <c r="BV365" i="22" s="1"/>
  <c r="BU366" i="22"/>
  <c r="BV366" i="22" s="1"/>
  <c r="BU367" i="22"/>
  <c r="BV367" i="22" s="1"/>
  <c r="BU368" i="22"/>
  <c r="BU369" i="22"/>
  <c r="BU370" i="22"/>
  <c r="BV370" i="22" s="1"/>
  <c r="BU371" i="22"/>
  <c r="BV371" i="22" s="1"/>
  <c r="BU372" i="22"/>
  <c r="BV372" i="22" s="1"/>
  <c r="BU373" i="22"/>
  <c r="BV373" i="22" s="1"/>
  <c r="BU374" i="22"/>
  <c r="BV374" i="22" s="1"/>
  <c r="BU375" i="22"/>
  <c r="BV375" i="22" s="1"/>
  <c r="BU343" i="22"/>
  <c r="BU310" i="22"/>
  <c r="BU311" i="22"/>
  <c r="BV311" i="22" s="1"/>
  <c r="BU312" i="22"/>
  <c r="BU313" i="22"/>
  <c r="BV313" i="22" s="1"/>
  <c r="BU314" i="22"/>
  <c r="BU315" i="22"/>
  <c r="BU316" i="22"/>
  <c r="BV316" i="22" s="1"/>
  <c r="BU317" i="22"/>
  <c r="BU318" i="22"/>
  <c r="BU319" i="22"/>
  <c r="BV319" i="22" s="1"/>
  <c r="BU320" i="22"/>
  <c r="BU321" i="22"/>
  <c r="BV321" i="22" s="1"/>
  <c r="BU322" i="22"/>
  <c r="BV322" i="22" s="1"/>
  <c r="BU323" i="22"/>
  <c r="BU324" i="22"/>
  <c r="BU325" i="22"/>
  <c r="BU326" i="22"/>
  <c r="BU327" i="22"/>
  <c r="BU328" i="22"/>
  <c r="BU329" i="22"/>
  <c r="BV329" i="22" s="1"/>
  <c r="BU330" i="22"/>
  <c r="BV330" i="22" s="1"/>
  <c r="BU331" i="22"/>
  <c r="BU332" i="22"/>
  <c r="BV332" i="22" s="1"/>
  <c r="BU333" i="22"/>
  <c r="BU334" i="22"/>
  <c r="BU335" i="22"/>
  <c r="BV335" i="22" s="1"/>
  <c r="BU336" i="22"/>
  <c r="BU337" i="22"/>
  <c r="BV337" i="22" s="1"/>
  <c r="BU338" i="22"/>
  <c r="BU339" i="22"/>
  <c r="BV339" i="22" s="1"/>
  <c r="BU340" i="22"/>
  <c r="BU341" i="22"/>
  <c r="BU309" i="22"/>
  <c r="BU276" i="22"/>
  <c r="BU277" i="22"/>
  <c r="BU278" i="22"/>
  <c r="BV278" i="22" s="1"/>
  <c r="BU279" i="22"/>
  <c r="BV279" i="22" s="1"/>
  <c r="BU280" i="22"/>
  <c r="BU281" i="22"/>
  <c r="BV281" i="22" s="1"/>
  <c r="BU282" i="22"/>
  <c r="BU283" i="22"/>
  <c r="BV283" i="22" s="1"/>
  <c r="BU284" i="22"/>
  <c r="BU285" i="22"/>
  <c r="BU286" i="22"/>
  <c r="BV286" i="22" s="1"/>
  <c r="BU287" i="22"/>
  <c r="BV287" i="22" s="1"/>
  <c r="BU288" i="22"/>
  <c r="BV288" i="22" s="1"/>
  <c r="BU289" i="22"/>
  <c r="BU290" i="22"/>
  <c r="BU291" i="22"/>
  <c r="BV291" i="22" s="1"/>
  <c r="BU292" i="22"/>
  <c r="BV292" i="22" s="1"/>
  <c r="BU293" i="22"/>
  <c r="BV293" i="22" s="1"/>
  <c r="BU294" i="22"/>
  <c r="BV294" i="22" s="1"/>
  <c r="BU295" i="22"/>
  <c r="BV295" i="22" s="1"/>
  <c r="BU296" i="22"/>
  <c r="BU297" i="22"/>
  <c r="BU298" i="22"/>
  <c r="BU299" i="22"/>
  <c r="BV299" i="22" s="1"/>
  <c r="BU300" i="22"/>
  <c r="BV300" i="22" s="1"/>
  <c r="BU301" i="22"/>
  <c r="BU302" i="22"/>
  <c r="BV302" i="22" s="1"/>
  <c r="BU303" i="22"/>
  <c r="BV303" i="22" s="1"/>
  <c r="BU304" i="22"/>
  <c r="BV304" i="22" s="1"/>
  <c r="BU305" i="22"/>
  <c r="BU306" i="22"/>
  <c r="BV306" i="22" s="1"/>
  <c r="BU307" i="22"/>
  <c r="BV307" i="22" s="1"/>
  <c r="BU275" i="22"/>
  <c r="BV275" i="22" s="1"/>
  <c r="BU242" i="22"/>
  <c r="BU243" i="22"/>
  <c r="BU244" i="22"/>
  <c r="BV244" i="22" s="1"/>
  <c r="BU245" i="22"/>
  <c r="BV245" i="22" s="1"/>
  <c r="BU246" i="22"/>
  <c r="BU247" i="22"/>
  <c r="BU248" i="22"/>
  <c r="BV248" i="22" s="1"/>
  <c r="BU249" i="22"/>
  <c r="BV249" i="22" s="1"/>
  <c r="BU250" i="22"/>
  <c r="BU251" i="22"/>
  <c r="BU252" i="22"/>
  <c r="BV252" i="22" s="1"/>
  <c r="BU253" i="22"/>
  <c r="BU254" i="22"/>
  <c r="BV254" i="22" s="1"/>
  <c r="BU255" i="22"/>
  <c r="BU256" i="22"/>
  <c r="BV256" i="22" s="1"/>
  <c r="BU257" i="22"/>
  <c r="BU258" i="22"/>
  <c r="BU259" i="22"/>
  <c r="BV259" i="22" s="1"/>
  <c r="BU260" i="22"/>
  <c r="BV260" i="22" s="1"/>
  <c r="BU261" i="22"/>
  <c r="BU262" i="22"/>
  <c r="BU263" i="22"/>
  <c r="BV263" i="22" s="1"/>
  <c r="BU264" i="22"/>
  <c r="BV264" i="22" s="1"/>
  <c r="BU265" i="22"/>
  <c r="BV265" i="22" s="1"/>
  <c r="BU266" i="22"/>
  <c r="BU267" i="22"/>
  <c r="BV267" i="22" s="1"/>
  <c r="BU268" i="22"/>
  <c r="BV268" i="22" s="1"/>
  <c r="BU269" i="22"/>
  <c r="BV269" i="22" s="1"/>
  <c r="BU270" i="22"/>
  <c r="BU271" i="22"/>
  <c r="BU272" i="22"/>
  <c r="BV272" i="22" s="1"/>
  <c r="BU273" i="22"/>
  <c r="BU241" i="22"/>
  <c r="BV241" i="22" s="1"/>
  <c r="BU208" i="22"/>
  <c r="BV208" i="22" s="1"/>
  <c r="BU209" i="22"/>
  <c r="BV209" i="22" s="1"/>
  <c r="BU210" i="22"/>
  <c r="BV210" i="22" s="1"/>
  <c r="BU211" i="22"/>
  <c r="BU212" i="22"/>
  <c r="BU213" i="22"/>
  <c r="BU214" i="22"/>
  <c r="BU215" i="22"/>
  <c r="BU216" i="22"/>
  <c r="BV216" i="22" s="1"/>
  <c r="BU217" i="22"/>
  <c r="BV217" i="22" s="1"/>
  <c r="BU218" i="22"/>
  <c r="BU219" i="22"/>
  <c r="BV219" i="22" s="1"/>
  <c r="BU220" i="22"/>
  <c r="BU221" i="22"/>
  <c r="BU222" i="22"/>
  <c r="BU223" i="22"/>
  <c r="BU224" i="22"/>
  <c r="BV224" i="22" s="1"/>
  <c r="BU225" i="22"/>
  <c r="BV225" i="22" s="1"/>
  <c r="BU226" i="22"/>
  <c r="BU227" i="22"/>
  <c r="BU228" i="22"/>
  <c r="BV228" i="22" s="1"/>
  <c r="BU229" i="22"/>
  <c r="BU230" i="22"/>
  <c r="BV230" i="22" s="1"/>
  <c r="BU231" i="22"/>
  <c r="BU232" i="22"/>
  <c r="BU233" i="22"/>
  <c r="BU234" i="22"/>
  <c r="BV234" i="22" s="1"/>
  <c r="BU235" i="22"/>
  <c r="BU236" i="22"/>
  <c r="BU237" i="22"/>
  <c r="BV237" i="22" s="1"/>
  <c r="BU238" i="22"/>
  <c r="BV238" i="22" s="1"/>
  <c r="BU239" i="22"/>
  <c r="BU207" i="22"/>
  <c r="BU174" i="22"/>
  <c r="BV174" i="22" s="1"/>
  <c r="BU175" i="22"/>
  <c r="BU176" i="22"/>
  <c r="BU177" i="22"/>
  <c r="BU178" i="22"/>
  <c r="BU179" i="22"/>
  <c r="BU180" i="22"/>
  <c r="BU181" i="22"/>
  <c r="BV181" i="22" s="1"/>
  <c r="BU182" i="22"/>
  <c r="BV182" i="22" s="1"/>
  <c r="BU183" i="22"/>
  <c r="BU184" i="22"/>
  <c r="BU185" i="22"/>
  <c r="BV185" i="22" s="1"/>
  <c r="BU186" i="22"/>
  <c r="BV186" i="22" s="1"/>
  <c r="BU187" i="22"/>
  <c r="BU188" i="22"/>
  <c r="BU189" i="22"/>
  <c r="BV189" i="22" s="1"/>
  <c r="BU190" i="22"/>
  <c r="BV190" i="22" s="1"/>
  <c r="BU191" i="22"/>
  <c r="BU192" i="22"/>
  <c r="BU193" i="22"/>
  <c r="BV193" i="22" s="1"/>
  <c r="BU194" i="22"/>
  <c r="BU195" i="22"/>
  <c r="BV195" i="22" s="1"/>
  <c r="BU196" i="22"/>
  <c r="BU197" i="22"/>
  <c r="BV197" i="22" s="1"/>
  <c r="BU198" i="22"/>
  <c r="BV198" i="22" s="1"/>
  <c r="BU199" i="22"/>
  <c r="BV199" i="22" s="1"/>
  <c r="BU200" i="22"/>
  <c r="BU201" i="22"/>
  <c r="BU202" i="22"/>
  <c r="BU203" i="22"/>
  <c r="BU204" i="22"/>
  <c r="BV204" i="22" s="1"/>
  <c r="BU205" i="22"/>
  <c r="BV205" i="22" s="1"/>
  <c r="BU173" i="22"/>
  <c r="BV173" i="22" s="1"/>
  <c r="BU140" i="22"/>
  <c r="BU141" i="22"/>
  <c r="BU142" i="22"/>
  <c r="BU143" i="22"/>
  <c r="BU144" i="22"/>
  <c r="BU145" i="22"/>
  <c r="BV145" i="22" s="1"/>
  <c r="BU146" i="22"/>
  <c r="BV146" i="22" s="1"/>
  <c r="BU147" i="22"/>
  <c r="BV147" i="22" s="1"/>
  <c r="BU148" i="22"/>
  <c r="BU149" i="22"/>
  <c r="BU150" i="22"/>
  <c r="BU151" i="22"/>
  <c r="BU152" i="22"/>
  <c r="BU153" i="22"/>
  <c r="BV153" i="22" s="1"/>
  <c r="BU154" i="22"/>
  <c r="BV154" i="22" s="1"/>
  <c r="BU155" i="22"/>
  <c r="BV155" i="22" s="1"/>
  <c r="BU156" i="22"/>
  <c r="BU157" i="22"/>
  <c r="BU158" i="22"/>
  <c r="BU159" i="22"/>
  <c r="BU160" i="22"/>
  <c r="BV160" i="22" s="1"/>
  <c r="BU161" i="22"/>
  <c r="BV161" i="22" s="1"/>
  <c r="BU162" i="22"/>
  <c r="BV162" i="22" s="1"/>
  <c r="BU163" i="22"/>
  <c r="BV163" i="22" s="1"/>
  <c r="BU164" i="22"/>
  <c r="BU165" i="22"/>
  <c r="BV165" i="22" s="1"/>
  <c r="BU166" i="22"/>
  <c r="BV166" i="22" s="1"/>
  <c r="BU167" i="22"/>
  <c r="BU168" i="22"/>
  <c r="BV168" i="22" s="1"/>
  <c r="BU169" i="22"/>
  <c r="BV169" i="22" s="1"/>
  <c r="BU170" i="22"/>
  <c r="BV170" i="22" s="1"/>
  <c r="BU171" i="22"/>
  <c r="BV171" i="22" s="1"/>
  <c r="BU139" i="22"/>
  <c r="BV139" i="22" s="1"/>
  <c r="BU106" i="22"/>
  <c r="BV106" i="22" s="1"/>
  <c r="BU107" i="22"/>
  <c r="BU108" i="22"/>
  <c r="BU109" i="22"/>
  <c r="BV109" i="22" s="1"/>
  <c r="BU110" i="22"/>
  <c r="BV110" i="22" s="1"/>
  <c r="BU111" i="22"/>
  <c r="BU112" i="22"/>
  <c r="BV112" i="22" s="1"/>
  <c r="BU113" i="22"/>
  <c r="BV113" i="22" s="1"/>
  <c r="BU114" i="22"/>
  <c r="BV114" i="22" s="1"/>
  <c r="BU115" i="22"/>
  <c r="BV115" i="22" s="1"/>
  <c r="BU116" i="22"/>
  <c r="BU117" i="22"/>
  <c r="BV117" i="22" s="1"/>
  <c r="BU118" i="22"/>
  <c r="BV118" i="22" s="1"/>
  <c r="BU119" i="22"/>
  <c r="BV119" i="22" s="1"/>
  <c r="BU120" i="22"/>
  <c r="BV120" i="22" s="1"/>
  <c r="BU121" i="22"/>
  <c r="BU122" i="22"/>
  <c r="BV122" i="22" s="1"/>
  <c r="BU123" i="22"/>
  <c r="BV123" i="22" s="1"/>
  <c r="BU124" i="22"/>
  <c r="BU125" i="22"/>
  <c r="BV125" i="22" s="1"/>
  <c r="BU126" i="22"/>
  <c r="BV126" i="22" s="1"/>
  <c r="BU127" i="22"/>
  <c r="BV127" i="22" s="1"/>
  <c r="BU128" i="22"/>
  <c r="BV128" i="22" s="1"/>
  <c r="BU129" i="22"/>
  <c r="BU130" i="22"/>
  <c r="BV130" i="22" s="1"/>
  <c r="BU131" i="22"/>
  <c r="BV131" i="22" s="1"/>
  <c r="BU132" i="22"/>
  <c r="BU133" i="22"/>
  <c r="BU134" i="22"/>
  <c r="BV134" i="22" s="1"/>
  <c r="BU135" i="22"/>
  <c r="BV135" i="22" s="1"/>
  <c r="BU136" i="22"/>
  <c r="BV136" i="22" s="1"/>
  <c r="BU137" i="22"/>
  <c r="BU105" i="22"/>
  <c r="BV105" i="22" s="1"/>
  <c r="BU72" i="22"/>
  <c r="BV72" i="22" s="1"/>
  <c r="BU73" i="22"/>
  <c r="BU74" i="22"/>
  <c r="BV74" i="22" s="1"/>
  <c r="BU75" i="22"/>
  <c r="BU76" i="22"/>
  <c r="BU77" i="22"/>
  <c r="BV77" i="22" s="1"/>
  <c r="BU78" i="22"/>
  <c r="BV78" i="22" s="1"/>
  <c r="BU79" i="22"/>
  <c r="BV79" i="22" s="1"/>
  <c r="BU80" i="22"/>
  <c r="BV80" i="22" s="1"/>
  <c r="BU81" i="22"/>
  <c r="BU82" i="22"/>
  <c r="BU83" i="22"/>
  <c r="BU84" i="22"/>
  <c r="BV84" i="22" s="1"/>
  <c r="BU85" i="22"/>
  <c r="BV85" i="22" s="1"/>
  <c r="BU86" i="22"/>
  <c r="BV86" i="22" s="1"/>
  <c r="BU87" i="22"/>
  <c r="BV87" i="22" s="1"/>
  <c r="BU88" i="22"/>
  <c r="BV88" i="22" s="1"/>
  <c r="BU89" i="22"/>
  <c r="BU90" i="22"/>
  <c r="BV90" i="22" s="1"/>
  <c r="BU91" i="22"/>
  <c r="BU92" i="22"/>
  <c r="BV92" i="22" s="1"/>
  <c r="BU93" i="22"/>
  <c r="BV93" i="22" s="1"/>
  <c r="BU94" i="22"/>
  <c r="BV94" i="22" s="1"/>
  <c r="BU95" i="22"/>
  <c r="BU96" i="22"/>
  <c r="BV96" i="22" s="1"/>
  <c r="BU97" i="22"/>
  <c r="BV97" i="22" s="1"/>
  <c r="BU98" i="22"/>
  <c r="BV98" i="22" s="1"/>
  <c r="BU99" i="22"/>
  <c r="BU100" i="22"/>
  <c r="BV100" i="22" s="1"/>
  <c r="BU101" i="22"/>
  <c r="BV101" i="22" s="1"/>
  <c r="BU102" i="22"/>
  <c r="BV102" i="22" s="1"/>
  <c r="BU103" i="22"/>
  <c r="BU71" i="22"/>
  <c r="BU38" i="22"/>
  <c r="BU39" i="22"/>
  <c r="BU40" i="22"/>
  <c r="BU41" i="22"/>
  <c r="BV41" i="22" s="1"/>
  <c r="BU42" i="22"/>
  <c r="BV42" i="22" s="1"/>
  <c r="BU43" i="22"/>
  <c r="BV43" i="22" s="1"/>
  <c r="BU44" i="22"/>
  <c r="BV44" i="22" s="1"/>
  <c r="BU45" i="22"/>
  <c r="BU46" i="22"/>
  <c r="BU47" i="22"/>
  <c r="BV47" i="22" s="1"/>
  <c r="BU48" i="22"/>
  <c r="BU49" i="22"/>
  <c r="BV49" i="22" s="1"/>
  <c r="BU50" i="22"/>
  <c r="BV50" i="22" s="1"/>
  <c r="BU51" i="22"/>
  <c r="BV51" i="22" s="1"/>
  <c r="BU52" i="22"/>
  <c r="BV52" i="22" s="1"/>
  <c r="BU53" i="22"/>
  <c r="BU54" i="22"/>
  <c r="BU55" i="22"/>
  <c r="BV55" i="22" s="1"/>
  <c r="BU56" i="22"/>
  <c r="BV56" i="22" s="1"/>
  <c r="BU57" i="22"/>
  <c r="BV57" i="22" s="1"/>
  <c r="BU58" i="22"/>
  <c r="BV58" i="22" s="1"/>
  <c r="BU59" i="22"/>
  <c r="BV59" i="22" s="1"/>
  <c r="BU60" i="22"/>
  <c r="BV60" i="22" s="1"/>
  <c r="BU61" i="22"/>
  <c r="BU62" i="22"/>
  <c r="BV62" i="22" s="1"/>
  <c r="BU63" i="22"/>
  <c r="BV63" i="22" s="1"/>
  <c r="BU64" i="22"/>
  <c r="BV64" i="22" s="1"/>
  <c r="BU65" i="22"/>
  <c r="BU66" i="22"/>
  <c r="BV66" i="22" s="1"/>
  <c r="BU67" i="22"/>
  <c r="BV67" i="22" s="1"/>
  <c r="BU68" i="22"/>
  <c r="BV68" i="22" s="1"/>
  <c r="BU69" i="22"/>
  <c r="BV69" i="22" s="1"/>
  <c r="BU37" i="22"/>
  <c r="BV37" i="22" s="1"/>
  <c r="BV713" i="22"/>
  <c r="BV710" i="22"/>
  <c r="BV709" i="22"/>
  <c r="BV708" i="22"/>
  <c r="BV705" i="22"/>
  <c r="BV697" i="22"/>
  <c r="BV695" i="22"/>
  <c r="BV693" i="22"/>
  <c r="BV689" i="22"/>
  <c r="BV687" i="22"/>
  <c r="BV686" i="22"/>
  <c r="BV684" i="22"/>
  <c r="BV683" i="22"/>
  <c r="BV678" i="22"/>
  <c r="BV677" i="22"/>
  <c r="BV673" i="22"/>
  <c r="BV672" i="22"/>
  <c r="BV670" i="22"/>
  <c r="BV669" i="22"/>
  <c r="BV665" i="22"/>
  <c r="BV662" i="22"/>
  <c r="BV661" i="22"/>
  <c r="BV660" i="22"/>
  <c r="BV657" i="22"/>
  <c r="BV654" i="22"/>
  <c r="BV653" i="22"/>
  <c r="BV646" i="22"/>
  <c r="BV645" i="22"/>
  <c r="BV643" i="22"/>
  <c r="BV642" i="22"/>
  <c r="BV638" i="22"/>
  <c r="BV636" i="22"/>
  <c r="BV635" i="22"/>
  <c r="BV634" i="22"/>
  <c r="BV633" i="22"/>
  <c r="BV632" i="22"/>
  <c r="BV630" i="22"/>
  <c r="BV627" i="22"/>
  <c r="BV626" i="22"/>
  <c r="BV624" i="22"/>
  <c r="BV622" i="22"/>
  <c r="BV619" i="22"/>
  <c r="BV616" i="22"/>
  <c r="BV612" i="22"/>
  <c r="BV611" i="22"/>
  <c r="BV608" i="22"/>
  <c r="BV607" i="22"/>
  <c r="BV606" i="22"/>
  <c r="BV603" i="22"/>
  <c r="BV599" i="22"/>
  <c r="BV595" i="22"/>
  <c r="BV592" i="22"/>
  <c r="BV591" i="22"/>
  <c r="BV590" i="22"/>
  <c r="BV586" i="22"/>
  <c r="BV585" i="22"/>
  <c r="BV583" i="22"/>
  <c r="BV582" i="22"/>
  <c r="BV581" i="22"/>
  <c r="BV579" i="22"/>
  <c r="BV573" i="22"/>
  <c r="BV569" i="22"/>
  <c r="BV565" i="22"/>
  <c r="BV563" i="22"/>
  <c r="BV559" i="22"/>
  <c r="BV557" i="22"/>
  <c r="BV551" i="22"/>
  <c r="BV549" i="22"/>
  <c r="BV543" i="22"/>
  <c r="BV541" i="22"/>
  <c r="BV540" i="22"/>
  <c r="BV535" i="22"/>
  <c r="BV533" i="22"/>
  <c r="BV532" i="22"/>
  <c r="BV530" i="22"/>
  <c r="BV527" i="22"/>
  <c r="BV526" i="22"/>
  <c r="BV524" i="22"/>
  <c r="BV519" i="22"/>
  <c r="BV518" i="22"/>
  <c r="BV516" i="22"/>
  <c r="BV514" i="22"/>
  <c r="BV513" i="22"/>
  <c r="BV510" i="22"/>
  <c r="BV509" i="22"/>
  <c r="BV501" i="22"/>
  <c r="BV500" i="22"/>
  <c r="BV493" i="22"/>
  <c r="BV492" i="22"/>
  <c r="BV491" i="22"/>
  <c r="BV486" i="22"/>
  <c r="BV484" i="22"/>
  <c r="BV483" i="22"/>
  <c r="BV479" i="22"/>
  <c r="BV477" i="22"/>
  <c r="BV474" i="22"/>
  <c r="BV473" i="22"/>
  <c r="BV470" i="22"/>
  <c r="BV469" i="22"/>
  <c r="BV465" i="22"/>
  <c r="BV464" i="22"/>
  <c r="BV462" i="22"/>
  <c r="BV459" i="22"/>
  <c r="BV457" i="22"/>
  <c r="BV455" i="22"/>
  <c r="BV450" i="22"/>
  <c r="BV449" i="22"/>
  <c r="BV448" i="22"/>
  <c r="BV447" i="22"/>
  <c r="BV441" i="22"/>
  <c r="BV439" i="22"/>
  <c r="BV438" i="22"/>
  <c r="BV437" i="22"/>
  <c r="BV433" i="22"/>
  <c r="BV431" i="22"/>
  <c r="BV428" i="22"/>
  <c r="BV425" i="22"/>
  <c r="BV424" i="22"/>
  <c r="BV422" i="22"/>
  <c r="BV420" i="22"/>
  <c r="BV416" i="22"/>
  <c r="BV415" i="22"/>
  <c r="BV414" i="22"/>
  <c r="BV413" i="22"/>
  <c r="BV411" i="22"/>
  <c r="BV408" i="22"/>
  <c r="BV406" i="22"/>
  <c r="BV405" i="22"/>
  <c r="BV404" i="22"/>
  <c r="BV402" i="22"/>
  <c r="BV398" i="22"/>
  <c r="BV397" i="22"/>
  <c r="BV395" i="22"/>
  <c r="BV394" i="22"/>
  <c r="BV390" i="22"/>
  <c r="BV389" i="22"/>
  <c r="BV388" i="22"/>
  <c r="BV387" i="22"/>
  <c r="BV382" i="22"/>
  <c r="BV379" i="22"/>
  <c r="BV378" i="22"/>
  <c r="BV377" i="22"/>
  <c r="BV369" i="22"/>
  <c r="BV368" i="22"/>
  <c r="BV363" i="22"/>
  <c r="BV362" i="22"/>
  <c r="BV361" i="22"/>
  <c r="BV360" i="22"/>
  <c r="BV359" i="22"/>
  <c r="BV355" i="22"/>
  <c r="BV354" i="22"/>
  <c r="BV352" i="22"/>
  <c r="BV351" i="22"/>
  <c r="BV347" i="22"/>
  <c r="BV345" i="22"/>
  <c r="BV343" i="22"/>
  <c r="BV341" i="22"/>
  <c r="BV340" i="22"/>
  <c r="BV338" i="22"/>
  <c r="BV336" i="22"/>
  <c r="BV334" i="22"/>
  <c r="BV333" i="22"/>
  <c r="BV331" i="22"/>
  <c r="BV328" i="22"/>
  <c r="BV327" i="22"/>
  <c r="BV326" i="22"/>
  <c r="BV325" i="22"/>
  <c r="BV324" i="22"/>
  <c r="BV323" i="22"/>
  <c r="BV320" i="22"/>
  <c r="BV318" i="22"/>
  <c r="BV317" i="22"/>
  <c r="BV315" i="22"/>
  <c r="BV314" i="22"/>
  <c r="BV312" i="22"/>
  <c r="BV310" i="22"/>
  <c r="BV309" i="22"/>
  <c r="BV305" i="22"/>
  <c r="BV301" i="22"/>
  <c r="BV298" i="22"/>
  <c r="BV297" i="22"/>
  <c r="BV296" i="22"/>
  <c r="BV290" i="22"/>
  <c r="BV289" i="22"/>
  <c r="BV285" i="22"/>
  <c r="BV284" i="22"/>
  <c r="BV282" i="22"/>
  <c r="BV280" i="22"/>
  <c r="BV277" i="22"/>
  <c r="BV276" i="22"/>
  <c r="BV273" i="22"/>
  <c r="BV271" i="22"/>
  <c r="BV270" i="22"/>
  <c r="BV266" i="22"/>
  <c r="BV262" i="22"/>
  <c r="BV261" i="22"/>
  <c r="BV258" i="22"/>
  <c r="BV257" i="22"/>
  <c r="BV255" i="22"/>
  <c r="BV253" i="22"/>
  <c r="BV251" i="22"/>
  <c r="BV250" i="22"/>
  <c r="BV247" i="22"/>
  <c r="BV246" i="22"/>
  <c r="BV243" i="22"/>
  <c r="BV242" i="22"/>
  <c r="BV239" i="22"/>
  <c r="BV236" i="22"/>
  <c r="BV235" i="22"/>
  <c r="BV233" i="22"/>
  <c r="BV232" i="22"/>
  <c r="BV231" i="22"/>
  <c r="BV229" i="22"/>
  <c r="BV227" i="22"/>
  <c r="BV226" i="22"/>
  <c r="BV223" i="22"/>
  <c r="BV222" i="22"/>
  <c r="BV221" i="22"/>
  <c r="BV220" i="22"/>
  <c r="BV218" i="22"/>
  <c r="BV215" i="22"/>
  <c r="BV214" i="22"/>
  <c r="BV213" i="22"/>
  <c r="BV212" i="22"/>
  <c r="BV211" i="22"/>
  <c r="BV207" i="22"/>
  <c r="BV203" i="22"/>
  <c r="BV202" i="22"/>
  <c r="BV201" i="22"/>
  <c r="BV200" i="22"/>
  <c r="BV196" i="22"/>
  <c r="BV194" i="22"/>
  <c r="BV192" i="22"/>
  <c r="BV191" i="22"/>
  <c r="BV188" i="22"/>
  <c r="BV187" i="22"/>
  <c r="BV184" i="22"/>
  <c r="BV183" i="22"/>
  <c r="BV180" i="22"/>
  <c r="BV179" i="22"/>
  <c r="BV178" i="22"/>
  <c r="BV177" i="22"/>
  <c r="BV176" i="22"/>
  <c r="BV175" i="22"/>
  <c r="BV167" i="22"/>
  <c r="BV164" i="22"/>
  <c r="BV159" i="22"/>
  <c r="BV158" i="22"/>
  <c r="BV157" i="22"/>
  <c r="BV156" i="22"/>
  <c r="BV152" i="22"/>
  <c r="BV151" i="22"/>
  <c r="BV150" i="22"/>
  <c r="BV149" i="22"/>
  <c r="BV148" i="22"/>
  <c r="BV144" i="22"/>
  <c r="BV143" i="22"/>
  <c r="BV142" i="22"/>
  <c r="BV141" i="22"/>
  <c r="BV140" i="22"/>
  <c r="BV137" i="22"/>
  <c r="BV133" i="22"/>
  <c r="BV132" i="22"/>
  <c r="BV129" i="22"/>
  <c r="BV124" i="22"/>
  <c r="BV121" i="22"/>
  <c r="BV116" i="22"/>
  <c r="BV111" i="22"/>
  <c r="BV108" i="22"/>
  <c r="BV107" i="22"/>
  <c r="BV103" i="22"/>
  <c r="BV99" i="22"/>
  <c r="BV95" i="22"/>
  <c r="BV91" i="22"/>
  <c r="BV89" i="22"/>
  <c r="BV83" i="22"/>
  <c r="BV82" i="22"/>
  <c r="BV81" i="22"/>
  <c r="BV76" i="22"/>
  <c r="BV75" i="22"/>
  <c r="BV73" i="22"/>
  <c r="BV71" i="22"/>
  <c r="BV65" i="22"/>
  <c r="BV61" i="22"/>
  <c r="BV54" i="22"/>
  <c r="BV53" i="22"/>
  <c r="BV48" i="22"/>
  <c r="BV46" i="22"/>
  <c r="BV45" i="22"/>
  <c r="BV40" i="22"/>
  <c r="BV39" i="22"/>
  <c r="BV38" i="22"/>
  <c r="BU4" i="22"/>
  <c r="BV4" i="22" s="1"/>
  <c r="BU5" i="22"/>
  <c r="BU6" i="22"/>
  <c r="BU7" i="22"/>
  <c r="BV7" i="22" s="1"/>
  <c r="BU8" i="22"/>
  <c r="BV8" i="22" s="1"/>
  <c r="BU9" i="22"/>
  <c r="BV9" i="22" s="1"/>
  <c r="BU10" i="22"/>
  <c r="BV10" i="22" s="1"/>
  <c r="BU11" i="22"/>
  <c r="BV11" i="22" s="1"/>
  <c r="BU12" i="22"/>
  <c r="BV12" i="22" s="1"/>
  <c r="BU13" i="22"/>
  <c r="BV13" i="22" s="1"/>
  <c r="BU14" i="22"/>
  <c r="BV14" i="22" s="1"/>
  <c r="BU15" i="22"/>
  <c r="BV15" i="22" s="1"/>
  <c r="BU16" i="22"/>
  <c r="BV16" i="22" s="1"/>
  <c r="BU17" i="22"/>
  <c r="BV17" i="22" s="1"/>
  <c r="BU18" i="22"/>
  <c r="BV18" i="22" s="1"/>
  <c r="BU19" i="22"/>
  <c r="BV19" i="22" s="1"/>
  <c r="BU20" i="22"/>
  <c r="BV20" i="22" s="1"/>
  <c r="BU21" i="22"/>
  <c r="BV21" i="22" s="1"/>
  <c r="BU22" i="22"/>
  <c r="BV22" i="22" s="1"/>
  <c r="BU23" i="22"/>
  <c r="BV23" i="22" s="1"/>
  <c r="BU24" i="22"/>
  <c r="BV24" i="22" s="1"/>
  <c r="BU25" i="22"/>
  <c r="BV25" i="22" s="1"/>
  <c r="BU26" i="22"/>
  <c r="BU27" i="22"/>
  <c r="BV27" i="22" s="1"/>
  <c r="BU28" i="22"/>
  <c r="BV28" i="22" s="1"/>
  <c r="BU29" i="22"/>
  <c r="BV29" i="22" s="1"/>
  <c r="BU30" i="22"/>
  <c r="BV30" i="22" s="1"/>
  <c r="BU31" i="22"/>
  <c r="BV31" i="22" s="1"/>
  <c r="BU32" i="22"/>
  <c r="BV32" i="22" s="1"/>
  <c r="BU33" i="22"/>
  <c r="BV33" i="22" s="1"/>
  <c r="BU34" i="22"/>
  <c r="BV34" i="22" s="1"/>
  <c r="BU35" i="22"/>
  <c r="BV35" i="22" s="1"/>
  <c r="BU3" i="22"/>
  <c r="BV3" i="22" s="1"/>
  <c r="BV5" i="22"/>
  <c r="BV26" i="22"/>
  <c r="BV6" i="22"/>
  <c r="F103" i="10" l="1"/>
  <c r="F104" i="10"/>
  <c r="F74" i="10"/>
  <c r="F75" i="10"/>
  <c r="F71" i="10"/>
  <c r="F73" i="10"/>
  <c r="F108" i="10"/>
  <c r="F90" i="10"/>
  <c r="F67" i="10"/>
  <c r="F70" i="10"/>
  <c r="F63" i="10"/>
  <c r="F55" i="10"/>
  <c r="F49" i="10"/>
  <c r="F102" i="10"/>
  <c r="F76" i="10"/>
  <c r="F77" i="10"/>
  <c r="F112" i="10"/>
  <c r="F61" i="10"/>
  <c r="F48" i="10"/>
  <c r="F56" i="10"/>
  <c r="F47" i="10"/>
  <c r="F42" i="10"/>
  <c r="F33" i="10"/>
  <c r="I27" i="10"/>
  <c r="F25" i="10"/>
  <c r="F26" i="10"/>
  <c r="F39" i="10"/>
  <c r="F27" i="10"/>
  <c r="F38" i="10"/>
  <c r="BB446" i="22"/>
  <c r="BB447" i="22"/>
  <c r="BB448" i="22"/>
  <c r="BB449" i="22"/>
  <c r="BB450" i="22"/>
  <c r="BC450" i="22" s="1"/>
  <c r="BB451" i="22"/>
  <c r="BC451" i="22" s="1"/>
  <c r="BB452" i="22"/>
  <c r="BB453" i="22"/>
  <c r="BC453" i="22" s="1"/>
  <c r="BB454" i="22"/>
  <c r="BB455" i="22"/>
  <c r="BB456" i="22"/>
  <c r="BB457" i="22"/>
  <c r="BB458" i="22"/>
  <c r="BB459" i="22"/>
  <c r="BC459" i="22" s="1"/>
  <c r="BB460" i="22"/>
  <c r="BC460" i="22" s="1"/>
  <c r="BB461" i="22"/>
  <c r="BC461" i="22" s="1"/>
  <c r="BB462" i="22"/>
  <c r="BB463" i="22"/>
  <c r="BB464" i="22"/>
  <c r="BB465" i="22"/>
  <c r="BB466" i="22"/>
  <c r="BC466" i="22" s="1"/>
  <c r="BB467" i="22"/>
  <c r="BC467" i="22" s="1"/>
  <c r="BB468" i="22"/>
  <c r="BC468" i="22" s="1"/>
  <c r="BB469" i="22"/>
  <c r="BC469" i="22" s="1"/>
  <c r="BB470" i="22"/>
  <c r="BC470" i="22" s="1"/>
  <c r="BB471" i="22"/>
  <c r="BB472" i="22"/>
  <c r="BB473" i="22"/>
  <c r="BB474" i="22"/>
  <c r="BC474" i="22" s="1"/>
  <c r="BB475" i="22"/>
  <c r="BC475" i="22" s="1"/>
  <c r="BB476" i="22"/>
  <c r="BC476" i="22" s="1"/>
  <c r="BB477" i="22"/>
  <c r="BC477" i="22" s="1"/>
  <c r="BB445" i="22"/>
  <c r="BB412" i="22"/>
  <c r="BB413" i="22"/>
  <c r="BB414" i="22"/>
  <c r="BB415" i="22"/>
  <c r="BC415" i="22" s="1"/>
  <c r="BB416" i="22"/>
  <c r="BC416" i="22" s="1"/>
  <c r="BB417" i="22"/>
  <c r="BC417" i="22" s="1"/>
  <c r="BB418" i="22"/>
  <c r="BC418" i="22" s="1"/>
  <c r="BB419" i="22"/>
  <c r="BC419" i="22" s="1"/>
  <c r="BB420" i="22"/>
  <c r="BB421" i="22"/>
  <c r="BB422" i="22"/>
  <c r="BB423" i="22"/>
  <c r="BB424" i="22"/>
  <c r="BC424" i="22" s="1"/>
  <c r="BB425" i="22"/>
  <c r="BC425" i="22" s="1"/>
  <c r="BB426" i="22"/>
  <c r="BC426" i="22" s="1"/>
  <c r="BB427" i="22"/>
  <c r="BC427" i="22" s="1"/>
  <c r="BB428" i="22"/>
  <c r="BB429" i="22"/>
  <c r="BB430" i="22"/>
  <c r="BB431" i="22"/>
  <c r="BB432" i="22"/>
  <c r="BB433" i="22"/>
  <c r="BC433" i="22" s="1"/>
  <c r="BB434" i="22"/>
  <c r="BB435" i="22"/>
  <c r="BC435" i="22" s="1"/>
  <c r="BB436" i="22"/>
  <c r="BB437" i="22"/>
  <c r="BC437" i="22" s="1"/>
  <c r="BB438" i="22"/>
  <c r="BB439" i="22"/>
  <c r="BC439" i="22" s="1"/>
  <c r="BB440" i="22"/>
  <c r="BC440" i="22" s="1"/>
  <c r="BB441" i="22"/>
  <c r="BB442" i="22"/>
  <c r="BC442" i="22" s="1"/>
  <c r="BB443" i="22"/>
  <c r="BC443" i="22" s="1"/>
  <c r="BB411" i="22"/>
  <c r="BC411" i="22" s="1"/>
  <c r="BB378" i="22"/>
  <c r="BB379" i="22"/>
  <c r="BB380" i="22"/>
  <c r="BC380" i="22" s="1"/>
  <c r="BB381" i="22"/>
  <c r="BC381" i="22" s="1"/>
  <c r="BB382" i="22"/>
  <c r="BC382" i="22" s="1"/>
  <c r="BB383" i="22"/>
  <c r="BC383" i="22" s="1"/>
  <c r="BB384" i="22"/>
  <c r="BB385" i="22"/>
  <c r="BC385" i="22" s="1"/>
  <c r="BB386" i="22"/>
  <c r="BB387" i="22"/>
  <c r="BB388" i="22"/>
  <c r="BC388" i="22" s="1"/>
  <c r="BB389" i="22"/>
  <c r="BB390" i="22"/>
  <c r="BC390" i="22" s="1"/>
  <c r="BB391" i="22"/>
  <c r="BB392" i="22"/>
  <c r="BB393" i="22"/>
  <c r="BC393" i="22" s="1"/>
  <c r="BB394" i="22"/>
  <c r="BB395" i="22"/>
  <c r="BB396" i="22"/>
  <c r="BC396" i="22" s="1"/>
  <c r="BB397" i="22"/>
  <c r="BC397" i="22" s="1"/>
  <c r="BB398" i="22"/>
  <c r="BC398" i="22" s="1"/>
  <c r="BB399" i="22"/>
  <c r="BC399" i="22" s="1"/>
  <c r="BB400" i="22"/>
  <c r="BB401" i="22"/>
  <c r="BC401" i="22" s="1"/>
  <c r="BB402" i="22"/>
  <c r="BB403" i="22"/>
  <c r="BC403" i="22" s="1"/>
  <c r="BB404" i="22"/>
  <c r="BC404" i="22" s="1"/>
  <c r="BB405" i="22"/>
  <c r="BC405" i="22" s="1"/>
  <c r="BB406" i="22"/>
  <c r="BC406" i="22" s="1"/>
  <c r="BB407" i="22"/>
  <c r="BC407" i="22" s="1"/>
  <c r="BB408" i="22"/>
  <c r="BB409" i="22"/>
  <c r="BC409" i="22" s="1"/>
  <c r="BB377" i="22"/>
  <c r="BB344" i="22"/>
  <c r="BB345" i="22"/>
  <c r="BC345" i="22" s="1"/>
  <c r="BB346" i="22"/>
  <c r="BC346" i="22" s="1"/>
  <c r="BB347" i="22"/>
  <c r="BC347" i="22" s="1"/>
  <c r="BB348" i="22"/>
  <c r="BC348" i="22" s="1"/>
  <c r="BB349" i="22"/>
  <c r="BC349" i="22" s="1"/>
  <c r="BB350" i="22"/>
  <c r="BB351" i="22"/>
  <c r="BB352" i="22"/>
  <c r="BB353" i="22"/>
  <c r="BC353" i="22" s="1"/>
  <c r="BB354" i="22"/>
  <c r="BC354" i="22" s="1"/>
  <c r="BB355" i="22"/>
  <c r="BB356" i="22"/>
  <c r="BC356" i="22" s="1"/>
  <c r="BB357" i="22"/>
  <c r="BC357" i="22" s="1"/>
  <c r="BB358" i="22"/>
  <c r="BB359" i="22"/>
  <c r="BB360" i="22"/>
  <c r="BB361" i="22"/>
  <c r="BC361" i="22" s="1"/>
  <c r="BB362" i="22"/>
  <c r="BC362" i="22" s="1"/>
  <c r="BB363" i="22"/>
  <c r="BC363" i="22" s="1"/>
  <c r="BB364" i="22"/>
  <c r="BC364" i="22" s="1"/>
  <c r="BB365" i="22"/>
  <c r="BC365" i="22" s="1"/>
  <c r="BB366" i="22"/>
  <c r="BB367" i="22"/>
  <c r="BB368" i="22"/>
  <c r="BB369" i="22"/>
  <c r="BC369" i="22" s="1"/>
  <c r="BB370" i="22"/>
  <c r="BC370" i="22" s="1"/>
  <c r="BB371" i="22"/>
  <c r="BC371" i="22" s="1"/>
  <c r="BB372" i="22"/>
  <c r="BC372" i="22" s="1"/>
  <c r="BB373" i="22"/>
  <c r="BC373" i="22" s="1"/>
  <c r="BB374" i="22"/>
  <c r="BB375" i="22"/>
  <c r="BB343" i="22"/>
  <c r="BC343" i="22" s="1"/>
  <c r="BB310" i="22"/>
  <c r="BC310" i="22" s="1"/>
  <c r="BB311" i="22"/>
  <c r="BC311" i="22" s="1"/>
  <c r="BB312" i="22"/>
  <c r="BC312" i="22" s="1"/>
  <c r="BB313" i="22"/>
  <c r="BC313" i="22" s="1"/>
  <c r="BB314" i="22"/>
  <c r="BB315" i="22"/>
  <c r="BC315" i="22" s="1"/>
  <c r="BB316" i="22"/>
  <c r="BC316" i="22" s="1"/>
  <c r="BB317" i="22"/>
  <c r="BB318" i="22"/>
  <c r="BC318" i="22" s="1"/>
  <c r="BB319" i="22"/>
  <c r="BC319" i="22" s="1"/>
  <c r="BB320" i="22"/>
  <c r="BC320" i="22" s="1"/>
  <c r="BB321" i="22"/>
  <c r="BC321" i="22" s="1"/>
  <c r="BB322" i="22"/>
  <c r="BB323" i="22"/>
  <c r="BC323" i="22" s="1"/>
  <c r="BB324" i="22"/>
  <c r="BC324" i="22" s="1"/>
  <c r="BB325" i="22"/>
  <c r="BB326" i="22"/>
  <c r="BC326" i="22" s="1"/>
  <c r="BB327" i="22"/>
  <c r="BC327" i="22" s="1"/>
  <c r="BB328" i="22"/>
  <c r="BC328" i="22" s="1"/>
  <c r="BB329" i="22"/>
  <c r="BC329" i="22" s="1"/>
  <c r="BB330" i="22"/>
  <c r="BB331" i="22"/>
  <c r="BC331" i="22" s="1"/>
  <c r="BB332" i="22"/>
  <c r="BC332" i="22" s="1"/>
  <c r="BB333" i="22"/>
  <c r="BB334" i="22"/>
  <c r="BC334" i="22" s="1"/>
  <c r="BB335" i="22"/>
  <c r="BC335" i="22" s="1"/>
  <c r="BB336" i="22"/>
  <c r="BC336" i="22" s="1"/>
  <c r="BB337" i="22"/>
  <c r="BC337" i="22" s="1"/>
  <c r="BB338" i="22"/>
  <c r="BB339" i="22"/>
  <c r="BC339" i="22" s="1"/>
  <c r="BB340" i="22"/>
  <c r="BC340" i="22" s="1"/>
  <c r="BB341" i="22"/>
  <c r="BB309" i="22"/>
  <c r="BB276" i="22"/>
  <c r="BC276" i="22" s="1"/>
  <c r="BB277" i="22"/>
  <c r="BC277" i="22" s="1"/>
  <c r="BB278" i="22"/>
  <c r="BB279" i="22"/>
  <c r="BC279" i="22" s="1"/>
  <c r="BB280" i="22"/>
  <c r="BC280" i="22" s="1"/>
  <c r="BB281" i="22"/>
  <c r="BC281" i="22" s="1"/>
  <c r="BB282" i="22"/>
  <c r="BC282" i="22" s="1"/>
  <c r="BB283" i="22"/>
  <c r="BC283" i="22" s="1"/>
  <c r="BB284" i="22"/>
  <c r="BC284" i="22" s="1"/>
  <c r="BB285" i="22"/>
  <c r="BC285" i="22" s="1"/>
  <c r="BB286" i="22"/>
  <c r="BC286" i="22" s="1"/>
  <c r="BB287" i="22"/>
  <c r="BC287" i="22" s="1"/>
  <c r="BB288" i="22"/>
  <c r="BB289" i="22"/>
  <c r="BC289" i="22" s="1"/>
  <c r="BB290" i="22"/>
  <c r="BC290" i="22" s="1"/>
  <c r="BB291" i="22"/>
  <c r="BC291" i="22" s="1"/>
  <c r="BB292" i="22"/>
  <c r="BC292" i="22" s="1"/>
  <c r="BB293" i="22"/>
  <c r="BC293" i="22" s="1"/>
  <c r="BB294" i="22"/>
  <c r="BB295" i="22"/>
  <c r="BC295" i="22" s="1"/>
  <c r="BB296" i="22"/>
  <c r="BC296" i="22" s="1"/>
  <c r="BB297" i="22"/>
  <c r="BC297" i="22" s="1"/>
  <c r="BB298" i="22"/>
  <c r="BB299" i="22"/>
  <c r="BC299" i="22" s="1"/>
  <c r="BB300" i="22"/>
  <c r="BC300" i="22" s="1"/>
  <c r="BB301" i="22"/>
  <c r="BC301" i="22" s="1"/>
  <c r="BB302" i="22"/>
  <c r="BC302" i="22" s="1"/>
  <c r="BB303" i="22"/>
  <c r="BC303" i="22" s="1"/>
  <c r="BB304" i="22"/>
  <c r="BC304" i="22" s="1"/>
  <c r="BB305" i="22"/>
  <c r="BC305" i="22" s="1"/>
  <c r="BB306" i="22"/>
  <c r="BB307" i="22"/>
  <c r="BC307" i="22" s="1"/>
  <c r="BB275" i="22"/>
  <c r="BC275" i="22" s="1"/>
  <c r="BB242" i="22"/>
  <c r="BC242" i="22" s="1"/>
  <c r="BB243" i="22"/>
  <c r="BC243" i="22" s="1"/>
  <c r="BB244" i="22"/>
  <c r="BB245" i="22"/>
  <c r="BB246" i="22"/>
  <c r="BB247" i="22"/>
  <c r="BB248" i="22"/>
  <c r="BB249" i="22"/>
  <c r="BC249" i="22" s="1"/>
  <c r="BB250" i="22"/>
  <c r="BC250" i="22" s="1"/>
  <c r="BB251" i="22"/>
  <c r="BC251" i="22" s="1"/>
  <c r="BB252" i="22"/>
  <c r="BB253" i="22"/>
  <c r="BC253" i="22" s="1"/>
  <c r="BB254" i="22"/>
  <c r="BB255" i="22"/>
  <c r="BB256" i="22"/>
  <c r="BC256" i="22" s="1"/>
  <c r="BB257" i="22"/>
  <c r="BC257" i="22" s="1"/>
  <c r="BB258" i="22"/>
  <c r="BC258" i="22" s="1"/>
  <c r="BB259" i="22"/>
  <c r="BC259" i="22" s="1"/>
  <c r="BB260" i="22"/>
  <c r="BB261" i="22"/>
  <c r="BC261" i="22" s="1"/>
  <c r="BB262" i="22"/>
  <c r="BB263" i="22"/>
  <c r="BC263" i="22" s="1"/>
  <c r="BB264" i="22"/>
  <c r="BB265" i="22"/>
  <c r="BC265" i="22" s="1"/>
  <c r="BB266" i="22"/>
  <c r="BC266" i="22" s="1"/>
  <c r="BB267" i="22"/>
  <c r="BC267" i="22" s="1"/>
  <c r="BB268" i="22"/>
  <c r="BB269" i="22"/>
  <c r="BC269" i="22" s="1"/>
  <c r="BB270" i="22"/>
  <c r="BB271" i="22"/>
  <c r="BC271" i="22" s="1"/>
  <c r="BB272" i="22"/>
  <c r="BC272" i="22" s="1"/>
  <c r="BB273" i="22"/>
  <c r="BC273" i="22" s="1"/>
  <c r="BB241" i="22"/>
  <c r="BC241" i="22" s="1"/>
  <c r="BB208" i="22"/>
  <c r="BC208" i="22" s="1"/>
  <c r="BB209" i="22"/>
  <c r="BB210" i="22"/>
  <c r="BC210" i="22" s="1"/>
  <c r="BB211" i="22"/>
  <c r="BB212" i="22"/>
  <c r="BB213" i="22"/>
  <c r="BC213" i="22" s="1"/>
  <c r="BB214" i="22"/>
  <c r="BC214" i="22" s="1"/>
  <c r="BB215" i="22"/>
  <c r="BC215" i="22" s="1"/>
  <c r="BB216" i="22"/>
  <c r="BC216" i="22" s="1"/>
  <c r="BB217" i="22"/>
  <c r="BB218" i="22"/>
  <c r="BC218" i="22" s="1"/>
  <c r="BB219" i="22"/>
  <c r="BB220" i="22"/>
  <c r="BB221" i="22"/>
  <c r="BC221" i="22" s="1"/>
  <c r="BB222" i="22"/>
  <c r="BC222" i="22" s="1"/>
  <c r="BB223" i="22"/>
  <c r="BC223" i="22" s="1"/>
  <c r="BB224" i="22"/>
  <c r="BC224" i="22" s="1"/>
  <c r="BB225" i="22"/>
  <c r="BB226" i="22"/>
  <c r="BB227" i="22"/>
  <c r="BB228" i="22"/>
  <c r="BB229" i="22"/>
  <c r="BC229" i="22" s="1"/>
  <c r="BB230" i="22"/>
  <c r="BB231" i="22"/>
  <c r="BC231" i="22" s="1"/>
  <c r="BB232" i="22"/>
  <c r="BC232" i="22" s="1"/>
  <c r="BB233" i="22"/>
  <c r="BB234" i="22"/>
  <c r="BC234" i="22" s="1"/>
  <c r="BB235" i="22"/>
  <c r="BB236" i="22"/>
  <c r="BB237" i="22"/>
  <c r="BC237" i="22" s="1"/>
  <c r="BB238" i="22"/>
  <c r="BC238" i="22" s="1"/>
  <c r="BB239" i="22"/>
  <c r="BC239" i="22" s="1"/>
  <c r="BB207" i="22"/>
  <c r="BC207" i="22" s="1"/>
  <c r="BB174" i="22"/>
  <c r="BC174" i="22" s="1"/>
  <c r="BB175" i="22"/>
  <c r="BC175" i="22" s="1"/>
  <c r="BB176" i="22"/>
  <c r="BB177" i="22"/>
  <c r="BC177" i="22" s="1"/>
  <c r="BB178" i="22"/>
  <c r="BC178" i="22" s="1"/>
  <c r="BB179" i="22"/>
  <c r="BC179" i="22" s="1"/>
  <c r="BB180" i="22"/>
  <c r="BC180" i="22" s="1"/>
  <c r="BB181" i="22"/>
  <c r="BB182" i="22"/>
  <c r="BC182" i="22" s="1"/>
  <c r="BB183" i="22"/>
  <c r="BC183" i="22" s="1"/>
  <c r="BB184" i="22"/>
  <c r="BB185" i="22"/>
  <c r="BB186" i="22"/>
  <c r="BB187" i="22"/>
  <c r="BC187" i="22" s="1"/>
  <c r="BB188" i="22"/>
  <c r="BC188" i="22" s="1"/>
  <c r="BB189" i="22"/>
  <c r="BC189" i="22" s="1"/>
  <c r="BB190" i="22"/>
  <c r="BB191" i="22"/>
  <c r="BC191" i="22" s="1"/>
  <c r="BB192" i="22"/>
  <c r="BB193" i="22"/>
  <c r="BC193" i="22" s="1"/>
  <c r="BB194" i="22"/>
  <c r="BB195" i="22"/>
  <c r="BC195" i="22" s="1"/>
  <c r="BB196" i="22"/>
  <c r="BC196" i="22" s="1"/>
  <c r="BB197" i="22"/>
  <c r="BC197" i="22" s="1"/>
  <c r="BB198" i="22"/>
  <c r="BC198" i="22" s="1"/>
  <c r="BB199" i="22"/>
  <c r="BC199" i="22" s="1"/>
  <c r="BB200" i="22"/>
  <c r="BB201" i="22"/>
  <c r="BB202" i="22"/>
  <c r="BC202" i="22" s="1"/>
  <c r="BB203" i="22"/>
  <c r="BC203" i="22" s="1"/>
  <c r="BB204" i="22"/>
  <c r="BC204" i="22" s="1"/>
  <c r="BB205" i="22"/>
  <c r="BC205" i="22" s="1"/>
  <c r="BB173" i="22"/>
  <c r="BC173" i="22" s="1"/>
  <c r="BB140" i="22"/>
  <c r="BC140" i="22" s="1"/>
  <c r="BB141" i="22"/>
  <c r="BB142" i="22"/>
  <c r="BB143" i="22"/>
  <c r="BC143" i="22" s="1"/>
  <c r="BB144" i="22"/>
  <c r="BC144" i="22" s="1"/>
  <c r="BB145" i="22"/>
  <c r="BC145" i="22" s="1"/>
  <c r="BB146" i="22"/>
  <c r="BC146" i="22" s="1"/>
  <c r="BB147" i="22"/>
  <c r="BC147" i="22" s="1"/>
  <c r="BB148" i="22"/>
  <c r="BC148" i="22" s="1"/>
  <c r="BB149" i="22"/>
  <c r="BB150" i="22"/>
  <c r="BB151" i="22"/>
  <c r="BC151" i="22" s="1"/>
  <c r="BB152" i="22"/>
  <c r="BC152" i="22" s="1"/>
  <c r="BB153" i="22"/>
  <c r="BC153" i="22" s="1"/>
  <c r="BB154" i="22"/>
  <c r="BC154" i="22" s="1"/>
  <c r="BB155" i="22"/>
  <c r="BC155" i="22" s="1"/>
  <c r="BB156" i="22"/>
  <c r="BC156" i="22" s="1"/>
  <c r="BB157" i="22"/>
  <c r="BB158" i="22"/>
  <c r="BB159" i="22"/>
  <c r="BC159" i="22" s="1"/>
  <c r="BB160" i="22"/>
  <c r="BC160" i="22" s="1"/>
  <c r="BB161" i="22"/>
  <c r="BC161" i="22" s="1"/>
  <c r="BB162" i="22"/>
  <c r="BC162" i="22" s="1"/>
  <c r="BB163" i="22"/>
  <c r="BC163" i="22" s="1"/>
  <c r="BB164" i="22"/>
  <c r="BC164" i="22" s="1"/>
  <c r="BB165" i="22"/>
  <c r="BB166" i="22"/>
  <c r="BB167" i="22"/>
  <c r="BC167" i="22" s="1"/>
  <c r="BB168" i="22"/>
  <c r="BC168" i="22" s="1"/>
  <c r="BB169" i="22"/>
  <c r="BC169" i="22" s="1"/>
  <c r="BB170" i="22"/>
  <c r="BC170" i="22" s="1"/>
  <c r="BB171" i="22"/>
  <c r="BC171" i="22" s="1"/>
  <c r="BB139" i="22"/>
  <c r="BC139" i="22" s="1"/>
  <c r="BB106" i="22"/>
  <c r="BB107" i="22"/>
  <c r="BB108" i="22"/>
  <c r="BC108" i="22" s="1"/>
  <c r="BB109" i="22"/>
  <c r="BC109" i="22" s="1"/>
  <c r="BB110" i="22"/>
  <c r="BC110" i="22" s="1"/>
  <c r="BB111" i="22"/>
  <c r="BC111" i="22" s="1"/>
  <c r="BB112" i="22"/>
  <c r="BC112" i="22" s="1"/>
  <c r="BB113" i="22"/>
  <c r="BC113" i="22" s="1"/>
  <c r="BB114" i="22"/>
  <c r="BB115" i="22"/>
  <c r="BB116" i="22"/>
  <c r="BB117" i="22"/>
  <c r="BC117" i="22" s="1"/>
  <c r="BB118" i="22"/>
  <c r="BC118" i="22" s="1"/>
  <c r="BB119" i="22"/>
  <c r="BC119" i="22" s="1"/>
  <c r="BB120" i="22"/>
  <c r="BB121" i="22"/>
  <c r="BC121" i="22" s="1"/>
  <c r="BB122" i="22"/>
  <c r="BB123" i="22"/>
  <c r="BB124" i="22"/>
  <c r="BC124" i="22" s="1"/>
  <c r="BB125" i="22"/>
  <c r="BC125" i="22" s="1"/>
  <c r="BB126" i="22"/>
  <c r="BC126" i="22" s="1"/>
  <c r="BB127" i="22"/>
  <c r="BC127" i="22" s="1"/>
  <c r="BB128" i="22"/>
  <c r="BC128" i="22" s="1"/>
  <c r="BB129" i="22"/>
  <c r="BC129" i="22" s="1"/>
  <c r="BB130" i="22"/>
  <c r="BB131" i="22"/>
  <c r="BB132" i="22"/>
  <c r="BB133" i="22"/>
  <c r="BC133" i="22" s="1"/>
  <c r="BB134" i="22"/>
  <c r="BC134" i="22" s="1"/>
  <c r="BB135" i="22"/>
  <c r="BC135" i="22" s="1"/>
  <c r="BB136" i="22"/>
  <c r="BC136" i="22" s="1"/>
  <c r="BB137" i="22"/>
  <c r="BC137" i="22" s="1"/>
  <c r="BB105" i="22"/>
  <c r="BB72" i="22"/>
  <c r="BB73" i="22"/>
  <c r="BC73" i="22" s="1"/>
  <c r="BB74" i="22"/>
  <c r="BC74" i="22" s="1"/>
  <c r="BB75" i="22"/>
  <c r="BB76" i="22"/>
  <c r="BC76" i="22" s="1"/>
  <c r="BB77" i="22"/>
  <c r="BB78" i="22"/>
  <c r="BC78" i="22" s="1"/>
  <c r="BB79" i="22"/>
  <c r="BB80" i="22"/>
  <c r="BB81" i="22"/>
  <c r="BC81" i="22" s="1"/>
  <c r="BB82" i="22"/>
  <c r="BC82" i="22" s="1"/>
  <c r="BB83" i="22"/>
  <c r="BC83" i="22" s="1"/>
  <c r="BB84" i="22"/>
  <c r="BC84" i="22" s="1"/>
  <c r="BB85" i="22"/>
  <c r="BC85" i="22" s="1"/>
  <c r="BB86" i="22"/>
  <c r="BC86" i="22" s="1"/>
  <c r="BB87" i="22"/>
  <c r="BB88" i="22"/>
  <c r="BB89" i="22"/>
  <c r="BC89" i="22" s="1"/>
  <c r="BB90" i="22"/>
  <c r="BC90" i="22" s="1"/>
  <c r="BB91" i="22"/>
  <c r="BB92" i="22"/>
  <c r="BC92" i="22" s="1"/>
  <c r="BB93" i="22"/>
  <c r="BC93" i="22" s="1"/>
  <c r="BB94" i="22"/>
  <c r="BC94" i="22" s="1"/>
  <c r="BB95" i="22"/>
  <c r="BB96" i="22"/>
  <c r="BB97" i="22"/>
  <c r="BC97" i="22" s="1"/>
  <c r="BB98" i="22"/>
  <c r="BC98" i="22" s="1"/>
  <c r="BB99" i="22"/>
  <c r="BC99" i="22" s="1"/>
  <c r="BB100" i="22"/>
  <c r="BC100" i="22" s="1"/>
  <c r="BB101" i="22"/>
  <c r="BC101" i="22" s="1"/>
  <c r="BB102" i="22"/>
  <c r="BC102" i="22" s="1"/>
  <c r="BB103" i="22"/>
  <c r="BB71" i="22"/>
  <c r="BC71" i="22" s="1"/>
  <c r="BB38" i="22"/>
  <c r="BC38" i="22" s="1"/>
  <c r="BB39" i="22"/>
  <c r="BB40" i="22"/>
  <c r="BB41" i="22"/>
  <c r="BC41" i="22" s="1"/>
  <c r="BB42" i="22"/>
  <c r="BC42" i="22" s="1"/>
  <c r="BB43" i="22"/>
  <c r="BB44" i="22"/>
  <c r="BC44" i="22" s="1"/>
  <c r="BB45" i="22"/>
  <c r="BC45" i="22" s="1"/>
  <c r="BB46" i="22"/>
  <c r="BC46" i="22" s="1"/>
  <c r="BB47" i="22"/>
  <c r="BC47" i="22" s="1"/>
  <c r="BB48" i="22"/>
  <c r="BC48" i="22" s="1"/>
  <c r="BB49" i="22"/>
  <c r="BC49" i="22" s="1"/>
  <c r="BB50" i="22"/>
  <c r="BB51" i="22"/>
  <c r="BC51" i="22" s="1"/>
  <c r="BB52" i="22"/>
  <c r="BC52" i="22" s="1"/>
  <c r="BB53" i="22"/>
  <c r="BC53" i="22" s="1"/>
  <c r="BB54" i="22"/>
  <c r="BB55" i="22"/>
  <c r="BC55" i="22" s="1"/>
  <c r="BB56" i="22"/>
  <c r="BC56" i="22" s="1"/>
  <c r="BB57" i="22"/>
  <c r="BC57" i="22" s="1"/>
  <c r="BB58" i="22"/>
  <c r="BB59" i="22"/>
  <c r="BC59" i="22" s="1"/>
  <c r="BB60" i="22"/>
  <c r="BC60" i="22" s="1"/>
  <c r="BB61" i="22"/>
  <c r="BC61" i="22" s="1"/>
  <c r="BB62" i="22"/>
  <c r="BC62" i="22" s="1"/>
  <c r="BB63" i="22"/>
  <c r="BC63" i="22" s="1"/>
  <c r="BB64" i="22"/>
  <c r="BC64" i="22" s="1"/>
  <c r="BB65" i="22"/>
  <c r="BC65" i="22" s="1"/>
  <c r="BB66" i="22"/>
  <c r="BC66" i="22" s="1"/>
  <c r="BB67" i="22"/>
  <c r="BC67" i="22" s="1"/>
  <c r="BB68" i="22"/>
  <c r="BC68" i="22" s="1"/>
  <c r="BB69" i="22"/>
  <c r="BC69" i="22" s="1"/>
  <c r="BB37" i="22"/>
  <c r="BC37" i="22" s="1"/>
  <c r="BC473" i="22"/>
  <c r="BC472" i="22"/>
  <c r="BC471" i="22"/>
  <c r="BC465" i="22"/>
  <c r="BC464" i="22"/>
  <c r="BC463" i="22"/>
  <c r="BC462" i="22"/>
  <c r="BC458" i="22"/>
  <c r="BC457" i="22"/>
  <c r="BC456" i="22"/>
  <c r="BC455" i="22"/>
  <c r="BC454" i="22"/>
  <c r="BC452" i="22"/>
  <c r="BC449" i="22"/>
  <c r="BC448" i="22"/>
  <c r="BC447" i="22"/>
  <c r="BC446" i="22"/>
  <c r="BC445" i="22"/>
  <c r="BC441" i="22"/>
  <c r="BC438" i="22"/>
  <c r="BC436" i="22"/>
  <c r="BC434" i="22"/>
  <c r="BC432" i="22"/>
  <c r="BC431" i="22"/>
  <c r="BC430" i="22"/>
  <c r="BC429" i="22"/>
  <c r="BC428" i="22"/>
  <c r="BC423" i="22"/>
  <c r="BC422" i="22"/>
  <c r="BC421" i="22"/>
  <c r="BC420" i="22"/>
  <c r="BC414" i="22"/>
  <c r="BC413" i="22"/>
  <c r="BC412" i="22"/>
  <c r="BC408" i="22"/>
  <c r="BC402" i="22"/>
  <c r="BC400" i="22"/>
  <c r="BC395" i="22"/>
  <c r="BC394" i="22"/>
  <c r="BC392" i="22"/>
  <c r="BC391" i="22"/>
  <c r="BC389" i="22"/>
  <c r="BC387" i="22"/>
  <c r="BC386" i="22"/>
  <c r="BC384" i="22"/>
  <c r="BC379" i="22"/>
  <c r="BC378" i="22"/>
  <c r="BC377" i="22"/>
  <c r="BC375" i="22"/>
  <c r="BC374" i="22"/>
  <c r="BC368" i="22"/>
  <c r="BC367" i="22"/>
  <c r="BC366" i="22"/>
  <c r="BC360" i="22"/>
  <c r="BC359" i="22"/>
  <c r="BC358" i="22"/>
  <c r="BC355" i="22"/>
  <c r="BC352" i="22"/>
  <c r="BC351" i="22"/>
  <c r="BC350" i="22"/>
  <c r="BC344" i="22"/>
  <c r="BC341" i="22"/>
  <c r="BC338" i="22"/>
  <c r="BC333" i="22"/>
  <c r="BC330" i="22"/>
  <c r="BC325" i="22"/>
  <c r="BC322" i="22"/>
  <c r="BC317" i="22"/>
  <c r="BC314" i="22"/>
  <c r="BC309" i="22"/>
  <c r="BC306" i="22"/>
  <c r="BC298" i="22"/>
  <c r="BC294" i="22"/>
  <c r="BC288" i="22"/>
  <c r="BC278" i="22"/>
  <c r="BC270" i="22"/>
  <c r="BC268" i="22"/>
  <c r="BC264" i="22"/>
  <c r="BC262" i="22"/>
  <c r="BC260" i="22"/>
  <c r="BC255" i="22"/>
  <c r="BC254" i="22"/>
  <c r="BC252" i="22"/>
  <c r="BC248" i="22"/>
  <c r="BC247" i="22"/>
  <c r="BC246" i="22"/>
  <c r="BC245" i="22"/>
  <c r="BC244" i="22"/>
  <c r="BC236" i="22"/>
  <c r="BC235" i="22"/>
  <c r="BC233" i="22"/>
  <c r="BC230" i="22"/>
  <c r="BC228" i="22"/>
  <c r="BC227" i="22"/>
  <c r="BC226" i="22"/>
  <c r="BC225" i="22"/>
  <c r="BC220" i="22"/>
  <c r="BC219" i="22"/>
  <c r="BC217" i="22"/>
  <c r="BC212" i="22"/>
  <c r="BC211" i="22"/>
  <c r="BC209" i="22"/>
  <c r="BC201" i="22"/>
  <c r="BC200" i="22"/>
  <c r="BC194" i="22"/>
  <c r="BC192" i="22"/>
  <c r="BC190" i="22"/>
  <c r="BC186" i="22"/>
  <c r="BC185" i="22"/>
  <c r="BC184" i="22"/>
  <c r="BC181" i="22"/>
  <c r="BC176" i="22"/>
  <c r="BC166" i="22"/>
  <c r="BC165" i="22"/>
  <c r="BC158" i="22"/>
  <c r="BC157" i="22"/>
  <c r="BC150" i="22"/>
  <c r="BC149" i="22"/>
  <c r="BC142" i="22"/>
  <c r="BC141" i="22"/>
  <c r="BC132" i="22"/>
  <c r="BC131" i="22"/>
  <c r="BC130" i="22"/>
  <c r="BC123" i="22"/>
  <c r="BC122" i="22"/>
  <c r="BC120" i="22"/>
  <c r="BC116" i="22"/>
  <c r="BC115" i="22"/>
  <c r="BC114" i="22"/>
  <c r="BC107" i="22"/>
  <c r="BC106" i="22"/>
  <c r="BC105" i="22"/>
  <c r="BC103" i="22"/>
  <c r="BC96" i="22"/>
  <c r="BC95" i="22"/>
  <c r="BC91" i="22"/>
  <c r="BC88" i="22"/>
  <c r="BC87" i="22"/>
  <c r="BC80" i="22"/>
  <c r="BC79" i="22"/>
  <c r="BC77" i="22"/>
  <c r="BC75" i="22"/>
  <c r="BC72" i="22"/>
  <c r="BC58" i="22"/>
  <c r="BC54" i="22"/>
  <c r="BC50" i="22"/>
  <c r="BC43" i="22"/>
  <c r="BC40" i="22"/>
  <c r="BC39" i="22"/>
  <c r="BB4" i="22"/>
  <c r="BB5" i="22"/>
  <c r="BC5" i="22" s="1"/>
  <c r="BB6" i="22"/>
  <c r="BC6" i="22" s="1"/>
  <c r="BB7" i="22"/>
  <c r="BC7" i="22" s="1"/>
  <c r="BB8" i="22"/>
  <c r="BC8" i="22" s="1"/>
  <c r="BB9" i="22"/>
  <c r="BC9" i="22" s="1"/>
  <c r="BB10" i="22"/>
  <c r="BC10" i="22" s="1"/>
  <c r="BB11" i="22"/>
  <c r="BC11" i="22" s="1"/>
  <c r="BB12" i="22"/>
  <c r="BC12" i="22" s="1"/>
  <c r="BB13" i="22"/>
  <c r="BC13" i="22" s="1"/>
  <c r="BB14" i="22"/>
  <c r="BC14" i="22" s="1"/>
  <c r="BB15" i="22"/>
  <c r="BC15" i="22" s="1"/>
  <c r="BB16" i="22"/>
  <c r="BC16" i="22" s="1"/>
  <c r="BB17" i="22"/>
  <c r="BC17" i="22" s="1"/>
  <c r="BB18" i="22"/>
  <c r="BC18" i="22" s="1"/>
  <c r="BB19" i="22"/>
  <c r="BC19" i="22" s="1"/>
  <c r="BB20" i="22"/>
  <c r="BC20" i="22" s="1"/>
  <c r="BB21" i="22"/>
  <c r="BC21" i="22" s="1"/>
  <c r="BB22" i="22"/>
  <c r="BC22" i="22" s="1"/>
  <c r="BB23" i="22"/>
  <c r="BB24" i="22"/>
  <c r="BC24" i="22" s="1"/>
  <c r="BB25" i="22"/>
  <c r="BC25" i="22" s="1"/>
  <c r="BB26" i="22"/>
  <c r="BC26" i="22" s="1"/>
  <c r="BB27" i="22"/>
  <c r="BC27" i="22" s="1"/>
  <c r="BB28" i="22"/>
  <c r="BC28" i="22" s="1"/>
  <c r="BB29" i="22"/>
  <c r="BC29" i="22" s="1"/>
  <c r="BB30" i="22"/>
  <c r="BC30" i="22" s="1"/>
  <c r="BB31" i="22"/>
  <c r="BC31" i="22" s="1"/>
  <c r="BB32" i="22"/>
  <c r="BC32" i="22" s="1"/>
  <c r="BB33" i="22"/>
  <c r="BC33" i="22" s="1"/>
  <c r="BB34" i="22"/>
  <c r="BC34" i="22" s="1"/>
  <c r="BB35" i="22"/>
  <c r="BC35" i="22" s="1"/>
  <c r="BC3" i="22"/>
  <c r="BC23" i="22"/>
  <c r="BC4" i="22"/>
  <c r="AI276" i="22"/>
  <c r="AJ276" i="22" s="1"/>
  <c r="AI277" i="22"/>
  <c r="AJ277" i="22" s="1"/>
  <c r="AI278" i="22"/>
  <c r="AI279" i="22"/>
  <c r="AI280" i="22"/>
  <c r="AJ280" i="22" s="1"/>
  <c r="AI281" i="22"/>
  <c r="AJ281" i="22" s="1"/>
  <c r="AI282" i="22"/>
  <c r="AJ282" i="22" s="1"/>
  <c r="AI283" i="22"/>
  <c r="AJ283" i="22" s="1"/>
  <c r="AI284" i="22"/>
  <c r="AI285" i="22"/>
  <c r="AJ285" i="22" s="1"/>
  <c r="AI286" i="22"/>
  <c r="AI287" i="22"/>
  <c r="AI288" i="22"/>
  <c r="AI289" i="22"/>
  <c r="AJ289" i="22" s="1"/>
  <c r="AI290" i="22"/>
  <c r="AJ290" i="22" s="1"/>
  <c r="AI291" i="22"/>
  <c r="AJ291" i="22" s="1"/>
  <c r="AI292" i="22"/>
  <c r="AJ292" i="22" s="1"/>
  <c r="AI293" i="22"/>
  <c r="AJ293" i="22" s="1"/>
  <c r="AI294" i="22"/>
  <c r="AI295" i="22"/>
  <c r="AI296" i="22"/>
  <c r="AJ296" i="22" s="1"/>
  <c r="AI297" i="22"/>
  <c r="AJ297" i="22" s="1"/>
  <c r="AI298" i="22"/>
  <c r="AJ298" i="22" s="1"/>
  <c r="AI299" i="22"/>
  <c r="AJ299" i="22" s="1"/>
  <c r="AI300" i="22"/>
  <c r="AI301" i="22"/>
  <c r="AJ301" i="22" s="1"/>
  <c r="AI302" i="22"/>
  <c r="AI303" i="22"/>
  <c r="AI304" i="22"/>
  <c r="AI305" i="22"/>
  <c r="AJ305" i="22" s="1"/>
  <c r="AI306" i="22"/>
  <c r="AJ306" i="22" s="1"/>
  <c r="AI307" i="22"/>
  <c r="AJ307" i="22" s="1"/>
  <c r="AI275" i="22"/>
  <c r="AI242" i="22"/>
  <c r="AJ242" i="22" s="1"/>
  <c r="AI243" i="22"/>
  <c r="AI244" i="22"/>
  <c r="AI245" i="22"/>
  <c r="AJ245" i="22" s="1"/>
  <c r="AI246" i="22"/>
  <c r="AJ246" i="22" s="1"/>
  <c r="AI247" i="22"/>
  <c r="AJ247" i="22" s="1"/>
  <c r="AI248" i="22"/>
  <c r="AJ248" i="22" s="1"/>
  <c r="AI249" i="22"/>
  <c r="AI250" i="22"/>
  <c r="AJ250" i="22" s="1"/>
  <c r="AI251" i="22"/>
  <c r="AI252" i="22"/>
  <c r="AI253" i="22"/>
  <c r="AI254" i="22"/>
  <c r="AJ254" i="22" s="1"/>
  <c r="AI255" i="22"/>
  <c r="AJ255" i="22" s="1"/>
  <c r="AI256" i="22"/>
  <c r="AJ256" i="22" s="1"/>
  <c r="AI257" i="22"/>
  <c r="AJ257" i="22" s="1"/>
  <c r="AI258" i="22"/>
  <c r="AJ258" i="22" s="1"/>
  <c r="AI259" i="22"/>
  <c r="AI260" i="22"/>
  <c r="AI261" i="22"/>
  <c r="AI262" i="22"/>
  <c r="AJ262" i="22" s="1"/>
  <c r="AI263" i="22"/>
  <c r="AJ263" i="22" s="1"/>
  <c r="AI264" i="22"/>
  <c r="AJ264" i="22" s="1"/>
  <c r="AI265" i="22"/>
  <c r="AJ265" i="22" s="1"/>
  <c r="AI266" i="22"/>
  <c r="AJ266" i="22" s="1"/>
  <c r="AI267" i="22"/>
  <c r="AI268" i="22"/>
  <c r="AI269" i="22"/>
  <c r="AJ269" i="22" s="1"/>
  <c r="AI270" i="22"/>
  <c r="AJ270" i="22" s="1"/>
  <c r="AI271" i="22"/>
  <c r="AJ271" i="22" s="1"/>
  <c r="AI272" i="22"/>
  <c r="AJ272" i="22" s="1"/>
  <c r="AI273" i="22"/>
  <c r="AI241" i="22"/>
  <c r="AJ241" i="22" s="1"/>
  <c r="AI208" i="22"/>
  <c r="AJ208" i="22" s="1"/>
  <c r="AI209" i="22"/>
  <c r="AI210" i="22"/>
  <c r="AJ210" i="22" s="1"/>
  <c r="AI211" i="22"/>
  <c r="AI212" i="22"/>
  <c r="AJ212" i="22" s="1"/>
  <c r="AI213" i="22"/>
  <c r="AJ213" i="22" s="1"/>
  <c r="AI214" i="22"/>
  <c r="AI215" i="22"/>
  <c r="AJ215" i="22" s="1"/>
  <c r="AI216" i="22"/>
  <c r="AI217" i="22"/>
  <c r="AI218" i="22"/>
  <c r="AI219" i="22"/>
  <c r="AJ219" i="22" s="1"/>
  <c r="AI220" i="22"/>
  <c r="AI221" i="22"/>
  <c r="AJ221" i="22" s="1"/>
  <c r="AI222" i="22"/>
  <c r="AJ222" i="22" s="1"/>
  <c r="AI223" i="22"/>
  <c r="AJ223" i="22" s="1"/>
  <c r="AI224" i="22"/>
  <c r="AJ224" i="22" s="1"/>
  <c r="AI225" i="22"/>
  <c r="AI226" i="22"/>
  <c r="AI227" i="22"/>
  <c r="AJ227" i="22" s="1"/>
  <c r="AI228" i="22"/>
  <c r="AJ228" i="22" s="1"/>
  <c r="AI229" i="22"/>
  <c r="AJ229" i="22" s="1"/>
  <c r="AI230" i="22"/>
  <c r="AJ230" i="22" s="1"/>
  <c r="AI231" i="22"/>
  <c r="AJ231" i="22" s="1"/>
  <c r="AI232" i="22"/>
  <c r="AI233" i="22"/>
  <c r="AJ233" i="22" s="1"/>
  <c r="AI234" i="22"/>
  <c r="AI235" i="22"/>
  <c r="AJ235" i="22" s="1"/>
  <c r="AI236" i="22"/>
  <c r="AJ236" i="22" s="1"/>
  <c r="AI237" i="22"/>
  <c r="AJ237" i="22" s="1"/>
  <c r="AI238" i="22"/>
  <c r="AJ238" i="22" s="1"/>
  <c r="AI239" i="22"/>
  <c r="AJ239" i="22" s="1"/>
  <c r="AI207" i="22"/>
  <c r="AI174" i="22"/>
  <c r="AI175" i="22"/>
  <c r="AJ175" i="22" s="1"/>
  <c r="AI176" i="22"/>
  <c r="AJ176" i="22" s="1"/>
  <c r="AI177" i="22"/>
  <c r="AI178" i="22"/>
  <c r="AI179" i="22"/>
  <c r="AJ179" i="22" s="1"/>
  <c r="AI180" i="22"/>
  <c r="AJ180" i="22" s="1"/>
  <c r="AI181" i="22"/>
  <c r="AI182" i="22"/>
  <c r="AI183" i="22"/>
  <c r="AJ183" i="22" s="1"/>
  <c r="AI184" i="22"/>
  <c r="AJ184" i="22" s="1"/>
  <c r="AI185" i="22"/>
  <c r="AI186" i="22"/>
  <c r="AI187" i="22"/>
  <c r="AJ187" i="22" s="1"/>
  <c r="AI188" i="22"/>
  <c r="AJ188" i="22" s="1"/>
  <c r="AI189" i="22"/>
  <c r="AI190" i="22"/>
  <c r="AI191" i="22"/>
  <c r="AI192" i="22"/>
  <c r="AJ192" i="22" s="1"/>
  <c r="AI193" i="22"/>
  <c r="AJ193" i="22" s="1"/>
  <c r="AI194" i="22"/>
  <c r="AI195" i="22"/>
  <c r="AJ195" i="22" s="1"/>
  <c r="AI196" i="22"/>
  <c r="AJ196" i="22" s="1"/>
  <c r="AI197" i="22"/>
  <c r="AJ197" i="22" s="1"/>
  <c r="AI198" i="22"/>
  <c r="AI199" i="22"/>
  <c r="AI200" i="22"/>
  <c r="AJ200" i="22" s="1"/>
  <c r="AI201" i="22"/>
  <c r="AJ201" i="22" s="1"/>
  <c r="AI202" i="22"/>
  <c r="AJ202" i="22" s="1"/>
  <c r="AI203" i="22"/>
  <c r="AJ203" i="22" s="1"/>
  <c r="AI204" i="22"/>
  <c r="AJ204" i="22" s="1"/>
  <c r="AI205" i="22"/>
  <c r="AI173" i="22"/>
  <c r="AJ173" i="22" s="1"/>
  <c r="AI140" i="22"/>
  <c r="AJ140" i="22" s="1"/>
  <c r="AI141" i="22"/>
  <c r="AJ141" i="22" s="1"/>
  <c r="AI142" i="22"/>
  <c r="AJ142" i="22" s="1"/>
  <c r="AI143" i="22"/>
  <c r="AJ143" i="22" s="1"/>
  <c r="AI144" i="22"/>
  <c r="AJ144" i="22" s="1"/>
  <c r="AI145" i="22"/>
  <c r="AI146" i="22"/>
  <c r="AI147" i="22"/>
  <c r="AJ147" i="22" s="1"/>
  <c r="AI148" i="22"/>
  <c r="AJ148" i="22" s="1"/>
  <c r="AI149" i="22"/>
  <c r="AJ149" i="22" s="1"/>
  <c r="AI150" i="22"/>
  <c r="AI151" i="22"/>
  <c r="AJ151" i="22" s="1"/>
  <c r="AI152" i="22"/>
  <c r="AJ152" i="22" s="1"/>
  <c r="AI153" i="22"/>
  <c r="AJ153" i="22" s="1"/>
  <c r="AI154" i="22"/>
  <c r="AJ154" i="22" s="1"/>
  <c r="AI155" i="22"/>
  <c r="AJ155" i="22" s="1"/>
  <c r="AI156" i="22"/>
  <c r="AJ156" i="22" s="1"/>
  <c r="AI157" i="22"/>
  <c r="AJ157" i="22" s="1"/>
  <c r="AI158" i="22"/>
  <c r="AJ158" i="22" s="1"/>
  <c r="AI159" i="22"/>
  <c r="AJ159" i="22" s="1"/>
  <c r="AI160" i="22"/>
  <c r="AJ160" i="22" s="1"/>
  <c r="AI161" i="22"/>
  <c r="AJ161" i="22" s="1"/>
  <c r="AI162" i="22"/>
  <c r="AI163" i="22"/>
  <c r="AJ163" i="22" s="1"/>
  <c r="AI164" i="22"/>
  <c r="AI165" i="22"/>
  <c r="AJ165" i="22" s="1"/>
  <c r="AI166" i="22"/>
  <c r="AJ166" i="22" s="1"/>
  <c r="AI167" i="22"/>
  <c r="AJ167" i="22" s="1"/>
  <c r="AI168" i="22"/>
  <c r="AJ168" i="22" s="1"/>
  <c r="AI169" i="22"/>
  <c r="AJ169" i="22" s="1"/>
  <c r="AI170" i="22"/>
  <c r="AI171" i="22"/>
  <c r="AJ171" i="22" s="1"/>
  <c r="AI139" i="22"/>
  <c r="AJ139" i="22" s="1"/>
  <c r="AI106" i="22"/>
  <c r="AJ106" i="22" s="1"/>
  <c r="AI107" i="22"/>
  <c r="AJ107" i="22" s="1"/>
  <c r="AI108" i="22"/>
  <c r="AJ108" i="22" s="1"/>
  <c r="AI109" i="22"/>
  <c r="AJ109" i="22" s="1"/>
  <c r="AI110" i="22"/>
  <c r="AI111" i="22"/>
  <c r="AJ111" i="22" s="1"/>
  <c r="AI112" i="22"/>
  <c r="AJ112" i="22" s="1"/>
  <c r="AI113" i="22"/>
  <c r="AI114" i="22"/>
  <c r="AJ114" i="22" s="1"/>
  <c r="AI115" i="22"/>
  <c r="AI116" i="22"/>
  <c r="AJ116" i="22" s="1"/>
  <c r="AI117" i="22"/>
  <c r="AI118" i="22"/>
  <c r="AJ118" i="22" s="1"/>
  <c r="AI119" i="22"/>
  <c r="AI120" i="22"/>
  <c r="AJ120" i="22" s="1"/>
  <c r="AI121" i="22"/>
  <c r="AI122" i="22"/>
  <c r="AJ122" i="22" s="1"/>
  <c r="AI123" i="22"/>
  <c r="AJ123" i="22" s="1"/>
  <c r="AI124" i="22"/>
  <c r="AI125" i="22"/>
  <c r="AJ125" i="22" s="1"/>
  <c r="AI126" i="22"/>
  <c r="AJ126" i="22" s="1"/>
  <c r="AI127" i="22"/>
  <c r="AI128" i="22"/>
  <c r="AJ128" i="22" s="1"/>
  <c r="AI129" i="22"/>
  <c r="AI130" i="22"/>
  <c r="AJ130" i="22" s="1"/>
  <c r="AI131" i="22"/>
  <c r="AJ131" i="22" s="1"/>
  <c r="AI132" i="22"/>
  <c r="AJ132" i="22" s="1"/>
  <c r="AI133" i="22"/>
  <c r="AJ133" i="22" s="1"/>
  <c r="AI134" i="22"/>
  <c r="AI135" i="22"/>
  <c r="AJ135" i="22" s="1"/>
  <c r="AI136" i="22"/>
  <c r="AJ136" i="22" s="1"/>
  <c r="AI137" i="22"/>
  <c r="AI105" i="22"/>
  <c r="AJ105" i="22" s="1"/>
  <c r="AI72" i="22"/>
  <c r="AI73" i="22"/>
  <c r="AI74" i="22"/>
  <c r="AI75" i="22"/>
  <c r="AJ75" i="22" s="1"/>
  <c r="AI76" i="22"/>
  <c r="AI77" i="22"/>
  <c r="AI78" i="22"/>
  <c r="AJ78" i="22" s="1"/>
  <c r="AI79" i="22"/>
  <c r="AJ79" i="22" s="1"/>
  <c r="AI80" i="22"/>
  <c r="AJ80" i="22" s="1"/>
  <c r="AI81" i="22"/>
  <c r="AJ81" i="22" s="1"/>
  <c r="AI82" i="22"/>
  <c r="AJ82" i="22" s="1"/>
  <c r="AI83" i="22"/>
  <c r="AJ83" i="22" s="1"/>
  <c r="AI84" i="22"/>
  <c r="AI85" i="22"/>
  <c r="AI86" i="22"/>
  <c r="AJ86" i="22" s="1"/>
  <c r="AI87" i="22"/>
  <c r="AJ87" i="22" s="1"/>
  <c r="AI88" i="22"/>
  <c r="AJ88" i="22" s="1"/>
  <c r="AI89" i="22"/>
  <c r="AI90" i="22"/>
  <c r="AJ90" i="22" s="1"/>
  <c r="AI91" i="22"/>
  <c r="AI92" i="22"/>
  <c r="AJ92" i="22" s="1"/>
  <c r="AI93" i="22"/>
  <c r="AI94" i="22"/>
  <c r="AJ94" i="22" s="1"/>
  <c r="AI95" i="22"/>
  <c r="AJ95" i="22" s="1"/>
  <c r="AI96" i="22"/>
  <c r="AJ96" i="22" s="1"/>
  <c r="AI97" i="22"/>
  <c r="AJ97" i="22" s="1"/>
  <c r="AI98" i="22"/>
  <c r="AJ98" i="22" s="1"/>
  <c r="AI99" i="22"/>
  <c r="AJ99" i="22" s="1"/>
  <c r="AI100" i="22"/>
  <c r="AJ100" i="22" s="1"/>
  <c r="AI101" i="22"/>
  <c r="AJ101" i="22" s="1"/>
  <c r="AI102" i="22"/>
  <c r="AJ102" i="22" s="1"/>
  <c r="AI103" i="22"/>
  <c r="AJ103" i="22" s="1"/>
  <c r="AI71" i="22"/>
  <c r="AJ71" i="22" s="1"/>
  <c r="AI38" i="22"/>
  <c r="AJ38" i="22" s="1"/>
  <c r="AI39" i="22"/>
  <c r="AI40" i="22"/>
  <c r="AJ40" i="22" s="1"/>
  <c r="AI41" i="22"/>
  <c r="AJ41" i="22" s="1"/>
  <c r="AI42" i="22"/>
  <c r="AI43" i="22"/>
  <c r="AJ43" i="22" s="1"/>
  <c r="AI44" i="22"/>
  <c r="AJ44" i="22" s="1"/>
  <c r="AI45" i="22"/>
  <c r="AJ45" i="22" s="1"/>
  <c r="AI46" i="22"/>
  <c r="AJ46" i="22" s="1"/>
  <c r="AI47" i="22"/>
  <c r="AI48" i="22"/>
  <c r="AJ48" i="22" s="1"/>
  <c r="AI49" i="22"/>
  <c r="AJ49" i="22" s="1"/>
  <c r="AI50" i="22"/>
  <c r="AI51" i="22"/>
  <c r="AI52" i="22"/>
  <c r="AJ52" i="22" s="1"/>
  <c r="AI53" i="22"/>
  <c r="AJ53" i="22" s="1"/>
  <c r="AI54" i="22"/>
  <c r="AJ54" i="22" s="1"/>
  <c r="AI55" i="22"/>
  <c r="AI56" i="22"/>
  <c r="AJ56" i="22" s="1"/>
  <c r="AI57" i="22"/>
  <c r="AJ57" i="22" s="1"/>
  <c r="AI58" i="22"/>
  <c r="AJ58" i="22" s="1"/>
  <c r="AI59" i="22"/>
  <c r="AJ59" i="22" s="1"/>
  <c r="AI60" i="22"/>
  <c r="AJ60" i="22" s="1"/>
  <c r="AI61" i="22"/>
  <c r="AI62" i="22"/>
  <c r="AJ62" i="22" s="1"/>
  <c r="AI63" i="22"/>
  <c r="AJ63" i="22" s="1"/>
  <c r="AI64" i="22"/>
  <c r="AJ64" i="22" s="1"/>
  <c r="AI65" i="22"/>
  <c r="AI66" i="22"/>
  <c r="AI67" i="22"/>
  <c r="AJ67" i="22" s="1"/>
  <c r="AI68" i="22"/>
  <c r="AJ68" i="22" s="1"/>
  <c r="AI69" i="22"/>
  <c r="AJ69" i="22" s="1"/>
  <c r="AI37" i="22"/>
  <c r="AJ37" i="22" s="1"/>
  <c r="AJ304" i="22"/>
  <c r="AJ303" i="22"/>
  <c r="AJ302" i="22"/>
  <c r="AJ300" i="22"/>
  <c r="AJ295" i="22"/>
  <c r="AJ294" i="22"/>
  <c r="AJ288" i="22"/>
  <c r="AJ287" i="22"/>
  <c r="AJ286" i="22"/>
  <c r="AJ284" i="22"/>
  <c r="AJ279" i="22"/>
  <c r="AJ278" i="22"/>
  <c r="AJ275" i="22"/>
  <c r="AJ273" i="22"/>
  <c r="AJ268" i="22"/>
  <c r="AJ267" i="22"/>
  <c r="AJ261" i="22"/>
  <c r="AJ260" i="22"/>
  <c r="AJ259" i="22"/>
  <c r="AJ253" i="22"/>
  <c r="AJ252" i="22"/>
  <c r="AJ251" i="22"/>
  <c r="AJ249" i="22"/>
  <c r="AJ244" i="22"/>
  <c r="AJ243" i="22"/>
  <c r="AJ234" i="22"/>
  <c r="AJ232" i="22"/>
  <c r="AJ226" i="22"/>
  <c r="AJ225" i="22"/>
  <c r="AJ220" i="22"/>
  <c r="AJ218" i="22"/>
  <c r="AJ217" i="22"/>
  <c r="AJ216" i="22"/>
  <c r="AJ214" i="22"/>
  <c r="AJ211" i="22"/>
  <c r="AJ209" i="22"/>
  <c r="AJ207" i="22"/>
  <c r="AJ205" i="22"/>
  <c r="AJ199" i="22"/>
  <c r="AJ198" i="22"/>
  <c r="AJ194" i="22"/>
  <c r="AJ191" i="22"/>
  <c r="AJ190" i="22"/>
  <c r="AJ189" i="22"/>
  <c r="AJ186" i="22"/>
  <c r="AJ185" i="22"/>
  <c r="AJ182" i="22"/>
  <c r="AJ181" i="22"/>
  <c r="AJ178" i="22"/>
  <c r="AJ177" i="22"/>
  <c r="AJ174" i="22"/>
  <c r="AJ170" i="22"/>
  <c r="AJ164" i="22"/>
  <c r="AJ162" i="22"/>
  <c r="AJ150" i="22"/>
  <c r="AJ146" i="22"/>
  <c r="AJ145" i="22"/>
  <c r="AJ137" i="22"/>
  <c r="AJ134" i="22"/>
  <c r="AJ129" i="22"/>
  <c r="AJ127" i="22"/>
  <c r="AJ124" i="22"/>
  <c r="AJ121" i="22"/>
  <c r="AJ119" i="22"/>
  <c r="AJ117" i="22"/>
  <c r="AJ115" i="22"/>
  <c r="AJ113" i="22"/>
  <c r="AJ110" i="22"/>
  <c r="AJ93" i="22"/>
  <c r="AJ91" i="22"/>
  <c r="AJ89" i="22"/>
  <c r="AJ85" i="22"/>
  <c r="AJ84" i="22"/>
  <c r="AJ77" i="22"/>
  <c r="AJ76" i="22"/>
  <c r="AJ74" i="22"/>
  <c r="AJ73" i="22"/>
  <c r="AJ72" i="22"/>
  <c r="AJ66" i="22"/>
  <c r="AJ65" i="22"/>
  <c r="AJ61" i="22"/>
  <c r="AJ55" i="22"/>
  <c r="AJ51" i="22"/>
  <c r="AJ50" i="22"/>
  <c r="AJ47" i="22"/>
  <c r="AJ42" i="22"/>
  <c r="AJ39" i="22"/>
  <c r="AI4" i="22"/>
  <c r="AI5" i="22"/>
  <c r="AI6" i="22"/>
  <c r="AJ6" i="22" s="1"/>
  <c r="AI7" i="22"/>
  <c r="AJ7" i="22" s="1"/>
  <c r="AI8" i="22"/>
  <c r="AJ8" i="22" s="1"/>
  <c r="AI9" i="22"/>
  <c r="AI10" i="22"/>
  <c r="AJ10" i="22" s="1"/>
  <c r="AI11" i="22"/>
  <c r="AJ11" i="22" s="1"/>
  <c r="AI12" i="22"/>
  <c r="AJ12" i="22" s="1"/>
  <c r="AI13" i="22"/>
  <c r="AJ13" i="22" s="1"/>
  <c r="AI14" i="22"/>
  <c r="AJ14" i="22" s="1"/>
  <c r="AI15" i="22"/>
  <c r="AJ15" i="22" s="1"/>
  <c r="AI16" i="22"/>
  <c r="AJ16" i="22" s="1"/>
  <c r="AI17" i="22"/>
  <c r="AJ17" i="22" s="1"/>
  <c r="AI18" i="22"/>
  <c r="AI19" i="22"/>
  <c r="AJ19" i="22" s="1"/>
  <c r="AI20" i="22"/>
  <c r="AI21" i="22"/>
  <c r="AJ21" i="22" s="1"/>
  <c r="AI22" i="22"/>
  <c r="AJ22" i="22" s="1"/>
  <c r="AI23" i="22"/>
  <c r="AJ23" i="22" s="1"/>
  <c r="AI24" i="22"/>
  <c r="AJ24" i="22" s="1"/>
  <c r="AI25" i="22"/>
  <c r="AI26" i="22"/>
  <c r="AJ26" i="22" s="1"/>
  <c r="AI27" i="22"/>
  <c r="AJ27" i="22" s="1"/>
  <c r="AI28" i="22"/>
  <c r="AJ28" i="22" s="1"/>
  <c r="AI29" i="22"/>
  <c r="AI30" i="22"/>
  <c r="AJ30" i="22" s="1"/>
  <c r="AI31" i="22"/>
  <c r="AJ31" i="22" s="1"/>
  <c r="AI32" i="22"/>
  <c r="AJ32" i="22" s="1"/>
  <c r="AI33" i="22"/>
  <c r="AI34" i="22"/>
  <c r="AJ34" i="22" s="1"/>
  <c r="AI35" i="22"/>
  <c r="AJ35" i="22" s="1"/>
  <c r="AI3" i="22"/>
  <c r="AJ3" i="22" s="1"/>
  <c r="AJ20" i="22"/>
  <c r="AJ33" i="22"/>
  <c r="AJ29" i="22"/>
  <c r="AJ25" i="22"/>
  <c r="AJ18" i="22"/>
  <c r="AJ9" i="22"/>
  <c r="AJ5" i="22"/>
  <c r="AJ4" i="22"/>
  <c r="P174" i="22"/>
  <c r="Q174" i="22" s="1"/>
  <c r="P175" i="22"/>
  <c r="Q175" i="22" s="1"/>
  <c r="P176" i="22"/>
  <c r="P177" i="22"/>
  <c r="Q177" i="22" s="1"/>
  <c r="P178" i="22"/>
  <c r="Q178" i="22" s="1"/>
  <c r="P179" i="22"/>
  <c r="Q179" i="22" s="1"/>
  <c r="P180" i="22"/>
  <c r="Q180" i="22" s="1"/>
  <c r="P181" i="22"/>
  <c r="Q181" i="22" s="1"/>
  <c r="P182" i="22"/>
  <c r="Q182" i="22" s="1"/>
  <c r="P183" i="22"/>
  <c r="P184" i="22"/>
  <c r="Q184" i="22" s="1"/>
  <c r="P185" i="22"/>
  <c r="Q185" i="22" s="1"/>
  <c r="P186" i="22"/>
  <c r="Q186" i="22" s="1"/>
  <c r="P187" i="22"/>
  <c r="P188" i="22"/>
  <c r="Q188" i="22" s="1"/>
  <c r="P189" i="22"/>
  <c r="Q189" i="22" s="1"/>
  <c r="P190" i="22"/>
  <c r="Q190" i="22" s="1"/>
  <c r="P191" i="22"/>
  <c r="Q191" i="22" s="1"/>
  <c r="P192" i="22"/>
  <c r="Q192" i="22" s="1"/>
  <c r="P193" i="22"/>
  <c r="Q193" i="22" s="1"/>
  <c r="P194" i="22"/>
  <c r="Q194" i="22" s="1"/>
  <c r="P195" i="22"/>
  <c r="Q195" i="22" s="1"/>
  <c r="P196" i="22"/>
  <c r="Q196" i="22" s="1"/>
  <c r="P197" i="22"/>
  <c r="Q197" i="22" s="1"/>
  <c r="P198" i="22"/>
  <c r="Q198" i="22" s="1"/>
  <c r="P199" i="22"/>
  <c r="Q199" i="22" s="1"/>
  <c r="P200" i="22"/>
  <c r="Q200" i="22" s="1"/>
  <c r="P201" i="22"/>
  <c r="Q201" i="22" s="1"/>
  <c r="P202" i="22"/>
  <c r="Q202" i="22" s="1"/>
  <c r="P203" i="22"/>
  <c r="Q203" i="22" s="1"/>
  <c r="P204" i="22"/>
  <c r="Q204" i="22" s="1"/>
  <c r="P205" i="22"/>
  <c r="Q205" i="22" s="1"/>
  <c r="P173" i="22"/>
  <c r="Q173" i="22" s="1"/>
  <c r="Q187" i="22"/>
  <c r="Q183" i="22"/>
  <c r="Q176" i="22"/>
  <c r="P140" i="22"/>
  <c r="Q140" i="22" s="1"/>
  <c r="P141" i="22"/>
  <c r="Q141" i="22" s="1"/>
  <c r="P142" i="22"/>
  <c r="Q142" i="22" s="1"/>
  <c r="P143" i="22"/>
  <c r="Q143" i="22" s="1"/>
  <c r="P144" i="22"/>
  <c r="P145" i="22"/>
  <c r="Q145" i="22" s="1"/>
  <c r="P146" i="22"/>
  <c r="Q146" i="22" s="1"/>
  <c r="P147" i="22"/>
  <c r="Q147" i="22" s="1"/>
  <c r="P148" i="22"/>
  <c r="Q148" i="22" s="1"/>
  <c r="P149" i="22"/>
  <c r="Q149" i="22" s="1"/>
  <c r="P150" i="22"/>
  <c r="Q150" i="22" s="1"/>
  <c r="P151" i="22"/>
  <c r="Q151" i="22" s="1"/>
  <c r="P152" i="22"/>
  <c r="Q152" i="22" s="1"/>
  <c r="P153" i="22"/>
  <c r="Q153" i="22" s="1"/>
  <c r="P154" i="22"/>
  <c r="Q154" i="22" s="1"/>
  <c r="P155" i="22"/>
  <c r="Q155" i="22" s="1"/>
  <c r="P156" i="22"/>
  <c r="Q156" i="22" s="1"/>
  <c r="P157" i="22"/>
  <c r="Q157" i="22" s="1"/>
  <c r="P158" i="22"/>
  <c r="Q158" i="22" s="1"/>
  <c r="P159" i="22"/>
  <c r="Q159" i="22" s="1"/>
  <c r="P160" i="22"/>
  <c r="P161" i="22"/>
  <c r="Q161" i="22" s="1"/>
  <c r="P162" i="22"/>
  <c r="Q162" i="22" s="1"/>
  <c r="P163" i="22"/>
  <c r="Q163" i="22" s="1"/>
  <c r="P164" i="22"/>
  <c r="Q164" i="22" s="1"/>
  <c r="P165" i="22"/>
  <c r="Q165" i="22" s="1"/>
  <c r="P166" i="22"/>
  <c r="Q166" i="22" s="1"/>
  <c r="P167" i="22"/>
  <c r="Q167" i="22" s="1"/>
  <c r="P168" i="22"/>
  <c r="Q168" i="22" s="1"/>
  <c r="P169" i="22"/>
  <c r="Q169" i="22" s="1"/>
  <c r="P170" i="22"/>
  <c r="Q170" i="22" s="1"/>
  <c r="P171" i="22"/>
  <c r="Q171" i="22" s="1"/>
  <c r="P139" i="22"/>
  <c r="Q139" i="22" s="1"/>
  <c r="Q160" i="22"/>
  <c r="Q144" i="22"/>
  <c r="P106" i="22" l="1"/>
  <c r="Q106" i="22" s="1"/>
  <c r="P107" i="22"/>
  <c r="Q107" i="22" s="1"/>
  <c r="P108" i="22"/>
  <c r="Q108" i="22" s="1"/>
  <c r="P109" i="22"/>
  <c r="P110" i="22"/>
  <c r="P111" i="22"/>
  <c r="Q111" i="22" s="1"/>
  <c r="P112" i="22"/>
  <c r="Q112" i="22" s="1"/>
  <c r="P113" i="22"/>
  <c r="Q113" i="22" s="1"/>
  <c r="P114" i="22"/>
  <c r="Q114" i="22" s="1"/>
  <c r="P115" i="22"/>
  <c r="Q115" i="22" s="1"/>
  <c r="P116" i="22"/>
  <c r="Q116" i="22" s="1"/>
  <c r="P117" i="22"/>
  <c r="Q117" i="22" s="1"/>
  <c r="P118" i="22"/>
  <c r="Q118" i="22" s="1"/>
  <c r="P119" i="22"/>
  <c r="P120" i="22"/>
  <c r="Q120" i="22" s="1"/>
  <c r="P121" i="22"/>
  <c r="P122" i="22"/>
  <c r="Q122" i="22" s="1"/>
  <c r="P123" i="22"/>
  <c r="Q123" i="22" s="1"/>
  <c r="P124" i="22"/>
  <c r="Q124" i="22" s="1"/>
  <c r="P125" i="22"/>
  <c r="P126" i="22"/>
  <c r="P127" i="22"/>
  <c r="Q127" i="22" s="1"/>
  <c r="P128" i="22"/>
  <c r="Q128" i="22" s="1"/>
  <c r="P129" i="22"/>
  <c r="Q129" i="22" s="1"/>
  <c r="P130" i="22"/>
  <c r="Q130" i="22" s="1"/>
  <c r="P131" i="22"/>
  <c r="Q131" i="22" s="1"/>
  <c r="P132" i="22"/>
  <c r="Q132" i="22" s="1"/>
  <c r="P133" i="22"/>
  <c r="Q133" i="22" s="1"/>
  <c r="P134" i="22"/>
  <c r="Q134" i="22" s="1"/>
  <c r="P135" i="22"/>
  <c r="Q135" i="22" s="1"/>
  <c r="P136" i="22"/>
  <c r="Q136" i="22" s="1"/>
  <c r="P137" i="22"/>
  <c r="Q137" i="22" s="1"/>
  <c r="P105" i="22"/>
  <c r="Q105" i="22" s="1"/>
  <c r="Q126" i="22"/>
  <c r="Q125" i="22"/>
  <c r="Q121" i="22"/>
  <c r="Q119" i="22"/>
  <c r="Q110" i="22"/>
  <c r="Q109" i="22"/>
  <c r="P72" i="22"/>
  <c r="Q72" i="22" s="1"/>
  <c r="P73" i="22"/>
  <c r="P74" i="22"/>
  <c r="Q74" i="22" s="1"/>
  <c r="P75" i="22"/>
  <c r="Q75" i="22" s="1"/>
  <c r="P76" i="22"/>
  <c r="Q76" i="22" s="1"/>
  <c r="P77" i="22"/>
  <c r="Q77" i="22" s="1"/>
  <c r="P78" i="22"/>
  <c r="Q78" i="22" s="1"/>
  <c r="P79" i="22"/>
  <c r="Q79" i="22" s="1"/>
  <c r="P80" i="22"/>
  <c r="Q80" i="22" s="1"/>
  <c r="P81" i="22"/>
  <c r="P82" i="22"/>
  <c r="Q82" i="22" s="1"/>
  <c r="P83" i="22"/>
  <c r="Q83" i="22" s="1"/>
  <c r="P84" i="22"/>
  <c r="Q84" i="22" s="1"/>
  <c r="P85" i="22"/>
  <c r="P86" i="22"/>
  <c r="Q86" i="22" s="1"/>
  <c r="P87" i="22"/>
  <c r="Q87" i="22" s="1"/>
  <c r="P88" i="22"/>
  <c r="Q88" i="22" s="1"/>
  <c r="P89" i="22"/>
  <c r="Q89" i="22" s="1"/>
  <c r="P90" i="22"/>
  <c r="Q90" i="22" s="1"/>
  <c r="P91" i="22"/>
  <c r="Q91" i="22" s="1"/>
  <c r="P92" i="22"/>
  <c r="Q92" i="22" s="1"/>
  <c r="P93" i="22"/>
  <c r="Q93" i="22" s="1"/>
  <c r="P94" i="22"/>
  <c r="Q94" i="22" s="1"/>
  <c r="P95" i="22"/>
  <c r="Q95" i="22" s="1"/>
  <c r="P96" i="22"/>
  <c r="Q96" i="22" s="1"/>
  <c r="P97" i="22"/>
  <c r="Q97" i="22" s="1"/>
  <c r="P98" i="22"/>
  <c r="Q98" i="22" s="1"/>
  <c r="P99" i="22"/>
  <c r="Q99" i="22" s="1"/>
  <c r="P100" i="22"/>
  <c r="Q100" i="22" s="1"/>
  <c r="P101" i="22"/>
  <c r="Q101" i="22" s="1"/>
  <c r="P102" i="22"/>
  <c r="Q102" i="22" s="1"/>
  <c r="P103" i="22"/>
  <c r="Q103" i="22" s="1"/>
  <c r="P71" i="22"/>
  <c r="Q71" i="22" s="1"/>
  <c r="Q81" i="22"/>
  <c r="Q85" i="22"/>
  <c r="Q73" i="22"/>
  <c r="P38" i="22"/>
  <c r="Q38" i="22" s="1"/>
  <c r="P39" i="22"/>
  <c r="Q39" i="22" s="1"/>
  <c r="P40" i="22"/>
  <c r="Q40" i="22" s="1"/>
  <c r="P41" i="22"/>
  <c r="P42" i="22"/>
  <c r="P43" i="22"/>
  <c r="Q43" i="22" s="1"/>
  <c r="P44" i="22"/>
  <c r="Q44" i="22" s="1"/>
  <c r="P45" i="22"/>
  <c r="P46" i="22"/>
  <c r="P47" i="22"/>
  <c r="Q47" i="22" s="1"/>
  <c r="P48" i="22"/>
  <c r="Q48" i="22" s="1"/>
  <c r="P49" i="22"/>
  <c r="P50" i="22"/>
  <c r="Q50" i="22" s="1"/>
  <c r="P51" i="22"/>
  <c r="Q51" i="22" s="1"/>
  <c r="P52" i="22"/>
  <c r="Q52" i="22" s="1"/>
  <c r="P53" i="22"/>
  <c r="P54" i="22"/>
  <c r="Q54" i="22" s="1"/>
  <c r="P55" i="22"/>
  <c r="Q55" i="22" s="1"/>
  <c r="P56" i="22"/>
  <c r="Q56" i="22" s="1"/>
  <c r="P57" i="22"/>
  <c r="P58" i="22"/>
  <c r="P59" i="22"/>
  <c r="Q59" i="22" s="1"/>
  <c r="P60" i="22"/>
  <c r="Q60" i="22" s="1"/>
  <c r="P61" i="22"/>
  <c r="Q61" i="22" s="1"/>
  <c r="P62" i="22"/>
  <c r="Q62" i="22" s="1"/>
  <c r="P63" i="22"/>
  <c r="Q63" i="22" s="1"/>
  <c r="P64" i="22"/>
  <c r="Q64" i="22" s="1"/>
  <c r="P65" i="22"/>
  <c r="P66" i="22"/>
  <c r="Q66" i="22" s="1"/>
  <c r="P67" i="22"/>
  <c r="Q67" i="22" s="1"/>
  <c r="P68" i="22"/>
  <c r="Q68" i="22" s="1"/>
  <c r="P69" i="22"/>
  <c r="P37" i="22"/>
  <c r="Q37" i="22" s="1"/>
  <c r="Q69" i="22"/>
  <c r="Q65" i="22"/>
  <c r="Q58" i="22"/>
  <c r="Q57" i="22"/>
  <c r="Q53" i="22"/>
  <c r="Q49" i="22"/>
  <c r="Q46" i="22"/>
  <c r="Q45" i="22"/>
  <c r="Q42" i="22"/>
  <c r="Q41" i="22"/>
  <c r="Q24" i="22"/>
  <c r="P4" i="22"/>
  <c r="Q4" i="22" s="1"/>
  <c r="P5" i="22"/>
  <c r="Q5" i="22" s="1"/>
  <c r="P6" i="22"/>
  <c r="Q6" i="22" s="1"/>
  <c r="P7" i="22"/>
  <c r="Q7" i="22" s="1"/>
  <c r="P8" i="22"/>
  <c r="Q8" i="22" s="1"/>
  <c r="P9" i="22"/>
  <c r="Q9" i="22" s="1"/>
  <c r="P10" i="22"/>
  <c r="Q10" i="22" s="1"/>
  <c r="P11" i="22"/>
  <c r="Q11" i="22" s="1"/>
  <c r="P12" i="22"/>
  <c r="Q12" i="22" s="1"/>
  <c r="P13" i="22"/>
  <c r="Q13" i="22" s="1"/>
  <c r="P14" i="22"/>
  <c r="Q14" i="22" s="1"/>
  <c r="P15" i="22"/>
  <c r="Q15" i="22" s="1"/>
  <c r="P16" i="22"/>
  <c r="Q16" i="22" s="1"/>
  <c r="P17" i="22"/>
  <c r="Q17" i="22" s="1"/>
  <c r="P18" i="22"/>
  <c r="Q18" i="22" s="1"/>
  <c r="P19" i="22"/>
  <c r="Q19" i="22" s="1"/>
  <c r="P20" i="22"/>
  <c r="Q20" i="22" s="1"/>
  <c r="P21" i="22"/>
  <c r="Q21" i="22" s="1"/>
  <c r="P22" i="22"/>
  <c r="Q22" i="22" s="1"/>
  <c r="P23" i="22"/>
  <c r="Q23" i="22" s="1"/>
  <c r="P24" i="22"/>
  <c r="P25" i="22"/>
  <c r="Q25" i="22" s="1"/>
  <c r="P26" i="22"/>
  <c r="Q26" i="22" s="1"/>
  <c r="P27" i="22"/>
  <c r="Q27" i="22" s="1"/>
  <c r="P28" i="22"/>
  <c r="Q28" i="22" s="1"/>
  <c r="P29" i="22"/>
  <c r="Q29" i="22" s="1"/>
  <c r="P30" i="22"/>
  <c r="Q30" i="22" s="1"/>
  <c r="P31" i="22"/>
  <c r="Q31" i="22" s="1"/>
  <c r="P32" i="22"/>
  <c r="Q32" i="22" s="1"/>
  <c r="P33" i="22"/>
  <c r="Q33" i="22" s="1"/>
  <c r="P34" i="22"/>
  <c r="Q34" i="22" s="1"/>
  <c r="P35" i="22"/>
  <c r="Q35" i="22" s="1"/>
  <c r="P3" i="22"/>
  <c r="Q3" i="22" s="1"/>
  <c r="N119" i="10" l="1" a="1"/>
  <c r="N119" i="10" s="1"/>
  <c r="Q119" i="10" s="1"/>
  <c r="I119" i="10" s="1"/>
  <c r="N118" i="10" a="1"/>
  <c r="N118" i="10" s="1"/>
  <c r="Q118" i="10" s="1"/>
  <c r="I118" i="10" s="1"/>
  <c r="N117" i="10" a="1"/>
  <c r="N117" i="10" s="1"/>
  <c r="Q117" i="10" s="1"/>
  <c r="I117" i="10" s="1"/>
  <c r="N116" i="10" a="1"/>
  <c r="N116" i="10" s="1"/>
  <c r="Q116" i="10" s="1"/>
  <c r="I116" i="10" s="1"/>
  <c r="N115" i="10" a="1"/>
  <c r="N115" i="10" s="1"/>
  <c r="Q115" i="10" s="1"/>
  <c r="I115" i="10" s="1"/>
  <c r="N114" i="10" a="1"/>
  <c r="N114" i="10" s="1"/>
  <c r="Q114" i="10" s="1"/>
  <c r="I114" i="10" s="1"/>
  <c r="N113" i="10" a="1"/>
  <c r="N113" i="10" s="1"/>
  <c r="Q113" i="10" s="1"/>
  <c r="N111" i="10" a="1"/>
  <c r="N111" i="10" s="1"/>
  <c r="Q111" i="10" s="1"/>
  <c r="I111" i="10" s="1"/>
  <c r="N110" i="10" a="1"/>
  <c r="N110" i="10" s="1"/>
  <c r="Q110" i="10" s="1"/>
  <c r="I110" i="10" s="1"/>
  <c r="N109" i="10" a="1"/>
  <c r="N109" i="10" s="1"/>
  <c r="Q109" i="10" s="1"/>
  <c r="N107" i="10" a="1"/>
  <c r="N107" i="10" s="1"/>
  <c r="Q107" i="10" s="1"/>
  <c r="I107" i="10" s="1"/>
  <c r="N106" i="10" a="1"/>
  <c r="N106" i="10" s="1"/>
  <c r="Q106" i="10" s="1"/>
  <c r="I106" i="10" s="1"/>
  <c r="N105" i="10" a="1"/>
  <c r="N105" i="10" s="1"/>
  <c r="Q105" i="10" s="1"/>
  <c r="I105" i="10" s="1"/>
  <c r="N104" i="10" a="1"/>
  <c r="N104" i="10" s="1"/>
  <c r="Q104" i="10" s="1"/>
  <c r="N101" i="10" a="1"/>
  <c r="N101" i="10" s="1"/>
  <c r="Q101" i="10" s="1"/>
  <c r="I101" i="10" s="1"/>
  <c r="N100" i="10" a="1"/>
  <c r="N100" i="10" s="1"/>
  <c r="Q100" i="10" s="1"/>
  <c r="N98" i="10" a="1"/>
  <c r="N98" i="10" s="1"/>
  <c r="Q98" i="10" s="1"/>
  <c r="I98" i="10" s="1"/>
  <c r="N97" i="10" a="1"/>
  <c r="N97" i="10" s="1"/>
  <c r="Q97" i="10" s="1"/>
  <c r="I97" i="10" s="1"/>
  <c r="N96" i="10" a="1"/>
  <c r="N96" i="10" s="1"/>
  <c r="Q96" i="10" s="1"/>
  <c r="I96" i="10" s="1"/>
  <c r="N95" i="10" a="1"/>
  <c r="N95" i="10" s="1"/>
  <c r="Q95" i="10" s="1"/>
  <c r="I95" i="10" s="1"/>
  <c r="N94" i="10" a="1"/>
  <c r="N94" i="10" s="1"/>
  <c r="Q94" i="10" s="1"/>
  <c r="I94" i="10" s="1"/>
  <c r="N93" i="10" a="1"/>
  <c r="N93" i="10" s="1"/>
  <c r="Q93" i="10" s="1"/>
  <c r="I93" i="10" s="1"/>
  <c r="N92" i="10" a="1"/>
  <c r="N92" i="10" s="1"/>
  <c r="Q92" i="10" s="1"/>
  <c r="I92" i="10" s="1"/>
  <c r="N91" i="10" a="1"/>
  <c r="N91" i="10" s="1"/>
  <c r="Q91" i="10" s="1"/>
  <c r="N89" i="10" a="1"/>
  <c r="N89" i="10" s="1"/>
  <c r="Q89" i="10" s="1"/>
  <c r="I89" i="10" s="1"/>
  <c r="N88" i="10" a="1"/>
  <c r="N88" i="10" s="1"/>
  <c r="Q88" i="10" s="1"/>
  <c r="I88" i="10" s="1"/>
  <c r="N87" i="10" a="1"/>
  <c r="N87" i="10" s="1"/>
  <c r="Q87" i="10" s="1"/>
  <c r="I87" i="10" s="1"/>
  <c r="N86" i="10" a="1"/>
  <c r="N86" i="10" s="1"/>
  <c r="Q86" i="10" s="1"/>
  <c r="I86" i="10" s="1"/>
  <c r="N85" i="10" a="1"/>
  <c r="N85" i="10" s="1"/>
  <c r="Q85" i="10" s="1"/>
  <c r="I85" i="10" s="1"/>
  <c r="N84" i="10" a="1"/>
  <c r="N84" i="10" s="1"/>
  <c r="Q84" i="10" s="1"/>
  <c r="I84" i="10" s="1"/>
  <c r="N83" i="10" a="1"/>
  <c r="N83" i="10" s="1"/>
  <c r="Q83" i="10" s="1"/>
  <c r="I83" i="10" s="1"/>
  <c r="N82" i="10" a="1"/>
  <c r="N82" i="10" s="1"/>
  <c r="Q82" i="10" s="1"/>
  <c r="I82" i="10" s="1"/>
  <c r="N81" i="10" a="1"/>
  <c r="N81" i="10" s="1"/>
  <c r="Q81" i="10" s="1"/>
  <c r="I81" i="10" s="1"/>
  <c r="N80" i="10" a="1"/>
  <c r="N80" i="10" s="1"/>
  <c r="Q80" i="10" s="1"/>
  <c r="I80" i="10" s="1"/>
  <c r="N79" i="10" a="1"/>
  <c r="N79" i="10" s="1"/>
  <c r="Q79" i="10" s="1"/>
  <c r="I79" i="10" s="1"/>
  <c r="N78" i="10" a="1"/>
  <c r="N78" i="10" s="1"/>
  <c r="Q78" i="10" s="1"/>
  <c r="N75" i="10" a="1"/>
  <c r="N75" i="10" s="1"/>
  <c r="Q75" i="10" s="1"/>
  <c r="N73" i="10" a="1"/>
  <c r="N73" i="10" s="1"/>
  <c r="Q73" i="10" s="1"/>
  <c r="I73" i="10" s="1"/>
  <c r="N72" i="10" a="1"/>
  <c r="N72" i="10" s="1"/>
  <c r="Q72" i="10" s="1"/>
  <c r="N69" i="10" a="1"/>
  <c r="N69" i="10" s="1"/>
  <c r="Q69" i="10" s="1"/>
  <c r="I69" i="10" s="1"/>
  <c r="N68" i="10" a="1"/>
  <c r="N68" i="10" s="1"/>
  <c r="Q68" i="10" s="1"/>
  <c r="N66" i="10" a="1"/>
  <c r="N66" i="10" s="1"/>
  <c r="Q66" i="10" s="1"/>
  <c r="I66" i="10" s="1"/>
  <c r="N65" i="10" a="1"/>
  <c r="N65" i="10" s="1"/>
  <c r="Q65" i="10" s="1"/>
  <c r="I65" i="10" s="1"/>
  <c r="N64" i="10" a="1"/>
  <c r="N64" i="10" s="1"/>
  <c r="Q64" i="10" s="1"/>
  <c r="N62" i="10" a="1"/>
  <c r="N62" i="10" s="1"/>
  <c r="Q62" i="10" s="1"/>
  <c r="I62" i="10" s="1"/>
  <c r="N61" i="10" a="1"/>
  <c r="N61" i="10" s="1"/>
  <c r="Q61" i="10" s="1"/>
  <c r="N59" i="10" a="1"/>
  <c r="N59" i="10" s="1"/>
  <c r="Q59" i="10" s="1"/>
  <c r="I59" i="10" s="1"/>
  <c r="N58" i="10" a="1"/>
  <c r="N58" i="10" s="1"/>
  <c r="Q58" i="10" s="1"/>
  <c r="I58" i="10" s="1"/>
  <c r="N57" i="10" a="1"/>
  <c r="N57" i="10" s="1"/>
  <c r="Q57" i="10" s="1"/>
  <c r="I57" i="10" s="1"/>
  <c r="N56" i="10" a="1"/>
  <c r="N56" i="10" s="1"/>
  <c r="Q56" i="10" s="1"/>
  <c r="N54" i="10" a="1"/>
  <c r="N54" i="10" s="1"/>
  <c r="Q54" i="10" s="1"/>
  <c r="I54" i="10" s="1"/>
  <c r="N53" i="10" a="1"/>
  <c r="N53" i="10" s="1"/>
  <c r="Q53" i="10" s="1"/>
  <c r="I53" i="10" s="1"/>
  <c r="N52" i="10" a="1"/>
  <c r="N52" i="10" s="1"/>
  <c r="Q52" i="10" s="1"/>
  <c r="I52" i="10" s="1"/>
  <c r="N51" i="10" a="1"/>
  <c r="N51" i="10" s="1"/>
  <c r="Q51" i="10" s="1"/>
  <c r="I51" i="10" s="1"/>
  <c r="N50" i="10" a="1"/>
  <c r="N50" i="10" s="1"/>
  <c r="Q50" i="10" s="1"/>
  <c r="N47" i="10" a="1"/>
  <c r="N47" i="10" s="1"/>
  <c r="Q47" i="10" s="1"/>
  <c r="N44" i="10" a="1"/>
  <c r="N44" i="10" s="1"/>
  <c r="Q44" i="10" s="1"/>
  <c r="I44" i="10" s="1"/>
  <c r="N43" i="10" a="1"/>
  <c r="N43" i="10" s="1"/>
  <c r="Q43" i="10" s="1"/>
  <c r="N41" i="10" a="1"/>
  <c r="N41" i="10" s="1"/>
  <c r="Q41" i="10" s="1"/>
  <c r="N36" i="10" a="1"/>
  <c r="N36" i="10" s="1"/>
  <c r="Q36" i="10" s="1"/>
  <c r="BU67" i="17"/>
  <c r="BT67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D67" i="17"/>
  <c r="BU66" i="17"/>
  <c r="BT66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BU65" i="17"/>
  <c r="BT65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BU64" i="17"/>
  <c r="BT64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BU63" i="17"/>
  <c r="BT63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BU62" i="17"/>
  <c r="BT62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BU61" i="17"/>
  <c r="BT61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BU60" i="17"/>
  <c r="BT60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BU59" i="17"/>
  <c r="BT59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BU58" i="17"/>
  <c r="BT58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BU57" i="17"/>
  <c r="BT57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BU56" i="17"/>
  <c r="BT56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BU53" i="17"/>
  <c r="BT53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BU52" i="17"/>
  <c r="BT52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BU51" i="17"/>
  <c r="BT51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BU50" i="17"/>
  <c r="BT50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BU49" i="17"/>
  <c r="BT49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BU46" i="17"/>
  <c r="BT46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BU45" i="17"/>
  <c r="BT45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BU44" i="17"/>
  <c r="BT44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BU43" i="17"/>
  <c r="BT43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BU41" i="17"/>
  <c r="BT41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BU39" i="17"/>
  <c r="BT39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BU36" i="17"/>
  <c r="BT36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BU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BU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BU29" i="17"/>
  <c r="BT29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BU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BU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BU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BU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BU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BU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H11" i="10"/>
  <c r="E25" i="10" a="1"/>
  <c r="E25" i="10" s="1"/>
  <c r="E11" i="10" s="1"/>
  <c r="H102" i="10" a="1"/>
  <c r="H102" i="10" s="1"/>
  <c r="H17" i="10" s="1"/>
  <c r="E102" i="10" a="1"/>
  <c r="E102" i="10" s="1"/>
  <c r="E17" i="10" s="1"/>
  <c r="H76" i="10" a="1"/>
  <c r="H76" i="10" s="1"/>
  <c r="H16" i="10" s="1"/>
  <c r="E76" i="10" a="1"/>
  <c r="E76" i="10" s="1"/>
  <c r="E16" i="10" s="1"/>
  <c r="H15" i="10"/>
  <c r="E71" i="10" a="1"/>
  <c r="E71" i="10" s="1"/>
  <c r="E15" i="10"/>
  <c r="H48" i="10" a="1"/>
  <c r="H48" i="10" s="1"/>
  <c r="H14" i="10" s="1"/>
  <c r="E48" i="10" a="1"/>
  <c r="E48" i="10" s="1"/>
  <c r="E14" i="10" s="1"/>
  <c r="H38" i="10" a="1"/>
  <c r="H38" i="10" s="1"/>
  <c r="H13" i="10" s="1"/>
  <c r="E38" i="10" a="1"/>
  <c r="E38" i="10" s="1"/>
  <c r="E13" i="10" s="1"/>
  <c r="H26" i="10" a="1"/>
  <c r="H26" i="10" s="1"/>
  <c r="H12" i="10" s="1"/>
  <c r="E26" i="10" a="1"/>
  <c r="E26" i="10" s="1"/>
  <c r="E12" i="10" s="1"/>
  <c r="H118" i="10" a="1"/>
  <c r="H118" i="10" s="1"/>
  <c r="H117" i="10" a="1"/>
  <c r="H117" i="10" s="1"/>
  <c r="H116" i="10" a="1"/>
  <c r="H116" i="10" s="1"/>
  <c r="H115" i="10" a="1"/>
  <c r="H115" i="10" s="1"/>
  <c r="H114" i="10" a="1"/>
  <c r="H114" i="10" s="1"/>
  <c r="H113" i="10" a="1"/>
  <c r="H113" i="10" s="1"/>
  <c r="H111" i="10" a="1"/>
  <c r="H111" i="10" s="1"/>
  <c r="H110" i="10" a="1"/>
  <c r="H110" i="10" s="1"/>
  <c r="H109" i="10" a="1"/>
  <c r="H109" i="10" s="1"/>
  <c r="H107" i="10" a="1"/>
  <c r="H107" i="10" s="1"/>
  <c r="H106" i="10" a="1"/>
  <c r="H106" i="10" s="1"/>
  <c r="H105" i="10" a="1"/>
  <c r="H105" i="10" s="1"/>
  <c r="H104" i="10" a="1"/>
  <c r="H104" i="10" s="1"/>
  <c r="H101" i="10" a="1"/>
  <c r="H101" i="10" s="1"/>
  <c r="H100" i="10" a="1"/>
  <c r="H100" i="10" s="1"/>
  <c r="H98" i="10" a="1"/>
  <c r="H98" i="10" s="1"/>
  <c r="H97" i="10" a="1"/>
  <c r="H97" i="10" s="1"/>
  <c r="H96" i="10" a="1"/>
  <c r="H96" i="10" s="1"/>
  <c r="H95" i="10" a="1"/>
  <c r="H95" i="10" s="1"/>
  <c r="H94" i="10" a="1"/>
  <c r="H94" i="10" s="1"/>
  <c r="H93" i="10" a="1"/>
  <c r="H93" i="10" s="1"/>
  <c r="H92" i="10" a="1"/>
  <c r="H92" i="10" s="1"/>
  <c r="H91" i="10" a="1"/>
  <c r="H91" i="10" s="1"/>
  <c r="H89" i="10" a="1"/>
  <c r="H89" i="10" s="1"/>
  <c r="H88" i="10" a="1"/>
  <c r="H88" i="10" s="1"/>
  <c r="H87" i="10" a="1"/>
  <c r="H87" i="10" s="1"/>
  <c r="H86" i="10" a="1"/>
  <c r="H86" i="10" s="1"/>
  <c r="H85" i="10" a="1"/>
  <c r="H85" i="10" s="1"/>
  <c r="H84" i="10" a="1"/>
  <c r="H84" i="10" s="1"/>
  <c r="H83" i="10" a="1"/>
  <c r="H83" i="10" s="1"/>
  <c r="H82" i="10" a="1"/>
  <c r="H82" i="10" s="1"/>
  <c r="H81" i="10" a="1"/>
  <c r="H81" i="10" s="1"/>
  <c r="H80" i="10" a="1"/>
  <c r="H80" i="10" s="1"/>
  <c r="H79" i="10" a="1"/>
  <c r="H79" i="10" s="1"/>
  <c r="H78" i="10" a="1"/>
  <c r="H78" i="10" s="1"/>
  <c r="H75" i="10" a="1"/>
  <c r="H75" i="10" s="1"/>
  <c r="H73" i="10" a="1"/>
  <c r="H73" i="10" s="1"/>
  <c r="H72" i="10" a="1"/>
  <c r="H72" i="10" s="1"/>
  <c r="H69" i="10" a="1"/>
  <c r="H69" i="10" s="1"/>
  <c r="H68" i="10" a="1"/>
  <c r="H68" i="10" s="1"/>
  <c r="H66" i="10" a="1"/>
  <c r="H66" i="10" s="1"/>
  <c r="H65" i="10" a="1"/>
  <c r="H65" i="10" s="1"/>
  <c r="H64" i="10" a="1"/>
  <c r="H64" i="10" s="1"/>
  <c r="H62" i="10" a="1"/>
  <c r="H62" i="10" s="1"/>
  <c r="H61" i="10" a="1"/>
  <c r="H61" i="10" s="1"/>
  <c r="H59" i="10" a="1"/>
  <c r="H59" i="10" s="1"/>
  <c r="H58" i="10" a="1"/>
  <c r="H58" i="10" s="1"/>
  <c r="H57" i="10" a="1"/>
  <c r="H57" i="10" s="1"/>
  <c r="H56" i="10" a="1"/>
  <c r="H56" i="10" s="1"/>
  <c r="H54" i="10" a="1"/>
  <c r="H54" i="10" s="1"/>
  <c r="H53" i="10" a="1"/>
  <c r="H53" i="10" s="1"/>
  <c r="H52" i="10" a="1"/>
  <c r="H52" i="10" s="1"/>
  <c r="H51" i="10" a="1"/>
  <c r="H51" i="10" s="1"/>
  <c r="H50" i="10" a="1"/>
  <c r="H50" i="10" s="1"/>
  <c r="H47" i="10" a="1"/>
  <c r="H47" i="10" s="1"/>
  <c r="H44" i="10" a="1"/>
  <c r="H44" i="10" s="1"/>
  <c r="H43" i="10" a="1"/>
  <c r="H43" i="10" s="1"/>
  <c r="H41" i="10" a="1"/>
  <c r="H41" i="10" s="1"/>
  <c r="H40" i="10" a="1"/>
  <c r="H4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7" i="10" a="1"/>
  <c r="E107" i="10" s="1"/>
  <c r="E106" i="10" a="1"/>
  <c r="E106" i="10" s="1"/>
  <c r="E105" i="10" a="1"/>
  <c r="E105" i="10" s="1"/>
  <c r="E104" i="10" a="1"/>
  <c r="E104" i="10" s="1"/>
  <c r="E101" i="10" a="1"/>
  <c r="E101" i="10" s="1"/>
  <c r="E100" i="10" a="1"/>
  <c r="E100" i="10" s="1"/>
  <c r="E98" i="10" a="1"/>
  <c r="E98" i="10" s="1"/>
  <c r="E97" i="10" a="1"/>
  <c r="E97" i="10" s="1"/>
  <c r="E96" i="10" a="1"/>
  <c r="E96" i="10" s="1"/>
  <c r="E95" i="10" a="1"/>
  <c r="E95" i="10" s="1"/>
  <c r="E94" i="10" a="1"/>
  <c r="E94" i="10" s="1"/>
  <c r="E93" i="10" a="1"/>
  <c r="E93" i="10" s="1"/>
  <c r="E92" i="10" a="1"/>
  <c r="E92" i="10" s="1"/>
  <c r="E91" i="10" a="1"/>
  <c r="E91" i="10" s="1"/>
  <c r="E89" i="10" a="1"/>
  <c r="E89" i="10" s="1"/>
  <c r="E88" i="10" a="1"/>
  <c r="E88" i="10" s="1"/>
  <c r="E87" i="10" a="1"/>
  <c r="E87" i="10" s="1"/>
  <c r="E86" i="10" a="1"/>
  <c r="E86" i="10" s="1"/>
  <c r="E85" i="10" a="1"/>
  <c r="E85" i="10" s="1"/>
  <c r="E84" i="10" a="1"/>
  <c r="E84" i="10" s="1"/>
  <c r="E83" i="10" a="1"/>
  <c r="E83" i="10" s="1"/>
  <c r="E82" i="10" a="1"/>
  <c r="E82" i="10" s="1"/>
  <c r="E81" i="10" a="1"/>
  <c r="E81" i="10" s="1"/>
  <c r="E80" i="10" a="1"/>
  <c r="E80" i="10" s="1"/>
  <c r="E79" i="10" a="1"/>
  <c r="E79" i="10" s="1"/>
  <c r="E78" i="10" a="1"/>
  <c r="E78" i="10" s="1"/>
  <c r="E75" i="10" a="1"/>
  <c r="E75" i="10" s="1"/>
  <c r="E73" i="10" a="1"/>
  <c r="E73" i="10" s="1"/>
  <c r="E72" i="10" a="1"/>
  <c r="E72" i="10" s="1"/>
  <c r="E69" i="10" a="1"/>
  <c r="E69" i="10" s="1"/>
  <c r="E68" i="10" a="1"/>
  <c r="E68" i="10" s="1"/>
  <c r="E66" i="10" a="1"/>
  <c r="E66" i="10" s="1"/>
  <c r="E65" i="10" a="1"/>
  <c r="E65" i="10" s="1"/>
  <c r="E64" i="10" a="1"/>
  <c r="E64" i="10" s="1"/>
  <c r="E63" i="10" a="1"/>
  <c r="E63" i="10" s="1"/>
  <c r="E62" i="10" a="1"/>
  <c r="E62" i="10" s="1"/>
  <c r="E61" i="10" a="1"/>
  <c r="E61" i="10" s="1"/>
  <c r="E59" i="10" a="1"/>
  <c r="E59" i="10" s="1"/>
  <c r="E58" i="10" a="1"/>
  <c r="E58" i="10" s="1"/>
  <c r="E57" i="10" a="1"/>
  <c r="E57" i="10" s="1"/>
  <c r="E56" i="10" a="1"/>
  <c r="E56" i="10" s="1"/>
  <c r="E54" i="10" a="1"/>
  <c r="E54" i="10" s="1"/>
  <c r="E53" i="10" a="1"/>
  <c r="E53" i="10" s="1"/>
  <c r="E52" i="10" a="1"/>
  <c r="E52" i="10" s="1"/>
  <c r="E51" i="10" a="1"/>
  <c r="E51" i="10" s="1"/>
  <c r="E50" i="10" a="1"/>
  <c r="E50" i="10" s="1"/>
  <c r="E47" i="10" a="1"/>
  <c r="E47" i="10" s="1"/>
  <c r="E44" i="10" a="1"/>
  <c r="E44" i="10" s="1"/>
  <c r="E43" i="10" a="1"/>
  <c r="E43" i="10" s="1"/>
  <c r="E41" i="10" a="1"/>
  <c r="E41" i="10" s="1"/>
  <c r="E40" i="10" a="1"/>
  <c r="E40" i="10" s="1"/>
  <c r="H112" i="10" a="1"/>
  <c r="H112" i="10" s="1"/>
  <c r="H108" i="10" a="1"/>
  <c r="H108" i="10" s="1"/>
  <c r="H103" i="10" a="1"/>
  <c r="H103" i="10" s="1"/>
  <c r="H99" i="10" a="1"/>
  <c r="H99" i="10" s="1"/>
  <c r="H90" i="10" a="1"/>
  <c r="H90" i="10" s="1"/>
  <c r="H77" i="10" a="1"/>
  <c r="H77" i="10" s="1"/>
  <c r="H74" i="10" a="1"/>
  <c r="H74" i="10" s="1"/>
  <c r="H71" i="10" a="1"/>
  <c r="H71" i="10" s="1"/>
  <c r="H67" i="10" a="1"/>
  <c r="H67" i="10" s="1"/>
  <c r="H63" i="10" a="1"/>
  <c r="H63" i="10" s="1"/>
  <c r="H60" i="10" a="1"/>
  <c r="H60" i="10" s="1"/>
  <c r="H55" i="10" a="1"/>
  <c r="H55" i="10" s="1"/>
  <c r="H49" i="10" a="1"/>
  <c r="H49" i="10" s="1"/>
  <c r="H46" i="10" a="1"/>
  <c r="H46" i="10" s="1"/>
  <c r="H42" i="10" a="1"/>
  <c r="H42" i="10" s="1"/>
  <c r="H39" i="10" a="1"/>
  <c r="H39" i="10" s="1"/>
  <c r="H33" i="10" a="1"/>
  <c r="H33" i="10" s="1"/>
  <c r="H27" i="10" a="1"/>
  <c r="H27" i="10" s="1"/>
  <c r="E108" i="10" a="1"/>
  <c r="E108" i="10" s="1"/>
  <c r="E103" i="10" a="1"/>
  <c r="E103" i="10" s="1"/>
  <c r="E99" i="10" a="1"/>
  <c r="E99" i="10" s="1"/>
  <c r="E90" i="10" a="1"/>
  <c r="E90" i="10" s="1"/>
  <c r="E77" i="10" a="1"/>
  <c r="E77" i="10" s="1"/>
  <c r="E74" i="10" a="1"/>
  <c r="E74" i="10" s="1"/>
  <c r="E67" i="10" a="1"/>
  <c r="E67" i="10" s="1"/>
  <c r="E60" i="10" a="1"/>
  <c r="E60" i="10" s="1"/>
  <c r="E55" i="10" a="1"/>
  <c r="E55" i="10" s="1"/>
  <c r="E49" i="10" a="1"/>
  <c r="E49" i="10" s="1"/>
  <c r="E46" i="10" a="1"/>
  <c r="E46" i="10" s="1"/>
  <c r="E42" i="10" a="1"/>
  <c r="E42" i="10" s="1"/>
  <c r="E39" i="10" a="1"/>
  <c r="E39" i="10" s="1"/>
  <c r="E33" i="10" a="1"/>
  <c r="E33" i="10" s="1"/>
  <c r="E27" i="10" a="1"/>
  <c r="E27" i="10" s="1"/>
  <c r="H32" i="10" a="1"/>
  <c r="H32" i="10" s="1"/>
  <c r="H31" i="10" a="1"/>
  <c r="H31" i="10" s="1"/>
  <c r="H30" i="10" a="1"/>
  <c r="H30" i="10" s="1"/>
  <c r="H29" i="10" a="1"/>
  <c r="H29" i="10" s="1"/>
  <c r="H28" i="10" a="1"/>
  <c r="H28" i="10" s="1"/>
  <c r="E32" i="10" a="1"/>
  <c r="E32" i="10" s="1"/>
  <c r="E31" i="10" a="1"/>
  <c r="E31" i="10" s="1"/>
  <c r="E30" i="10" a="1"/>
  <c r="E30" i="10" s="1"/>
  <c r="E29" i="10" a="1"/>
  <c r="E29" i="10" s="1"/>
  <c r="E28" i="10" a="1"/>
  <c r="E28" i="10" s="1"/>
  <c r="E37" i="10" a="1"/>
  <c r="E37" i="10" s="1"/>
  <c r="E36" i="10" a="1"/>
  <c r="E36" i="10" s="1"/>
  <c r="E35" i="10" a="1"/>
  <c r="E35" i="10" s="1"/>
  <c r="E34" i="10" a="1"/>
  <c r="E34" i="10" s="1"/>
  <c r="D50" i="10" a="1"/>
  <c r="D50" i="10" s="1"/>
  <c r="G119" i="10" a="1"/>
  <c r="G119" i="10" s="1"/>
  <c r="D119" i="10" a="1"/>
  <c r="D119" i="10" s="1"/>
  <c r="G118" i="10" a="1"/>
  <c r="G118" i="10" s="1"/>
  <c r="D118" i="10" a="1"/>
  <c r="D118" i="10" s="1"/>
  <c r="G117" i="10" a="1"/>
  <c r="G117" i="10" s="1"/>
  <c r="D117" i="10" a="1"/>
  <c r="D117" i="10" s="1"/>
  <c r="G116" i="10" a="1"/>
  <c r="G116" i="10" s="1"/>
  <c r="D116" i="10" a="1"/>
  <c r="D116" i="10" s="1"/>
  <c r="G115" i="10" a="1"/>
  <c r="G115" i="10" s="1"/>
  <c r="D115" i="10" a="1"/>
  <c r="D115" i="10" s="1"/>
  <c r="G114" i="10" a="1"/>
  <c r="G114" i="10" s="1"/>
  <c r="D114" i="10" a="1"/>
  <c r="D114" i="10" s="1"/>
  <c r="G113" i="10" a="1"/>
  <c r="G113" i="10" s="1"/>
  <c r="D113" i="10" a="1"/>
  <c r="D113" i="10" s="1"/>
  <c r="G111" i="10" a="1"/>
  <c r="G111" i="10" s="1"/>
  <c r="D111" i="10" a="1"/>
  <c r="D111" i="10" s="1"/>
  <c r="G110" i="10" a="1"/>
  <c r="G110" i="10" s="1"/>
  <c r="D110" i="10" a="1"/>
  <c r="D110" i="10" s="1"/>
  <c r="G109" i="10" a="1"/>
  <c r="G109" i="10" s="1"/>
  <c r="D109" i="10" a="1"/>
  <c r="D109" i="10" s="1"/>
  <c r="G107" i="10" a="1"/>
  <c r="G107" i="10" s="1"/>
  <c r="D107" i="10" a="1"/>
  <c r="D107" i="10" s="1"/>
  <c r="G106" i="10" a="1"/>
  <c r="G106" i="10" s="1"/>
  <c r="D106" i="10" a="1"/>
  <c r="D106" i="10" s="1"/>
  <c r="G105" i="10" a="1"/>
  <c r="G105" i="10" s="1"/>
  <c r="D105" i="10" a="1"/>
  <c r="D105" i="10" s="1"/>
  <c r="G104" i="10" a="1"/>
  <c r="G104" i="10" s="1"/>
  <c r="D104" i="10" a="1"/>
  <c r="D104" i="10" s="1"/>
  <c r="G101" i="10" a="1"/>
  <c r="G101" i="10" s="1"/>
  <c r="D101" i="10" a="1"/>
  <c r="D101" i="10" s="1"/>
  <c r="G100" i="10" a="1"/>
  <c r="G100" i="10" s="1"/>
  <c r="D100" i="10" a="1"/>
  <c r="D100" i="10" s="1"/>
  <c r="G98" i="10" a="1"/>
  <c r="G98" i="10" s="1"/>
  <c r="D98" i="10" a="1"/>
  <c r="D98" i="10" s="1"/>
  <c r="G97" i="10" a="1"/>
  <c r="G97" i="10" s="1"/>
  <c r="D97" i="10" a="1"/>
  <c r="D97" i="10" s="1"/>
  <c r="G96" i="10" a="1"/>
  <c r="G96" i="10" s="1"/>
  <c r="D96" i="10" a="1"/>
  <c r="D96" i="10" s="1"/>
  <c r="G95" i="10" a="1"/>
  <c r="G95" i="10" s="1"/>
  <c r="D95" i="10" a="1"/>
  <c r="D95" i="10" s="1"/>
  <c r="G94" i="10" a="1"/>
  <c r="G94" i="10" s="1"/>
  <c r="D94" i="10" a="1"/>
  <c r="D94" i="10" s="1"/>
  <c r="G93" i="10" a="1"/>
  <c r="G93" i="10" s="1"/>
  <c r="D93" i="10" a="1"/>
  <c r="D93" i="10" s="1"/>
  <c r="G92" i="10" a="1"/>
  <c r="G92" i="10" s="1"/>
  <c r="D92" i="10" a="1"/>
  <c r="D92" i="10" s="1"/>
  <c r="G91" i="10" a="1"/>
  <c r="G91" i="10" s="1"/>
  <c r="D91" i="10" a="1"/>
  <c r="D91" i="10" s="1"/>
  <c r="G89" i="10" a="1"/>
  <c r="G89" i="10" s="1"/>
  <c r="D89" i="10" a="1"/>
  <c r="D89" i="10" s="1"/>
  <c r="G88" i="10" a="1"/>
  <c r="G88" i="10" s="1"/>
  <c r="D88" i="10" a="1"/>
  <c r="D88" i="10" s="1"/>
  <c r="G87" i="10" a="1"/>
  <c r="G87" i="10" s="1"/>
  <c r="D87" i="10" a="1"/>
  <c r="D87" i="10" s="1"/>
  <c r="G86" i="10" a="1"/>
  <c r="G86" i="10" s="1"/>
  <c r="D86" i="10" a="1"/>
  <c r="D86" i="10" s="1"/>
  <c r="G85" i="10" a="1"/>
  <c r="G85" i="10" s="1"/>
  <c r="D85" i="10" a="1"/>
  <c r="D85" i="10" s="1"/>
  <c r="G84" i="10" a="1"/>
  <c r="G84" i="10" s="1"/>
  <c r="D84" i="10" a="1"/>
  <c r="D84" i="10" s="1"/>
  <c r="G83" i="10" a="1"/>
  <c r="G83" i="10" s="1"/>
  <c r="D83" i="10" a="1"/>
  <c r="D83" i="10" s="1"/>
  <c r="G82" i="10" a="1"/>
  <c r="G82" i="10" s="1"/>
  <c r="D82" i="10" a="1"/>
  <c r="D82" i="10" s="1"/>
  <c r="G81" i="10" a="1"/>
  <c r="G81" i="10" s="1"/>
  <c r="D81" i="10" a="1"/>
  <c r="D81" i="10" s="1"/>
  <c r="G80" i="10" a="1"/>
  <c r="G80" i="10" s="1"/>
  <c r="D80" i="10" a="1"/>
  <c r="D80" i="10" s="1"/>
  <c r="G79" i="10" a="1"/>
  <c r="G79" i="10" s="1"/>
  <c r="D79" i="10" a="1"/>
  <c r="D79" i="10" s="1"/>
  <c r="G78" i="10" a="1"/>
  <c r="G78" i="10" s="1"/>
  <c r="D78" i="10" a="1"/>
  <c r="D78" i="10" s="1"/>
  <c r="G75" i="10" a="1"/>
  <c r="G75" i="10" s="1"/>
  <c r="G74" i="10" s="1"/>
  <c r="D75" i="10" a="1"/>
  <c r="D75" i="10" s="1"/>
  <c r="D74" i="10" s="1"/>
  <c r="G73" i="10" a="1"/>
  <c r="G73" i="10" s="1"/>
  <c r="D73" i="10" a="1"/>
  <c r="D73" i="10" s="1"/>
  <c r="G72" i="10" a="1"/>
  <c r="G72" i="10" s="1"/>
  <c r="D72" i="10" a="1"/>
  <c r="D72" i="10" s="1"/>
  <c r="G69" i="10" a="1"/>
  <c r="G69" i="10" s="1"/>
  <c r="D69" i="10" a="1"/>
  <c r="D69" i="10" s="1"/>
  <c r="G68" i="10" a="1"/>
  <c r="G68" i="10" s="1"/>
  <c r="D68" i="10" a="1"/>
  <c r="D68" i="10" s="1"/>
  <c r="G66" i="10" a="1"/>
  <c r="G66" i="10" s="1"/>
  <c r="D66" i="10" a="1"/>
  <c r="D66" i="10" s="1"/>
  <c r="G65" i="10" a="1"/>
  <c r="G65" i="10" s="1"/>
  <c r="D65" i="10" a="1"/>
  <c r="D65" i="10" s="1"/>
  <c r="G64" i="10" a="1"/>
  <c r="G64" i="10" s="1"/>
  <c r="D64" i="10" a="1"/>
  <c r="D64" i="10" s="1"/>
  <c r="G62" i="10" a="1"/>
  <c r="G62" i="10" s="1"/>
  <c r="D62" i="10" a="1"/>
  <c r="D62" i="10" s="1"/>
  <c r="G61" i="10" a="1"/>
  <c r="G61" i="10" s="1"/>
  <c r="D61" i="10" a="1"/>
  <c r="D61" i="10" s="1"/>
  <c r="G59" i="10" a="1"/>
  <c r="G59" i="10" s="1"/>
  <c r="D59" i="10" a="1"/>
  <c r="D59" i="10" s="1"/>
  <c r="G58" i="10" a="1"/>
  <c r="G58" i="10" s="1"/>
  <c r="D58" i="10" a="1"/>
  <c r="D58" i="10" s="1"/>
  <c r="G57" i="10" a="1"/>
  <c r="G57" i="10" s="1"/>
  <c r="D57" i="10" a="1"/>
  <c r="D57" i="10" s="1"/>
  <c r="G56" i="10" a="1"/>
  <c r="G56" i="10" s="1"/>
  <c r="D56" i="10" a="1"/>
  <c r="D56" i="10" s="1"/>
  <c r="G54" i="10" a="1"/>
  <c r="G54" i="10" s="1"/>
  <c r="D54" i="10" a="1"/>
  <c r="D54" i="10" s="1"/>
  <c r="G53" i="10" a="1"/>
  <c r="G53" i="10" s="1"/>
  <c r="D53" i="10" a="1"/>
  <c r="D53" i="10" s="1"/>
  <c r="G52" i="10" a="1"/>
  <c r="G52" i="10" s="1"/>
  <c r="D52" i="10" a="1"/>
  <c r="D52" i="10" s="1"/>
  <c r="G51" i="10" a="1"/>
  <c r="G51" i="10" s="1"/>
  <c r="D51" i="10" a="1"/>
  <c r="D51" i="10" s="1"/>
  <c r="G50" i="10" a="1"/>
  <c r="G50" i="10" s="1"/>
  <c r="G47" i="10" a="1"/>
  <c r="G47" i="10" s="1"/>
  <c r="G46" i="10" s="1"/>
  <c r="D47" i="10" a="1"/>
  <c r="D47" i="10" s="1"/>
  <c r="D46" i="10" s="1"/>
  <c r="G44" i="10" a="1"/>
  <c r="G44" i="10" s="1"/>
  <c r="D44" i="10" a="1"/>
  <c r="D44" i="10" s="1"/>
  <c r="G43" i="10" a="1"/>
  <c r="G43" i="10" s="1"/>
  <c r="D43" i="10" a="1"/>
  <c r="D43" i="10" s="1"/>
  <c r="G41" i="10" a="1"/>
  <c r="G41" i="10" s="1"/>
  <c r="D41" i="10" a="1"/>
  <c r="D41" i="10" s="1"/>
  <c r="G40" i="10" a="1"/>
  <c r="G40" i="10" s="1"/>
  <c r="D40" i="10" a="1"/>
  <c r="D40" i="10" s="1"/>
  <c r="G37" i="10" a="1"/>
  <c r="G37" i="10" s="1"/>
  <c r="D37" i="10" a="1"/>
  <c r="D37" i="10" s="1"/>
  <c r="G36" i="10" a="1"/>
  <c r="G36" i="10" s="1"/>
  <c r="D36" i="10" a="1"/>
  <c r="D36" i="10" s="1"/>
  <c r="G35" i="10" a="1"/>
  <c r="G35" i="10" s="1"/>
  <c r="D35" i="10" a="1"/>
  <c r="D35" i="10" s="1"/>
  <c r="G34" i="10" a="1"/>
  <c r="G34" i="10" s="1"/>
  <c r="D34" i="10" a="1"/>
  <c r="D34" i="10" s="1"/>
  <c r="D32" i="10" a="1"/>
  <c r="D32" i="10" s="1"/>
  <c r="G32" i="10" a="1"/>
  <c r="G32" i="10" s="1"/>
  <c r="G31" i="10" a="1"/>
  <c r="G31" i="10" s="1"/>
  <c r="D31" i="10" a="1"/>
  <c r="D31" i="10" s="1"/>
  <c r="G30" i="10" a="1"/>
  <c r="G30" i="10" s="1"/>
  <c r="D30" i="10" a="1"/>
  <c r="D30" i="10" s="1"/>
  <c r="G29" i="10" a="1"/>
  <c r="G29" i="10" s="1"/>
  <c r="D29" i="10" a="1"/>
  <c r="D29" i="10" s="1"/>
  <c r="D28" i="10" a="1"/>
  <c r="D28" i="10" s="1"/>
  <c r="G28" i="10" a="1"/>
  <c r="G28" i="10" s="1"/>
  <c r="I36" i="10" l="1"/>
  <c r="I26" i="10"/>
  <c r="I12" i="10" s="1"/>
  <c r="I33" i="10"/>
  <c r="I25" i="10"/>
  <c r="I11" i="10" s="1"/>
  <c r="I77" i="10"/>
  <c r="I76" i="10"/>
  <c r="I16" i="10" s="1"/>
  <c r="I78" i="10"/>
  <c r="I90" i="10"/>
  <c r="I91" i="10"/>
  <c r="I41" i="10"/>
  <c r="I39" i="10"/>
  <c r="I38" i="10"/>
  <c r="I13" i="10" s="1"/>
  <c r="I42" i="10"/>
  <c r="I43" i="10"/>
  <c r="I60" i="10"/>
  <c r="I61" i="10"/>
  <c r="I108" i="10"/>
  <c r="I109" i="10"/>
  <c r="I46" i="10"/>
  <c r="I47" i="10"/>
  <c r="I64" i="10"/>
  <c r="I63" i="10"/>
  <c r="I50" i="10"/>
  <c r="I49" i="10"/>
  <c r="I48" i="10"/>
  <c r="I14" i="10" s="1"/>
  <c r="I113" i="10"/>
  <c r="I112" i="10"/>
  <c r="I68" i="10"/>
  <c r="I67" i="10"/>
  <c r="I100" i="10"/>
  <c r="I99" i="10"/>
  <c r="I71" i="10"/>
  <c r="I72" i="10"/>
  <c r="I70" i="10"/>
  <c r="I15" i="10" s="1"/>
  <c r="I56" i="10"/>
  <c r="I55" i="10"/>
  <c r="I104" i="10"/>
  <c r="I103" i="10"/>
  <c r="I102" i="10"/>
  <c r="I17" i="10" s="1"/>
  <c r="I75" i="10"/>
  <c r="I74" i="10"/>
  <c r="G99" i="10"/>
  <c r="G77" i="10"/>
  <c r="G90" i="10"/>
  <c r="F11" i="10"/>
  <c r="F12" i="10"/>
  <c r="D77" i="10"/>
  <c r="G42" i="10"/>
  <c r="D42" i="10"/>
  <c r="F17" i="10"/>
  <c r="F14" i="10"/>
  <c r="F16" i="10"/>
  <c r="F15" i="10"/>
  <c r="F13" i="10"/>
  <c r="G39" i="10"/>
  <c r="D67" i="10"/>
  <c r="D112" i="10"/>
  <c r="G103" i="10"/>
  <c r="D99" i="10"/>
  <c r="G67" i="10"/>
  <c r="G49" i="10"/>
  <c r="D103" i="10"/>
  <c r="D39" i="10"/>
  <c r="D60" i="10"/>
  <c r="G55" i="10"/>
  <c r="G63" i="10"/>
  <c r="G108" i="10"/>
  <c r="D49" i="10"/>
  <c r="G112" i="10"/>
  <c r="D90" i="10"/>
  <c r="G60" i="10"/>
  <c r="D71" i="10"/>
  <c r="D70" i="10" s="1"/>
  <c r="D15" i="10" s="1"/>
  <c r="G71" i="10"/>
  <c r="G70" i="10" s="1"/>
  <c r="D55" i="10"/>
  <c r="D63" i="10"/>
  <c r="D108" i="10"/>
  <c r="G27" i="10"/>
  <c r="D27" i="10"/>
  <c r="G33" i="10"/>
  <c r="D33" i="10"/>
  <c r="G15" i="10" l="1"/>
  <c r="D38" i="10"/>
  <c r="D13" i="10" s="1"/>
  <c r="D102" i="10"/>
  <c r="D17" i="10" s="1"/>
  <c r="G48" i="10"/>
  <c r="D26" i="10"/>
  <c r="G76" i="10"/>
  <c r="D48" i="10"/>
  <c r="D14" i="10" s="1"/>
  <c r="G102" i="10"/>
  <c r="G17" i="10" s="1"/>
  <c r="G26" i="10"/>
  <c r="D76" i="10"/>
  <c r="D16" i="10" s="1"/>
  <c r="D12" i="10" l="1"/>
  <c r="D25" i="10"/>
  <c r="D11" i="10" s="1"/>
  <c r="G16" i="10"/>
  <c r="G12" i="10"/>
  <c r="G38" i="10"/>
  <c r="G13" i="10" s="1"/>
  <c r="G14" i="10"/>
  <c r="G25" i="10" l="1"/>
  <c r="G11" i="10" s="1"/>
  <c r="BU67" i="3" l="1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D2" i="4" l="1"/>
  <c r="D2" i="5" s="1"/>
  <c r="K4" i="4"/>
  <c r="K4" i="5" s="1"/>
  <c r="W4" i="4"/>
  <c r="W4" i="5" s="1"/>
  <c r="AI4" i="4"/>
  <c r="AI4" i="5" s="1"/>
  <c r="AU4" i="4"/>
  <c r="AU4" i="5" s="1"/>
  <c r="BG4" i="4"/>
  <c r="BG4" i="5" s="1"/>
  <c r="BS4" i="4"/>
  <c r="BS4" i="5" s="1"/>
  <c r="N2" i="4"/>
  <c r="N2" i="5" s="1"/>
  <c r="Z2" i="4"/>
  <c r="Z2" i="5" s="1"/>
  <c r="AL2" i="4"/>
  <c r="AL2" i="5" s="1"/>
  <c r="AX2" i="4"/>
  <c r="AX2" i="5" s="1"/>
  <c r="BJ2" i="4"/>
  <c r="BJ2" i="5" s="1"/>
  <c r="G3" i="4"/>
  <c r="G3" i="5" s="1"/>
  <c r="S3" i="4"/>
  <c r="S3" i="5" s="1"/>
  <c r="AE3" i="4"/>
  <c r="AE3" i="5" s="1"/>
  <c r="AQ3" i="4"/>
  <c r="AQ3" i="5" s="1"/>
  <c r="BC3" i="4"/>
  <c r="BC3" i="5" s="1"/>
  <c r="BO3" i="4"/>
  <c r="BO3" i="5" s="1"/>
  <c r="L4" i="4"/>
  <c r="L4" i="5" s="1"/>
  <c r="X4" i="4"/>
  <c r="X4" i="5" s="1"/>
  <c r="AJ4" i="4"/>
  <c r="AJ4" i="5" s="1"/>
  <c r="AV4" i="4"/>
  <c r="AV4" i="5" s="1"/>
  <c r="BH4" i="4"/>
  <c r="BH4" i="5" s="1"/>
  <c r="BT4" i="4"/>
  <c r="BT4" i="5" s="1"/>
  <c r="O2" i="4"/>
  <c r="O2" i="5" s="1"/>
  <c r="AA2" i="4"/>
  <c r="AA2" i="5" s="1"/>
  <c r="AM2" i="4"/>
  <c r="AM2" i="5" s="1"/>
  <c r="AY2" i="4"/>
  <c r="AY2" i="5" s="1"/>
  <c r="BK2" i="4"/>
  <c r="BK2" i="5" s="1"/>
  <c r="BU2" i="4"/>
  <c r="BU2" i="5" s="1"/>
  <c r="H3" i="4"/>
  <c r="H3" i="5" s="1"/>
  <c r="T3" i="4"/>
  <c r="T3" i="5" s="1"/>
  <c r="AF3" i="4"/>
  <c r="AF3" i="5" s="1"/>
  <c r="AR3" i="4"/>
  <c r="AR3" i="5" s="1"/>
  <c r="BD3" i="4"/>
  <c r="BD3" i="5" s="1"/>
  <c r="BP3" i="4"/>
  <c r="BP3" i="5" s="1"/>
  <c r="M4" i="4"/>
  <c r="M4" i="5" s="1"/>
  <c r="Y4" i="4"/>
  <c r="Y4" i="5" s="1"/>
  <c r="AK4" i="4"/>
  <c r="AK4" i="5" s="1"/>
  <c r="AW4" i="4"/>
  <c r="AW4" i="5" s="1"/>
  <c r="BI4" i="4"/>
  <c r="BI4" i="5" s="1"/>
  <c r="E2" i="4"/>
  <c r="E2" i="5" s="1"/>
  <c r="P2" i="4"/>
  <c r="P2" i="5" s="1"/>
  <c r="AB2" i="4"/>
  <c r="AB2" i="5" s="1"/>
  <c r="AN2" i="4"/>
  <c r="AN2" i="5" s="1"/>
  <c r="AZ2" i="4"/>
  <c r="AZ2" i="5" s="1"/>
  <c r="BL2" i="4"/>
  <c r="BL2" i="5" s="1"/>
  <c r="I3" i="4"/>
  <c r="I3" i="5" s="1"/>
  <c r="U3" i="4"/>
  <c r="U3" i="5" s="1"/>
  <c r="AG3" i="4"/>
  <c r="AG3" i="5" s="1"/>
  <c r="AS3" i="4"/>
  <c r="AS3" i="5" s="1"/>
  <c r="BE3" i="4"/>
  <c r="BE3" i="5" s="1"/>
  <c r="BQ3" i="4"/>
  <c r="BQ3" i="5" s="1"/>
  <c r="Q2" i="4"/>
  <c r="Q2" i="5" s="1"/>
  <c r="AC2" i="4"/>
  <c r="AC2" i="5" s="1"/>
  <c r="AO2" i="4"/>
  <c r="AO2" i="5" s="1"/>
  <c r="BA2" i="4"/>
  <c r="BA2" i="5" s="1"/>
  <c r="BM2" i="4"/>
  <c r="BM2" i="5" s="1"/>
  <c r="J3" i="4"/>
  <c r="J3" i="5" s="1"/>
  <c r="V3" i="4"/>
  <c r="V3" i="5" s="1"/>
  <c r="AH3" i="4"/>
  <c r="AH3" i="5" s="1"/>
  <c r="AT3" i="4"/>
  <c r="AT3" i="5" s="1"/>
  <c r="BF3" i="4"/>
  <c r="BF3" i="5" s="1"/>
  <c r="BR3" i="4"/>
  <c r="BR3" i="5" s="1"/>
  <c r="F2" i="4"/>
  <c r="F2" i="5" s="1"/>
  <c r="R2" i="4"/>
  <c r="R2" i="5" s="1"/>
  <c r="AD2" i="4"/>
  <c r="AD2" i="5" s="1"/>
  <c r="AP2" i="4"/>
  <c r="AP2" i="5" s="1"/>
  <c r="BB2" i="4"/>
  <c r="BB2" i="5" s="1"/>
  <c r="BN2" i="4"/>
  <c r="BN2" i="5" s="1"/>
  <c r="D5" i="4"/>
  <c r="D5" i="5" s="1"/>
  <c r="O5" i="4"/>
  <c r="O5" i="5" s="1"/>
  <c r="AA5" i="4"/>
  <c r="AA5" i="5" s="1"/>
  <c r="AM5" i="4"/>
  <c r="AM5" i="5" s="1"/>
  <c r="AY5" i="4"/>
  <c r="AY5" i="5" s="1"/>
  <c r="BK5" i="4"/>
  <c r="BK5" i="5" s="1"/>
  <c r="BU5" i="4"/>
  <c r="BU5" i="5" s="1"/>
  <c r="G6" i="4"/>
  <c r="G6" i="5" s="1"/>
  <c r="S6" i="4"/>
  <c r="S6" i="5" s="1"/>
  <c r="AE6" i="4"/>
  <c r="AE6" i="5" s="1"/>
  <c r="AQ6" i="4"/>
  <c r="AQ6" i="5" s="1"/>
  <c r="BC6" i="4"/>
  <c r="BC6" i="5" s="1"/>
  <c r="BO6" i="4"/>
  <c r="BO6" i="5" s="1"/>
  <c r="K7" i="4"/>
  <c r="K7" i="5" s="1"/>
  <c r="W7" i="4"/>
  <c r="W7" i="5" s="1"/>
  <c r="AI7" i="4"/>
  <c r="AI7" i="5" s="1"/>
  <c r="AU7" i="4"/>
  <c r="AU7" i="5" s="1"/>
  <c r="BG7" i="4"/>
  <c r="BG7" i="5" s="1"/>
  <c r="BS7" i="4"/>
  <c r="BS7" i="5" s="1"/>
  <c r="D8" i="4"/>
  <c r="D8" i="5" s="1"/>
  <c r="O8" i="4"/>
  <c r="O8" i="5" s="1"/>
  <c r="AA8" i="4"/>
  <c r="AA8" i="5" s="1"/>
  <c r="AM8" i="4"/>
  <c r="AM8" i="5" s="1"/>
  <c r="AY8" i="4"/>
  <c r="AY8" i="5" s="1"/>
  <c r="BK8" i="4"/>
  <c r="BK8" i="5" s="1"/>
  <c r="BU8" i="4"/>
  <c r="BU8" i="5" s="1"/>
  <c r="G9" i="4"/>
  <c r="G9" i="5" s="1"/>
  <c r="S9" i="4"/>
  <c r="S9" i="5" s="1"/>
  <c r="AE9" i="4"/>
  <c r="AE9" i="5" s="1"/>
  <c r="AQ9" i="4"/>
  <c r="AQ9" i="5" s="1"/>
  <c r="BC9" i="4"/>
  <c r="BC9" i="5" s="1"/>
  <c r="BO9" i="4"/>
  <c r="BO9" i="5" s="1"/>
  <c r="K10" i="4"/>
  <c r="K10" i="5" s="1"/>
  <c r="W10" i="4"/>
  <c r="W10" i="5" s="1"/>
  <c r="AI10" i="4"/>
  <c r="AI10" i="5" s="1"/>
  <c r="AU10" i="4"/>
  <c r="AU10" i="5" s="1"/>
  <c r="BG10" i="4"/>
  <c r="BG10" i="5" s="1"/>
  <c r="BS10" i="4"/>
  <c r="BS10" i="5" s="1"/>
  <c r="D11" i="4"/>
  <c r="D11" i="5" s="1"/>
  <c r="O11" i="4"/>
  <c r="O11" i="5" s="1"/>
  <c r="AA11" i="4"/>
  <c r="AA11" i="5" s="1"/>
  <c r="AM11" i="4"/>
  <c r="AM11" i="5" s="1"/>
  <c r="AY11" i="4"/>
  <c r="AY11" i="5" s="1"/>
  <c r="BK11" i="4"/>
  <c r="BK11" i="5" s="1"/>
  <c r="BU11" i="4"/>
  <c r="BU11" i="5" s="1"/>
  <c r="G12" i="4"/>
  <c r="G12" i="5" s="1"/>
  <c r="S12" i="4"/>
  <c r="S12" i="5" s="1"/>
  <c r="AE12" i="4"/>
  <c r="AE12" i="5" s="1"/>
  <c r="AQ12" i="4"/>
  <c r="AQ12" i="5" s="1"/>
  <c r="BC12" i="4"/>
  <c r="BC12" i="5" s="1"/>
  <c r="BO12" i="4"/>
  <c r="BO12" i="5" s="1"/>
  <c r="K13" i="4"/>
  <c r="K13" i="5" s="1"/>
  <c r="W13" i="4"/>
  <c r="W13" i="5" s="1"/>
  <c r="AI13" i="4"/>
  <c r="AI13" i="5" s="1"/>
  <c r="AU13" i="4"/>
  <c r="AU13" i="5" s="1"/>
  <c r="BG13" i="4"/>
  <c r="BG13" i="5" s="1"/>
  <c r="BS13" i="4"/>
  <c r="BS13" i="5" s="1"/>
  <c r="D14" i="4"/>
  <c r="D14" i="5" s="1"/>
  <c r="O14" i="4"/>
  <c r="O14" i="5" s="1"/>
  <c r="AA14" i="4"/>
  <c r="AA14" i="5" s="1"/>
  <c r="AM14" i="4"/>
  <c r="AM14" i="5" s="1"/>
  <c r="AY14" i="4"/>
  <c r="AY14" i="5" s="1"/>
  <c r="BK14" i="4"/>
  <c r="BK14" i="5" s="1"/>
  <c r="BU14" i="4"/>
  <c r="BU14" i="5" s="1"/>
  <c r="G15" i="4"/>
  <c r="G15" i="5" s="1"/>
  <c r="S15" i="4"/>
  <c r="S15" i="5" s="1"/>
  <c r="AE15" i="4"/>
  <c r="AE15" i="5" s="1"/>
  <c r="AQ15" i="4"/>
  <c r="AQ15" i="5" s="1"/>
  <c r="BC15" i="4"/>
  <c r="BC15" i="5" s="1"/>
  <c r="BO15" i="4"/>
  <c r="BO15" i="5" s="1"/>
  <c r="K16" i="4"/>
  <c r="K16" i="5" s="1"/>
  <c r="W16" i="4"/>
  <c r="W16" i="5" s="1"/>
  <c r="AI16" i="4"/>
  <c r="AI16" i="5" s="1"/>
  <c r="AU16" i="4"/>
  <c r="AU16" i="5" s="1"/>
  <c r="BG16" i="4"/>
  <c r="BG16" i="5" s="1"/>
  <c r="BS16" i="4"/>
  <c r="BS16" i="5" s="1"/>
  <c r="D17" i="4"/>
  <c r="D17" i="5" s="1"/>
  <c r="O17" i="4"/>
  <c r="O17" i="5" s="1"/>
  <c r="AA17" i="4"/>
  <c r="AA17" i="5" s="1"/>
  <c r="AM17" i="4"/>
  <c r="AM17" i="5" s="1"/>
  <c r="AY17" i="4"/>
  <c r="AY17" i="5" s="1"/>
  <c r="BK17" i="4"/>
  <c r="BK17" i="5" s="1"/>
  <c r="BU17" i="4"/>
  <c r="BU17" i="5" s="1"/>
  <c r="G18" i="4"/>
  <c r="G18" i="5" s="1"/>
  <c r="S18" i="4"/>
  <c r="S18" i="5" s="1"/>
  <c r="AE18" i="4"/>
  <c r="AE18" i="5" s="1"/>
  <c r="AQ18" i="4"/>
  <c r="AQ18" i="5" s="1"/>
  <c r="BC18" i="4"/>
  <c r="BC18" i="5" s="1"/>
  <c r="BO18" i="4"/>
  <c r="BO18" i="5" s="1"/>
  <c r="K19" i="4"/>
  <c r="K19" i="5" s="1"/>
  <c r="W19" i="4"/>
  <c r="W19" i="5" s="1"/>
  <c r="AI19" i="4"/>
  <c r="AI19" i="5" s="1"/>
  <c r="AU19" i="4"/>
  <c r="AU19" i="5" s="1"/>
  <c r="BG19" i="4"/>
  <c r="BG19" i="5" s="1"/>
  <c r="BS19" i="4"/>
  <c r="BS19" i="5" s="1"/>
  <c r="D20" i="4"/>
  <c r="D20" i="5" s="1"/>
  <c r="O20" i="4"/>
  <c r="O20" i="5" s="1"/>
  <c r="AA20" i="4"/>
  <c r="AA20" i="5" s="1"/>
  <c r="AM20" i="4"/>
  <c r="AM20" i="5" s="1"/>
  <c r="AY20" i="4"/>
  <c r="AY20" i="5" s="1"/>
  <c r="BK20" i="4"/>
  <c r="BK20" i="5" s="1"/>
  <c r="BU20" i="4"/>
  <c r="BU20" i="5" s="1"/>
  <c r="G21" i="4"/>
  <c r="G21" i="5" s="1"/>
  <c r="S21" i="4"/>
  <c r="S21" i="5" s="1"/>
  <c r="AE21" i="4"/>
  <c r="AE21" i="5" s="1"/>
  <c r="AQ21" i="4"/>
  <c r="AQ21" i="5" s="1"/>
  <c r="BC21" i="4"/>
  <c r="BC21" i="5" s="1"/>
  <c r="BO21" i="4"/>
  <c r="BO21" i="5" s="1"/>
  <c r="K22" i="4"/>
  <c r="K22" i="5" s="1"/>
  <c r="W22" i="4"/>
  <c r="W22" i="5" s="1"/>
  <c r="AI22" i="4"/>
  <c r="AI22" i="5" s="1"/>
  <c r="AU22" i="4"/>
  <c r="AU22" i="5" s="1"/>
  <c r="BG22" i="4"/>
  <c r="BG22" i="5" s="1"/>
  <c r="BS22" i="4"/>
  <c r="BS22" i="5" s="1"/>
  <c r="D23" i="4"/>
  <c r="D23" i="5" s="1"/>
  <c r="O23" i="4"/>
  <c r="O23" i="5" s="1"/>
  <c r="AA23" i="4"/>
  <c r="AA23" i="5" s="1"/>
  <c r="AM23" i="4"/>
  <c r="AM23" i="5" s="1"/>
  <c r="AY23" i="4"/>
  <c r="AY23" i="5" s="1"/>
  <c r="BK23" i="4"/>
  <c r="BK23" i="5" s="1"/>
  <c r="BU23" i="4"/>
  <c r="BU23" i="5" s="1"/>
  <c r="G24" i="4"/>
  <c r="G24" i="5" s="1"/>
  <c r="S24" i="4"/>
  <c r="S24" i="5" s="1"/>
  <c r="AE24" i="4"/>
  <c r="AE24" i="5" s="1"/>
  <c r="AQ24" i="4"/>
  <c r="AQ24" i="5" s="1"/>
  <c r="BC24" i="4"/>
  <c r="BC24" i="5" s="1"/>
  <c r="BO24" i="4"/>
  <c r="BO24" i="5" s="1"/>
  <c r="K25" i="4"/>
  <c r="K25" i="5" s="1"/>
  <c r="W25" i="4"/>
  <c r="W25" i="5" s="1"/>
  <c r="AI25" i="4"/>
  <c r="AI25" i="5" s="1"/>
  <c r="AU25" i="4"/>
  <c r="AU25" i="5" s="1"/>
  <c r="BG25" i="4"/>
  <c r="BG25" i="5" s="1"/>
  <c r="BS25" i="4"/>
  <c r="BS25" i="5" s="1"/>
  <c r="D26" i="4"/>
  <c r="D26" i="5" s="1"/>
  <c r="O26" i="4"/>
  <c r="O26" i="5" s="1"/>
  <c r="AA26" i="4"/>
  <c r="AA26" i="5" s="1"/>
  <c r="AM26" i="4"/>
  <c r="AM26" i="5" s="1"/>
  <c r="AY26" i="4"/>
  <c r="AY26" i="5" s="1"/>
  <c r="BK26" i="4"/>
  <c r="BK26" i="5" s="1"/>
  <c r="BU26" i="4"/>
  <c r="BU26" i="5" s="1"/>
  <c r="G27" i="4"/>
  <c r="G27" i="5" s="1"/>
  <c r="S27" i="4"/>
  <c r="S27" i="5" s="1"/>
  <c r="AE27" i="4"/>
  <c r="AE27" i="5" s="1"/>
  <c r="AQ27" i="4"/>
  <c r="AQ27" i="5" s="1"/>
  <c r="BC27" i="4"/>
  <c r="BC27" i="5" s="1"/>
  <c r="BO27" i="4"/>
  <c r="BO27" i="5" s="1"/>
  <c r="K28" i="4"/>
  <c r="K28" i="5" s="1"/>
  <c r="W28" i="4"/>
  <c r="W28" i="5" s="1"/>
  <c r="AI28" i="4"/>
  <c r="AI28" i="5" s="1"/>
  <c r="AU28" i="4"/>
  <c r="AU28" i="5" s="1"/>
  <c r="BG28" i="4"/>
  <c r="BG28" i="5" s="1"/>
  <c r="BS28" i="4"/>
  <c r="BS28" i="5" s="1"/>
  <c r="D29" i="4"/>
  <c r="D29" i="5" s="1"/>
  <c r="O29" i="4"/>
  <c r="O29" i="5" s="1"/>
  <c r="AA29" i="4"/>
  <c r="AA29" i="5" s="1"/>
  <c r="AM29" i="4"/>
  <c r="AM29" i="5" s="1"/>
  <c r="AY29" i="4"/>
  <c r="AY29" i="5" s="1"/>
  <c r="BK29" i="4"/>
  <c r="BK29" i="5" s="1"/>
  <c r="BU29" i="4"/>
  <c r="BU29" i="5" s="1"/>
  <c r="G30" i="4"/>
  <c r="G30" i="5" s="1"/>
  <c r="S30" i="4"/>
  <c r="S30" i="5" s="1"/>
  <c r="AE30" i="4"/>
  <c r="AE30" i="5" s="1"/>
  <c r="AQ30" i="4"/>
  <c r="AQ30" i="5" s="1"/>
  <c r="BC30" i="4"/>
  <c r="BC30" i="5" s="1"/>
  <c r="BO30" i="4"/>
  <c r="BO30" i="5" s="1"/>
  <c r="K31" i="4"/>
  <c r="K31" i="5" s="1"/>
  <c r="W31" i="4"/>
  <c r="W31" i="5" s="1"/>
  <c r="AI31" i="4"/>
  <c r="AI31" i="5" s="1"/>
  <c r="AU31" i="4"/>
  <c r="AU31" i="5" s="1"/>
  <c r="BG31" i="4"/>
  <c r="BG31" i="5" s="1"/>
  <c r="BS31" i="4"/>
  <c r="BS31" i="5" s="1"/>
  <c r="D32" i="4"/>
  <c r="D32" i="5" s="1"/>
  <c r="O32" i="4"/>
  <c r="O32" i="5" s="1"/>
  <c r="AA32" i="4"/>
  <c r="AA32" i="5" s="1"/>
  <c r="AM32" i="4"/>
  <c r="AM32" i="5" s="1"/>
  <c r="AY32" i="4"/>
  <c r="AY32" i="5" s="1"/>
  <c r="BK32" i="4"/>
  <c r="BK32" i="5" s="1"/>
  <c r="BU32" i="4"/>
  <c r="BU32" i="5" s="1"/>
  <c r="G33" i="4"/>
  <c r="G33" i="5" s="1"/>
  <c r="S33" i="4"/>
  <c r="S33" i="5" s="1"/>
  <c r="AE33" i="4"/>
  <c r="AE33" i="5" s="1"/>
  <c r="AQ33" i="4"/>
  <c r="AQ33" i="5" s="1"/>
  <c r="BC33" i="4"/>
  <c r="BC33" i="5" s="1"/>
  <c r="BO33" i="4"/>
  <c r="BO33" i="5" s="1"/>
  <c r="K34" i="4"/>
  <c r="K34" i="5" s="1"/>
  <c r="W34" i="4"/>
  <c r="W34" i="5" s="1"/>
  <c r="AI34" i="4"/>
  <c r="AI34" i="5" s="1"/>
  <c r="AU34" i="4"/>
  <c r="AU34" i="5" s="1"/>
  <c r="BG34" i="4"/>
  <c r="BG34" i="5" s="1"/>
  <c r="BS34" i="4"/>
  <c r="BS34" i="5" s="1"/>
  <c r="D35" i="4"/>
  <c r="D35" i="5" s="1"/>
  <c r="O35" i="4"/>
  <c r="O35" i="5" s="1"/>
  <c r="AA35" i="4"/>
  <c r="AA35" i="5" s="1"/>
  <c r="AM35" i="4"/>
  <c r="AM35" i="5" s="1"/>
  <c r="AY35" i="4"/>
  <c r="AY35" i="5" s="1"/>
  <c r="BK35" i="4"/>
  <c r="BK35" i="5" s="1"/>
  <c r="BU35" i="4"/>
  <c r="BU35" i="5" s="1"/>
  <c r="G36" i="4"/>
  <c r="G36" i="5" s="1"/>
  <c r="S36" i="4"/>
  <c r="S36" i="5" s="1"/>
  <c r="AE36" i="4"/>
  <c r="AE36" i="5" s="1"/>
  <c r="AQ36" i="4"/>
  <c r="AQ36" i="5" s="1"/>
  <c r="BC36" i="4"/>
  <c r="BC36" i="5" s="1"/>
  <c r="BO36" i="4"/>
  <c r="BO36" i="5" s="1"/>
  <c r="K37" i="4"/>
  <c r="K37" i="5" s="1"/>
  <c r="W37" i="4"/>
  <c r="W37" i="5" s="1"/>
  <c r="AI37" i="4"/>
  <c r="AI37" i="5" s="1"/>
  <c r="AU37" i="4"/>
  <c r="AU37" i="5" s="1"/>
  <c r="BG37" i="4"/>
  <c r="BG37" i="5" s="1"/>
  <c r="BS37" i="4"/>
  <c r="BS37" i="5" s="1"/>
  <c r="D38" i="4"/>
  <c r="D38" i="5" s="1"/>
  <c r="O38" i="4"/>
  <c r="O38" i="5" s="1"/>
  <c r="AA38" i="4"/>
  <c r="AA38" i="5" s="1"/>
  <c r="AM38" i="4"/>
  <c r="AM38" i="5" s="1"/>
  <c r="AY38" i="4"/>
  <c r="AY38" i="5" s="1"/>
  <c r="BK38" i="4"/>
  <c r="BK38" i="5" s="1"/>
  <c r="BU38" i="4"/>
  <c r="BU38" i="5" s="1"/>
  <c r="E5" i="4"/>
  <c r="E5" i="5" s="1"/>
  <c r="P5" i="4"/>
  <c r="P5" i="5" s="1"/>
  <c r="AB5" i="4"/>
  <c r="AB5" i="5" s="1"/>
  <c r="AN5" i="4"/>
  <c r="AN5" i="5" s="1"/>
  <c r="AZ5" i="4"/>
  <c r="AZ5" i="5" s="1"/>
  <c r="BL5" i="4"/>
  <c r="BL5" i="5" s="1"/>
  <c r="H6" i="4"/>
  <c r="H6" i="5" s="1"/>
  <c r="T6" i="4"/>
  <c r="T6" i="5" s="1"/>
  <c r="AF6" i="4"/>
  <c r="AF6" i="5" s="1"/>
  <c r="AR6" i="4"/>
  <c r="AR6" i="5" s="1"/>
  <c r="BD6" i="4"/>
  <c r="BD6" i="5" s="1"/>
  <c r="BP6" i="4"/>
  <c r="BP6" i="5" s="1"/>
  <c r="L7" i="4"/>
  <c r="L7" i="5" s="1"/>
  <c r="X7" i="4"/>
  <c r="X7" i="5" s="1"/>
  <c r="AJ7" i="4"/>
  <c r="AJ7" i="5" s="1"/>
  <c r="AV7" i="4"/>
  <c r="AV7" i="5" s="1"/>
  <c r="BH7" i="4"/>
  <c r="BH7" i="5" s="1"/>
  <c r="BT7" i="4"/>
  <c r="BT7" i="5" s="1"/>
  <c r="E8" i="4"/>
  <c r="E8" i="5" s="1"/>
  <c r="P8" i="4"/>
  <c r="P8" i="5" s="1"/>
  <c r="AB8" i="4"/>
  <c r="AB8" i="5" s="1"/>
  <c r="AN8" i="4"/>
  <c r="AN8" i="5" s="1"/>
  <c r="AZ8" i="4"/>
  <c r="AZ8" i="5" s="1"/>
  <c r="BL8" i="4"/>
  <c r="BL8" i="5" s="1"/>
  <c r="H9" i="4"/>
  <c r="H9" i="5" s="1"/>
  <c r="T9" i="4"/>
  <c r="T9" i="5" s="1"/>
  <c r="AF9" i="4"/>
  <c r="AF9" i="5" s="1"/>
  <c r="AR9" i="4"/>
  <c r="AR9" i="5" s="1"/>
  <c r="BD9" i="4"/>
  <c r="BD9" i="5" s="1"/>
  <c r="BP9" i="4"/>
  <c r="BP9" i="5" s="1"/>
  <c r="L10" i="4"/>
  <c r="L10" i="5" s="1"/>
  <c r="X10" i="4"/>
  <c r="X10" i="5" s="1"/>
  <c r="AJ10" i="4"/>
  <c r="AJ10" i="5" s="1"/>
  <c r="AV10" i="4"/>
  <c r="AV10" i="5" s="1"/>
  <c r="BH10" i="4"/>
  <c r="BH10" i="5" s="1"/>
  <c r="BT10" i="4"/>
  <c r="BT10" i="5" s="1"/>
  <c r="E11" i="4"/>
  <c r="E11" i="5" s="1"/>
  <c r="P11" i="4"/>
  <c r="P11" i="5" s="1"/>
  <c r="AB11" i="4"/>
  <c r="AB11" i="5" s="1"/>
  <c r="AN11" i="4"/>
  <c r="AN11" i="5" s="1"/>
  <c r="AZ11" i="4"/>
  <c r="AZ11" i="5" s="1"/>
  <c r="BL11" i="4"/>
  <c r="BL11" i="5" s="1"/>
  <c r="H12" i="4"/>
  <c r="H12" i="5" s="1"/>
  <c r="T12" i="4"/>
  <c r="T12" i="5" s="1"/>
  <c r="AF12" i="4"/>
  <c r="AF12" i="5" s="1"/>
  <c r="AR12" i="4"/>
  <c r="AR12" i="5" s="1"/>
  <c r="BD12" i="4"/>
  <c r="BD12" i="5" s="1"/>
  <c r="BP12" i="4"/>
  <c r="BP12" i="5" s="1"/>
  <c r="L13" i="4"/>
  <c r="L13" i="5" s="1"/>
  <c r="X13" i="4"/>
  <c r="X13" i="5" s="1"/>
  <c r="AJ13" i="4"/>
  <c r="AJ13" i="5" s="1"/>
  <c r="AV13" i="4"/>
  <c r="AV13" i="5" s="1"/>
  <c r="BH13" i="4"/>
  <c r="BH13" i="5" s="1"/>
  <c r="BT13" i="4"/>
  <c r="BT13" i="5" s="1"/>
  <c r="E14" i="4"/>
  <c r="E14" i="5" s="1"/>
  <c r="P14" i="4"/>
  <c r="P14" i="5" s="1"/>
  <c r="AB14" i="4"/>
  <c r="AB14" i="5" s="1"/>
  <c r="AN14" i="4"/>
  <c r="AN14" i="5" s="1"/>
  <c r="AZ14" i="4"/>
  <c r="AZ14" i="5" s="1"/>
  <c r="BL14" i="4"/>
  <c r="BL14" i="5" s="1"/>
  <c r="H15" i="4"/>
  <c r="H15" i="5" s="1"/>
  <c r="T15" i="4"/>
  <c r="T15" i="5" s="1"/>
  <c r="AF15" i="4"/>
  <c r="AF15" i="5" s="1"/>
  <c r="AR15" i="4"/>
  <c r="AR15" i="5" s="1"/>
  <c r="BD15" i="4"/>
  <c r="BD15" i="5" s="1"/>
  <c r="BP15" i="4"/>
  <c r="BP15" i="5" s="1"/>
  <c r="L16" i="4"/>
  <c r="L16" i="5" s="1"/>
  <c r="X16" i="4"/>
  <c r="X16" i="5" s="1"/>
  <c r="AJ16" i="4"/>
  <c r="AJ16" i="5" s="1"/>
  <c r="AV16" i="4"/>
  <c r="AV16" i="5" s="1"/>
  <c r="BH16" i="4"/>
  <c r="BH16" i="5" s="1"/>
  <c r="BT16" i="4"/>
  <c r="BT16" i="5" s="1"/>
  <c r="E17" i="4"/>
  <c r="E17" i="5" s="1"/>
  <c r="P17" i="4"/>
  <c r="P17" i="5" s="1"/>
  <c r="AB17" i="4"/>
  <c r="AB17" i="5" s="1"/>
  <c r="AN17" i="4"/>
  <c r="AN17" i="5" s="1"/>
  <c r="AZ17" i="4"/>
  <c r="AZ17" i="5" s="1"/>
  <c r="BL17" i="4"/>
  <c r="BL17" i="5" s="1"/>
  <c r="H18" i="4"/>
  <c r="H18" i="5" s="1"/>
  <c r="T18" i="4"/>
  <c r="T18" i="5" s="1"/>
  <c r="AF18" i="4"/>
  <c r="AF18" i="5" s="1"/>
  <c r="AR18" i="4"/>
  <c r="AR18" i="5" s="1"/>
  <c r="BD18" i="4"/>
  <c r="BD18" i="5" s="1"/>
  <c r="BP18" i="4"/>
  <c r="BP18" i="5" s="1"/>
  <c r="L19" i="4"/>
  <c r="L19" i="5" s="1"/>
  <c r="X19" i="4"/>
  <c r="X19" i="5" s="1"/>
  <c r="AJ19" i="4"/>
  <c r="AJ19" i="5" s="1"/>
  <c r="AV19" i="4"/>
  <c r="AV19" i="5" s="1"/>
  <c r="BH19" i="4"/>
  <c r="BH19" i="5" s="1"/>
  <c r="BT19" i="4"/>
  <c r="BT19" i="5" s="1"/>
  <c r="E20" i="4"/>
  <c r="E20" i="5" s="1"/>
  <c r="P20" i="4"/>
  <c r="P20" i="5" s="1"/>
  <c r="AB20" i="4"/>
  <c r="AB20" i="5" s="1"/>
  <c r="AN20" i="4"/>
  <c r="AN20" i="5" s="1"/>
  <c r="AZ20" i="4"/>
  <c r="AZ20" i="5" s="1"/>
  <c r="BL20" i="4"/>
  <c r="BL20" i="5" s="1"/>
  <c r="H21" i="4"/>
  <c r="H21" i="5" s="1"/>
  <c r="T21" i="4"/>
  <c r="T21" i="5" s="1"/>
  <c r="AF21" i="4"/>
  <c r="AF21" i="5" s="1"/>
  <c r="AR21" i="4"/>
  <c r="AR21" i="5" s="1"/>
  <c r="BD21" i="4"/>
  <c r="BD21" i="5" s="1"/>
  <c r="BP21" i="4"/>
  <c r="BP21" i="5" s="1"/>
  <c r="L22" i="4"/>
  <c r="L22" i="5" s="1"/>
  <c r="X22" i="4"/>
  <c r="X22" i="5" s="1"/>
  <c r="AJ22" i="4"/>
  <c r="AJ22" i="5" s="1"/>
  <c r="AV22" i="4"/>
  <c r="AV22" i="5" s="1"/>
  <c r="BH22" i="4"/>
  <c r="BH22" i="5" s="1"/>
  <c r="BT22" i="4"/>
  <c r="BT22" i="5" s="1"/>
  <c r="E23" i="4"/>
  <c r="E23" i="5" s="1"/>
  <c r="P23" i="4"/>
  <c r="P23" i="5" s="1"/>
  <c r="AB23" i="4"/>
  <c r="AB23" i="5" s="1"/>
  <c r="AN23" i="4"/>
  <c r="AN23" i="5" s="1"/>
  <c r="AZ23" i="4"/>
  <c r="AZ23" i="5" s="1"/>
  <c r="BL23" i="4"/>
  <c r="BL23" i="5" s="1"/>
  <c r="H24" i="4"/>
  <c r="H24" i="5" s="1"/>
  <c r="T24" i="4"/>
  <c r="T24" i="5" s="1"/>
  <c r="AF24" i="4"/>
  <c r="AF24" i="5" s="1"/>
  <c r="AR24" i="4"/>
  <c r="AR24" i="5" s="1"/>
  <c r="BD24" i="4"/>
  <c r="BD24" i="5" s="1"/>
  <c r="BP24" i="4"/>
  <c r="BP24" i="5" s="1"/>
  <c r="Q5" i="4"/>
  <c r="Q5" i="5" s="1"/>
  <c r="AC5" i="4"/>
  <c r="AC5" i="5" s="1"/>
  <c r="AO5" i="4"/>
  <c r="AO5" i="5" s="1"/>
  <c r="BA5" i="4"/>
  <c r="BA5" i="5" s="1"/>
  <c r="BM5" i="4"/>
  <c r="BM5" i="5" s="1"/>
  <c r="I6" i="4"/>
  <c r="I6" i="5" s="1"/>
  <c r="U6" i="4"/>
  <c r="U6" i="5" s="1"/>
  <c r="AG6" i="4"/>
  <c r="AG6" i="5" s="1"/>
  <c r="AS6" i="4"/>
  <c r="AS6" i="5" s="1"/>
  <c r="BE6" i="4"/>
  <c r="BE6" i="5" s="1"/>
  <c r="BQ6" i="4"/>
  <c r="BQ6" i="5" s="1"/>
  <c r="M7" i="4"/>
  <c r="M7" i="5" s="1"/>
  <c r="Y7" i="4"/>
  <c r="Y7" i="5" s="1"/>
  <c r="AK7" i="4"/>
  <c r="AK7" i="5" s="1"/>
  <c r="AW7" i="4"/>
  <c r="AW7" i="5" s="1"/>
  <c r="BI7" i="4"/>
  <c r="BI7" i="5" s="1"/>
  <c r="Q8" i="4"/>
  <c r="Q8" i="5" s="1"/>
  <c r="AC8" i="4"/>
  <c r="AC8" i="5" s="1"/>
  <c r="AO8" i="4"/>
  <c r="AO8" i="5" s="1"/>
  <c r="BA8" i="4"/>
  <c r="BA8" i="5" s="1"/>
  <c r="BM8" i="4"/>
  <c r="BM8" i="5" s="1"/>
  <c r="I9" i="4"/>
  <c r="I9" i="5" s="1"/>
  <c r="U9" i="4"/>
  <c r="U9" i="5" s="1"/>
  <c r="AG9" i="4"/>
  <c r="AG9" i="5" s="1"/>
  <c r="AS9" i="4"/>
  <c r="AS9" i="5" s="1"/>
  <c r="BE9" i="4"/>
  <c r="BE9" i="5" s="1"/>
  <c r="BQ9" i="4"/>
  <c r="BQ9" i="5" s="1"/>
  <c r="M10" i="4"/>
  <c r="M10" i="5" s="1"/>
  <c r="Y10" i="4"/>
  <c r="Y10" i="5" s="1"/>
  <c r="AK10" i="4"/>
  <c r="AK10" i="5" s="1"/>
  <c r="AW10" i="4"/>
  <c r="AW10" i="5" s="1"/>
  <c r="BI10" i="4"/>
  <c r="BI10" i="5" s="1"/>
  <c r="Q11" i="4"/>
  <c r="Q11" i="5" s="1"/>
  <c r="AC11" i="4"/>
  <c r="AC11" i="5" s="1"/>
  <c r="AO11" i="4"/>
  <c r="AO11" i="5" s="1"/>
  <c r="BA11" i="4"/>
  <c r="BA11" i="5" s="1"/>
  <c r="BM11" i="4"/>
  <c r="BM11" i="5" s="1"/>
  <c r="I12" i="4"/>
  <c r="I12" i="5" s="1"/>
  <c r="U12" i="4"/>
  <c r="U12" i="5" s="1"/>
  <c r="AG12" i="4"/>
  <c r="AG12" i="5" s="1"/>
  <c r="AS12" i="4"/>
  <c r="AS12" i="5" s="1"/>
  <c r="BE12" i="4"/>
  <c r="BE12" i="5" s="1"/>
  <c r="BQ12" i="4"/>
  <c r="BQ12" i="5" s="1"/>
  <c r="M13" i="4"/>
  <c r="M13" i="5" s="1"/>
  <c r="Y13" i="4"/>
  <c r="Y13" i="5" s="1"/>
  <c r="AK13" i="4"/>
  <c r="AK13" i="5" s="1"/>
  <c r="AW13" i="4"/>
  <c r="AW13" i="5" s="1"/>
  <c r="BI13" i="4"/>
  <c r="BI13" i="5" s="1"/>
  <c r="Q14" i="4"/>
  <c r="Q14" i="5" s="1"/>
  <c r="AC14" i="4"/>
  <c r="AC14" i="5" s="1"/>
  <c r="AO14" i="4"/>
  <c r="AO14" i="5" s="1"/>
  <c r="BA14" i="4"/>
  <c r="BA14" i="5" s="1"/>
  <c r="BM14" i="4"/>
  <c r="BM14" i="5" s="1"/>
  <c r="I15" i="4"/>
  <c r="I15" i="5" s="1"/>
  <c r="U15" i="4"/>
  <c r="U15" i="5" s="1"/>
  <c r="AG15" i="4"/>
  <c r="AG15" i="5" s="1"/>
  <c r="AS15" i="4"/>
  <c r="AS15" i="5" s="1"/>
  <c r="BE15" i="4"/>
  <c r="BE15" i="5" s="1"/>
  <c r="BQ15" i="4"/>
  <c r="BQ15" i="5" s="1"/>
  <c r="M16" i="4"/>
  <c r="M16" i="5" s="1"/>
  <c r="Y16" i="4"/>
  <c r="Y16" i="5" s="1"/>
  <c r="AK16" i="4"/>
  <c r="AK16" i="5" s="1"/>
  <c r="AW16" i="4"/>
  <c r="AW16" i="5" s="1"/>
  <c r="BI16" i="4"/>
  <c r="BI16" i="5" s="1"/>
  <c r="Q17" i="4"/>
  <c r="Q17" i="5" s="1"/>
  <c r="AC17" i="4"/>
  <c r="AC17" i="5" s="1"/>
  <c r="AO17" i="4"/>
  <c r="AO17" i="5" s="1"/>
  <c r="BA17" i="4"/>
  <c r="BA17" i="5" s="1"/>
  <c r="BM17" i="4"/>
  <c r="BM17" i="5" s="1"/>
  <c r="I18" i="4"/>
  <c r="I18" i="5" s="1"/>
  <c r="U18" i="4"/>
  <c r="U18" i="5" s="1"/>
  <c r="AG18" i="4"/>
  <c r="AG18" i="5" s="1"/>
  <c r="AS18" i="4"/>
  <c r="AS18" i="5" s="1"/>
  <c r="BE18" i="4"/>
  <c r="BE18" i="5" s="1"/>
  <c r="BQ18" i="4"/>
  <c r="BQ18" i="5" s="1"/>
  <c r="M19" i="4"/>
  <c r="M19" i="5" s="1"/>
  <c r="Y19" i="4"/>
  <c r="Y19" i="5" s="1"/>
  <c r="AK19" i="4"/>
  <c r="AK19" i="5" s="1"/>
  <c r="AW19" i="4"/>
  <c r="AW19" i="5" s="1"/>
  <c r="BI19" i="4"/>
  <c r="BI19" i="5" s="1"/>
  <c r="Q20" i="4"/>
  <c r="Q20" i="5" s="1"/>
  <c r="AC20" i="4"/>
  <c r="AC20" i="5" s="1"/>
  <c r="AO20" i="4"/>
  <c r="AO20" i="5" s="1"/>
  <c r="BA20" i="4"/>
  <c r="BA20" i="5" s="1"/>
  <c r="BM20" i="4"/>
  <c r="BM20" i="5" s="1"/>
  <c r="I21" i="4"/>
  <c r="I21" i="5" s="1"/>
  <c r="U21" i="4"/>
  <c r="U21" i="5" s="1"/>
  <c r="AG21" i="4"/>
  <c r="AG21" i="5" s="1"/>
  <c r="AS21" i="4"/>
  <c r="AS21" i="5" s="1"/>
  <c r="BE21" i="4"/>
  <c r="BE21" i="5" s="1"/>
  <c r="BQ21" i="4"/>
  <c r="BQ21" i="5" s="1"/>
  <c r="M22" i="4"/>
  <c r="M22" i="5" s="1"/>
  <c r="Y22" i="4"/>
  <c r="Y22" i="5" s="1"/>
  <c r="AK22" i="4"/>
  <c r="AK22" i="5" s="1"/>
  <c r="AW22" i="4"/>
  <c r="AW22" i="5" s="1"/>
  <c r="BI22" i="4"/>
  <c r="BI22" i="5" s="1"/>
  <c r="Q23" i="4"/>
  <c r="Q23" i="5" s="1"/>
  <c r="AC23" i="4"/>
  <c r="AC23" i="5" s="1"/>
  <c r="AO23" i="4"/>
  <c r="AO23" i="5" s="1"/>
  <c r="BA23" i="4"/>
  <c r="BA23" i="5" s="1"/>
  <c r="BM23" i="4"/>
  <c r="BM23" i="5" s="1"/>
  <c r="I24" i="4"/>
  <c r="I24" i="5" s="1"/>
  <c r="U24" i="4"/>
  <c r="U24" i="5" s="1"/>
  <c r="AG24" i="4"/>
  <c r="AG24" i="5" s="1"/>
  <c r="AS24" i="4"/>
  <c r="AS24" i="5" s="1"/>
  <c r="BE24" i="4"/>
  <c r="BE24" i="5" s="1"/>
  <c r="BQ24" i="4"/>
  <c r="BQ24" i="5" s="1"/>
  <c r="M25" i="4"/>
  <c r="M25" i="5" s="1"/>
  <c r="G39" i="4"/>
  <c r="G39" i="5" s="1"/>
  <c r="S39" i="4"/>
  <c r="S39" i="5" s="1"/>
  <c r="AE39" i="4"/>
  <c r="AE39" i="5" s="1"/>
  <c r="AQ39" i="4"/>
  <c r="AQ39" i="5" s="1"/>
  <c r="BC39" i="4"/>
  <c r="BC39" i="5" s="1"/>
  <c r="BO39" i="4"/>
  <c r="BO39" i="5" s="1"/>
  <c r="K40" i="4"/>
  <c r="K40" i="5" s="1"/>
  <c r="W40" i="4"/>
  <c r="W40" i="5" s="1"/>
  <c r="AI40" i="4"/>
  <c r="AI40" i="5" s="1"/>
  <c r="AU40" i="4"/>
  <c r="AU40" i="5" s="1"/>
  <c r="BG40" i="4"/>
  <c r="BG40" i="5" s="1"/>
  <c r="BS40" i="4"/>
  <c r="BS40" i="5" s="1"/>
  <c r="D41" i="4"/>
  <c r="D41" i="5" s="1"/>
  <c r="O41" i="4"/>
  <c r="O41" i="5" s="1"/>
  <c r="AA41" i="4"/>
  <c r="AA41" i="5" s="1"/>
  <c r="AM41" i="4"/>
  <c r="AM41" i="5" s="1"/>
  <c r="AY41" i="4"/>
  <c r="AY41" i="5" s="1"/>
  <c r="BK41" i="4"/>
  <c r="BK41" i="5" s="1"/>
  <c r="BU41" i="4"/>
  <c r="BU41" i="5" s="1"/>
  <c r="G42" i="4"/>
  <c r="G42" i="5" s="1"/>
  <c r="S42" i="4"/>
  <c r="S42" i="5" s="1"/>
  <c r="AE42" i="4"/>
  <c r="AE42" i="5" s="1"/>
  <c r="AQ42" i="4"/>
  <c r="AQ42" i="5" s="1"/>
  <c r="BC42" i="4"/>
  <c r="BC42" i="5" s="1"/>
  <c r="BO42" i="4"/>
  <c r="BO42" i="5" s="1"/>
  <c r="K43" i="4"/>
  <c r="K43" i="5" s="1"/>
  <c r="W43" i="4"/>
  <c r="W43" i="5" s="1"/>
  <c r="AI43" i="4"/>
  <c r="AI43" i="5" s="1"/>
  <c r="AU43" i="4"/>
  <c r="AU43" i="5" s="1"/>
  <c r="BG43" i="4"/>
  <c r="BG43" i="5" s="1"/>
  <c r="BS43" i="4"/>
  <c r="BS43" i="5" s="1"/>
  <c r="D44" i="4"/>
  <c r="D44" i="5" s="1"/>
  <c r="O44" i="4"/>
  <c r="O44" i="5" s="1"/>
  <c r="AA44" i="4"/>
  <c r="AA44" i="5" s="1"/>
  <c r="AM44" i="4"/>
  <c r="AM44" i="5" s="1"/>
  <c r="AY44" i="4"/>
  <c r="AY44" i="5" s="1"/>
  <c r="BK44" i="4"/>
  <c r="BK44" i="5" s="1"/>
  <c r="BU44" i="4"/>
  <c r="BU44" i="5" s="1"/>
  <c r="G45" i="4"/>
  <c r="G45" i="5" s="1"/>
  <c r="S45" i="4"/>
  <c r="S45" i="5" s="1"/>
  <c r="AE45" i="4"/>
  <c r="AE45" i="5" s="1"/>
  <c r="AQ45" i="4"/>
  <c r="AQ45" i="5" s="1"/>
  <c r="BC45" i="4"/>
  <c r="BC45" i="5" s="1"/>
  <c r="BO45" i="4"/>
  <c r="BO45" i="5" s="1"/>
  <c r="K46" i="4"/>
  <c r="K46" i="5" s="1"/>
  <c r="W46" i="4"/>
  <c r="W46" i="5" s="1"/>
  <c r="AI46" i="4"/>
  <c r="AI46" i="5" s="1"/>
  <c r="AU46" i="4"/>
  <c r="AU46" i="5" s="1"/>
  <c r="BG46" i="4"/>
  <c r="BG46" i="5" s="1"/>
  <c r="BS46" i="4"/>
  <c r="BS46" i="5" s="1"/>
  <c r="D47" i="4"/>
  <c r="D47" i="5" s="1"/>
  <c r="O47" i="4"/>
  <c r="O47" i="5" s="1"/>
  <c r="AA47" i="4"/>
  <c r="AA47" i="5" s="1"/>
  <c r="AM47" i="4"/>
  <c r="AM47" i="5" s="1"/>
  <c r="AY47" i="4"/>
  <c r="AY47" i="5" s="1"/>
  <c r="BK47" i="4"/>
  <c r="BK47" i="5" s="1"/>
  <c r="BU47" i="4"/>
  <c r="BU47" i="5" s="1"/>
  <c r="G48" i="4"/>
  <c r="G48" i="5" s="1"/>
  <c r="S48" i="4"/>
  <c r="S48" i="5" s="1"/>
  <c r="AE48" i="4"/>
  <c r="AE48" i="5" s="1"/>
  <c r="AQ48" i="4"/>
  <c r="AQ48" i="5" s="1"/>
  <c r="BC48" i="4"/>
  <c r="BC48" i="5" s="1"/>
  <c r="BO48" i="4"/>
  <c r="BO48" i="5" s="1"/>
  <c r="K49" i="4"/>
  <c r="K49" i="5" s="1"/>
  <c r="W49" i="4"/>
  <c r="W49" i="5" s="1"/>
  <c r="AI49" i="4"/>
  <c r="AI49" i="5" s="1"/>
  <c r="AU49" i="4"/>
  <c r="AU49" i="5" s="1"/>
  <c r="BG49" i="4"/>
  <c r="BG49" i="5" s="1"/>
  <c r="D50" i="4"/>
  <c r="D50" i="5" s="1"/>
  <c r="D53" i="4"/>
  <c r="D53" i="5" s="1"/>
  <c r="D56" i="4"/>
  <c r="D56" i="5" s="1"/>
  <c r="D59" i="4"/>
  <c r="D59" i="5" s="1"/>
  <c r="D62" i="4"/>
  <c r="D62" i="5" s="1"/>
  <c r="D65" i="4"/>
  <c r="D65" i="5" s="1"/>
  <c r="L25" i="4"/>
  <c r="L25" i="5" s="1"/>
  <c r="X25" i="4"/>
  <c r="X25" i="5" s="1"/>
  <c r="AJ25" i="4"/>
  <c r="AJ25" i="5" s="1"/>
  <c r="AV25" i="4"/>
  <c r="AV25" i="5" s="1"/>
  <c r="BH25" i="4"/>
  <c r="BH25" i="5" s="1"/>
  <c r="BT25" i="4"/>
  <c r="BT25" i="5" s="1"/>
  <c r="E26" i="4"/>
  <c r="E26" i="5" s="1"/>
  <c r="P26" i="4"/>
  <c r="P26" i="5" s="1"/>
  <c r="AB26" i="4"/>
  <c r="AB26" i="5" s="1"/>
  <c r="AN26" i="4"/>
  <c r="AN26" i="5" s="1"/>
  <c r="AZ26" i="4"/>
  <c r="AZ26" i="5" s="1"/>
  <c r="BL26" i="4"/>
  <c r="BL26" i="5" s="1"/>
  <c r="H27" i="4"/>
  <c r="H27" i="5" s="1"/>
  <c r="T27" i="4"/>
  <c r="T27" i="5" s="1"/>
  <c r="AF27" i="4"/>
  <c r="AF27" i="5" s="1"/>
  <c r="AR27" i="4"/>
  <c r="AR27" i="5" s="1"/>
  <c r="BD27" i="4"/>
  <c r="BD27" i="5" s="1"/>
  <c r="BP27" i="4"/>
  <c r="BP27" i="5" s="1"/>
  <c r="L28" i="4"/>
  <c r="L28" i="5" s="1"/>
  <c r="X28" i="4"/>
  <c r="X28" i="5" s="1"/>
  <c r="AJ28" i="4"/>
  <c r="AJ28" i="5" s="1"/>
  <c r="AV28" i="4"/>
  <c r="AV28" i="5" s="1"/>
  <c r="BH28" i="4"/>
  <c r="BH28" i="5" s="1"/>
  <c r="BT28" i="4"/>
  <c r="BT28" i="5" s="1"/>
  <c r="E29" i="4"/>
  <c r="E29" i="5" s="1"/>
  <c r="P29" i="4"/>
  <c r="P29" i="5" s="1"/>
  <c r="AB29" i="4"/>
  <c r="AB29" i="5" s="1"/>
  <c r="AN29" i="4"/>
  <c r="AN29" i="5" s="1"/>
  <c r="AZ29" i="4"/>
  <c r="AZ29" i="5" s="1"/>
  <c r="BL29" i="4"/>
  <c r="BL29" i="5" s="1"/>
  <c r="H30" i="4"/>
  <c r="H30" i="5" s="1"/>
  <c r="T30" i="4"/>
  <c r="T30" i="5" s="1"/>
  <c r="AF30" i="4"/>
  <c r="AF30" i="5" s="1"/>
  <c r="AR30" i="4"/>
  <c r="AR30" i="5" s="1"/>
  <c r="BD30" i="4"/>
  <c r="BD30" i="5" s="1"/>
  <c r="BP30" i="4"/>
  <c r="BP30" i="5" s="1"/>
  <c r="L31" i="4"/>
  <c r="L31" i="5" s="1"/>
  <c r="X31" i="4"/>
  <c r="X31" i="5" s="1"/>
  <c r="AJ31" i="4"/>
  <c r="AJ31" i="5" s="1"/>
  <c r="AV31" i="4"/>
  <c r="AV31" i="5" s="1"/>
  <c r="BH31" i="4"/>
  <c r="BH31" i="5" s="1"/>
  <c r="BT31" i="4"/>
  <c r="BT31" i="5" s="1"/>
  <c r="E32" i="4"/>
  <c r="E32" i="5" s="1"/>
  <c r="P32" i="4"/>
  <c r="P32" i="5" s="1"/>
  <c r="AB32" i="4"/>
  <c r="AB32" i="5" s="1"/>
  <c r="AN32" i="4"/>
  <c r="AN32" i="5" s="1"/>
  <c r="AZ32" i="4"/>
  <c r="AZ32" i="5" s="1"/>
  <c r="BL32" i="4"/>
  <c r="BL32" i="5" s="1"/>
  <c r="H33" i="4"/>
  <c r="H33" i="5" s="1"/>
  <c r="T33" i="4"/>
  <c r="T33" i="5" s="1"/>
  <c r="AF33" i="4"/>
  <c r="AF33" i="5" s="1"/>
  <c r="AR33" i="4"/>
  <c r="AR33" i="5" s="1"/>
  <c r="BD33" i="4"/>
  <c r="BD33" i="5" s="1"/>
  <c r="BP33" i="4"/>
  <c r="BP33" i="5" s="1"/>
  <c r="L34" i="4"/>
  <c r="L34" i="5" s="1"/>
  <c r="X34" i="4"/>
  <c r="X34" i="5" s="1"/>
  <c r="AJ34" i="4"/>
  <c r="AJ34" i="5" s="1"/>
  <c r="AV34" i="4"/>
  <c r="AV34" i="5" s="1"/>
  <c r="BH34" i="4"/>
  <c r="BH34" i="5" s="1"/>
  <c r="BT34" i="4"/>
  <c r="BT34" i="5" s="1"/>
  <c r="E35" i="4"/>
  <c r="E35" i="5" s="1"/>
  <c r="P35" i="4"/>
  <c r="P35" i="5" s="1"/>
  <c r="AB35" i="4"/>
  <c r="AB35" i="5" s="1"/>
  <c r="AN35" i="4"/>
  <c r="AN35" i="5" s="1"/>
  <c r="AZ35" i="4"/>
  <c r="AZ35" i="5" s="1"/>
  <c r="BL35" i="4"/>
  <c r="BL35" i="5" s="1"/>
  <c r="H36" i="4"/>
  <c r="H36" i="5" s="1"/>
  <c r="T36" i="4"/>
  <c r="T36" i="5" s="1"/>
  <c r="AF36" i="4"/>
  <c r="AF36" i="5" s="1"/>
  <c r="AR36" i="4"/>
  <c r="AR36" i="5" s="1"/>
  <c r="BD36" i="4"/>
  <c r="BD36" i="5" s="1"/>
  <c r="BP36" i="4"/>
  <c r="BP36" i="5" s="1"/>
  <c r="L37" i="4"/>
  <c r="L37" i="5" s="1"/>
  <c r="X37" i="4"/>
  <c r="X37" i="5" s="1"/>
  <c r="AJ37" i="4"/>
  <c r="AJ37" i="5" s="1"/>
  <c r="AV37" i="4"/>
  <c r="AV37" i="5" s="1"/>
  <c r="BH37" i="4"/>
  <c r="BH37" i="5" s="1"/>
  <c r="BT37" i="4"/>
  <c r="BT37" i="5" s="1"/>
  <c r="E38" i="4"/>
  <c r="E38" i="5" s="1"/>
  <c r="P38" i="4"/>
  <c r="P38" i="5" s="1"/>
  <c r="AB38" i="4"/>
  <c r="AB38" i="5" s="1"/>
  <c r="AN38" i="4"/>
  <c r="AN38" i="5" s="1"/>
  <c r="AZ38" i="4"/>
  <c r="AZ38" i="5" s="1"/>
  <c r="BL38" i="4"/>
  <c r="BL38" i="5" s="1"/>
  <c r="H39" i="4"/>
  <c r="H39" i="5" s="1"/>
  <c r="T39" i="4"/>
  <c r="T39" i="5" s="1"/>
  <c r="AF39" i="4"/>
  <c r="AF39" i="5" s="1"/>
  <c r="AR39" i="4"/>
  <c r="AR39" i="5" s="1"/>
  <c r="BD39" i="4"/>
  <c r="BD39" i="5" s="1"/>
  <c r="BP39" i="4"/>
  <c r="BP39" i="5" s="1"/>
  <c r="L40" i="4"/>
  <c r="L40" i="5" s="1"/>
  <c r="X40" i="4"/>
  <c r="X40" i="5" s="1"/>
  <c r="AJ40" i="4"/>
  <c r="AJ40" i="5" s="1"/>
  <c r="AV40" i="4"/>
  <c r="AV40" i="5" s="1"/>
  <c r="BH40" i="4"/>
  <c r="BH40" i="5" s="1"/>
  <c r="BT40" i="4"/>
  <c r="BT40" i="5" s="1"/>
  <c r="E41" i="4"/>
  <c r="E41" i="5" s="1"/>
  <c r="P41" i="4"/>
  <c r="P41" i="5" s="1"/>
  <c r="AB41" i="4"/>
  <c r="AB41" i="5" s="1"/>
  <c r="AN41" i="4"/>
  <c r="AN41" i="5" s="1"/>
  <c r="AZ41" i="4"/>
  <c r="AZ41" i="5" s="1"/>
  <c r="BL41" i="4"/>
  <c r="BL41" i="5" s="1"/>
  <c r="H42" i="4"/>
  <c r="H42" i="5" s="1"/>
  <c r="T42" i="4"/>
  <c r="T42" i="5" s="1"/>
  <c r="AF42" i="4"/>
  <c r="AF42" i="5" s="1"/>
  <c r="AR42" i="4"/>
  <c r="AR42" i="5" s="1"/>
  <c r="BD42" i="4"/>
  <c r="BD42" i="5" s="1"/>
  <c r="BP42" i="4"/>
  <c r="BP42" i="5" s="1"/>
  <c r="L43" i="4"/>
  <c r="L43" i="5" s="1"/>
  <c r="X43" i="4"/>
  <c r="X43" i="5" s="1"/>
  <c r="AJ43" i="4"/>
  <c r="AJ43" i="5" s="1"/>
  <c r="AV43" i="4"/>
  <c r="AV43" i="5" s="1"/>
  <c r="BH43" i="4"/>
  <c r="BH43" i="5" s="1"/>
  <c r="BT43" i="4"/>
  <c r="BT43" i="5" s="1"/>
  <c r="E44" i="4"/>
  <c r="E44" i="5" s="1"/>
  <c r="P44" i="4"/>
  <c r="P44" i="5" s="1"/>
  <c r="AB44" i="4"/>
  <c r="AB44" i="5" s="1"/>
  <c r="AN44" i="4"/>
  <c r="AN44" i="5" s="1"/>
  <c r="AZ44" i="4"/>
  <c r="AZ44" i="5" s="1"/>
  <c r="BL44" i="4"/>
  <c r="BL44" i="5" s="1"/>
  <c r="H45" i="4"/>
  <c r="H45" i="5" s="1"/>
  <c r="T45" i="4"/>
  <c r="T45" i="5" s="1"/>
  <c r="AF45" i="4"/>
  <c r="AF45" i="5" s="1"/>
  <c r="AR45" i="4"/>
  <c r="AR45" i="5" s="1"/>
  <c r="BD45" i="4"/>
  <c r="BD45" i="5" s="1"/>
  <c r="BP45" i="4"/>
  <c r="BP45" i="5" s="1"/>
  <c r="L46" i="4"/>
  <c r="L46" i="5" s="1"/>
  <c r="X46" i="4"/>
  <c r="X46" i="5" s="1"/>
  <c r="AJ46" i="4"/>
  <c r="AJ46" i="5" s="1"/>
  <c r="AV46" i="4"/>
  <c r="AV46" i="5" s="1"/>
  <c r="BH46" i="4"/>
  <c r="BH46" i="5" s="1"/>
  <c r="BT46" i="4"/>
  <c r="BT46" i="5" s="1"/>
  <c r="E47" i="4"/>
  <c r="E47" i="5" s="1"/>
  <c r="P47" i="4"/>
  <c r="P47" i="5" s="1"/>
  <c r="AB47" i="4"/>
  <c r="AB47" i="5" s="1"/>
  <c r="AN47" i="4"/>
  <c r="AN47" i="5" s="1"/>
  <c r="AZ47" i="4"/>
  <c r="AZ47" i="5" s="1"/>
  <c r="BL47" i="4"/>
  <c r="BL47" i="5" s="1"/>
  <c r="H48" i="4"/>
  <c r="H48" i="5" s="1"/>
  <c r="T48" i="4"/>
  <c r="T48" i="5" s="1"/>
  <c r="AF48" i="4"/>
  <c r="AF48" i="5" s="1"/>
  <c r="AR48" i="4"/>
  <c r="AR48" i="5" s="1"/>
  <c r="BD48" i="4"/>
  <c r="BD48" i="5" s="1"/>
  <c r="BP48" i="4"/>
  <c r="BP48" i="5" s="1"/>
  <c r="L49" i="4"/>
  <c r="L49" i="5" s="1"/>
  <c r="X49" i="4"/>
  <c r="X49" i="5" s="1"/>
  <c r="AJ49" i="4"/>
  <c r="AJ49" i="5" s="1"/>
  <c r="AV49" i="4"/>
  <c r="AV49" i="5" s="1"/>
  <c r="BH49" i="4"/>
  <c r="BH49" i="5" s="1"/>
  <c r="BT49" i="4"/>
  <c r="BT49" i="5" s="1"/>
  <c r="E50" i="4"/>
  <c r="E50" i="5" s="1"/>
  <c r="P50" i="4"/>
  <c r="P50" i="5" s="1"/>
  <c r="AB50" i="4"/>
  <c r="AB50" i="5" s="1"/>
  <c r="N4" i="4"/>
  <c r="N4" i="5" s="1"/>
  <c r="Z4" i="4"/>
  <c r="Z4" i="5" s="1"/>
  <c r="AL4" i="4"/>
  <c r="AL4" i="5" s="1"/>
  <c r="AX4" i="4"/>
  <c r="AX4" i="5" s="1"/>
  <c r="BJ4" i="4"/>
  <c r="BJ4" i="5" s="1"/>
  <c r="F5" i="4"/>
  <c r="F5" i="5" s="1"/>
  <c r="R5" i="4"/>
  <c r="R5" i="5" s="1"/>
  <c r="AD5" i="4"/>
  <c r="AD5" i="5" s="1"/>
  <c r="AP5" i="4"/>
  <c r="AP5" i="5" s="1"/>
  <c r="BB5" i="4"/>
  <c r="BB5" i="5" s="1"/>
  <c r="BN5" i="4"/>
  <c r="BN5" i="5" s="1"/>
  <c r="J6" i="4"/>
  <c r="J6" i="5" s="1"/>
  <c r="V6" i="4"/>
  <c r="V6" i="5" s="1"/>
  <c r="AH6" i="4"/>
  <c r="AH6" i="5" s="1"/>
  <c r="AT6" i="4"/>
  <c r="AT6" i="5" s="1"/>
  <c r="BF6" i="4"/>
  <c r="BF6" i="5" s="1"/>
  <c r="BR6" i="4"/>
  <c r="BR6" i="5" s="1"/>
  <c r="N7" i="4"/>
  <c r="N7" i="5" s="1"/>
  <c r="Z7" i="4"/>
  <c r="Z7" i="5" s="1"/>
  <c r="AL7" i="4"/>
  <c r="AL7" i="5" s="1"/>
  <c r="AX7" i="4"/>
  <c r="AX7" i="5" s="1"/>
  <c r="BJ7" i="4"/>
  <c r="BJ7" i="5" s="1"/>
  <c r="F8" i="4"/>
  <c r="F8" i="5" s="1"/>
  <c r="R8" i="4"/>
  <c r="R8" i="5" s="1"/>
  <c r="AD8" i="4"/>
  <c r="AD8" i="5" s="1"/>
  <c r="AP8" i="4"/>
  <c r="AP8" i="5" s="1"/>
  <c r="BB8" i="4"/>
  <c r="BB8" i="5" s="1"/>
  <c r="BN8" i="4"/>
  <c r="BN8" i="5" s="1"/>
  <c r="J9" i="4"/>
  <c r="J9" i="5" s="1"/>
  <c r="V9" i="4"/>
  <c r="V9" i="5" s="1"/>
  <c r="AH9" i="4"/>
  <c r="AH9" i="5" s="1"/>
  <c r="AT9" i="4"/>
  <c r="AT9" i="5" s="1"/>
  <c r="BF9" i="4"/>
  <c r="BF9" i="5" s="1"/>
  <c r="BR9" i="4"/>
  <c r="BR9" i="5" s="1"/>
  <c r="N10" i="4"/>
  <c r="N10" i="5" s="1"/>
  <c r="Z10" i="4"/>
  <c r="Z10" i="5" s="1"/>
  <c r="AL10" i="4"/>
  <c r="AL10" i="5" s="1"/>
  <c r="AX10" i="4"/>
  <c r="AX10" i="5" s="1"/>
  <c r="BJ10" i="4"/>
  <c r="BJ10" i="5" s="1"/>
  <c r="F11" i="4"/>
  <c r="F11" i="5" s="1"/>
  <c r="R11" i="4"/>
  <c r="R11" i="5" s="1"/>
  <c r="AD11" i="4"/>
  <c r="AD11" i="5" s="1"/>
  <c r="AP11" i="4"/>
  <c r="AP11" i="5" s="1"/>
  <c r="BB11" i="4"/>
  <c r="BB11" i="5" s="1"/>
  <c r="BN11" i="4"/>
  <c r="BN11" i="5" s="1"/>
  <c r="J12" i="4"/>
  <c r="J12" i="5" s="1"/>
  <c r="V12" i="4"/>
  <c r="V12" i="5" s="1"/>
  <c r="AH12" i="4"/>
  <c r="AH12" i="5" s="1"/>
  <c r="AT12" i="4"/>
  <c r="AT12" i="5" s="1"/>
  <c r="BF12" i="4"/>
  <c r="BF12" i="5" s="1"/>
  <c r="BR12" i="4"/>
  <c r="BR12" i="5" s="1"/>
  <c r="N13" i="4"/>
  <c r="N13" i="5" s="1"/>
  <c r="Z13" i="4"/>
  <c r="Z13" i="5" s="1"/>
  <c r="AL13" i="4"/>
  <c r="AL13" i="5" s="1"/>
  <c r="AX13" i="4"/>
  <c r="AX13" i="5" s="1"/>
  <c r="BJ13" i="4"/>
  <c r="BJ13" i="5" s="1"/>
  <c r="F14" i="4"/>
  <c r="F14" i="5" s="1"/>
  <c r="R14" i="4"/>
  <c r="R14" i="5" s="1"/>
  <c r="AD14" i="4"/>
  <c r="AD14" i="5" s="1"/>
  <c r="AP14" i="4"/>
  <c r="AP14" i="5" s="1"/>
  <c r="BB14" i="4"/>
  <c r="BB14" i="5" s="1"/>
  <c r="BN14" i="4"/>
  <c r="BN14" i="5" s="1"/>
  <c r="J15" i="4"/>
  <c r="J15" i="5" s="1"/>
  <c r="V15" i="4"/>
  <c r="V15" i="5" s="1"/>
  <c r="AH15" i="4"/>
  <c r="AH15" i="5" s="1"/>
  <c r="AT15" i="4"/>
  <c r="AT15" i="5" s="1"/>
  <c r="BF15" i="4"/>
  <c r="BF15" i="5" s="1"/>
  <c r="BR15" i="4"/>
  <c r="BR15" i="5" s="1"/>
  <c r="N16" i="4"/>
  <c r="N16" i="5" s="1"/>
  <c r="Z16" i="4"/>
  <c r="Z16" i="5" s="1"/>
  <c r="AL16" i="4"/>
  <c r="AL16" i="5" s="1"/>
  <c r="AX16" i="4"/>
  <c r="AX16" i="5" s="1"/>
  <c r="BJ16" i="4"/>
  <c r="BJ16" i="5" s="1"/>
  <c r="F17" i="4"/>
  <c r="F17" i="5" s="1"/>
  <c r="R17" i="4"/>
  <c r="R17" i="5" s="1"/>
  <c r="AD17" i="4"/>
  <c r="AD17" i="5" s="1"/>
  <c r="AP17" i="4"/>
  <c r="AP17" i="5" s="1"/>
  <c r="BB17" i="4"/>
  <c r="BB17" i="5" s="1"/>
  <c r="BN17" i="4"/>
  <c r="BN17" i="5" s="1"/>
  <c r="J18" i="4"/>
  <c r="J18" i="5" s="1"/>
  <c r="V18" i="4"/>
  <c r="V18" i="5" s="1"/>
  <c r="AH18" i="4"/>
  <c r="AH18" i="5" s="1"/>
  <c r="AT18" i="4"/>
  <c r="AT18" i="5" s="1"/>
  <c r="BF18" i="4"/>
  <c r="BF18" i="5" s="1"/>
  <c r="BR18" i="4"/>
  <c r="BR18" i="5" s="1"/>
  <c r="N19" i="4"/>
  <c r="N19" i="5" s="1"/>
  <c r="Z19" i="4"/>
  <c r="Z19" i="5" s="1"/>
  <c r="AL19" i="4"/>
  <c r="AL19" i="5" s="1"/>
  <c r="AX19" i="4"/>
  <c r="AX19" i="5" s="1"/>
  <c r="BJ19" i="4"/>
  <c r="BJ19" i="5" s="1"/>
  <c r="F20" i="4"/>
  <c r="F20" i="5" s="1"/>
  <c r="R20" i="4"/>
  <c r="R20" i="5" s="1"/>
  <c r="AD20" i="4"/>
  <c r="AD20" i="5" s="1"/>
  <c r="AP20" i="4"/>
  <c r="AP20" i="5" s="1"/>
  <c r="BB20" i="4"/>
  <c r="BB20" i="5" s="1"/>
  <c r="BN20" i="4"/>
  <c r="BN20" i="5" s="1"/>
  <c r="J21" i="4"/>
  <c r="J21" i="5" s="1"/>
  <c r="V21" i="4"/>
  <c r="V21" i="5" s="1"/>
  <c r="AH21" i="4"/>
  <c r="AH21" i="5" s="1"/>
  <c r="AT21" i="4"/>
  <c r="AT21" i="5" s="1"/>
  <c r="BF21" i="4"/>
  <c r="BF21" i="5" s="1"/>
  <c r="BR21" i="4"/>
  <c r="BR21" i="5" s="1"/>
  <c r="N22" i="4"/>
  <c r="N22" i="5" s="1"/>
  <c r="Z22" i="4"/>
  <c r="Z22" i="5" s="1"/>
  <c r="AL22" i="4"/>
  <c r="AL22" i="5" s="1"/>
  <c r="AX22" i="4"/>
  <c r="AX22" i="5" s="1"/>
  <c r="BJ22" i="4"/>
  <c r="BJ22" i="5" s="1"/>
  <c r="F23" i="4"/>
  <c r="F23" i="5" s="1"/>
  <c r="R23" i="4"/>
  <c r="R23" i="5" s="1"/>
  <c r="AD23" i="4"/>
  <c r="AD23" i="5" s="1"/>
  <c r="AP23" i="4"/>
  <c r="AP23" i="5" s="1"/>
  <c r="BB23" i="4"/>
  <c r="BB23" i="5" s="1"/>
  <c r="BN23" i="4"/>
  <c r="BN23" i="5" s="1"/>
  <c r="J24" i="4"/>
  <c r="J24" i="5" s="1"/>
  <c r="V24" i="4"/>
  <c r="V24" i="5" s="1"/>
  <c r="AH24" i="4"/>
  <c r="AH24" i="5" s="1"/>
  <c r="AT24" i="4"/>
  <c r="AT24" i="5" s="1"/>
  <c r="BF24" i="4"/>
  <c r="BF24" i="5" s="1"/>
  <c r="BR24" i="4"/>
  <c r="BR24" i="5" s="1"/>
  <c r="N25" i="4"/>
  <c r="N25" i="5" s="1"/>
  <c r="Z25" i="4"/>
  <c r="Z25" i="5" s="1"/>
  <c r="G2" i="4"/>
  <c r="G2" i="5" s="1"/>
  <c r="S2" i="4"/>
  <c r="S2" i="5" s="1"/>
  <c r="AE2" i="4"/>
  <c r="AE2" i="5" s="1"/>
  <c r="AQ2" i="4"/>
  <c r="AQ2" i="5" s="1"/>
  <c r="BC2" i="4"/>
  <c r="BC2" i="5" s="1"/>
  <c r="BO2" i="4"/>
  <c r="BO2" i="5" s="1"/>
  <c r="K3" i="4"/>
  <c r="K3" i="5" s="1"/>
  <c r="W3" i="4"/>
  <c r="W3" i="5" s="1"/>
  <c r="AI3" i="4"/>
  <c r="AI3" i="5" s="1"/>
  <c r="AU3" i="4"/>
  <c r="AU3" i="5" s="1"/>
  <c r="BG3" i="4"/>
  <c r="BG3" i="5" s="1"/>
  <c r="BS3" i="4"/>
  <c r="BS3" i="5" s="1"/>
  <c r="D4" i="4"/>
  <c r="D4" i="5" s="1"/>
  <c r="O4" i="4"/>
  <c r="O4" i="5" s="1"/>
  <c r="AA4" i="4"/>
  <c r="AA4" i="5" s="1"/>
  <c r="AM4" i="4"/>
  <c r="AM4" i="5" s="1"/>
  <c r="AY4" i="4"/>
  <c r="AY4" i="5" s="1"/>
  <c r="BK4" i="4"/>
  <c r="BK4" i="5" s="1"/>
  <c r="BU4" i="4"/>
  <c r="BU4" i="5" s="1"/>
  <c r="G5" i="4"/>
  <c r="G5" i="5" s="1"/>
  <c r="S5" i="4"/>
  <c r="S5" i="5" s="1"/>
  <c r="AE5" i="4"/>
  <c r="AE5" i="5" s="1"/>
  <c r="AQ5" i="4"/>
  <c r="AQ5" i="5" s="1"/>
  <c r="BC5" i="4"/>
  <c r="BC5" i="5" s="1"/>
  <c r="BO5" i="4"/>
  <c r="BO5" i="5" s="1"/>
  <c r="K6" i="4"/>
  <c r="K6" i="5" s="1"/>
  <c r="W6" i="4"/>
  <c r="W6" i="5" s="1"/>
  <c r="AI6" i="4"/>
  <c r="AI6" i="5" s="1"/>
  <c r="AU6" i="4"/>
  <c r="AU6" i="5" s="1"/>
  <c r="BG6" i="4"/>
  <c r="BG6" i="5" s="1"/>
  <c r="BS6" i="4"/>
  <c r="BS6" i="5" s="1"/>
  <c r="D7" i="4"/>
  <c r="D7" i="5" s="1"/>
  <c r="O7" i="4"/>
  <c r="O7" i="5" s="1"/>
  <c r="AA7" i="4"/>
  <c r="AA7" i="5" s="1"/>
  <c r="AM7" i="4"/>
  <c r="AM7" i="5" s="1"/>
  <c r="AY7" i="4"/>
  <c r="AY7" i="5" s="1"/>
  <c r="BK7" i="4"/>
  <c r="BK7" i="5" s="1"/>
  <c r="BU7" i="4"/>
  <c r="BU7" i="5" s="1"/>
  <c r="G8" i="4"/>
  <c r="G8" i="5" s="1"/>
  <c r="S8" i="4"/>
  <c r="S8" i="5" s="1"/>
  <c r="AE8" i="4"/>
  <c r="AE8" i="5" s="1"/>
  <c r="AQ8" i="4"/>
  <c r="AQ8" i="5" s="1"/>
  <c r="BC8" i="4"/>
  <c r="BC8" i="5" s="1"/>
  <c r="BO8" i="4"/>
  <c r="BO8" i="5" s="1"/>
  <c r="K9" i="4"/>
  <c r="K9" i="5" s="1"/>
  <c r="W9" i="4"/>
  <c r="W9" i="5" s="1"/>
  <c r="AI9" i="4"/>
  <c r="AI9" i="5" s="1"/>
  <c r="AU9" i="4"/>
  <c r="AU9" i="5" s="1"/>
  <c r="BG9" i="4"/>
  <c r="BG9" i="5" s="1"/>
  <c r="BS9" i="4"/>
  <c r="BS9" i="5" s="1"/>
  <c r="D10" i="4"/>
  <c r="D10" i="5" s="1"/>
  <c r="O10" i="4"/>
  <c r="O10" i="5" s="1"/>
  <c r="AA10" i="4"/>
  <c r="AA10" i="5" s="1"/>
  <c r="AM10" i="4"/>
  <c r="AM10" i="5" s="1"/>
  <c r="AY10" i="4"/>
  <c r="AY10" i="5" s="1"/>
  <c r="BK10" i="4"/>
  <c r="BK10" i="5" s="1"/>
  <c r="BU10" i="4"/>
  <c r="BU10" i="5" s="1"/>
  <c r="G11" i="4"/>
  <c r="G11" i="5" s="1"/>
  <c r="S11" i="4"/>
  <c r="S11" i="5" s="1"/>
  <c r="AE11" i="4"/>
  <c r="AE11" i="5" s="1"/>
  <c r="AQ11" i="4"/>
  <c r="AQ11" i="5" s="1"/>
  <c r="BC11" i="4"/>
  <c r="BC11" i="5" s="1"/>
  <c r="BO11" i="4"/>
  <c r="BO11" i="5" s="1"/>
  <c r="K12" i="4"/>
  <c r="K12" i="5" s="1"/>
  <c r="W12" i="4"/>
  <c r="W12" i="5" s="1"/>
  <c r="AI12" i="4"/>
  <c r="AI12" i="5" s="1"/>
  <c r="AU12" i="4"/>
  <c r="AU12" i="5" s="1"/>
  <c r="BG12" i="4"/>
  <c r="BG12" i="5" s="1"/>
  <c r="BS12" i="4"/>
  <c r="BS12" i="5" s="1"/>
  <c r="D13" i="4"/>
  <c r="D13" i="5" s="1"/>
  <c r="O13" i="4"/>
  <c r="O13" i="5" s="1"/>
  <c r="AA13" i="4"/>
  <c r="AA13" i="5" s="1"/>
  <c r="AM13" i="4"/>
  <c r="AM13" i="5" s="1"/>
  <c r="AY13" i="4"/>
  <c r="AY13" i="5" s="1"/>
  <c r="BK13" i="4"/>
  <c r="BK13" i="5" s="1"/>
  <c r="BU13" i="4"/>
  <c r="BU13" i="5" s="1"/>
  <c r="G14" i="4"/>
  <c r="G14" i="5" s="1"/>
  <c r="S14" i="4"/>
  <c r="S14" i="5" s="1"/>
  <c r="AE14" i="4"/>
  <c r="AE14" i="5" s="1"/>
  <c r="AQ14" i="4"/>
  <c r="AQ14" i="5" s="1"/>
  <c r="BC14" i="4"/>
  <c r="BC14" i="5" s="1"/>
  <c r="BO14" i="4"/>
  <c r="BO14" i="5" s="1"/>
  <c r="K15" i="4"/>
  <c r="K15" i="5" s="1"/>
  <c r="W15" i="4"/>
  <c r="W15" i="5" s="1"/>
  <c r="AI15" i="4"/>
  <c r="AI15" i="5" s="1"/>
  <c r="AU15" i="4"/>
  <c r="AU15" i="5" s="1"/>
  <c r="BG15" i="4"/>
  <c r="BG15" i="5" s="1"/>
  <c r="BS15" i="4"/>
  <c r="BS15" i="5" s="1"/>
  <c r="D16" i="4"/>
  <c r="D16" i="5" s="1"/>
  <c r="O16" i="4"/>
  <c r="O16" i="5" s="1"/>
  <c r="AA16" i="4"/>
  <c r="AA16" i="5" s="1"/>
  <c r="AM16" i="4"/>
  <c r="AM16" i="5" s="1"/>
  <c r="AY16" i="4"/>
  <c r="AY16" i="5" s="1"/>
  <c r="BK16" i="4"/>
  <c r="BK16" i="5" s="1"/>
  <c r="BU16" i="4"/>
  <c r="BU16" i="5" s="1"/>
  <c r="G17" i="4"/>
  <c r="G17" i="5" s="1"/>
  <c r="S17" i="4"/>
  <c r="S17" i="5" s="1"/>
  <c r="AE17" i="4"/>
  <c r="AE17" i="5" s="1"/>
  <c r="AQ17" i="4"/>
  <c r="AQ17" i="5" s="1"/>
  <c r="BC17" i="4"/>
  <c r="BC17" i="5" s="1"/>
  <c r="BO17" i="4"/>
  <c r="BO17" i="5" s="1"/>
  <c r="K18" i="4"/>
  <c r="K18" i="5" s="1"/>
  <c r="W18" i="4"/>
  <c r="W18" i="5" s="1"/>
  <c r="AI18" i="4"/>
  <c r="AI18" i="5" s="1"/>
  <c r="AU18" i="4"/>
  <c r="AU18" i="5" s="1"/>
  <c r="BG18" i="4"/>
  <c r="BG18" i="5" s="1"/>
  <c r="BS18" i="4"/>
  <c r="BS18" i="5" s="1"/>
  <c r="D19" i="4"/>
  <c r="D19" i="5" s="1"/>
  <c r="O19" i="4"/>
  <c r="O19" i="5" s="1"/>
  <c r="AA19" i="4"/>
  <c r="AA19" i="5" s="1"/>
  <c r="AM19" i="4"/>
  <c r="AM19" i="5" s="1"/>
  <c r="AY19" i="4"/>
  <c r="AY19" i="5" s="1"/>
  <c r="BK19" i="4"/>
  <c r="BK19" i="5" s="1"/>
  <c r="BU19" i="4"/>
  <c r="BU19" i="5" s="1"/>
  <c r="G20" i="4"/>
  <c r="G20" i="5" s="1"/>
  <c r="S20" i="4"/>
  <c r="S20" i="5" s="1"/>
  <c r="AE20" i="4"/>
  <c r="AE20" i="5" s="1"/>
  <c r="AQ20" i="4"/>
  <c r="AQ20" i="5" s="1"/>
  <c r="BC20" i="4"/>
  <c r="BC20" i="5" s="1"/>
  <c r="BO20" i="4"/>
  <c r="BO20" i="5" s="1"/>
  <c r="K21" i="4"/>
  <c r="K21" i="5" s="1"/>
  <c r="W21" i="4"/>
  <c r="W21" i="5" s="1"/>
  <c r="AI21" i="4"/>
  <c r="AI21" i="5" s="1"/>
  <c r="AU21" i="4"/>
  <c r="AU21" i="5" s="1"/>
  <c r="BG21" i="4"/>
  <c r="BG21" i="5" s="1"/>
  <c r="BS21" i="4"/>
  <c r="BS21" i="5" s="1"/>
  <c r="D22" i="4"/>
  <c r="D22" i="5" s="1"/>
  <c r="O22" i="4"/>
  <c r="O22" i="5" s="1"/>
  <c r="AA22" i="4"/>
  <c r="AA22" i="5" s="1"/>
  <c r="AM22" i="4"/>
  <c r="AM22" i="5" s="1"/>
  <c r="AY22" i="4"/>
  <c r="AY22" i="5" s="1"/>
  <c r="BK22" i="4"/>
  <c r="BK22" i="5" s="1"/>
  <c r="BU22" i="4"/>
  <c r="BU22" i="5" s="1"/>
  <c r="G23" i="4"/>
  <c r="G23" i="5" s="1"/>
  <c r="S23" i="4"/>
  <c r="S23" i="5" s="1"/>
  <c r="AE23" i="4"/>
  <c r="AE23" i="5" s="1"/>
  <c r="AQ23" i="4"/>
  <c r="AQ23" i="5" s="1"/>
  <c r="BC23" i="4"/>
  <c r="BC23" i="5" s="1"/>
  <c r="BO23" i="4"/>
  <c r="BO23" i="5" s="1"/>
  <c r="K24" i="4"/>
  <c r="K24" i="5" s="1"/>
  <c r="W24" i="4"/>
  <c r="W24" i="5" s="1"/>
  <c r="AI24" i="4"/>
  <c r="AI24" i="5" s="1"/>
  <c r="AU24" i="4"/>
  <c r="AU24" i="5" s="1"/>
  <c r="BG24" i="4"/>
  <c r="BG24" i="5" s="1"/>
  <c r="BS24" i="4"/>
  <c r="BS24" i="5" s="1"/>
  <c r="D25" i="4"/>
  <c r="D25" i="5" s="1"/>
  <c r="O25" i="4"/>
  <c r="O25" i="5" s="1"/>
  <c r="AA25" i="4"/>
  <c r="AA25" i="5" s="1"/>
  <c r="H2" i="4"/>
  <c r="H2" i="5" s="1"/>
  <c r="T2" i="4"/>
  <c r="T2" i="5" s="1"/>
  <c r="AF2" i="4"/>
  <c r="AF2" i="5" s="1"/>
  <c r="AR2" i="4"/>
  <c r="AR2" i="5" s="1"/>
  <c r="BD2" i="4"/>
  <c r="BD2" i="5" s="1"/>
  <c r="BP2" i="4"/>
  <c r="BP2" i="5" s="1"/>
  <c r="L3" i="4"/>
  <c r="L3" i="5" s="1"/>
  <c r="X3" i="4"/>
  <c r="X3" i="5" s="1"/>
  <c r="AJ3" i="4"/>
  <c r="AJ3" i="5" s="1"/>
  <c r="AV3" i="4"/>
  <c r="AV3" i="5" s="1"/>
  <c r="BH3" i="4"/>
  <c r="BH3" i="5" s="1"/>
  <c r="BT3" i="4"/>
  <c r="BT3" i="5" s="1"/>
  <c r="E4" i="4"/>
  <c r="E4" i="5" s="1"/>
  <c r="P4" i="4"/>
  <c r="P4" i="5" s="1"/>
  <c r="AB4" i="4"/>
  <c r="AB4" i="5" s="1"/>
  <c r="AN4" i="4"/>
  <c r="AN4" i="5" s="1"/>
  <c r="AZ4" i="4"/>
  <c r="AZ4" i="5" s="1"/>
  <c r="BL4" i="4"/>
  <c r="BL4" i="5" s="1"/>
  <c r="H5" i="4"/>
  <c r="H5" i="5" s="1"/>
  <c r="T5" i="4"/>
  <c r="T5" i="5" s="1"/>
  <c r="AF5" i="4"/>
  <c r="AF5" i="5" s="1"/>
  <c r="AR5" i="4"/>
  <c r="AR5" i="5" s="1"/>
  <c r="BD5" i="4"/>
  <c r="BD5" i="5" s="1"/>
  <c r="BP5" i="4"/>
  <c r="BP5" i="5" s="1"/>
  <c r="L6" i="4"/>
  <c r="L6" i="5" s="1"/>
  <c r="X6" i="4"/>
  <c r="X6" i="5" s="1"/>
  <c r="AJ6" i="4"/>
  <c r="AJ6" i="5" s="1"/>
  <c r="AV6" i="4"/>
  <c r="AV6" i="5" s="1"/>
  <c r="BH6" i="4"/>
  <c r="BH6" i="5" s="1"/>
  <c r="BT6" i="4"/>
  <c r="BT6" i="5" s="1"/>
  <c r="E7" i="4"/>
  <c r="E7" i="5" s="1"/>
  <c r="P7" i="4"/>
  <c r="P7" i="5" s="1"/>
  <c r="AB7" i="4"/>
  <c r="AB7" i="5" s="1"/>
  <c r="AN7" i="4"/>
  <c r="AN7" i="5" s="1"/>
  <c r="AZ7" i="4"/>
  <c r="AZ7" i="5" s="1"/>
  <c r="BL7" i="4"/>
  <c r="BL7" i="5" s="1"/>
  <c r="H8" i="4"/>
  <c r="H8" i="5" s="1"/>
  <c r="T8" i="4"/>
  <c r="T8" i="5" s="1"/>
  <c r="AF8" i="4"/>
  <c r="AF8" i="5" s="1"/>
  <c r="AR8" i="4"/>
  <c r="AR8" i="5" s="1"/>
  <c r="BD8" i="4"/>
  <c r="BD8" i="5" s="1"/>
  <c r="BP8" i="4"/>
  <c r="BP8" i="5" s="1"/>
  <c r="L9" i="4"/>
  <c r="L9" i="5" s="1"/>
  <c r="X9" i="4"/>
  <c r="X9" i="5" s="1"/>
  <c r="AJ9" i="4"/>
  <c r="AJ9" i="5" s="1"/>
  <c r="AV9" i="4"/>
  <c r="AV9" i="5" s="1"/>
  <c r="BH9" i="4"/>
  <c r="BH9" i="5" s="1"/>
  <c r="BT9" i="4"/>
  <c r="BT9" i="5" s="1"/>
  <c r="E10" i="4"/>
  <c r="E10" i="5" s="1"/>
  <c r="P10" i="4"/>
  <c r="P10" i="5" s="1"/>
  <c r="AB10" i="4"/>
  <c r="AB10" i="5" s="1"/>
  <c r="AN10" i="4"/>
  <c r="AN10" i="5" s="1"/>
  <c r="AZ10" i="4"/>
  <c r="AZ10" i="5" s="1"/>
  <c r="BL10" i="4"/>
  <c r="BL10" i="5" s="1"/>
  <c r="H11" i="4"/>
  <c r="H11" i="5" s="1"/>
  <c r="T11" i="4"/>
  <c r="T11" i="5" s="1"/>
  <c r="AF11" i="4"/>
  <c r="AF11" i="5" s="1"/>
  <c r="AR11" i="4"/>
  <c r="AR11" i="5" s="1"/>
  <c r="BD11" i="4"/>
  <c r="BD11" i="5" s="1"/>
  <c r="BP11" i="4"/>
  <c r="BP11" i="5" s="1"/>
  <c r="L12" i="4"/>
  <c r="L12" i="5" s="1"/>
  <c r="X12" i="4"/>
  <c r="X12" i="5" s="1"/>
  <c r="AJ12" i="4"/>
  <c r="AJ12" i="5" s="1"/>
  <c r="AV12" i="4"/>
  <c r="AV12" i="5" s="1"/>
  <c r="BH12" i="4"/>
  <c r="BH12" i="5" s="1"/>
  <c r="BT12" i="4"/>
  <c r="BT12" i="5" s="1"/>
  <c r="E13" i="4"/>
  <c r="E13" i="5" s="1"/>
  <c r="P13" i="4"/>
  <c r="P13" i="5" s="1"/>
  <c r="AB13" i="4"/>
  <c r="AB13" i="5" s="1"/>
  <c r="AN13" i="4"/>
  <c r="AN13" i="5" s="1"/>
  <c r="AZ13" i="4"/>
  <c r="AZ13" i="5" s="1"/>
  <c r="BL13" i="4"/>
  <c r="BL13" i="5" s="1"/>
  <c r="H14" i="4"/>
  <c r="H14" i="5" s="1"/>
  <c r="T14" i="4"/>
  <c r="T14" i="5" s="1"/>
  <c r="AF14" i="4"/>
  <c r="AF14" i="5" s="1"/>
  <c r="AR14" i="4"/>
  <c r="AR14" i="5" s="1"/>
  <c r="BD14" i="4"/>
  <c r="BD14" i="5" s="1"/>
  <c r="BP14" i="4"/>
  <c r="BP14" i="5" s="1"/>
  <c r="L15" i="4"/>
  <c r="L15" i="5" s="1"/>
  <c r="X15" i="4"/>
  <c r="X15" i="5" s="1"/>
  <c r="AJ15" i="4"/>
  <c r="AJ15" i="5" s="1"/>
  <c r="AV15" i="4"/>
  <c r="AV15" i="5" s="1"/>
  <c r="BH15" i="4"/>
  <c r="BH15" i="5" s="1"/>
  <c r="BT15" i="4"/>
  <c r="BT15" i="5" s="1"/>
  <c r="E16" i="4"/>
  <c r="E16" i="5" s="1"/>
  <c r="P16" i="4"/>
  <c r="P16" i="5" s="1"/>
  <c r="AB16" i="4"/>
  <c r="AB16" i="5" s="1"/>
  <c r="AN16" i="4"/>
  <c r="AN16" i="5" s="1"/>
  <c r="AZ16" i="4"/>
  <c r="AZ16" i="5" s="1"/>
  <c r="BL16" i="4"/>
  <c r="BL16" i="5" s="1"/>
  <c r="H17" i="4"/>
  <c r="H17" i="5" s="1"/>
  <c r="T17" i="4"/>
  <c r="T17" i="5" s="1"/>
  <c r="AF17" i="4"/>
  <c r="AF17" i="5" s="1"/>
  <c r="AR17" i="4"/>
  <c r="AR17" i="5" s="1"/>
  <c r="BD17" i="4"/>
  <c r="BD17" i="5" s="1"/>
  <c r="BP17" i="4"/>
  <c r="BP17" i="5" s="1"/>
  <c r="L18" i="4"/>
  <c r="L18" i="5" s="1"/>
  <c r="X18" i="4"/>
  <c r="X18" i="5" s="1"/>
  <c r="AJ18" i="4"/>
  <c r="AJ18" i="5" s="1"/>
  <c r="AV18" i="4"/>
  <c r="AV18" i="5" s="1"/>
  <c r="BH18" i="4"/>
  <c r="BH18" i="5" s="1"/>
  <c r="BT18" i="4"/>
  <c r="BT18" i="5" s="1"/>
  <c r="E19" i="4"/>
  <c r="E19" i="5" s="1"/>
  <c r="P19" i="4"/>
  <c r="P19" i="5" s="1"/>
  <c r="AB19" i="4"/>
  <c r="AB19" i="5" s="1"/>
  <c r="AN19" i="4"/>
  <c r="AN19" i="5" s="1"/>
  <c r="AZ19" i="4"/>
  <c r="AZ19" i="5" s="1"/>
  <c r="BL19" i="4"/>
  <c r="BL19" i="5" s="1"/>
  <c r="H20" i="4"/>
  <c r="H20" i="5" s="1"/>
  <c r="T20" i="4"/>
  <c r="T20" i="5" s="1"/>
  <c r="AF20" i="4"/>
  <c r="AF20" i="5" s="1"/>
  <c r="AR20" i="4"/>
  <c r="AR20" i="5" s="1"/>
  <c r="BD20" i="4"/>
  <c r="BD20" i="5" s="1"/>
  <c r="BP20" i="4"/>
  <c r="BP20" i="5" s="1"/>
  <c r="L21" i="4"/>
  <c r="L21" i="5" s="1"/>
  <c r="X21" i="4"/>
  <c r="X21" i="5" s="1"/>
  <c r="AJ21" i="4"/>
  <c r="AJ21" i="5" s="1"/>
  <c r="AV21" i="4"/>
  <c r="AV21" i="5" s="1"/>
  <c r="BH21" i="4"/>
  <c r="BH21" i="5" s="1"/>
  <c r="BT21" i="4"/>
  <c r="BT21" i="5" s="1"/>
  <c r="E22" i="4"/>
  <c r="E22" i="5" s="1"/>
  <c r="P22" i="4"/>
  <c r="P22" i="5" s="1"/>
  <c r="AB22" i="4"/>
  <c r="AB22" i="5" s="1"/>
  <c r="AN22" i="4"/>
  <c r="AN22" i="5" s="1"/>
  <c r="AZ22" i="4"/>
  <c r="AZ22" i="5" s="1"/>
  <c r="BL22" i="4"/>
  <c r="BL22" i="5" s="1"/>
  <c r="H23" i="4"/>
  <c r="H23" i="5" s="1"/>
  <c r="T23" i="4"/>
  <c r="T23" i="5" s="1"/>
  <c r="AF23" i="4"/>
  <c r="AF23" i="5" s="1"/>
  <c r="AR23" i="4"/>
  <c r="AR23" i="5" s="1"/>
  <c r="BD23" i="4"/>
  <c r="BD23" i="5" s="1"/>
  <c r="BP23" i="4"/>
  <c r="BP23" i="5" s="1"/>
  <c r="L24" i="4"/>
  <c r="L24" i="5" s="1"/>
  <c r="X24" i="4"/>
  <c r="X24" i="5" s="1"/>
  <c r="AJ24" i="4"/>
  <c r="AJ24" i="5" s="1"/>
  <c r="AV24" i="4"/>
  <c r="AV24" i="5" s="1"/>
  <c r="BH24" i="4"/>
  <c r="BH24" i="5" s="1"/>
  <c r="BT24" i="4"/>
  <c r="BT24" i="5" s="1"/>
  <c r="E25" i="4"/>
  <c r="E25" i="5" s="1"/>
  <c r="P25" i="4"/>
  <c r="P25" i="5" s="1"/>
  <c r="AB25" i="4"/>
  <c r="AB25" i="5" s="1"/>
  <c r="I2" i="4"/>
  <c r="I2" i="5" s="1"/>
  <c r="F2" i="6" s="1"/>
  <c r="U2" i="4"/>
  <c r="U2" i="5" s="1"/>
  <c r="AG2" i="4"/>
  <c r="AG2" i="5" s="1"/>
  <c r="AS2" i="4"/>
  <c r="AS2" i="5" s="1"/>
  <c r="BE2" i="4"/>
  <c r="BE2" i="5" s="1"/>
  <c r="BQ2" i="4"/>
  <c r="BQ2" i="5" s="1"/>
  <c r="M3" i="4"/>
  <c r="M3" i="5" s="1"/>
  <c r="Y3" i="4"/>
  <c r="Y3" i="5" s="1"/>
  <c r="AK3" i="4"/>
  <c r="AK3" i="5" s="1"/>
  <c r="AW3" i="4"/>
  <c r="AW3" i="5" s="1"/>
  <c r="BI3" i="4"/>
  <c r="BI3" i="5" s="1"/>
  <c r="Q4" i="4"/>
  <c r="Q4" i="5" s="1"/>
  <c r="AC4" i="4"/>
  <c r="AC4" i="5" s="1"/>
  <c r="AO4" i="4"/>
  <c r="AO4" i="5" s="1"/>
  <c r="BA4" i="4"/>
  <c r="BA4" i="5" s="1"/>
  <c r="BM4" i="4"/>
  <c r="BM4" i="5" s="1"/>
  <c r="I5" i="4"/>
  <c r="I5" i="5" s="1"/>
  <c r="U5" i="4"/>
  <c r="U5" i="5" s="1"/>
  <c r="AG5" i="4"/>
  <c r="AG5" i="5" s="1"/>
  <c r="AS5" i="4"/>
  <c r="AS5" i="5" s="1"/>
  <c r="BE5" i="4"/>
  <c r="BE5" i="5" s="1"/>
  <c r="BQ5" i="4"/>
  <c r="BQ5" i="5" s="1"/>
  <c r="M6" i="4"/>
  <c r="M6" i="5" s="1"/>
  <c r="Y6" i="4"/>
  <c r="Y6" i="5" s="1"/>
  <c r="AK6" i="4"/>
  <c r="AK6" i="5" s="1"/>
  <c r="AW6" i="4"/>
  <c r="AW6" i="5" s="1"/>
  <c r="BI6" i="4"/>
  <c r="BI6" i="5" s="1"/>
  <c r="Q7" i="4"/>
  <c r="Q7" i="5" s="1"/>
  <c r="AC7" i="4"/>
  <c r="AC7" i="5" s="1"/>
  <c r="AO7" i="4"/>
  <c r="AO7" i="5" s="1"/>
  <c r="BA7" i="4"/>
  <c r="BA7" i="5" s="1"/>
  <c r="BM7" i="4"/>
  <c r="BM7" i="5" s="1"/>
  <c r="I8" i="4"/>
  <c r="I8" i="5" s="1"/>
  <c r="U8" i="4"/>
  <c r="U8" i="5" s="1"/>
  <c r="AG8" i="4"/>
  <c r="AG8" i="5" s="1"/>
  <c r="AS8" i="4"/>
  <c r="AS8" i="5" s="1"/>
  <c r="BE8" i="4"/>
  <c r="BE8" i="5" s="1"/>
  <c r="BQ8" i="4"/>
  <c r="BQ8" i="5" s="1"/>
  <c r="M9" i="4"/>
  <c r="M9" i="5" s="1"/>
  <c r="Y9" i="4"/>
  <c r="Y9" i="5" s="1"/>
  <c r="AK9" i="4"/>
  <c r="AK9" i="5" s="1"/>
  <c r="AW9" i="4"/>
  <c r="AW9" i="5" s="1"/>
  <c r="BI9" i="4"/>
  <c r="BI9" i="5" s="1"/>
  <c r="Q10" i="4"/>
  <c r="Q10" i="5" s="1"/>
  <c r="AC10" i="4"/>
  <c r="AC10" i="5" s="1"/>
  <c r="AO10" i="4"/>
  <c r="AO10" i="5" s="1"/>
  <c r="BA10" i="4"/>
  <c r="BA10" i="5" s="1"/>
  <c r="BM10" i="4"/>
  <c r="BM10" i="5" s="1"/>
  <c r="I11" i="4"/>
  <c r="I11" i="5" s="1"/>
  <c r="U11" i="4"/>
  <c r="U11" i="5" s="1"/>
  <c r="AG11" i="4"/>
  <c r="AG11" i="5" s="1"/>
  <c r="AS11" i="4"/>
  <c r="AS11" i="5" s="1"/>
  <c r="BE11" i="4"/>
  <c r="BE11" i="5" s="1"/>
  <c r="BQ11" i="4"/>
  <c r="BQ11" i="5" s="1"/>
  <c r="M12" i="4"/>
  <c r="M12" i="5" s="1"/>
  <c r="Y12" i="4"/>
  <c r="Y12" i="5" s="1"/>
  <c r="AK12" i="4"/>
  <c r="AK12" i="5" s="1"/>
  <c r="AW12" i="4"/>
  <c r="AW12" i="5" s="1"/>
  <c r="BI12" i="4"/>
  <c r="BI12" i="5" s="1"/>
  <c r="Q13" i="4"/>
  <c r="Q13" i="5" s="1"/>
  <c r="AC13" i="4"/>
  <c r="AC13" i="5" s="1"/>
  <c r="AO13" i="4"/>
  <c r="AO13" i="5" s="1"/>
  <c r="BA13" i="4"/>
  <c r="BA13" i="5" s="1"/>
  <c r="BM13" i="4"/>
  <c r="BM13" i="5" s="1"/>
  <c r="I14" i="4"/>
  <c r="I14" i="5" s="1"/>
  <c r="U14" i="4"/>
  <c r="U14" i="5" s="1"/>
  <c r="AG14" i="4"/>
  <c r="AG14" i="5" s="1"/>
  <c r="AS14" i="4"/>
  <c r="AS14" i="5" s="1"/>
  <c r="BE14" i="4"/>
  <c r="BE14" i="5" s="1"/>
  <c r="BQ14" i="4"/>
  <c r="BQ14" i="5" s="1"/>
  <c r="M15" i="4"/>
  <c r="M15" i="5" s="1"/>
  <c r="Y15" i="4"/>
  <c r="Y15" i="5" s="1"/>
  <c r="AK15" i="4"/>
  <c r="AK15" i="5" s="1"/>
  <c r="AW15" i="4"/>
  <c r="AW15" i="5" s="1"/>
  <c r="BI15" i="4"/>
  <c r="BI15" i="5" s="1"/>
  <c r="Q16" i="4"/>
  <c r="Q16" i="5" s="1"/>
  <c r="AC16" i="4"/>
  <c r="AC16" i="5" s="1"/>
  <c r="AO16" i="4"/>
  <c r="AO16" i="5" s="1"/>
  <c r="BA16" i="4"/>
  <c r="BA16" i="5" s="1"/>
  <c r="BM16" i="4"/>
  <c r="BM16" i="5" s="1"/>
  <c r="I17" i="4"/>
  <c r="I17" i="5" s="1"/>
  <c r="U17" i="4"/>
  <c r="U17" i="5" s="1"/>
  <c r="AG17" i="4"/>
  <c r="AG17" i="5" s="1"/>
  <c r="AS17" i="4"/>
  <c r="AS17" i="5" s="1"/>
  <c r="BE17" i="4"/>
  <c r="BE17" i="5" s="1"/>
  <c r="BQ17" i="4"/>
  <c r="BQ17" i="5" s="1"/>
  <c r="M18" i="4"/>
  <c r="M18" i="5" s="1"/>
  <c r="Y18" i="4"/>
  <c r="Y18" i="5" s="1"/>
  <c r="AK18" i="4"/>
  <c r="AK18" i="5" s="1"/>
  <c r="AW18" i="4"/>
  <c r="AW18" i="5" s="1"/>
  <c r="BI18" i="4"/>
  <c r="BI18" i="5" s="1"/>
  <c r="Q19" i="4"/>
  <c r="Q19" i="5" s="1"/>
  <c r="AC19" i="4"/>
  <c r="AC19" i="5" s="1"/>
  <c r="AO19" i="4"/>
  <c r="AO19" i="5" s="1"/>
  <c r="BA19" i="4"/>
  <c r="BA19" i="5" s="1"/>
  <c r="BM19" i="4"/>
  <c r="BM19" i="5" s="1"/>
  <c r="I20" i="4"/>
  <c r="I20" i="5" s="1"/>
  <c r="U20" i="4"/>
  <c r="U20" i="5" s="1"/>
  <c r="AG20" i="4"/>
  <c r="AG20" i="5" s="1"/>
  <c r="AS20" i="4"/>
  <c r="AS20" i="5" s="1"/>
  <c r="BE20" i="4"/>
  <c r="BE20" i="5" s="1"/>
  <c r="BQ20" i="4"/>
  <c r="BQ20" i="5" s="1"/>
  <c r="M21" i="4"/>
  <c r="M21" i="5" s="1"/>
  <c r="Y21" i="4"/>
  <c r="Y21" i="5" s="1"/>
  <c r="AK21" i="4"/>
  <c r="AK21" i="5" s="1"/>
  <c r="AW21" i="4"/>
  <c r="AW21" i="5" s="1"/>
  <c r="BI21" i="4"/>
  <c r="BI21" i="5" s="1"/>
  <c r="Q22" i="4"/>
  <c r="Q22" i="5" s="1"/>
  <c r="AC22" i="4"/>
  <c r="AC22" i="5" s="1"/>
  <c r="AO22" i="4"/>
  <c r="AO22" i="5" s="1"/>
  <c r="BA22" i="4"/>
  <c r="BA22" i="5" s="1"/>
  <c r="BM22" i="4"/>
  <c r="BM22" i="5" s="1"/>
  <c r="I23" i="4"/>
  <c r="I23" i="5" s="1"/>
  <c r="U23" i="4"/>
  <c r="U23" i="5" s="1"/>
  <c r="AG23" i="4"/>
  <c r="AG23" i="5" s="1"/>
  <c r="AS23" i="4"/>
  <c r="AS23" i="5" s="1"/>
  <c r="BE23" i="4"/>
  <c r="BE23" i="5" s="1"/>
  <c r="BQ23" i="4"/>
  <c r="BQ23" i="5" s="1"/>
  <c r="M24" i="4"/>
  <c r="M24" i="5" s="1"/>
  <c r="Y24" i="4"/>
  <c r="Y24" i="5" s="1"/>
  <c r="AK24" i="4"/>
  <c r="AK24" i="5" s="1"/>
  <c r="J2" i="4"/>
  <c r="J2" i="5" s="1"/>
  <c r="V2" i="4"/>
  <c r="V2" i="5" s="1"/>
  <c r="AH2" i="4"/>
  <c r="AH2" i="5" s="1"/>
  <c r="AT2" i="4"/>
  <c r="AT2" i="5" s="1"/>
  <c r="BF2" i="4"/>
  <c r="BF2" i="5" s="1"/>
  <c r="BR2" i="4"/>
  <c r="BR2" i="5" s="1"/>
  <c r="N3" i="4"/>
  <c r="N3" i="5" s="1"/>
  <c r="Z3" i="4"/>
  <c r="Z3" i="5" s="1"/>
  <c r="AL3" i="4"/>
  <c r="AL3" i="5" s="1"/>
  <c r="AX3" i="4"/>
  <c r="AX3" i="5" s="1"/>
  <c r="BJ3" i="4"/>
  <c r="BJ3" i="5" s="1"/>
  <c r="F4" i="4"/>
  <c r="F4" i="5" s="1"/>
  <c r="R4" i="4"/>
  <c r="R4" i="5" s="1"/>
  <c r="AD4" i="4"/>
  <c r="AD4" i="5" s="1"/>
  <c r="AP4" i="4"/>
  <c r="AP4" i="5" s="1"/>
  <c r="BB4" i="4"/>
  <c r="BB4" i="5" s="1"/>
  <c r="BN4" i="4"/>
  <c r="BN4" i="5" s="1"/>
  <c r="J5" i="4"/>
  <c r="J5" i="5" s="1"/>
  <c r="V5" i="4"/>
  <c r="V5" i="5" s="1"/>
  <c r="AH5" i="4"/>
  <c r="AH5" i="5" s="1"/>
  <c r="AT5" i="4"/>
  <c r="AT5" i="5" s="1"/>
  <c r="BF5" i="4"/>
  <c r="BF5" i="5" s="1"/>
  <c r="BR5" i="4"/>
  <c r="BR5" i="5" s="1"/>
  <c r="N6" i="4"/>
  <c r="N6" i="5" s="1"/>
  <c r="Z6" i="4"/>
  <c r="Z6" i="5" s="1"/>
  <c r="AL6" i="4"/>
  <c r="AL6" i="5" s="1"/>
  <c r="AX6" i="4"/>
  <c r="AX6" i="5" s="1"/>
  <c r="BJ6" i="4"/>
  <c r="BJ6" i="5" s="1"/>
  <c r="F7" i="4"/>
  <c r="F7" i="5" s="1"/>
  <c r="R7" i="4"/>
  <c r="R7" i="5" s="1"/>
  <c r="AD7" i="4"/>
  <c r="AD7" i="5" s="1"/>
  <c r="AP7" i="4"/>
  <c r="AP7" i="5" s="1"/>
  <c r="BB7" i="4"/>
  <c r="BB7" i="5" s="1"/>
  <c r="BN7" i="4"/>
  <c r="BN7" i="5" s="1"/>
  <c r="J8" i="4"/>
  <c r="J8" i="5" s="1"/>
  <c r="V8" i="4"/>
  <c r="V8" i="5" s="1"/>
  <c r="AH8" i="4"/>
  <c r="AH8" i="5" s="1"/>
  <c r="AT8" i="4"/>
  <c r="AT8" i="5" s="1"/>
  <c r="BF8" i="4"/>
  <c r="BF8" i="5" s="1"/>
  <c r="BR8" i="4"/>
  <c r="BR8" i="5" s="1"/>
  <c r="N9" i="4"/>
  <c r="N9" i="5" s="1"/>
  <c r="Z9" i="4"/>
  <c r="Z9" i="5" s="1"/>
  <c r="AL9" i="4"/>
  <c r="AL9" i="5" s="1"/>
  <c r="AX9" i="4"/>
  <c r="AX9" i="5" s="1"/>
  <c r="BJ9" i="4"/>
  <c r="BJ9" i="5" s="1"/>
  <c r="F10" i="4"/>
  <c r="F10" i="5" s="1"/>
  <c r="R10" i="4"/>
  <c r="R10" i="5" s="1"/>
  <c r="AD10" i="4"/>
  <c r="AD10" i="5" s="1"/>
  <c r="AP10" i="4"/>
  <c r="AP10" i="5" s="1"/>
  <c r="BB10" i="4"/>
  <c r="BB10" i="5" s="1"/>
  <c r="BN10" i="4"/>
  <c r="BN10" i="5" s="1"/>
  <c r="J11" i="4"/>
  <c r="J11" i="5" s="1"/>
  <c r="V11" i="4"/>
  <c r="V11" i="5" s="1"/>
  <c r="AH11" i="4"/>
  <c r="AH11" i="5" s="1"/>
  <c r="AT11" i="4"/>
  <c r="AT11" i="5" s="1"/>
  <c r="BF11" i="4"/>
  <c r="BF11" i="5" s="1"/>
  <c r="BR11" i="4"/>
  <c r="BR11" i="5" s="1"/>
  <c r="N12" i="4"/>
  <c r="N12" i="5" s="1"/>
  <c r="Z12" i="4"/>
  <c r="Z12" i="5" s="1"/>
  <c r="AL12" i="4"/>
  <c r="AL12" i="5" s="1"/>
  <c r="AX12" i="4"/>
  <c r="AX12" i="5" s="1"/>
  <c r="BJ12" i="4"/>
  <c r="BJ12" i="5" s="1"/>
  <c r="F13" i="4"/>
  <c r="F13" i="5" s="1"/>
  <c r="R13" i="4"/>
  <c r="R13" i="5" s="1"/>
  <c r="AD13" i="4"/>
  <c r="AD13" i="5" s="1"/>
  <c r="AP13" i="4"/>
  <c r="AP13" i="5" s="1"/>
  <c r="BB13" i="4"/>
  <c r="BB13" i="5" s="1"/>
  <c r="BN13" i="4"/>
  <c r="BN13" i="5" s="1"/>
  <c r="J14" i="4"/>
  <c r="J14" i="5" s="1"/>
  <c r="V14" i="4"/>
  <c r="V14" i="5" s="1"/>
  <c r="AH14" i="4"/>
  <c r="AH14" i="5" s="1"/>
  <c r="AT14" i="4"/>
  <c r="AT14" i="5" s="1"/>
  <c r="BF14" i="4"/>
  <c r="BF14" i="5" s="1"/>
  <c r="BR14" i="4"/>
  <c r="BR14" i="5" s="1"/>
  <c r="N15" i="4"/>
  <c r="N15" i="5" s="1"/>
  <c r="Z15" i="4"/>
  <c r="Z15" i="5" s="1"/>
  <c r="AL15" i="4"/>
  <c r="AL15" i="5" s="1"/>
  <c r="AX15" i="4"/>
  <c r="AX15" i="5" s="1"/>
  <c r="BJ15" i="4"/>
  <c r="BJ15" i="5" s="1"/>
  <c r="F16" i="4"/>
  <c r="F16" i="5" s="1"/>
  <c r="R16" i="4"/>
  <c r="R16" i="5" s="1"/>
  <c r="AD16" i="4"/>
  <c r="AD16" i="5" s="1"/>
  <c r="AP16" i="4"/>
  <c r="AP16" i="5" s="1"/>
  <c r="BB16" i="4"/>
  <c r="BB16" i="5" s="1"/>
  <c r="BN16" i="4"/>
  <c r="BN16" i="5" s="1"/>
  <c r="J17" i="4"/>
  <c r="J17" i="5" s="1"/>
  <c r="V17" i="4"/>
  <c r="V17" i="5" s="1"/>
  <c r="AH17" i="4"/>
  <c r="AH17" i="5" s="1"/>
  <c r="AT17" i="4"/>
  <c r="AT17" i="5" s="1"/>
  <c r="BF17" i="4"/>
  <c r="BF17" i="5" s="1"/>
  <c r="BR17" i="4"/>
  <c r="BR17" i="5" s="1"/>
  <c r="N18" i="4"/>
  <c r="N18" i="5" s="1"/>
  <c r="Z18" i="4"/>
  <c r="Z18" i="5" s="1"/>
  <c r="AL18" i="4"/>
  <c r="AL18" i="5" s="1"/>
  <c r="AX18" i="4"/>
  <c r="AX18" i="5" s="1"/>
  <c r="BJ18" i="4"/>
  <c r="BJ18" i="5" s="1"/>
  <c r="F19" i="4"/>
  <c r="F19" i="5" s="1"/>
  <c r="R19" i="4"/>
  <c r="R19" i="5" s="1"/>
  <c r="AD19" i="4"/>
  <c r="AD19" i="5" s="1"/>
  <c r="AP19" i="4"/>
  <c r="AP19" i="5" s="1"/>
  <c r="BB19" i="4"/>
  <c r="BB19" i="5" s="1"/>
  <c r="BN19" i="4"/>
  <c r="BN19" i="5" s="1"/>
  <c r="J20" i="4"/>
  <c r="J20" i="5" s="1"/>
  <c r="V20" i="4"/>
  <c r="V20" i="5" s="1"/>
  <c r="AH20" i="4"/>
  <c r="AH20" i="5" s="1"/>
  <c r="AT20" i="4"/>
  <c r="AT20" i="5" s="1"/>
  <c r="BF20" i="4"/>
  <c r="BF20" i="5" s="1"/>
  <c r="BR20" i="4"/>
  <c r="BR20" i="5" s="1"/>
  <c r="N21" i="4"/>
  <c r="N21" i="5" s="1"/>
  <c r="Z21" i="4"/>
  <c r="Z21" i="5" s="1"/>
  <c r="K2" i="4"/>
  <c r="K2" i="5" s="1"/>
  <c r="W2" i="4"/>
  <c r="W2" i="5" s="1"/>
  <c r="AI2" i="4"/>
  <c r="AI2" i="5" s="1"/>
  <c r="AU2" i="4"/>
  <c r="AU2" i="5" s="1"/>
  <c r="BG2" i="4"/>
  <c r="BG2" i="5" s="1"/>
  <c r="BS2" i="4"/>
  <c r="BS2" i="5" s="1"/>
  <c r="D3" i="4"/>
  <c r="D3" i="5" s="1"/>
  <c r="O3" i="4"/>
  <c r="O3" i="5" s="1"/>
  <c r="AA3" i="4"/>
  <c r="AA3" i="5" s="1"/>
  <c r="AM3" i="4"/>
  <c r="AM3" i="5" s="1"/>
  <c r="AY3" i="4"/>
  <c r="AY3" i="5" s="1"/>
  <c r="BK3" i="4"/>
  <c r="BK3" i="5" s="1"/>
  <c r="BU3" i="4"/>
  <c r="BU3" i="5" s="1"/>
  <c r="G4" i="4"/>
  <c r="G4" i="5" s="1"/>
  <c r="S4" i="4"/>
  <c r="S4" i="5" s="1"/>
  <c r="AE4" i="4"/>
  <c r="AE4" i="5" s="1"/>
  <c r="AQ4" i="4"/>
  <c r="AQ4" i="5" s="1"/>
  <c r="BC4" i="4"/>
  <c r="BC4" i="5" s="1"/>
  <c r="BO4" i="4"/>
  <c r="BO4" i="5" s="1"/>
  <c r="K5" i="4"/>
  <c r="K5" i="5" s="1"/>
  <c r="W5" i="4"/>
  <c r="W5" i="5" s="1"/>
  <c r="AI5" i="4"/>
  <c r="AI5" i="5" s="1"/>
  <c r="AU5" i="4"/>
  <c r="AU5" i="5" s="1"/>
  <c r="BG5" i="4"/>
  <c r="BG5" i="5" s="1"/>
  <c r="BS5" i="4"/>
  <c r="BS5" i="5" s="1"/>
  <c r="D6" i="4"/>
  <c r="D6" i="5" s="1"/>
  <c r="O6" i="4"/>
  <c r="O6" i="5" s="1"/>
  <c r="AA6" i="4"/>
  <c r="AA6" i="5" s="1"/>
  <c r="AM6" i="4"/>
  <c r="AM6" i="5" s="1"/>
  <c r="AY6" i="4"/>
  <c r="AY6" i="5" s="1"/>
  <c r="BK6" i="4"/>
  <c r="BK6" i="5" s="1"/>
  <c r="BU6" i="4"/>
  <c r="BU6" i="5" s="1"/>
  <c r="G7" i="4"/>
  <c r="G7" i="5" s="1"/>
  <c r="S7" i="4"/>
  <c r="S7" i="5" s="1"/>
  <c r="AE7" i="4"/>
  <c r="AE7" i="5" s="1"/>
  <c r="AQ7" i="4"/>
  <c r="AQ7" i="5" s="1"/>
  <c r="BC7" i="4"/>
  <c r="BC7" i="5" s="1"/>
  <c r="BO7" i="4"/>
  <c r="BO7" i="5" s="1"/>
  <c r="K8" i="4"/>
  <c r="K8" i="5" s="1"/>
  <c r="W8" i="4"/>
  <c r="W8" i="5" s="1"/>
  <c r="AI8" i="4"/>
  <c r="AI8" i="5" s="1"/>
  <c r="AU8" i="4"/>
  <c r="AU8" i="5" s="1"/>
  <c r="BG8" i="4"/>
  <c r="BG8" i="5" s="1"/>
  <c r="BS8" i="4"/>
  <c r="BS8" i="5" s="1"/>
  <c r="D9" i="4"/>
  <c r="D9" i="5" s="1"/>
  <c r="O9" i="4"/>
  <c r="O9" i="5" s="1"/>
  <c r="AA9" i="4"/>
  <c r="AA9" i="5" s="1"/>
  <c r="AM9" i="4"/>
  <c r="AM9" i="5" s="1"/>
  <c r="AY9" i="4"/>
  <c r="AY9" i="5" s="1"/>
  <c r="BK9" i="4"/>
  <c r="BK9" i="5" s="1"/>
  <c r="BU9" i="4"/>
  <c r="BU9" i="5" s="1"/>
  <c r="G10" i="4"/>
  <c r="G10" i="5" s="1"/>
  <c r="S10" i="4"/>
  <c r="S10" i="5" s="1"/>
  <c r="AE10" i="4"/>
  <c r="AE10" i="5" s="1"/>
  <c r="AQ10" i="4"/>
  <c r="AQ10" i="5" s="1"/>
  <c r="BC10" i="4"/>
  <c r="BC10" i="5" s="1"/>
  <c r="BO10" i="4"/>
  <c r="BO10" i="5" s="1"/>
  <c r="K11" i="4"/>
  <c r="K11" i="5" s="1"/>
  <c r="W11" i="4"/>
  <c r="W11" i="5" s="1"/>
  <c r="AI11" i="4"/>
  <c r="AI11" i="5" s="1"/>
  <c r="AU11" i="4"/>
  <c r="AU11" i="5" s="1"/>
  <c r="BG11" i="4"/>
  <c r="BG11" i="5" s="1"/>
  <c r="BS11" i="4"/>
  <c r="BS11" i="5" s="1"/>
  <c r="D12" i="4"/>
  <c r="D12" i="5" s="1"/>
  <c r="O12" i="4"/>
  <c r="O12" i="5" s="1"/>
  <c r="AA12" i="4"/>
  <c r="AA12" i="5" s="1"/>
  <c r="AM12" i="4"/>
  <c r="AM12" i="5" s="1"/>
  <c r="AY12" i="4"/>
  <c r="AY12" i="5" s="1"/>
  <c r="BK12" i="4"/>
  <c r="BK12" i="5" s="1"/>
  <c r="BU12" i="4"/>
  <c r="BU12" i="5" s="1"/>
  <c r="G13" i="4"/>
  <c r="G13" i="5" s="1"/>
  <c r="S13" i="4"/>
  <c r="S13" i="5" s="1"/>
  <c r="AE13" i="4"/>
  <c r="AE13" i="5" s="1"/>
  <c r="AQ13" i="4"/>
  <c r="AQ13" i="5" s="1"/>
  <c r="BC13" i="4"/>
  <c r="BC13" i="5" s="1"/>
  <c r="BO13" i="4"/>
  <c r="BO13" i="5" s="1"/>
  <c r="K14" i="4"/>
  <c r="K14" i="5" s="1"/>
  <c r="W14" i="4"/>
  <c r="W14" i="5" s="1"/>
  <c r="AI14" i="4"/>
  <c r="AI14" i="5" s="1"/>
  <c r="AU14" i="4"/>
  <c r="AU14" i="5" s="1"/>
  <c r="BG14" i="4"/>
  <c r="BG14" i="5" s="1"/>
  <c r="BS14" i="4"/>
  <c r="BS14" i="5" s="1"/>
  <c r="D15" i="4"/>
  <c r="D15" i="5" s="1"/>
  <c r="O15" i="4"/>
  <c r="O15" i="5" s="1"/>
  <c r="AA15" i="4"/>
  <c r="AA15" i="5" s="1"/>
  <c r="AM15" i="4"/>
  <c r="AM15" i="5" s="1"/>
  <c r="AY15" i="4"/>
  <c r="AY15" i="5" s="1"/>
  <c r="BK15" i="4"/>
  <c r="BK15" i="5" s="1"/>
  <c r="BU15" i="4"/>
  <c r="BU15" i="5" s="1"/>
  <c r="G16" i="4"/>
  <c r="G16" i="5" s="1"/>
  <c r="S16" i="4"/>
  <c r="S16" i="5" s="1"/>
  <c r="AE16" i="4"/>
  <c r="AE16" i="5" s="1"/>
  <c r="AQ16" i="4"/>
  <c r="AQ16" i="5" s="1"/>
  <c r="BC16" i="4"/>
  <c r="BC16" i="5" s="1"/>
  <c r="BO16" i="4"/>
  <c r="BO16" i="5" s="1"/>
  <c r="K17" i="4"/>
  <c r="K17" i="5" s="1"/>
  <c r="W17" i="4"/>
  <c r="W17" i="5" s="1"/>
  <c r="AI17" i="4"/>
  <c r="AI17" i="5" s="1"/>
  <c r="AU17" i="4"/>
  <c r="AU17" i="5" s="1"/>
  <c r="BG17" i="4"/>
  <c r="BG17" i="5" s="1"/>
  <c r="BS17" i="4"/>
  <c r="BS17" i="5" s="1"/>
  <c r="D18" i="4"/>
  <c r="D18" i="5" s="1"/>
  <c r="O18" i="4"/>
  <c r="O18" i="5" s="1"/>
  <c r="AA18" i="4"/>
  <c r="AA18" i="5" s="1"/>
  <c r="AM18" i="4"/>
  <c r="AM18" i="5" s="1"/>
  <c r="AY18" i="4"/>
  <c r="AY18" i="5" s="1"/>
  <c r="BK18" i="4"/>
  <c r="BK18" i="5" s="1"/>
  <c r="BU18" i="4"/>
  <c r="BU18" i="5" s="1"/>
  <c r="G19" i="4"/>
  <c r="G19" i="5" s="1"/>
  <c r="S19" i="4"/>
  <c r="S19" i="5" s="1"/>
  <c r="AE19" i="4"/>
  <c r="AE19" i="5" s="1"/>
  <c r="AQ19" i="4"/>
  <c r="AQ19" i="5" s="1"/>
  <c r="BC19" i="4"/>
  <c r="BC19" i="5" s="1"/>
  <c r="BO19" i="4"/>
  <c r="BO19" i="5" s="1"/>
  <c r="K20" i="4"/>
  <c r="K20" i="5" s="1"/>
  <c r="W20" i="4"/>
  <c r="W20" i="5" s="1"/>
  <c r="AI20" i="4"/>
  <c r="AI20" i="5" s="1"/>
  <c r="AU20" i="4"/>
  <c r="AU20" i="5" s="1"/>
  <c r="BG20" i="4"/>
  <c r="BG20" i="5" s="1"/>
  <c r="BS20" i="4"/>
  <c r="BS20" i="5" s="1"/>
  <c r="D21" i="4"/>
  <c r="D21" i="5" s="1"/>
  <c r="O21" i="4"/>
  <c r="O21" i="5" s="1"/>
  <c r="AA21" i="4"/>
  <c r="AA21" i="5" s="1"/>
  <c r="AM21" i="4"/>
  <c r="AM21" i="5" s="1"/>
  <c r="AY21" i="4"/>
  <c r="AY21" i="5" s="1"/>
  <c r="BK21" i="4"/>
  <c r="BK21" i="5" s="1"/>
  <c r="BU21" i="4"/>
  <c r="BU21" i="5" s="1"/>
  <c r="G22" i="4"/>
  <c r="G22" i="5" s="1"/>
  <c r="S22" i="4"/>
  <c r="S22" i="5" s="1"/>
  <c r="AE22" i="4"/>
  <c r="AE22" i="5" s="1"/>
  <c r="AQ22" i="4"/>
  <c r="AQ22" i="5" s="1"/>
  <c r="BC22" i="4"/>
  <c r="BC22" i="5" s="1"/>
  <c r="BO22" i="4"/>
  <c r="BO22" i="5" s="1"/>
  <c r="K23" i="4"/>
  <c r="K23" i="5" s="1"/>
  <c r="W23" i="4"/>
  <c r="W23" i="5" s="1"/>
  <c r="AI23" i="4"/>
  <c r="AI23" i="5" s="1"/>
  <c r="AU23" i="4"/>
  <c r="AU23" i="5" s="1"/>
  <c r="L2" i="4"/>
  <c r="L2" i="5" s="1"/>
  <c r="X2" i="4"/>
  <c r="X2" i="5" s="1"/>
  <c r="AJ2" i="4"/>
  <c r="AJ2" i="5" s="1"/>
  <c r="AV2" i="4"/>
  <c r="AV2" i="5" s="1"/>
  <c r="BH2" i="4"/>
  <c r="BH2" i="5" s="1"/>
  <c r="BT2" i="4"/>
  <c r="BT2" i="5" s="1"/>
  <c r="E3" i="4"/>
  <c r="E3" i="5" s="1"/>
  <c r="P3" i="4"/>
  <c r="P3" i="5" s="1"/>
  <c r="AB3" i="4"/>
  <c r="AB3" i="5" s="1"/>
  <c r="AN3" i="4"/>
  <c r="AN3" i="5" s="1"/>
  <c r="AZ3" i="4"/>
  <c r="AZ3" i="5" s="1"/>
  <c r="BL3" i="4"/>
  <c r="BL3" i="5" s="1"/>
  <c r="H4" i="4"/>
  <c r="H4" i="5" s="1"/>
  <c r="T4" i="4"/>
  <c r="T4" i="5" s="1"/>
  <c r="AF4" i="4"/>
  <c r="AF4" i="5" s="1"/>
  <c r="AR4" i="4"/>
  <c r="AR4" i="5" s="1"/>
  <c r="BD4" i="4"/>
  <c r="BD4" i="5" s="1"/>
  <c r="BP4" i="4"/>
  <c r="BP4" i="5" s="1"/>
  <c r="L5" i="4"/>
  <c r="L5" i="5" s="1"/>
  <c r="X5" i="4"/>
  <c r="X5" i="5" s="1"/>
  <c r="AJ5" i="4"/>
  <c r="AJ5" i="5" s="1"/>
  <c r="AV5" i="4"/>
  <c r="AV5" i="5" s="1"/>
  <c r="BH5" i="4"/>
  <c r="BH5" i="5" s="1"/>
  <c r="BT5" i="4"/>
  <c r="BT5" i="5" s="1"/>
  <c r="E6" i="4"/>
  <c r="E6" i="5" s="1"/>
  <c r="P6" i="4"/>
  <c r="P6" i="5" s="1"/>
  <c r="AB6" i="4"/>
  <c r="AB6" i="5" s="1"/>
  <c r="AN6" i="4"/>
  <c r="AN6" i="5" s="1"/>
  <c r="AZ6" i="4"/>
  <c r="AZ6" i="5" s="1"/>
  <c r="BL6" i="4"/>
  <c r="BL6" i="5" s="1"/>
  <c r="H7" i="4"/>
  <c r="H7" i="5" s="1"/>
  <c r="T7" i="4"/>
  <c r="T7" i="5" s="1"/>
  <c r="AF7" i="4"/>
  <c r="AF7" i="5" s="1"/>
  <c r="AR7" i="4"/>
  <c r="AR7" i="5" s="1"/>
  <c r="BD7" i="4"/>
  <c r="BD7" i="5" s="1"/>
  <c r="BP7" i="4"/>
  <c r="BP7" i="5" s="1"/>
  <c r="L8" i="4"/>
  <c r="L8" i="5" s="1"/>
  <c r="X8" i="4"/>
  <c r="X8" i="5" s="1"/>
  <c r="AJ8" i="4"/>
  <c r="AJ8" i="5" s="1"/>
  <c r="AV8" i="4"/>
  <c r="AV8" i="5" s="1"/>
  <c r="BH8" i="4"/>
  <c r="BH8" i="5" s="1"/>
  <c r="BT8" i="4"/>
  <c r="BT8" i="5" s="1"/>
  <c r="E9" i="4"/>
  <c r="E9" i="5" s="1"/>
  <c r="P9" i="4"/>
  <c r="P9" i="5" s="1"/>
  <c r="AB9" i="4"/>
  <c r="AB9" i="5" s="1"/>
  <c r="AN9" i="4"/>
  <c r="AN9" i="5" s="1"/>
  <c r="AZ9" i="4"/>
  <c r="AZ9" i="5" s="1"/>
  <c r="BL9" i="4"/>
  <c r="BL9" i="5" s="1"/>
  <c r="H10" i="4"/>
  <c r="H10" i="5" s="1"/>
  <c r="T10" i="4"/>
  <c r="T10" i="5" s="1"/>
  <c r="AF10" i="4"/>
  <c r="AF10" i="5" s="1"/>
  <c r="AR10" i="4"/>
  <c r="AR10" i="5" s="1"/>
  <c r="BD10" i="4"/>
  <c r="BD10" i="5" s="1"/>
  <c r="BP10" i="4"/>
  <c r="BP10" i="5" s="1"/>
  <c r="L11" i="4"/>
  <c r="L11" i="5" s="1"/>
  <c r="X11" i="4"/>
  <c r="X11" i="5" s="1"/>
  <c r="AJ11" i="4"/>
  <c r="AJ11" i="5" s="1"/>
  <c r="AV11" i="4"/>
  <c r="AV11" i="5" s="1"/>
  <c r="BH11" i="4"/>
  <c r="BH11" i="5" s="1"/>
  <c r="BT11" i="4"/>
  <c r="BT11" i="5" s="1"/>
  <c r="E12" i="4"/>
  <c r="E12" i="5" s="1"/>
  <c r="P12" i="4"/>
  <c r="P12" i="5" s="1"/>
  <c r="AB12" i="4"/>
  <c r="AB12" i="5" s="1"/>
  <c r="AN12" i="4"/>
  <c r="AN12" i="5" s="1"/>
  <c r="AZ12" i="4"/>
  <c r="AZ12" i="5" s="1"/>
  <c r="BL12" i="4"/>
  <c r="BL12" i="5" s="1"/>
  <c r="H13" i="4"/>
  <c r="H13" i="5" s="1"/>
  <c r="T13" i="4"/>
  <c r="T13" i="5" s="1"/>
  <c r="AF13" i="4"/>
  <c r="AF13" i="5" s="1"/>
  <c r="AR13" i="4"/>
  <c r="AR13" i="5" s="1"/>
  <c r="BD13" i="4"/>
  <c r="BD13" i="5" s="1"/>
  <c r="BP13" i="4"/>
  <c r="BP13" i="5" s="1"/>
  <c r="L14" i="4"/>
  <c r="L14" i="5" s="1"/>
  <c r="X14" i="4"/>
  <c r="X14" i="5" s="1"/>
  <c r="AJ14" i="4"/>
  <c r="AJ14" i="5" s="1"/>
  <c r="AV14" i="4"/>
  <c r="AV14" i="5" s="1"/>
  <c r="BH14" i="4"/>
  <c r="BH14" i="5" s="1"/>
  <c r="BT14" i="4"/>
  <c r="BT14" i="5" s="1"/>
  <c r="E15" i="4"/>
  <c r="E15" i="5" s="1"/>
  <c r="P15" i="4"/>
  <c r="P15" i="5" s="1"/>
  <c r="AB15" i="4"/>
  <c r="AB15" i="5" s="1"/>
  <c r="AN15" i="4"/>
  <c r="AN15" i="5" s="1"/>
  <c r="AZ15" i="4"/>
  <c r="AZ15" i="5" s="1"/>
  <c r="BL15" i="4"/>
  <c r="BL15" i="5" s="1"/>
  <c r="H16" i="4"/>
  <c r="H16" i="5" s="1"/>
  <c r="T16" i="4"/>
  <c r="T16" i="5" s="1"/>
  <c r="AF16" i="4"/>
  <c r="AF16" i="5" s="1"/>
  <c r="AR16" i="4"/>
  <c r="AR16" i="5" s="1"/>
  <c r="BD16" i="4"/>
  <c r="BD16" i="5" s="1"/>
  <c r="BP16" i="4"/>
  <c r="BP16" i="5" s="1"/>
  <c r="L17" i="4"/>
  <c r="L17" i="5" s="1"/>
  <c r="X17" i="4"/>
  <c r="X17" i="5" s="1"/>
  <c r="AJ17" i="4"/>
  <c r="AJ17" i="5" s="1"/>
  <c r="AV17" i="4"/>
  <c r="AV17" i="5" s="1"/>
  <c r="BH17" i="4"/>
  <c r="BH17" i="5" s="1"/>
  <c r="BT17" i="4"/>
  <c r="BT17" i="5" s="1"/>
  <c r="E18" i="4"/>
  <c r="E18" i="5" s="1"/>
  <c r="P18" i="4"/>
  <c r="P18" i="5" s="1"/>
  <c r="AB18" i="4"/>
  <c r="AB18" i="5" s="1"/>
  <c r="AN18" i="4"/>
  <c r="AN18" i="5" s="1"/>
  <c r="AZ18" i="4"/>
  <c r="AZ18" i="5" s="1"/>
  <c r="BL18" i="4"/>
  <c r="BL18" i="5" s="1"/>
  <c r="H19" i="4"/>
  <c r="H19" i="5" s="1"/>
  <c r="T19" i="4"/>
  <c r="T19" i="5" s="1"/>
  <c r="AF19" i="4"/>
  <c r="AF19" i="5" s="1"/>
  <c r="AR19" i="4"/>
  <c r="AR19" i="5" s="1"/>
  <c r="BD19" i="4"/>
  <c r="BD19" i="5" s="1"/>
  <c r="BP19" i="4"/>
  <c r="BP19" i="5" s="1"/>
  <c r="L20" i="4"/>
  <c r="L20" i="5" s="1"/>
  <c r="X20" i="4"/>
  <c r="X20" i="5" s="1"/>
  <c r="AJ20" i="4"/>
  <c r="AJ20" i="5" s="1"/>
  <c r="AV20" i="4"/>
  <c r="AV20" i="5" s="1"/>
  <c r="BH20" i="4"/>
  <c r="BH20" i="5" s="1"/>
  <c r="BT20" i="4"/>
  <c r="BT20" i="5" s="1"/>
  <c r="E21" i="4"/>
  <c r="E21" i="5" s="1"/>
  <c r="P21" i="4"/>
  <c r="P21" i="5" s="1"/>
  <c r="AB21" i="4"/>
  <c r="AB21" i="5" s="1"/>
  <c r="AN21" i="4"/>
  <c r="AN21" i="5" s="1"/>
  <c r="AZ21" i="4"/>
  <c r="AZ21" i="5" s="1"/>
  <c r="BL21" i="4"/>
  <c r="BL21" i="5" s="1"/>
  <c r="H22" i="4"/>
  <c r="H22" i="5" s="1"/>
  <c r="T22" i="4"/>
  <c r="T22" i="5" s="1"/>
  <c r="AF22" i="4"/>
  <c r="AF22" i="5" s="1"/>
  <c r="AR22" i="4"/>
  <c r="AR22" i="5" s="1"/>
  <c r="BD22" i="4"/>
  <c r="BD22" i="5" s="1"/>
  <c r="BP22" i="4"/>
  <c r="BP22" i="5" s="1"/>
  <c r="L23" i="4"/>
  <c r="L23" i="5" s="1"/>
  <c r="X23" i="4"/>
  <c r="X23" i="5" s="1"/>
  <c r="AJ23" i="4"/>
  <c r="AJ23" i="5" s="1"/>
  <c r="AV23" i="4"/>
  <c r="AV23" i="5" s="1"/>
  <c r="BH23" i="4"/>
  <c r="BH23" i="5" s="1"/>
  <c r="BT23" i="4"/>
  <c r="BT23" i="5" s="1"/>
  <c r="E24" i="4"/>
  <c r="E24" i="5" s="1"/>
  <c r="P24" i="4"/>
  <c r="P24" i="5" s="1"/>
  <c r="AB24" i="4"/>
  <c r="AB24" i="5" s="1"/>
  <c r="AN24" i="4"/>
  <c r="AN24" i="5" s="1"/>
  <c r="AZ24" i="4"/>
  <c r="AZ24" i="5" s="1"/>
  <c r="BL24" i="4"/>
  <c r="BL24" i="5" s="1"/>
  <c r="H25" i="4"/>
  <c r="H25" i="5" s="1"/>
  <c r="T25" i="4"/>
  <c r="T25" i="5" s="1"/>
  <c r="M2" i="4"/>
  <c r="M2" i="5" s="1"/>
  <c r="Y2" i="4"/>
  <c r="Y2" i="5" s="1"/>
  <c r="AK2" i="4"/>
  <c r="AK2" i="5" s="1"/>
  <c r="AW2" i="4"/>
  <c r="AW2" i="5" s="1"/>
  <c r="BI2" i="4"/>
  <c r="BI2" i="5" s="1"/>
  <c r="Q3" i="4"/>
  <c r="Q3" i="5" s="1"/>
  <c r="AC3" i="4"/>
  <c r="AC3" i="5" s="1"/>
  <c r="AO3" i="4"/>
  <c r="AO3" i="5" s="1"/>
  <c r="BA3" i="4"/>
  <c r="BA3" i="5" s="1"/>
  <c r="BM3" i="4"/>
  <c r="BM3" i="5" s="1"/>
  <c r="I4" i="4"/>
  <c r="I4" i="5" s="1"/>
  <c r="U4" i="4"/>
  <c r="U4" i="5" s="1"/>
  <c r="AG4" i="4"/>
  <c r="AG4" i="5" s="1"/>
  <c r="AS4" i="4"/>
  <c r="AS4" i="5" s="1"/>
  <c r="BE4" i="4"/>
  <c r="BE4" i="5" s="1"/>
  <c r="BQ4" i="4"/>
  <c r="BQ4" i="5" s="1"/>
  <c r="M5" i="4"/>
  <c r="M5" i="5" s="1"/>
  <c r="Y5" i="4"/>
  <c r="Y5" i="5" s="1"/>
  <c r="AK5" i="4"/>
  <c r="AK5" i="5" s="1"/>
  <c r="AW5" i="4"/>
  <c r="AW5" i="5" s="1"/>
  <c r="BI5" i="4"/>
  <c r="BI5" i="5" s="1"/>
  <c r="Q6" i="4"/>
  <c r="Q6" i="5" s="1"/>
  <c r="AC6" i="4"/>
  <c r="AC6" i="5" s="1"/>
  <c r="AO6" i="4"/>
  <c r="AO6" i="5" s="1"/>
  <c r="BA6" i="4"/>
  <c r="BA6" i="5" s="1"/>
  <c r="BM6" i="4"/>
  <c r="BM6" i="5" s="1"/>
  <c r="I7" i="4"/>
  <c r="I7" i="5" s="1"/>
  <c r="U7" i="4"/>
  <c r="U7" i="5" s="1"/>
  <c r="AG7" i="4"/>
  <c r="AG7" i="5" s="1"/>
  <c r="AS7" i="4"/>
  <c r="AS7" i="5" s="1"/>
  <c r="BE7" i="4"/>
  <c r="BE7" i="5" s="1"/>
  <c r="BQ7" i="4"/>
  <c r="BQ7" i="5" s="1"/>
  <c r="M8" i="4"/>
  <c r="M8" i="5" s="1"/>
  <c r="Y8" i="4"/>
  <c r="Y8" i="5" s="1"/>
  <c r="AK8" i="4"/>
  <c r="AK8" i="5" s="1"/>
  <c r="AW8" i="4"/>
  <c r="AW8" i="5" s="1"/>
  <c r="BI8" i="4"/>
  <c r="BI8" i="5" s="1"/>
  <c r="Q9" i="4"/>
  <c r="Q9" i="5" s="1"/>
  <c r="AC9" i="4"/>
  <c r="AC9" i="5" s="1"/>
  <c r="AO9" i="4"/>
  <c r="AO9" i="5" s="1"/>
  <c r="BA9" i="4"/>
  <c r="BA9" i="5" s="1"/>
  <c r="BM9" i="4"/>
  <c r="BM9" i="5" s="1"/>
  <c r="I10" i="4"/>
  <c r="I10" i="5" s="1"/>
  <c r="U10" i="4"/>
  <c r="U10" i="5" s="1"/>
  <c r="AG10" i="4"/>
  <c r="AG10" i="5" s="1"/>
  <c r="AS10" i="4"/>
  <c r="AS10" i="5" s="1"/>
  <c r="BE10" i="4"/>
  <c r="BE10" i="5" s="1"/>
  <c r="BQ10" i="4"/>
  <c r="BQ10" i="5" s="1"/>
  <c r="M11" i="4"/>
  <c r="M11" i="5" s="1"/>
  <c r="Y11" i="4"/>
  <c r="Y11" i="5" s="1"/>
  <c r="AK11" i="4"/>
  <c r="AK11" i="5" s="1"/>
  <c r="AW11" i="4"/>
  <c r="AW11" i="5" s="1"/>
  <c r="BI11" i="4"/>
  <c r="BI11" i="5" s="1"/>
  <c r="Q12" i="4"/>
  <c r="Q12" i="5" s="1"/>
  <c r="AC12" i="4"/>
  <c r="AC12" i="5" s="1"/>
  <c r="AO12" i="4"/>
  <c r="AO12" i="5" s="1"/>
  <c r="BA12" i="4"/>
  <c r="BA12" i="5" s="1"/>
  <c r="BM12" i="4"/>
  <c r="BM12" i="5" s="1"/>
  <c r="I13" i="4"/>
  <c r="I13" i="5" s="1"/>
  <c r="U13" i="4"/>
  <c r="U13" i="5" s="1"/>
  <c r="AG13" i="4"/>
  <c r="AG13" i="5" s="1"/>
  <c r="AS13" i="4"/>
  <c r="AS13" i="5" s="1"/>
  <c r="BE13" i="4"/>
  <c r="BE13" i="5" s="1"/>
  <c r="BQ13" i="4"/>
  <c r="BQ13" i="5" s="1"/>
  <c r="M14" i="4"/>
  <c r="M14" i="5" s="1"/>
  <c r="Y14" i="4"/>
  <c r="Y14" i="5" s="1"/>
  <c r="AK14" i="4"/>
  <c r="AK14" i="5" s="1"/>
  <c r="AW14" i="4"/>
  <c r="AW14" i="5" s="1"/>
  <c r="BI14" i="4"/>
  <c r="BI14" i="5" s="1"/>
  <c r="Q15" i="4"/>
  <c r="Q15" i="5" s="1"/>
  <c r="AC15" i="4"/>
  <c r="AC15" i="5" s="1"/>
  <c r="AO15" i="4"/>
  <c r="AO15" i="5" s="1"/>
  <c r="BA15" i="4"/>
  <c r="BA15" i="5" s="1"/>
  <c r="BM15" i="4"/>
  <c r="BM15" i="5" s="1"/>
  <c r="I16" i="4"/>
  <c r="I16" i="5" s="1"/>
  <c r="U16" i="4"/>
  <c r="U16" i="5" s="1"/>
  <c r="AG16" i="4"/>
  <c r="AG16" i="5" s="1"/>
  <c r="AS16" i="4"/>
  <c r="AS16" i="5" s="1"/>
  <c r="BE16" i="4"/>
  <c r="BE16" i="5" s="1"/>
  <c r="BQ16" i="4"/>
  <c r="BQ16" i="5" s="1"/>
  <c r="M17" i="4"/>
  <c r="M17" i="5" s="1"/>
  <c r="Y17" i="4"/>
  <c r="Y17" i="5" s="1"/>
  <c r="AK17" i="4"/>
  <c r="AK17" i="5" s="1"/>
  <c r="AW17" i="4"/>
  <c r="AW17" i="5" s="1"/>
  <c r="BI17" i="4"/>
  <c r="BI17" i="5" s="1"/>
  <c r="Q18" i="4"/>
  <c r="Q18" i="5" s="1"/>
  <c r="AC18" i="4"/>
  <c r="AC18" i="5" s="1"/>
  <c r="AO18" i="4"/>
  <c r="AO18" i="5" s="1"/>
  <c r="BA18" i="4"/>
  <c r="BA18" i="5" s="1"/>
  <c r="BM18" i="4"/>
  <c r="BM18" i="5" s="1"/>
  <c r="I19" i="4"/>
  <c r="I19" i="5" s="1"/>
  <c r="U19" i="4"/>
  <c r="U19" i="5" s="1"/>
  <c r="AG19" i="4"/>
  <c r="AG19" i="5" s="1"/>
  <c r="AS19" i="4"/>
  <c r="AS19" i="5" s="1"/>
  <c r="BE19" i="4"/>
  <c r="BE19" i="5" s="1"/>
  <c r="BQ19" i="4"/>
  <c r="BQ19" i="5" s="1"/>
  <c r="M20" i="4"/>
  <c r="M20" i="5" s="1"/>
  <c r="Y20" i="4"/>
  <c r="Y20" i="5" s="1"/>
  <c r="AK20" i="4"/>
  <c r="AK20" i="5" s="1"/>
  <c r="AW20" i="4"/>
  <c r="AW20" i="5" s="1"/>
  <c r="BI20" i="4"/>
  <c r="BI20" i="5" s="1"/>
  <c r="Q21" i="4"/>
  <c r="Q21" i="5" s="1"/>
  <c r="AC21" i="4"/>
  <c r="AC21" i="5" s="1"/>
  <c r="AO21" i="4"/>
  <c r="AO21" i="5" s="1"/>
  <c r="BA21" i="4"/>
  <c r="BA21" i="5" s="1"/>
  <c r="BM21" i="4"/>
  <c r="BM21" i="5" s="1"/>
  <c r="I22" i="4"/>
  <c r="I22" i="5" s="1"/>
  <c r="U22" i="4"/>
  <c r="U22" i="5" s="1"/>
  <c r="AG22" i="4"/>
  <c r="AG22" i="5" s="1"/>
  <c r="AS22" i="4"/>
  <c r="AS22" i="5" s="1"/>
  <c r="BE22" i="4"/>
  <c r="BE22" i="5" s="1"/>
  <c r="BQ22" i="4"/>
  <c r="BQ22" i="5" s="1"/>
  <c r="M23" i="4"/>
  <c r="M23" i="5" s="1"/>
  <c r="Y23" i="4"/>
  <c r="Y23" i="5" s="1"/>
  <c r="AK23" i="4"/>
  <c r="AK23" i="5" s="1"/>
  <c r="AW23" i="4"/>
  <c r="AW23" i="5" s="1"/>
  <c r="BI23" i="4"/>
  <c r="BI23" i="5" s="1"/>
  <c r="Q24" i="4"/>
  <c r="Q24" i="5" s="1"/>
  <c r="AC24" i="4"/>
  <c r="AC24" i="5" s="1"/>
  <c r="AO24" i="4"/>
  <c r="AO24" i="5" s="1"/>
  <c r="BA24" i="4"/>
  <c r="BA24" i="5" s="1"/>
  <c r="BM24" i="4"/>
  <c r="BM24" i="5" s="1"/>
  <c r="I25" i="4"/>
  <c r="I25" i="5" s="1"/>
  <c r="U25" i="4"/>
  <c r="U25" i="5" s="1"/>
  <c r="F3" i="4"/>
  <c r="F3" i="5" s="1"/>
  <c r="R3" i="4"/>
  <c r="R3" i="5" s="1"/>
  <c r="AD3" i="4"/>
  <c r="AD3" i="5" s="1"/>
  <c r="AP3" i="4"/>
  <c r="AP3" i="5" s="1"/>
  <c r="BB3" i="4"/>
  <c r="BB3" i="5" s="1"/>
  <c r="BN3" i="4"/>
  <c r="BN3" i="5" s="1"/>
  <c r="J4" i="4"/>
  <c r="J4" i="5" s="1"/>
  <c r="V4" i="4"/>
  <c r="V4" i="5" s="1"/>
  <c r="AH4" i="4"/>
  <c r="AH4" i="5" s="1"/>
  <c r="AT4" i="4"/>
  <c r="AT4" i="5" s="1"/>
  <c r="BF4" i="4"/>
  <c r="BF4" i="5" s="1"/>
  <c r="BR4" i="4"/>
  <c r="BR4" i="5" s="1"/>
  <c r="N5" i="4"/>
  <c r="N5" i="5" s="1"/>
  <c r="Z5" i="4"/>
  <c r="Z5" i="5" s="1"/>
  <c r="AL5" i="4"/>
  <c r="AL5" i="5" s="1"/>
  <c r="AX5" i="4"/>
  <c r="AX5" i="5" s="1"/>
  <c r="BJ5" i="4"/>
  <c r="BJ5" i="5" s="1"/>
  <c r="F6" i="4"/>
  <c r="F6" i="5" s="1"/>
  <c r="R6" i="4"/>
  <c r="R6" i="5" s="1"/>
  <c r="AD6" i="4"/>
  <c r="AD6" i="5" s="1"/>
  <c r="AP6" i="4"/>
  <c r="AP6" i="5" s="1"/>
  <c r="BB6" i="4"/>
  <c r="BB6" i="5" s="1"/>
  <c r="BN6" i="4"/>
  <c r="BN6" i="5" s="1"/>
  <c r="J7" i="4"/>
  <c r="J7" i="5" s="1"/>
  <c r="V7" i="4"/>
  <c r="V7" i="5" s="1"/>
  <c r="AH7" i="4"/>
  <c r="AH7" i="5" s="1"/>
  <c r="AT7" i="4"/>
  <c r="AT7" i="5" s="1"/>
  <c r="BF7" i="4"/>
  <c r="BF7" i="5" s="1"/>
  <c r="BR7" i="4"/>
  <c r="BR7" i="5" s="1"/>
  <c r="N8" i="4"/>
  <c r="N8" i="5" s="1"/>
  <c r="Z8" i="4"/>
  <c r="Z8" i="5" s="1"/>
  <c r="AL8" i="4"/>
  <c r="AL8" i="5" s="1"/>
  <c r="AX8" i="4"/>
  <c r="AX8" i="5" s="1"/>
  <c r="BJ8" i="4"/>
  <c r="BJ8" i="5" s="1"/>
  <c r="F9" i="4"/>
  <c r="F9" i="5" s="1"/>
  <c r="R9" i="4"/>
  <c r="R9" i="5" s="1"/>
  <c r="AD9" i="4"/>
  <c r="AD9" i="5" s="1"/>
  <c r="AP9" i="4"/>
  <c r="AP9" i="5" s="1"/>
  <c r="BB9" i="4"/>
  <c r="BB9" i="5" s="1"/>
  <c r="BN9" i="4"/>
  <c r="BN9" i="5" s="1"/>
  <c r="J10" i="4"/>
  <c r="J10" i="5" s="1"/>
  <c r="V10" i="4"/>
  <c r="V10" i="5" s="1"/>
  <c r="AH10" i="4"/>
  <c r="AH10" i="5" s="1"/>
  <c r="AT10" i="4"/>
  <c r="AT10" i="5" s="1"/>
  <c r="BF10" i="4"/>
  <c r="BF10" i="5" s="1"/>
  <c r="BR10" i="4"/>
  <c r="BR10" i="5" s="1"/>
  <c r="N11" i="4"/>
  <c r="N11" i="5" s="1"/>
  <c r="Z11" i="4"/>
  <c r="Z11" i="5" s="1"/>
  <c r="AL11" i="4"/>
  <c r="AL11" i="5" s="1"/>
  <c r="AX11" i="4"/>
  <c r="AX11" i="5" s="1"/>
  <c r="BJ11" i="4"/>
  <c r="BJ11" i="5" s="1"/>
  <c r="F12" i="4"/>
  <c r="F12" i="5" s="1"/>
  <c r="R12" i="4"/>
  <c r="R12" i="5" s="1"/>
  <c r="AD12" i="4"/>
  <c r="AD12" i="5" s="1"/>
  <c r="AP12" i="4"/>
  <c r="AP12" i="5" s="1"/>
  <c r="BB12" i="4"/>
  <c r="BB12" i="5" s="1"/>
  <c r="BN12" i="4"/>
  <c r="BN12" i="5" s="1"/>
  <c r="J13" i="4"/>
  <c r="J13" i="5" s="1"/>
  <c r="V13" i="4"/>
  <c r="V13" i="5" s="1"/>
  <c r="AH13" i="4"/>
  <c r="AH13" i="5" s="1"/>
  <c r="AT13" i="4"/>
  <c r="AT13" i="5" s="1"/>
  <c r="BF13" i="4"/>
  <c r="BF13" i="5" s="1"/>
  <c r="BR13" i="4"/>
  <c r="BR13" i="5" s="1"/>
  <c r="N14" i="4"/>
  <c r="N14" i="5" s="1"/>
  <c r="Z14" i="4"/>
  <c r="Z14" i="5" s="1"/>
  <c r="AL14" i="4"/>
  <c r="AL14" i="5" s="1"/>
  <c r="AX14" i="4"/>
  <c r="AX14" i="5" s="1"/>
  <c r="BJ14" i="4"/>
  <c r="BJ14" i="5" s="1"/>
  <c r="F15" i="4"/>
  <c r="F15" i="5" s="1"/>
  <c r="R15" i="4"/>
  <c r="R15" i="5" s="1"/>
  <c r="AD15" i="4"/>
  <c r="AD15" i="5" s="1"/>
  <c r="AP15" i="4"/>
  <c r="AP15" i="5" s="1"/>
  <c r="BB15" i="4"/>
  <c r="BB15" i="5" s="1"/>
  <c r="BN15" i="4"/>
  <c r="BN15" i="5" s="1"/>
  <c r="J16" i="4"/>
  <c r="J16" i="5" s="1"/>
  <c r="V16" i="4"/>
  <c r="V16" i="5" s="1"/>
  <c r="AH16" i="4"/>
  <c r="AH16" i="5" s="1"/>
  <c r="AT16" i="4"/>
  <c r="AT16" i="5" s="1"/>
  <c r="BF16" i="4"/>
  <c r="BF16" i="5" s="1"/>
  <c r="BR16" i="4"/>
  <c r="BR16" i="5" s="1"/>
  <c r="N17" i="4"/>
  <c r="N17" i="5" s="1"/>
  <c r="Z17" i="4"/>
  <c r="Z17" i="5" s="1"/>
  <c r="AL17" i="4"/>
  <c r="AL17" i="5" s="1"/>
  <c r="AX17" i="4"/>
  <c r="AX17" i="5" s="1"/>
  <c r="BJ17" i="4"/>
  <c r="BJ17" i="5" s="1"/>
  <c r="F18" i="4"/>
  <c r="F18" i="5" s="1"/>
  <c r="R18" i="4"/>
  <c r="R18" i="5" s="1"/>
  <c r="AD18" i="4"/>
  <c r="AD18" i="5" s="1"/>
  <c r="AP18" i="4"/>
  <c r="AP18" i="5" s="1"/>
  <c r="BB18" i="4"/>
  <c r="BB18" i="5" s="1"/>
  <c r="BN18" i="4"/>
  <c r="BN18" i="5" s="1"/>
  <c r="J19" i="4"/>
  <c r="J19" i="5" s="1"/>
  <c r="V19" i="4"/>
  <c r="V19" i="5" s="1"/>
  <c r="AH19" i="4"/>
  <c r="AH19" i="5" s="1"/>
  <c r="AT19" i="4"/>
  <c r="AT19" i="5" s="1"/>
  <c r="BF19" i="4"/>
  <c r="BF19" i="5" s="1"/>
  <c r="BR19" i="4"/>
  <c r="BR19" i="5" s="1"/>
  <c r="N20" i="4"/>
  <c r="N20" i="5" s="1"/>
  <c r="Z20" i="4"/>
  <c r="Z20" i="5" s="1"/>
  <c r="AL20" i="4"/>
  <c r="AL20" i="5" s="1"/>
  <c r="AX20" i="4"/>
  <c r="AX20" i="5" s="1"/>
  <c r="BJ20" i="4"/>
  <c r="BJ20" i="5" s="1"/>
  <c r="F21" i="4"/>
  <c r="F21" i="5" s="1"/>
  <c r="R21" i="4"/>
  <c r="R21" i="5" s="1"/>
  <c r="AD21" i="4"/>
  <c r="AD21" i="5" s="1"/>
  <c r="AP21" i="4"/>
  <c r="AP21" i="5" s="1"/>
  <c r="BB21" i="4"/>
  <c r="BB21" i="5" s="1"/>
  <c r="BN21" i="4"/>
  <c r="BN21" i="5" s="1"/>
  <c r="J22" i="4"/>
  <c r="J22" i="5" s="1"/>
  <c r="V22" i="4"/>
  <c r="V22" i="5" s="1"/>
  <c r="AH22" i="4"/>
  <c r="AH22" i="5" s="1"/>
  <c r="AT22" i="4"/>
  <c r="AT22" i="5" s="1"/>
  <c r="BF22" i="4"/>
  <c r="BF22" i="5" s="1"/>
  <c r="BR22" i="4"/>
  <c r="BR22" i="5" s="1"/>
  <c r="N23" i="4"/>
  <c r="N23" i="5" s="1"/>
  <c r="Z23" i="4"/>
  <c r="Z23" i="5" s="1"/>
  <c r="AL23" i="4"/>
  <c r="AL23" i="5" s="1"/>
  <c r="AX23" i="4"/>
  <c r="AX23" i="5" s="1"/>
  <c r="BJ23" i="4"/>
  <c r="BJ23" i="5" s="1"/>
  <c r="F24" i="4"/>
  <c r="F24" i="5" s="1"/>
  <c r="R24" i="4"/>
  <c r="R24" i="5" s="1"/>
  <c r="AD24" i="4"/>
  <c r="AD24" i="5" s="1"/>
  <c r="AP24" i="4"/>
  <c r="AP24" i="5" s="1"/>
  <c r="BB24" i="4"/>
  <c r="BB24" i="5" s="1"/>
  <c r="BN24" i="4"/>
  <c r="BN24" i="5" s="1"/>
  <c r="J25" i="4"/>
  <c r="J25" i="5" s="1"/>
  <c r="V25" i="4"/>
  <c r="V25" i="5" s="1"/>
  <c r="Y25" i="4"/>
  <c r="Y25" i="5" s="1"/>
  <c r="AK25" i="4"/>
  <c r="AK25" i="5" s="1"/>
  <c r="AW25" i="4"/>
  <c r="AW25" i="5" s="1"/>
  <c r="BI25" i="4"/>
  <c r="BI25" i="5" s="1"/>
  <c r="Q26" i="4"/>
  <c r="Q26" i="5" s="1"/>
  <c r="AC26" i="4"/>
  <c r="AC26" i="5" s="1"/>
  <c r="AO26" i="4"/>
  <c r="AO26" i="5" s="1"/>
  <c r="BA26" i="4"/>
  <c r="BA26" i="5" s="1"/>
  <c r="BM26" i="4"/>
  <c r="BM26" i="5" s="1"/>
  <c r="I27" i="4"/>
  <c r="I27" i="5" s="1"/>
  <c r="U27" i="4"/>
  <c r="U27" i="5" s="1"/>
  <c r="AG27" i="4"/>
  <c r="AG27" i="5" s="1"/>
  <c r="AS27" i="4"/>
  <c r="AS27" i="5" s="1"/>
  <c r="BE27" i="4"/>
  <c r="BE27" i="5" s="1"/>
  <c r="BQ27" i="4"/>
  <c r="BQ27" i="5" s="1"/>
  <c r="M28" i="4"/>
  <c r="M28" i="5" s="1"/>
  <c r="Y28" i="4"/>
  <c r="Y28" i="5" s="1"/>
  <c r="AK28" i="4"/>
  <c r="AK28" i="5" s="1"/>
  <c r="AW28" i="4"/>
  <c r="AW28" i="5" s="1"/>
  <c r="BI28" i="4"/>
  <c r="BI28" i="5" s="1"/>
  <c r="Q29" i="4"/>
  <c r="Q29" i="5" s="1"/>
  <c r="AC29" i="4"/>
  <c r="AC29" i="5" s="1"/>
  <c r="AO29" i="4"/>
  <c r="AO29" i="5" s="1"/>
  <c r="BA29" i="4"/>
  <c r="BA29" i="5" s="1"/>
  <c r="BM29" i="4"/>
  <c r="BM29" i="5" s="1"/>
  <c r="I30" i="4"/>
  <c r="I30" i="5" s="1"/>
  <c r="U30" i="4"/>
  <c r="U30" i="5" s="1"/>
  <c r="AG30" i="4"/>
  <c r="AG30" i="5" s="1"/>
  <c r="AS30" i="4"/>
  <c r="AS30" i="5" s="1"/>
  <c r="BE30" i="4"/>
  <c r="BE30" i="5" s="1"/>
  <c r="BQ30" i="4"/>
  <c r="BQ30" i="5" s="1"/>
  <c r="M31" i="4"/>
  <c r="M31" i="5" s="1"/>
  <c r="Y31" i="4"/>
  <c r="Y31" i="5" s="1"/>
  <c r="AK31" i="4"/>
  <c r="AK31" i="5" s="1"/>
  <c r="AW31" i="4"/>
  <c r="AW31" i="5" s="1"/>
  <c r="BI31" i="4"/>
  <c r="BI31" i="5" s="1"/>
  <c r="Q32" i="4"/>
  <c r="Q32" i="5" s="1"/>
  <c r="AC32" i="4"/>
  <c r="AC32" i="5" s="1"/>
  <c r="AO32" i="4"/>
  <c r="AO32" i="5" s="1"/>
  <c r="BA32" i="4"/>
  <c r="BA32" i="5" s="1"/>
  <c r="BM32" i="4"/>
  <c r="BM32" i="5" s="1"/>
  <c r="I33" i="4"/>
  <c r="I33" i="5" s="1"/>
  <c r="U33" i="4"/>
  <c r="U33" i="5" s="1"/>
  <c r="AG33" i="4"/>
  <c r="AG33" i="5" s="1"/>
  <c r="AS33" i="4"/>
  <c r="AS33" i="5" s="1"/>
  <c r="BE33" i="4"/>
  <c r="BE33" i="5" s="1"/>
  <c r="BQ33" i="4"/>
  <c r="BQ33" i="5" s="1"/>
  <c r="M34" i="4"/>
  <c r="M34" i="5" s="1"/>
  <c r="Y34" i="4"/>
  <c r="Y34" i="5" s="1"/>
  <c r="AK34" i="4"/>
  <c r="AK34" i="5" s="1"/>
  <c r="AW34" i="4"/>
  <c r="AW34" i="5" s="1"/>
  <c r="BI34" i="4"/>
  <c r="BI34" i="5" s="1"/>
  <c r="Q35" i="4"/>
  <c r="Q35" i="5" s="1"/>
  <c r="AC35" i="4"/>
  <c r="AC35" i="5" s="1"/>
  <c r="AO35" i="4"/>
  <c r="AO35" i="5" s="1"/>
  <c r="BA35" i="4"/>
  <c r="BA35" i="5" s="1"/>
  <c r="BM35" i="4"/>
  <c r="BM35" i="5" s="1"/>
  <c r="I36" i="4"/>
  <c r="I36" i="5" s="1"/>
  <c r="U36" i="4"/>
  <c r="U36" i="5" s="1"/>
  <c r="AG36" i="4"/>
  <c r="AG36" i="5" s="1"/>
  <c r="AS36" i="4"/>
  <c r="AS36" i="5" s="1"/>
  <c r="BE36" i="4"/>
  <c r="BE36" i="5" s="1"/>
  <c r="BQ36" i="4"/>
  <c r="BQ36" i="5" s="1"/>
  <c r="M37" i="4"/>
  <c r="M37" i="5" s="1"/>
  <c r="Y37" i="4"/>
  <c r="Y37" i="5" s="1"/>
  <c r="AK37" i="4"/>
  <c r="AK37" i="5" s="1"/>
  <c r="AW37" i="4"/>
  <c r="AW37" i="5" s="1"/>
  <c r="BI37" i="4"/>
  <c r="BI37" i="5" s="1"/>
  <c r="Q38" i="4"/>
  <c r="Q38" i="5" s="1"/>
  <c r="AC38" i="4"/>
  <c r="AC38" i="5" s="1"/>
  <c r="AO38" i="4"/>
  <c r="AO38" i="5" s="1"/>
  <c r="BA38" i="4"/>
  <c r="BA38" i="5" s="1"/>
  <c r="BM38" i="4"/>
  <c r="BM38" i="5" s="1"/>
  <c r="I39" i="4"/>
  <c r="I39" i="5" s="1"/>
  <c r="U39" i="4"/>
  <c r="U39" i="5" s="1"/>
  <c r="AG39" i="4"/>
  <c r="AG39" i="5" s="1"/>
  <c r="AS39" i="4"/>
  <c r="AS39" i="5" s="1"/>
  <c r="BE39" i="4"/>
  <c r="BE39" i="5" s="1"/>
  <c r="BQ39" i="4"/>
  <c r="BQ39" i="5" s="1"/>
  <c r="M40" i="4"/>
  <c r="M40" i="5" s="1"/>
  <c r="Y40" i="4"/>
  <c r="Y40" i="5" s="1"/>
  <c r="AK40" i="4"/>
  <c r="AK40" i="5" s="1"/>
  <c r="AW40" i="4"/>
  <c r="AW40" i="5" s="1"/>
  <c r="BI40" i="4"/>
  <c r="BI40" i="5" s="1"/>
  <c r="Q41" i="4"/>
  <c r="Q41" i="5" s="1"/>
  <c r="AC41" i="4"/>
  <c r="AC41" i="5" s="1"/>
  <c r="AO41" i="4"/>
  <c r="AO41" i="5" s="1"/>
  <c r="BA41" i="4"/>
  <c r="BA41" i="5" s="1"/>
  <c r="BM41" i="4"/>
  <c r="BM41" i="5" s="1"/>
  <c r="I42" i="4"/>
  <c r="I42" i="5" s="1"/>
  <c r="U42" i="4"/>
  <c r="U42" i="5" s="1"/>
  <c r="AG42" i="4"/>
  <c r="AG42" i="5" s="1"/>
  <c r="AS42" i="4"/>
  <c r="AS42" i="5" s="1"/>
  <c r="BE42" i="4"/>
  <c r="BE42" i="5" s="1"/>
  <c r="BQ42" i="4"/>
  <c r="BQ42" i="5" s="1"/>
  <c r="M43" i="4"/>
  <c r="M43" i="5" s="1"/>
  <c r="Y43" i="4"/>
  <c r="Y43" i="5" s="1"/>
  <c r="AK43" i="4"/>
  <c r="AK43" i="5" s="1"/>
  <c r="AW43" i="4"/>
  <c r="AW43" i="5" s="1"/>
  <c r="BI43" i="4"/>
  <c r="BI43" i="5" s="1"/>
  <c r="Q44" i="4"/>
  <c r="Q44" i="5" s="1"/>
  <c r="AC44" i="4"/>
  <c r="AC44" i="5" s="1"/>
  <c r="AO44" i="4"/>
  <c r="AO44" i="5" s="1"/>
  <c r="BA44" i="4"/>
  <c r="BA44" i="5" s="1"/>
  <c r="BM44" i="4"/>
  <c r="BM44" i="5" s="1"/>
  <c r="I45" i="4"/>
  <c r="I45" i="5" s="1"/>
  <c r="U45" i="4"/>
  <c r="U45" i="5" s="1"/>
  <c r="AG45" i="4"/>
  <c r="AG45" i="5" s="1"/>
  <c r="AS45" i="4"/>
  <c r="AS45" i="5" s="1"/>
  <c r="BE45" i="4"/>
  <c r="BE45" i="5" s="1"/>
  <c r="BQ45" i="4"/>
  <c r="BQ45" i="5" s="1"/>
  <c r="M46" i="4"/>
  <c r="M46" i="5" s="1"/>
  <c r="Y46" i="4"/>
  <c r="Y46" i="5" s="1"/>
  <c r="AK46" i="4"/>
  <c r="AK46" i="5" s="1"/>
  <c r="AW46" i="4"/>
  <c r="AW46" i="5" s="1"/>
  <c r="BI46" i="4"/>
  <c r="BI46" i="5" s="1"/>
  <c r="Q47" i="4"/>
  <c r="Q47" i="5" s="1"/>
  <c r="AC47" i="4"/>
  <c r="AC47" i="5" s="1"/>
  <c r="AO47" i="4"/>
  <c r="AO47" i="5" s="1"/>
  <c r="BA47" i="4"/>
  <c r="BA47" i="5" s="1"/>
  <c r="BM47" i="4"/>
  <c r="BM47" i="5" s="1"/>
  <c r="I48" i="4"/>
  <c r="I48" i="5" s="1"/>
  <c r="U48" i="4"/>
  <c r="U48" i="5" s="1"/>
  <c r="AG48" i="4"/>
  <c r="AG48" i="5" s="1"/>
  <c r="AS48" i="4"/>
  <c r="AS48" i="5" s="1"/>
  <c r="BE48" i="4"/>
  <c r="BE48" i="5" s="1"/>
  <c r="BQ48" i="4"/>
  <c r="BQ48" i="5" s="1"/>
  <c r="M49" i="4"/>
  <c r="M49" i="5" s="1"/>
  <c r="Y49" i="4"/>
  <c r="Y49" i="5" s="1"/>
  <c r="AK49" i="4"/>
  <c r="AK49" i="5" s="1"/>
  <c r="AW49" i="4"/>
  <c r="AW49" i="5" s="1"/>
  <c r="BI49" i="4"/>
  <c r="BI49" i="5" s="1"/>
  <c r="AL25" i="4"/>
  <c r="AL25" i="5" s="1"/>
  <c r="AX25" i="4"/>
  <c r="AX25" i="5" s="1"/>
  <c r="BJ25" i="4"/>
  <c r="BJ25" i="5" s="1"/>
  <c r="F26" i="4"/>
  <c r="F26" i="5" s="1"/>
  <c r="R26" i="4"/>
  <c r="R26" i="5" s="1"/>
  <c r="AD26" i="4"/>
  <c r="AD26" i="5" s="1"/>
  <c r="AP26" i="4"/>
  <c r="AP26" i="5" s="1"/>
  <c r="BB26" i="4"/>
  <c r="BB26" i="5" s="1"/>
  <c r="BN26" i="4"/>
  <c r="BN26" i="5" s="1"/>
  <c r="J27" i="4"/>
  <c r="J27" i="5" s="1"/>
  <c r="V27" i="4"/>
  <c r="V27" i="5" s="1"/>
  <c r="AH27" i="4"/>
  <c r="AH27" i="5" s="1"/>
  <c r="AT27" i="4"/>
  <c r="AT27" i="5" s="1"/>
  <c r="BF27" i="4"/>
  <c r="BF27" i="5" s="1"/>
  <c r="BR27" i="4"/>
  <c r="BR27" i="5" s="1"/>
  <c r="N28" i="4"/>
  <c r="N28" i="5" s="1"/>
  <c r="Z28" i="4"/>
  <c r="Z28" i="5" s="1"/>
  <c r="AL28" i="4"/>
  <c r="AL28" i="5" s="1"/>
  <c r="AX28" i="4"/>
  <c r="AX28" i="5" s="1"/>
  <c r="BJ28" i="4"/>
  <c r="BJ28" i="5" s="1"/>
  <c r="F29" i="4"/>
  <c r="F29" i="5" s="1"/>
  <c r="R29" i="4"/>
  <c r="R29" i="5" s="1"/>
  <c r="AD29" i="4"/>
  <c r="AD29" i="5" s="1"/>
  <c r="AP29" i="4"/>
  <c r="AP29" i="5" s="1"/>
  <c r="BB29" i="4"/>
  <c r="BB29" i="5" s="1"/>
  <c r="BN29" i="4"/>
  <c r="BN29" i="5" s="1"/>
  <c r="J30" i="4"/>
  <c r="J30" i="5" s="1"/>
  <c r="V30" i="4"/>
  <c r="V30" i="5" s="1"/>
  <c r="AH30" i="4"/>
  <c r="AH30" i="5" s="1"/>
  <c r="AT30" i="4"/>
  <c r="AT30" i="5" s="1"/>
  <c r="BF30" i="4"/>
  <c r="BF30" i="5" s="1"/>
  <c r="BR30" i="4"/>
  <c r="BR30" i="5" s="1"/>
  <c r="N31" i="4"/>
  <c r="N31" i="5" s="1"/>
  <c r="Z31" i="4"/>
  <c r="Z31" i="5" s="1"/>
  <c r="AL31" i="4"/>
  <c r="AL31" i="5" s="1"/>
  <c r="AX31" i="4"/>
  <c r="AX31" i="5" s="1"/>
  <c r="BJ31" i="4"/>
  <c r="BJ31" i="5" s="1"/>
  <c r="F32" i="4"/>
  <c r="F32" i="5" s="1"/>
  <c r="R32" i="4"/>
  <c r="R32" i="5" s="1"/>
  <c r="AD32" i="4"/>
  <c r="AD32" i="5" s="1"/>
  <c r="AP32" i="4"/>
  <c r="AP32" i="5" s="1"/>
  <c r="BB32" i="4"/>
  <c r="BB32" i="5" s="1"/>
  <c r="BN32" i="4"/>
  <c r="BN32" i="5" s="1"/>
  <c r="J33" i="4"/>
  <c r="J33" i="5" s="1"/>
  <c r="V33" i="4"/>
  <c r="V33" i="5" s="1"/>
  <c r="AH33" i="4"/>
  <c r="AH33" i="5" s="1"/>
  <c r="AT33" i="4"/>
  <c r="AT33" i="5" s="1"/>
  <c r="BF33" i="4"/>
  <c r="BF33" i="5" s="1"/>
  <c r="BR33" i="4"/>
  <c r="BR33" i="5" s="1"/>
  <c r="N34" i="4"/>
  <c r="N34" i="5" s="1"/>
  <c r="Z34" i="4"/>
  <c r="Z34" i="5" s="1"/>
  <c r="AL34" i="4"/>
  <c r="AL34" i="5" s="1"/>
  <c r="AX34" i="4"/>
  <c r="AX34" i="5" s="1"/>
  <c r="BJ34" i="4"/>
  <c r="BJ34" i="5" s="1"/>
  <c r="F35" i="4"/>
  <c r="F35" i="5" s="1"/>
  <c r="R35" i="4"/>
  <c r="R35" i="5" s="1"/>
  <c r="AD35" i="4"/>
  <c r="AD35" i="5" s="1"/>
  <c r="AP35" i="4"/>
  <c r="AP35" i="5" s="1"/>
  <c r="BB35" i="4"/>
  <c r="BB35" i="5" s="1"/>
  <c r="BN35" i="4"/>
  <c r="BN35" i="5" s="1"/>
  <c r="J36" i="4"/>
  <c r="J36" i="5" s="1"/>
  <c r="V36" i="4"/>
  <c r="V36" i="5" s="1"/>
  <c r="AH36" i="4"/>
  <c r="AH36" i="5" s="1"/>
  <c r="AT36" i="4"/>
  <c r="AT36" i="5" s="1"/>
  <c r="BF36" i="4"/>
  <c r="BF36" i="5" s="1"/>
  <c r="BR36" i="4"/>
  <c r="BR36" i="5" s="1"/>
  <c r="N37" i="4"/>
  <c r="N37" i="5" s="1"/>
  <c r="Z37" i="4"/>
  <c r="Z37" i="5" s="1"/>
  <c r="AL37" i="4"/>
  <c r="AL37" i="5" s="1"/>
  <c r="AX37" i="4"/>
  <c r="AX37" i="5" s="1"/>
  <c r="BJ37" i="4"/>
  <c r="BJ37" i="5" s="1"/>
  <c r="F38" i="4"/>
  <c r="F38" i="5" s="1"/>
  <c r="R38" i="4"/>
  <c r="R38" i="5" s="1"/>
  <c r="AD38" i="4"/>
  <c r="AD38" i="5" s="1"/>
  <c r="AP38" i="4"/>
  <c r="AP38" i="5" s="1"/>
  <c r="BB38" i="4"/>
  <c r="BB38" i="5" s="1"/>
  <c r="BN38" i="4"/>
  <c r="BN38" i="5" s="1"/>
  <c r="J39" i="4"/>
  <c r="J39" i="5" s="1"/>
  <c r="V39" i="4"/>
  <c r="V39" i="5" s="1"/>
  <c r="AH39" i="4"/>
  <c r="AH39" i="5" s="1"/>
  <c r="AT39" i="4"/>
  <c r="AT39" i="5" s="1"/>
  <c r="BF39" i="4"/>
  <c r="BF39" i="5" s="1"/>
  <c r="BR39" i="4"/>
  <c r="BR39" i="5" s="1"/>
  <c r="N40" i="4"/>
  <c r="N40" i="5" s="1"/>
  <c r="Z40" i="4"/>
  <c r="Z40" i="5" s="1"/>
  <c r="AL40" i="4"/>
  <c r="AL40" i="5" s="1"/>
  <c r="AX40" i="4"/>
  <c r="AX40" i="5" s="1"/>
  <c r="BJ40" i="4"/>
  <c r="BJ40" i="5" s="1"/>
  <c r="F41" i="4"/>
  <c r="F41" i="5" s="1"/>
  <c r="R41" i="4"/>
  <c r="R41" i="5" s="1"/>
  <c r="AD41" i="4"/>
  <c r="AD41" i="5" s="1"/>
  <c r="AP41" i="4"/>
  <c r="AP41" i="5" s="1"/>
  <c r="BB41" i="4"/>
  <c r="BB41" i="5" s="1"/>
  <c r="BN41" i="4"/>
  <c r="BN41" i="5" s="1"/>
  <c r="J42" i="4"/>
  <c r="J42" i="5" s="1"/>
  <c r="V42" i="4"/>
  <c r="V42" i="5" s="1"/>
  <c r="AH42" i="4"/>
  <c r="AH42" i="5" s="1"/>
  <c r="AT42" i="4"/>
  <c r="AT42" i="5" s="1"/>
  <c r="BF42" i="4"/>
  <c r="BF42" i="5" s="1"/>
  <c r="BR42" i="4"/>
  <c r="BR42" i="5" s="1"/>
  <c r="N43" i="4"/>
  <c r="N43" i="5" s="1"/>
  <c r="Z43" i="4"/>
  <c r="Z43" i="5" s="1"/>
  <c r="AL43" i="4"/>
  <c r="AL43" i="5" s="1"/>
  <c r="AX43" i="4"/>
  <c r="AX43" i="5" s="1"/>
  <c r="BJ43" i="4"/>
  <c r="BJ43" i="5" s="1"/>
  <c r="F44" i="4"/>
  <c r="F44" i="5" s="1"/>
  <c r="R44" i="4"/>
  <c r="R44" i="5" s="1"/>
  <c r="AD44" i="4"/>
  <c r="AD44" i="5" s="1"/>
  <c r="AP44" i="4"/>
  <c r="AP44" i="5" s="1"/>
  <c r="BB44" i="4"/>
  <c r="BB44" i="5" s="1"/>
  <c r="BN44" i="4"/>
  <c r="BN44" i="5" s="1"/>
  <c r="J45" i="4"/>
  <c r="J45" i="5" s="1"/>
  <c r="V45" i="4"/>
  <c r="V45" i="5" s="1"/>
  <c r="AH45" i="4"/>
  <c r="AH45" i="5" s="1"/>
  <c r="AT45" i="4"/>
  <c r="AT45" i="5" s="1"/>
  <c r="BF45" i="4"/>
  <c r="BF45" i="5" s="1"/>
  <c r="BR45" i="4"/>
  <c r="BR45" i="5" s="1"/>
  <c r="N46" i="4"/>
  <c r="N46" i="5" s="1"/>
  <c r="Z46" i="4"/>
  <c r="Z46" i="5" s="1"/>
  <c r="AL46" i="4"/>
  <c r="AL46" i="5" s="1"/>
  <c r="AX46" i="4"/>
  <c r="AX46" i="5" s="1"/>
  <c r="BJ46" i="4"/>
  <c r="BJ46" i="5" s="1"/>
  <c r="F47" i="4"/>
  <c r="F47" i="5" s="1"/>
  <c r="R47" i="4"/>
  <c r="R47" i="5" s="1"/>
  <c r="AD47" i="4"/>
  <c r="AD47" i="5" s="1"/>
  <c r="AP47" i="4"/>
  <c r="AP47" i="5" s="1"/>
  <c r="BB47" i="4"/>
  <c r="BB47" i="5" s="1"/>
  <c r="BN47" i="4"/>
  <c r="BN47" i="5" s="1"/>
  <c r="J48" i="4"/>
  <c r="J48" i="5" s="1"/>
  <c r="V48" i="4"/>
  <c r="V48" i="5" s="1"/>
  <c r="AH48" i="4"/>
  <c r="AH48" i="5" s="1"/>
  <c r="AT48" i="4"/>
  <c r="AT48" i="5" s="1"/>
  <c r="BF48" i="4"/>
  <c r="BF48" i="5" s="1"/>
  <c r="BR48" i="4"/>
  <c r="BR48" i="5" s="1"/>
  <c r="N49" i="4"/>
  <c r="N49" i="5" s="1"/>
  <c r="Z49" i="4"/>
  <c r="Z49" i="5" s="1"/>
  <c r="AL49" i="4"/>
  <c r="AL49" i="5" s="1"/>
  <c r="AX49" i="4"/>
  <c r="AX49" i="5" s="1"/>
  <c r="BJ49" i="4"/>
  <c r="BJ49" i="5" s="1"/>
  <c r="F50" i="4"/>
  <c r="F50" i="5" s="1"/>
  <c r="R50" i="4"/>
  <c r="R50" i="5" s="1"/>
  <c r="AM25" i="4"/>
  <c r="AM25" i="5" s="1"/>
  <c r="AY25" i="4"/>
  <c r="AY25" i="5" s="1"/>
  <c r="BK25" i="4"/>
  <c r="BK25" i="5" s="1"/>
  <c r="BU25" i="4"/>
  <c r="BU25" i="5" s="1"/>
  <c r="G26" i="4"/>
  <c r="G26" i="5" s="1"/>
  <c r="S26" i="4"/>
  <c r="S26" i="5" s="1"/>
  <c r="AE26" i="4"/>
  <c r="AE26" i="5" s="1"/>
  <c r="AQ26" i="4"/>
  <c r="AQ26" i="5" s="1"/>
  <c r="BC26" i="4"/>
  <c r="BC26" i="5" s="1"/>
  <c r="BO26" i="4"/>
  <c r="BO26" i="5" s="1"/>
  <c r="K27" i="4"/>
  <c r="K27" i="5" s="1"/>
  <c r="W27" i="4"/>
  <c r="W27" i="5" s="1"/>
  <c r="AI27" i="4"/>
  <c r="AI27" i="5" s="1"/>
  <c r="AU27" i="4"/>
  <c r="AU27" i="5" s="1"/>
  <c r="BG27" i="4"/>
  <c r="BG27" i="5" s="1"/>
  <c r="BS27" i="4"/>
  <c r="BS27" i="5" s="1"/>
  <c r="D28" i="4"/>
  <c r="D28" i="5" s="1"/>
  <c r="O28" i="4"/>
  <c r="O28" i="5" s="1"/>
  <c r="AA28" i="4"/>
  <c r="AA28" i="5" s="1"/>
  <c r="AM28" i="4"/>
  <c r="AM28" i="5" s="1"/>
  <c r="AY28" i="4"/>
  <c r="AY28" i="5" s="1"/>
  <c r="BK28" i="4"/>
  <c r="BK28" i="5" s="1"/>
  <c r="BU28" i="4"/>
  <c r="BU28" i="5" s="1"/>
  <c r="G29" i="4"/>
  <c r="G29" i="5" s="1"/>
  <c r="S29" i="4"/>
  <c r="S29" i="5" s="1"/>
  <c r="AE29" i="4"/>
  <c r="AE29" i="5" s="1"/>
  <c r="AQ29" i="4"/>
  <c r="AQ29" i="5" s="1"/>
  <c r="BC29" i="4"/>
  <c r="BC29" i="5" s="1"/>
  <c r="BO29" i="4"/>
  <c r="BO29" i="5" s="1"/>
  <c r="K30" i="4"/>
  <c r="K30" i="5" s="1"/>
  <c r="W30" i="4"/>
  <c r="W30" i="5" s="1"/>
  <c r="AI30" i="4"/>
  <c r="AI30" i="5" s="1"/>
  <c r="AU30" i="4"/>
  <c r="AU30" i="5" s="1"/>
  <c r="BG30" i="4"/>
  <c r="BG30" i="5" s="1"/>
  <c r="BS30" i="4"/>
  <c r="BS30" i="5" s="1"/>
  <c r="D31" i="4"/>
  <c r="D31" i="5" s="1"/>
  <c r="O31" i="4"/>
  <c r="O31" i="5" s="1"/>
  <c r="AA31" i="4"/>
  <c r="AA31" i="5" s="1"/>
  <c r="AM31" i="4"/>
  <c r="AM31" i="5" s="1"/>
  <c r="AY31" i="4"/>
  <c r="AY31" i="5" s="1"/>
  <c r="BK31" i="4"/>
  <c r="BK31" i="5" s="1"/>
  <c r="BU31" i="4"/>
  <c r="BU31" i="5" s="1"/>
  <c r="G32" i="4"/>
  <c r="G32" i="5" s="1"/>
  <c r="S32" i="4"/>
  <c r="S32" i="5" s="1"/>
  <c r="AE32" i="4"/>
  <c r="AE32" i="5" s="1"/>
  <c r="AQ32" i="4"/>
  <c r="AQ32" i="5" s="1"/>
  <c r="BC32" i="4"/>
  <c r="BC32" i="5" s="1"/>
  <c r="BO32" i="4"/>
  <c r="BO32" i="5" s="1"/>
  <c r="K33" i="4"/>
  <c r="K33" i="5" s="1"/>
  <c r="W33" i="4"/>
  <c r="W33" i="5" s="1"/>
  <c r="AI33" i="4"/>
  <c r="AI33" i="5" s="1"/>
  <c r="AU33" i="4"/>
  <c r="AU33" i="5" s="1"/>
  <c r="BG33" i="4"/>
  <c r="BG33" i="5" s="1"/>
  <c r="BS33" i="4"/>
  <c r="BS33" i="5" s="1"/>
  <c r="D34" i="4"/>
  <c r="D34" i="5" s="1"/>
  <c r="O34" i="4"/>
  <c r="O34" i="5" s="1"/>
  <c r="AA34" i="4"/>
  <c r="AA34" i="5" s="1"/>
  <c r="AM34" i="4"/>
  <c r="AM34" i="5" s="1"/>
  <c r="AY34" i="4"/>
  <c r="AY34" i="5" s="1"/>
  <c r="BK34" i="4"/>
  <c r="BK34" i="5" s="1"/>
  <c r="BU34" i="4"/>
  <c r="BU34" i="5" s="1"/>
  <c r="G35" i="4"/>
  <c r="G35" i="5" s="1"/>
  <c r="S35" i="4"/>
  <c r="S35" i="5" s="1"/>
  <c r="AE35" i="4"/>
  <c r="AE35" i="5" s="1"/>
  <c r="AQ35" i="4"/>
  <c r="AQ35" i="5" s="1"/>
  <c r="BC35" i="4"/>
  <c r="BC35" i="5" s="1"/>
  <c r="BO35" i="4"/>
  <c r="BO35" i="5" s="1"/>
  <c r="K36" i="4"/>
  <c r="K36" i="5" s="1"/>
  <c r="W36" i="4"/>
  <c r="W36" i="5" s="1"/>
  <c r="AI36" i="4"/>
  <c r="AI36" i="5" s="1"/>
  <c r="AU36" i="4"/>
  <c r="AU36" i="5" s="1"/>
  <c r="BG36" i="4"/>
  <c r="BG36" i="5" s="1"/>
  <c r="BS36" i="4"/>
  <c r="BS36" i="5" s="1"/>
  <c r="D37" i="4"/>
  <c r="D37" i="5" s="1"/>
  <c r="O37" i="4"/>
  <c r="O37" i="5" s="1"/>
  <c r="AA37" i="4"/>
  <c r="AA37" i="5" s="1"/>
  <c r="AM37" i="4"/>
  <c r="AM37" i="5" s="1"/>
  <c r="AY37" i="4"/>
  <c r="AY37" i="5" s="1"/>
  <c r="BK37" i="4"/>
  <c r="BK37" i="5" s="1"/>
  <c r="BU37" i="4"/>
  <c r="BU37" i="5" s="1"/>
  <c r="G38" i="4"/>
  <c r="G38" i="5" s="1"/>
  <c r="S38" i="4"/>
  <c r="S38" i="5" s="1"/>
  <c r="AE38" i="4"/>
  <c r="AE38" i="5" s="1"/>
  <c r="AQ38" i="4"/>
  <c r="AQ38" i="5" s="1"/>
  <c r="BC38" i="4"/>
  <c r="BC38" i="5" s="1"/>
  <c r="BO38" i="4"/>
  <c r="BO38" i="5" s="1"/>
  <c r="K39" i="4"/>
  <c r="K39" i="5" s="1"/>
  <c r="W39" i="4"/>
  <c r="W39" i="5" s="1"/>
  <c r="AI39" i="4"/>
  <c r="AI39" i="5" s="1"/>
  <c r="AU39" i="4"/>
  <c r="AU39" i="5" s="1"/>
  <c r="BG39" i="4"/>
  <c r="BG39" i="5" s="1"/>
  <c r="BS39" i="4"/>
  <c r="BS39" i="5" s="1"/>
  <c r="D40" i="4"/>
  <c r="D40" i="5" s="1"/>
  <c r="O40" i="4"/>
  <c r="O40" i="5" s="1"/>
  <c r="AA40" i="4"/>
  <c r="AA40" i="5" s="1"/>
  <c r="AM40" i="4"/>
  <c r="AM40" i="5" s="1"/>
  <c r="AY40" i="4"/>
  <c r="AY40" i="5" s="1"/>
  <c r="BK40" i="4"/>
  <c r="BK40" i="5" s="1"/>
  <c r="BU40" i="4"/>
  <c r="BU40" i="5" s="1"/>
  <c r="G41" i="4"/>
  <c r="G41" i="5" s="1"/>
  <c r="S41" i="4"/>
  <c r="S41" i="5" s="1"/>
  <c r="AE41" i="4"/>
  <c r="AE41" i="5" s="1"/>
  <c r="AQ41" i="4"/>
  <c r="AQ41" i="5" s="1"/>
  <c r="BC41" i="4"/>
  <c r="BC41" i="5" s="1"/>
  <c r="BO41" i="4"/>
  <c r="BO41" i="5" s="1"/>
  <c r="K42" i="4"/>
  <c r="K42" i="5" s="1"/>
  <c r="W42" i="4"/>
  <c r="W42" i="5" s="1"/>
  <c r="AI42" i="4"/>
  <c r="AI42" i="5" s="1"/>
  <c r="AU42" i="4"/>
  <c r="AU42" i="5" s="1"/>
  <c r="BG42" i="4"/>
  <c r="BG42" i="5" s="1"/>
  <c r="BS42" i="4"/>
  <c r="BS42" i="5" s="1"/>
  <c r="D43" i="4"/>
  <c r="D43" i="5" s="1"/>
  <c r="O43" i="4"/>
  <c r="O43" i="5" s="1"/>
  <c r="AA43" i="4"/>
  <c r="AA43" i="5" s="1"/>
  <c r="AM43" i="4"/>
  <c r="AM43" i="5" s="1"/>
  <c r="AY43" i="4"/>
  <c r="AY43" i="5" s="1"/>
  <c r="BK43" i="4"/>
  <c r="BK43" i="5" s="1"/>
  <c r="BU43" i="4"/>
  <c r="BU43" i="5" s="1"/>
  <c r="G44" i="4"/>
  <c r="G44" i="5" s="1"/>
  <c r="S44" i="4"/>
  <c r="S44" i="5" s="1"/>
  <c r="AE44" i="4"/>
  <c r="AE44" i="5" s="1"/>
  <c r="AQ44" i="4"/>
  <c r="AQ44" i="5" s="1"/>
  <c r="BC44" i="4"/>
  <c r="BC44" i="5" s="1"/>
  <c r="BO44" i="4"/>
  <c r="BO44" i="5" s="1"/>
  <c r="K45" i="4"/>
  <c r="K45" i="5" s="1"/>
  <c r="W45" i="4"/>
  <c r="W45" i="5" s="1"/>
  <c r="AI45" i="4"/>
  <c r="AI45" i="5" s="1"/>
  <c r="AU45" i="4"/>
  <c r="AU45" i="5" s="1"/>
  <c r="BG45" i="4"/>
  <c r="BG45" i="5" s="1"/>
  <c r="BS45" i="4"/>
  <c r="BS45" i="5" s="1"/>
  <c r="D46" i="4"/>
  <c r="D46" i="5" s="1"/>
  <c r="O46" i="4"/>
  <c r="O46" i="5" s="1"/>
  <c r="AA46" i="4"/>
  <c r="AA46" i="5" s="1"/>
  <c r="AM46" i="4"/>
  <c r="AM46" i="5" s="1"/>
  <c r="AY46" i="4"/>
  <c r="AY46" i="5" s="1"/>
  <c r="BK46" i="4"/>
  <c r="BK46" i="5" s="1"/>
  <c r="BU46" i="4"/>
  <c r="BU46" i="5" s="1"/>
  <c r="G47" i="4"/>
  <c r="G47" i="5" s="1"/>
  <c r="S47" i="4"/>
  <c r="S47" i="5" s="1"/>
  <c r="AE47" i="4"/>
  <c r="AE47" i="5" s="1"/>
  <c r="AQ47" i="4"/>
  <c r="AQ47" i="5" s="1"/>
  <c r="BC47" i="4"/>
  <c r="BC47" i="5" s="1"/>
  <c r="BO47" i="4"/>
  <c r="BO47" i="5" s="1"/>
  <c r="K48" i="4"/>
  <c r="K48" i="5" s="1"/>
  <c r="W48" i="4"/>
  <c r="W48" i="5" s="1"/>
  <c r="AI48" i="4"/>
  <c r="AI48" i="5" s="1"/>
  <c r="AU48" i="4"/>
  <c r="AU48" i="5" s="1"/>
  <c r="BG48" i="4"/>
  <c r="BG48" i="5" s="1"/>
  <c r="BS48" i="4"/>
  <c r="BS48" i="5" s="1"/>
  <c r="D49" i="4"/>
  <c r="D49" i="5" s="1"/>
  <c r="O49" i="4"/>
  <c r="O49" i="5" s="1"/>
  <c r="AA49" i="4"/>
  <c r="AA49" i="5" s="1"/>
  <c r="AM49" i="4"/>
  <c r="AM49" i="5" s="1"/>
  <c r="AY49" i="4"/>
  <c r="AY49" i="5" s="1"/>
  <c r="BK49" i="4"/>
  <c r="BK49" i="5" s="1"/>
  <c r="BU49" i="4"/>
  <c r="BU49" i="5" s="1"/>
  <c r="D52" i="4"/>
  <c r="D52" i="5" s="1"/>
  <c r="D55" i="4"/>
  <c r="D55" i="5" s="1"/>
  <c r="D58" i="4"/>
  <c r="D58" i="5" s="1"/>
  <c r="D61" i="4"/>
  <c r="D61" i="5" s="1"/>
  <c r="D64" i="4"/>
  <c r="D64" i="5" s="1"/>
  <c r="D67" i="4"/>
  <c r="D67" i="5" s="1"/>
  <c r="AN25" i="4"/>
  <c r="AN25" i="5" s="1"/>
  <c r="AZ25" i="4"/>
  <c r="AZ25" i="5" s="1"/>
  <c r="BL25" i="4"/>
  <c r="BL25" i="5" s="1"/>
  <c r="H26" i="4"/>
  <c r="H26" i="5" s="1"/>
  <c r="T26" i="4"/>
  <c r="T26" i="5" s="1"/>
  <c r="AF26" i="4"/>
  <c r="AF26" i="5" s="1"/>
  <c r="AR26" i="4"/>
  <c r="AR26" i="5" s="1"/>
  <c r="BD26" i="4"/>
  <c r="BD26" i="5" s="1"/>
  <c r="BP26" i="4"/>
  <c r="BP26" i="5" s="1"/>
  <c r="L27" i="4"/>
  <c r="L27" i="5" s="1"/>
  <c r="X27" i="4"/>
  <c r="X27" i="5" s="1"/>
  <c r="AJ27" i="4"/>
  <c r="AJ27" i="5" s="1"/>
  <c r="AV27" i="4"/>
  <c r="AV27" i="5" s="1"/>
  <c r="BH27" i="4"/>
  <c r="BH27" i="5" s="1"/>
  <c r="BT27" i="4"/>
  <c r="BT27" i="5" s="1"/>
  <c r="E28" i="4"/>
  <c r="E28" i="5" s="1"/>
  <c r="P28" i="4"/>
  <c r="P28" i="5" s="1"/>
  <c r="AB28" i="4"/>
  <c r="AB28" i="5" s="1"/>
  <c r="AN28" i="4"/>
  <c r="AN28" i="5" s="1"/>
  <c r="AZ28" i="4"/>
  <c r="AZ28" i="5" s="1"/>
  <c r="BL28" i="4"/>
  <c r="BL28" i="5" s="1"/>
  <c r="H29" i="4"/>
  <c r="H29" i="5" s="1"/>
  <c r="T29" i="4"/>
  <c r="T29" i="5" s="1"/>
  <c r="AF29" i="4"/>
  <c r="AF29" i="5" s="1"/>
  <c r="AR29" i="4"/>
  <c r="AR29" i="5" s="1"/>
  <c r="BD29" i="4"/>
  <c r="BD29" i="5" s="1"/>
  <c r="BP29" i="4"/>
  <c r="BP29" i="5" s="1"/>
  <c r="L30" i="4"/>
  <c r="L30" i="5" s="1"/>
  <c r="X30" i="4"/>
  <c r="X30" i="5" s="1"/>
  <c r="AJ30" i="4"/>
  <c r="AJ30" i="5" s="1"/>
  <c r="AV30" i="4"/>
  <c r="AV30" i="5" s="1"/>
  <c r="BH30" i="4"/>
  <c r="BH30" i="5" s="1"/>
  <c r="BT30" i="4"/>
  <c r="BT30" i="5" s="1"/>
  <c r="E31" i="4"/>
  <c r="E31" i="5" s="1"/>
  <c r="P31" i="4"/>
  <c r="P31" i="5" s="1"/>
  <c r="AB31" i="4"/>
  <c r="AB31" i="5" s="1"/>
  <c r="AN31" i="4"/>
  <c r="AN31" i="5" s="1"/>
  <c r="AZ31" i="4"/>
  <c r="AZ31" i="5" s="1"/>
  <c r="BL31" i="4"/>
  <c r="BL31" i="5" s="1"/>
  <c r="H32" i="4"/>
  <c r="H32" i="5" s="1"/>
  <c r="T32" i="4"/>
  <c r="T32" i="5" s="1"/>
  <c r="AF32" i="4"/>
  <c r="AF32" i="5" s="1"/>
  <c r="AR32" i="4"/>
  <c r="AR32" i="5" s="1"/>
  <c r="BD32" i="4"/>
  <c r="BD32" i="5" s="1"/>
  <c r="BP32" i="4"/>
  <c r="BP32" i="5" s="1"/>
  <c r="L33" i="4"/>
  <c r="L33" i="5" s="1"/>
  <c r="X33" i="4"/>
  <c r="X33" i="5" s="1"/>
  <c r="AJ33" i="4"/>
  <c r="AJ33" i="5" s="1"/>
  <c r="AV33" i="4"/>
  <c r="AV33" i="5" s="1"/>
  <c r="BH33" i="4"/>
  <c r="BH33" i="5" s="1"/>
  <c r="BT33" i="4"/>
  <c r="BT33" i="5" s="1"/>
  <c r="E34" i="4"/>
  <c r="E34" i="5" s="1"/>
  <c r="P34" i="4"/>
  <c r="P34" i="5" s="1"/>
  <c r="AB34" i="4"/>
  <c r="AB34" i="5" s="1"/>
  <c r="AN34" i="4"/>
  <c r="AN34" i="5" s="1"/>
  <c r="AZ34" i="4"/>
  <c r="AZ34" i="5" s="1"/>
  <c r="BL34" i="4"/>
  <c r="BL34" i="5" s="1"/>
  <c r="H35" i="4"/>
  <c r="H35" i="5" s="1"/>
  <c r="T35" i="4"/>
  <c r="T35" i="5" s="1"/>
  <c r="AF35" i="4"/>
  <c r="AF35" i="5" s="1"/>
  <c r="AR35" i="4"/>
  <c r="AR35" i="5" s="1"/>
  <c r="BD35" i="4"/>
  <c r="BD35" i="5" s="1"/>
  <c r="BP35" i="4"/>
  <c r="BP35" i="5" s="1"/>
  <c r="L36" i="4"/>
  <c r="L36" i="5" s="1"/>
  <c r="X36" i="4"/>
  <c r="X36" i="5" s="1"/>
  <c r="AJ36" i="4"/>
  <c r="AJ36" i="5" s="1"/>
  <c r="AV36" i="4"/>
  <c r="AV36" i="5" s="1"/>
  <c r="BH36" i="4"/>
  <c r="BH36" i="5" s="1"/>
  <c r="BT36" i="4"/>
  <c r="BT36" i="5" s="1"/>
  <c r="E37" i="4"/>
  <c r="E37" i="5" s="1"/>
  <c r="P37" i="4"/>
  <c r="P37" i="5" s="1"/>
  <c r="AB37" i="4"/>
  <c r="AB37" i="5" s="1"/>
  <c r="AN37" i="4"/>
  <c r="AN37" i="5" s="1"/>
  <c r="AZ37" i="4"/>
  <c r="AZ37" i="5" s="1"/>
  <c r="BL37" i="4"/>
  <c r="BL37" i="5" s="1"/>
  <c r="H38" i="4"/>
  <c r="H38" i="5" s="1"/>
  <c r="T38" i="4"/>
  <c r="T38" i="5" s="1"/>
  <c r="AF38" i="4"/>
  <c r="AF38" i="5" s="1"/>
  <c r="AR38" i="4"/>
  <c r="AR38" i="5" s="1"/>
  <c r="BD38" i="4"/>
  <c r="BD38" i="5" s="1"/>
  <c r="BP38" i="4"/>
  <c r="BP38" i="5" s="1"/>
  <c r="L39" i="4"/>
  <c r="L39" i="5" s="1"/>
  <c r="X39" i="4"/>
  <c r="X39" i="5" s="1"/>
  <c r="AJ39" i="4"/>
  <c r="AJ39" i="5" s="1"/>
  <c r="AV39" i="4"/>
  <c r="AV39" i="5" s="1"/>
  <c r="BH39" i="4"/>
  <c r="BH39" i="5" s="1"/>
  <c r="BT39" i="4"/>
  <c r="BT39" i="5" s="1"/>
  <c r="E40" i="4"/>
  <c r="E40" i="5" s="1"/>
  <c r="P40" i="4"/>
  <c r="P40" i="5" s="1"/>
  <c r="AB40" i="4"/>
  <c r="AB40" i="5" s="1"/>
  <c r="AN40" i="4"/>
  <c r="AN40" i="5" s="1"/>
  <c r="AZ40" i="4"/>
  <c r="AZ40" i="5" s="1"/>
  <c r="BL40" i="4"/>
  <c r="BL40" i="5" s="1"/>
  <c r="H41" i="4"/>
  <c r="H41" i="5" s="1"/>
  <c r="T41" i="4"/>
  <c r="T41" i="5" s="1"/>
  <c r="AF41" i="4"/>
  <c r="AF41" i="5" s="1"/>
  <c r="AR41" i="4"/>
  <c r="AR41" i="5" s="1"/>
  <c r="BD41" i="4"/>
  <c r="BD41" i="5" s="1"/>
  <c r="BP41" i="4"/>
  <c r="BP41" i="5" s="1"/>
  <c r="L42" i="4"/>
  <c r="L42" i="5" s="1"/>
  <c r="X42" i="4"/>
  <c r="X42" i="5" s="1"/>
  <c r="AJ42" i="4"/>
  <c r="AJ42" i="5" s="1"/>
  <c r="AV42" i="4"/>
  <c r="AV42" i="5" s="1"/>
  <c r="BH42" i="4"/>
  <c r="BH42" i="5" s="1"/>
  <c r="BT42" i="4"/>
  <c r="BT42" i="5" s="1"/>
  <c r="E43" i="4"/>
  <c r="E43" i="5" s="1"/>
  <c r="P43" i="4"/>
  <c r="P43" i="5" s="1"/>
  <c r="AB43" i="4"/>
  <c r="AB43" i="5" s="1"/>
  <c r="AN43" i="4"/>
  <c r="AN43" i="5" s="1"/>
  <c r="AZ43" i="4"/>
  <c r="AZ43" i="5" s="1"/>
  <c r="BL43" i="4"/>
  <c r="BL43" i="5" s="1"/>
  <c r="H44" i="4"/>
  <c r="H44" i="5" s="1"/>
  <c r="T44" i="4"/>
  <c r="T44" i="5" s="1"/>
  <c r="AF44" i="4"/>
  <c r="AF44" i="5" s="1"/>
  <c r="AR44" i="4"/>
  <c r="AR44" i="5" s="1"/>
  <c r="BD44" i="4"/>
  <c r="BD44" i="5" s="1"/>
  <c r="BP44" i="4"/>
  <c r="BP44" i="5" s="1"/>
  <c r="L45" i="4"/>
  <c r="L45" i="5" s="1"/>
  <c r="X45" i="4"/>
  <c r="X45" i="5" s="1"/>
  <c r="AJ45" i="4"/>
  <c r="AJ45" i="5" s="1"/>
  <c r="AV45" i="4"/>
  <c r="AV45" i="5" s="1"/>
  <c r="BH45" i="4"/>
  <c r="BH45" i="5" s="1"/>
  <c r="BT45" i="4"/>
  <c r="BT45" i="5" s="1"/>
  <c r="E46" i="4"/>
  <c r="E46" i="5" s="1"/>
  <c r="P46" i="4"/>
  <c r="P46" i="5" s="1"/>
  <c r="AB46" i="4"/>
  <c r="AB46" i="5" s="1"/>
  <c r="AN46" i="4"/>
  <c r="AN46" i="5" s="1"/>
  <c r="AZ46" i="4"/>
  <c r="AZ46" i="5" s="1"/>
  <c r="BL46" i="4"/>
  <c r="BL46" i="5" s="1"/>
  <c r="H47" i="4"/>
  <c r="H47" i="5" s="1"/>
  <c r="T47" i="4"/>
  <c r="T47" i="5" s="1"/>
  <c r="AF47" i="4"/>
  <c r="AF47" i="5" s="1"/>
  <c r="AR47" i="4"/>
  <c r="AR47" i="5" s="1"/>
  <c r="BD47" i="4"/>
  <c r="BD47" i="5" s="1"/>
  <c r="BP47" i="4"/>
  <c r="BP47" i="5" s="1"/>
  <c r="L48" i="4"/>
  <c r="L48" i="5" s="1"/>
  <c r="X48" i="4"/>
  <c r="X48" i="5" s="1"/>
  <c r="AJ48" i="4"/>
  <c r="AJ48" i="5" s="1"/>
  <c r="AV48" i="4"/>
  <c r="AV48" i="5" s="1"/>
  <c r="BH48" i="4"/>
  <c r="BH48" i="5" s="1"/>
  <c r="BT48" i="4"/>
  <c r="BT48" i="5" s="1"/>
  <c r="E49" i="4"/>
  <c r="E49" i="5" s="1"/>
  <c r="P49" i="4"/>
  <c r="P49" i="5" s="1"/>
  <c r="AB49" i="4"/>
  <c r="AB49" i="5" s="1"/>
  <c r="AN49" i="4"/>
  <c r="AN49" i="5" s="1"/>
  <c r="AZ49" i="4"/>
  <c r="AZ49" i="5" s="1"/>
  <c r="BL49" i="4"/>
  <c r="BL49" i="5" s="1"/>
  <c r="H50" i="4"/>
  <c r="H50" i="5" s="1"/>
  <c r="AW24" i="4"/>
  <c r="AW24" i="5" s="1"/>
  <c r="BI24" i="4"/>
  <c r="BI24" i="5" s="1"/>
  <c r="Q25" i="4"/>
  <c r="Q25" i="5" s="1"/>
  <c r="AC25" i="4"/>
  <c r="AC25" i="5" s="1"/>
  <c r="AO25" i="4"/>
  <c r="AO25" i="5" s="1"/>
  <c r="BA25" i="4"/>
  <c r="BA25" i="5" s="1"/>
  <c r="BM25" i="4"/>
  <c r="BM25" i="5" s="1"/>
  <c r="I26" i="4"/>
  <c r="I26" i="5" s="1"/>
  <c r="U26" i="4"/>
  <c r="U26" i="5" s="1"/>
  <c r="AG26" i="4"/>
  <c r="AG26" i="5" s="1"/>
  <c r="AS26" i="4"/>
  <c r="AS26" i="5" s="1"/>
  <c r="BE26" i="4"/>
  <c r="BE26" i="5" s="1"/>
  <c r="BQ26" i="4"/>
  <c r="BQ26" i="5" s="1"/>
  <c r="M27" i="4"/>
  <c r="M27" i="5" s="1"/>
  <c r="Y27" i="4"/>
  <c r="Y27" i="5" s="1"/>
  <c r="AK27" i="4"/>
  <c r="AK27" i="5" s="1"/>
  <c r="AW27" i="4"/>
  <c r="AW27" i="5" s="1"/>
  <c r="BI27" i="4"/>
  <c r="BI27" i="5" s="1"/>
  <c r="Q28" i="4"/>
  <c r="Q28" i="5" s="1"/>
  <c r="AC28" i="4"/>
  <c r="AC28" i="5" s="1"/>
  <c r="AO28" i="4"/>
  <c r="AO28" i="5" s="1"/>
  <c r="BA28" i="4"/>
  <c r="BA28" i="5" s="1"/>
  <c r="BM28" i="4"/>
  <c r="BM28" i="5" s="1"/>
  <c r="I29" i="4"/>
  <c r="I29" i="5" s="1"/>
  <c r="U29" i="4"/>
  <c r="U29" i="5" s="1"/>
  <c r="AG29" i="4"/>
  <c r="AG29" i="5" s="1"/>
  <c r="AS29" i="4"/>
  <c r="AS29" i="5" s="1"/>
  <c r="BE29" i="4"/>
  <c r="BE29" i="5" s="1"/>
  <c r="BQ29" i="4"/>
  <c r="BQ29" i="5" s="1"/>
  <c r="M30" i="4"/>
  <c r="M30" i="5" s="1"/>
  <c r="Y30" i="4"/>
  <c r="Y30" i="5" s="1"/>
  <c r="AK30" i="4"/>
  <c r="AK30" i="5" s="1"/>
  <c r="AW30" i="4"/>
  <c r="AW30" i="5" s="1"/>
  <c r="BI30" i="4"/>
  <c r="BI30" i="5" s="1"/>
  <c r="Q31" i="4"/>
  <c r="Q31" i="5" s="1"/>
  <c r="AC31" i="4"/>
  <c r="AC31" i="5" s="1"/>
  <c r="AO31" i="4"/>
  <c r="AO31" i="5" s="1"/>
  <c r="BA31" i="4"/>
  <c r="BA31" i="5" s="1"/>
  <c r="BM31" i="4"/>
  <c r="BM31" i="5" s="1"/>
  <c r="I32" i="4"/>
  <c r="I32" i="5" s="1"/>
  <c r="U32" i="4"/>
  <c r="U32" i="5" s="1"/>
  <c r="AG32" i="4"/>
  <c r="AG32" i="5" s="1"/>
  <c r="AS32" i="4"/>
  <c r="AS32" i="5" s="1"/>
  <c r="BE32" i="4"/>
  <c r="BE32" i="5" s="1"/>
  <c r="BQ32" i="4"/>
  <c r="BQ32" i="5" s="1"/>
  <c r="M33" i="4"/>
  <c r="M33" i="5" s="1"/>
  <c r="Y33" i="4"/>
  <c r="Y33" i="5" s="1"/>
  <c r="AK33" i="4"/>
  <c r="AK33" i="5" s="1"/>
  <c r="AW33" i="4"/>
  <c r="AW33" i="5" s="1"/>
  <c r="BI33" i="4"/>
  <c r="BI33" i="5" s="1"/>
  <c r="Q34" i="4"/>
  <c r="Q34" i="5" s="1"/>
  <c r="AC34" i="4"/>
  <c r="AC34" i="5" s="1"/>
  <c r="AO34" i="4"/>
  <c r="AO34" i="5" s="1"/>
  <c r="BA34" i="4"/>
  <c r="BA34" i="5" s="1"/>
  <c r="BM34" i="4"/>
  <c r="BM34" i="5" s="1"/>
  <c r="I35" i="4"/>
  <c r="I35" i="5" s="1"/>
  <c r="U35" i="4"/>
  <c r="U35" i="5" s="1"/>
  <c r="AG35" i="4"/>
  <c r="AG35" i="5" s="1"/>
  <c r="AS35" i="4"/>
  <c r="AS35" i="5" s="1"/>
  <c r="BE35" i="4"/>
  <c r="BE35" i="5" s="1"/>
  <c r="BQ35" i="4"/>
  <c r="BQ35" i="5" s="1"/>
  <c r="M36" i="4"/>
  <c r="M36" i="5" s="1"/>
  <c r="Y36" i="4"/>
  <c r="Y36" i="5" s="1"/>
  <c r="AK36" i="4"/>
  <c r="AK36" i="5" s="1"/>
  <c r="AW36" i="4"/>
  <c r="AW36" i="5" s="1"/>
  <c r="BI36" i="4"/>
  <c r="BI36" i="5" s="1"/>
  <c r="Q37" i="4"/>
  <c r="Q37" i="5" s="1"/>
  <c r="AC37" i="4"/>
  <c r="AC37" i="5" s="1"/>
  <c r="AO37" i="4"/>
  <c r="AO37" i="5" s="1"/>
  <c r="BA37" i="4"/>
  <c r="BA37" i="5" s="1"/>
  <c r="BM37" i="4"/>
  <c r="BM37" i="5" s="1"/>
  <c r="I38" i="4"/>
  <c r="I38" i="5" s="1"/>
  <c r="U38" i="4"/>
  <c r="U38" i="5" s="1"/>
  <c r="AG38" i="4"/>
  <c r="AG38" i="5" s="1"/>
  <c r="AS38" i="4"/>
  <c r="AS38" i="5" s="1"/>
  <c r="BE38" i="4"/>
  <c r="BE38" i="5" s="1"/>
  <c r="BQ38" i="4"/>
  <c r="BQ38" i="5" s="1"/>
  <c r="M39" i="4"/>
  <c r="M39" i="5" s="1"/>
  <c r="Y39" i="4"/>
  <c r="Y39" i="5" s="1"/>
  <c r="AK39" i="4"/>
  <c r="AK39" i="5" s="1"/>
  <c r="AW39" i="4"/>
  <c r="AW39" i="5" s="1"/>
  <c r="BI39" i="4"/>
  <c r="BI39" i="5" s="1"/>
  <c r="Q40" i="4"/>
  <c r="Q40" i="5" s="1"/>
  <c r="AC40" i="4"/>
  <c r="AC40" i="5" s="1"/>
  <c r="AO40" i="4"/>
  <c r="AO40" i="5" s="1"/>
  <c r="BA40" i="4"/>
  <c r="BA40" i="5" s="1"/>
  <c r="BM40" i="4"/>
  <c r="BM40" i="5" s="1"/>
  <c r="I41" i="4"/>
  <c r="I41" i="5" s="1"/>
  <c r="U41" i="4"/>
  <c r="U41" i="5" s="1"/>
  <c r="AG41" i="4"/>
  <c r="AG41" i="5" s="1"/>
  <c r="AS41" i="4"/>
  <c r="AS41" i="5" s="1"/>
  <c r="BE41" i="4"/>
  <c r="BE41" i="5" s="1"/>
  <c r="BQ41" i="4"/>
  <c r="BQ41" i="5" s="1"/>
  <c r="M42" i="4"/>
  <c r="M42" i="5" s="1"/>
  <c r="Y42" i="4"/>
  <c r="Y42" i="5" s="1"/>
  <c r="AK42" i="4"/>
  <c r="AK42" i="5" s="1"/>
  <c r="AW42" i="4"/>
  <c r="AW42" i="5" s="1"/>
  <c r="BI42" i="4"/>
  <c r="BI42" i="5" s="1"/>
  <c r="Q43" i="4"/>
  <c r="Q43" i="5" s="1"/>
  <c r="AC43" i="4"/>
  <c r="AC43" i="5" s="1"/>
  <c r="AO43" i="4"/>
  <c r="AO43" i="5" s="1"/>
  <c r="BA43" i="4"/>
  <c r="BA43" i="5" s="1"/>
  <c r="BM43" i="4"/>
  <c r="BM43" i="5" s="1"/>
  <c r="I44" i="4"/>
  <c r="I44" i="5" s="1"/>
  <c r="U44" i="4"/>
  <c r="U44" i="5" s="1"/>
  <c r="AG44" i="4"/>
  <c r="AG44" i="5" s="1"/>
  <c r="AS44" i="4"/>
  <c r="AS44" i="5" s="1"/>
  <c r="BE44" i="4"/>
  <c r="BE44" i="5" s="1"/>
  <c r="BQ44" i="4"/>
  <c r="BQ44" i="5" s="1"/>
  <c r="M45" i="4"/>
  <c r="M45" i="5" s="1"/>
  <c r="Y45" i="4"/>
  <c r="Y45" i="5" s="1"/>
  <c r="AK45" i="4"/>
  <c r="AK45" i="5" s="1"/>
  <c r="AW45" i="4"/>
  <c r="AW45" i="5" s="1"/>
  <c r="BI45" i="4"/>
  <c r="BI45" i="5" s="1"/>
  <c r="Q46" i="4"/>
  <c r="Q46" i="5" s="1"/>
  <c r="AC46" i="4"/>
  <c r="AC46" i="5" s="1"/>
  <c r="AO46" i="4"/>
  <c r="AO46" i="5" s="1"/>
  <c r="BA46" i="4"/>
  <c r="BA46" i="5" s="1"/>
  <c r="BM46" i="4"/>
  <c r="BM46" i="5" s="1"/>
  <c r="I47" i="4"/>
  <c r="I47" i="5" s="1"/>
  <c r="U47" i="4"/>
  <c r="U47" i="5" s="1"/>
  <c r="AG47" i="4"/>
  <c r="AG47" i="5" s="1"/>
  <c r="AS47" i="4"/>
  <c r="AS47" i="5" s="1"/>
  <c r="BE47" i="4"/>
  <c r="BE47" i="5" s="1"/>
  <c r="BQ47" i="4"/>
  <c r="BQ47" i="5" s="1"/>
  <c r="M48" i="4"/>
  <c r="M48" i="5" s="1"/>
  <c r="Y48" i="4"/>
  <c r="Y48" i="5" s="1"/>
  <c r="AK48" i="4"/>
  <c r="AK48" i="5" s="1"/>
  <c r="AW48" i="4"/>
  <c r="AW48" i="5" s="1"/>
  <c r="BI48" i="4"/>
  <c r="BI48" i="5" s="1"/>
  <c r="Q49" i="4"/>
  <c r="Q49" i="5" s="1"/>
  <c r="AC49" i="4"/>
  <c r="AC49" i="5" s="1"/>
  <c r="AO49" i="4"/>
  <c r="AO49" i="5" s="1"/>
  <c r="BA49" i="4"/>
  <c r="BA49" i="5" s="1"/>
  <c r="BM49" i="4"/>
  <c r="BM49" i="5" s="1"/>
  <c r="I50" i="4"/>
  <c r="I50" i="5" s="1"/>
  <c r="AL21" i="4"/>
  <c r="AL21" i="5" s="1"/>
  <c r="AX21" i="4"/>
  <c r="AX21" i="5" s="1"/>
  <c r="BJ21" i="4"/>
  <c r="BJ21" i="5" s="1"/>
  <c r="F22" i="4"/>
  <c r="F22" i="5" s="1"/>
  <c r="R22" i="4"/>
  <c r="R22" i="5" s="1"/>
  <c r="AD22" i="4"/>
  <c r="AD22" i="5" s="1"/>
  <c r="AP22" i="4"/>
  <c r="AP22" i="5" s="1"/>
  <c r="BB22" i="4"/>
  <c r="BB22" i="5" s="1"/>
  <c r="BN22" i="4"/>
  <c r="BN22" i="5" s="1"/>
  <c r="J23" i="4"/>
  <c r="J23" i="5" s="1"/>
  <c r="V23" i="4"/>
  <c r="V23" i="5" s="1"/>
  <c r="AH23" i="4"/>
  <c r="AH23" i="5" s="1"/>
  <c r="AT23" i="4"/>
  <c r="AT23" i="5" s="1"/>
  <c r="BF23" i="4"/>
  <c r="BF23" i="5" s="1"/>
  <c r="BR23" i="4"/>
  <c r="BR23" i="5" s="1"/>
  <c r="N24" i="4"/>
  <c r="N24" i="5" s="1"/>
  <c r="Z24" i="4"/>
  <c r="Z24" i="5" s="1"/>
  <c r="AL24" i="4"/>
  <c r="AL24" i="5" s="1"/>
  <c r="AX24" i="4"/>
  <c r="AX24" i="5" s="1"/>
  <c r="BJ24" i="4"/>
  <c r="BJ24" i="5" s="1"/>
  <c r="F25" i="4"/>
  <c r="F25" i="5" s="1"/>
  <c r="R25" i="4"/>
  <c r="R25" i="5" s="1"/>
  <c r="AD25" i="4"/>
  <c r="AD25" i="5" s="1"/>
  <c r="AP25" i="4"/>
  <c r="AP25" i="5" s="1"/>
  <c r="BB25" i="4"/>
  <c r="BB25" i="5" s="1"/>
  <c r="BN25" i="4"/>
  <c r="BN25" i="5" s="1"/>
  <c r="J26" i="4"/>
  <c r="J26" i="5" s="1"/>
  <c r="V26" i="4"/>
  <c r="V26" i="5" s="1"/>
  <c r="AH26" i="4"/>
  <c r="AH26" i="5" s="1"/>
  <c r="AT26" i="4"/>
  <c r="AT26" i="5" s="1"/>
  <c r="BF26" i="4"/>
  <c r="BF26" i="5" s="1"/>
  <c r="BR26" i="4"/>
  <c r="BR26" i="5" s="1"/>
  <c r="N27" i="4"/>
  <c r="N27" i="5" s="1"/>
  <c r="Z27" i="4"/>
  <c r="Z27" i="5" s="1"/>
  <c r="AL27" i="4"/>
  <c r="AL27" i="5" s="1"/>
  <c r="AX27" i="4"/>
  <c r="AX27" i="5" s="1"/>
  <c r="BJ27" i="4"/>
  <c r="BJ27" i="5" s="1"/>
  <c r="F28" i="4"/>
  <c r="F28" i="5" s="1"/>
  <c r="R28" i="4"/>
  <c r="R28" i="5" s="1"/>
  <c r="AD28" i="4"/>
  <c r="AD28" i="5" s="1"/>
  <c r="AP28" i="4"/>
  <c r="AP28" i="5" s="1"/>
  <c r="BB28" i="4"/>
  <c r="BB28" i="5" s="1"/>
  <c r="BN28" i="4"/>
  <c r="BN28" i="5" s="1"/>
  <c r="J29" i="4"/>
  <c r="J29" i="5" s="1"/>
  <c r="V29" i="4"/>
  <c r="V29" i="5" s="1"/>
  <c r="AH29" i="4"/>
  <c r="AH29" i="5" s="1"/>
  <c r="AT29" i="4"/>
  <c r="AT29" i="5" s="1"/>
  <c r="BF29" i="4"/>
  <c r="BF29" i="5" s="1"/>
  <c r="BR29" i="4"/>
  <c r="BR29" i="5" s="1"/>
  <c r="N30" i="4"/>
  <c r="N30" i="5" s="1"/>
  <c r="Z30" i="4"/>
  <c r="Z30" i="5" s="1"/>
  <c r="AL30" i="4"/>
  <c r="AL30" i="5" s="1"/>
  <c r="AX30" i="4"/>
  <c r="AX30" i="5" s="1"/>
  <c r="BJ30" i="4"/>
  <c r="BJ30" i="5" s="1"/>
  <c r="F31" i="4"/>
  <c r="F31" i="5" s="1"/>
  <c r="R31" i="4"/>
  <c r="R31" i="5" s="1"/>
  <c r="AD31" i="4"/>
  <c r="AD31" i="5" s="1"/>
  <c r="AP31" i="4"/>
  <c r="AP31" i="5" s="1"/>
  <c r="BB31" i="4"/>
  <c r="BB31" i="5" s="1"/>
  <c r="BN31" i="4"/>
  <c r="BN31" i="5" s="1"/>
  <c r="J32" i="4"/>
  <c r="J32" i="5" s="1"/>
  <c r="V32" i="4"/>
  <c r="V32" i="5" s="1"/>
  <c r="AH32" i="4"/>
  <c r="AH32" i="5" s="1"/>
  <c r="AT32" i="4"/>
  <c r="AT32" i="5" s="1"/>
  <c r="BF32" i="4"/>
  <c r="BF32" i="5" s="1"/>
  <c r="BR32" i="4"/>
  <c r="BR32" i="5" s="1"/>
  <c r="N33" i="4"/>
  <c r="N33" i="5" s="1"/>
  <c r="Z33" i="4"/>
  <c r="Z33" i="5" s="1"/>
  <c r="AL33" i="4"/>
  <c r="AL33" i="5" s="1"/>
  <c r="AX33" i="4"/>
  <c r="AX33" i="5" s="1"/>
  <c r="BJ33" i="4"/>
  <c r="BJ33" i="5" s="1"/>
  <c r="F34" i="4"/>
  <c r="F34" i="5" s="1"/>
  <c r="R34" i="4"/>
  <c r="R34" i="5" s="1"/>
  <c r="AD34" i="4"/>
  <c r="AD34" i="5" s="1"/>
  <c r="AP34" i="4"/>
  <c r="AP34" i="5" s="1"/>
  <c r="BB34" i="4"/>
  <c r="BB34" i="5" s="1"/>
  <c r="BN34" i="4"/>
  <c r="BN34" i="5" s="1"/>
  <c r="J35" i="4"/>
  <c r="J35" i="5" s="1"/>
  <c r="V35" i="4"/>
  <c r="V35" i="5" s="1"/>
  <c r="AH35" i="4"/>
  <c r="AH35" i="5" s="1"/>
  <c r="AT35" i="4"/>
  <c r="AT35" i="5" s="1"/>
  <c r="BF35" i="4"/>
  <c r="BF35" i="5" s="1"/>
  <c r="BR35" i="4"/>
  <c r="BR35" i="5" s="1"/>
  <c r="N36" i="4"/>
  <c r="N36" i="5" s="1"/>
  <c r="Z36" i="4"/>
  <c r="Z36" i="5" s="1"/>
  <c r="AL36" i="4"/>
  <c r="AL36" i="5" s="1"/>
  <c r="AX36" i="4"/>
  <c r="AX36" i="5" s="1"/>
  <c r="BJ36" i="4"/>
  <c r="BJ36" i="5" s="1"/>
  <c r="F37" i="4"/>
  <c r="F37" i="5" s="1"/>
  <c r="R37" i="4"/>
  <c r="R37" i="5" s="1"/>
  <c r="AD37" i="4"/>
  <c r="AD37" i="5" s="1"/>
  <c r="AP37" i="4"/>
  <c r="AP37" i="5" s="1"/>
  <c r="BB37" i="4"/>
  <c r="BB37" i="5" s="1"/>
  <c r="BN37" i="4"/>
  <c r="BN37" i="5" s="1"/>
  <c r="J38" i="4"/>
  <c r="J38" i="5" s="1"/>
  <c r="V38" i="4"/>
  <c r="V38" i="5" s="1"/>
  <c r="AH38" i="4"/>
  <c r="AH38" i="5" s="1"/>
  <c r="AT38" i="4"/>
  <c r="AT38" i="5" s="1"/>
  <c r="BF38" i="4"/>
  <c r="BF38" i="5" s="1"/>
  <c r="BR38" i="4"/>
  <c r="BR38" i="5" s="1"/>
  <c r="N39" i="4"/>
  <c r="N39" i="5" s="1"/>
  <c r="Z39" i="4"/>
  <c r="Z39" i="5" s="1"/>
  <c r="AL39" i="4"/>
  <c r="AL39" i="5" s="1"/>
  <c r="AX39" i="4"/>
  <c r="AX39" i="5" s="1"/>
  <c r="BJ39" i="4"/>
  <c r="BJ39" i="5" s="1"/>
  <c r="F40" i="4"/>
  <c r="F40" i="5" s="1"/>
  <c r="R40" i="4"/>
  <c r="R40" i="5" s="1"/>
  <c r="AD40" i="4"/>
  <c r="AD40" i="5" s="1"/>
  <c r="AP40" i="4"/>
  <c r="AP40" i="5" s="1"/>
  <c r="BB40" i="4"/>
  <c r="BB40" i="5" s="1"/>
  <c r="BN40" i="4"/>
  <c r="BN40" i="5" s="1"/>
  <c r="J41" i="4"/>
  <c r="J41" i="5" s="1"/>
  <c r="V41" i="4"/>
  <c r="V41" i="5" s="1"/>
  <c r="AH41" i="4"/>
  <c r="AH41" i="5" s="1"/>
  <c r="AT41" i="4"/>
  <c r="AT41" i="5" s="1"/>
  <c r="BF41" i="4"/>
  <c r="BF41" i="5" s="1"/>
  <c r="BR41" i="4"/>
  <c r="BR41" i="5" s="1"/>
  <c r="N42" i="4"/>
  <c r="N42" i="5" s="1"/>
  <c r="Z42" i="4"/>
  <c r="Z42" i="5" s="1"/>
  <c r="AL42" i="4"/>
  <c r="AL42" i="5" s="1"/>
  <c r="AX42" i="4"/>
  <c r="AX42" i="5" s="1"/>
  <c r="BJ42" i="4"/>
  <c r="BJ42" i="5" s="1"/>
  <c r="F43" i="4"/>
  <c r="F43" i="5" s="1"/>
  <c r="R43" i="4"/>
  <c r="R43" i="5" s="1"/>
  <c r="AD43" i="4"/>
  <c r="AD43" i="5" s="1"/>
  <c r="AP43" i="4"/>
  <c r="AP43" i="5" s="1"/>
  <c r="BB43" i="4"/>
  <c r="BB43" i="5" s="1"/>
  <c r="BN43" i="4"/>
  <c r="BN43" i="5" s="1"/>
  <c r="J44" i="4"/>
  <c r="J44" i="5" s="1"/>
  <c r="V44" i="4"/>
  <c r="V44" i="5" s="1"/>
  <c r="AH44" i="4"/>
  <c r="AH44" i="5" s="1"/>
  <c r="AT44" i="4"/>
  <c r="AT44" i="5" s="1"/>
  <c r="BF44" i="4"/>
  <c r="BF44" i="5" s="1"/>
  <c r="BR44" i="4"/>
  <c r="BR44" i="5" s="1"/>
  <c r="N45" i="4"/>
  <c r="N45" i="5" s="1"/>
  <c r="Z45" i="4"/>
  <c r="Z45" i="5" s="1"/>
  <c r="AL45" i="4"/>
  <c r="AL45" i="5" s="1"/>
  <c r="AX45" i="4"/>
  <c r="AX45" i="5" s="1"/>
  <c r="BJ45" i="4"/>
  <c r="BJ45" i="5" s="1"/>
  <c r="F46" i="4"/>
  <c r="F46" i="5" s="1"/>
  <c r="R46" i="4"/>
  <c r="R46" i="5" s="1"/>
  <c r="AD46" i="4"/>
  <c r="AD46" i="5" s="1"/>
  <c r="AP46" i="4"/>
  <c r="AP46" i="5" s="1"/>
  <c r="BB46" i="4"/>
  <c r="BB46" i="5" s="1"/>
  <c r="BN46" i="4"/>
  <c r="BN46" i="5" s="1"/>
  <c r="J47" i="4"/>
  <c r="J47" i="5" s="1"/>
  <c r="V47" i="4"/>
  <c r="V47" i="5" s="1"/>
  <c r="AH47" i="4"/>
  <c r="AH47" i="5" s="1"/>
  <c r="AT47" i="4"/>
  <c r="AT47" i="5" s="1"/>
  <c r="BF47" i="4"/>
  <c r="BF47" i="5" s="1"/>
  <c r="BR47" i="4"/>
  <c r="BR47" i="5" s="1"/>
  <c r="N48" i="4"/>
  <c r="N48" i="5" s="1"/>
  <c r="Z48" i="4"/>
  <c r="Z48" i="5" s="1"/>
  <c r="AL48" i="4"/>
  <c r="AL48" i="5" s="1"/>
  <c r="AX48" i="4"/>
  <c r="AX48" i="5" s="1"/>
  <c r="BJ48" i="4"/>
  <c r="BJ48" i="5" s="1"/>
  <c r="F49" i="4"/>
  <c r="F49" i="5" s="1"/>
  <c r="R49" i="4"/>
  <c r="R49" i="5" s="1"/>
  <c r="AD49" i="4"/>
  <c r="AD49" i="5" s="1"/>
  <c r="AP49" i="4"/>
  <c r="AP49" i="5" s="1"/>
  <c r="BB49" i="4"/>
  <c r="BB49" i="5" s="1"/>
  <c r="BN49" i="4"/>
  <c r="BN49" i="5" s="1"/>
  <c r="J50" i="4"/>
  <c r="J50" i="5" s="1"/>
  <c r="V50" i="4"/>
  <c r="V50" i="5" s="1"/>
  <c r="BG23" i="4"/>
  <c r="BG23" i="5" s="1"/>
  <c r="BS23" i="4"/>
  <c r="BS23" i="5" s="1"/>
  <c r="D24" i="4"/>
  <c r="D24" i="5" s="1"/>
  <c r="O24" i="4"/>
  <c r="O24" i="5" s="1"/>
  <c r="AA24" i="4"/>
  <c r="AA24" i="5" s="1"/>
  <c r="AM24" i="4"/>
  <c r="AM24" i="5" s="1"/>
  <c r="AY24" i="4"/>
  <c r="AY24" i="5" s="1"/>
  <c r="BK24" i="4"/>
  <c r="BK24" i="5" s="1"/>
  <c r="BU24" i="4"/>
  <c r="BU24" i="5" s="1"/>
  <c r="G25" i="4"/>
  <c r="G25" i="5" s="1"/>
  <c r="S25" i="4"/>
  <c r="S25" i="5" s="1"/>
  <c r="AE25" i="4"/>
  <c r="AE25" i="5" s="1"/>
  <c r="AQ25" i="4"/>
  <c r="AQ25" i="5" s="1"/>
  <c r="BC25" i="4"/>
  <c r="BC25" i="5" s="1"/>
  <c r="BO25" i="4"/>
  <c r="BO25" i="5" s="1"/>
  <c r="K26" i="4"/>
  <c r="K26" i="5" s="1"/>
  <c r="W26" i="4"/>
  <c r="W26" i="5" s="1"/>
  <c r="AI26" i="4"/>
  <c r="AI26" i="5" s="1"/>
  <c r="AU26" i="4"/>
  <c r="AU26" i="5" s="1"/>
  <c r="BG26" i="4"/>
  <c r="BG26" i="5" s="1"/>
  <c r="BS26" i="4"/>
  <c r="BS26" i="5" s="1"/>
  <c r="D27" i="4"/>
  <c r="D27" i="5" s="1"/>
  <c r="O27" i="4"/>
  <c r="O27" i="5" s="1"/>
  <c r="AA27" i="4"/>
  <c r="AA27" i="5" s="1"/>
  <c r="AM27" i="4"/>
  <c r="AM27" i="5" s="1"/>
  <c r="AY27" i="4"/>
  <c r="AY27" i="5" s="1"/>
  <c r="BK27" i="4"/>
  <c r="BK27" i="5" s="1"/>
  <c r="BU27" i="4"/>
  <c r="BU27" i="5" s="1"/>
  <c r="G28" i="4"/>
  <c r="G28" i="5" s="1"/>
  <c r="S28" i="4"/>
  <c r="S28" i="5" s="1"/>
  <c r="AE28" i="4"/>
  <c r="AE28" i="5" s="1"/>
  <c r="AQ28" i="4"/>
  <c r="AQ28" i="5" s="1"/>
  <c r="BC28" i="4"/>
  <c r="BC28" i="5" s="1"/>
  <c r="BO28" i="4"/>
  <c r="BO28" i="5" s="1"/>
  <c r="K29" i="4"/>
  <c r="K29" i="5" s="1"/>
  <c r="W29" i="4"/>
  <c r="W29" i="5" s="1"/>
  <c r="AI29" i="4"/>
  <c r="AI29" i="5" s="1"/>
  <c r="AU29" i="4"/>
  <c r="AU29" i="5" s="1"/>
  <c r="BG29" i="4"/>
  <c r="BG29" i="5" s="1"/>
  <c r="BS29" i="4"/>
  <c r="BS29" i="5" s="1"/>
  <c r="D30" i="4"/>
  <c r="D30" i="5" s="1"/>
  <c r="O30" i="4"/>
  <c r="O30" i="5" s="1"/>
  <c r="AA30" i="4"/>
  <c r="AA30" i="5" s="1"/>
  <c r="AM30" i="4"/>
  <c r="AM30" i="5" s="1"/>
  <c r="AY30" i="4"/>
  <c r="AY30" i="5" s="1"/>
  <c r="BK30" i="4"/>
  <c r="BK30" i="5" s="1"/>
  <c r="BU30" i="4"/>
  <c r="BU30" i="5" s="1"/>
  <c r="G31" i="4"/>
  <c r="G31" i="5" s="1"/>
  <c r="S31" i="4"/>
  <c r="S31" i="5" s="1"/>
  <c r="AE31" i="4"/>
  <c r="AE31" i="5" s="1"/>
  <c r="AQ31" i="4"/>
  <c r="AQ31" i="5" s="1"/>
  <c r="BC31" i="4"/>
  <c r="BC31" i="5" s="1"/>
  <c r="BO31" i="4"/>
  <c r="BO31" i="5" s="1"/>
  <c r="K32" i="4"/>
  <c r="K32" i="5" s="1"/>
  <c r="W32" i="4"/>
  <c r="W32" i="5" s="1"/>
  <c r="AI32" i="4"/>
  <c r="AI32" i="5" s="1"/>
  <c r="AU32" i="4"/>
  <c r="AU32" i="5" s="1"/>
  <c r="BG32" i="4"/>
  <c r="BG32" i="5" s="1"/>
  <c r="BS32" i="4"/>
  <c r="BS32" i="5" s="1"/>
  <c r="D33" i="4"/>
  <c r="D33" i="5" s="1"/>
  <c r="O33" i="4"/>
  <c r="O33" i="5" s="1"/>
  <c r="AA33" i="4"/>
  <c r="AA33" i="5" s="1"/>
  <c r="AM33" i="4"/>
  <c r="AM33" i="5" s="1"/>
  <c r="AY33" i="4"/>
  <c r="AY33" i="5" s="1"/>
  <c r="BK33" i="4"/>
  <c r="BK33" i="5" s="1"/>
  <c r="BU33" i="4"/>
  <c r="BU33" i="5" s="1"/>
  <c r="G34" i="4"/>
  <c r="G34" i="5" s="1"/>
  <c r="S34" i="4"/>
  <c r="S34" i="5" s="1"/>
  <c r="AE34" i="4"/>
  <c r="AE34" i="5" s="1"/>
  <c r="AQ34" i="4"/>
  <c r="AQ34" i="5" s="1"/>
  <c r="BC34" i="4"/>
  <c r="BC34" i="5" s="1"/>
  <c r="BO34" i="4"/>
  <c r="BO34" i="5" s="1"/>
  <c r="K35" i="4"/>
  <c r="K35" i="5" s="1"/>
  <c r="W35" i="4"/>
  <c r="W35" i="5" s="1"/>
  <c r="AI35" i="4"/>
  <c r="AI35" i="5" s="1"/>
  <c r="AU35" i="4"/>
  <c r="AU35" i="5" s="1"/>
  <c r="BG35" i="4"/>
  <c r="BG35" i="5" s="1"/>
  <c r="BS35" i="4"/>
  <c r="BS35" i="5" s="1"/>
  <c r="D36" i="4"/>
  <c r="D36" i="5" s="1"/>
  <c r="O36" i="4"/>
  <c r="O36" i="5" s="1"/>
  <c r="AA36" i="4"/>
  <c r="AA36" i="5" s="1"/>
  <c r="AM36" i="4"/>
  <c r="AM36" i="5" s="1"/>
  <c r="AY36" i="4"/>
  <c r="AY36" i="5" s="1"/>
  <c r="BK36" i="4"/>
  <c r="BK36" i="5" s="1"/>
  <c r="BU36" i="4"/>
  <c r="BU36" i="5" s="1"/>
  <c r="G37" i="4"/>
  <c r="G37" i="5" s="1"/>
  <c r="S37" i="4"/>
  <c r="S37" i="5" s="1"/>
  <c r="AE37" i="4"/>
  <c r="AE37" i="5" s="1"/>
  <c r="AQ37" i="4"/>
  <c r="AQ37" i="5" s="1"/>
  <c r="BC37" i="4"/>
  <c r="BC37" i="5" s="1"/>
  <c r="BO37" i="4"/>
  <c r="BO37" i="5" s="1"/>
  <c r="K38" i="4"/>
  <c r="K38" i="5" s="1"/>
  <c r="W38" i="4"/>
  <c r="W38" i="5" s="1"/>
  <c r="AI38" i="4"/>
  <c r="AI38" i="5" s="1"/>
  <c r="AU38" i="4"/>
  <c r="AU38" i="5" s="1"/>
  <c r="BG38" i="4"/>
  <c r="BG38" i="5" s="1"/>
  <c r="BS38" i="4"/>
  <c r="BS38" i="5" s="1"/>
  <c r="D39" i="4"/>
  <c r="D39" i="5" s="1"/>
  <c r="O39" i="4"/>
  <c r="O39" i="5" s="1"/>
  <c r="AA39" i="4"/>
  <c r="AA39" i="5" s="1"/>
  <c r="AM39" i="4"/>
  <c r="AM39" i="5" s="1"/>
  <c r="AY39" i="4"/>
  <c r="AY39" i="5" s="1"/>
  <c r="BK39" i="4"/>
  <c r="BK39" i="5" s="1"/>
  <c r="BU39" i="4"/>
  <c r="BU39" i="5" s="1"/>
  <c r="G40" i="4"/>
  <c r="G40" i="5" s="1"/>
  <c r="S40" i="4"/>
  <c r="S40" i="5" s="1"/>
  <c r="AE40" i="4"/>
  <c r="AE40" i="5" s="1"/>
  <c r="AQ40" i="4"/>
  <c r="AQ40" i="5" s="1"/>
  <c r="BC40" i="4"/>
  <c r="BC40" i="5" s="1"/>
  <c r="BO40" i="4"/>
  <c r="BO40" i="5" s="1"/>
  <c r="K41" i="4"/>
  <c r="K41" i="5" s="1"/>
  <c r="W41" i="4"/>
  <c r="W41" i="5" s="1"/>
  <c r="AI41" i="4"/>
  <c r="AI41" i="5" s="1"/>
  <c r="AU41" i="4"/>
  <c r="AU41" i="5" s="1"/>
  <c r="BG41" i="4"/>
  <c r="BG41" i="5" s="1"/>
  <c r="BS41" i="4"/>
  <c r="BS41" i="5" s="1"/>
  <c r="D42" i="4"/>
  <c r="D42" i="5" s="1"/>
  <c r="O42" i="4"/>
  <c r="O42" i="5" s="1"/>
  <c r="AA42" i="4"/>
  <c r="AA42" i="5" s="1"/>
  <c r="AM42" i="4"/>
  <c r="AM42" i="5" s="1"/>
  <c r="AY42" i="4"/>
  <c r="AY42" i="5" s="1"/>
  <c r="BK42" i="4"/>
  <c r="BK42" i="5" s="1"/>
  <c r="BU42" i="4"/>
  <c r="BU42" i="5" s="1"/>
  <c r="G43" i="4"/>
  <c r="G43" i="5" s="1"/>
  <c r="S43" i="4"/>
  <c r="S43" i="5" s="1"/>
  <c r="AE43" i="4"/>
  <c r="AE43" i="5" s="1"/>
  <c r="AQ43" i="4"/>
  <c r="AQ43" i="5" s="1"/>
  <c r="BC43" i="4"/>
  <c r="BC43" i="5" s="1"/>
  <c r="BO43" i="4"/>
  <c r="BO43" i="5" s="1"/>
  <c r="K44" i="4"/>
  <c r="K44" i="5" s="1"/>
  <c r="W44" i="4"/>
  <c r="W44" i="5" s="1"/>
  <c r="AI44" i="4"/>
  <c r="AI44" i="5" s="1"/>
  <c r="AU44" i="4"/>
  <c r="AU44" i="5" s="1"/>
  <c r="BG44" i="4"/>
  <c r="BG44" i="5" s="1"/>
  <c r="BS44" i="4"/>
  <c r="BS44" i="5" s="1"/>
  <c r="D45" i="4"/>
  <c r="D45" i="5" s="1"/>
  <c r="O45" i="4"/>
  <c r="O45" i="5" s="1"/>
  <c r="AA45" i="4"/>
  <c r="AA45" i="5" s="1"/>
  <c r="AM45" i="4"/>
  <c r="AM45" i="5" s="1"/>
  <c r="AY45" i="4"/>
  <c r="AY45" i="5" s="1"/>
  <c r="BK45" i="4"/>
  <c r="BK45" i="5" s="1"/>
  <c r="BU45" i="4"/>
  <c r="BU45" i="5" s="1"/>
  <c r="G46" i="4"/>
  <c r="G46" i="5" s="1"/>
  <c r="S46" i="4"/>
  <c r="S46" i="5" s="1"/>
  <c r="AE46" i="4"/>
  <c r="AE46" i="5" s="1"/>
  <c r="AQ46" i="4"/>
  <c r="AQ46" i="5" s="1"/>
  <c r="BC46" i="4"/>
  <c r="BC46" i="5" s="1"/>
  <c r="BO46" i="4"/>
  <c r="BO46" i="5" s="1"/>
  <c r="K47" i="4"/>
  <c r="K47" i="5" s="1"/>
  <c r="W47" i="4"/>
  <c r="W47" i="5" s="1"/>
  <c r="AI47" i="4"/>
  <c r="AI47" i="5" s="1"/>
  <c r="AU47" i="4"/>
  <c r="AU47" i="5" s="1"/>
  <c r="BG47" i="4"/>
  <c r="BG47" i="5" s="1"/>
  <c r="BS47" i="4"/>
  <c r="BS47" i="5" s="1"/>
  <c r="D48" i="4"/>
  <c r="D48" i="5" s="1"/>
  <c r="O48" i="4"/>
  <c r="O48" i="5" s="1"/>
  <c r="AA48" i="4"/>
  <c r="AA48" i="5" s="1"/>
  <c r="AM48" i="4"/>
  <c r="AM48" i="5" s="1"/>
  <c r="AY48" i="4"/>
  <c r="AY48" i="5" s="1"/>
  <c r="BK48" i="4"/>
  <c r="BK48" i="5" s="1"/>
  <c r="BU48" i="4"/>
  <c r="BU48" i="5" s="1"/>
  <c r="G49" i="4"/>
  <c r="G49" i="5" s="1"/>
  <c r="S49" i="4"/>
  <c r="S49" i="5" s="1"/>
  <c r="AE49" i="4"/>
  <c r="AE49" i="5" s="1"/>
  <c r="AQ49" i="4"/>
  <c r="AQ49" i="5" s="1"/>
  <c r="BC49" i="4"/>
  <c r="BC49" i="5" s="1"/>
  <c r="BO49" i="4"/>
  <c r="BO49" i="5" s="1"/>
  <c r="K50" i="4"/>
  <c r="K50" i="5" s="1"/>
  <c r="W50" i="4"/>
  <c r="W50" i="5" s="1"/>
  <c r="AI50" i="4"/>
  <c r="AI50" i="5" s="1"/>
  <c r="AU50" i="4"/>
  <c r="AU50" i="5" s="1"/>
  <c r="BG50" i="4"/>
  <c r="BG50" i="5" s="1"/>
  <c r="BS50" i="4"/>
  <c r="BS50" i="5" s="1"/>
  <c r="D51" i="4"/>
  <c r="D51" i="5" s="1"/>
  <c r="O51" i="4"/>
  <c r="O51" i="5" s="1"/>
  <c r="AA51" i="4"/>
  <c r="AA51" i="5" s="1"/>
  <c r="AM51" i="4"/>
  <c r="AM51" i="5" s="1"/>
  <c r="D54" i="4"/>
  <c r="D54" i="5" s="1"/>
  <c r="D57" i="4"/>
  <c r="D57" i="5" s="1"/>
  <c r="D60" i="4"/>
  <c r="D60" i="5" s="1"/>
  <c r="D63" i="4"/>
  <c r="D63" i="5" s="1"/>
  <c r="D66" i="4"/>
  <c r="D66" i="5" s="1"/>
  <c r="AF25" i="4"/>
  <c r="AF25" i="5" s="1"/>
  <c r="AR25" i="4"/>
  <c r="AR25" i="5" s="1"/>
  <c r="BD25" i="4"/>
  <c r="BD25" i="5" s="1"/>
  <c r="BP25" i="4"/>
  <c r="BP25" i="5" s="1"/>
  <c r="L26" i="4"/>
  <c r="L26" i="5" s="1"/>
  <c r="X26" i="4"/>
  <c r="X26" i="5" s="1"/>
  <c r="AJ26" i="4"/>
  <c r="AJ26" i="5" s="1"/>
  <c r="AV26" i="4"/>
  <c r="AV26" i="5" s="1"/>
  <c r="BH26" i="4"/>
  <c r="BH26" i="5" s="1"/>
  <c r="BT26" i="4"/>
  <c r="BT26" i="5" s="1"/>
  <c r="E27" i="4"/>
  <c r="E27" i="5" s="1"/>
  <c r="P27" i="4"/>
  <c r="P27" i="5" s="1"/>
  <c r="AB27" i="4"/>
  <c r="AB27" i="5" s="1"/>
  <c r="AN27" i="4"/>
  <c r="AN27" i="5" s="1"/>
  <c r="AZ27" i="4"/>
  <c r="AZ27" i="5" s="1"/>
  <c r="BL27" i="4"/>
  <c r="BL27" i="5" s="1"/>
  <c r="H28" i="4"/>
  <c r="H28" i="5" s="1"/>
  <c r="T28" i="4"/>
  <c r="T28" i="5" s="1"/>
  <c r="AF28" i="4"/>
  <c r="AF28" i="5" s="1"/>
  <c r="AR28" i="4"/>
  <c r="AR28" i="5" s="1"/>
  <c r="BD28" i="4"/>
  <c r="BD28" i="5" s="1"/>
  <c r="BP28" i="4"/>
  <c r="BP28" i="5" s="1"/>
  <c r="L29" i="4"/>
  <c r="L29" i="5" s="1"/>
  <c r="X29" i="4"/>
  <c r="X29" i="5" s="1"/>
  <c r="AJ29" i="4"/>
  <c r="AJ29" i="5" s="1"/>
  <c r="AV29" i="4"/>
  <c r="AV29" i="5" s="1"/>
  <c r="BH29" i="4"/>
  <c r="BH29" i="5" s="1"/>
  <c r="BT29" i="4"/>
  <c r="BT29" i="5" s="1"/>
  <c r="E30" i="4"/>
  <c r="E30" i="5" s="1"/>
  <c r="P30" i="4"/>
  <c r="P30" i="5" s="1"/>
  <c r="AB30" i="4"/>
  <c r="AB30" i="5" s="1"/>
  <c r="AN30" i="4"/>
  <c r="AN30" i="5" s="1"/>
  <c r="AZ30" i="4"/>
  <c r="AZ30" i="5" s="1"/>
  <c r="BL30" i="4"/>
  <c r="BL30" i="5" s="1"/>
  <c r="H31" i="4"/>
  <c r="H31" i="5" s="1"/>
  <c r="T31" i="4"/>
  <c r="T31" i="5" s="1"/>
  <c r="AF31" i="4"/>
  <c r="AF31" i="5" s="1"/>
  <c r="AR31" i="4"/>
  <c r="AR31" i="5" s="1"/>
  <c r="BD31" i="4"/>
  <c r="BD31" i="5" s="1"/>
  <c r="BP31" i="4"/>
  <c r="BP31" i="5" s="1"/>
  <c r="L32" i="4"/>
  <c r="L32" i="5" s="1"/>
  <c r="X32" i="4"/>
  <c r="X32" i="5" s="1"/>
  <c r="AJ32" i="4"/>
  <c r="AJ32" i="5" s="1"/>
  <c r="AV32" i="4"/>
  <c r="AV32" i="5" s="1"/>
  <c r="BH32" i="4"/>
  <c r="BH32" i="5" s="1"/>
  <c r="BT32" i="4"/>
  <c r="BT32" i="5" s="1"/>
  <c r="E33" i="4"/>
  <c r="E33" i="5" s="1"/>
  <c r="P33" i="4"/>
  <c r="P33" i="5" s="1"/>
  <c r="AB33" i="4"/>
  <c r="AB33" i="5" s="1"/>
  <c r="AN33" i="4"/>
  <c r="AN33" i="5" s="1"/>
  <c r="AZ33" i="4"/>
  <c r="AZ33" i="5" s="1"/>
  <c r="BL33" i="4"/>
  <c r="BL33" i="5" s="1"/>
  <c r="H34" i="4"/>
  <c r="H34" i="5" s="1"/>
  <c r="T34" i="4"/>
  <c r="T34" i="5" s="1"/>
  <c r="AF34" i="4"/>
  <c r="AF34" i="5" s="1"/>
  <c r="AR34" i="4"/>
  <c r="AR34" i="5" s="1"/>
  <c r="BD34" i="4"/>
  <c r="BD34" i="5" s="1"/>
  <c r="BP34" i="4"/>
  <c r="BP34" i="5" s="1"/>
  <c r="L35" i="4"/>
  <c r="L35" i="5" s="1"/>
  <c r="X35" i="4"/>
  <c r="X35" i="5" s="1"/>
  <c r="AJ35" i="4"/>
  <c r="AJ35" i="5" s="1"/>
  <c r="AV35" i="4"/>
  <c r="AV35" i="5" s="1"/>
  <c r="BH35" i="4"/>
  <c r="BH35" i="5" s="1"/>
  <c r="BT35" i="4"/>
  <c r="BT35" i="5" s="1"/>
  <c r="E36" i="4"/>
  <c r="E36" i="5" s="1"/>
  <c r="P36" i="4"/>
  <c r="P36" i="5" s="1"/>
  <c r="AB36" i="4"/>
  <c r="AB36" i="5" s="1"/>
  <c r="AN36" i="4"/>
  <c r="AN36" i="5" s="1"/>
  <c r="AZ36" i="4"/>
  <c r="AZ36" i="5" s="1"/>
  <c r="BL36" i="4"/>
  <c r="BL36" i="5" s="1"/>
  <c r="H37" i="4"/>
  <c r="H37" i="5" s="1"/>
  <c r="T37" i="4"/>
  <c r="T37" i="5" s="1"/>
  <c r="AF37" i="4"/>
  <c r="AF37" i="5" s="1"/>
  <c r="AR37" i="4"/>
  <c r="AR37" i="5" s="1"/>
  <c r="BD37" i="4"/>
  <c r="BD37" i="5" s="1"/>
  <c r="BP37" i="4"/>
  <c r="BP37" i="5" s="1"/>
  <c r="L38" i="4"/>
  <c r="L38" i="5" s="1"/>
  <c r="X38" i="4"/>
  <c r="X38" i="5" s="1"/>
  <c r="AJ38" i="4"/>
  <c r="AJ38" i="5" s="1"/>
  <c r="AV38" i="4"/>
  <c r="AV38" i="5" s="1"/>
  <c r="BH38" i="4"/>
  <c r="BH38" i="5" s="1"/>
  <c r="BT38" i="4"/>
  <c r="BT38" i="5" s="1"/>
  <c r="E39" i="4"/>
  <c r="E39" i="5" s="1"/>
  <c r="P39" i="4"/>
  <c r="P39" i="5" s="1"/>
  <c r="AB39" i="4"/>
  <c r="AB39" i="5" s="1"/>
  <c r="AN39" i="4"/>
  <c r="AN39" i="5" s="1"/>
  <c r="AZ39" i="4"/>
  <c r="AZ39" i="5" s="1"/>
  <c r="BL39" i="4"/>
  <c r="BL39" i="5" s="1"/>
  <c r="H40" i="4"/>
  <c r="H40" i="5" s="1"/>
  <c r="T40" i="4"/>
  <c r="T40" i="5" s="1"/>
  <c r="AF40" i="4"/>
  <c r="AF40" i="5" s="1"/>
  <c r="AR40" i="4"/>
  <c r="AR40" i="5" s="1"/>
  <c r="BD40" i="4"/>
  <c r="BD40" i="5" s="1"/>
  <c r="BP40" i="4"/>
  <c r="BP40" i="5" s="1"/>
  <c r="L41" i="4"/>
  <c r="L41" i="5" s="1"/>
  <c r="X41" i="4"/>
  <c r="X41" i="5" s="1"/>
  <c r="AJ41" i="4"/>
  <c r="AJ41" i="5" s="1"/>
  <c r="AV41" i="4"/>
  <c r="AV41" i="5" s="1"/>
  <c r="BH41" i="4"/>
  <c r="BH41" i="5" s="1"/>
  <c r="BT41" i="4"/>
  <c r="BT41" i="5" s="1"/>
  <c r="E42" i="4"/>
  <c r="E42" i="5" s="1"/>
  <c r="P42" i="4"/>
  <c r="P42" i="5" s="1"/>
  <c r="AB42" i="4"/>
  <c r="AB42" i="5" s="1"/>
  <c r="AN42" i="4"/>
  <c r="AN42" i="5" s="1"/>
  <c r="AZ42" i="4"/>
  <c r="AZ42" i="5" s="1"/>
  <c r="BL42" i="4"/>
  <c r="BL42" i="5" s="1"/>
  <c r="H43" i="4"/>
  <c r="H43" i="5" s="1"/>
  <c r="T43" i="4"/>
  <c r="T43" i="5" s="1"/>
  <c r="AF43" i="4"/>
  <c r="AF43" i="5" s="1"/>
  <c r="AR43" i="4"/>
  <c r="AR43" i="5" s="1"/>
  <c r="BD43" i="4"/>
  <c r="BD43" i="5" s="1"/>
  <c r="BP43" i="4"/>
  <c r="BP43" i="5" s="1"/>
  <c r="L44" i="4"/>
  <c r="L44" i="5" s="1"/>
  <c r="X44" i="4"/>
  <c r="X44" i="5" s="1"/>
  <c r="AJ44" i="4"/>
  <c r="AJ44" i="5" s="1"/>
  <c r="AV44" i="4"/>
  <c r="AV44" i="5" s="1"/>
  <c r="BH44" i="4"/>
  <c r="BH44" i="5" s="1"/>
  <c r="BT44" i="4"/>
  <c r="BT44" i="5" s="1"/>
  <c r="E45" i="4"/>
  <c r="E45" i="5" s="1"/>
  <c r="P45" i="4"/>
  <c r="P45" i="5" s="1"/>
  <c r="AB45" i="4"/>
  <c r="AB45" i="5" s="1"/>
  <c r="AN45" i="4"/>
  <c r="AN45" i="5" s="1"/>
  <c r="AZ45" i="4"/>
  <c r="AZ45" i="5" s="1"/>
  <c r="BL45" i="4"/>
  <c r="BL45" i="5" s="1"/>
  <c r="H46" i="4"/>
  <c r="H46" i="5" s="1"/>
  <c r="T46" i="4"/>
  <c r="T46" i="5" s="1"/>
  <c r="AF46" i="4"/>
  <c r="AF46" i="5" s="1"/>
  <c r="AR46" i="4"/>
  <c r="AR46" i="5" s="1"/>
  <c r="BD46" i="4"/>
  <c r="BD46" i="5" s="1"/>
  <c r="BP46" i="4"/>
  <c r="BP46" i="5" s="1"/>
  <c r="L47" i="4"/>
  <c r="L47" i="5" s="1"/>
  <c r="X47" i="4"/>
  <c r="X47" i="5" s="1"/>
  <c r="AJ47" i="4"/>
  <c r="AJ47" i="5" s="1"/>
  <c r="AV47" i="4"/>
  <c r="AV47" i="5" s="1"/>
  <c r="BH47" i="4"/>
  <c r="BH47" i="5" s="1"/>
  <c r="BT47" i="4"/>
  <c r="BT47" i="5" s="1"/>
  <c r="E48" i="4"/>
  <c r="E48" i="5" s="1"/>
  <c r="P48" i="4"/>
  <c r="P48" i="5" s="1"/>
  <c r="AB48" i="4"/>
  <c r="AB48" i="5" s="1"/>
  <c r="AN48" i="4"/>
  <c r="AN48" i="5" s="1"/>
  <c r="AZ48" i="4"/>
  <c r="AZ48" i="5" s="1"/>
  <c r="BL48" i="4"/>
  <c r="BL48" i="5" s="1"/>
  <c r="H49" i="4"/>
  <c r="H49" i="5" s="1"/>
  <c r="T49" i="4"/>
  <c r="T49" i="5" s="1"/>
  <c r="AF49" i="4"/>
  <c r="AF49" i="5" s="1"/>
  <c r="AR49" i="4"/>
  <c r="AR49" i="5" s="1"/>
  <c r="BD49" i="4"/>
  <c r="BD49" i="5" s="1"/>
  <c r="BP49" i="4"/>
  <c r="BP49" i="5" s="1"/>
  <c r="L50" i="4"/>
  <c r="L50" i="5" s="1"/>
  <c r="X50" i="4"/>
  <c r="X50" i="5" s="1"/>
  <c r="AG25" i="4"/>
  <c r="AG25" i="5" s="1"/>
  <c r="AS25" i="4"/>
  <c r="AS25" i="5" s="1"/>
  <c r="BE25" i="4"/>
  <c r="BE25" i="5" s="1"/>
  <c r="BQ25" i="4"/>
  <c r="BQ25" i="5" s="1"/>
  <c r="M26" i="4"/>
  <c r="M26" i="5" s="1"/>
  <c r="Y26" i="4"/>
  <c r="Y26" i="5" s="1"/>
  <c r="AK26" i="4"/>
  <c r="AK26" i="5" s="1"/>
  <c r="AW26" i="4"/>
  <c r="AW26" i="5" s="1"/>
  <c r="BI26" i="4"/>
  <c r="BI26" i="5" s="1"/>
  <c r="Q27" i="4"/>
  <c r="Q27" i="5" s="1"/>
  <c r="AC27" i="4"/>
  <c r="AC27" i="5" s="1"/>
  <c r="AO27" i="4"/>
  <c r="AO27" i="5" s="1"/>
  <c r="BA27" i="4"/>
  <c r="BA27" i="5" s="1"/>
  <c r="BM27" i="4"/>
  <c r="BM27" i="5" s="1"/>
  <c r="I28" i="4"/>
  <c r="I28" i="5" s="1"/>
  <c r="U28" i="4"/>
  <c r="U28" i="5" s="1"/>
  <c r="AG28" i="4"/>
  <c r="AG28" i="5" s="1"/>
  <c r="AS28" i="4"/>
  <c r="AS28" i="5" s="1"/>
  <c r="BE28" i="4"/>
  <c r="BE28" i="5" s="1"/>
  <c r="BQ28" i="4"/>
  <c r="BQ28" i="5" s="1"/>
  <c r="M29" i="4"/>
  <c r="M29" i="5" s="1"/>
  <c r="Y29" i="4"/>
  <c r="Y29" i="5" s="1"/>
  <c r="AK29" i="4"/>
  <c r="AK29" i="5" s="1"/>
  <c r="AW29" i="4"/>
  <c r="AW29" i="5" s="1"/>
  <c r="BI29" i="4"/>
  <c r="BI29" i="5" s="1"/>
  <c r="Q30" i="4"/>
  <c r="Q30" i="5" s="1"/>
  <c r="AC30" i="4"/>
  <c r="AC30" i="5" s="1"/>
  <c r="AO30" i="4"/>
  <c r="AO30" i="5" s="1"/>
  <c r="BA30" i="4"/>
  <c r="BA30" i="5" s="1"/>
  <c r="BM30" i="4"/>
  <c r="BM30" i="5" s="1"/>
  <c r="I31" i="4"/>
  <c r="I31" i="5" s="1"/>
  <c r="U31" i="4"/>
  <c r="U31" i="5" s="1"/>
  <c r="AG31" i="4"/>
  <c r="AG31" i="5" s="1"/>
  <c r="AS31" i="4"/>
  <c r="AS31" i="5" s="1"/>
  <c r="BE31" i="4"/>
  <c r="BE31" i="5" s="1"/>
  <c r="BQ31" i="4"/>
  <c r="BQ31" i="5" s="1"/>
  <c r="M32" i="4"/>
  <c r="M32" i="5" s="1"/>
  <c r="Y32" i="4"/>
  <c r="Y32" i="5" s="1"/>
  <c r="AK32" i="4"/>
  <c r="AK32" i="5" s="1"/>
  <c r="AW32" i="4"/>
  <c r="AW32" i="5" s="1"/>
  <c r="BI32" i="4"/>
  <c r="BI32" i="5" s="1"/>
  <c r="Q33" i="4"/>
  <c r="Q33" i="5" s="1"/>
  <c r="AC33" i="4"/>
  <c r="AC33" i="5" s="1"/>
  <c r="AO33" i="4"/>
  <c r="AO33" i="5" s="1"/>
  <c r="BA33" i="4"/>
  <c r="BA33" i="5" s="1"/>
  <c r="BM33" i="4"/>
  <c r="BM33" i="5" s="1"/>
  <c r="I34" i="4"/>
  <c r="I34" i="5" s="1"/>
  <c r="U34" i="4"/>
  <c r="U34" i="5" s="1"/>
  <c r="AG34" i="4"/>
  <c r="AG34" i="5" s="1"/>
  <c r="AS34" i="4"/>
  <c r="AS34" i="5" s="1"/>
  <c r="BE34" i="4"/>
  <c r="BE34" i="5" s="1"/>
  <c r="BQ34" i="4"/>
  <c r="BQ34" i="5" s="1"/>
  <c r="M35" i="4"/>
  <c r="M35" i="5" s="1"/>
  <c r="Y35" i="4"/>
  <c r="Y35" i="5" s="1"/>
  <c r="AK35" i="4"/>
  <c r="AK35" i="5" s="1"/>
  <c r="AW35" i="4"/>
  <c r="AW35" i="5" s="1"/>
  <c r="BI35" i="4"/>
  <c r="BI35" i="5" s="1"/>
  <c r="Q36" i="4"/>
  <c r="Q36" i="5" s="1"/>
  <c r="AC36" i="4"/>
  <c r="AC36" i="5" s="1"/>
  <c r="AO36" i="4"/>
  <c r="AO36" i="5" s="1"/>
  <c r="BA36" i="4"/>
  <c r="BA36" i="5" s="1"/>
  <c r="BM36" i="4"/>
  <c r="BM36" i="5" s="1"/>
  <c r="I37" i="4"/>
  <c r="I37" i="5" s="1"/>
  <c r="U37" i="4"/>
  <c r="U37" i="5" s="1"/>
  <c r="AG37" i="4"/>
  <c r="AG37" i="5" s="1"/>
  <c r="AS37" i="4"/>
  <c r="AS37" i="5" s="1"/>
  <c r="BE37" i="4"/>
  <c r="BE37" i="5" s="1"/>
  <c r="BQ37" i="4"/>
  <c r="BQ37" i="5" s="1"/>
  <c r="M38" i="4"/>
  <c r="M38" i="5" s="1"/>
  <c r="Y38" i="4"/>
  <c r="Y38" i="5" s="1"/>
  <c r="AK38" i="4"/>
  <c r="AK38" i="5" s="1"/>
  <c r="AW38" i="4"/>
  <c r="AW38" i="5" s="1"/>
  <c r="BI38" i="4"/>
  <c r="BI38" i="5" s="1"/>
  <c r="Q39" i="4"/>
  <c r="Q39" i="5" s="1"/>
  <c r="AC39" i="4"/>
  <c r="AC39" i="5" s="1"/>
  <c r="AO39" i="4"/>
  <c r="AO39" i="5" s="1"/>
  <c r="BA39" i="4"/>
  <c r="BA39" i="5" s="1"/>
  <c r="BM39" i="4"/>
  <c r="BM39" i="5" s="1"/>
  <c r="I40" i="4"/>
  <c r="I40" i="5" s="1"/>
  <c r="U40" i="4"/>
  <c r="U40" i="5" s="1"/>
  <c r="AG40" i="4"/>
  <c r="AG40" i="5" s="1"/>
  <c r="AS40" i="4"/>
  <c r="AS40" i="5" s="1"/>
  <c r="BE40" i="4"/>
  <c r="BE40" i="5" s="1"/>
  <c r="BQ40" i="4"/>
  <c r="BQ40" i="5" s="1"/>
  <c r="M41" i="4"/>
  <c r="M41" i="5" s="1"/>
  <c r="Y41" i="4"/>
  <c r="Y41" i="5" s="1"/>
  <c r="AK41" i="4"/>
  <c r="AK41" i="5" s="1"/>
  <c r="AW41" i="4"/>
  <c r="AW41" i="5" s="1"/>
  <c r="BI41" i="4"/>
  <c r="BI41" i="5" s="1"/>
  <c r="Q42" i="4"/>
  <c r="Q42" i="5" s="1"/>
  <c r="AC42" i="4"/>
  <c r="AC42" i="5" s="1"/>
  <c r="AO42" i="4"/>
  <c r="AO42" i="5" s="1"/>
  <c r="BA42" i="4"/>
  <c r="BA42" i="5" s="1"/>
  <c r="BM42" i="4"/>
  <c r="BM42" i="5" s="1"/>
  <c r="I43" i="4"/>
  <c r="I43" i="5" s="1"/>
  <c r="U43" i="4"/>
  <c r="U43" i="5" s="1"/>
  <c r="AG43" i="4"/>
  <c r="AG43" i="5" s="1"/>
  <c r="AS43" i="4"/>
  <c r="AS43" i="5" s="1"/>
  <c r="BE43" i="4"/>
  <c r="BE43" i="5" s="1"/>
  <c r="BQ43" i="4"/>
  <c r="BQ43" i="5" s="1"/>
  <c r="M44" i="4"/>
  <c r="M44" i="5" s="1"/>
  <c r="Y44" i="4"/>
  <c r="Y44" i="5" s="1"/>
  <c r="AK44" i="4"/>
  <c r="AK44" i="5" s="1"/>
  <c r="AW44" i="4"/>
  <c r="AW44" i="5" s="1"/>
  <c r="BI44" i="4"/>
  <c r="BI44" i="5" s="1"/>
  <c r="Q45" i="4"/>
  <c r="Q45" i="5" s="1"/>
  <c r="AC45" i="4"/>
  <c r="AC45" i="5" s="1"/>
  <c r="AO45" i="4"/>
  <c r="AO45" i="5" s="1"/>
  <c r="BA45" i="4"/>
  <c r="BA45" i="5" s="1"/>
  <c r="BM45" i="4"/>
  <c r="BM45" i="5" s="1"/>
  <c r="I46" i="4"/>
  <c r="I46" i="5" s="1"/>
  <c r="U46" i="4"/>
  <c r="U46" i="5" s="1"/>
  <c r="AG46" i="4"/>
  <c r="AG46" i="5" s="1"/>
  <c r="AS46" i="4"/>
  <c r="AS46" i="5" s="1"/>
  <c r="BE46" i="4"/>
  <c r="BE46" i="5" s="1"/>
  <c r="BQ46" i="4"/>
  <c r="BQ46" i="5" s="1"/>
  <c r="M47" i="4"/>
  <c r="M47" i="5" s="1"/>
  <c r="Y47" i="4"/>
  <c r="Y47" i="5" s="1"/>
  <c r="AK47" i="4"/>
  <c r="AK47" i="5" s="1"/>
  <c r="AW47" i="4"/>
  <c r="AW47" i="5" s="1"/>
  <c r="BI47" i="4"/>
  <c r="BI47" i="5" s="1"/>
  <c r="Q48" i="4"/>
  <c r="Q48" i="5" s="1"/>
  <c r="AC48" i="4"/>
  <c r="AC48" i="5" s="1"/>
  <c r="AO48" i="4"/>
  <c r="AO48" i="5" s="1"/>
  <c r="BA48" i="4"/>
  <c r="BA48" i="5" s="1"/>
  <c r="BM48" i="4"/>
  <c r="BM48" i="5" s="1"/>
  <c r="I49" i="4"/>
  <c r="I49" i="5" s="1"/>
  <c r="U49" i="4"/>
  <c r="U49" i="5" s="1"/>
  <c r="AG49" i="4"/>
  <c r="AG49" i="5" s="1"/>
  <c r="AS49" i="4"/>
  <c r="AS49" i="5" s="1"/>
  <c r="BE49" i="4"/>
  <c r="BE49" i="5" s="1"/>
  <c r="BQ49" i="4"/>
  <c r="BQ49" i="5" s="1"/>
  <c r="M50" i="4"/>
  <c r="M50" i="5" s="1"/>
  <c r="Y50" i="4"/>
  <c r="Y50" i="5" s="1"/>
  <c r="AH25" i="4"/>
  <c r="AH25" i="5" s="1"/>
  <c r="AT25" i="4"/>
  <c r="AT25" i="5" s="1"/>
  <c r="BF25" i="4"/>
  <c r="BF25" i="5" s="1"/>
  <c r="BR25" i="4"/>
  <c r="BR25" i="5" s="1"/>
  <c r="N26" i="4"/>
  <c r="N26" i="5" s="1"/>
  <c r="Z26" i="4"/>
  <c r="Z26" i="5" s="1"/>
  <c r="AL26" i="4"/>
  <c r="AL26" i="5" s="1"/>
  <c r="AX26" i="4"/>
  <c r="AX26" i="5" s="1"/>
  <c r="BJ26" i="4"/>
  <c r="BJ26" i="5" s="1"/>
  <c r="F27" i="4"/>
  <c r="F27" i="5" s="1"/>
  <c r="R27" i="4"/>
  <c r="R27" i="5" s="1"/>
  <c r="AD27" i="4"/>
  <c r="AD27" i="5" s="1"/>
  <c r="AP27" i="4"/>
  <c r="AP27" i="5" s="1"/>
  <c r="BB27" i="4"/>
  <c r="BB27" i="5" s="1"/>
  <c r="BN27" i="4"/>
  <c r="BN27" i="5" s="1"/>
  <c r="J28" i="4"/>
  <c r="J28" i="5" s="1"/>
  <c r="V28" i="4"/>
  <c r="V28" i="5" s="1"/>
  <c r="AH28" i="4"/>
  <c r="AH28" i="5" s="1"/>
  <c r="AT28" i="4"/>
  <c r="AT28" i="5" s="1"/>
  <c r="BF28" i="4"/>
  <c r="BF28" i="5" s="1"/>
  <c r="BR28" i="4"/>
  <c r="BR28" i="5" s="1"/>
  <c r="N29" i="4"/>
  <c r="N29" i="5" s="1"/>
  <c r="Z29" i="4"/>
  <c r="Z29" i="5" s="1"/>
  <c r="AL29" i="4"/>
  <c r="AL29" i="5" s="1"/>
  <c r="AX29" i="4"/>
  <c r="AX29" i="5" s="1"/>
  <c r="BJ29" i="4"/>
  <c r="BJ29" i="5" s="1"/>
  <c r="F30" i="4"/>
  <c r="F30" i="5" s="1"/>
  <c r="R30" i="4"/>
  <c r="R30" i="5" s="1"/>
  <c r="AD30" i="4"/>
  <c r="AD30" i="5" s="1"/>
  <c r="AP30" i="4"/>
  <c r="AP30" i="5" s="1"/>
  <c r="BB30" i="4"/>
  <c r="BB30" i="5" s="1"/>
  <c r="BN30" i="4"/>
  <c r="BN30" i="5" s="1"/>
  <c r="J31" i="4"/>
  <c r="J31" i="5" s="1"/>
  <c r="V31" i="4"/>
  <c r="V31" i="5" s="1"/>
  <c r="AH31" i="4"/>
  <c r="AH31" i="5" s="1"/>
  <c r="AT31" i="4"/>
  <c r="AT31" i="5" s="1"/>
  <c r="BF31" i="4"/>
  <c r="BF31" i="5" s="1"/>
  <c r="BR31" i="4"/>
  <c r="BR31" i="5" s="1"/>
  <c r="N32" i="4"/>
  <c r="N32" i="5" s="1"/>
  <c r="Z32" i="4"/>
  <c r="Z32" i="5" s="1"/>
  <c r="AL32" i="4"/>
  <c r="AL32" i="5" s="1"/>
  <c r="AX32" i="4"/>
  <c r="AX32" i="5" s="1"/>
  <c r="BJ32" i="4"/>
  <c r="BJ32" i="5" s="1"/>
  <c r="F33" i="4"/>
  <c r="F33" i="5" s="1"/>
  <c r="R33" i="4"/>
  <c r="R33" i="5" s="1"/>
  <c r="AD33" i="4"/>
  <c r="AD33" i="5" s="1"/>
  <c r="AP33" i="4"/>
  <c r="AP33" i="5" s="1"/>
  <c r="BB33" i="4"/>
  <c r="BB33" i="5" s="1"/>
  <c r="BN33" i="4"/>
  <c r="BN33" i="5" s="1"/>
  <c r="J34" i="4"/>
  <c r="J34" i="5" s="1"/>
  <c r="V34" i="4"/>
  <c r="V34" i="5" s="1"/>
  <c r="AH34" i="4"/>
  <c r="AH34" i="5" s="1"/>
  <c r="AT34" i="4"/>
  <c r="AT34" i="5" s="1"/>
  <c r="BF34" i="4"/>
  <c r="BF34" i="5" s="1"/>
  <c r="BR34" i="4"/>
  <c r="BR34" i="5" s="1"/>
  <c r="N35" i="4"/>
  <c r="N35" i="5" s="1"/>
  <c r="Z35" i="4"/>
  <c r="Z35" i="5" s="1"/>
  <c r="AL35" i="4"/>
  <c r="AL35" i="5" s="1"/>
  <c r="AX35" i="4"/>
  <c r="AX35" i="5" s="1"/>
  <c r="BJ35" i="4"/>
  <c r="BJ35" i="5" s="1"/>
  <c r="F36" i="4"/>
  <c r="F36" i="5" s="1"/>
  <c r="R36" i="4"/>
  <c r="R36" i="5" s="1"/>
  <c r="AD36" i="4"/>
  <c r="AD36" i="5" s="1"/>
  <c r="AP36" i="4"/>
  <c r="AP36" i="5" s="1"/>
  <c r="BB36" i="4"/>
  <c r="BB36" i="5" s="1"/>
  <c r="BN36" i="4"/>
  <c r="BN36" i="5" s="1"/>
  <c r="J37" i="4"/>
  <c r="J37" i="5" s="1"/>
  <c r="V37" i="4"/>
  <c r="V37" i="5" s="1"/>
  <c r="AH37" i="4"/>
  <c r="AH37" i="5" s="1"/>
  <c r="AT37" i="4"/>
  <c r="AT37" i="5" s="1"/>
  <c r="BF37" i="4"/>
  <c r="BF37" i="5" s="1"/>
  <c r="BR37" i="4"/>
  <c r="BR37" i="5" s="1"/>
  <c r="N38" i="4"/>
  <c r="N38" i="5" s="1"/>
  <c r="Z38" i="4"/>
  <c r="Z38" i="5" s="1"/>
  <c r="AL38" i="4"/>
  <c r="AL38" i="5" s="1"/>
  <c r="AX38" i="4"/>
  <c r="AX38" i="5" s="1"/>
  <c r="BJ38" i="4"/>
  <c r="BJ38" i="5" s="1"/>
  <c r="F39" i="4"/>
  <c r="F39" i="5" s="1"/>
  <c r="R39" i="4"/>
  <c r="R39" i="5" s="1"/>
  <c r="AD39" i="4"/>
  <c r="AD39" i="5" s="1"/>
  <c r="AP39" i="4"/>
  <c r="AP39" i="5" s="1"/>
  <c r="BB39" i="4"/>
  <c r="BB39" i="5" s="1"/>
  <c r="BN39" i="4"/>
  <c r="BN39" i="5" s="1"/>
  <c r="J40" i="4"/>
  <c r="J40" i="5" s="1"/>
  <c r="V40" i="4"/>
  <c r="V40" i="5" s="1"/>
  <c r="AH40" i="4"/>
  <c r="AH40" i="5" s="1"/>
  <c r="AT40" i="4"/>
  <c r="AT40" i="5" s="1"/>
  <c r="BF40" i="4"/>
  <c r="BF40" i="5" s="1"/>
  <c r="BR40" i="4"/>
  <c r="BR40" i="5" s="1"/>
  <c r="N41" i="4"/>
  <c r="N41" i="5" s="1"/>
  <c r="Z41" i="4"/>
  <c r="Z41" i="5" s="1"/>
  <c r="AL41" i="4"/>
  <c r="AL41" i="5" s="1"/>
  <c r="AX41" i="4"/>
  <c r="AX41" i="5" s="1"/>
  <c r="BJ41" i="4"/>
  <c r="BJ41" i="5" s="1"/>
  <c r="F42" i="4"/>
  <c r="F42" i="5" s="1"/>
  <c r="R42" i="4"/>
  <c r="R42" i="5" s="1"/>
  <c r="AD42" i="4"/>
  <c r="AD42" i="5" s="1"/>
  <c r="AP42" i="4"/>
  <c r="AP42" i="5" s="1"/>
  <c r="BB42" i="4"/>
  <c r="BB42" i="5" s="1"/>
  <c r="BN42" i="4"/>
  <c r="BN42" i="5" s="1"/>
  <c r="J43" i="4"/>
  <c r="J43" i="5" s="1"/>
  <c r="V43" i="4"/>
  <c r="V43" i="5" s="1"/>
  <c r="AH43" i="4"/>
  <c r="AH43" i="5" s="1"/>
  <c r="AT43" i="4"/>
  <c r="AT43" i="5" s="1"/>
  <c r="BF43" i="4"/>
  <c r="BF43" i="5" s="1"/>
  <c r="BR43" i="4"/>
  <c r="BR43" i="5" s="1"/>
  <c r="N44" i="4"/>
  <c r="N44" i="5" s="1"/>
  <c r="Z44" i="4"/>
  <c r="Z44" i="5" s="1"/>
  <c r="AL44" i="4"/>
  <c r="AL44" i="5" s="1"/>
  <c r="AX44" i="4"/>
  <c r="AX44" i="5" s="1"/>
  <c r="BJ44" i="4"/>
  <c r="BJ44" i="5" s="1"/>
  <c r="F45" i="4"/>
  <c r="F45" i="5" s="1"/>
  <c r="R45" i="4"/>
  <c r="R45" i="5" s="1"/>
  <c r="AD45" i="4"/>
  <c r="AD45" i="5" s="1"/>
  <c r="AP45" i="4"/>
  <c r="AP45" i="5" s="1"/>
  <c r="BB45" i="4"/>
  <c r="BB45" i="5" s="1"/>
  <c r="BN45" i="4"/>
  <c r="BN45" i="5" s="1"/>
  <c r="J46" i="4"/>
  <c r="J46" i="5" s="1"/>
  <c r="V46" i="4"/>
  <c r="V46" i="5" s="1"/>
  <c r="AH46" i="4"/>
  <c r="AH46" i="5" s="1"/>
  <c r="AT46" i="4"/>
  <c r="AT46" i="5" s="1"/>
  <c r="BF46" i="4"/>
  <c r="BF46" i="5" s="1"/>
  <c r="BR46" i="4"/>
  <c r="BR46" i="5" s="1"/>
  <c r="N47" i="4"/>
  <c r="N47" i="5" s="1"/>
  <c r="Z47" i="4"/>
  <c r="Z47" i="5" s="1"/>
  <c r="AL47" i="4"/>
  <c r="AL47" i="5" s="1"/>
  <c r="AX47" i="4"/>
  <c r="AX47" i="5" s="1"/>
  <c r="BJ47" i="4"/>
  <c r="BJ47" i="5" s="1"/>
  <c r="F48" i="4"/>
  <c r="F48" i="5" s="1"/>
  <c r="R48" i="4"/>
  <c r="R48" i="5" s="1"/>
  <c r="AD48" i="4"/>
  <c r="AD48" i="5" s="1"/>
  <c r="AP48" i="4"/>
  <c r="AP48" i="5" s="1"/>
  <c r="BB48" i="4"/>
  <c r="BB48" i="5" s="1"/>
  <c r="BN48" i="4"/>
  <c r="BN48" i="5" s="1"/>
  <c r="J49" i="4"/>
  <c r="J49" i="5" s="1"/>
  <c r="V49" i="4"/>
  <c r="V49" i="5" s="1"/>
  <c r="AH49" i="4"/>
  <c r="AH49" i="5" s="1"/>
  <c r="AT49" i="4"/>
  <c r="AT49" i="5" s="1"/>
  <c r="BF49" i="4"/>
  <c r="BF49" i="5" s="1"/>
  <c r="BR49" i="4"/>
  <c r="BR49" i="5" s="1"/>
  <c r="N50" i="4"/>
  <c r="N50" i="5" s="1"/>
  <c r="Z50" i="4"/>
  <c r="Z50" i="5" s="1"/>
  <c r="AL50" i="4"/>
  <c r="AL50" i="5" s="1"/>
  <c r="AX50" i="4"/>
  <c r="AX50" i="5" s="1"/>
  <c r="BJ50" i="4"/>
  <c r="BJ50" i="5" s="1"/>
  <c r="F51" i="4"/>
  <c r="F51" i="5" s="1"/>
  <c r="R51" i="4"/>
  <c r="R51" i="5" s="1"/>
  <c r="AD51" i="4"/>
  <c r="AD51" i="5" s="1"/>
  <c r="AP51" i="4"/>
  <c r="AP51" i="5" s="1"/>
  <c r="BB51" i="4"/>
  <c r="BB51" i="5" s="1"/>
  <c r="BN51" i="4"/>
  <c r="BN51" i="5" s="1"/>
  <c r="U50" i="4"/>
  <c r="U50" i="5" s="1"/>
  <c r="AG50" i="4"/>
  <c r="AG50" i="5" s="1"/>
  <c r="AS50" i="4"/>
  <c r="AS50" i="5" s="1"/>
  <c r="BE50" i="4"/>
  <c r="BE50" i="5" s="1"/>
  <c r="BQ50" i="4"/>
  <c r="BQ50" i="5" s="1"/>
  <c r="M51" i="4"/>
  <c r="M51" i="5" s="1"/>
  <c r="Y51" i="4"/>
  <c r="Y51" i="5" s="1"/>
  <c r="AK51" i="4"/>
  <c r="AK51" i="5" s="1"/>
  <c r="AW51" i="4"/>
  <c r="AW51" i="5" s="1"/>
  <c r="BI51" i="4"/>
  <c r="BI51" i="5" s="1"/>
  <c r="Q52" i="4"/>
  <c r="Q52" i="5" s="1"/>
  <c r="AC52" i="4"/>
  <c r="AC52" i="5" s="1"/>
  <c r="AO52" i="4"/>
  <c r="AO52" i="5" s="1"/>
  <c r="BA52" i="4"/>
  <c r="BA52" i="5" s="1"/>
  <c r="BM52" i="4"/>
  <c r="BM52" i="5" s="1"/>
  <c r="I53" i="4"/>
  <c r="I53" i="5" s="1"/>
  <c r="U53" i="4"/>
  <c r="U53" i="5" s="1"/>
  <c r="AG53" i="4"/>
  <c r="AG53" i="5" s="1"/>
  <c r="AS53" i="4"/>
  <c r="AS53" i="5" s="1"/>
  <c r="BE53" i="4"/>
  <c r="BE53" i="5" s="1"/>
  <c r="BQ53" i="4"/>
  <c r="BQ53" i="5" s="1"/>
  <c r="M54" i="4"/>
  <c r="M54" i="5" s="1"/>
  <c r="Y54" i="4"/>
  <c r="Y54" i="5" s="1"/>
  <c r="AK54" i="4"/>
  <c r="AK54" i="5" s="1"/>
  <c r="AW54" i="4"/>
  <c r="AW54" i="5" s="1"/>
  <c r="BI54" i="4"/>
  <c r="BI54" i="5" s="1"/>
  <c r="Q55" i="4"/>
  <c r="Q55" i="5" s="1"/>
  <c r="AC55" i="4"/>
  <c r="AC55" i="5" s="1"/>
  <c r="AO55" i="4"/>
  <c r="AO55" i="5" s="1"/>
  <c r="BA55" i="4"/>
  <c r="BA55" i="5" s="1"/>
  <c r="BM55" i="4"/>
  <c r="BM55" i="5" s="1"/>
  <c r="I56" i="4"/>
  <c r="I56" i="5" s="1"/>
  <c r="U56" i="4"/>
  <c r="U56" i="5" s="1"/>
  <c r="AG56" i="4"/>
  <c r="AG56" i="5" s="1"/>
  <c r="AS56" i="4"/>
  <c r="AS56" i="5" s="1"/>
  <c r="BE56" i="4"/>
  <c r="BE56" i="5" s="1"/>
  <c r="BQ56" i="4"/>
  <c r="BQ56" i="5" s="1"/>
  <c r="M57" i="4"/>
  <c r="M57" i="5" s="1"/>
  <c r="Y57" i="4"/>
  <c r="Y57" i="5" s="1"/>
  <c r="AK57" i="4"/>
  <c r="AK57" i="5" s="1"/>
  <c r="AW57" i="4"/>
  <c r="AW57" i="5" s="1"/>
  <c r="BI57" i="4"/>
  <c r="BI57" i="5" s="1"/>
  <c r="Q58" i="4"/>
  <c r="Q58" i="5" s="1"/>
  <c r="AC58" i="4"/>
  <c r="AC58" i="5" s="1"/>
  <c r="AO58" i="4"/>
  <c r="AO58" i="5" s="1"/>
  <c r="BA58" i="4"/>
  <c r="BA58" i="5" s="1"/>
  <c r="BM58" i="4"/>
  <c r="BM58" i="5" s="1"/>
  <c r="I59" i="4"/>
  <c r="I59" i="5" s="1"/>
  <c r="U59" i="4"/>
  <c r="U59" i="5" s="1"/>
  <c r="AG59" i="4"/>
  <c r="AG59" i="5" s="1"/>
  <c r="AS59" i="4"/>
  <c r="AS59" i="5" s="1"/>
  <c r="BE59" i="4"/>
  <c r="BE59" i="5" s="1"/>
  <c r="BQ59" i="4"/>
  <c r="BQ59" i="5" s="1"/>
  <c r="M60" i="4"/>
  <c r="M60" i="5" s="1"/>
  <c r="Y60" i="4"/>
  <c r="Y60" i="5" s="1"/>
  <c r="AK60" i="4"/>
  <c r="AK60" i="5" s="1"/>
  <c r="AW60" i="4"/>
  <c r="AW60" i="5" s="1"/>
  <c r="BI60" i="4"/>
  <c r="BI60" i="5" s="1"/>
  <c r="Q61" i="4"/>
  <c r="Q61" i="5" s="1"/>
  <c r="AC61" i="4"/>
  <c r="AC61" i="5" s="1"/>
  <c r="AO61" i="4"/>
  <c r="AO61" i="5" s="1"/>
  <c r="BA61" i="4"/>
  <c r="BA61" i="5" s="1"/>
  <c r="BM61" i="4"/>
  <c r="BM61" i="5" s="1"/>
  <c r="I62" i="4"/>
  <c r="I62" i="5" s="1"/>
  <c r="U62" i="4"/>
  <c r="U62" i="5" s="1"/>
  <c r="AG62" i="4"/>
  <c r="AG62" i="5" s="1"/>
  <c r="AS62" i="4"/>
  <c r="AS62" i="5" s="1"/>
  <c r="BE62" i="4"/>
  <c r="BE62" i="5" s="1"/>
  <c r="BQ62" i="4"/>
  <c r="BQ62" i="5" s="1"/>
  <c r="M63" i="4"/>
  <c r="M63" i="5" s="1"/>
  <c r="Y63" i="4"/>
  <c r="Y63" i="5" s="1"/>
  <c r="AK63" i="4"/>
  <c r="AK63" i="5" s="1"/>
  <c r="AW63" i="4"/>
  <c r="AW63" i="5" s="1"/>
  <c r="BI63" i="4"/>
  <c r="BI63" i="5" s="1"/>
  <c r="Q64" i="4"/>
  <c r="Q64" i="5" s="1"/>
  <c r="AC64" i="4"/>
  <c r="AC64" i="5" s="1"/>
  <c r="AO64" i="4"/>
  <c r="AO64" i="5" s="1"/>
  <c r="BA64" i="4"/>
  <c r="BA64" i="5" s="1"/>
  <c r="BM64" i="4"/>
  <c r="BM64" i="5" s="1"/>
  <c r="I65" i="4"/>
  <c r="I65" i="5" s="1"/>
  <c r="U65" i="4"/>
  <c r="U65" i="5" s="1"/>
  <c r="AG65" i="4"/>
  <c r="AG65" i="5" s="1"/>
  <c r="AS65" i="4"/>
  <c r="AS65" i="5" s="1"/>
  <c r="BE65" i="4"/>
  <c r="BE65" i="5" s="1"/>
  <c r="BQ65" i="4"/>
  <c r="BQ65" i="5" s="1"/>
  <c r="M66" i="4"/>
  <c r="M66" i="5" s="1"/>
  <c r="Y66" i="4"/>
  <c r="Y66" i="5" s="1"/>
  <c r="AK66" i="4"/>
  <c r="AK66" i="5" s="1"/>
  <c r="AW66" i="4"/>
  <c r="AW66" i="5" s="1"/>
  <c r="BI66" i="4"/>
  <c r="BI66" i="5" s="1"/>
  <c r="Q67" i="4"/>
  <c r="Q67" i="5" s="1"/>
  <c r="AC67" i="4"/>
  <c r="AC67" i="5" s="1"/>
  <c r="AO67" i="4"/>
  <c r="AO67" i="5" s="1"/>
  <c r="BA67" i="4"/>
  <c r="BA67" i="5" s="1"/>
  <c r="BM67" i="4"/>
  <c r="BM67" i="5" s="1"/>
  <c r="AH50" i="4"/>
  <c r="AH50" i="5" s="1"/>
  <c r="AT50" i="4"/>
  <c r="AT50" i="5" s="1"/>
  <c r="BF50" i="4"/>
  <c r="BF50" i="5" s="1"/>
  <c r="BR50" i="4"/>
  <c r="BR50" i="5" s="1"/>
  <c r="N51" i="4"/>
  <c r="N51" i="5" s="1"/>
  <c r="Z51" i="4"/>
  <c r="Z51" i="5" s="1"/>
  <c r="AL51" i="4"/>
  <c r="AL51" i="5" s="1"/>
  <c r="AX51" i="4"/>
  <c r="AX51" i="5" s="1"/>
  <c r="BJ51" i="4"/>
  <c r="BJ51" i="5" s="1"/>
  <c r="F52" i="4"/>
  <c r="F52" i="5" s="1"/>
  <c r="R52" i="4"/>
  <c r="R52" i="5" s="1"/>
  <c r="AD52" i="4"/>
  <c r="AD52" i="5" s="1"/>
  <c r="AP52" i="4"/>
  <c r="AP52" i="5" s="1"/>
  <c r="BB52" i="4"/>
  <c r="BB52" i="5" s="1"/>
  <c r="BN52" i="4"/>
  <c r="BN52" i="5" s="1"/>
  <c r="J53" i="4"/>
  <c r="J53" i="5" s="1"/>
  <c r="V53" i="4"/>
  <c r="V53" i="5" s="1"/>
  <c r="AH53" i="4"/>
  <c r="AH53" i="5" s="1"/>
  <c r="AT53" i="4"/>
  <c r="AT53" i="5" s="1"/>
  <c r="BF53" i="4"/>
  <c r="BF53" i="5" s="1"/>
  <c r="BR53" i="4"/>
  <c r="BR53" i="5" s="1"/>
  <c r="N54" i="4"/>
  <c r="N54" i="5" s="1"/>
  <c r="Z54" i="4"/>
  <c r="Z54" i="5" s="1"/>
  <c r="AL54" i="4"/>
  <c r="AL54" i="5" s="1"/>
  <c r="AX54" i="4"/>
  <c r="AX54" i="5" s="1"/>
  <c r="BJ54" i="4"/>
  <c r="BJ54" i="5" s="1"/>
  <c r="F55" i="4"/>
  <c r="F55" i="5" s="1"/>
  <c r="R55" i="4"/>
  <c r="R55" i="5" s="1"/>
  <c r="AD55" i="4"/>
  <c r="AD55" i="5" s="1"/>
  <c r="AP55" i="4"/>
  <c r="AP55" i="5" s="1"/>
  <c r="BB55" i="4"/>
  <c r="BB55" i="5" s="1"/>
  <c r="BN55" i="4"/>
  <c r="BN55" i="5" s="1"/>
  <c r="J56" i="4"/>
  <c r="J56" i="5" s="1"/>
  <c r="V56" i="4"/>
  <c r="V56" i="5" s="1"/>
  <c r="AH56" i="4"/>
  <c r="AH56" i="5" s="1"/>
  <c r="AT56" i="4"/>
  <c r="AT56" i="5" s="1"/>
  <c r="BF56" i="4"/>
  <c r="BF56" i="5" s="1"/>
  <c r="BR56" i="4"/>
  <c r="BR56" i="5" s="1"/>
  <c r="N57" i="4"/>
  <c r="N57" i="5" s="1"/>
  <c r="Z57" i="4"/>
  <c r="Z57" i="5" s="1"/>
  <c r="AL57" i="4"/>
  <c r="AL57" i="5" s="1"/>
  <c r="AX57" i="4"/>
  <c r="AX57" i="5" s="1"/>
  <c r="BJ57" i="4"/>
  <c r="BJ57" i="5" s="1"/>
  <c r="F58" i="4"/>
  <c r="F58" i="5" s="1"/>
  <c r="R58" i="4"/>
  <c r="R58" i="5" s="1"/>
  <c r="AD58" i="4"/>
  <c r="AD58" i="5" s="1"/>
  <c r="AP58" i="4"/>
  <c r="AP58" i="5" s="1"/>
  <c r="BB58" i="4"/>
  <c r="BB58" i="5" s="1"/>
  <c r="BN58" i="4"/>
  <c r="BN58" i="5" s="1"/>
  <c r="J59" i="4"/>
  <c r="J59" i="5" s="1"/>
  <c r="V59" i="4"/>
  <c r="V59" i="5" s="1"/>
  <c r="AH59" i="4"/>
  <c r="AH59" i="5" s="1"/>
  <c r="AT59" i="4"/>
  <c r="AT59" i="5" s="1"/>
  <c r="BF59" i="4"/>
  <c r="BF59" i="5" s="1"/>
  <c r="BR59" i="4"/>
  <c r="BR59" i="5" s="1"/>
  <c r="N60" i="4"/>
  <c r="N60" i="5" s="1"/>
  <c r="Z60" i="4"/>
  <c r="Z60" i="5" s="1"/>
  <c r="AL60" i="4"/>
  <c r="AL60" i="5" s="1"/>
  <c r="AX60" i="4"/>
  <c r="AX60" i="5" s="1"/>
  <c r="BJ60" i="4"/>
  <c r="BJ60" i="5" s="1"/>
  <c r="F61" i="4"/>
  <c r="F61" i="5" s="1"/>
  <c r="R61" i="4"/>
  <c r="R61" i="5" s="1"/>
  <c r="AD61" i="4"/>
  <c r="AD61" i="5" s="1"/>
  <c r="AP61" i="4"/>
  <c r="AP61" i="5" s="1"/>
  <c r="BB61" i="4"/>
  <c r="BB61" i="5" s="1"/>
  <c r="BN61" i="4"/>
  <c r="BN61" i="5" s="1"/>
  <c r="J62" i="4"/>
  <c r="J62" i="5" s="1"/>
  <c r="V62" i="4"/>
  <c r="V62" i="5" s="1"/>
  <c r="AH62" i="4"/>
  <c r="AH62" i="5" s="1"/>
  <c r="AT62" i="4"/>
  <c r="AT62" i="5" s="1"/>
  <c r="BF62" i="4"/>
  <c r="BF62" i="5" s="1"/>
  <c r="BR62" i="4"/>
  <c r="BR62" i="5" s="1"/>
  <c r="N63" i="4"/>
  <c r="N63" i="5" s="1"/>
  <c r="Z63" i="4"/>
  <c r="Z63" i="5" s="1"/>
  <c r="AL63" i="4"/>
  <c r="AL63" i="5" s="1"/>
  <c r="AX63" i="4"/>
  <c r="AX63" i="5" s="1"/>
  <c r="BJ63" i="4"/>
  <c r="BJ63" i="5" s="1"/>
  <c r="F64" i="4"/>
  <c r="F64" i="5" s="1"/>
  <c r="R64" i="4"/>
  <c r="R64" i="5" s="1"/>
  <c r="AD64" i="4"/>
  <c r="AD64" i="5" s="1"/>
  <c r="AP64" i="4"/>
  <c r="AP64" i="5" s="1"/>
  <c r="BB64" i="4"/>
  <c r="BB64" i="5" s="1"/>
  <c r="BN64" i="4"/>
  <c r="BN64" i="5" s="1"/>
  <c r="J65" i="4"/>
  <c r="J65" i="5" s="1"/>
  <c r="V65" i="4"/>
  <c r="V65" i="5" s="1"/>
  <c r="AH65" i="4"/>
  <c r="AH65" i="5" s="1"/>
  <c r="AT65" i="4"/>
  <c r="AT65" i="5" s="1"/>
  <c r="BF65" i="4"/>
  <c r="BF65" i="5" s="1"/>
  <c r="BR65" i="4"/>
  <c r="BR65" i="5" s="1"/>
  <c r="N66" i="4"/>
  <c r="N66" i="5" s="1"/>
  <c r="Z66" i="4"/>
  <c r="Z66" i="5" s="1"/>
  <c r="AL66" i="4"/>
  <c r="AL66" i="5" s="1"/>
  <c r="AX66" i="4"/>
  <c r="AX66" i="5" s="1"/>
  <c r="BJ66" i="4"/>
  <c r="BJ66" i="5" s="1"/>
  <c r="F67" i="4"/>
  <c r="F67" i="5" s="1"/>
  <c r="R67" i="4"/>
  <c r="R67" i="5" s="1"/>
  <c r="AD67" i="4"/>
  <c r="AD67" i="5" s="1"/>
  <c r="AP67" i="4"/>
  <c r="AP67" i="5" s="1"/>
  <c r="BB67" i="4"/>
  <c r="BB67" i="5" s="1"/>
  <c r="BN67" i="4"/>
  <c r="BN67" i="5" s="1"/>
  <c r="AY51" i="4"/>
  <c r="AY51" i="5" s="1"/>
  <c r="BK51" i="4"/>
  <c r="BK51" i="5" s="1"/>
  <c r="BU51" i="4"/>
  <c r="BU51" i="5" s="1"/>
  <c r="G52" i="4"/>
  <c r="G52" i="5" s="1"/>
  <c r="S52" i="4"/>
  <c r="S52" i="5" s="1"/>
  <c r="AE52" i="4"/>
  <c r="AE52" i="5" s="1"/>
  <c r="AQ52" i="4"/>
  <c r="AQ52" i="5" s="1"/>
  <c r="BC52" i="4"/>
  <c r="BC52" i="5" s="1"/>
  <c r="BO52" i="4"/>
  <c r="BO52" i="5" s="1"/>
  <c r="K53" i="4"/>
  <c r="K53" i="5" s="1"/>
  <c r="W53" i="4"/>
  <c r="W53" i="5" s="1"/>
  <c r="AI53" i="4"/>
  <c r="AI53" i="5" s="1"/>
  <c r="AU53" i="4"/>
  <c r="AU53" i="5" s="1"/>
  <c r="BG53" i="4"/>
  <c r="BG53" i="5" s="1"/>
  <c r="BS53" i="4"/>
  <c r="BS53" i="5" s="1"/>
  <c r="O54" i="4"/>
  <c r="O54" i="5" s="1"/>
  <c r="AA54" i="4"/>
  <c r="AA54" i="5" s="1"/>
  <c r="AM54" i="4"/>
  <c r="AM54" i="5" s="1"/>
  <c r="AY54" i="4"/>
  <c r="AY54" i="5" s="1"/>
  <c r="BK54" i="4"/>
  <c r="BK54" i="5" s="1"/>
  <c r="BU54" i="4"/>
  <c r="BU54" i="5" s="1"/>
  <c r="G55" i="4"/>
  <c r="G55" i="5" s="1"/>
  <c r="S55" i="4"/>
  <c r="S55" i="5" s="1"/>
  <c r="AE55" i="4"/>
  <c r="AE55" i="5" s="1"/>
  <c r="AQ55" i="4"/>
  <c r="AQ55" i="5" s="1"/>
  <c r="BC55" i="4"/>
  <c r="BC55" i="5" s="1"/>
  <c r="BO55" i="4"/>
  <c r="BO55" i="5" s="1"/>
  <c r="K56" i="4"/>
  <c r="K56" i="5" s="1"/>
  <c r="W56" i="4"/>
  <c r="W56" i="5" s="1"/>
  <c r="AI56" i="4"/>
  <c r="AI56" i="5" s="1"/>
  <c r="AU56" i="4"/>
  <c r="AU56" i="5" s="1"/>
  <c r="BG56" i="4"/>
  <c r="BG56" i="5" s="1"/>
  <c r="BS56" i="4"/>
  <c r="BS56" i="5" s="1"/>
  <c r="O57" i="4"/>
  <c r="O57" i="5" s="1"/>
  <c r="AA57" i="4"/>
  <c r="AA57" i="5" s="1"/>
  <c r="AM57" i="4"/>
  <c r="AM57" i="5" s="1"/>
  <c r="AY57" i="4"/>
  <c r="AY57" i="5" s="1"/>
  <c r="BK57" i="4"/>
  <c r="BK57" i="5" s="1"/>
  <c r="BU57" i="4"/>
  <c r="BU57" i="5" s="1"/>
  <c r="G58" i="4"/>
  <c r="G58" i="5" s="1"/>
  <c r="S58" i="4"/>
  <c r="S58" i="5" s="1"/>
  <c r="AE58" i="4"/>
  <c r="AE58" i="5" s="1"/>
  <c r="AQ58" i="4"/>
  <c r="AQ58" i="5" s="1"/>
  <c r="BC58" i="4"/>
  <c r="BC58" i="5" s="1"/>
  <c r="BO58" i="4"/>
  <c r="BO58" i="5" s="1"/>
  <c r="K59" i="4"/>
  <c r="K59" i="5" s="1"/>
  <c r="W59" i="4"/>
  <c r="W59" i="5" s="1"/>
  <c r="AI59" i="4"/>
  <c r="AI59" i="5" s="1"/>
  <c r="AU59" i="4"/>
  <c r="AU59" i="5" s="1"/>
  <c r="BG59" i="4"/>
  <c r="BG59" i="5" s="1"/>
  <c r="BS59" i="4"/>
  <c r="BS59" i="5" s="1"/>
  <c r="O60" i="4"/>
  <c r="O60" i="5" s="1"/>
  <c r="AA60" i="4"/>
  <c r="AA60" i="5" s="1"/>
  <c r="AM60" i="4"/>
  <c r="AM60" i="5" s="1"/>
  <c r="AY60" i="4"/>
  <c r="AY60" i="5" s="1"/>
  <c r="BK60" i="4"/>
  <c r="BK60" i="5" s="1"/>
  <c r="BU60" i="4"/>
  <c r="BU60" i="5" s="1"/>
  <c r="G61" i="4"/>
  <c r="G61" i="5" s="1"/>
  <c r="S61" i="4"/>
  <c r="S61" i="5" s="1"/>
  <c r="AE61" i="4"/>
  <c r="AE61" i="5" s="1"/>
  <c r="AQ61" i="4"/>
  <c r="AQ61" i="5" s="1"/>
  <c r="BC61" i="4"/>
  <c r="BC61" i="5" s="1"/>
  <c r="BO61" i="4"/>
  <c r="BO61" i="5" s="1"/>
  <c r="K62" i="4"/>
  <c r="K62" i="5" s="1"/>
  <c r="W62" i="4"/>
  <c r="W62" i="5" s="1"/>
  <c r="AI62" i="4"/>
  <c r="AI62" i="5" s="1"/>
  <c r="AU62" i="4"/>
  <c r="AU62" i="5" s="1"/>
  <c r="BG62" i="4"/>
  <c r="BG62" i="5" s="1"/>
  <c r="BS62" i="4"/>
  <c r="BS62" i="5" s="1"/>
  <c r="O63" i="4"/>
  <c r="O63" i="5" s="1"/>
  <c r="AA63" i="4"/>
  <c r="AA63" i="5" s="1"/>
  <c r="AM63" i="4"/>
  <c r="AM63" i="5" s="1"/>
  <c r="AY63" i="4"/>
  <c r="AY63" i="5" s="1"/>
  <c r="BK63" i="4"/>
  <c r="BK63" i="5" s="1"/>
  <c r="BU63" i="4"/>
  <c r="BU63" i="5" s="1"/>
  <c r="G64" i="4"/>
  <c r="G64" i="5" s="1"/>
  <c r="S64" i="4"/>
  <c r="S64" i="5" s="1"/>
  <c r="AE64" i="4"/>
  <c r="AE64" i="5" s="1"/>
  <c r="AQ64" i="4"/>
  <c r="AQ64" i="5" s="1"/>
  <c r="BC64" i="4"/>
  <c r="BC64" i="5" s="1"/>
  <c r="BO64" i="4"/>
  <c r="BO64" i="5" s="1"/>
  <c r="K65" i="4"/>
  <c r="K65" i="5" s="1"/>
  <c r="W65" i="4"/>
  <c r="W65" i="5" s="1"/>
  <c r="AI65" i="4"/>
  <c r="AI65" i="5" s="1"/>
  <c r="AU65" i="4"/>
  <c r="AU65" i="5" s="1"/>
  <c r="BG65" i="4"/>
  <c r="BG65" i="5" s="1"/>
  <c r="BS65" i="4"/>
  <c r="BS65" i="5" s="1"/>
  <c r="O66" i="4"/>
  <c r="O66" i="5" s="1"/>
  <c r="AA66" i="4"/>
  <c r="AA66" i="5" s="1"/>
  <c r="AM66" i="4"/>
  <c r="AM66" i="5" s="1"/>
  <c r="AY66" i="4"/>
  <c r="AY66" i="5" s="1"/>
  <c r="BK66" i="4"/>
  <c r="BK66" i="5" s="1"/>
  <c r="BU66" i="4"/>
  <c r="BU66" i="5" s="1"/>
  <c r="G67" i="4"/>
  <c r="G67" i="5" s="1"/>
  <c r="S67" i="4"/>
  <c r="S67" i="5" s="1"/>
  <c r="AE67" i="4"/>
  <c r="AE67" i="5" s="1"/>
  <c r="AQ67" i="4"/>
  <c r="AQ67" i="5" s="1"/>
  <c r="BC67" i="4"/>
  <c r="BC67" i="5" s="1"/>
  <c r="BO67" i="4"/>
  <c r="BO67" i="5" s="1"/>
  <c r="AJ50" i="4"/>
  <c r="AJ50" i="5" s="1"/>
  <c r="AV50" i="4"/>
  <c r="AV50" i="5" s="1"/>
  <c r="BH50" i="4"/>
  <c r="BH50" i="5" s="1"/>
  <c r="BT50" i="4"/>
  <c r="BT50" i="5" s="1"/>
  <c r="E51" i="4"/>
  <c r="E51" i="5" s="1"/>
  <c r="P51" i="4"/>
  <c r="P51" i="5" s="1"/>
  <c r="AB51" i="4"/>
  <c r="AB51" i="5" s="1"/>
  <c r="AN51" i="4"/>
  <c r="AN51" i="5" s="1"/>
  <c r="AZ51" i="4"/>
  <c r="AZ51" i="5" s="1"/>
  <c r="BL51" i="4"/>
  <c r="BL51" i="5" s="1"/>
  <c r="H52" i="4"/>
  <c r="H52" i="5" s="1"/>
  <c r="T52" i="4"/>
  <c r="T52" i="5" s="1"/>
  <c r="AF52" i="4"/>
  <c r="AF52" i="5" s="1"/>
  <c r="AR52" i="4"/>
  <c r="AR52" i="5" s="1"/>
  <c r="BD52" i="4"/>
  <c r="BD52" i="5" s="1"/>
  <c r="BP52" i="4"/>
  <c r="BP52" i="5" s="1"/>
  <c r="L53" i="4"/>
  <c r="L53" i="5" s="1"/>
  <c r="X53" i="4"/>
  <c r="X53" i="5" s="1"/>
  <c r="AJ53" i="4"/>
  <c r="AJ53" i="5" s="1"/>
  <c r="AV53" i="4"/>
  <c r="AV53" i="5" s="1"/>
  <c r="BH53" i="4"/>
  <c r="BH53" i="5" s="1"/>
  <c r="BT53" i="4"/>
  <c r="BT53" i="5" s="1"/>
  <c r="E54" i="4"/>
  <c r="E54" i="5" s="1"/>
  <c r="P54" i="4"/>
  <c r="P54" i="5" s="1"/>
  <c r="AB54" i="4"/>
  <c r="AB54" i="5" s="1"/>
  <c r="AN54" i="4"/>
  <c r="AN54" i="5" s="1"/>
  <c r="AZ54" i="4"/>
  <c r="AZ54" i="5" s="1"/>
  <c r="BL54" i="4"/>
  <c r="BL54" i="5" s="1"/>
  <c r="H55" i="4"/>
  <c r="H55" i="5" s="1"/>
  <c r="T55" i="4"/>
  <c r="T55" i="5" s="1"/>
  <c r="AF55" i="4"/>
  <c r="AF55" i="5" s="1"/>
  <c r="AR55" i="4"/>
  <c r="AR55" i="5" s="1"/>
  <c r="BD55" i="4"/>
  <c r="BD55" i="5" s="1"/>
  <c r="BP55" i="4"/>
  <c r="BP55" i="5" s="1"/>
  <c r="L56" i="4"/>
  <c r="L56" i="5" s="1"/>
  <c r="X56" i="4"/>
  <c r="X56" i="5" s="1"/>
  <c r="AJ56" i="4"/>
  <c r="AJ56" i="5" s="1"/>
  <c r="AV56" i="4"/>
  <c r="AV56" i="5" s="1"/>
  <c r="BH56" i="4"/>
  <c r="BH56" i="5" s="1"/>
  <c r="BT56" i="4"/>
  <c r="BT56" i="5" s="1"/>
  <c r="E57" i="4"/>
  <c r="E57" i="5" s="1"/>
  <c r="P57" i="4"/>
  <c r="P57" i="5" s="1"/>
  <c r="AB57" i="4"/>
  <c r="AB57" i="5" s="1"/>
  <c r="AN57" i="4"/>
  <c r="AN57" i="5" s="1"/>
  <c r="AZ57" i="4"/>
  <c r="AZ57" i="5" s="1"/>
  <c r="BL57" i="4"/>
  <c r="BL57" i="5" s="1"/>
  <c r="H58" i="4"/>
  <c r="H58" i="5" s="1"/>
  <c r="T58" i="4"/>
  <c r="T58" i="5" s="1"/>
  <c r="AF58" i="4"/>
  <c r="AF58" i="5" s="1"/>
  <c r="AR58" i="4"/>
  <c r="AR58" i="5" s="1"/>
  <c r="BD58" i="4"/>
  <c r="BD58" i="5" s="1"/>
  <c r="BP58" i="4"/>
  <c r="BP58" i="5" s="1"/>
  <c r="L59" i="4"/>
  <c r="L59" i="5" s="1"/>
  <c r="X59" i="4"/>
  <c r="X59" i="5" s="1"/>
  <c r="AJ59" i="4"/>
  <c r="AJ59" i="5" s="1"/>
  <c r="AV59" i="4"/>
  <c r="AV59" i="5" s="1"/>
  <c r="BH59" i="4"/>
  <c r="BH59" i="5" s="1"/>
  <c r="BT59" i="4"/>
  <c r="BT59" i="5" s="1"/>
  <c r="E60" i="4"/>
  <c r="E60" i="5" s="1"/>
  <c r="P60" i="4"/>
  <c r="P60" i="5" s="1"/>
  <c r="AB60" i="4"/>
  <c r="AB60" i="5" s="1"/>
  <c r="AN60" i="4"/>
  <c r="AN60" i="5" s="1"/>
  <c r="AZ60" i="4"/>
  <c r="AZ60" i="5" s="1"/>
  <c r="BL60" i="4"/>
  <c r="BL60" i="5" s="1"/>
  <c r="H61" i="4"/>
  <c r="H61" i="5" s="1"/>
  <c r="T61" i="4"/>
  <c r="T61" i="5" s="1"/>
  <c r="AF61" i="4"/>
  <c r="AF61" i="5" s="1"/>
  <c r="AR61" i="4"/>
  <c r="AR61" i="5" s="1"/>
  <c r="BD61" i="4"/>
  <c r="BD61" i="5" s="1"/>
  <c r="BP61" i="4"/>
  <c r="BP61" i="5" s="1"/>
  <c r="L62" i="4"/>
  <c r="L62" i="5" s="1"/>
  <c r="X62" i="4"/>
  <c r="X62" i="5" s="1"/>
  <c r="AJ62" i="4"/>
  <c r="AJ62" i="5" s="1"/>
  <c r="AV62" i="4"/>
  <c r="AV62" i="5" s="1"/>
  <c r="BH62" i="4"/>
  <c r="BH62" i="5" s="1"/>
  <c r="BT62" i="4"/>
  <c r="BT62" i="5" s="1"/>
  <c r="E63" i="4"/>
  <c r="E63" i="5" s="1"/>
  <c r="P63" i="4"/>
  <c r="P63" i="5" s="1"/>
  <c r="AB63" i="4"/>
  <c r="AB63" i="5" s="1"/>
  <c r="AN63" i="4"/>
  <c r="AN63" i="5" s="1"/>
  <c r="AZ63" i="4"/>
  <c r="AZ63" i="5" s="1"/>
  <c r="BL63" i="4"/>
  <c r="BL63" i="5" s="1"/>
  <c r="H64" i="4"/>
  <c r="H64" i="5" s="1"/>
  <c r="T64" i="4"/>
  <c r="T64" i="5" s="1"/>
  <c r="AF64" i="4"/>
  <c r="AF64" i="5" s="1"/>
  <c r="AR64" i="4"/>
  <c r="AR64" i="5" s="1"/>
  <c r="BD64" i="4"/>
  <c r="BD64" i="5" s="1"/>
  <c r="BP64" i="4"/>
  <c r="BP64" i="5" s="1"/>
  <c r="L65" i="4"/>
  <c r="L65" i="5" s="1"/>
  <c r="X65" i="4"/>
  <c r="X65" i="5" s="1"/>
  <c r="AJ65" i="4"/>
  <c r="AJ65" i="5" s="1"/>
  <c r="AV65" i="4"/>
  <c r="AV65" i="5" s="1"/>
  <c r="BH65" i="4"/>
  <c r="BH65" i="5" s="1"/>
  <c r="BT65" i="4"/>
  <c r="BT65" i="5" s="1"/>
  <c r="E66" i="4"/>
  <c r="E66" i="5" s="1"/>
  <c r="P66" i="4"/>
  <c r="P66" i="5" s="1"/>
  <c r="AB66" i="4"/>
  <c r="AB66" i="5" s="1"/>
  <c r="AN66" i="4"/>
  <c r="AN66" i="5" s="1"/>
  <c r="AZ66" i="4"/>
  <c r="AZ66" i="5" s="1"/>
  <c r="BL66" i="4"/>
  <c r="BL66" i="5" s="1"/>
  <c r="H67" i="4"/>
  <c r="H67" i="5" s="1"/>
  <c r="T67" i="4"/>
  <c r="T67" i="5" s="1"/>
  <c r="AF67" i="4"/>
  <c r="AF67" i="5" s="1"/>
  <c r="AR67" i="4"/>
  <c r="AR67" i="5" s="1"/>
  <c r="BD67" i="4"/>
  <c r="BD67" i="5" s="1"/>
  <c r="BP67" i="4"/>
  <c r="BP67" i="5" s="1"/>
  <c r="AK50" i="4"/>
  <c r="AK50" i="5" s="1"/>
  <c r="AW50" i="4"/>
  <c r="AW50" i="5" s="1"/>
  <c r="BI50" i="4"/>
  <c r="BI50" i="5" s="1"/>
  <c r="Q51" i="4"/>
  <c r="Q51" i="5" s="1"/>
  <c r="AC51" i="4"/>
  <c r="AC51" i="5" s="1"/>
  <c r="AO51" i="4"/>
  <c r="AO51" i="5" s="1"/>
  <c r="BA51" i="4"/>
  <c r="BA51" i="5" s="1"/>
  <c r="BM51" i="4"/>
  <c r="BM51" i="5" s="1"/>
  <c r="I52" i="4"/>
  <c r="I52" i="5" s="1"/>
  <c r="U52" i="4"/>
  <c r="U52" i="5" s="1"/>
  <c r="AG52" i="4"/>
  <c r="AG52" i="5" s="1"/>
  <c r="AS52" i="4"/>
  <c r="AS52" i="5" s="1"/>
  <c r="BE52" i="4"/>
  <c r="BE52" i="5" s="1"/>
  <c r="BQ52" i="4"/>
  <c r="BQ52" i="5" s="1"/>
  <c r="M53" i="4"/>
  <c r="M53" i="5" s="1"/>
  <c r="Y53" i="4"/>
  <c r="Y53" i="5" s="1"/>
  <c r="AK53" i="4"/>
  <c r="AK53" i="5" s="1"/>
  <c r="AW53" i="4"/>
  <c r="AW53" i="5" s="1"/>
  <c r="BI53" i="4"/>
  <c r="BI53" i="5" s="1"/>
  <c r="Q54" i="4"/>
  <c r="Q54" i="5" s="1"/>
  <c r="AC54" i="4"/>
  <c r="AC54" i="5" s="1"/>
  <c r="AO54" i="4"/>
  <c r="AO54" i="5" s="1"/>
  <c r="BA54" i="4"/>
  <c r="BA54" i="5" s="1"/>
  <c r="BM54" i="4"/>
  <c r="BM54" i="5" s="1"/>
  <c r="I55" i="4"/>
  <c r="I55" i="5" s="1"/>
  <c r="U55" i="4"/>
  <c r="U55" i="5" s="1"/>
  <c r="AG55" i="4"/>
  <c r="AG55" i="5" s="1"/>
  <c r="AS55" i="4"/>
  <c r="AS55" i="5" s="1"/>
  <c r="BE55" i="4"/>
  <c r="BE55" i="5" s="1"/>
  <c r="BQ55" i="4"/>
  <c r="BQ55" i="5" s="1"/>
  <c r="M56" i="4"/>
  <c r="M56" i="5" s="1"/>
  <c r="Y56" i="4"/>
  <c r="Y56" i="5" s="1"/>
  <c r="AK56" i="4"/>
  <c r="AK56" i="5" s="1"/>
  <c r="AW56" i="4"/>
  <c r="AW56" i="5" s="1"/>
  <c r="BI56" i="4"/>
  <c r="BI56" i="5" s="1"/>
  <c r="Q57" i="4"/>
  <c r="Q57" i="5" s="1"/>
  <c r="AC57" i="4"/>
  <c r="AC57" i="5" s="1"/>
  <c r="AO57" i="4"/>
  <c r="AO57" i="5" s="1"/>
  <c r="BA57" i="4"/>
  <c r="BA57" i="5" s="1"/>
  <c r="BM57" i="4"/>
  <c r="BM57" i="5" s="1"/>
  <c r="I58" i="4"/>
  <c r="I58" i="5" s="1"/>
  <c r="U58" i="4"/>
  <c r="U58" i="5" s="1"/>
  <c r="AG58" i="4"/>
  <c r="AG58" i="5" s="1"/>
  <c r="AS58" i="4"/>
  <c r="AS58" i="5" s="1"/>
  <c r="BE58" i="4"/>
  <c r="BE58" i="5" s="1"/>
  <c r="BQ58" i="4"/>
  <c r="BQ58" i="5" s="1"/>
  <c r="M59" i="4"/>
  <c r="M59" i="5" s="1"/>
  <c r="Y59" i="4"/>
  <c r="Y59" i="5" s="1"/>
  <c r="AK59" i="4"/>
  <c r="AK59" i="5" s="1"/>
  <c r="AW59" i="4"/>
  <c r="AW59" i="5" s="1"/>
  <c r="BI59" i="4"/>
  <c r="BI59" i="5" s="1"/>
  <c r="Q60" i="4"/>
  <c r="Q60" i="5" s="1"/>
  <c r="AC60" i="4"/>
  <c r="AC60" i="5" s="1"/>
  <c r="AO60" i="4"/>
  <c r="AO60" i="5" s="1"/>
  <c r="BA60" i="4"/>
  <c r="BA60" i="5" s="1"/>
  <c r="BM60" i="4"/>
  <c r="BM60" i="5" s="1"/>
  <c r="I61" i="4"/>
  <c r="I61" i="5" s="1"/>
  <c r="U61" i="4"/>
  <c r="U61" i="5" s="1"/>
  <c r="AG61" i="4"/>
  <c r="AG61" i="5" s="1"/>
  <c r="AS61" i="4"/>
  <c r="AS61" i="5" s="1"/>
  <c r="BE61" i="4"/>
  <c r="BE61" i="5" s="1"/>
  <c r="BQ61" i="4"/>
  <c r="BQ61" i="5" s="1"/>
  <c r="M62" i="4"/>
  <c r="M62" i="5" s="1"/>
  <c r="Y62" i="4"/>
  <c r="Y62" i="5" s="1"/>
  <c r="AK62" i="4"/>
  <c r="AK62" i="5" s="1"/>
  <c r="AW62" i="4"/>
  <c r="AW62" i="5" s="1"/>
  <c r="BI62" i="4"/>
  <c r="BI62" i="5" s="1"/>
  <c r="Q63" i="4"/>
  <c r="Q63" i="5" s="1"/>
  <c r="AC63" i="4"/>
  <c r="AC63" i="5" s="1"/>
  <c r="AO63" i="4"/>
  <c r="AO63" i="5" s="1"/>
  <c r="BA63" i="4"/>
  <c r="BA63" i="5" s="1"/>
  <c r="BM63" i="4"/>
  <c r="BM63" i="5" s="1"/>
  <c r="I64" i="4"/>
  <c r="I64" i="5" s="1"/>
  <c r="U64" i="4"/>
  <c r="U64" i="5" s="1"/>
  <c r="AG64" i="4"/>
  <c r="AG64" i="5" s="1"/>
  <c r="AS64" i="4"/>
  <c r="AS64" i="5" s="1"/>
  <c r="BE64" i="4"/>
  <c r="BE64" i="5" s="1"/>
  <c r="BQ64" i="4"/>
  <c r="BQ64" i="5" s="1"/>
  <c r="M65" i="4"/>
  <c r="M65" i="5" s="1"/>
  <c r="Y65" i="4"/>
  <c r="Y65" i="5" s="1"/>
  <c r="AK65" i="4"/>
  <c r="AK65" i="5" s="1"/>
  <c r="AW65" i="4"/>
  <c r="AW65" i="5" s="1"/>
  <c r="BI65" i="4"/>
  <c r="BI65" i="5" s="1"/>
  <c r="Q66" i="4"/>
  <c r="Q66" i="5" s="1"/>
  <c r="AC66" i="4"/>
  <c r="AC66" i="5" s="1"/>
  <c r="AO66" i="4"/>
  <c r="AO66" i="5" s="1"/>
  <c r="BA66" i="4"/>
  <c r="BA66" i="5" s="1"/>
  <c r="BM66" i="4"/>
  <c r="BM66" i="5" s="1"/>
  <c r="I67" i="4"/>
  <c r="I67" i="5" s="1"/>
  <c r="U67" i="4"/>
  <c r="U67" i="5" s="1"/>
  <c r="AG67" i="4"/>
  <c r="AG67" i="5" s="1"/>
  <c r="AS67" i="4"/>
  <c r="AS67" i="5" s="1"/>
  <c r="BE67" i="4"/>
  <c r="BE67" i="5" s="1"/>
  <c r="BQ67" i="4"/>
  <c r="BQ67" i="5" s="1"/>
  <c r="J52" i="4"/>
  <c r="J52" i="5" s="1"/>
  <c r="V52" i="4"/>
  <c r="V52" i="5" s="1"/>
  <c r="AH52" i="4"/>
  <c r="AH52" i="5" s="1"/>
  <c r="AT52" i="4"/>
  <c r="AT52" i="5" s="1"/>
  <c r="BF52" i="4"/>
  <c r="BF52" i="5" s="1"/>
  <c r="BR52" i="4"/>
  <c r="BR52" i="5" s="1"/>
  <c r="N53" i="4"/>
  <c r="N53" i="5" s="1"/>
  <c r="Z53" i="4"/>
  <c r="Z53" i="5" s="1"/>
  <c r="AL53" i="4"/>
  <c r="AL53" i="5" s="1"/>
  <c r="AX53" i="4"/>
  <c r="AX53" i="5" s="1"/>
  <c r="BJ53" i="4"/>
  <c r="BJ53" i="5" s="1"/>
  <c r="F54" i="4"/>
  <c r="F54" i="5" s="1"/>
  <c r="R54" i="4"/>
  <c r="R54" i="5" s="1"/>
  <c r="AD54" i="4"/>
  <c r="AD54" i="5" s="1"/>
  <c r="AP54" i="4"/>
  <c r="AP54" i="5" s="1"/>
  <c r="BB54" i="4"/>
  <c r="BB54" i="5" s="1"/>
  <c r="BN54" i="4"/>
  <c r="BN54" i="5" s="1"/>
  <c r="J55" i="4"/>
  <c r="J55" i="5" s="1"/>
  <c r="V55" i="4"/>
  <c r="V55" i="5" s="1"/>
  <c r="AH55" i="4"/>
  <c r="AH55" i="5" s="1"/>
  <c r="AT55" i="4"/>
  <c r="AT55" i="5" s="1"/>
  <c r="BF55" i="4"/>
  <c r="BF55" i="5" s="1"/>
  <c r="BR55" i="4"/>
  <c r="BR55" i="5" s="1"/>
  <c r="N56" i="4"/>
  <c r="N56" i="5" s="1"/>
  <c r="Z56" i="4"/>
  <c r="Z56" i="5" s="1"/>
  <c r="AL56" i="4"/>
  <c r="AL56" i="5" s="1"/>
  <c r="AX56" i="4"/>
  <c r="AX56" i="5" s="1"/>
  <c r="BJ56" i="4"/>
  <c r="BJ56" i="5" s="1"/>
  <c r="F57" i="4"/>
  <c r="F57" i="5" s="1"/>
  <c r="R57" i="4"/>
  <c r="R57" i="5" s="1"/>
  <c r="AD57" i="4"/>
  <c r="AD57" i="5" s="1"/>
  <c r="AP57" i="4"/>
  <c r="AP57" i="5" s="1"/>
  <c r="BB57" i="4"/>
  <c r="BB57" i="5" s="1"/>
  <c r="BN57" i="4"/>
  <c r="BN57" i="5" s="1"/>
  <c r="J58" i="4"/>
  <c r="J58" i="5" s="1"/>
  <c r="V58" i="4"/>
  <c r="V58" i="5" s="1"/>
  <c r="AH58" i="4"/>
  <c r="AH58" i="5" s="1"/>
  <c r="AT58" i="4"/>
  <c r="AT58" i="5" s="1"/>
  <c r="BF58" i="4"/>
  <c r="BF58" i="5" s="1"/>
  <c r="BR58" i="4"/>
  <c r="BR58" i="5" s="1"/>
  <c r="N59" i="4"/>
  <c r="N59" i="5" s="1"/>
  <c r="Z59" i="4"/>
  <c r="Z59" i="5" s="1"/>
  <c r="AL59" i="4"/>
  <c r="AL59" i="5" s="1"/>
  <c r="AX59" i="4"/>
  <c r="AX59" i="5" s="1"/>
  <c r="BJ59" i="4"/>
  <c r="BJ59" i="5" s="1"/>
  <c r="F60" i="4"/>
  <c r="F60" i="5" s="1"/>
  <c r="R60" i="4"/>
  <c r="R60" i="5" s="1"/>
  <c r="AD60" i="4"/>
  <c r="AD60" i="5" s="1"/>
  <c r="AP60" i="4"/>
  <c r="AP60" i="5" s="1"/>
  <c r="BB60" i="4"/>
  <c r="BB60" i="5" s="1"/>
  <c r="BN60" i="4"/>
  <c r="BN60" i="5" s="1"/>
  <c r="J61" i="4"/>
  <c r="J61" i="5" s="1"/>
  <c r="V61" i="4"/>
  <c r="V61" i="5" s="1"/>
  <c r="AH61" i="4"/>
  <c r="AH61" i="5" s="1"/>
  <c r="AT61" i="4"/>
  <c r="AT61" i="5" s="1"/>
  <c r="BF61" i="4"/>
  <c r="BF61" i="5" s="1"/>
  <c r="BR61" i="4"/>
  <c r="BR61" i="5" s="1"/>
  <c r="N62" i="4"/>
  <c r="N62" i="5" s="1"/>
  <c r="Z62" i="4"/>
  <c r="Z62" i="5" s="1"/>
  <c r="AL62" i="4"/>
  <c r="AL62" i="5" s="1"/>
  <c r="AX62" i="4"/>
  <c r="AX62" i="5" s="1"/>
  <c r="BJ62" i="4"/>
  <c r="BJ62" i="5" s="1"/>
  <c r="F63" i="4"/>
  <c r="F63" i="5" s="1"/>
  <c r="R63" i="4"/>
  <c r="R63" i="5" s="1"/>
  <c r="AD63" i="4"/>
  <c r="AD63" i="5" s="1"/>
  <c r="AP63" i="4"/>
  <c r="AP63" i="5" s="1"/>
  <c r="BB63" i="4"/>
  <c r="BB63" i="5" s="1"/>
  <c r="BN63" i="4"/>
  <c r="BN63" i="5" s="1"/>
  <c r="J64" i="4"/>
  <c r="J64" i="5" s="1"/>
  <c r="V64" i="4"/>
  <c r="V64" i="5" s="1"/>
  <c r="AH64" i="4"/>
  <c r="AH64" i="5" s="1"/>
  <c r="AT64" i="4"/>
  <c r="AT64" i="5" s="1"/>
  <c r="BF64" i="4"/>
  <c r="BF64" i="5" s="1"/>
  <c r="BR64" i="4"/>
  <c r="BR64" i="5" s="1"/>
  <c r="N65" i="4"/>
  <c r="N65" i="5" s="1"/>
  <c r="Z65" i="4"/>
  <c r="Z65" i="5" s="1"/>
  <c r="AL65" i="4"/>
  <c r="AL65" i="5" s="1"/>
  <c r="AX65" i="4"/>
  <c r="AX65" i="5" s="1"/>
  <c r="BJ65" i="4"/>
  <c r="BJ65" i="5" s="1"/>
  <c r="F66" i="4"/>
  <c r="F66" i="5" s="1"/>
  <c r="R66" i="4"/>
  <c r="R66" i="5" s="1"/>
  <c r="AD66" i="4"/>
  <c r="AD66" i="5" s="1"/>
  <c r="AP66" i="4"/>
  <c r="AP66" i="5" s="1"/>
  <c r="BB66" i="4"/>
  <c r="BB66" i="5" s="1"/>
  <c r="BN66" i="4"/>
  <c r="BN66" i="5" s="1"/>
  <c r="J67" i="4"/>
  <c r="J67" i="5" s="1"/>
  <c r="V67" i="4"/>
  <c r="V67" i="5" s="1"/>
  <c r="AH67" i="4"/>
  <c r="AH67" i="5" s="1"/>
  <c r="AT67" i="4"/>
  <c r="AT67" i="5" s="1"/>
  <c r="BF67" i="4"/>
  <c r="BF67" i="5" s="1"/>
  <c r="BR67" i="4"/>
  <c r="BR67" i="5" s="1"/>
  <c r="BS49" i="4"/>
  <c r="BS49" i="5" s="1"/>
  <c r="O50" i="4"/>
  <c r="O50" i="5" s="1"/>
  <c r="AA50" i="4"/>
  <c r="AA50" i="5" s="1"/>
  <c r="AM50" i="4"/>
  <c r="AM50" i="5" s="1"/>
  <c r="AY50" i="4"/>
  <c r="AY50" i="5" s="1"/>
  <c r="BK50" i="4"/>
  <c r="BK50" i="5" s="1"/>
  <c r="BU50" i="4"/>
  <c r="BU50" i="5" s="1"/>
  <c r="G51" i="4"/>
  <c r="G51" i="5" s="1"/>
  <c r="S51" i="4"/>
  <c r="S51" i="5" s="1"/>
  <c r="AE51" i="4"/>
  <c r="AE51" i="5" s="1"/>
  <c r="AQ51" i="4"/>
  <c r="AQ51" i="5" s="1"/>
  <c r="BC51" i="4"/>
  <c r="BC51" i="5" s="1"/>
  <c r="BO51" i="4"/>
  <c r="BO51" i="5" s="1"/>
  <c r="K52" i="4"/>
  <c r="K52" i="5" s="1"/>
  <c r="W52" i="4"/>
  <c r="W52" i="5" s="1"/>
  <c r="AI52" i="4"/>
  <c r="AI52" i="5" s="1"/>
  <c r="AU52" i="4"/>
  <c r="AU52" i="5" s="1"/>
  <c r="BG52" i="4"/>
  <c r="BG52" i="5" s="1"/>
  <c r="BS52" i="4"/>
  <c r="BS52" i="5" s="1"/>
  <c r="O53" i="4"/>
  <c r="O53" i="5" s="1"/>
  <c r="AA53" i="4"/>
  <c r="AA53" i="5" s="1"/>
  <c r="AM53" i="4"/>
  <c r="AM53" i="5" s="1"/>
  <c r="AY53" i="4"/>
  <c r="AY53" i="5" s="1"/>
  <c r="BK53" i="4"/>
  <c r="BK53" i="5" s="1"/>
  <c r="BU53" i="4"/>
  <c r="BU53" i="5" s="1"/>
  <c r="G54" i="4"/>
  <c r="G54" i="5" s="1"/>
  <c r="S54" i="4"/>
  <c r="S54" i="5" s="1"/>
  <c r="AE54" i="4"/>
  <c r="AE54" i="5" s="1"/>
  <c r="AQ54" i="4"/>
  <c r="AQ54" i="5" s="1"/>
  <c r="BC54" i="4"/>
  <c r="BC54" i="5" s="1"/>
  <c r="BO54" i="4"/>
  <c r="BO54" i="5" s="1"/>
  <c r="K55" i="4"/>
  <c r="K55" i="5" s="1"/>
  <c r="W55" i="4"/>
  <c r="W55" i="5" s="1"/>
  <c r="AI55" i="4"/>
  <c r="AI55" i="5" s="1"/>
  <c r="AU55" i="4"/>
  <c r="AU55" i="5" s="1"/>
  <c r="BG55" i="4"/>
  <c r="BG55" i="5" s="1"/>
  <c r="BS55" i="4"/>
  <c r="BS55" i="5" s="1"/>
  <c r="O56" i="4"/>
  <c r="O56" i="5" s="1"/>
  <c r="AA56" i="4"/>
  <c r="AA56" i="5" s="1"/>
  <c r="AM56" i="4"/>
  <c r="AM56" i="5" s="1"/>
  <c r="AY56" i="4"/>
  <c r="AY56" i="5" s="1"/>
  <c r="BK56" i="4"/>
  <c r="BK56" i="5" s="1"/>
  <c r="BU56" i="4"/>
  <c r="BU56" i="5" s="1"/>
  <c r="G57" i="4"/>
  <c r="G57" i="5" s="1"/>
  <c r="S57" i="4"/>
  <c r="S57" i="5" s="1"/>
  <c r="AE57" i="4"/>
  <c r="AE57" i="5" s="1"/>
  <c r="AQ57" i="4"/>
  <c r="AQ57" i="5" s="1"/>
  <c r="BC57" i="4"/>
  <c r="BC57" i="5" s="1"/>
  <c r="BO57" i="4"/>
  <c r="BO57" i="5" s="1"/>
  <c r="K58" i="4"/>
  <c r="K58" i="5" s="1"/>
  <c r="W58" i="4"/>
  <c r="W58" i="5" s="1"/>
  <c r="AI58" i="4"/>
  <c r="AI58" i="5" s="1"/>
  <c r="AU58" i="4"/>
  <c r="AU58" i="5" s="1"/>
  <c r="BG58" i="4"/>
  <c r="BG58" i="5" s="1"/>
  <c r="BS58" i="4"/>
  <c r="BS58" i="5" s="1"/>
  <c r="O59" i="4"/>
  <c r="O59" i="5" s="1"/>
  <c r="AA59" i="4"/>
  <c r="AA59" i="5" s="1"/>
  <c r="AM59" i="4"/>
  <c r="AM59" i="5" s="1"/>
  <c r="AY59" i="4"/>
  <c r="AY59" i="5" s="1"/>
  <c r="BK59" i="4"/>
  <c r="BK59" i="5" s="1"/>
  <c r="BU59" i="4"/>
  <c r="BU59" i="5" s="1"/>
  <c r="G60" i="4"/>
  <c r="G60" i="5" s="1"/>
  <c r="S60" i="4"/>
  <c r="S60" i="5" s="1"/>
  <c r="AE60" i="4"/>
  <c r="AE60" i="5" s="1"/>
  <c r="AQ60" i="4"/>
  <c r="AQ60" i="5" s="1"/>
  <c r="BC60" i="4"/>
  <c r="BC60" i="5" s="1"/>
  <c r="BO60" i="4"/>
  <c r="BO60" i="5" s="1"/>
  <c r="K61" i="4"/>
  <c r="K61" i="5" s="1"/>
  <c r="W61" i="4"/>
  <c r="W61" i="5" s="1"/>
  <c r="AI61" i="4"/>
  <c r="AI61" i="5" s="1"/>
  <c r="AU61" i="4"/>
  <c r="AU61" i="5" s="1"/>
  <c r="BG61" i="4"/>
  <c r="BG61" i="5" s="1"/>
  <c r="BS61" i="4"/>
  <c r="BS61" i="5" s="1"/>
  <c r="O62" i="4"/>
  <c r="O62" i="5" s="1"/>
  <c r="AA62" i="4"/>
  <c r="AA62" i="5" s="1"/>
  <c r="AM62" i="4"/>
  <c r="AM62" i="5" s="1"/>
  <c r="AY62" i="4"/>
  <c r="AY62" i="5" s="1"/>
  <c r="BK62" i="4"/>
  <c r="BK62" i="5" s="1"/>
  <c r="BU62" i="4"/>
  <c r="BU62" i="5" s="1"/>
  <c r="G63" i="4"/>
  <c r="G63" i="5" s="1"/>
  <c r="S63" i="4"/>
  <c r="S63" i="5" s="1"/>
  <c r="AE63" i="4"/>
  <c r="AE63" i="5" s="1"/>
  <c r="AQ63" i="4"/>
  <c r="AQ63" i="5" s="1"/>
  <c r="BC63" i="4"/>
  <c r="BC63" i="5" s="1"/>
  <c r="BO63" i="4"/>
  <c r="BO63" i="5" s="1"/>
  <c r="K64" i="4"/>
  <c r="K64" i="5" s="1"/>
  <c r="W64" i="4"/>
  <c r="W64" i="5" s="1"/>
  <c r="AI64" i="4"/>
  <c r="AI64" i="5" s="1"/>
  <c r="AU64" i="4"/>
  <c r="AU64" i="5" s="1"/>
  <c r="BG64" i="4"/>
  <c r="BG64" i="5" s="1"/>
  <c r="BS64" i="4"/>
  <c r="BS64" i="5" s="1"/>
  <c r="O65" i="4"/>
  <c r="O65" i="5" s="1"/>
  <c r="AA65" i="4"/>
  <c r="AA65" i="5" s="1"/>
  <c r="AM65" i="4"/>
  <c r="AM65" i="5" s="1"/>
  <c r="AY65" i="4"/>
  <c r="AY65" i="5" s="1"/>
  <c r="BK65" i="4"/>
  <c r="BK65" i="5" s="1"/>
  <c r="BU65" i="4"/>
  <c r="BU65" i="5" s="1"/>
  <c r="G66" i="4"/>
  <c r="G66" i="5" s="1"/>
  <c r="S66" i="4"/>
  <c r="S66" i="5" s="1"/>
  <c r="AE66" i="4"/>
  <c r="AE66" i="5" s="1"/>
  <c r="AQ66" i="4"/>
  <c r="AQ66" i="5" s="1"/>
  <c r="BC66" i="4"/>
  <c r="BC66" i="5" s="1"/>
  <c r="BO66" i="4"/>
  <c r="BO66" i="5" s="1"/>
  <c r="K67" i="4"/>
  <c r="K67" i="5" s="1"/>
  <c r="W67" i="4"/>
  <c r="W67" i="5" s="1"/>
  <c r="AI67" i="4"/>
  <c r="AI67" i="5" s="1"/>
  <c r="AU67" i="4"/>
  <c r="AU67" i="5" s="1"/>
  <c r="BG67" i="4"/>
  <c r="BG67" i="5" s="1"/>
  <c r="BS67" i="4"/>
  <c r="BS67" i="5" s="1"/>
  <c r="AN50" i="4"/>
  <c r="AN50" i="5" s="1"/>
  <c r="AZ50" i="4"/>
  <c r="AZ50" i="5" s="1"/>
  <c r="BL50" i="4"/>
  <c r="BL50" i="5" s="1"/>
  <c r="H51" i="4"/>
  <c r="H51" i="5" s="1"/>
  <c r="T51" i="4"/>
  <c r="T51" i="5" s="1"/>
  <c r="AF51" i="4"/>
  <c r="AF51" i="5" s="1"/>
  <c r="AR51" i="4"/>
  <c r="AR51" i="5" s="1"/>
  <c r="BD51" i="4"/>
  <c r="BD51" i="5" s="1"/>
  <c r="BP51" i="4"/>
  <c r="BP51" i="5" s="1"/>
  <c r="L52" i="4"/>
  <c r="L52" i="5" s="1"/>
  <c r="X52" i="4"/>
  <c r="X52" i="5" s="1"/>
  <c r="AJ52" i="4"/>
  <c r="AJ52" i="5" s="1"/>
  <c r="AV52" i="4"/>
  <c r="AV52" i="5" s="1"/>
  <c r="BH52" i="4"/>
  <c r="BH52" i="5" s="1"/>
  <c r="BT52" i="4"/>
  <c r="BT52" i="5" s="1"/>
  <c r="E53" i="4"/>
  <c r="E53" i="5" s="1"/>
  <c r="P53" i="4"/>
  <c r="P53" i="5" s="1"/>
  <c r="AB53" i="4"/>
  <c r="AB53" i="5" s="1"/>
  <c r="AN53" i="4"/>
  <c r="AN53" i="5" s="1"/>
  <c r="AZ53" i="4"/>
  <c r="AZ53" i="5" s="1"/>
  <c r="BL53" i="4"/>
  <c r="BL53" i="5" s="1"/>
  <c r="H54" i="4"/>
  <c r="H54" i="5" s="1"/>
  <c r="T54" i="4"/>
  <c r="T54" i="5" s="1"/>
  <c r="AF54" i="4"/>
  <c r="AF54" i="5" s="1"/>
  <c r="AR54" i="4"/>
  <c r="AR54" i="5" s="1"/>
  <c r="BD54" i="4"/>
  <c r="BD54" i="5" s="1"/>
  <c r="BP54" i="4"/>
  <c r="BP54" i="5" s="1"/>
  <c r="L55" i="4"/>
  <c r="L55" i="5" s="1"/>
  <c r="X55" i="4"/>
  <c r="X55" i="5" s="1"/>
  <c r="AJ55" i="4"/>
  <c r="AJ55" i="5" s="1"/>
  <c r="AV55" i="4"/>
  <c r="AV55" i="5" s="1"/>
  <c r="BH55" i="4"/>
  <c r="BH55" i="5" s="1"/>
  <c r="BT55" i="4"/>
  <c r="BT55" i="5" s="1"/>
  <c r="E56" i="4"/>
  <c r="E56" i="5" s="1"/>
  <c r="P56" i="4"/>
  <c r="P56" i="5" s="1"/>
  <c r="AB56" i="4"/>
  <c r="AB56" i="5" s="1"/>
  <c r="AN56" i="4"/>
  <c r="AN56" i="5" s="1"/>
  <c r="AZ56" i="4"/>
  <c r="AZ56" i="5" s="1"/>
  <c r="BL56" i="4"/>
  <c r="BL56" i="5" s="1"/>
  <c r="H57" i="4"/>
  <c r="H57" i="5" s="1"/>
  <c r="T57" i="4"/>
  <c r="T57" i="5" s="1"/>
  <c r="AF57" i="4"/>
  <c r="AF57" i="5" s="1"/>
  <c r="AR57" i="4"/>
  <c r="AR57" i="5" s="1"/>
  <c r="BD57" i="4"/>
  <c r="BD57" i="5" s="1"/>
  <c r="BP57" i="4"/>
  <c r="BP57" i="5" s="1"/>
  <c r="L58" i="4"/>
  <c r="L58" i="5" s="1"/>
  <c r="X58" i="4"/>
  <c r="X58" i="5" s="1"/>
  <c r="AJ58" i="4"/>
  <c r="AJ58" i="5" s="1"/>
  <c r="AV58" i="4"/>
  <c r="AV58" i="5" s="1"/>
  <c r="BH58" i="4"/>
  <c r="BH58" i="5" s="1"/>
  <c r="BT58" i="4"/>
  <c r="BT58" i="5" s="1"/>
  <c r="E59" i="4"/>
  <c r="E59" i="5" s="1"/>
  <c r="P59" i="4"/>
  <c r="P59" i="5" s="1"/>
  <c r="AB59" i="4"/>
  <c r="AB59" i="5" s="1"/>
  <c r="AN59" i="4"/>
  <c r="AN59" i="5" s="1"/>
  <c r="AZ59" i="4"/>
  <c r="AZ59" i="5" s="1"/>
  <c r="BL59" i="4"/>
  <c r="BL59" i="5" s="1"/>
  <c r="H60" i="4"/>
  <c r="H60" i="5" s="1"/>
  <c r="T60" i="4"/>
  <c r="T60" i="5" s="1"/>
  <c r="AF60" i="4"/>
  <c r="AF60" i="5" s="1"/>
  <c r="AR60" i="4"/>
  <c r="AR60" i="5" s="1"/>
  <c r="BD60" i="4"/>
  <c r="BD60" i="5" s="1"/>
  <c r="BP60" i="4"/>
  <c r="BP60" i="5" s="1"/>
  <c r="L61" i="4"/>
  <c r="L61" i="5" s="1"/>
  <c r="X61" i="4"/>
  <c r="X61" i="5" s="1"/>
  <c r="AJ61" i="4"/>
  <c r="AJ61" i="5" s="1"/>
  <c r="AV61" i="4"/>
  <c r="AV61" i="5" s="1"/>
  <c r="BH61" i="4"/>
  <c r="BH61" i="5" s="1"/>
  <c r="BT61" i="4"/>
  <c r="BT61" i="5" s="1"/>
  <c r="E62" i="4"/>
  <c r="E62" i="5" s="1"/>
  <c r="P62" i="4"/>
  <c r="P62" i="5" s="1"/>
  <c r="AB62" i="4"/>
  <c r="AB62" i="5" s="1"/>
  <c r="AN62" i="4"/>
  <c r="AN62" i="5" s="1"/>
  <c r="AZ62" i="4"/>
  <c r="AZ62" i="5" s="1"/>
  <c r="BL62" i="4"/>
  <c r="BL62" i="5" s="1"/>
  <c r="H63" i="4"/>
  <c r="H63" i="5" s="1"/>
  <c r="T63" i="4"/>
  <c r="T63" i="5" s="1"/>
  <c r="AF63" i="4"/>
  <c r="AF63" i="5" s="1"/>
  <c r="AR63" i="4"/>
  <c r="AR63" i="5" s="1"/>
  <c r="BD63" i="4"/>
  <c r="BD63" i="5" s="1"/>
  <c r="BP63" i="4"/>
  <c r="BP63" i="5" s="1"/>
  <c r="L64" i="4"/>
  <c r="L64" i="5" s="1"/>
  <c r="X64" i="4"/>
  <c r="X64" i="5" s="1"/>
  <c r="AJ64" i="4"/>
  <c r="AJ64" i="5" s="1"/>
  <c r="AV64" i="4"/>
  <c r="AV64" i="5" s="1"/>
  <c r="BH64" i="4"/>
  <c r="BH64" i="5" s="1"/>
  <c r="BT64" i="4"/>
  <c r="BT64" i="5" s="1"/>
  <c r="E65" i="4"/>
  <c r="E65" i="5" s="1"/>
  <c r="P65" i="4"/>
  <c r="P65" i="5" s="1"/>
  <c r="AB65" i="4"/>
  <c r="AB65" i="5" s="1"/>
  <c r="AN65" i="4"/>
  <c r="AN65" i="5" s="1"/>
  <c r="AZ65" i="4"/>
  <c r="AZ65" i="5" s="1"/>
  <c r="BL65" i="4"/>
  <c r="BL65" i="5" s="1"/>
  <c r="H66" i="4"/>
  <c r="H66" i="5" s="1"/>
  <c r="T66" i="4"/>
  <c r="T66" i="5" s="1"/>
  <c r="AF66" i="4"/>
  <c r="AF66" i="5" s="1"/>
  <c r="AR66" i="4"/>
  <c r="AR66" i="5" s="1"/>
  <c r="BD66" i="4"/>
  <c r="BD66" i="5" s="1"/>
  <c r="BP66" i="4"/>
  <c r="BP66" i="5" s="1"/>
  <c r="L67" i="4"/>
  <c r="L67" i="5" s="1"/>
  <c r="X67" i="4"/>
  <c r="X67" i="5" s="1"/>
  <c r="AJ67" i="4"/>
  <c r="AJ67" i="5" s="1"/>
  <c r="AV67" i="4"/>
  <c r="AV67" i="5" s="1"/>
  <c r="BH67" i="4"/>
  <c r="BH67" i="5" s="1"/>
  <c r="BT67" i="4"/>
  <c r="BT67" i="5" s="1"/>
  <c r="Q50" i="4"/>
  <c r="Q50" i="5" s="1"/>
  <c r="AC50" i="4"/>
  <c r="AC50" i="5" s="1"/>
  <c r="AO50" i="4"/>
  <c r="AO50" i="5" s="1"/>
  <c r="BA50" i="4"/>
  <c r="BA50" i="5" s="1"/>
  <c r="BM50" i="4"/>
  <c r="BM50" i="5" s="1"/>
  <c r="I51" i="4"/>
  <c r="I51" i="5" s="1"/>
  <c r="U51" i="4"/>
  <c r="U51" i="5" s="1"/>
  <c r="AG51" i="4"/>
  <c r="AG51" i="5" s="1"/>
  <c r="AS51" i="4"/>
  <c r="AS51" i="5" s="1"/>
  <c r="BE51" i="4"/>
  <c r="BE51" i="5" s="1"/>
  <c r="BQ51" i="4"/>
  <c r="BQ51" i="5" s="1"/>
  <c r="M52" i="4"/>
  <c r="M52" i="5" s="1"/>
  <c r="Y52" i="4"/>
  <c r="Y52" i="5" s="1"/>
  <c r="AK52" i="4"/>
  <c r="AK52" i="5" s="1"/>
  <c r="AW52" i="4"/>
  <c r="AW52" i="5" s="1"/>
  <c r="BI52" i="4"/>
  <c r="BI52" i="5" s="1"/>
  <c r="Q53" i="4"/>
  <c r="Q53" i="5" s="1"/>
  <c r="AC53" i="4"/>
  <c r="AC53" i="5" s="1"/>
  <c r="AO53" i="4"/>
  <c r="AO53" i="5" s="1"/>
  <c r="BA53" i="4"/>
  <c r="BA53" i="5" s="1"/>
  <c r="BM53" i="4"/>
  <c r="BM53" i="5" s="1"/>
  <c r="I54" i="4"/>
  <c r="I54" i="5" s="1"/>
  <c r="U54" i="4"/>
  <c r="U54" i="5" s="1"/>
  <c r="AG54" i="4"/>
  <c r="AG54" i="5" s="1"/>
  <c r="AS54" i="4"/>
  <c r="AS54" i="5" s="1"/>
  <c r="BE54" i="4"/>
  <c r="BE54" i="5" s="1"/>
  <c r="BQ54" i="4"/>
  <c r="BQ54" i="5" s="1"/>
  <c r="M55" i="4"/>
  <c r="M55" i="5" s="1"/>
  <c r="Y55" i="4"/>
  <c r="Y55" i="5" s="1"/>
  <c r="AK55" i="4"/>
  <c r="AK55" i="5" s="1"/>
  <c r="AW55" i="4"/>
  <c r="AW55" i="5" s="1"/>
  <c r="BI55" i="4"/>
  <c r="BI55" i="5" s="1"/>
  <c r="Q56" i="4"/>
  <c r="Q56" i="5" s="1"/>
  <c r="AC56" i="4"/>
  <c r="AC56" i="5" s="1"/>
  <c r="AO56" i="4"/>
  <c r="AO56" i="5" s="1"/>
  <c r="BA56" i="4"/>
  <c r="BA56" i="5" s="1"/>
  <c r="BM56" i="4"/>
  <c r="BM56" i="5" s="1"/>
  <c r="I57" i="4"/>
  <c r="I57" i="5" s="1"/>
  <c r="U57" i="4"/>
  <c r="U57" i="5" s="1"/>
  <c r="AG57" i="4"/>
  <c r="AG57" i="5" s="1"/>
  <c r="AS57" i="4"/>
  <c r="AS57" i="5" s="1"/>
  <c r="BE57" i="4"/>
  <c r="BE57" i="5" s="1"/>
  <c r="BQ57" i="4"/>
  <c r="BQ57" i="5" s="1"/>
  <c r="M58" i="4"/>
  <c r="M58" i="5" s="1"/>
  <c r="Y58" i="4"/>
  <c r="Y58" i="5" s="1"/>
  <c r="AK58" i="4"/>
  <c r="AK58" i="5" s="1"/>
  <c r="AW58" i="4"/>
  <c r="AW58" i="5" s="1"/>
  <c r="BI58" i="4"/>
  <c r="BI58" i="5" s="1"/>
  <c r="Q59" i="4"/>
  <c r="Q59" i="5" s="1"/>
  <c r="AC59" i="4"/>
  <c r="AC59" i="5" s="1"/>
  <c r="AO59" i="4"/>
  <c r="AO59" i="5" s="1"/>
  <c r="BA59" i="4"/>
  <c r="BA59" i="5" s="1"/>
  <c r="BM59" i="4"/>
  <c r="BM59" i="5" s="1"/>
  <c r="I60" i="4"/>
  <c r="I60" i="5" s="1"/>
  <c r="U60" i="4"/>
  <c r="U60" i="5" s="1"/>
  <c r="AG60" i="4"/>
  <c r="AG60" i="5" s="1"/>
  <c r="AS60" i="4"/>
  <c r="AS60" i="5" s="1"/>
  <c r="BE60" i="4"/>
  <c r="BE60" i="5" s="1"/>
  <c r="BQ60" i="4"/>
  <c r="BQ60" i="5" s="1"/>
  <c r="M61" i="4"/>
  <c r="M61" i="5" s="1"/>
  <c r="Y61" i="4"/>
  <c r="Y61" i="5" s="1"/>
  <c r="AK61" i="4"/>
  <c r="AK61" i="5" s="1"/>
  <c r="AW61" i="4"/>
  <c r="AW61" i="5" s="1"/>
  <c r="BI61" i="4"/>
  <c r="BI61" i="5" s="1"/>
  <c r="Q62" i="4"/>
  <c r="Q62" i="5" s="1"/>
  <c r="AC62" i="4"/>
  <c r="AC62" i="5" s="1"/>
  <c r="AO62" i="4"/>
  <c r="AO62" i="5" s="1"/>
  <c r="BA62" i="4"/>
  <c r="BA62" i="5" s="1"/>
  <c r="BM62" i="4"/>
  <c r="BM62" i="5" s="1"/>
  <c r="I63" i="4"/>
  <c r="I63" i="5" s="1"/>
  <c r="U63" i="4"/>
  <c r="U63" i="5" s="1"/>
  <c r="AG63" i="4"/>
  <c r="AG63" i="5" s="1"/>
  <c r="AS63" i="4"/>
  <c r="AS63" i="5" s="1"/>
  <c r="BE63" i="4"/>
  <c r="BE63" i="5" s="1"/>
  <c r="BQ63" i="4"/>
  <c r="BQ63" i="5" s="1"/>
  <c r="M64" i="4"/>
  <c r="M64" i="5" s="1"/>
  <c r="Y64" i="4"/>
  <c r="Y64" i="5" s="1"/>
  <c r="AK64" i="4"/>
  <c r="AK64" i="5" s="1"/>
  <c r="AW64" i="4"/>
  <c r="AW64" i="5" s="1"/>
  <c r="BI64" i="4"/>
  <c r="BI64" i="5" s="1"/>
  <c r="Q65" i="4"/>
  <c r="Q65" i="5" s="1"/>
  <c r="AC65" i="4"/>
  <c r="AC65" i="5" s="1"/>
  <c r="AO65" i="4"/>
  <c r="AO65" i="5" s="1"/>
  <c r="BA65" i="4"/>
  <c r="BA65" i="5" s="1"/>
  <c r="BM65" i="4"/>
  <c r="BM65" i="5" s="1"/>
  <c r="I66" i="4"/>
  <c r="I66" i="5" s="1"/>
  <c r="U66" i="4"/>
  <c r="U66" i="5" s="1"/>
  <c r="AG66" i="4"/>
  <c r="AG66" i="5" s="1"/>
  <c r="AS66" i="4"/>
  <c r="AS66" i="5" s="1"/>
  <c r="BE66" i="4"/>
  <c r="BE66" i="5" s="1"/>
  <c r="BQ66" i="4"/>
  <c r="BQ66" i="5" s="1"/>
  <c r="M67" i="4"/>
  <c r="M67" i="5" s="1"/>
  <c r="Y67" i="4"/>
  <c r="Y67" i="5" s="1"/>
  <c r="AK67" i="4"/>
  <c r="AK67" i="5" s="1"/>
  <c r="AW67" i="4"/>
  <c r="AW67" i="5" s="1"/>
  <c r="BI67" i="4"/>
  <c r="BI67" i="5" s="1"/>
  <c r="AD50" i="4"/>
  <c r="AD50" i="5" s="1"/>
  <c r="AP50" i="4"/>
  <c r="AP50" i="5" s="1"/>
  <c r="BB50" i="4"/>
  <c r="BB50" i="5" s="1"/>
  <c r="BN50" i="4"/>
  <c r="BN50" i="5" s="1"/>
  <c r="J51" i="4"/>
  <c r="J51" i="5" s="1"/>
  <c r="V51" i="4"/>
  <c r="V51" i="5" s="1"/>
  <c r="AH51" i="4"/>
  <c r="AH51" i="5" s="1"/>
  <c r="AT51" i="4"/>
  <c r="AT51" i="5" s="1"/>
  <c r="BF51" i="4"/>
  <c r="BF51" i="5" s="1"/>
  <c r="BR51" i="4"/>
  <c r="BR51" i="5" s="1"/>
  <c r="N52" i="4"/>
  <c r="N52" i="5" s="1"/>
  <c r="Z52" i="4"/>
  <c r="Z52" i="5" s="1"/>
  <c r="AL52" i="4"/>
  <c r="AL52" i="5" s="1"/>
  <c r="AX52" i="4"/>
  <c r="AX52" i="5" s="1"/>
  <c r="BJ52" i="4"/>
  <c r="BJ52" i="5" s="1"/>
  <c r="F53" i="4"/>
  <c r="F53" i="5" s="1"/>
  <c r="R53" i="4"/>
  <c r="R53" i="5" s="1"/>
  <c r="AD53" i="4"/>
  <c r="AD53" i="5" s="1"/>
  <c r="AP53" i="4"/>
  <c r="AP53" i="5" s="1"/>
  <c r="BB53" i="4"/>
  <c r="BB53" i="5" s="1"/>
  <c r="BN53" i="4"/>
  <c r="BN53" i="5" s="1"/>
  <c r="J54" i="4"/>
  <c r="J54" i="5" s="1"/>
  <c r="V54" i="4"/>
  <c r="V54" i="5" s="1"/>
  <c r="AH54" i="4"/>
  <c r="AH54" i="5" s="1"/>
  <c r="AT54" i="4"/>
  <c r="AT54" i="5" s="1"/>
  <c r="BF54" i="4"/>
  <c r="BF54" i="5" s="1"/>
  <c r="BR54" i="4"/>
  <c r="BR54" i="5" s="1"/>
  <c r="N55" i="4"/>
  <c r="N55" i="5" s="1"/>
  <c r="Z55" i="4"/>
  <c r="Z55" i="5" s="1"/>
  <c r="AL55" i="4"/>
  <c r="AL55" i="5" s="1"/>
  <c r="AX55" i="4"/>
  <c r="AX55" i="5" s="1"/>
  <c r="BJ55" i="4"/>
  <c r="BJ55" i="5" s="1"/>
  <c r="F56" i="4"/>
  <c r="F56" i="5" s="1"/>
  <c r="R56" i="4"/>
  <c r="R56" i="5" s="1"/>
  <c r="AD56" i="4"/>
  <c r="AD56" i="5" s="1"/>
  <c r="AP56" i="4"/>
  <c r="AP56" i="5" s="1"/>
  <c r="BB56" i="4"/>
  <c r="BB56" i="5" s="1"/>
  <c r="BN56" i="4"/>
  <c r="BN56" i="5" s="1"/>
  <c r="J57" i="4"/>
  <c r="J57" i="5" s="1"/>
  <c r="V57" i="4"/>
  <c r="V57" i="5" s="1"/>
  <c r="AH57" i="4"/>
  <c r="AH57" i="5" s="1"/>
  <c r="AT57" i="4"/>
  <c r="AT57" i="5" s="1"/>
  <c r="BF57" i="4"/>
  <c r="BF57" i="5" s="1"/>
  <c r="BR57" i="4"/>
  <c r="BR57" i="5" s="1"/>
  <c r="N58" i="4"/>
  <c r="N58" i="5" s="1"/>
  <c r="Z58" i="4"/>
  <c r="Z58" i="5" s="1"/>
  <c r="AL58" i="4"/>
  <c r="AL58" i="5" s="1"/>
  <c r="AX58" i="4"/>
  <c r="AX58" i="5" s="1"/>
  <c r="BJ58" i="4"/>
  <c r="BJ58" i="5" s="1"/>
  <c r="F59" i="4"/>
  <c r="F59" i="5" s="1"/>
  <c r="R59" i="4"/>
  <c r="R59" i="5" s="1"/>
  <c r="AD59" i="4"/>
  <c r="AD59" i="5" s="1"/>
  <c r="AP59" i="4"/>
  <c r="AP59" i="5" s="1"/>
  <c r="BB59" i="4"/>
  <c r="BB59" i="5" s="1"/>
  <c r="BN59" i="4"/>
  <c r="BN59" i="5" s="1"/>
  <c r="J60" i="4"/>
  <c r="J60" i="5" s="1"/>
  <c r="V60" i="4"/>
  <c r="V60" i="5" s="1"/>
  <c r="AH60" i="4"/>
  <c r="AH60" i="5" s="1"/>
  <c r="AT60" i="4"/>
  <c r="AT60" i="5" s="1"/>
  <c r="BF60" i="4"/>
  <c r="BF60" i="5" s="1"/>
  <c r="BR60" i="4"/>
  <c r="BR60" i="5" s="1"/>
  <c r="N61" i="4"/>
  <c r="N61" i="5" s="1"/>
  <c r="Z61" i="4"/>
  <c r="Z61" i="5" s="1"/>
  <c r="AL61" i="4"/>
  <c r="AL61" i="5" s="1"/>
  <c r="AX61" i="4"/>
  <c r="AX61" i="5" s="1"/>
  <c r="BJ61" i="4"/>
  <c r="BJ61" i="5" s="1"/>
  <c r="F62" i="4"/>
  <c r="F62" i="5" s="1"/>
  <c r="R62" i="4"/>
  <c r="R62" i="5" s="1"/>
  <c r="AD62" i="4"/>
  <c r="AD62" i="5" s="1"/>
  <c r="AP62" i="4"/>
  <c r="AP62" i="5" s="1"/>
  <c r="BB62" i="4"/>
  <c r="BB62" i="5" s="1"/>
  <c r="BN62" i="4"/>
  <c r="BN62" i="5" s="1"/>
  <c r="J63" i="4"/>
  <c r="J63" i="5" s="1"/>
  <c r="V63" i="4"/>
  <c r="V63" i="5" s="1"/>
  <c r="AH63" i="4"/>
  <c r="AH63" i="5" s="1"/>
  <c r="AT63" i="4"/>
  <c r="AT63" i="5" s="1"/>
  <c r="BF63" i="4"/>
  <c r="BF63" i="5" s="1"/>
  <c r="BR63" i="4"/>
  <c r="BR63" i="5" s="1"/>
  <c r="N64" i="4"/>
  <c r="N64" i="5" s="1"/>
  <c r="Z64" i="4"/>
  <c r="Z64" i="5" s="1"/>
  <c r="AL64" i="4"/>
  <c r="AL64" i="5" s="1"/>
  <c r="AX64" i="4"/>
  <c r="AX64" i="5" s="1"/>
  <c r="BJ64" i="4"/>
  <c r="BJ64" i="5" s="1"/>
  <c r="F65" i="4"/>
  <c r="F65" i="5" s="1"/>
  <c r="R65" i="4"/>
  <c r="R65" i="5" s="1"/>
  <c r="AD65" i="4"/>
  <c r="AD65" i="5" s="1"/>
  <c r="AP65" i="4"/>
  <c r="AP65" i="5" s="1"/>
  <c r="BB65" i="4"/>
  <c r="BB65" i="5" s="1"/>
  <c r="BN65" i="4"/>
  <c r="BN65" i="5" s="1"/>
  <c r="J66" i="4"/>
  <c r="J66" i="5" s="1"/>
  <c r="V66" i="4"/>
  <c r="V66" i="5" s="1"/>
  <c r="AH66" i="4"/>
  <c r="AH66" i="5" s="1"/>
  <c r="AT66" i="4"/>
  <c r="AT66" i="5" s="1"/>
  <c r="BF66" i="4"/>
  <c r="BF66" i="5" s="1"/>
  <c r="BR66" i="4"/>
  <c r="BR66" i="5" s="1"/>
  <c r="N67" i="4"/>
  <c r="N67" i="5" s="1"/>
  <c r="Z67" i="4"/>
  <c r="Z67" i="5" s="1"/>
  <c r="AL67" i="4"/>
  <c r="AL67" i="5" s="1"/>
  <c r="AX67" i="4"/>
  <c r="AX67" i="5" s="1"/>
  <c r="BJ67" i="4"/>
  <c r="BJ67" i="5" s="1"/>
  <c r="G50" i="4"/>
  <c r="G50" i="5" s="1"/>
  <c r="S50" i="4"/>
  <c r="S50" i="5" s="1"/>
  <c r="AE50" i="4"/>
  <c r="AE50" i="5" s="1"/>
  <c r="AQ50" i="4"/>
  <c r="AQ50" i="5" s="1"/>
  <c r="BC50" i="4"/>
  <c r="BC50" i="5" s="1"/>
  <c r="BO50" i="4"/>
  <c r="BO50" i="5" s="1"/>
  <c r="K51" i="4"/>
  <c r="K51" i="5" s="1"/>
  <c r="W51" i="4"/>
  <c r="W51" i="5" s="1"/>
  <c r="AI51" i="4"/>
  <c r="AI51" i="5" s="1"/>
  <c r="AU51" i="4"/>
  <c r="AU51" i="5" s="1"/>
  <c r="BG51" i="4"/>
  <c r="BG51" i="5" s="1"/>
  <c r="BS51" i="4"/>
  <c r="BS51" i="5" s="1"/>
  <c r="O52" i="4"/>
  <c r="O52" i="5" s="1"/>
  <c r="AA52" i="4"/>
  <c r="AA52" i="5" s="1"/>
  <c r="AM52" i="4"/>
  <c r="AM52" i="5" s="1"/>
  <c r="AY52" i="4"/>
  <c r="AY52" i="5" s="1"/>
  <c r="BK52" i="4"/>
  <c r="BK52" i="5" s="1"/>
  <c r="BU52" i="4"/>
  <c r="BU52" i="5" s="1"/>
  <c r="G53" i="4"/>
  <c r="G53" i="5" s="1"/>
  <c r="S53" i="4"/>
  <c r="S53" i="5" s="1"/>
  <c r="AE53" i="4"/>
  <c r="AE53" i="5" s="1"/>
  <c r="AQ53" i="4"/>
  <c r="AQ53" i="5" s="1"/>
  <c r="BC53" i="4"/>
  <c r="BC53" i="5" s="1"/>
  <c r="BO53" i="4"/>
  <c r="BO53" i="5" s="1"/>
  <c r="K54" i="4"/>
  <c r="K54" i="5" s="1"/>
  <c r="W54" i="4"/>
  <c r="W54" i="5" s="1"/>
  <c r="AI54" i="4"/>
  <c r="AI54" i="5" s="1"/>
  <c r="AU54" i="4"/>
  <c r="AU54" i="5" s="1"/>
  <c r="BG54" i="4"/>
  <c r="BG54" i="5" s="1"/>
  <c r="BS54" i="4"/>
  <c r="BS54" i="5" s="1"/>
  <c r="O55" i="4"/>
  <c r="O55" i="5" s="1"/>
  <c r="AA55" i="4"/>
  <c r="AA55" i="5" s="1"/>
  <c r="AM55" i="4"/>
  <c r="AM55" i="5" s="1"/>
  <c r="AY55" i="4"/>
  <c r="AY55" i="5" s="1"/>
  <c r="BK55" i="4"/>
  <c r="BK55" i="5" s="1"/>
  <c r="BU55" i="4"/>
  <c r="BU55" i="5" s="1"/>
  <c r="G56" i="4"/>
  <c r="G56" i="5" s="1"/>
  <c r="S56" i="4"/>
  <c r="S56" i="5" s="1"/>
  <c r="AE56" i="4"/>
  <c r="AE56" i="5" s="1"/>
  <c r="AQ56" i="4"/>
  <c r="AQ56" i="5" s="1"/>
  <c r="BC56" i="4"/>
  <c r="BC56" i="5" s="1"/>
  <c r="BO56" i="4"/>
  <c r="BO56" i="5" s="1"/>
  <c r="K57" i="4"/>
  <c r="K57" i="5" s="1"/>
  <c r="W57" i="4"/>
  <c r="W57" i="5" s="1"/>
  <c r="AI57" i="4"/>
  <c r="AI57" i="5" s="1"/>
  <c r="AU57" i="4"/>
  <c r="AU57" i="5" s="1"/>
  <c r="BG57" i="4"/>
  <c r="BG57" i="5" s="1"/>
  <c r="BS57" i="4"/>
  <c r="BS57" i="5" s="1"/>
  <c r="O58" i="4"/>
  <c r="O58" i="5" s="1"/>
  <c r="AA58" i="4"/>
  <c r="AA58" i="5" s="1"/>
  <c r="AM58" i="4"/>
  <c r="AM58" i="5" s="1"/>
  <c r="AY58" i="4"/>
  <c r="AY58" i="5" s="1"/>
  <c r="BK58" i="4"/>
  <c r="BK58" i="5" s="1"/>
  <c r="BU58" i="4"/>
  <c r="BU58" i="5" s="1"/>
  <c r="G59" i="4"/>
  <c r="G59" i="5" s="1"/>
  <c r="S59" i="4"/>
  <c r="S59" i="5" s="1"/>
  <c r="AE59" i="4"/>
  <c r="AE59" i="5" s="1"/>
  <c r="AQ59" i="4"/>
  <c r="AQ59" i="5" s="1"/>
  <c r="BC59" i="4"/>
  <c r="BC59" i="5" s="1"/>
  <c r="BO59" i="4"/>
  <c r="BO59" i="5" s="1"/>
  <c r="K60" i="4"/>
  <c r="K60" i="5" s="1"/>
  <c r="W60" i="4"/>
  <c r="W60" i="5" s="1"/>
  <c r="AI60" i="4"/>
  <c r="AI60" i="5" s="1"/>
  <c r="AU60" i="4"/>
  <c r="AU60" i="5" s="1"/>
  <c r="BG60" i="4"/>
  <c r="BG60" i="5" s="1"/>
  <c r="BS60" i="4"/>
  <c r="BS60" i="5" s="1"/>
  <c r="O61" i="4"/>
  <c r="O61" i="5" s="1"/>
  <c r="AA61" i="4"/>
  <c r="AA61" i="5" s="1"/>
  <c r="AM61" i="4"/>
  <c r="AM61" i="5" s="1"/>
  <c r="AY61" i="4"/>
  <c r="AY61" i="5" s="1"/>
  <c r="BK61" i="4"/>
  <c r="BK61" i="5" s="1"/>
  <c r="BU61" i="4"/>
  <c r="BU61" i="5" s="1"/>
  <c r="G62" i="4"/>
  <c r="G62" i="5" s="1"/>
  <c r="S62" i="4"/>
  <c r="S62" i="5" s="1"/>
  <c r="AE62" i="4"/>
  <c r="AE62" i="5" s="1"/>
  <c r="AQ62" i="4"/>
  <c r="AQ62" i="5" s="1"/>
  <c r="BC62" i="4"/>
  <c r="BC62" i="5" s="1"/>
  <c r="BO62" i="4"/>
  <c r="BO62" i="5" s="1"/>
  <c r="K63" i="4"/>
  <c r="K63" i="5" s="1"/>
  <c r="W63" i="4"/>
  <c r="W63" i="5" s="1"/>
  <c r="AI63" i="4"/>
  <c r="AI63" i="5" s="1"/>
  <c r="AU63" i="4"/>
  <c r="AU63" i="5" s="1"/>
  <c r="BG63" i="4"/>
  <c r="BG63" i="5" s="1"/>
  <c r="BS63" i="4"/>
  <c r="BS63" i="5" s="1"/>
  <c r="O64" i="4"/>
  <c r="O64" i="5" s="1"/>
  <c r="AA64" i="4"/>
  <c r="AA64" i="5" s="1"/>
  <c r="AM64" i="4"/>
  <c r="AM64" i="5" s="1"/>
  <c r="AY64" i="4"/>
  <c r="AY64" i="5" s="1"/>
  <c r="BK64" i="4"/>
  <c r="BK64" i="5" s="1"/>
  <c r="BU64" i="4"/>
  <c r="BU64" i="5" s="1"/>
  <c r="G65" i="4"/>
  <c r="G65" i="5" s="1"/>
  <c r="S65" i="4"/>
  <c r="S65" i="5" s="1"/>
  <c r="AE65" i="4"/>
  <c r="AE65" i="5" s="1"/>
  <c r="AQ65" i="4"/>
  <c r="AQ65" i="5" s="1"/>
  <c r="BC65" i="4"/>
  <c r="BC65" i="5" s="1"/>
  <c r="BO65" i="4"/>
  <c r="BO65" i="5" s="1"/>
  <c r="K66" i="4"/>
  <c r="K66" i="5" s="1"/>
  <c r="W66" i="4"/>
  <c r="W66" i="5" s="1"/>
  <c r="AI66" i="4"/>
  <c r="AI66" i="5" s="1"/>
  <c r="AU66" i="4"/>
  <c r="AU66" i="5" s="1"/>
  <c r="BG66" i="4"/>
  <c r="BG66" i="5" s="1"/>
  <c r="BS66" i="4"/>
  <c r="BS66" i="5" s="1"/>
  <c r="O67" i="4"/>
  <c r="O67" i="5" s="1"/>
  <c r="AA67" i="4"/>
  <c r="AA67" i="5" s="1"/>
  <c r="AM67" i="4"/>
  <c r="AM67" i="5" s="1"/>
  <c r="AY67" i="4"/>
  <c r="AY67" i="5" s="1"/>
  <c r="BK67" i="4"/>
  <c r="BK67" i="5" s="1"/>
  <c r="BU67" i="4"/>
  <c r="BU67" i="5" s="1"/>
  <c r="T50" i="4"/>
  <c r="T50" i="5" s="1"/>
  <c r="AF50" i="4"/>
  <c r="AF50" i="5" s="1"/>
  <c r="AR50" i="4"/>
  <c r="AR50" i="5" s="1"/>
  <c r="BD50" i="4"/>
  <c r="BD50" i="5" s="1"/>
  <c r="BP50" i="4"/>
  <c r="BP50" i="5" s="1"/>
  <c r="L51" i="4"/>
  <c r="L51" i="5" s="1"/>
  <c r="X51" i="4"/>
  <c r="X51" i="5" s="1"/>
  <c r="AJ51" i="4"/>
  <c r="AJ51" i="5" s="1"/>
  <c r="AV51" i="4"/>
  <c r="AV51" i="5" s="1"/>
  <c r="BH51" i="4"/>
  <c r="BH51" i="5" s="1"/>
  <c r="BT51" i="4"/>
  <c r="BT51" i="5" s="1"/>
  <c r="E52" i="4"/>
  <c r="E52" i="5" s="1"/>
  <c r="P52" i="4"/>
  <c r="P52" i="5" s="1"/>
  <c r="AB52" i="4"/>
  <c r="AB52" i="5" s="1"/>
  <c r="AN52" i="4"/>
  <c r="AN52" i="5" s="1"/>
  <c r="AZ52" i="4"/>
  <c r="AZ52" i="5" s="1"/>
  <c r="BL52" i="4"/>
  <c r="BL52" i="5" s="1"/>
  <c r="H53" i="4"/>
  <c r="H53" i="5" s="1"/>
  <c r="T53" i="4"/>
  <c r="T53" i="5" s="1"/>
  <c r="AF53" i="4"/>
  <c r="AF53" i="5" s="1"/>
  <c r="AR53" i="4"/>
  <c r="AR53" i="5" s="1"/>
  <c r="BD53" i="4"/>
  <c r="BD53" i="5" s="1"/>
  <c r="BP53" i="4"/>
  <c r="BP53" i="5" s="1"/>
  <c r="L54" i="4"/>
  <c r="L54" i="5" s="1"/>
  <c r="X54" i="4"/>
  <c r="X54" i="5" s="1"/>
  <c r="AJ54" i="4"/>
  <c r="AJ54" i="5" s="1"/>
  <c r="AV54" i="4"/>
  <c r="AV54" i="5" s="1"/>
  <c r="BH54" i="4"/>
  <c r="BH54" i="5" s="1"/>
  <c r="BT54" i="4"/>
  <c r="BT54" i="5" s="1"/>
  <c r="E55" i="4"/>
  <c r="E55" i="5" s="1"/>
  <c r="P55" i="4"/>
  <c r="P55" i="5" s="1"/>
  <c r="AB55" i="4"/>
  <c r="AB55" i="5" s="1"/>
  <c r="AN55" i="4"/>
  <c r="AN55" i="5" s="1"/>
  <c r="AZ55" i="4"/>
  <c r="AZ55" i="5" s="1"/>
  <c r="BL55" i="4"/>
  <c r="BL55" i="5" s="1"/>
  <c r="H56" i="4"/>
  <c r="H56" i="5" s="1"/>
  <c r="T56" i="4"/>
  <c r="T56" i="5" s="1"/>
  <c r="AF56" i="4"/>
  <c r="AF56" i="5" s="1"/>
  <c r="AR56" i="4"/>
  <c r="AR56" i="5" s="1"/>
  <c r="BD56" i="4"/>
  <c r="BD56" i="5" s="1"/>
  <c r="BP56" i="4"/>
  <c r="BP56" i="5" s="1"/>
  <c r="L57" i="4"/>
  <c r="L57" i="5" s="1"/>
  <c r="X57" i="4"/>
  <c r="X57" i="5" s="1"/>
  <c r="AJ57" i="4"/>
  <c r="AJ57" i="5" s="1"/>
  <c r="AV57" i="4"/>
  <c r="AV57" i="5" s="1"/>
  <c r="BH57" i="4"/>
  <c r="BH57" i="5" s="1"/>
  <c r="BT57" i="4"/>
  <c r="BT57" i="5" s="1"/>
  <c r="E58" i="4"/>
  <c r="E58" i="5" s="1"/>
  <c r="P58" i="4"/>
  <c r="P58" i="5" s="1"/>
  <c r="AB58" i="4"/>
  <c r="AB58" i="5" s="1"/>
  <c r="AN58" i="4"/>
  <c r="AN58" i="5" s="1"/>
  <c r="AZ58" i="4"/>
  <c r="AZ58" i="5" s="1"/>
  <c r="BL58" i="4"/>
  <c r="BL58" i="5" s="1"/>
  <c r="H59" i="4"/>
  <c r="H59" i="5" s="1"/>
  <c r="T59" i="4"/>
  <c r="T59" i="5" s="1"/>
  <c r="AF59" i="4"/>
  <c r="AF59" i="5" s="1"/>
  <c r="AR59" i="4"/>
  <c r="AR59" i="5" s="1"/>
  <c r="BD59" i="4"/>
  <c r="BD59" i="5" s="1"/>
  <c r="BP59" i="4"/>
  <c r="BP59" i="5" s="1"/>
  <c r="L60" i="4"/>
  <c r="L60" i="5" s="1"/>
  <c r="X60" i="4"/>
  <c r="X60" i="5" s="1"/>
  <c r="AJ60" i="4"/>
  <c r="AJ60" i="5" s="1"/>
  <c r="AV60" i="4"/>
  <c r="AV60" i="5" s="1"/>
  <c r="BH60" i="4"/>
  <c r="BH60" i="5" s="1"/>
  <c r="BT60" i="4"/>
  <c r="BT60" i="5" s="1"/>
  <c r="E61" i="4"/>
  <c r="E61" i="5" s="1"/>
  <c r="P61" i="4"/>
  <c r="P61" i="5" s="1"/>
  <c r="AB61" i="4"/>
  <c r="AB61" i="5" s="1"/>
  <c r="AN61" i="4"/>
  <c r="AN61" i="5" s="1"/>
  <c r="AZ61" i="4"/>
  <c r="AZ61" i="5" s="1"/>
  <c r="BL61" i="4"/>
  <c r="BL61" i="5" s="1"/>
  <c r="H62" i="4"/>
  <c r="H62" i="5" s="1"/>
  <c r="T62" i="4"/>
  <c r="T62" i="5" s="1"/>
  <c r="AF62" i="4"/>
  <c r="AF62" i="5" s="1"/>
  <c r="AR62" i="4"/>
  <c r="AR62" i="5" s="1"/>
  <c r="BD62" i="4"/>
  <c r="BD62" i="5" s="1"/>
  <c r="BP62" i="4"/>
  <c r="BP62" i="5" s="1"/>
  <c r="L63" i="4"/>
  <c r="L63" i="5" s="1"/>
  <c r="X63" i="4"/>
  <c r="X63" i="5" s="1"/>
  <c r="AJ63" i="4"/>
  <c r="AJ63" i="5" s="1"/>
  <c r="AV63" i="4"/>
  <c r="AV63" i="5" s="1"/>
  <c r="BH63" i="4"/>
  <c r="BH63" i="5" s="1"/>
  <c r="BT63" i="4"/>
  <c r="BT63" i="5" s="1"/>
  <c r="E64" i="4"/>
  <c r="E64" i="5" s="1"/>
  <c r="P64" i="4"/>
  <c r="P64" i="5" s="1"/>
  <c r="AB64" i="4"/>
  <c r="AB64" i="5" s="1"/>
  <c r="AN64" i="4"/>
  <c r="AN64" i="5" s="1"/>
  <c r="AZ64" i="4"/>
  <c r="AZ64" i="5" s="1"/>
  <c r="BL64" i="4"/>
  <c r="BL64" i="5" s="1"/>
  <c r="H65" i="4"/>
  <c r="H65" i="5" s="1"/>
  <c r="T65" i="4"/>
  <c r="T65" i="5" s="1"/>
  <c r="AF65" i="4"/>
  <c r="AF65" i="5" s="1"/>
  <c r="AR65" i="4"/>
  <c r="AR65" i="5" s="1"/>
  <c r="BD65" i="4"/>
  <c r="BD65" i="5" s="1"/>
  <c r="BP65" i="4"/>
  <c r="BP65" i="5" s="1"/>
  <c r="L66" i="4"/>
  <c r="L66" i="5" s="1"/>
  <c r="X66" i="4"/>
  <c r="X66" i="5" s="1"/>
  <c r="AJ66" i="4"/>
  <c r="AJ66" i="5" s="1"/>
  <c r="AV66" i="4"/>
  <c r="AV66" i="5" s="1"/>
  <c r="BH66" i="4"/>
  <c r="BH66" i="5" s="1"/>
  <c r="BT66" i="4"/>
  <c r="BT66" i="5" s="1"/>
  <c r="E67" i="4"/>
  <c r="E67" i="5" s="1"/>
  <c r="P67" i="4"/>
  <c r="P67" i="5" s="1"/>
  <c r="AB67" i="4"/>
  <c r="AB67" i="5" s="1"/>
  <c r="AN67" i="4"/>
  <c r="AN67" i="5" s="1"/>
  <c r="AZ67" i="4"/>
  <c r="AZ67" i="5" s="1"/>
  <c r="BL67" i="4"/>
  <c r="BL67" i="5" s="1"/>
  <c r="Q2" i="6" l="1"/>
  <c r="V34" i="13"/>
  <c r="F33" i="13"/>
  <c r="BR31" i="13"/>
  <c r="BB30" i="13"/>
  <c r="AL29" i="13"/>
  <c r="BA33" i="13"/>
  <c r="Y32" i="13"/>
  <c r="AB30" i="13"/>
  <c r="L29" i="13"/>
  <c r="BL27" i="13"/>
  <c r="AV26" i="13"/>
  <c r="AE34" i="13"/>
  <c r="O33" i="13"/>
  <c r="BK30" i="13"/>
  <c r="AU29" i="13"/>
  <c r="E2" i="6"/>
  <c r="T2" i="6"/>
  <c r="BL54" i="13"/>
  <c r="AU57" i="13"/>
  <c r="AE56" i="13"/>
  <c r="O55" i="13"/>
  <c r="BO53" i="13"/>
  <c r="AY52" i="13"/>
  <c r="W51" i="13"/>
  <c r="G50" i="13"/>
  <c r="BR66" i="13"/>
  <c r="BB65" i="13"/>
  <c r="AL64" i="13"/>
  <c r="V63" i="13"/>
  <c r="F62" i="13"/>
  <c r="BB59" i="13"/>
  <c r="F56" i="13"/>
  <c r="BI67" i="13"/>
  <c r="AG66" i="13"/>
  <c r="BE63" i="13"/>
  <c r="AO62" i="13"/>
  <c r="M61" i="13"/>
  <c r="BM59" i="13"/>
  <c r="AK58" i="13"/>
  <c r="AG54" i="13"/>
  <c r="Q53" i="13"/>
  <c r="AV64" i="13"/>
  <c r="AF63" i="13"/>
  <c r="E62" i="13"/>
  <c r="BP60" i="13"/>
  <c r="AT67" i="13"/>
  <c r="AD66" i="13"/>
  <c r="N65" i="13"/>
  <c r="BJ62" i="13"/>
  <c r="BQ67" i="13"/>
  <c r="BA66" i="13"/>
  <c r="Y65" i="13"/>
  <c r="AW62" i="13"/>
  <c r="U61" i="13"/>
  <c r="AT34" i="13"/>
  <c r="AD33" i="13"/>
  <c r="N32" i="13"/>
  <c r="BJ29" i="13"/>
  <c r="AW32" i="13"/>
  <c r="U31" i="13"/>
  <c r="AS28" i="13"/>
  <c r="AC27" i="13"/>
  <c r="BQ25" i="13"/>
  <c r="AR34" i="13"/>
  <c r="P33" i="13"/>
  <c r="AZ30" i="13"/>
  <c r="AJ29" i="13"/>
  <c r="T28" i="13"/>
  <c r="BT26" i="13"/>
  <c r="BD25" i="13"/>
  <c r="BC34" i="13"/>
  <c r="AM33" i="13"/>
  <c r="W32" i="13"/>
  <c r="G31" i="13"/>
  <c r="BS29" i="13"/>
  <c r="AN67" i="13"/>
  <c r="X66" i="13"/>
  <c r="H65" i="13"/>
  <c r="BH63" i="13"/>
  <c r="AR62" i="13"/>
  <c r="P61" i="13"/>
  <c r="AZ58" i="13"/>
  <c r="AJ57" i="13"/>
  <c r="T56" i="13"/>
  <c r="BT54" i="13"/>
  <c r="BD53" i="13"/>
  <c r="AB52" i="13"/>
  <c r="L51" i="13"/>
  <c r="BK67" i="13"/>
  <c r="AI66" i="13"/>
  <c r="S65" i="13"/>
  <c r="BS63" i="13"/>
  <c r="BC62" i="13"/>
  <c r="AM61" i="13"/>
  <c r="K60" i="13"/>
  <c r="BG63" i="13"/>
  <c r="AQ62" i="13"/>
  <c r="AA61" i="13"/>
  <c r="BF66" i="13"/>
  <c r="AP65" i="13"/>
  <c r="Z64" i="13"/>
  <c r="J63" i="13"/>
  <c r="AS63" i="13"/>
  <c r="AC62" i="13"/>
  <c r="AH67" i="13"/>
  <c r="R66" i="13"/>
  <c r="BN63" i="13"/>
  <c r="AX62" i="13"/>
  <c r="AH34" i="13"/>
  <c r="R33" i="13"/>
  <c r="AX29" i="13"/>
  <c r="BM33" i="13"/>
  <c r="AK32" i="13"/>
  <c r="BI29" i="13"/>
  <c r="AG28" i="13"/>
  <c r="Q27" i="13"/>
  <c r="BE25" i="13"/>
  <c r="AF34" i="13"/>
  <c r="E33" i="13"/>
  <c r="BP31" i="13"/>
  <c r="AN30" i="13"/>
  <c r="X29" i="13"/>
  <c r="H28" i="13"/>
  <c r="BH26" i="13"/>
  <c r="AQ34" i="13"/>
  <c r="AA33" i="13"/>
  <c r="K32" i="13"/>
  <c r="BG29" i="13"/>
  <c r="AO34" i="13"/>
  <c r="M33" i="13"/>
  <c r="D67" i="13"/>
  <c r="BO32" i="13"/>
  <c r="AY31" i="13"/>
  <c r="AI30" i="13"/>
  <c r="S29" i="13"/>
  <c r="BF33" i="13"/>
  <c r="AP32" i="13"/>
  <c r="Z31" i="13"/>
  <c r="J30" i="13"/>
  <c r="U58" i="6"/>
  <c r="BU58" i="13"/>
  <c r="BB53" i="13"/>
  <c r="BL65" i="13"/>
  <c r="AN59" i="13"/>
  <c r="AE54" i="13"/>
  <c r="L66" i="13"/>
  <c r="E61" i="13"/>
  <c r="AR53" i="13"/>
  <c r="G65" i="13"/>
  <c r="BC53" i="13"/>
  <c r="BF60" i="13"/>
  <c r="U54" i="13"/>
  <c r="T63" i="13"/>
  <c r="AF54" i="13"/>
  <c r="AQ60" i="13"/>
  <c r="AK62" i="13"/>
  <c r="BM51" i="13"/>
  <c r="E63" i="13"/>
  <c r="P54" i="13"/>
  <c r="BD59" i="13"/>
  <c r="AF53" i="13"/>
  <c r="AU63" i="13"/>
  <c r="W57" i="13"/>
  <c r="AA52" i="13"/>
  <c r="BJ67" i="13"/>
  <c r="N58" i="13"/>
  <c r="BE60" i="13"/>
  <c r="AK55" i="13"/>
  <c r="X64" i="13"/>
  <c r="BD51" i="13"/>
  <c r="AM65" i="13"/>
  <c r="AE60" i="13"/>
  <c r="BG52" i="13"/>
  <c r="V61" i="13"/>
  <c r="AS67" i="13"/>
  <c r="BQ52" i="13"/>
  <c r="AJ65" i="13"/>
  <c r="BT62" i="13"/>
  <c r="AB60" i="13"/>
  <c r="AF55" i="13"/>
  <c r="BS62" i="13"/>
  <c r="AU56" i="13"/>
  <c r="AY51" i="13"/>
  <c r="Z63" i="13"/>
  <c r="AP58" i="13"/>
  <c r="J56" i="13"/>
  <c r="AP52" i="13"/>
  <c r="F65" i="6"/>
  <c r="I65" i="13"/>
  <c r="Q61" i="13"/>
  <c r="BM55" i="13"/>
  <c r="AK54" i="13"/>
  <c r="F53" i="6"/>
  <c r="I53" i="13"/>
  <c r="BI51" i="13"/>
  <c r="AG50" i="13"/>
  <c r="F51" i="13"/>
  <c r="BR49" i="13"/>
  <c r="BB48" i="13"/>
  <c r="AL47" i="13"/>
  <c r="V46" i="13"/>
  <c r="E45" i="6"/>
  <c r="F45" i="13"/>
  <c r="BR43" i="13"/>
  <c r="BB42" i="13"/>
  <c r="AL41" i="13"/>
  <c r="V40" i="13"/>
  <c r="F39" i="13"/>
  <c r="BR37" i="13"/>
  <c r="BB36" i="13"/>
  <c r="AL35" i="13"/>
  <c r="V28" i="13"/>
  <c r="F27" i="13"/>
  <c r="BR25" i="13"/>
  <c r="AS49" i="13"/>
  <c r="AC48" i="13"/>
  <c r="BQ46" i="13"/>
  <c r="BA45" i="13"/>
  <c r="Y44" i="13"/>
  <c r="AW41" i="13"/>
  <c r="U40" i="13"/>
  <c r="AS37" i="13"/>
  <c r="AC36" i="13"/>
  <c r="BQ34" i="13"/>
  <c r="AW29" i="13"/>
  <c r="U28" i="13"/>
  <c r="AS25" i="13"/>
  <c r="AF49" i="13"/>
  <c r="E48" i="13"/>
  <c r="BP46" i="13"/>
  <c r="AN45" i="13"/>
  <c r="X44" i="13"/>
  <c r="H43" i="13"/>
  <c r="BH41" i="13"/>
  <c r="AR40" i="13"/>
  <c r="P39" i="13"/>
  <c r="AZ36" i="13"/>
  <c r="AJ35" i="13"/>
  <c r="T34" i="13"/>
  <c r="BT32" i="13"/>
  <c r="BD31" i="13"/>
  <c r="AF25" i="13"/>
  <c r="O51" i="13"/>
  <c r="BK48" i="13"/>
  <c r="AU47" i="13"/>
  <c r="AE46" i="13"/>
  <c r="O45" i="13"/>
  <c r="BK42" i="13"/>
  <c r="AU41" i="13"/>
  <c r="AE40" i="13"/>
  <c r="O39" i="13"/>
  <c r="BK36" i="13"/>
  <c r="AU35" i="13"/>
  <c r="AE28" i="13"/>
  <c r="O27" i="13"/>
  <c r="BK24" i="13"/>
  <c r="V50" i="13"/>
  <c r="F49" i="13"/>
  <c r="BR47" i="13"/>
  <c r="BB46" i="13"/>
  <c r="AL45" i="13"/>
  <c r="V44" i="13"/>
  <c r="F43" i="13"/>
  <c r="BR41" i="13"/>
  <c r="BB40" i="13"/>
  <c r="AL39" i="13"/>
  <c r="V38" i="13"/>
  <c r="F37" i="13"/>
  <c r="BR35" i="13"/>
  <c r="BB34" i="13"/>
  <c r="AL33" i="13"/>
  <c r="V32" i="13"/>
  <c r="F31" i="13"/>
  <c r="BR29" i="13"/>
  <c r="BB28" i="13"/>
  <c r="AL27" i="13"/>
  <c r="V26" i="13"/>
  <c r="F25" i="13"/>
  <c r="BR23" i="13"/>
  <c r="BB22" i="13"/>
  <c r="AL21" i="13"/>
  <c r="AS47" i="13"/>
  <c r="AC46" i="13"/>
  <c r="BQ44" i="13"/>
  <c r="BA43" i="13"/>
  <c r="Y42" i="13"/>
  <c r="AW39" i="13"/>
  <c r="U38" i="13"/>
  <c r="AS35" i="13"/>
  <c r="AC34" i="13"/>
  <c r="BQ32" i="13"/>
  <c r="BA31" i="13"/>
  <c r="Y30" i="13"/>
  <c r="AW27" i="13"/>
  <c r="U26" i="13"/>
  <c r="P49" i="13"/>
  <c r="AZ46" i="13"/>
  <c r="AJ45" i="13"/>
  <c r="T44" i="13"/>
  <c r="BT42" i="13"/>
  <c r="BD41" i="13"/>
  <c r="AB40" i="13"/>
  <c r="BI55" i="13"/>
  <c r="H57" i="13"/>
  <c r="AF62" i="13"/>
  <c r="H56" i="13"/>
  <c r="W66" i="13"/>
  <c r="Z52" i="13"/>
  <c r="AW67" i="13"/>
  <c r="BQ60" i="13"/>
  <c r="AW55" i="13"/>
  <c r="L58" i="13"/>
  <c r="AN50" i="13"/>
  <c r="BG61" i="13"/>
  <c r="BS52" i="13"/>
  <c r="AH61" i="13"/>
  <c r="AX56" i="13"/>
  <c r="BE67" i="13"/>
  <c r="AG58" i="13"/>
  <c r="AV65" i="13"/>
  <c r="H58" i="13"/>
  <c r="AJ63" i="13"/>
  <c r="AB58" i="13"/>
  <c r="Q55" i="6"/>
  <c r="BL55" i="13"/>
  <c r="AM67" i="13"/>
  <c r="AE62" i="13"/>
  <c r="G56" i="13"/>
  <c r="BJ55" i="13"/>
  <c r="F66" i="6"/>
  <c r="I66" i="13"/>
  <c r="AO59" i="13"/>
  <c r="BI52" i="13"/>
  <c r="BP66" i="13"/>
  <c r="P59" i="13"/>
  <c r="BT52" i="13"/>
  <c r="BC66" i="13"/>
  <c r="U62" i="6"/>
  <c r="BU62" i="13"/>
  <c r="AU61" i="13"/>
  <c r="W55" i="13"/>
  <c r="F66" i="13"/>
  <c r="BB57" i="13"/>
  <c r="F54" i="13"/>
  <c r="AC66" i="13"/>
  <c r="Y62" i="13"/>
  <c r="AW59" i="13"/>
  <c r="AC54" i="13"/>
  <c r="BP52" i="13"/>
  <c r="S64" i="13"/>
  <c r="K59" i="13"/>
  <c r="O54" i="13"/>
  <c r="BF65" i="13"/>
  <c r="BF59" i="13"/>
  <c r="BF53" i="13"/>
  <c r="AK66" i="13"/>
  <c r="M57" i="13"/>
  <c r="X63" i="13"/>
  <c r="AR59" i="13"/>
  <c r="AZ55" i="13"/>
  <c r="BT51" i="13"/>
  <c r="BS60" i="13"/>
  <c r="AX67" i="13"/>
  <c r="AH60" i="13"/>
  <c r="BN56" i="13"/>
  <c r="R53" i="13"/>
  <c r="Y67" i="13"/>
  <c r="AV61" i="13"/>
  <c r="BP57" i="13"/>
  <c r="H54" i="13"/>
  <c r="BG67" i="13"/>
  <c r="BC57" i="13"/>
  <c r="U53" i="6"/>
  <c r="BU53" i="13"/>
  <c r="Z56" i="13"/>
  <c r="J55" i="13"/>
  <c r="BF52" i="13"/>
  <c r="AG67" i="13"/>
  <c r="Q66" i="13"/>
  <c r="BE64" i="13"/>
  <c r="AO63" i="13"/>
  <c r="M62" i="13"/>
  <c r="BM60" i="13"/>
  <c r="AK59" i="13"/>
  <c r="V57" i="13"/>
  <c r="AZ50" i="13"/>
  <c r="S63" i="13"/>
  <c r="AU55" i="13"/>
  <c r="N59" i="13"/>
  <c r="S56" i="13"/>
  <c r="Z58" i="13"/>
  <c r="AP53" i="13"/>
  <c r="BA59" i="13"/>
  <c r="AJ64" i="13"/>
  <c r="BD60" i="13"/>
  <c r="E53" i="13"/>
  <c r="BO66" i="13"/>
  <c r="AA59" i="13"/>
  <c r="S54" i="13"/>
  <c r="AH55" i="13"/>
  <c r="M65" i="13"/>
  <c r="AO54" i="13"/>
  <c r="BP61" i="13"/>
  <c r="P67" i="13"/>
  <c r="T62" i="13"/>
  <c r="K66" i="13"/>
  <c r="AY58" i="13"/>
  <c r="N64" i="13"/>
  <c r="AT54" i="13"/>
  <c r="AG63" i="13"/>
  <c r="BM56" i="13"/>
  <c r="F54" i="6"/>
  <c r="I54" i="13"/>
  <c r="AN65" i="13"/>
  <c r="BH61" i="13"/>
  <c r="T54" i="13"/>
  <c r="K64" i="13"/>
  <c r="O59" i="13"/>
  <c r="AY56" i="13"/>
  <c r="AQ51" i="13"/>
  <c r="BR64" i="13"/>
  <c r="V55" i="13"/>
  <c r="BF64" i="13"/>
  <c r="AP63" i="13"/>
  <c r="Z62" i="13"/>
  <c r="J61" i="13"/>
  <c r="BF58" i="13"/>
  <c r="AP57" i="13"/>
  <c r="BT66" i="13"/>
  <c r="BD65" i="13"/>
  <c r="AB64" i="13"/>
  <c r="L63" i="13"/>
  <c r="Q61" i="6"/>
  <c r="BL61" i="13"/>
  <c r="AV60" i="13"/>
  <c r="AF59" i="13"/>
  <c r="E58" i="13"/>
  <c r="BP56" i="13"/>
  <c r="AN55" i="13"/>
  <c r="X54" i="13"/>
  <c r="H53" i="13"/>
  <c r="P51" i="6"/>
  <c r="BH51" i="13"/>
  <c r="AR50" i="13"/>
  <c r="O67" i="13"/>
  <c r="BO65" i="13"/>
  <c r="AY64" i="13"/>
  <c r="W63" i="13"/>
  <c r="G62" i="13"/>
  <c r="BG60" i="13"/>
  <c r="AQ59" i="13"/>
  <c r="AA58" i="13"/>
  <c r="BK55" i="13"/>
  <c r="AI54" i="13"/>
  <c r="S53" i="13"/>
  <c r="BS51" i="13"/>
  <c r="BC50" i="13"/>
  <c r="AL67" i="13"/>
  <c r="V66" i="13"/>
  <c r="F65" i="13"/>
  <c r="BR63" i="13"/>
  <c r="BB62" i="13"/>
  <c r="AL61" i="13"/>
  <c r="V60" i="13"/>
  <c r="F59" i="13"/>
  <c r="BR57" i="13"/>
  <c r="BB56" i="13"/>
  <c r="AL55" i="13"/>
  <c r="V54" i="13"/>
  <c r="F53" i="13"/>
  <c r="BR51" i="13"/>
  <c r="BB50" i="13"/>
  <c r="M67" i="13"/>
  <c r="BM65" i="13"/>
  <c r="AK64" i="13"/>
  <c r="F63" i="6"/>
  <c r="I63" i="13"/>
  <c r="BI61" i="13"/>
  <c r="AG60" i="13"/>
  <c r="Q59" i="13"/>
  <c r="BE57" i="13"/>
  <c r="AO56" i="13"/>
  <c r="M55" i="13"/>
  <c r="BM53" i="13"/>
  <c r="AK52" i="13"/>
  <c r="F51" i="6"/>
  <c r="I51" i="13"/>
  <c r="BH67" i="13"/>
  <c r="AR66" i="13"/>
  <c r="P65" i="13"/>
  <c r="AZ62" i="13"/>
  <c r="AJ61" i="13"/>
  <c r="T60" i="13"/>
  <c r="BT58" i="13"/>
  <c r="BD57" i="13"/>
  <c r="AB56" i="13"/>
  <c r="L55" i="13"/>
  <c r="BL53" i="13"/>
  <c r="AV52" i="13"/>
  <c r="AF51" i="13"/>
  <c r="AU67" i="13"/>
  <c r="AE66" i="13"/>
  <c r="O65" i="13"/>
  <c r="BO63" i="13"/>
  <c r="AY62" i="13"/>
  <c r="W61" i="13"/>
  <c r="G60" i="13"/>
  <c r="BG58" i="13"/>
  <c r="AQ57" i="13"/>
  <c r="AA56" i="13"/>
  <c r="BK53" i="13"/>
  <c r="AI52" i="13"/>
  <c r="S51" i="13"/>
  <c r="T49" i="6"/>
  <c r="BS49" i="13"/>
  <c r="BJ65" i="13"/>
  <c r="AT64" i="13"/>
  <c r="AD63" i="13"/>
  <c r="N62" i="13"/>
  <c r="BJ59" i="13"/>
  <c r="AT58" i="13"/>
  <c r="AD57" i="13"/>
  <c r="N56" i="13"/>
  <c r="BJ53" i="13"/>
  <c r="AT52" i="13"/>
  <c r="U67" i="13"/>
  <c r="AS64" i="13"/>
  <c r="AC63" i="13"/>
  <c r="BQ61" i="13"/>
  <c r="BA60" i="13"/>
  <c r="Y59" i="13"/>
  <c r="AW56" i="13"/>
  <c r="U55" i="13"/>
  <c r="AS52" i="13"/>
  <c r="AC51" i="13"/>
  <c r="BD67" i="13"/>
  <c r="AB66" i="13"/>
  <c r="L65" i="13"/>
  <c r="BL63" i="13"/>
  <c r="AV62" i="13"/>
  <c r="AF61" i="13"/>
  <c r="E60" i="13"/>
  <c r="BP58" i="13"/>
  <c r="AN57" i="13"/>
  <c r="X56" i="13"/>
  <c r="H55" i="13"/>
  <c r="BH53" i="13"/>
  <c r="AR52" i="13"/>
  <c r="P51" i="13"/>
  <c r="BC67" i="13"/>
  <c r="AM66" i="13"/>
  <c r="K65" i="13"/>
  <c r="U63" i="6"/>
  <c r="BU63" i="13"/>
  <c r="AU62" i="13"/>
  <c r="AE61" i="13"/>
  <c r="O60" i="13"/>
  <c r="BO58" i="13"/>
  <c r="AY57" i="13"/>
  <c r="W56" i="13"/>
  <c r="G55" i="13"/>
  <c r="BG53" i="13"/>
  <c r="AV53" i="13"/>
  <c r="AF52" i="13"/>
  <c r="E51" i="13"/>
  <c r="AQ67" i="13"/>
  <c r="AA66" i="13"/>
  <c r="BK63" i="13"/>
  <c r="AI62" i="13"/>
  <c r="S61" i="13"/>
  <c r="BS59" i="13"/>
  <c r="BC58" i="13"/>
  <c r="AM57" i="13"/>
  <c r="K56" i="13"/>
  <c r="U54" i="6"/>
  <c r="BU54" i="13"/>
  <c r="AU53" i="13"/>
  <c r="AE52" i="13"/>
  <c r="BB67" i="13"/>
  <c r="AL66" i="13"/>
  <c r="V65" i="13"/>
  <c r="F64" i="13"/>
  <c r="BR62" i="13"/>
  <c r="BB61" i="13"/>
  <c r="AL60" i="13"/>
  <c r="V59" i="13"/>
  <c r="F58" i="13"/>
  <c r="BR60" i="13"/>
  <c r="BR54" i="13"/>
  <c r="BH55" i="13"/>
  <c r="BK65" i="13"/>
  <c r="BC60" i="13"/>
  <c r="U56" i="6"/>
  <c r="BU56" i="13"/>
  <c r="AY50" i="13"/>
  <c r="AT55" i="13"/>
  <c r="Q64" i="6"/>
  <c r="BL64" i="13"/>
  <c r="X57" i="13"/>
  <c r="P52" i="13"/>
  <c r="AI57" i="13"/>
  <c r="AP59" i="13"/>
  <c r="BF54" i="13"/>
  <c r="U66" i="13"/>
  <c r="AS51" i="13"/>
  <c r="AV55" i="13"/>
  <c r="W64" i="13"/>
  <c r="AI55" i="13"/>
  <c r="AM50" i="13"/>
  <c r="BI59" i="13"/>
  <c r="M53" i="13"/>
  <c r="AF64" i="13"/>
  <c r="BH56" i="13"/>
  <c r="AZ64" i="13"/>
  <c r="AV54" i="13"/>
  <c r="BP50" i="13"/>
  <c r="O61" i="13"/>
  <c r="AQ53" i="13"/>
  <c r="AT66" i="13"/>
  <c r="AT60" i="13"/>
  <c r="N52" i="13"/>
  <c r="BI64" i="13"/>
  <c r="AG51" i="13"/>
  <c r="H63" i="13"/>
  <c r="AR60" i="13"/>
  <c r="AJ55" i="13"/>
  <c r="V67" i="13"/>
  <c r="AL62" i="13"/>
  <c r="F60" i="13"/>
  <c r="AL56" i="13"/>
  <c r="BA63" i="13"/>
  <c r="U58" i="13"/>
  <c r="AS55" i="13"/>
  <c r="BA51" i="13"/>
  <c r="T64" i="13"/>
  <c r="BL57" i="13"/>
  <c r="E54" i="13"/>
  <c r="BK66" i="13"/>
  <c r="AM60" i="13"/>
  <c r="AE55" i="13"/>
  <c r="J62" i="13"/>
  <c r="Z51" i="13"/>
  <c r="BI63" i="13"/>
  <c r="AO58" i="13"/>
  <c r="BP65" i="13"/>
  <c r="H62" i="13"/>
  <c r="P58" i="13"/>
  <c r="T53" i="13"/>
  <c r="AA67" i="13"/>
  <c r="AI63" i="13"/>
  <c r="S62" i="13"/>
  <c r="AM58" i="13"/>
  <c r="U55" i="6"/>
  <c r="BU55" i="13"/>
  <c r="AE53" i="13"/>
  <c r="BO50" i="13"/>
  <c r="R65" i="13"/>
  <c r="BN62" i="13"/>
  <c r="R59" i="13"/>
  <c r="AX55" i="13"/>
  <c r="U63" i="13"/>
  <c r="AC59" i="13"/>
  <c r="BA56" i="13"/>
  <c r="AW52" i="13"/>
  <c r="BT67" i="13"/>
  <c r="AB65" i="13"/>
  <c r="BL62" i="13"/>
  <c r="E59" i="13"/>
  <c r="X55" i="13"/>
  <c r="BH52" i="13"/>
  <c r="AQ66" i="13"/>
  <c r="BK62" i="13"/>
  <c r="S60" i="13"/>
  <c r="AM56" i="13"/>
  <c r="AU52" i="13"/>
  <c r="O50" i="13"/>
  <c r="AR65" i="13"/>
  <c r="AJ60" i="13"/>
  <c r="BT57" i="13"/>
  <c r="L54" i="13"/>
  <c r="AV51" i="13"/>
  <c r="BC65" i="13"/>
  <c r="K63" i="13"/>
  <c r="AU60" i="13"/>
  <c r="AE59" i="13"/>
  <c r="BO56" i="13"/>
  <c r="W54" i="13"/>
  <c r="BG51" i="13"/>
  <c r="Z67" i="13"/>
  <c r="J66" i="13"/>
  <c r="BF63" i="13"/>
  <c r="Z61" i="13"/>
  <c r="AP56" i="13"/>
  <c r="J54" i="13"/>
  <c r="BF51" i="13"/>
  <c r="BQ66" i="13"/>
  <c r="Y64" i="13"/>
  <c r="U60" i="13"/>
  <c r="AC56" i="13"/>
  <c r="BA53" i="13"/>
  <c r="AF66" i="13"/>
  <c r="BP63" i="13"/>
  <c r="X61" i="13"/>
  <c r="BH58" i="13"/>
  <c r="P56" i="13"/>
  <c r="AZ53" i="13"/>
  <c r="AJ52" i="13"/>
  <c r="AM62" i="13"/>
  <c r="K61" i="13"/>
  <c r="AU58" i="13"/>
  <c r="O56" i="13"/>
  <c r="AY53" i="13"/>
  <c r="G51" i="13"/>
  <c r="BN66" i="13"/>
  <c r="R63" i="13"/>
  <c r="AX59" i="13"/>
  <c r="R57" i="13"/>
  <c r="BN54" i="13"/>
  <c r="AH52" i="13"/>
  <c r="BI65" i="13"/>
  <c r="Q63" i="13"/>
  <c r="BE61" i="13"/>
  <c r="AO60" i="13"/>
  <c r="M59" i="13"/>
  <c r="BM57" i="13"/>
  <c r="AK56" i="13"/>
  <c r="F55" i="6"/>
  <c r="I55" i="13"/>
  <c r="BI53" i="13"/>
  <c r="AG52" i="13"/>
  <c r="Q51" i="13"/>
  <c r="AR67" i="13"/>
  <c r="P66" i="13"/>
  <c r="AZ63" i="13"/>
  <c r="AJ62" i="13"/>
  <c r="T61" i="13"/>
  <c r="BT59" i="13"/>
  <c r="BD58" i="13"/>
  <c r="AB57" i="13"/>
  <c r="L56" i="13"/>
  <c r="Q67" i="6"/>
  <c r="BL67" i="13"/>
  <c r="AV66" i="13"/>
  <c r="AF65" i="13"/>
  <c r="E64" i="13"/>
  <c r="BP62" i="13"/>
  <c r="AN61" i="13"/>
  <c r="X60" i="13"/>
  <c r="H59" i="13"/>
  <c r="BH57" i="13"/>
  <c r="AR56" i="13"/>
  <c r="P55" i="13"/>
  <c r="AZ52" i="13"/>
  <c r="AJ51" i="13"/>
  <c r="T50" i="13"/>
  <c r="BG66" i="13"/>
  <c r="AQ65" i="13"/>
  <c r="AA64" i="13"/>
  <c r="BK61" i="13"/>
  <c r="AI60" i="13"/>
  <c r="S59" i="13"/>
  <c r="BS57" i="13"/>
  <c r="BC56" i="13"/>
  <c r="AM55" i="13"/>
  <c r="K54" i="13"/>
  <c r="U52" i="6"/>
  <c r="BU52" i="13"/>
  <c r="AU51" i="13"/>
  <c r="AE50" i="13"/>
  <c r="N67" i="13"/>
  <c r="BJ64" i="13"/>
  <c r="AT63" i="13"/>
  <c r="AD62" i="13"/>
  <c r="N61" i="13"/>
  <c r="BJ58" i="13"/>
  <c r="AT57" i="13"/>
  <c r="AD56" i="13"/>
  <c r="N55" i="13"/>
  <c r="BJ52" i="13"/>
  <c r="AT51" i="13"/>
  <c r="AD50" i="13"/>
  <c r="BE66" i="13"/>
  <c r="AO65" i="13"/>
  <c r="M64" i="13"/>
  <c r="BM62" i="13"/>
  <c r="AK61" i="13"/>
  <c r="F60" i="6"/>
  <c r="I60" i="13"/>
  <c r="BI58" i="13"/>
  <c r="AG57" i="13"/>
  <c r="Q56" i="13"/>
  <c r="BE54" i="13"/>
  <c r="AO53" i="13"/>
  <c r="M52" i="13"/>
  <c r="BM50" i="13"/>
  <c r="AJ67" i="13"/>
  <c r="T66" i="13"/>
  <c r="BT64" i="13"/>
  <c r="BD63" i="13"/>
  <c r="AB62" i="13"/>
  <c r="L61" i="13"/>
  <c r="BL59" i="13"/>
  <c r="AV58" i="13"/>
  <c r="AF57" i="13"/>
  <c r="E56" i="13"/>
  <c r="BP54" i="13"/>
  <c r="AN53" i="13"/>
  <c r="X52" i="13"/>
  <c r="H51" i="13"/>
  <c r="W67" i="13"/>
  <c r="G66" i="13"/>
  <c r="BG64" i="13"/>
  <c r="AQ63" i="13"/>
  <c r="AA62" i="13"/>
  <c r="BK59" i="13"/>
  <c r="AI58" i="13"/>
  <c r="S57" i="13"/>
  <c r="BS55" i="13"/>
  <c r="BC54" i="13"/>
  <c r="AM53" i="13"/>
  <c r="K52" i="13"/>
  <c r="U50" i="6"/>
  <c r="BU50" i="13"/>
  <c r="BR67" i="13"/>
  <c r="BB66" i="13"/>
  <c r="AL65" i="13"/>
  <c r="V64" i="13"/>
  <c r="F63" i="13"/>
  <c r="BR61" i="13"/>
  <c r="BB60" i="13"/>
  <c r="AL59" i="13"/>
  <c r="V58" i="13"/>
  <c r="F57" i="13"/>
  <c r="BR55" i="13"/>
  <c r="BB54" i="13"/>
  <c r="AL53" i="13"/>
  <c r="V52" i="13"/>
  <c r="AL58" i="13"/>
  <c r="AL52" i="13"/>
  <c r="F57" i="6"/>
  <c r="I57" i="13"/>
  <c r="L67" i="13"/>
  <c r="X58" i="13"/>
  <c r="AM59" i="13"/>
  <c r="O53" i="13"/>
  <c r="BJ56" i="13"/>
  <c r="AV63" i="13"/>
  <c r="BP59" i="13"/>
  <c r="BH54" i="13"/>
  <c r="AY67" i="13"/>
  <c r="BK58" i="13"/>
  <c r="AM52" i="13"/>
  <c r="J57" i="13"/>
  <c r="Y58" i="13"/>
  <c r="AC50" i="13"/>
  <c r="BT61" i="13"/>
  <c r="BL56" i="13"/>
  <c r="AY65" i="13"/>
  <c r="BC51" i="13"/>
  <c r="R60" i="13"/>
  <c r="R54" i="13"/>
  <c r="BM63" i="13"/>
  <c r="Q57" i="13"/>
  <c r="AK50" i="13"/>
  <c r="X59" i="13"/>
  <c r="BT60" i="13"/>
  <c r="L57" i="13"/>
  <c r="E52" i="13"/>
  <c r="U64" i="6"/>
  <c r="BU64" i="13"/>
  <c r="BO59" i="13"/>
  <c r="BG54" i="13"/>
  <c r="AD65" i="13"/>
  <c r="BJ61" i="13"/>
  <c r="AD59" i="13"/>
  <c r="AD53" i="13"/>
  <c r="AK67" i="13"/>
  <c r="Q62" i="13"/>
  <c r="M58" i="13"/>
  <c r="Q50" i="13"/>
  <c r="AZ56" i="13"/>
  <c r="BS67" i="13"/>
  <c r="BO57" i="13"/>
  <c r="G54" i="13"/>
  <c r="AA50" i="13"/>
  <c r="BB63" i="13"/>
  <c r="BR58" i="13"/>
  <c r="BR52" i="13"/>
  <c r="BQ64" i="13"/>
  <c r="AZ66" i="13"/>
  <c r="BD61" i="13"/>
  <c r="L59" i="13"/>
  <c r="AV56" i="13"/>
  <c r="AN51" i="13"/>
  <c r="AI65" i="13"/>
  <c r="BC61" i="13"/>
  <c r="U57" i="6"/>
  <c r="BU57" i="13"/>
  <c r="BO52" i="13"/>
  <c r="AP64" i="13"/>
  <c r="Z57" i="13"/>
  <c r="BM67" i="13"/>
  <c r="AG62" i="13"/>
  <c r="BE59" i="13"/>
  <c r="E67" i="13"/>
  <c r="AN64" i="13"/>
  <c r="P60" i="6"/>
  <c r="BH60" i="13"/>
  <c r="AJ54" i="13"/>
  <c r="BD50" i="13"/>
  <c r="BK64" i="13"/>
  <c r="BC59" i="13"/>
  <c r="K57" i="13"/>
  <c r="AU54" i="13"/>
  <c r="O52" i="13"/>
  <c r="AH66" i="13"/>
  <c r="AX61" i="13"/>
  <c r="AH54" i="13"/>
  <c r="BN50" i="13"/>
  <c r="AW64" i="13"/>
  <c r="AS60" i="13"/>
  <c r="BQ57" i="13"/>
  <c r="Y55" i="13"/>
  <c r="U51" i="13"/>
  <c r="BD66" i="13"/>
  <c r="L64" i="13"/>
  <c r="AF60" i="13"/>
  <c r="AN56" i="13"/>
  <c r="AR51" i="13"/>
  <c r="AA65" i="13"/>
  <c r="AI61" i="13"/>
  <c r="BS58" i="13"/>
  <c r="K55" i="13"/>
  <c r="AE51" i="13"/>
  <c r="J67" i="13"/>
  <c r="BH66" i="13"/>
  <c r="P64" i="13"/>
  <c r="AZ61" i="13"/>
  <c r="T59" i="13"/>
  <c r="BD56" i="13"/>
  <c r="AB55" i="13"/>
  <c r="Q52" i="6"/>
  <c r="BL52" i="13"/>
  <c r="AF50" i="13"/>
  <c r="BS66" i="13"/>
  <c r="AM64" i="13"/>
  <c r="U61" i="6"/>
  <c r="BU61" i="13"/>
  <c r="O58" i="13"/>
  <c r="AY55" i="13"/>
  <c r="G53" i="13"/>
  <c r="AQ50" i="13"/>
  <c r="AP62" i="13"/>
  <c r="J60" i="13"/>
  <c r="BF57" i="13"/>
  <c r="Z55" i="13"/>
  <c r="AP50" i="13"/>
  <c r="BA65" i="13"/>
  <c r="AW61" i="13"/>
  <c r="AS57" i="13"/>
  <c r="BQ54" i="13"/>
  <c r="Y52" i="13"/>
  <c r="AV67" i="13"/>
  <c r="E65" i="13"/>
  <c r="AN62" i="13"/>
  <c r="H60" i="13"/>
  <c r="AR57" i="13"/>
  <c r="T51" i="13"/>
  <c r="AI67" i="13"/>
  <c r="S66" i="13"/>
  <c r="BS64" i="13"/>
  <c r="BC63" i="13"/>
  <c r="U59" i="6"/>
  <c r="BU59" i="13"/>
  <c r="AE57" i="13"/>
  <c r="BO54" i="13"/>
  <c r="W52" i="13"/>
  <c r="AX65" i="13"/>
  <c r="AH64" i="13"/>
  <c r="BN60" i="13"/>
  <c r="AH58" i="13"/>
  <c r="AX53" i="13"/>
  <c r="F67" i="6"/>
  <c r="I67" i="13"/>
  <c r="AG64" i="13"/>
  <c r="AZ67" i="13"/>
  <c r="AJ66" i="13"/>
  <c r="T65" i="13"/>
  <c r="BT63" i="13"/>
  <c r="BD62" i="13"/>
  <c r="AB61" i="13"/>
  <c r="L60" i="13"/>
  <c r="BL58" i="13"/>
  <c r="AV57" i="13"/>
  <c r="AF56" i="13"/>
  <c r="E55" i="13"/>
  <c r="BP53" i="13"/>
  <c r="AN52" i="13"/>
  <c r="X51" i="13"/>
  <c r="U67" i="6"/>
  <c r="BU67" i="13"/>
  <c r="AU66" i="13"/>
  <c r="AE65" i="13"/>
  <c r="O64" i="13"/>
  <c r="BO62" i="13"/>
  <c r="AY61" i="13"/>
  <c r="W60" i="13"/>
  <c r="G59" i="13"/>
  <c r="BG57" i="13"/>
  <c r="AQ56" i="13"/>
  <c r="AA55" i="13"/>
  <c r="BK52" i="13"/>
  <c r="AI51" i="13"/>
  <c r="S50" i="13"/>
  <c r="BN65" i="13"/>
  <c r="AX64" i="13"/>
  <c r="AH63" i="13"/>
  <c r="R62" i="13"/>
  <c r="BN59" i="13"/>
  <c r="AX58" i="13"/>
  <c r="AH57" i="13"/>
  <c r="R56" i="13"/>
  <c r="BN53" i="13"/>
  <c r="AX52" i="13"/>
  <c r="AH51" i="13"/>
  <c r="AS66" i="13"/>
  <c r="AC65" i="13"/>
  <c r="BQ63" i="13"/>
  <c r="BA62" i="13"/>
  <c r="Y61" i="13"/>
  <c r="AW58" i="13"/>
  <c r="U57" i="13"/>
  <c r="AS54" i="13"/>
  <c r="AC53" i="13"/>
  <c r="BQ51" i="13"/>
  <c r="BA50" i="13"/>
  <c r="X67" i="13"/>
  <c r="H66" i="13"/>
  <c r="BH64" i="13"/>
  <c r="AR63" i="13"/>
  <c r="P62" i="13"/>
  <c r="AZ59" i="13"/>
  <c r="AJ58" i="13"/>
  <c r="T57" i="13"/>
  <c r="BT55" i="13"/>
  <c r="BD54" i="13"/>
  <c r="AB53" i="13"/>
  <c r="L52" i="13"/>
  <c r="BL50" i="13"/>
  <c r="K67" i="13"/>
  <c r="U65" i="6"/>
  <c r="BU65" i="13"/>
  <c r="AU64" i="13"/>
  <c r="AE63" i="13"/>
  <c r="O62" i="13"/>
  <c r="BO60" i="13"/>
  <c r="AY59" i="13"/>
  <c r="W58" i="13"/>
  <c r="G57" i="13"/>
  <c r="BG55" i="13"/>
  <c r="AQ54" i="13"/>
  <c r="AA53" i="13"/>
  <c r="BK50" i="13"/>
  <c r="BF67" i="13"/>
  <c r="AP66" i="13"/>
  <c r="Z65" i="13"/>
  <c r="J64" i="13"/>
  <c r="BF61" i="13"/>
  <c r="AP60" i="13"/>
  <c r="Z59" i="13"/>
  <c r="J58" i="13"/>
  <c r="BF55" i="13"/>
  <c r="AP54" i="13"/>
  <c r="Z53" i="13"/>
  <c r="J52" i="13"/>
  <c r="BM66" i="13"/>
  <c r="V51" i="13"/>
  <c r="Q65" i="13"/>
  <c r="AO50" i="13"/>
  <c r="AR54" i="13"/>
  <c r="AI64" i="13"/>
  <c r="K58" i="13"/>
  <c r="AD60" i="13"/>
  <c r="AD54" i="13"/>
  <c r="N53" i="13"/>
  <c r="AS58" i="13"/>
  <c r="AC57" i="13"/>
  <c r="BQ55" i="13"/>
  <c r="BA54" i="13"/>
  <c r="Y53" i="13"/>
  <c r="AW50" i="13"/>
  <c r="H67" i="13"/>
  <c r="BH65" i="13"/>
  <c r="AR64" i="13"/>
  <c r="P63" i="13"/>
  <c r="AZ60" i="13"/>
  <c r="AJ59" i="13"/>
  <c r="T58" i="13"/>
  <c r="BT56" i="13"/>
  <c r="BD55" i="13"/>
  <c r="AB54" i="13"/>
  <c r="L53" i="13"/>
  <c r="BL51" i="13"/>
  <c r="AV50" i="13"/>
  <c r="G67" i="13"/>
  <c r="BG65" i="13"/>
  <c r="AQ64" i="13"/>
  <c r="AA63" i="13"/>
  <c r="BK60" i="13"/>
  <c r="AI59" i="13"/>
  <c r="S58" i="13"/>
  <c r="BS56" i="13"/>
  <c r="BC55" i="13"/>
  <c r="AM54" i="13"/>
  <c r="K53" i="13"/>
  <c r="U51" i="6"/>
  <c r="BU51" i="13"/>
  <c r="R67" i="13"/>
  <c r="BN64" i="13"/>
  <c r="AX63" i="13"/>
  <c r="AH62" i="13"/>
  <c r="R61" i="13"/>
  <c r="BN58" i="13"/>
  <c r="AX57" i="13"/>
  <c r="AH56" i="13"/>
  <c r="R55" i="13"/>
  <c r="BN52" i="13"/>
  <c r="AX51" i="13"/>
  <c r="AH50" i="13"/>
  <c r="BI66" i="13"/>
  <c r="AG65" i="13"/>
  <c r="Q64" i="13"/>
  <c r="BE62" i="13"/>
  <c r="AO61" i="13"/>
  <c r="M60" i="13"/>
  <c r="BM58" i="13"/>
  <c r="AK57" i="13"/>
  <c r="F56" i="6"/>
  <c r="I56" i="13"/>
  <c r="BI54" i="13"/>
  <c r="AG53" i="13"/>
  <c r="Q52" i="13"/>
  <c r="BE50" i="13"/>
  <c r="AD51" i="13"/>
  <c r="N50" i="13"/>
  <c r="BJ47" i="13"/>
  <c r="AT46" i="13"/>
  <c r="AD45" i="13"/>
  <c r="N44" i="13"/>
  <c r="BJ41" i="13"/>
  <c r="AT40" i="13"/>
  <c r="AD39" i="13"/>
  <c r="N38" i="13"/>
  <c r="BJ35" i="13"/>
  <c r="AT28" i="13"/>
  <c r="AD27" i="13"/>
  <c r="N26" i="13"/>
  <c r="BQ49" i="13"/>
  <c r="BA48" i="13"/>
  <c r="Y47" i="13"/>
  <c r="AW44" i="13"/>
  <c r="U43" i="13"/>
  <c r="AS40" i="13"/>
  <c r="AC39" i="13"/>
  <c r="BQ37" i="13"/>
  <c r="BA36" i="13"/>
  <c r="Y35" i="13"/>
  <c r="BD49" i="13"/>
  <c r="AB48" i="13"/>
  <c r="L47" i="13"/>
  <c r="BL45" i="13"/>
  <c r="AV44" i="13"/>
  <c r="AF43" i="13"/>
  <c r="E42" i="13"/>
  <c r="BP40" i="13"/>
  <c r="AN39" i="13"/>
  <c r="X38" i="13"/>
  <c r="H37" i="13"/>
  <c r="BH35" i="13"/>
  <c r="AM51" i="13"/>
  <c r="W50" i="13"/>
  <c r="G49" i="13"/>
  <c r="BS47" i="13"/>
  <c r="BC46" i="13"/>
  <c r="AM45" i="13"/>
  <c r="W44" i="13"/>
  <c r="G43" i="13"/>
  <c r="BS41" i="13"/>
  <c r="BC40" i="13"/>
  <c r="AM39" i="13"/>
  <c r="W38" i="13"/>
  <c r="G37" i="13"/>
  <c r="BS35" i="13"/>
  <c r="BC28" i="13"/>
  <c r="AM27" i="13"/>
  <c r="W26" i="13"/>
  <c r="G25" i="13"/>
  <c r="BS23" i="13"/>
  <c r="AD49" i="13"/>
  <c r="N48" i="13"/>
  <c r="BJ45" i="13"/>
  <c r="AT44" i="13"/>
  <c r="AD43" i="13"/>
  <c r="N42" i="13"/>
  <c r="BJ39" i="13"/>
  <c r="AT38" i="13"/>
  <c r="AD37" i="13"/>
  <c r="N36" i="13"/>
  <c r="BJ33" i="13"/>
  <c r="AT32" i="13"/>
  <c r="AD31" i="13"/>
  <c r="N30" i="13"/>
  <c r="BJ27" i="13"/>
  <c r="AT26" i="13"/>
  <c r="AD25" i="13"/>
  <c r="N24" i="13"/>
  <c r="BE51" i="13"/>
  <c r="P53" i="13"/>
  <c r="BS61" i="13"/>
  <c r="BO51" i="13"/>
  <c r="AT61" i="13"/>
  <c r="AB67" i="13"/>
  <c r="AN58" i="13"/>
  <c r="BS54" i="13"/>
  <c r="K51" i="13"/>
  <c r="J51" i="13"/>
  <c r="AZ65" i="13"/>
  <c r="AB59" i="13"/>
  <c r="BP51" i="13"/>
  <c r="G63" i="13"/>
  <c r="BK56" i="13"/>
  <c r="BN57" i="13"/>
  <c r="AO66" i="13"/>
  <c r="F61" i="6"/>
  <c r="I61" i="13"/>
  <c r="BE55" i="13"/>
  <c r="BL66" i="13"/>
  <c r="AN60" i="13"/>
  <c r="AR55" i="13"/>
  <c r="AZ51" i="13"/>
  <c r="AJ50" i="13"/>
  <c r="U66" i="6"/>
  <c r="BU66" i="13"/>
  <c r="AU65" i="13"/>
  <c r="AE64" i="13"/>
  <c r="O63" i="13"/>
  <c r="BO61" i="13"/>
  <c r="AY60" i="13"/>
  <c r="W59" i="13"/>
  <c r="G58" i="13"/>
  <c r="BG56" i="13"/>
  <c r="AQ55" i="13"/>
  <c r="AA54" i="13"/>
  <c r="BK51" i="13"/>
  <c r="F67" i="13"/>
  <c r="BR65" i="13"/>
  <c r="BB64" i="13"/>
  <c r="AL63" i="13"/>
  <c r="V62" i="13"/>
  <c r="F61" i="13"/>
  <c r="BR59" i="13"/>
  <c r="BB58" i="13"/>
  <c r="AL57" i="13"/>
  <c r="V56" i="13"/>
  <c r="F55" i="13"/>
  <c r="BR53" i="13"/>
  <c r="BB52" i="13"/>
  <c r="AL51" i="13"/>
  <c r="AW66" i="13"/>
  <c r="U65" i="13"/>
  <c r="AS62" i="13"/>
  <c r="AC61" i="13"/>
  <c r="BQ59" i="13"/>
  <c r="BA58" i="13"/>
  <c r="Y57" i="13"/>
  <c r="AW54" i="13"/>
  <c r="U53" i="13"/>
  <c r="AS50" i="13"/>
  <c r="R51" i="13"/>
  <c r="R48" i="6"/>
  <c r="BN48" i="13"/>
  <c r="AX47" i="13"/>
  <c r="AH46" i="13"/>
  <c r="R45" i="13"/>
  <c r="BN42" i="13"/>
  <c r="AX41" i="13"/>
  <c r="AH40" i="13"/>
  <c r="R39" i="13"/>
  <c r="BN36" i="13"/>
  <c r="AX35" i="13"/>
  <c r="R30" i="6"/>
  <c r="BN30" i="13"/>
  <c r="AH28" i="13"/>
  <c r="R27" i="13"/>
  <c r="BE49" i="13"/>
  <c r="AO48" i="13"/>
  <c r="M47" i="13"/>
  <c r="BM45" i="13"/>
  <c r="AK44" i="13"/>
  <c r="F43" i="6"/>
  <c r="I43" i="13"/>
  <c r="BI41" i="13"/>
  <c r="AG40" i="13"/>
  <c r="Q39" i="13"/>
  <c r="BE37" i="13"/>
  <c r="AO36" i="13"/>
  <c r="M35" i="13"/>
  <c r="F31" i="6"/>
  <c r="I31" i="13"/>
  <c r="AR49" i="13"/>
  <c r="P48" i="13"/>
  <c r="AZ45" i="13"/>
  <c r="AJ44" i="13"/>
  <c r="T43" i="13"/>
  <c r="BT41" i="13"/>
  <c r="BD40" i="13"/>
  <c r="AB39" i="13"/>
  <c r="L38" i="13"/>
  <c r="BL36" i="13"/>
  <c r="AV35" i="13"/>
  <c r="AR25" i="13"/>
  <c r="AA51" i="13"/>
  <c r="K50" i="13"/>
  <c r="U48" i="6"/>
  <c r="BU48" i="13"/>
  <c r="BG47" i="13"/>
  <c r="AQ46" i="13"/>
  <c r="AA45" i="13"/>
  <c r="K44" i="13"/>
  <c r="U42" i="6"/>
  <c r="BU42" i="13"/>
  <c r="BG41" i="13"/>
  <c r="AQ40" i="13"/>
  <c r="AA39" i="13"/>
  <c r="K38" i="13"/>
  <c r="U36" i="6"/>
  <c r="BU36" i="13"/>
  <c r="BG35" i="13"/>
  <c r="U30" i="6"/>
  <c r="BU30" i="13"/>
  <c r="AQ28" i="13"/>
  <c r="AA27" i="13"/>
  <c r="K26" i="13"/>
  <c r="U24" i="6"/>
  <c r="BU24" i="13"/>
  <c r="BG23" i="13"/>
  <c r="R49" i="13"/>
  <c r="BN46" i="13"/>
  <c r="AX45" i="13"/>
  <c r="AH44" i="13"/>
  <c r="R43" i="13"/>
  <c r="BN40" i="13"/>
  <c r="AX39" i="13"/>
  <c r="AH38" i="13"/>
  <c r="R37" i="13"/>
  <c r="BN34" i="13"/>
  <c r="AX33" i="13"/>
  <c r="AH32" i="13"/>
  <c r="R31" i="13"/>
  <c r="BN28" i="13"/>
  <c r="AX27" i="13"/>
  <c r="AH26" i="13"/>
  <c r="R25" i="13"/>
  <c r="BN22" i="13"/>
  <c r="AX21" i="13"/>
  <c r="Q49" i="13"/>
  <c r="BE47" i="13"/>
  <c r="AO46" i="13"/>
  <c r="M45" i="13"/>
  <c r="BM43" i="13"/>
  <c r="AK42" i="13"/>
  <c r="F41" i="6"/>
  <c r="I41" i="13"/>
  <c r="BI39" i="13"/>
  <c r="AG38" i="13"/>
  <c r="Q37" i="13"/>
  <c r="BE35" i="13"/>
  <c r="BM31" i="13"/>
  <c r="AK30" i="13"/>
  <c r="F29" i="6"/>
  <c r="I29" i="13"/>
  <c r="BI27" i="13"/>
  <c r="AG26" i="13"/>
  <c r="Q25" i="13"/>
  <c r="AB49" i="13"/>
  <c r="L48" i="13"/>
  <c r="BL46" i="13"/>
  <c r="AV45" i="13"/>
  <c r="AF44" i="13"/>
  <c r="E43" i="13"/>
  <c r="BP41" i="13"/>
  <c r="AN40" i="13"/>
  <c r="X39" i="13"/>
  <c r="H38" i="13"/>
  <c r="BH36" i="13"/>
  <c r="AR35" i="13"/>
  <c r="P34" i="13"/>
  <c r="AZ31" i="13"/>
  <c r="AJ30" i="13"/>
  <c r="L39" i="13"/>
  <c r="BL37" i="13"/>
  <c r="AV36" i="13"/>
  <c r="AF35" i="13"/>
  <c r="E34" i="13"/>
  <c r="BP32" i="13"/>
  <c r="AN31" i="13"/>
  <c r="X30" i="13"/>
  <c r="H29" i="13"/>
  <c r="BH27" i="13"/>
  <c r="AR26" i="13"/>
  <c r="D64" i="13"/>
  <c r="AM49" i="13"/>
  <c r="W48" i="13"/>
  <c r="G47" i="13"/>
  <c r="BS45" i="13"/>
  <c r="BC44" i="13"/>
  <c r="AM43" i="13"/>
  <c r="W42" i="13"/>
  <c r="G41" i="13"/>
  <c r="BS39" i="13"/>
  <c r="BC38" i="13"/>
  <c r="AM37" i="13"/>
  <c r="W36" i="13"/>
  <c r="G35" i="13"/>
  <c r="BS33" i="13"/>
  <c r="BC32" i="13"/>
  <c r="AM31" i="13"/>
  <c r="W30" i="13"/>
  <c r="G29" i="13"/>
  <c r="BS27" i="13"/>
  <c r="BC26" i="13"/>
  <c r="AM25" i="13"/>
  <c r="N49" i="13"/>
  <c r="BJ46" i="13"/>
  <c r="AT45" i="13"/>
  <c r="AD44" i="13"/>
  <c r="N43" i="13"/>
  <c r="BJ40" i="13"/>
  <c r="AT39" i="13"/>
  <c r="AD38" i="13"/>
  <c r="N37" i="13"/>
  <c r="BJ34" i="13"/>
  <c r="AT33" i="13"/>
  <c r="AD32" i="13"/>
  <c r="N31" i="13"/>
  <c r="BJ28" i="13"/>
  <c r="AT27" i="13"/>
  <c r="AD26" i="13"/>
  <c r="BI49" i="13"/>
  <c r="AG48" i="13"/>
  <c r="Q47" i="13"/>
  <c r="BE45" i="13"/>
  <c r="AO44" i="13"/>
  <c r="M43" i="13"/>
  <c r="BM41" i="13"/>
  <c r="AK40" i="13"/>
  <c r="F39" i="6"/>
  <c r="I39" i="13"/>
  <c r="BI37" i="13"/>
  <c r="AG36" i="13"/>
  <c r="Q35" i="13"/>
  <c r="BE33" i="13"/>
  <c r="AO32" i="13"/>
  <c r="M31" i="13"/>
  <c r="BM29" i="13"/>
  <c r="AK28" i="13"/>
  <c r="F27" i="6"/>
  <c r="I27" i="13"/>
  <c r="BI25" i="13"/>
  <c r="BB24" i="13"/>
  <c r="AL23" i="13"/>
  <c r="V22" i="13"/>
  <c r="F21" i="13"/>
  <c r="BR19" i="13"/>
  <c r="BB18" i="13"/>
  <c r="AL17" i="13"/>
  <c r="V16" i="13"/>
  <c r="E15" i="6"/>
  <c r="F15" i="13"/>
  <c r="BR13" i="13"/>
  <c r="BB12" i="13"/>
  <c r="AL11" i="13"/>
  <c r="V10" i="13"/>
  <c r="E9" i="6"/>
  <c r="F9" i="13"/>
  <c r="BR7" i="13"/>
  <c r="BB6" i="13"/>
  <c r="AL5" i="13"/>
  <c r="V4" i="13"/>
  <c r="E3" i="6"/>
  <c r="F3" i="13"/>
  <c r="Q24" i="13"/>
  <c r="BE22" i="13"/>
  <c r="AO21" i="13"/>
  <c r="M20" i="13"/>
  <c r="BM18" i="13"/>
  <c r="AK17" i="13"/>
  <c r="F16" i="6"/>
  <c r="I16" i="13"/>
  <c r="BI14" i="13"/>
  <c r="AG13" i="13"/>
  <c r="Q12" i="13"/>
  <c r="BE10" i="13"/>
  <c r="AO9" i="13"/>
  <c r="M8" i="13"/>
  <c r="BM6" i="13"/>
  <c r="AK5" i="13"/>
  <c r="F4" i="6"/>
  <c r="I4" i="13"/>
  <c r="BI2" i="13"/>
  <c r="AZ24" i="13"/>
  <c r="AJ23" i="13"/>
  <c r="T22" i="13"/>
  <c r="BT20" i="13"/>
  <c r="BD19" i="13"/>
  <c r="AB18" i="13"/>
  <c r="L17" i="13"/>
  <c r="BL15" i="13"/>
  <c r="AV14" i="13"/>
  <c r="AF13" i="13"/>
  <c r="E12" i="13"/>
  <c r="BP10" i="13"/>
  <c r="AN9" i="13"/>
  <c r="X8" i="13"/>
  <c r="H7" i="13"/>
  <c r="BH5" i="13"/>
  <c r="AR4" i="13"/>
  <c r="P3" i="13"/>
  <c r="AU23" i="13"/>
  <c r="AE22" i="13"/>
  <c r="O21" i="13"/>
  <c r="BK18" i="13"/>
  <c r="AU17" i="13"/>
  <c r="AE16" i="13"/>
  <c r="O15" i="13"/>
  <c r="BK12" i="13"/>
  <c r="AU11" i="13"/>
  <c r="AE10" i="13"/>
  <c r="O9" i="13"/>
  <c r="BK6" i="13"/>
  <c r="AU5" i="13"/>
  <c r="AE4" i="13"/>
  <c r="O3" i="13"/>
  <c r="Z21" i="13"/>
  <c r="J20" i="13"/>
  <c r="BF17" i="13"/>
  <c r="AP16" i="13"/>
  <c r="Z15" i="13"/>
  <c r="J14" i="13"/>
  <c r="BF11" i="13"/>
  <c r="AP10" i="13"/>
  <c r="Z9" i="13"/>
  <c r="J8" i="13"/>
  <c r="BF5" i="13"/>
  <c r="AP4" i="13"/>
  <c r="F58" i="6"/>
  <c r="I58" i="13"/>
  <c r="BI56" i="13"/>
  <c r="AG55" i="13"/>
  <c r="Q54" i="13"/>
  <c r="BE52" i="13"/>
  <c r="AO51" i="13"/>
  <c r="BP67" i="13"/>
  <c r="AN66" i="13"/>
  <c r="X65" i="13"/>
  <c r="H64" i="13"/>
  <c r="BH62" i="13"/>
  <c r="AR61" i="13"/>
  <c r="P60" i="13"/>
  <c r="AZ57" i="13"/>
  <c r="AJ56" i="13"/>
  <c r="T55" i="13"/>
  <c r="BT53" i="13"/>
  <c r="BD52" i="13"/>
  <c r="AB51" i="13"/>
  <c r="BO67" i="13"/>
  <c r="AY66" i="13"/>
  <c r="W65" i="13"/>
  <c r="G64" i="13"/>
  <c r="BG62" i="13"/>
  <c r="AQ61" i="13"/>
  <c r="AA60" i="13"/>
  <c r="BK57" i="13"/>
  <c r="AI56" i="13"/>
  <c r="S55" i="13"/>
  <c r="BS53" i="13"/>
  <c r="BC52" i="13"/>
  <c r="BJ66" i="13"/>
  <c r="AT65" i="13"/>
  <c r="AD64" i="13"/>
  <c r="N63" i="13"/>
  <c r="BJ60" i="13"/>
  <c r="AT59" i="13"/>
  <c r="AD58" i="13"/>
  <c r="N57" i="13"/>
  <c r="BJ54" i="13"/>
  <c r="AT53" i="13"/>
  <c r="AD52" i="13"/>
  <c r="N51" i="13"/>
  <c r="BA67" i="13"/>
  <c r="Y66" i="13"/>
  <c r="AW63" i="13"/>
  <c r="U62" i="13"/>
  <c r="AS59" i="13"/>
  <c r="AC58" i="13"/>
  <c r="BQ56" i="13"/>
  <c r="BA55" i="13"/>
  <c r="Y54" i="13"/>
  <c r="AW51" i="13"/>
  <c r="U50" i="13"/>
  <c r="BF49" i="13"/>
  <c r="AP48" i="13"/>
  <c r="Z47" i="13"/>
  <c r="J46" i="13"/>
  <c r="BF43" i="13"/>
  <c r="AP42" i="13"/>
  <c r="Z41" i="13"/>
  <c r="J40" i="13"/>
  <c r="BF37" i="13"/>
  <c r="AP36" i="13"/>
  <c r="K35" i="6"/>
  <c r="Z35" i="13"/>
  <c r="J34" i="13"/>
  <c r="BF31" i="13"/>
  <c r="AP30" i="13"/>
  <c r="Z29" i="13"/>
  <c r="G28" i="6"/>
  <c r="J28" i="13"/>
  <c r="BF25" i="13"/>
  <c r="AG49" i="13"/>
  <c r="Q48" i="13"/>
  <c r="BE46" i="13"/>
  <c r="AO45" i="13"/>
  <c r="M44" i="13"/>
  <c r="BM42" i="13"/>
  <c r="AK41" i="13"/>
  <c r="F40" i="6"/>
  <c r="I40" i="13"/>
  <c r="BI38" i="13"/>
  <c r="AG37" i="13"/>
  <c r="Q36" i="13"/>
  <c r="BE34" i="13"/>
  <c r="AO33" i="13"/>
  <c r="M32" i="13"/>
  <c r="BM30" i="13"/>
  <c r="AK29" i="13"/>
  <c r="F28" i="6"/>
  <c r="I28" i="13"/>
  <c r="BI26" i="13"/>
  <c r="AG25" i="13"/>
  <c r="T49" i="13"/>
  <c r="BT47" i="13"/>
  <c r="BD46" i="13"/>
  <c r="AB45" i="13"/>
  <c r="L44" i="13"/>
  <c r="BL42" i="13"/>
  <c r="AV41" i="13"/>
  <c r="AF40" i="13"/>
  <c r="E39" i="13"/>
  <c r="BP37" i="13"/>
  <c r="AN36" i="13"/>
  <c r="X35" i="13"/>
  <c r="H34" i="13"/>
  <c r="BH32" i="13"/>
  <c r="AR31" i="13"/>
  <c r="P30" i="13"/>
  <c r="AZ27" i="13"/>
  <c r="AJ26" i="13"/>
  <c r="D66" i="13"/>
  <c r="D51" i="13"/>
  <c r="BO49" i="13"/>
  <c r="AY48" i="13"/>
  <c r="AI47" i="13"/>
  <c r="S46" i="13"/>
  <c r="D45" i="13"/>
  <c r="BO43" i="13"/>
  <c r="AY42" i="13"/>
  <c r="AI41" i="13"/>
  <c r="S40" i="13"/>
  <c r="D39" i="13"/>
  <c r="BO37" i="13"/>
  <c r="AY36" i="13"/>
  <c r="AI35" i="13"/>
  <c r="S34" i="13"/>
  <c r="BO31" i="13"/>
  <c r="AY30" i="13"/>
  <c r="AI29" i="13"/>
  <c r="S28" i="13"/>
  <c r="BO25" i="13"/>
  <c r="AY24" i="13"/>
  <c r="J50" i="13"/>
  <c r="BF47" i="13"/>
  <c r="AP46" i="13"/>
  <c r="Z45" i="13"/>
  <c r="J44" i="13"/>
  <c r="BF41" i="13"/>
  <c r="AP40" i="13"/>
  <c r="Z39" i="13"/>
  <c r="J38" i="13"/>
  <c r="BF35" i="13"/>
  <c r="AP34" i="13"/>
  <c r="Z33" i="13"/>
  <c r="J32" i="13"/>
  <c r="BF29" i="13"/>
  <c r="AP28" i="13"/>
  <c r="Z27" i="13"/>
  <c r="J26" i="13"/>
  <c r="BF23" i="13"/>
  <c r="AP22" i="13"/>
  <c r="F50" i="6"/>
  <c r="I50" i="13"/>
  <c r="BI48" i="13"/>
  <c r="AG47" i="13"/>
  <c r="Q46" i="13"/>
  <c r="BE44" i="13"/>
  <c r="AO43" i="13"/>
  <c r="M42" i="13"/>
  <c r="BM40" i="13"/>
  <c r="AK39" i="13"/>
  <c r="F38" i="6"/>
  <c r="I38" i="13"/>
  <c r="BI36" i="13"/>
  <c r="AG35" i="13"/>
  <c r="Q34" i="13"/>
  <c r="BE32" i="13"/>
  <c r="AO31" i="13"/>
  <c r="M30" i="13"/>
  <c r="BM28" i="13"/>
  <c r="AK27" i="13"/>
  <c r="F26" i="6"/>
  <c r="I26" i="13"/>
  <c r="BI24" i="13"/>
  <c r="E49" i="13"/>
  <c r="BP47" i="13"/>
  <c r="AN46" i="13"/>
  <c r="X45" i="13"/>
  <c r="H44" i="13"/>
  <c r="BH42" i="13"/>
  <c r="AR41" i="13"/>
  <c r="P40" i="13"/>
  <c r="AZ37" i="13"/>
  <c r="AJ36" i="13"/>
  <c r="T35" i="13"/>
  <c r="BT33" i="13"/>
  <c r="BD32" i="13"/>
  <c r="AB31" i="13"/>
  <c r="L30" i="13"/>
  <c r="BL28" i="13"/>
  <c r="AV27" i="13"/>
  <c r="AF26" i="13"/>
  <c r="D61" i="13"/>
  <c r="AA49" i="13"/>
  <c r="K48" i="13"/>
  <c r="U46" i="6"/>
  <c r="BU46" i="13"/>
  <c r="BG45" i="13"/>
  <c r="AQ44" i="13"/>
  <c r="AA43" i="13"/>
  <c r="K42" i="13"/>
  <c r="U40" i="6"/>
  <c r="BU40" i="13"/>
  <c r="BG39" i="13"/>
  <c r="AQ38" i="13"/>
  <c r="AA37" i="13"/>
  <c r="K36" i="13"/>
  <c r="U34" i="6"/>
  <c r="BU34" i="13"/>
  <c r="BG33" i="13"/>
  <c r="AQ32" i="13"/>
  <c r="AA31" i="13"/>
  <c r="K30" i="13"/>
  <c r="U28" i="6"/>
  <c r="BU28" i="13"/>
  <c r="BG27" i="13"/>
  <c r="AQ26" i="13"/>
  <c r="R50" i="13"/>
  <c r="BN47" i="13"/>
  <c r="AX46" i="13"/>
  <c r="AH45" i="13"/>
  <c r="R44" i="13"/>
  <c r="BN41" i="13"/>
  <c r="AX40" i="13"/>
  <c r="AH39" i="13"/>
  <c r="R38" i="13"/>
  <c r="BN35" i="13"/>
  <c r="AX34" i="13"/>
  <c r="AH33" i="13"/>
  <c r="R32" i="13"/>
  <c r="BN29" i="13"/>
  <c r="AX28" i="13"/>
  <c r="AH27" i="13"/>
  <c r="R26" i="13"/>
  <c r="AW49" i="13"/>
  <c r="U48" i="13"/>
  <c r="AS45" i="13"/>
  <c r="AC44" i="13"/>
  <c r="BQ42" i="13"/>
  <c r="BA41" i="13"/>
  <c r="Y40" i="13"/>
  <c r="AW37" i="13"/>
  <c r="U36" i="13"/>
  <c r="AS33" i="13"/>
  <c r="AC32" i="13"/>
  <c r="BQ30" i="13"/>
  <c r="BA29" i="13"/>
  <c r="Y28" i="13"/>
  <c r="AW25" i="13"/>
  <c r="AP24" i="13"/>
  <c r="K23" i="6"/>
  <c r="Z23" i="13"/>
  <c r="G22" i="6"/>
  <c r="J22" i="13"/>
  <c r="BF19" i="13"/>
  <c r="AP18" i="13"/>
  <c r="Z17" i="13"/>
  <c r="G16" i="6"/>
  <c r="J16" i="13"/>
  <c r="BF13" i="13"/>
  <c r="AP12" i="13"/>
  <c r="Z11" i="13"/>
  <c r="J10" i="13"/>
  <c r="BF7" i="13"/>
  <c r="AP6" i="13"/>
  <c r="K5" i="6"/>
  <c r="Z5" i="13"/>
  <c r="G4" i="6"/>
  <c r="J4" i="13"/>
  <c r="U25" i="13"/>
  <c r="AS22" i="13"/>
  <c r="AC21" i="13"/>
  <c r="BQ19" i="13"/>
  <c r="BA18" i="13"/>
  <c r="Y17" i="13"/>
  <c r="AW14" i="13"/>
  <c r="U13" i="13"/>
  <c r="AS10" i="13"/>
  <c r="AC9" i="13"/>
  <c r="BQ7" i="13"/>
  <c r="BA6" i="13"/>
  <c r="Y5" i="13"/>
  <c r="AW2" i="13"/>
  <c r="AN24" i="13"/>
  <c r="X23" i="13"/>
  <c r="H22" i="13"/>
  <c r="BH20" i="13"/>
  <c r="AR19" i="13"/>
  <c r="P18" i="13"/>
  <c r="AZ15" i="13"/>
  <c r="AJ14" i="13"/>
  <c r="T13" i="13"/>
  <c r="BT11" i="13"/>
  <c r="BD10" i="13"/>
  <c r="AB9" i="13"/>
  <c r="L8" i="13"/>
  <c r="BL6" i="13"/>
  <c r="AV5" i="13"/>
  <c r="AF4" i="13"/>
  <c r="E3" i="13"/>
  <c r="AI23" i="13"/>
  <c r="S22" i="13"/>
  <c r="BO19" i="13"/>
  <c r="AY18" i="13"/>
  <c r="AI17" i="13"/>
  <c r="S16" i="13"/>
  <c r="BO13" i="13"/>
  <c r="AY12" i="13"/>
  <c r="AI11" i="13"/>
  <c r="S10" i="13"/>
  <c r="BO7" i="13"/>
  <c r="AY6" i="13"/>
  <c r="AI5" i="13"/>
  <c r="S4" i="13"/>
  <c r="N21" i="13"/>
  <c r="BJ18" i="13"/>
  <c r="AT17" i="13"/>
  <c r="AD16" i="13"/>
  <c r="N15" i="13"/>
  <c r="BJ12" i="13"/>
  <c r="AT11" i="13"/>
  <c r="AD10" i="13"/>
  <c r="N9" i="13"/>
  <c r="BJ6" i="13"/>
  <c r="AQ52" i="13"/>
  <c r="BN67" i="13"/>
  <c r="AX66" i="13"/>
  <c r="AH65" i="13"/>
  <c r="R64" i="13"/>
  <c r="BN61" i="13"/>
  <c r="AX60" i="13"/>
  <c r="AH59" i="13"/>
  <c r="R58" i="13"/>
  <c r="BN55" i="13"/>
  <c r="AX54" i="13"/>
  <c r="AH53" i="13"/>
  <c r="R52" i="13"/>
  <c r="AO67" i="13"/>
  <c r="M66" i="13"/>
  <c r="BM64" i="13"/>
  <c r="AK63" i="13"/>
  <c r="F62" i="6"/>
  <c r="I62" i="13"/>
  <c r="BI60" i="13"/>
  <c r="AG59" i="13"/>
  <c r="Q58" i="13"/>
  <c r="BE56" i="13"/>
  <c r="AO55" i="13"/>
  <c r="M54" i="13"/>
  <c r="BM52" i="13"/>
  <c r="AK51" i="13"/>
  <c r="BJ50" i="13"/>
  <c r="AT49" i="13"/>
  <c r="AD48" i="13"/>
  <c r="N47" i="13"/>
  <c r="BJ44" i="13"/>
  <c r="AT43" i="13"/>
  <c r="AD42" i="13"/>
  <c r="N41" i="13"/>
  <c r="BJ38" i="13"/>
  <c r="AT37" i="13"/>
  <c r="AD36" i="13"/>
  <c r="N35" i="13"/>
  <c r="BJ32" i="13"/>
  <c r="AT31" i="13"/>
  <c r="AD30" i="13"/>
  <c r="N29" i="13"/>
  <c r="BJ26" i="13"/>
  <c r="AT25" i="13"/>
  <c r="U49" i="13"/>
  <c r="AS46" i="13"/>
  <c r="AC45" i="13"/>
  <c r="BQ43" i="13"/>
  <c r="BA42" i="13"/>
  <c r="Y41" i="13"/>
  <c r="AW38" i="13"/>
  <c r="U37" i="13"/>
  <c r="AS34" i="13"/>
  <c r="AC33" i="13"/>
  <c r="BQ31" i="13"/>
  <c r="BA30" i="13"/>
  <c r="Y29" i="13"/>
  <c r="AW26" i="13"/>
  <c r="X50" i="13"/>
  <c r="H49" i="13"/>
  <c r="BH47" i="13"/>
  <c r="AR46" i="13"/>
  <c r="P45" i="13"/>
  <c r="AZ42" i="13"/>
  <c r="AJ41" i="13"/>
  <c r="T40" i="13"/>
  <c r="BT38" i="13"/>
  <c r="BD37" i="13"/>
  <c r="AB36" i="13"/>
  <c r="L35" i="13"/>
  <c r="BL33" i="13"/>
  <c r="AV32" i="13"/>
  <c r="AF31" i="13"/>
  <c r="E30" i="13"/>
  <c r="BP28" i="13"/>
  <c r="AN27" i="13"/>
  <c r="X26" i="13"/>
  <c r="D63" i="13"/>
  <c r="BS50" i="13"/>
  <c r="BC49" i="13"/>
  <c r="AM48" i="13"/>
  <c r="W47" i="13"/>
  <c r="G46" i="13"/>
  <c r="BS44" i="13"/>
  <c r="BC43" i="13"/>
  <c r="AM42" i="13"/>
  <c r="W41" i="13"/>
  <c r="G40" i="13"/>
  <c r="BS38" i="13"/>
  <c r="BC37" i="13"/>
  <c r="AM36" i="13"/>
  <c r="W35" i="13"/>
  <c r="G34" i="13"/>
  <c r="BS32" i="13"/>
  <c r="BC31" i="13"/>
  <c r="AM30" i="13"/>
  <c r="W29" i="13"/>
  <c r="G28" i="13"/>
  <c r="BS26" i="13"/>
  <c r="BC25" i="13"/>
  <c r="AM24" i="13"/>
  <c r="BJ48" i="13"/>
  <c r="AT47" i="13"/>
  <c r="AD46" i="13"/>
  <c r="N45" i="13"/>
  <c r="BJ42" i="13"/>
  <c r="AT41" i="13"/>
  <c r="AD40" i="13"/>
  <c r="N39" i="13"/>
  <c r="BJ36" i="13"/>
  <c r="AT35" i="13"/>
  <c r="AD34" i="13"/>
  <c r="N33" i="13"/>
  <c r="BJ30" i="13"/>
  <c r="AT29" i="13"/>
  <c r="AD28" i="13"/>
  <c r="N27" i="13"/>
  <c r="BJ24" i="13"/>
  <c r="AT23" i="13"/>
  <c r="AD22" i="13"/>
  <c r="AW48" i="13"/>
  <c r="U47" i="13"/>
  <c r="AS44" i="13"/>
  <c r="AC43" i="13"/>
  <c r="BQ41" i="13"/>
  <c r="BA40" i="13"/>
  <c r="Y39" i="13"/>
  <c r="AW36" i="13"/>
  <c r="U35" i="13"/>
  <c r="AS32" i="13"/>
  <c r="AC31" i="13"/>
  <c r="BQ29" i="13"/>
  <c r="BA28" i="13"/>
  <c r="Y27" i="13"/>
  <c r="AW24" i="13"/>
  <c r="BT48" i="13"/>
  <c r="BD47" i="13"/>
  <c r="AB46" i="13"/>
  <c r="L45" i="13"/>
  <c r="BL43" i="13"/>
  <c r="AV42" i="13"/>
  <c r="AF41" i="13"/>
  <c r="E40" i="13"/>
  <c r="BP38" i="13"/>
  <c r="AN37" i="13"/>
  <c r="X36" i="13"/>
  <c r="H35" i="13"/>
  <c r="BH33" i="13"/>
  <c r="AR32" i="13"/>
  <c r="P31" i="13"/>
  <c r="AZ28" i="13"/>
  <c r="AJ27" i="13"/>
  <c r="T26" i="13"/>
  <c r="D58" i="13"/>
  <c r="O49" i="13"/>
  <c r="BK46" i="13"/>
  <c r="AU45" i="13"/>
  <c r="AE44" i="13"/>
  <c r="O43" i="13"/>
  <c r="BK40" i="13"/>
  <c r="AU39" i="13"/>
  <c r="AE38" i="13"/>
  <c r="O37" i="13"/>
  <c r="BK34" i="13"/>
  <c r="AU33" i="13"/>
  <c r="AE32" i="13"/>
  <c r="O31" i="13"/>
  <c r="BK28" i="13"/>
  <c r="AU27" i="13"/>
  <c r="AE26" i="13"/>
  <c r="F50" i="13"/>
  <c r="BR48" i="13"/>
  <c r="BB47" i="13"/>
  <c r="AL46" i="13"/>
  <c r="V45" i="13"/>
  <c r="F44" i="13"/>
  <c r="BR42" i="13"/>
  <c r="BB41" i="13"/>
  <c r="AL40" i="13"/>
  <c r="V39" i="13"/>
  <c r="F38" i="13"/>
  <c r="BR36" i="13"/>
  <c r="BB35" i="13"/>
  <c r="AL34" i="13"/>
  <c r="V33" i="13"/>
  <c r="F32" i="13"/>
  <c r="BR30" i="13"/>
  <c r="BB29" i="13"/>
  <c r="AL28" i="13"/>
  <c r="V27" i="13"/>
  <c r="F26" i="13"/>
  <c r="AK49" i="13"/>
  <c r="F48" i="6"/>
  <c r="I48" i="13"/>
  <c r="BI46" i="13"/>
  <c r="AG45" i="13"/>
  <c r="Q44" i="13"/>
  <c r="BE42" i="13"/>
  <c r="AO41" i="13"/>
  <c r="M40" i="13"/>
  <c r="BM38" i="13"/>
  <c r="AK37" i="13"/>
  <c r="F36" i="6"/>
  <c r="I36" i="13"/>
  <c r="BI34" i="13"/>
  <c r="AG33" i="13"/>
  <c r="Q32" i="13"/>
  <c r="BE30" i="13"/>
  <c r="AO29" i="13"/>
  <c r="M28" i="13"/>
  <c r="BM26" i="13"/>
  <c r="AK25" i="13"/>
  <c r="AD24" i="13"/>
  <c r="N23" i="13"/>
  <c r="BJ20" i="13"/>
  <c r="AT19" i="13"/>
  <c r="AD18" i="13"/>
  <c r="N17" i="13"/>
  <c r="BJ14" i="13"/>
  <c r="AT13" i="13"/>
  <c r="AD12" i="13"/>
  <c r="N11" i="13"/>
  <c r="BJ8" i="13"/>
  <c r="AT7" i="13"/>
  <c r="AD6" i="13"/>
  <c r="N5" i="13"/>
  <c r="F25" i="6"/>
  <c r="I25" i="13"/>
  <c r="BI23" i="13"/>
  <c r="AG22" i="13"/>
  <c r="Q21" i="13"/>
  <c r="BE19" i="13"/>
  <c r="AO18" i="13"/>
  <c r="M17" i="13"/>
  <c r="BM15" i="13"/>
  <c r="AK14" i="13"/>
  <c r="F13" i="6"/>
  <c r="I13" i="13"/>
  <c r="BI11" i="13"/>
  <c r="AG10" i="13"/>
  <c r="Q9" i="13"/>
  <c r="BE7" i="13"/>
  <c r="AO6" i="13"/>
  <c r="M5" i="13"/>
  <c r="BM3" i="13"/>
  <c r="AK2" i="13"/>
  <c r="AB24" i="13"/>
  <c r="L23" i="13"/>
  <c r="BL21" i="13"/>
  <c r="AV20" i="13"/>
  <c r="AF19" i="13"/>
  <c r="E18" i="13"/>
  <c r="BP16" i="13"/>
  <c r="AN15" i="13"/>
  <c r="X14" i="13"/>
  <c r="H13" i="13"/>
  <c r="BH11" i="13"/>
  <c r="AR10" i="13"/>
  <c r="P9" i="13"/>
  <c r="AZ6" i="13"/>
  <c r="AJ5" i="13"/>
  <c r="T4" i="13"/>
  <c r="BT2" i="13"/>
  <c r="W23" i="13"/>
  <c r="G22" i="13"/>
  <c r="BS20" i="13"/>
  <c r="BC19" i="13"/>
  <c r="AM18" i="13"/>
  <c r="W17" i="13"/>
  <c r="G16" i="13"/>
  <c r="BS14" i="13"/>
  <c r="BC13" i="13"/>
  <c r="AM12" i="13"/>
  <c r="W11" i="13"/>
  <c r="G10" i="13"/>
  <c r="BS8" i="13"/>
  <c r="BC7" i="13"/>
  <c r="AM6" i="13"/>
  <c r="W5" i="13"/>
  <c r="G4" i="13"/>
  <c r="BS2" i="13"/>
  <c r="BN19" i="13"/>
  <c r="AX18" i="13"/>
  <c r="BR56" i="13"/>
  <c r="BB55" i="13"/>
  <c r="AL54" i="13"/>
  <c r="V53" i="13"/>
  <c r="F52" i="13"/>
  <c r="BR50" i="13"/>
  <c r="AC67" i="13"/>
  <c r="BQ65" i="13"/>
  <c r="BA64" i="13"/>
  <c r="Y63" i="13"/>
  <c r="AW60" i="13"/>
  <c r="U59" i="13"/>
  <c r="AS56" i="13"/>
  <c r="AC55" i="13"/>
  <c r="BQ53" i="13"/>
  <c r="BA52" i="13"/>
  <c r="Y51" i="13"/>
  <c r="BN51" i="13"/>
  <c r="AX50" i="13"/>
  <c r="AH49" i="13"/>
  <c r="R48" i="13"/>
  <c r="BN45" i="13"/>
  <c r="AX44" i="13"/>
  <c r="AH43" i="13"/>
  <c r="R42" i="13"/>
  <c r="R39" i="6"/>
  <c r="BN39" i="13"/>
  <c r="AX38" i="13"/>
  <c r="AH37" i="13"/>
  <c r="R36" i="13"/>
  <c r="R33" i="6"/>
  <c r="BN33" i="13"/>
  <c r="AX32" i="13"/>
  <c r="AH31" i="13"/>
  <c r="R30" i="13"/>
  <c r="R27" i="6"/>
  <c r="BN27" i="13"/>
  <c r="AX26" i="13"/>
  <c r="AH25" i="13"/>
  <c r="F49" i="6"/>
  <c r="I49" i="13"/>
  <c r="BI47" i="13"/>
  <c r="AG46" i="13"/>
  <c r="Q45" i="13"/>
  <c r="BE43" i="13"/>
  <c r="AO42" i="13"/>
  <c r="M41" i="13"/>
  <c r="BM39" i="13"/>
  <c r="AK38" i="13"/>
  <c r="F37" i="6"/>
  <c r="I37" i="13"/>
  <c r="BI35" i="13"/>
  <c r="AG34" i="13"/>
  <c r="Q33" i="13"/>
  <c r="BE31" i="13"/>
  <c r="AO30" i="13"/>
  <c r="M29" i="13"/>
  <c r="BM27" i="13"/>
  <c r="AK26" i="13"/>
  <c r="L50" i="13"/>
  <c r="BL48" i="13"/>
  <c r="AV47" i="13"/>
  <c r="AF46" i="13"/>
  <c r="E45" i="13"/>
  <c r="BP43" i="13"/>
  <c r="AN42" i="13"/>
  <c r="X41" i="13"/>
  <c r="H40" i="13"/>
  <c r="BH38" i="13"/>
  <c r="AR37" i="13"/>
  <c r="P36" i="13"/>
  <c r="AZ33" i="13"/>
  <c r="AJ32" i="13"/>
  <c r="T31" i="13"/>
  <c r="BT29" i="13"/>
  <c r="BD28" i="13"/>
  <c r="AB27" i="13"/>
  <c r="L26" i="13"/>
  <c r="D60" i="13"/>
  <c r="BG50" i="13"/>
  <c r="AQ49" i="13"/>
  <c r="AA48" i="13"/>
  <c r="K47" i="13"/>
  <c r="U45" i="6"/>
  <c r="BU45" i="13"/>
  <c r="BG44" i="13"/>
  <c r="AQ43" i="13"/>
  <c r="AA42" i="13"/>
  <c r="K41" i="13"/>
  <c r="U39" i="6"/>
  <c r="BU39" i="13"/>
  <c r="BG38" i="13"/>
  <c r="AQ37" i="13"/>
  <c r="AA36" i="13"/>
  <c r="K35" i="13"/>
  <c r="U33" i="6"/>
  <c r="BU33" i="13"/>
  <c r="BG32" i="13"/>
  <c r="AQ31" i="13"/>
  <c r="AA30" i="13"/>
  <c r="K29" i="13"/>
  <c r="U27" i="6"/>
  <c r="BU27" i="13"/>
  <c r="BG26" i="13"/>
  <c r="AQ25" i="13"/>
  <c r="AA24" i="13"/>
  <c r="BN49" i="13"/>
  <c r="AX48" i="13"/>
  <c r="AH47" i="13"/>
  <c r="R46" i="13"/>
  <c r="BN43" i="13"/>
  <c r="AX42" i="13"/>
  <c r="AH41" i="13"/>
  <c r="R40" i="13"/>
  <c r="BN37" i="13"/>
  <c r="AX36" i="13"/>
  <c r="AH35" i="13"/>
  <c r="R34" i="13"/>
  <c r="BN31" i="13"/>
  <c r="AX30" i="13"/>
  <c r="AH29" i="13"/>
  <c r="R28" i="13"/>
  <c r="BN25" i="13"/>
  <c r="AX24" i="13"/>
  <c r="AH23" i="13"/>
  <c r="R22" i="13"/>
  <c r="BM49" i="13"/>
  <c r="AK48" i="13"/>
  <c r="F47" i="6"/>
  <c r="I47" i="13"/>
  <c r="BI45" i="13"/>
  <c r="AG44" i="13"/>
  <c r="Q43" i="13"/>
  <c r="BE41" i="13"/>
  <c r="AO40" i="13"/>
  <c r="M39" i="13"/>
  <c r="BM37" i="13"/>
  <c r="AK36" i="13"/>
  <c r="F35" i="6"/>
  <c r="I35" i="13"/>
  <c r="BI33" i="13"/>
  <c r="AG32" i="13"/>
  <c r="Q31" i="13"/>
  <c r="BE29" i="13"/>
  <c r="AO28" i="13"/>
  <c r="M27" i="13"/>
  <c r="BM25" i="13"/>
  <c r="H50" i="13"/>
  <c r="BH48" i="13"/>
  <c r="AR47" i="13"/>
  <c r="P46" i="13"/>
  <c r="AZ43" i="13"/>
  <c r="AJ42" i="13"/>
  <c r="T41" i="13"/>
  <c r="BT39" i="13"/>
  <c r="BD38" i="13"/>
  <c r="AB37" i="13"/>
  <c r="L36" i="13"/>
  <c r="BL34" i="13"/>
  <c r="AV33" i="13"/>
  <c r="AF32" i="13"/>
  <c r="E31" i="13"/>
  <c r="BP29" i="13"/>
  <c r="AN28" i="13"/>
  <c r="X27" i="13"/>
  <c r="H26" i="13"/>
  <c r="D55" i="13"/>
  <c r="D49" i="13"/>
  <c r="BO47" i="13"/>
  <c r="AY46" i="13"/>
  <c r="AI45" i="13"/>
  <c r="S44" i="13"/>
  <c r="D43" i="13"/>
  <c r="BO41" i="13"/>
  <c r="AY40" i="13"/>
  <c r="AI39" i="13"/>
  <c r="S38" i="13"/>
  <c r="D37" i="13"/>
  <c r="BO35" i="13"/>
  <c r="AY34" i="13"/>
  <c r="AI33" i="13"/>
  <c r="S32" i="13"/>
  <c r="BO29" i="13"/>
  <c r="AY28" i="13"/>
  <c r="AI27" i="13"/>
  <c r="S26" i="13"/>
  <c r="BF48" i="13"/>
  <c r="AP47" i="13"/>
  <c r="Z46" i="13"/>
  <c r="J45" i="13"/>
  <c r="BF42" i="13"/>
  <c r="AP41" i="13"/>
  <c r="Z40" i="13"/>
  <c r="J39" i="13"/>
  <c r="BF36" i="13"/>
  <c r="AP35" i="13"/>
  <c r="Z34" i="13"/>
  <c r="J33" i="13"/>
  <c r="BF30" i="13"/>
  <c r="AP29" i="13"/>
  <c r="Z28" i="13"/>
  <c r="J27" i="13"/>
  <c r="Y49" i="13"/>
  <c r="AW46" i="13"/>
  <c r="U45" i="13"/>
  <c r="AS42" i="13"/>
  <c r="AC41" i="13"/>
  <c r="BQ39" i="13"/>
  <c r="BA38" i="13"/>
  <c r="Y37" i="13"/>
  <c r="AW34" i="13"/>
  <c r="U33" i="13"/>
  <c r="AS30" i="13"/>
  <c r="AC29" i="13"/>
  <c r="BQ27" i="13"/>
  <c r="BA26" i="13"/>
  <c r="Y25" i="13"/>
  <c r="R24" i="13"/>
  <c r="BN21" i="13"/>
  <c r="AX20" i="13"/>
  <c r="AH19" i="13"/>
  <c r="R18" i="13"/>
  <c r="R15" i="6"/>
  <c r="BN15" i="13"/>
  <c r="AX14" i="13"/>
  <c r="AH13" i="13"/>
  <c r="R12" i="13"/>
  <c r="R9" i="6"/>
  <c r="BN9" i="13"/>
  <c r="AX8" i="13"/>
  <c r="AH7" i="13"/>
  <c r="R6" i="13"/>
  <c r="R3" i="6"/>
  <c r="BN3" i="13"/>
  <c r="AW23" i="13"/>
  <c r="U22" i="13"/>
  <c r="AS19" i="13"/>
  <c r="AC18" i="13"/>
  <c r="BQ16" i="13"/>
  <c r="BA15" i="13"/>
  <c r="Y14" i="13"/>
  <c r="AW11" i="13"/>
  <c r="U10" i="13"/>
  <c r="AS7" i="13"/>
  <c r="AC6" i="13"/>
  <c r="BQ4" i="13"/>
  <c r="BA3" i="13"/>
  <c r="Y2" i="13"/>
  <c r="P24" i="13"/>
  <c r="AZ21" i="13"/>
  <c r="AJ20" i="13"/>
  <c r="T19" i="13"/>
  <c r="BT17" i="13"/>
  <c r="BD16" i="13"/>
  <c r="AB15" i="13"/>
  <c r="L14" i="13"/>
  <c r="BL12" i="13"/>
  <c r="AV11" i="13"/>
  <c r="AF10" i="13"/>
  <c r="E9" i="13"/>
  <c r="BP7" i="13"/>
  <c r="AN6" i="13"/>
  <c r="X5" i="13"/>
  <c r="H4" i="13"/>
  <c r="BH2" i="13"/>
  <c r="K23" i="13"/>
  <c r="U21" i="6"/>
  <c r="BU21" i="13"/>
  <c r="BG20" i="13"/>
  <c r="AQ19" i="13"/>
  <c r="AA18" i="13"/>
  <c r="K17" i="13"/>
  <c r="U15" i="6"/>
  <c r="BU15" i="13"/>
  <c r="BG14" i="13"/>
  <c r="AQ13" i="13"/>
  <c r="AA12" i="13"/>
  <c r="K11" i="13"/>
  <c r="U9" i="6"/>
  <c r="BU9" i="13"/>
  <c r="BG8" i="13"/>
  <c r="AQ7" i="13"/>
  <c r="AA6" i="13"/>
  <c r="K5" i="13"/>
  <c r="U3" i="6"/>
  <c r="BU3" i="13"/>
  <c r="BG2" i="13"/>
  <c r="BR20" i="13"/>
  <c r="BB19" i="13"/>
  <c r="AL18" i="13"/>
  <c r="V17" i="13"/>
  <c r="F16" i="13"/>
  <c r="BR14" i="13"/>
  <c r="BB13" i="13"/>
  <c r="AL12" i="13"/>
  <c r="V11" i="13"/>
  <c r="F10" i="13"/>
  <c r="BR8" i="13"/>
  <c r="BB7" i="13"/>
  <c r="AL6" i="13"/>
  <c r="V5" i="13"/>
  <c r="F4" i="13"/>
  <c r="BR2" i="13"/>
  <c r="M24" i="13"/>
  <c r="BM22" i="13"/>
  <c r="AK21" i="13"/>
  <c r="F20" i="6"/>
  <c r="I20" i="13"/>
  <c r="BI18" i="13"/>
  <c r="AG17" i="13"/>
  <c r="Q16" i="13"/>
  <c r="BE14" i="13"/>
  <c r="AO13" i="13"/>
  <c r="M12" i="13"/>
  <c r="BM10" i="13"/>
  <c r="AK9" i="13"/>
  <c r="F8" i="6"/>
  <c r="I8" i="13"/>
  <c r="BI6" i="13"/>
  <c r="AG5" i="13"/>
  <c r="Q4" i="13"/>
  <c r="BE2" i="13"/>
  <c r="BT24" i="13"/>
  <c r="AW65" i="13"/>
  <c r="U64" i="13"/>
  <c r="AS61" i="13"/>
  <c r="AC60" i="13"/>
  <c r="BQ58" i="13"/>
  <c r="BA57" i="13"/>
  <c r="Y56" i="13"/>
  <c r="AW53" i="13"/>
  <c r="U52" i="13"/>
  <c r="AF67" i="13"/>
  <c r="E66" i="13"/>
  <c r="BP64" i="13"/>
  <c r="AN63" i="13"/>
  <c r="X62" i="13"/>
  <c r="H61" i="13"/>
  <c r="BH59" i="13"/>
  <c r="AR58" i="13"/>
  <c r="P57" i="13"/>
  <c r="AZ54" i="13"/>
  <c r="AJ53" i="13"/>
  <c r="T52" i="13"/>
  <c r="BT50" i="13"/>
  <c r="AE67" i="13"/>
  <c r="O66" i="13"/>
  <c r="BO64" i="13"/>
  <c r="AY63" i="13"/>
  <c r="W62" i="13"/>
  <c r="G61" i="13"/>
  <c r="BG59" i="13"/>
  <c r="AQ58" i="13"/>
  <c r="AA57" i="13"/>
  <c r="BK54" i="13"/>
  <c r="AI53" i="13"/>
  <c r="S52" i="13"/>
  <c r="AP67" i="13"/>
  <c r="Z66" i="13"/>
  <c r="J65" i="13"/>
  <c r="BF62" i="13"/>
  <c r="AP61" i="13"/>
  <c r="Z60" i="13"/>
  <c r="J59" i="13"/>
  <c r="BF56" i="13"/>
  <c r="AP55" i="13"/>
  <c r="Z54" i="13"/>
  <c r="J53" i="13"/>
  <c r="BF50" i="13"/>
  <c r="Q67" i="13"/>
  <c r="BE65" i="13"/>
  <c r="AO64" i="13"/>
  <c r="M63" i="13"/>
  <c r="BM61" i="13"/>
  <c r="AK60" i="13"/>
  <c r="F59" i="6"/>
  <c r="I59" i="13"/>
  <c r="BI57" i="13"/>
  <c r="AG56" i="13"/>
  <c r="Q55" i="13"/>
  <c r="BE53" i="13"/>
  <c r="AO52" i="13"/>
  <c r="M51" i="13"/>
  <c r="BB51" i="13"/>
  <c r="AL50" i="13"/>
  <c r="V49" i="13"/>
  <c r="F48" i="13"/>
  <c r="BR46" i="13"/>
  <c r="BB45" i="13"/>
  <c r="AL44" i="13"/>
  <c r="V43" i="13"/>
  <c r="F42" i="13"/>
  <c r="BR40" i="13"/>
  <c r="BB39" i="13"/>
  <c r="AL38" i="13"/>
  <c r="V37" i="13"/>
  <c r="F36" i="13"/>
  <c r="BR34" i="13"/>
  <c r="BB33" i="13"/>
  <c r="AL32" i="13"/>
  <c r="V31" i="13"/>
  <c r="E30" i="6"/>
  <c r="F30" i="13"/>
  <c r="BR28" i="13"/>
  <c r="BB27" i="13"/>
  <c r="AL26" i="13"/>
  <c r="Y50" i="13"/>
  <c r="AW47" i="13"/>
  <c r="U46" i="13"/>
  <c r="AS43" i="13"/>
  <c r="AC42" i="13"/>
  <c r="BQ40" i="13"/>
  <c r="BA39" i="13"/>
  <c r="Y38" i="13"/>
  <c r="AW35" i="13"/>
  <c r="U34" i="13"/>
  <c r="AS31" i="13"/>
  <c r="AC30" i="13"/>
  <c r="BQ28" i="13"/>
  <c r="BA27" i="13"/>
  <c r="Y26" i="13"/>
  <c r="AZ48" i="13"/>
  <c r="AJ47" i="13"/>
  <c r="T46" i="13"/>
  <c r="BT44" i="13"/>
  <c r="BD43" i="13"/>
  <c r="AB42" i="13"/>
  <c r="L41" i="13"/>
  <c r="BL39" i="13"/>
  <c r="AV38" i="13"/>
  <c r="AF37" i="13"/>
  <c r="E36" i="13"/>
  <c r="BP34" i="13"/>
  <c r="AN33" i="13"/>
  <c r="X32" i="13"/>
  <c r="H31" i="13"/>
  <c r="BH29" i="13"/>
  <c r="AR28" i="13"/>
  <c r="P27" i="13"/>
  <c r="D57" i="13"/>
  <c r="AU50" i="13"/>
  <c r="AE49" i="13"/>
  <c r="O48" i="13"/>
  <c r="BK45" i="13"/>
  <c r="AU44" i="13"/>
  <c r="AE43" i="13"/>
  <c r="O42" i="13"/>
  <c r="BK39" i="13"/>
  <c r="AU38" i="13"/>
  <c r="AE37" i="13"/>
  <c r="O36" i="13"/>
  <c r="BK33" i="13"/>
  <c r="AU32" i="13"/>
  <c r="AE31" i="13"/>
  <c r="O30" i="13"/>
  <c r="BK27" i="13"/>
  <c r="AU26" i="13"/>
  <c r="AE25" i="13"/>
  <c r="O24" i="13"/>
  <c r="BB49" i="13"/>
  <c r="AL48" i="13"/>
  <c r="V47" i="13"/>
  <c r="F46" i="13"/>
  <c r="BR44" i="13"/>
  <c r="BB43" i="13"/>
  <c r="AL42" i="13"/>
  <c r="V41" i="13"/>
  <c r="F40" i="13"/>
  <c r="BR38" i="13"/>
  <c r="BB37" i="13"/>
  <c r="AL36" i="13"/>
  <c r="V35" i="13"/>
  <c r="F34" i="13"/>
  <c r="BR32" i="13"/>
  <c r="BB31" i="13"/>
  <c r="AL30" i="13"/>
  <c r="V29" i="13"/>
  <c r="F28" i="13"/>
  <c r="BR26" i="13"/>
  <c r="BB25" i="13"/>
  <c r="AL24" i="13"/>
  <c r="V23" i="13"/>
  <c r="F22" i="13"/>
  <c r="BA49" i="13"/>
  <c r="Y48" i="13"/>
  <c r="AW45" i="13"/>
  <c r="U44" i="13"/>
  <c r="AS41" i="13"/>
  <c r="AC40" i="13"/>
  <c r="BQ38" i="13"/>
  <c r="BA37" i="13"/>
  <c r="Y36" i="13"/>
  <c r="AW33" i="13"/>
  <c r="U32" i="13"/>
  <c r="AS29" i="13"/>
  <c r="AC28" i="13"/>
  <c r="BQ26" i="13"/>
  <c r="BA25" i="13"/>
  <c r="BL49" i="13"/>
  <c r="AV48" i="13"/>
  <c r="AF47" i="13"/>
  <c r="E46" i="13"/>
  <c r="BP44" i="13"/>
  <c r="AN43" i="13"/>
  <c r="X42" i="13"/>
  <c r="H41" i="13"/>
  <c r="BH39" i="13"/>
  <c r="AR38" i="13"/>
  <c r="P37" i="13"/>
  <c r="AZ34" i="13"/>
  <c r="AJ33" i="13"/>
  <c r="T32" i="13"/>
  <c r="BT30" i="13"/>
  <c r="BD29" i="13"/>
  <c r="AB28" i="13"/>
  <c r="L27" i="13"/>
  <c r="BL25" i="13"/>
  <c r="D52" i="13"/>
  <c r="BS48" i="13"/>
  <c r="BC47" i="13"/>
  <c r="AM46" i="13"/>
  <c r="W45" i="13"/>
  <c r="G44" i="13"/>
  <c r="BS42" i="13"/>
  <c r="BC41" i="13"/>
  <c r="AM40" i="13"/>
  <c r="W39" i="13"/>
  <c r="G38" i="13"/>
  <c r="BS36" i="13"/>
  <c r="BC35" i="13"/>
  <c r="AM34" i="13"/>
  <c r="W33" i="13"/>
  <c r="G32" i="13"/>
  <c r="BS30" i="13"/>
  <c r="BC29" i="13"/>
  <c r="AM28" i="13"/>
  <c r="W27" i="13"/>
  <c r="G26" i="13"/>
  <c r="BJ49" i="13"/>
  <c r="AT48" i="13"/>
  <c r="AD47" i="13"/>
  <c r="N46" i="13"/>
  <c r="BJ43" i="13"/>
  <c r="AT42" i="13"/>
  <c r="AD41" i="13"/>
  <c r="N40" i="13"/>
  <c r="BJ37" i="13"/>
  <c r="AT36" i="13"/>
  <c r="AD35" i="13"/>
  <c r="N34" i="13"/>
  <c r="BJ31" i="13"/>
  <c r="AT30" i="13"/>
  <c r="AD29" i="13"/>
  <c r="N28" i="13"/>
  <c r="BJ25" i="13"/>
  <c r="M49" i="13"/>
  <c r="BM47" i="13"/>
  <c r="AK46" i="13"/>
  <c r="F45" i="6"/>
  <c r="I45" i="13"/>
  <c r="BI43" i="13"/>
  <c r="AG42" i="13"/>
  <c r="Q41" i="13"/>
  <c r="BE39" i="13"/>
  <c r="AO38" i="13"/>
  <c r="M37" i="13"/>
  <c r="BM35" i="13"/>
  <c r="AK34" i="13"/>
  <c r="F33" i="6"/>
  <c r="I33" i="13"/>
  <c r="BI31" i="13"/>
  <c r="AG30" i="13"/>
  <c r="Q29" i="13"/>
  <c r="BE27" i="13"/>
  <c r="AO26" i="13"/>
  <c r="V25" i="13"/>
  <c r="E24" i="6"/>
  <c r="F24" i="13"/>
  <c r="BR22" i="13"/>
  <c r="BB21" i="13"/>
  <c r="AL20" i="13"/>
  <c r="V19" i="13"/>
  <c r="F18" i="13"/>
  <c r="BR16" i="13"/>
  <c r="BB15" i="13"/>
  <c r="AL14" i="13"/>
  <c r="V13" i="13"/>
  <c r="E12" i="6"/>
  <c r="F12" i="13"/>
  <c r="BR10" i="13"/>
  <c r="BB9" i="13"/>
  <c r="AL8" i="13"/>
  <c r="V7" i="13"/>
  <c r="F6" i="13"/>
  <c r="BR4" i="13"/>
  <c r="BB3" i="13"/>
  <c r="BM24" i="13"/>
  <c r="AK23" i="13"/>
  <c r="F22" i="6"/>
  <c r="I22" i="13"/>
  <c r="BI20" i="13"/>
  <c r="AG19" i="13"/>
  <c r="Q18" i="13"/>
  <c r="BE16" i="13"/>
  <c r="AO15" i="13"/>
  <c r="M14" i="13"/>
  <c r="BM12" i="13"/>
  <c r="AK11" i="13"/>
  <c r="F10" i="6"/>
  <c r="I10" i="13"/>
  <c r="BI8" i="13"/>
  <c r="AG7" i="13"/>
  <c r="Q6" i="13"/>
  <c r="BE4" i="13"/>
  <c r="AO3" i="13"/>
  <c r="M2" i="13"/>
  <c r="E24" i="13"/>
  <c r="BP22" i="13"/>
  <c r="AN21" i="13"/>
  <c r="X20" i="13"/>
  <c r="H19" i="13"/>
  <c r="BH17" i="13"/>
  <c r="AR16" i="13"/>
  <c r="P15" i="13"/>
  <c r="AZ12" i="13"/>
  <c r="AJ11" i="13"/>
  <c r="T10" i="13"/>
  <c r="BT8" i="13"/>
  <c r="BD7" i="13"/>
  <c r="AB6" i="13"/>
  <c r="L5" i="13"/>
  <c r="BL3" i="13"/>
  <c r="AV2" i="13"/>
  <c r="BK21" i="13"/>
  <c r="AU20" i="13"/>
  <c r="AE19" i="13"/>
  <c r="O18" i="13"/>
  <c r="BK15" i="13"/>
  <c r="AU14" i="13"/>
  <c r="AE13" i="13"/>
  <c r="O12" i="13"/>
  <c r="BK9" i="13"/>
  <c r="AU8" i="13"/>
  <c r="AE7" i="13"/>
  <c r="O6" i="13"/>
  <c r="BK3" i="13"/>
  <c r="AK65" i="13"/>
  <c r="F64" i="6"/>
  <c r="I64" i="13"/>
  <c r="BI62" i="13"/>
  <c r="AG61" i="13"/>
  <c r="Q60" i="13"/>
  <c r="BE58" i="13"/>
  <c r="AO57" i="13"/>
  <c r="M56" i="13"/>
  <c r="BM54" i="13"/>
  <c r="AK53" i="13"/>
  <c r="F52" i="6"/>
  <c r="I52" i="13"/>
  <c r="BI50" i="13"/>
  <c r="T67" i="13"/>
  <c r="BT65" i="13"/>
  <c r="BD64" i="13"/>
  <c r="AB63" i="13"/>
  <c r="L62" i="13"/>
  <c r="BL60" i="13"/>
  <c r="AV59" i="13"/>
  <c r="AF58" i="13"/>
  <c r="E57" i="13"/>
  <c r="BP55" i="13"/>
  <c r="AN54" i="13"/>
  <c r="X53" i="13"/>
  <c r="H52" i="13"/>
  <c r="BH50" i="13"/>
  <c r="S67" i="13"/>
  <c r="BS65" i="13"/>
  <c r="BC64" i="13"/>
  <c r="AM63" i="13"/>
  <c r="K62" i="13"/>
  <c r="U60" i="6"/>
  <c r="BU60" i="13"/>
  <c r="AU59" i="13"/>
  <c r="AE58" i="13"/>
  <c r="O57" i="13"/>
  <c r="BO55" i="13"/>
  <c r="AY54" i="13"/>
  <c r="W53" i="13"/>
  <c r="G52" i="13"/>
  <c r="AD67" i="13"/>
  <c r="N66" i="13"/>
  <c r="BJ63" i="13"/>
  <c r="AT62" i="13"/>
  <c r="AD61" i="13"/>
  <c r="N60" i="13"/>
  <c r="BJ57" i="13"/>
  <c r="AT56" i="13"/>
  <c r="AD55" i="13"/>
  <c r="N54" i="13"/>
  <c r="BJ51" i="13"/>
  <c r="AT50" i="13"/>
  <c r="AS65" i="13"/>
  <c r="AC64" i="13"/>
  <c r="BQ62" i="13"/>
  <c r="BA61" i="13"/>
  <c r="Y60" i="13"/>
  <c r="AW57" i="13"/>
  <c r="U56" i="13"/>
  <c r="AS53" i="13"/>
  <c r="AC52" i="13"/>
  <c r="BQ50" i="13"/>
  <c r="AP51" i="13"/>
  <c r="Z50" i="13"/>
  <c r="J49" i="13"/>
  <c r="BF46" i="13"/>
  <c r="AP45" i="13"/>
  <c r="Z44" i="13"/>
  <c r="J43" i="13"/>
  <c r="BF40" i="13"/>
  <c r="AP39" i="13"/>
  <c r="Z38" i="13"/>
  <c r="J37" i="13"/>
  <c r="BF34" i="13"/>
  <c r="AP33" i="13"/>
  <c r="Z32" i="13"/>
  <c r="J31" i="13"/>
  <c r="BF28" i="13"/>
  <c r="AP27" i="13"/>
  <c r="K26" i="6"/>
  <c r="Z26" i="13"/>
  <c r="M50" i="13"/>
  <c r="BM48" i="13"/>
  <c r="AK47" i="13"/>
  <c r="F46" i="6"/>
  <c r="I46" i="13"/>
  <c r="BI44" i="13"/>
  <c r="AG43" i="13"/>
  <c r="Q42" i="13"/>
  <c r="BE40" i="13"/>
  <c r="AO39" i="13"/>
  <c r="M38" i="13"/>
  <c r="BM36" i="13"/>
  <c r="AK35" i="13"/>
  <c r="F34" i="6"/>
  <c r="I34" i="13"/>
  <c r="BI32" i="13"/>
  <c r="AG31" i="13"/>
  <c r="Q30" i="13"/>
  <c r="BE28" i="13"/>
  <c r="AO27" i="13"/>
  <c r="M26" i="13"/>
  <c r="BP49" i="13"/>
  <c r="AN48" i="13"/>
  <c r="X47" i="13"/>
  <c r="H46" i="13"/>
  <c r="BH44" i="13"/>
  <c r="AR43" i="13"/>
  <c r="P42" i="13"/>
  <c r="AZ39" i="13"/>
  <c r="AJ38" i="13"/>
  <c r="T37" i="13"/>
  <c r="BT35" i="13"/>
  <c r="BD34" i="13"/>
  <c r="AB33" i="13"/>
  <c r="L32" i="13"/>
  <c r="BL30" i="13"/>
  <c r="AV29" i="13"/>
  <c r="AF28" i="13"/>
  <c r="E27" i="13"/>
  <c r="BP25" i="13"/>
  <c r="D54" i="13"/>
  <c r="AI50" i="13"/>
  <c r="S49" i="13"/>
  <c r="D48" i="13"/>
  <c r="BO46" i="13"/>
  <c r="AY45" i="13"/>
  <c r="AI44" i="13"/>
  <c r="S43" i="13"/>
  <c r="D42" i="13"/>
  <c r="BO40" i="13"/>
  <c r="AY39" i="13"/>
  <c r="AI38" i="13"/>
  <c r="S37" i="13"/>
  <c r="D36" i="13"/>
  <c r="BO34" i="13"/>
  <c r="AY33" i="13"/>
  <c r="AI32" i="13"/>
  <c r="S31" i="13"/>
  <c r="BO28" i="13"/>
  <c r="AY27" i="13"/>
  <c r="AI26" i="13"/>
  <c r="I25" i="6"/>
  <c r="S25" i="13"/>
  <c r="AP49" i="13"/>
  <c r="Z48" i="13"/>
  <c r="J47" i="13"/>
  <c r="BF44" i="13"/>
  <c r="AP43" i="13"/>
  <c r="Z42" i="13"/>
  <c r="J41" i="13"/>
  <c r="BF38" i="13"/>
  <c r="AP37" i="13"/>
  <c r="Z36" i="13"/>
  <c r="J35" i="13"/>
  <c r="BF32" i="13"/>
  <c r="AP31" i="13"/>
  <c r="Z30" i="13"/>
  <c r="J29" i="13"/>
  <c r="BF26" i="13"/>
  <c r="AP25" i="13"/>
  <c r="Z24" i="13"/>
  <c r="J23" i="13"/>
  <c r="AO49" i="13"/>
  <c r="M48" i="13"/>
  <c r="BM46" i="13"/>
  <c r="AK45" i="13"/>
  <c r="F44" i="6"/>
  <c r="I44" i="13"/>
  <c r="BI42" i="13"/>
  <c r="AG41" i="13"/>
  <c r="Q40" i="13"/>
  <c r="BE38" i="13"/>
  <c r="AO37" i="13"/>
  <c r="M36" i="13"/>
  <c r="BM34" i="13"/>
  <c r="AK33" i="13"/>
  <c r="F32" i="6"/>
  <c r="I32" i="13"/>
  <c r="BI30" i="13"/>
  <c r="AG29" i="13"/>
  <c r="Q28" i="13"/>
  <c r="BE26" i="13"/>
  <c r="AO25" i="13"/>
  <c r="AZ49" i="13"/>
  <c r="AJ48" i="13"/>
  <c r="T47" i="13"/>
  <c r="BT45" i="13"/>
  <c r="BD44" i="13"/>
  <c r="AB43" i="13"/>
  <c r="L42" i="13"/>
  <c r="BL40" i="13"/>
  <c r="AV39" i="13"/>
  <c r="AF38" i="13"/>
  <c r="E37" i="13"/>
  <c r="BP35" i="13"/>
  <c r="AN34" i="13"/>
  <c r="X33" i="13"/>
  <c r="H32" i="13"/>
  <c r="BH30" i="13"/>
  <c r="AR29" i="13"/>
  <c r="P28" i="13"/>
  <c r="AZ25" i="13"/>
  <c r="U49" i="6"/>
  <c r="BU49" i="13"/>
  <c r="BG48" i="13"/>
  <c r="AQ47" i="13"/>
  <c r="AA46" i="13"/>
  <c r="K45" i="13"/>
  <c r="U43" i="6"/>
  <c r="BU43" i="13"/>
  <c r="BG42" i="13"/>
  <c r="AQ41" i="13"/>
  <c r="AA40" i="13"/>
  <c r="K39" i="13"/>
  <c r="U37" i="6"/>
  <c r="BU37" i="13"/>
  <c r="BG36" i="13"/>
  <c r="AQ35" i="13"/>
  <c r="AA34" i="13"/>
  <c r="K33" i="13"/>
  <c r="U31" i="6"/>
  <c r="BU31" i="13"/>
  <c r="BG30" i="13"/>
  <c r="AQ29" i="13"/>
  <c r="AA28" i="13"/>
  <c r="K27" i="13"/>
  <c r="U25" i="6"/>
  <c r="BU25" i="13"/>
  <c r="AX49" i="13"/>
  <c r="AH48" i="13"/>
  <c r="R47" i="13"/>
  <c r="BN44" i="13"/>
  <c r="AX43" i="13"/>
  <c r="AH42" i="13"/>
  <c r="R41" i="13"/>
  <c r="BN38" i="13"/>
  <c r="AX37" i="13"/>
  <c r="AH36" i="13"/>
  <c r="R35" i="13"/>
  <c r="BN32" i="13"/>
  <c r="AX31" i="13"/>
  <c r="AH30" i="13"/>
  <c r="R29" i="13"/>
  <c r="BN26" i="13"/>
  <c r="AX25" i="13"/>
  <c r="BQ48" i="13"/>
  <c r="BA47" i="13"/>
  <c r="Y46" i="13"/>
  <c r="AW43" i="13"/>
  <c r="U42" i="13"/>
  <c r="AS39" i="13"/>
  <c r="AC38" i="13"/>
  <c r="BQ36" i="13"/>
  <c r="BA35" i="13"/>
  <c r="Y34" i="13"/>
  <c r="AW31" i="13"/>
  <c r="U30" i="13"/>
  <c r="AS27" i="13"/>
  <c r="AC26" i="13"/>
  <c r="J25" i="13"/>
  <c r="BF22" i="13"/>
  <c r="AP21" i="13"/>
  <c r="K20" i="6"/>
  <c r="Z20" i="13"/>
  <c r="J19" i="13"/>
  <c r="BF16" i="13"/>
  <c r="AP15" i="13"/>
  <c r="K14" i="6"/>
  <c r="Z14" i="13"/>
  <c r="J13" i="13"/>
  <c r="BF10" i="13"/>
  <c r="AP9" i="13"/>
  <c r="Z8" i="13"/>
  <c r="J7" i="13"/>
  <c r="BF4" i="13"/>
  <c r="AP3" i="13"/>
  <c r="BA24" i="13"/>
  <c r="Y23" i="13"/>
  <c r="AW20" i="13"/>
  <c r="U19" i="13"/>
  <c r="AS16" i="13"/>
  <c r="AC15" i="13"/>
  <c r="BQ13" i="13"/>
  <c r="BA12" i="13"/>
  <c r="Y11" i="13"/>
  <c r="AW8" i="13"/>
  <c r="U7" i="13"/>
  <c r="AS4" i="13"/>
  <c r="AC3" i="13"/>
  <c r="T25" i="13"/>
  <c r="BT23" i="13"/>
  <c r="BD22" i="13"/>
  <c r="AB21" i="13"/>
  <c r="L20" i="13"/>
  <c r="BL18" i="13"/>
  <c r="AV17" i="13"/>
  <c r="AF16" i="13"/>
  <c r="E15" i="13"/>
  <c r="BP13" i="13"/>
  <c r="AN12" i="13"/>
  <c r="X11" i="13"/>
  <c r="H10" i="13"/>
  <c r="BH8" i="13"/>
  <c r="AR7" i="13"/>
  <c r="P6" i="13"/>
  <c r="AZ3" i="13"/>
  <c r="AJ2" i="13"/>
  <c r="BO22" i="13"/>
  <c r="AY21" i="13"/>
  <c r="AI20" i="13"/>
  <c r="S19" i="13"/>
  <c r="BO16" i="13"/>
  <c r="AY15" i="13"/>
  <c r="AI14" i="13"/>
  <c r="S13" i="13"/>
  <c r="BO10" i="13"/>
  <c r="AY9" i="13"/>
  <c r="AI8" i="13"/>
  <c r="S7" i="13"/>
  <c r="BO4" i="13"/>
  <c r="AY3" i="13"/>
  <c r="AI2" i="13"/>
  <c r="AT20" i="13"/>
  <c r="BJ21" i="13"/>
  <c r="AC49" i="13"/>
  <c r="BQ47" i="13"/>
  <c r="BA46" i="13"/>
  <c r="Y45" i="13"/>
  <c r="AW42" i="13"/>
  <c r="U41" i="13"/>
  <c r="AS38" i="13"/>
  <c r="AC37" i="13"/>
  <c r="BQ35" i="13"/>
  <c r="BA34" i="13"/>
  <c r="Y33" i="13"/>
  <c r="AW30" i="13"/>
  <c r="U29" i="13"/>
  <c r="AS26" i="13"/>
  <c r="AC25" i="13"/>
  <c r="AN49" i="13"/>
  <c r="X48" i="13"/>
  <c r="H47" i="13"/>
  <c r="BH45" i="13"/>
  <c r="AR44" i="13"/>
  <c r="P43" i="13"/>
  <c r="AZ40" i="13"/>
  <c r="AJ39" i="13"/>
  <c r="T38" i="13"/>
  <c r="BT36" i="13"/>
  <c r="BD35" i="13"/>
  <c r="AB34" i="13"/>
  <c r="L33" i="13"/>
  <c r="BL31" i="13"/>
  <c r="AV30" i="13"/>
  <c r="AF29" i="13"/>
  <c r="E28" i="13"/>
  <c r="BP26" i="13"/>
  <c r="AN25" i="13"/>
  <c r="BK49" i="13"/>
  <c r="AU48" i="13"/>
  <c r="AE47" i="13"/>
  <c r="O46" i="13"/>
  <c r="BK43" i="13"/>
  <c r="AU42" i="13"/>
  <c r="AE41" i="13"/>
  <c r="O40" i="13"/>
  <c r="BK37" i="13"/>
  <c r="AU36" i="13"/>
  <c r="AE35" i="13"/>
  <c r="O34" i="13"/>
  <c r="BK31" i="13"/>
  <c r="AU30" i="13"/>
  <c r="AE29" i="13"/>
  <c r="O28" i="13"/>
  <c r="BK25" i="13"/>
  <c r="AL49" i="13"/>
  <c r="V48" i="13"/>
  <c r="F47" i="13"/>
  <c r="BR45" i="13"/>
  <c r="BB44" i="13"/>
  <c r="AL43" i="13"/>
  <c r="V42" i="13"/>
  <c r="F41" i="13"/>
  <c r="BR39" i="13"/>
  <c r="BB38" i="13"/>
  <c r="AL37" i="13"/>
  <c r="V36" i="13"/>
  <c r="F35" i="13"/>
  <c r="BR33" i="13"/>
  <c r="BB32" i="13"/>
  <c r="AL31" i="13"/>
  <c r="V30" i="13"/>
  <c r="F29" i="13"/>
  <c r="BR27" i="13"/>
  <c r="BB26" i="13"/>
  <c r="AL25" i="13"/>
  <c r="BE48" i="13"/>
  <c r="AO47" i="13"/>
  <c r="M46" i="13"/>
  <c r="BM44" i="13"/>
  <c r="AK43" i="13"/>
  <c r="F42" i="6"/>
  <c r="I42" i="13"/>
  <c r="BI40" i="13"/>
  <c r="AG39" i="13"/>
  <c r="Q38" i="13"/>
  <c r="BE36" i="13"/>
  <c r="AO35" i="13"/>
  <c r="M34" i="13"/>
  <c r="BM32" i="13"/>
  <c r="AK31" i="13"/>
  <c r="F30" i="6"/>
  <c r="I30" i="13"/>
  <c r="BI28" i="13"/>
  <c r="AG27" i="13"/>
  <c r="Q26" i="13"/>
  <c r="BJ23" i="13"/>
  <c r="AT22" i="13"/>
  <c r="AD21" i="13"/>
  <c r="N20" i="13"/>
  <c r="BJ17" i="13"/>
  <c r="AT16" i="13"/>
  <c r="AD15" i="13"/>
  <c r="N14" i="13"/>
  <c r="BJ11" i="13"/>
  <c r="AT10" i="13"/>
  <c r="AD9" i="13"/>
  <c r="N8" i="13"/>
  <c r="BJ5" i="13"/>
  <c r="AT4" i="13"/>
  <c r="AD3" i="13"/>
  <c r="AO24" i="13"/>
  <c r="M23" i="13"/>
  <c r="BM21" i="13"/>
  <c r="AK20" i="13"/>
  <c r="F19" i="6"/>
  <c r="I19" i="13"/>
  <c r="BI17" i="13"/>
  <c r="AG16" i="13"/>
  <c r="Q15" i="13"/>
  <c r="BE13" i="13"/>
  <c r="AO12" i="13"/>
  <c r="M11" i="13"/>
  <c r="BM9" i="13"/>
  <c r="AK8" i="13"/>
  <c r="F7" i="6"/>
  <c r="I7" i="13"/>
  <c r="BI5" i="13"/>
  <c r="AG4" i="13"/>
  <c r="Q3" i="13"/>
  <c r="H25" i="13"/>
  <c r="BH23" i="13"/>
  <c r="AR22" i="13"/>
  <c r="P21" i="13"/>
  <c r="AZ18" i="13"/>
  <c r="AJ17" i="13"/>
  <c r="T16" i="13"/>
  <c r="BT14" i="13"/>
  <c r="BD13" i="13"/>
  <c r="AB12" i="13"/>
  <c r="L11" i="13"/>
  <c r="BL9" i="13"/>
  <c r="AV8" i="13"/>
  <c r="AF7" i="13"/>
  <c r="E6" i="13"/>
  <c r="BP4" i="13"/>
  <c r="AN3" i="13"/>
  <c r="X2" i="13"/>
  <c r="BC22" i="13"/>
  <c r="AM21" i="13"/>
  <c r="W20" i="13"/>
  <c r="G19" i="13"/>
  <c r="BS17" i="13"/>
  <c r="BC16" i="13"/>
  <c r="AM15" i="13"/>
  <c r="W14" i="13"/>
  <c r="G13" i="13"/>
  <c r="BS11" i="13"/>
  <c r="BC10" i="13"/>
  <c r="AM9" i="13"/>
  <c r="W8" i="13"/>
  <c r="G7" i="13"/>
  <c r="BS5" i="13"/>
  <c r="BC4" i="13"/>
  <c r="AM3" i="13"/>
  <c r="W2" i="13"/>
  <c r="AH20" i="13"/>
  <c r="R19" i="13"/>
  <c r="BN16" i="13"/>
  <c r="AX15" i="13"/>
  <c r="AH14" i="13"/>
  <c r="R13" i="13"/>
  <c r="BN10" i="13"/>
  <c r="AX9" i="13"/>
  <c r="AH8" i="13"/>
  <c r="R7" i="13"/>
  <c r="BN4" i="13"/>
  <c r="AX3" i="13"/>
  <c r="AH2" i="13"/>
  <c r="AS23" i="13"/>
  <c r="AC22" i="13"/>
  <c r="BQ20" i="13"/>
  <c r="BA19" i="13"/>
  <c r="Y18" i="13"/>
  <c r="AW15" i="13"/>
  <c r="U14" i="13"/>
  <c r="AS11" i="13"/>
  <c r="AC10" i="13"/>
  <c r="BQ8" i="13"/>
  <c r="BA7" i="13"/>
  <c r="Y6" i="13"/>
  <c r="AW3" i="13"/>
  <c r="U2" i="13"/>
  <c r="AJ24" i="13"/>
  <c r="T23" i="13"/>
  <c r="BT21" i="13"/>
  <c r="BD20" i="13"/>
  <c r="AB19" i="13"/>
  <c r="L18" i="13"/>
  <c r="BL16" i="13"/>
  <c r="AV15" i="13"/>
  <c r="AF14" i="13"/>
  <c r="E13" i="13"/>
  <c r="BP11" i="13"/>
  <c r="AN10" i="13"/>
  <c r="X9" i="13"/>
  <c r="H8" i="13"/>
  <c r="BH6" i="13"/>
  <c r="AR5" i="13"/>
  <c r="P4" i="13"/>
  <c r="O25" i="13"/>
  <c r="BK22" i="13"/>
  <c r="AU21" i="13"/>
  <c r="AE20" i="13"/>
  <c r="O19" i="13"/>
  <c r="BK16" i="13"/>
  <c r="AU15" i="13"/>
  <c r="AE14" i="13"/>
  <c r="O13" i="13"/>
  <c r="BK10" i="13"/>
  <c r="AU9" i="13"/>
  <c r="AE8" i="13"/>
  <c r="O7" i="13"/>
  <c r="BK4" i="13"/>
  <c r="AU3" i="13"/>
  <c r="AE2" i="13"/>
  <c r="AT24" i="13"/>
  <c r="AD23" i="13"/>
  <c r="N22" i="13"/>
  <c r="BJ19" i="13"/>
  <c r="AT18" i="13"/>
  <c r="AD17" i="13"/>
  <c r="N16" i="13"/>
  <c r="BJ13" i="13"/>
  <c r="AT12" i="13"/>
  <c r="AD11" i="13"/>
  <c r="N10" i="13"/>
  <c r="BJ7" i="13"/>
  <c r="AT6" i="13"/>
  <c r="AD5" i="13"/>
  <c r="N4" i="13"/>
  <c r="X49" i="13"/>
  <c r="H48" i="13"/>
  <c r="BH46" i="13"/>
  <c r="AR45" i="13"/>
  <c r="P44" i="13"/>
  <c r="AZ41" i="13"/>
  <c r="AJ40" i="13"/>
  <c r="T39" i="13"/>
  <c r="BT37" i="13"/>
  <c r="BD36" i="13"/>
  <c r="AB35" i="13"/>
  <c r="L34" i="13"/>
  <c r="BL32" i="13"/>
  <c r="AV31" i="13"/>
  <c r="AF30" i="13"/>
  <c r="E29" i="13"/>
  <c r="BP27" i="13"/>
  <c r="AN26" i="13"/>
  <c r="X25" i="13"/>
  <c r="D50" i="13"/>
  <c r="BC48" i="13"/>
  <c r="AM47" i="13"/>
  <c r="W46" i="13"/>
  <c r="G45" i="13"/>
  <c r="BS43" i="13"/>
  <c r="BC42" i="13"/>
  <c r="T29" i="13"/>
  <c r="BT27" i="13"/>
  <c r="BD26" i="13"/>
  <c r="AY49" i="13"/>
  <c r="AI48" i="13"/>
  <c r="S47" i="13"/>
  <c r="D46" i="13"/>
  <c r="BO44" i="13"/>
  <c r="AY43" i="13"/>
  <c r="AI42" i="13"/>
  <c r="S41" i="13"/>
  <c r="D40" i="13"/>
  <c r="BO38" i="13"/>
  <c r="AY37" i="13"/>
  <c r="AI36" i="13"/>
  <c r="S35" i="13"/>
  <c r="BO26" i="13"/>
  <c r="AY25" i="13"/>
  <c r="Z49" i="13"/>
  <c r="J48" i="13"/>
  <c r="BF45" i="13"/>
  <c r="AP44" i="13"/>
  <c r="Z43" i="13"/>
  <c r="J42" i="13"/>
  <c r="BF39" i="13"/>
  <c r="AP38" i="13"/>
  <c r="Z37" i="13"/>
  <c r="J36" i="13"/>
  <c r="BF27" i="13"/>
  <c r="AP26" i="13"/>
  <c r="AS48" i="13"/>
  <c r="AC47" i="13"/>
  <c r="BQ45" i="13"/>
  <c r="BA44" i="13"/>
  <c r="Y43" i="13"/>
  <c r="AW40" i="13"/>
  <c r="U39" i="13"/>
  <c r="AS36" i="13"/>
  <c r="AC35" i="13"/>
  <c r="BQ33" i="13"/>
  <c r="BA32" i="13"/>
  <c r="Y31" i="13"/>
  <c r="AW28" i="13"/>
  <c r="U27" i="13"/>
  <c r="BN24" i="13"/>
  <c r="AX23" i="13"/>
  <c r="AH22" i="13"/>
  <c r="R21" i="13"/>
  <c r="R18" i="6"/>
  <c r="BN18" i="13"/>
  <c r="AX17" i="13"/>
  <c r="AH16" i="13"/>
  <c r="R15" i="13"/>
  <c r="BN12" i="13"/>
  <c r="AX11" i="13"/>
  <c r="AH10" i="13"/>
  <c r="R9" i="13"/>
  <c r="R6" i="6"/>
  <c r="BN6" i="13"/>
  <c r="AX5" i="13"/>
  <c r="AH4" i="13"/>
  <c r="R3" i="13"/>
  <c r="AC24" i="13"/>
  <c r="BQ22" i="13"/>
  <c r="BA21" i="13"/>
  <c r="Y20" i="13"/>
  <c r="AW17" i="13"/>
  <c r="U16" i="13"/>
  <c r="AS13" i="13"/>
  <c r="AC12" i="13"/>
  <c r="BQ10" i="13"/>
  <c r="BA9" i="13"/>
  <c r="Y8" i="13"/>
  <c r="AW5" i="13"/>
  <c r="U4" i="13"/>
  <c r="BL24" i="13"/>
  <c r="AV23" i="13"/>
  <c r="AF22" i="13"/>
  <c r="E21" i="13"/>
  <c r="BP19" i="13"/>
  <c r="AN18" i="13"/>
  <c r="X17" i="13"/>
  <c r="H16" i="13"/>
  <c r="BH14" i="13"/>
  <c r="AR13" i="13"/>
  <c r="P12" i="13"/>
  <c r="AZ9" i="13"/>
  <c r="AJ8" i="13"/>
  <c r="T7" i="13"/>
  <c r="BT5" i="13"/>
  <c r="BD4" i="13"/>
  <c r="AB3" i="13"/>
  <c r="L2" i="13"/>
  <c r="AQ22" i="13"/>
  <c r="AA21" i="13"/>
  <c r="K20" i="13"/>
  <c r="U18" i="6"/>
  <c r="BU18" i="13"/>
  <c r="BG17" i="13"/>
  <c r="AQ16" i="13"/>
  <c r="AA15" i="13"/>
  <c r="K14" i="13"/>
  <c r="U12" i="6"/>
  <c r="BU12" i="13"/>
  <c r="BG11" i="13"/>
  <c r="AQ10" i="13"/>
  <c r="AA9" i="13"/>
  <c r="K8" i="13"/>
  <c r="U6" i="6"/>
  <c r="BU6" i="13"/>
  <c r="BG5" i="13"/>
  <c r="AQ4" i="13"/>
  <c r="AA3" i="13"/>
  <c r="K2" i="13"/>
  <c r="V20" i="13"/>
  <c r="F19" i="13"/>
  <c r="BR17" i="13"/>
  <c r="BB16" i="13"/>
  <c r="AL15" i="13"/>
  <c r="V14" i="13"/>
  <c r="F13" i="13"/>
  <c r="BR11" i="13"/>
  <c r="BB10" i="13"/>
  <c r="AL9" i="13"/>
  <c r="V8" i="13"/>
  <c r="F7" i="13"/>
  <c r="BR5" i="13"/>
  <c r="BB4" i="13"/>
  <c r="AL3" i="13"/>
  <c r="V2" i="13"/>
  <c r="AG23" i="13"/>
  <c r="Q22" i="13"/>
  <c r="BE20" i="13"/>
  <c r="AO19" i="13"/>
  <c r="M18" i="13"/>
  <c r="BM16" i="13"/>
  <c r="AK15" i="13"/>
  <c r="F14" i="6"/>
  <c r="I14" i="13"/>
  <c r="BI12" i="13"/>
  <c r="AG11" i="13"/>
  <c r="Q10" i="13"/>
  <c r="BE8" i="13"/>
  <c r="AO7" i="13"/>
  <c r="M6" i="13"/>
  <c r="BM4" i="13"/>
  <c r="AK3" i="13"/>
  <c r="I2" i="13"/>
  <c r="X24" i="13"/>
  <c r="H23" i="13"/>
  <c r="BH21" i="13"/>
  <c r="AR20" i="13"/>
  <c r="P19" i="13"/>
  <c r="AZ16" i="13"/>
  <c r="AJ15" i="13"/>
  <c r="T14" i="13"/>
  <c r="BT12" i="13"/>
  <c r="BD11" i="13"/>
  <c r="AB10" i="13"/>
  <c r="L9" i="13"/>
  <c r="BL7" i="13"/>
  <c r="AV6" i="13"/>
  <c r="AF5" i="13"/>
  <c r="E4" i="13"/>
  <c r="BP2" i="13"/>
  <c r="BO23" i="13"/>
  <c r="AY22" i="13"/>
  <c r="AI21" i="13"/>
  <c r="S20" i="13"/>
  <c r="BO17" i="13"/>
  <c r="AY16" i="13"/>
  <c r="AI15" i="13"/>
  <c r="S14" i="13"/>
  <c r="BO11" i="13"/>
  <c r="AY10" i="13"/>
  <c r="AI9" i="13"/>
  <c r="S8" i="13"/>
  <c r="BO5" i="13"/>
  <c r="AY4" i="13"/>
  <c r="AI3" i="13"/>
  <c r="S2" i="13"/>
  <c r="AH24" i="13"/>
  <c r="R23" i="13"/>
  <c r="BN20" i="13"/>
  <c r="AX19" i="13"/>
  <c r="AH18" i="13"/>
  <c r="R17" i="13"/>
  <c r="BN14" i="13"/>
  <c r="AX13" i="13"/>
  <c r="AH12" i="13"/>
  <c r="R11" i="13"/>
  <c r="BN8" i="13"/>
  <c r="AX7" i="13"/>
  <c r="AH6" i="13"/>
  <c r="R5" i="13"/>
  <c r="AB50" i="13"/>
  <c r="L49" i="13"/>
  <c r="Z3" i="13"/>
  <c r="J2" i="13"/>
  <c r="U23" i="13"/>
  <c r="AS20" i="13"/>
  <c r="AC19" i="13"/>
  <c r="BQ17" i="13"/>
  <c r="BA16" i="13"/>
  <c r="Y15" i="13"/>
  <c r="AW12" i="13"/>
  <c r="U11" i="13"/>
  <c r="AS8" i="13"/>
  <c r="AC7" i="13"/>
  <c r="BQ5" i="13"/>
  <c r="BA4" i="13"/>
  <c r="Y3" i="13"/>
  <c r="AB25" i="13"/>
  <c r="L24" i="13"/>
  <c r="BL22" i="13"/>
  <c r="AV21" i="13"/>
  <c r="AF20" i="13"/>
  <c r="E19" i="13"/>
  <c r="BP17" i="13"/>
  <c r="AN16" i="13"/>
  <c r="X15" i="13"/>
  <c r="H14" i="13"/>
  <c r="BH12" i="13"/>
  <c r="AR11" i="13"/>
  <c r="P10" i="13"/>
  <c r="AZ7" i="13"/>
  <c r="AJ6" i="13"/>
  <c r="T5" i="13"/>
  <c r="BT3" i="13"/>
  <c r="BD2" i="13"/>
  <c r="BS24" i="13"/>
  <c r="BC23" i="13"/>
  <c r="AM22" i="13"/>
  <c r="W21" i="13"/>
  <c r="G20" i="13"/>
  <c r="BS18" i="13"/>
  <c r="BC17" i="13"/>
  <c r="AM16" i="13"/>
  <c r="W15" i="13"/>
  <c r="G14" i="13"/>
  <c r="BS12" i="13"/>
  <c r="BC11" i="13"/>
  <c r="AM10" i="13"/>
  <c r="W9" i="13"/>
  <c r="G8" i="13"/>
  <c r="BS6" i="13"/>
  <c r="BC5" i="13"/>
  <c r="AM4" i="13"/>
  <c r="W3" i="13"/>
  <c r="G2" i="13"/>
  <c r="V24" i="13"/>
  <c r="F23" i="13"/>
  <c r="BR21" i="13"/>
  <c r="BB20" i="13"/>
  <c r="AL19" i="13"/>
  <c r="V18" i="13"/>
  <c r="F17" i="13"/>
  <c r="BR15" i="13"/>
  <c r="BB14" i="13"/>
  <c r="AL13" i="13"/>
  <c r="V12" i="13"/>
  <c r="F11" i="13"/>
  <c r="BR9" i="13"/>
  <c r="BB8" i="13"/>
  <c r="AL7" i="13"/>
  <c r="V6" i="13"/>
  <c r="F5" i="13"/>
  <c r="P50" i="13"/>
  <c r="AZ47" i="13"/>
  <c r="AJ46" i="13"/>
  <c r="T45" i="13"/>
  <c r="BT43" i="13"/>
  <c r="BD42" i="13"/>
  <c r="AB41" i="13"/>
  <c r="L40" i="13"/>
  <c r="BL38" i="13"/>
  <c r="AV37" i="13"/>
  <c r="AF36" i="13"/>
  <c r="E35" i="13"/>
  <c r="BP33" i="13"/>
  <c r="AN32" i="13"/>
  <c r="X31" i="13"/>
  <c r="H30" i="13"/>
  <c r="BH28" i="13"/>
  <c r="AR27" i="13"/>
  <c r="P26" i="13"/>
  <c r="AU49" i="13"/>
  <c r="AE48" i="13"/>
  <c r="O47" i="13"/>
  <c r="BK44" i="13"/>
  <c r="AU43" i="13"/>
  <c r="AE42" i="13"/>
  <c r="O41" i="13"/>
  <c r="BQ24" i="13"/>
  <c r="BA23" i="13"/>
  <c r="Y22" i="13"/>
  <c r="AW19" i="13"/>
  <c r="U18" i="13"/>
  <c r="AS15" i="13"/>
  <c r="AC14" i="13"/>
  <c r="BQ12" i="13"/>
  <c r="BA11" i="13"/>
  <c r="Y10" i="13"/>
  <c r="AW7" i="13"/>
  <c r="U6" i="13"/>
  <c r="BP24" i="13"/>
  <c r="AN23" i="13"/>
  <c r="X22" i="13"/>
  <c r="H21" i="13"/>
  <c r="BH19" i="13"/>
  <c r="AR18" i="13"/>
  <c r="P17" i="13"/>
  <c r="AZ14" i="13"/>
  <c r="AJ13" i="13"/>
  <c r="T12" i="13"/>
  <c r="BT10" i="13"/>
  <c r="BD9" i="13"/>
  <c r="AB8" i="13"/>
  <c r="L7" i="13"/>
  <c r="BL5" i="13"/>
  <c r="AY38" i="13"/>
  <c r="AI37" i="13"/>
  <c r="S36" i="13"/>
  <c r="D35" i="13"/>
  <c r="BO33" i="13"/>
  <c r="AY32" i="13"/>
  <c r="AI31" i="13"/>
  <c r="S30" i="13"/>
  <c r="BO27" i="13"/>
  <c r="AY26" i="13"/>
  <c r="AI25" i="13"/>
  <c r="S24" i="13"/>
  <c r="BO21" i="13"/>
  <c r="AY20" i="13"/>
  <c r="AI19" i="13"/>
  <c r="S18" i="13"/>
  <c r="BO15" i="13"/>
  <c r="AY14" i="13"/>
  <c r="AE12" i="13"/>
  <c r="O11" i="13"/>
  <c r="BK8" i="13"/>
  <c r="AU7" i="13"/>
  <c r="AE6" i="13"/>
  <c r="O5" i="13"/>
  <c r="F2" i="13"/>
  <c r="AS3" i="13"/>
  <c r="P2" i="13"/>
  <c r="BK2" i="13"/>
  <c r="AV4" i="13"/>
  <c r="AE3" i="13"/>
  <c r="N2" i="13"/>
  <c r="AT5" i="13"/>
  <c r="AD4" i="13"/>
  <c r="N3" i="13"/>
  <c r="AK24" i="13"/>
  <c r="F23" i="6"/>
  <c r="I23" i="13"/>
  <c r="BI21" i="13"/>
  <c r="AG20" i="13"/>
  <c r="Q19" i="13"/>
  <c r="BE17" i="13"/>
  <c r="AO16" i="13"/>
  <c r="M15" i="13"/>
  <c r="BM13" i="13"/>
  <c r="AK12" i="13"/>
  <c r="F11" i="6"/>
  <c r="I11" i="13"/>
  <c r="BI9" i="13"/>
  <c r="AG8" i="13"/>
  <c r="Q7" i="13"/>
  <c r="BE5" i="13"/>
  <c r="AO4" i="13"/>
  <c r="M3" i="13"/>
  <c r="P25" i="13"/>
  <c r="AZ22" i="13"/>
  <c r="AJ21" i="13"/>
  <c r="T20" i="13"/>
  <c r="BT18" i="13"/>
  <c r="BD17" i="13"/>
  <c r="AB16" i="13"/>
  <c r="L15" i="13"/>
  <c r="BL13" i="13"/>
  <c r="AV12" i="13"/>
  <c r="AF11" i="13"/>
  <c r="E10" i="13"/>
  <c r="BP8" i="13"/>
  <c r="AN7" i="13"/>
  <c r="X6" i="13"/>
  <c r="H5" i="13"/>
  <c r="BH3" i="13"/>
  <c r="AR2" i="13"/>
  <c r="BG24" i="13"/>
  <c r="AQ23" i="13"/>
  <c r="AA22" i="13"/>
  <c r="K21" i="13"/>
  <c r="U19" i="6"/>
  <c r="BU19" i="13"/>
  <c r="BG18" i="13"/>
  <c r="AQ17" i="13"/>
  <c r="AA16" i="13"/>
  <c r="K15" i="13"/>
  <c r="U13" i="6"/>
  <c r="BU13" i="13"/>
  <c r="BG12" i="13"/>
  <c r="AQ11" i="13"/>
  <c r="AA10" i="13"/>
  <c r="K9" i="13"/>
  <c r="U7" i="6"/>
  <c r="BU7" i="13"/>
  <c r="BG6" i="13"/>
  <c r="AQ5" i="13"/>
  <c r="AA4" i="13"/>
  <c r="K3" i="13"/>
  <c r="Z25" i="13"/>
  <c r="J24" i="13"/>
  <c r="BF21" i="13"/>
  <c r="AP20" i="13"/>
  <c r="Z19" i="13"/>
  <c r="J18" i="13"/>
  <c r="BF15" i="13"/>
  <c r="AP14" i="13"/>
  <c r="Z13" i="13"/>
  <c r="J12" i="13"/>
  <c r="BF9" i="13"/>
  <c r="AP8" i="13"/>
  <c r="Z7" i="13"/>
  <c r="J6" i="13"/>
  <c r="E50" i="13"/>
  <c r="BP48" i="13"/>
  <c r="AN47" i="13"/>
  <c r="X46" i="13"/>
  <c r="H45" i="13"/>
  <c r="BH43" i="13"/>
  <c r="AR42" i="13"/>
  <c r="P41" i="13"/>
  <c r="AZ38" i="13"/>
  <c r="AJ37" i="13"/>
  <c r="T36" i="13"/>
  <c r="BT34" i="13"/>
  <c r="BD33" i="13"/>
  <c r="AB32" i="13"/>
  <c r="L31" i="13"/>
  <c r="BL29" i="13"/>
  <c r="AV28" i="13"/>
  <c r="AF27" i="13"/>
  <c r="E26" i="13"/>
  <c r="D65" i="13"/>
  <c r="AI49" i="13"/>
  <c r="S48" i="13"/>
  <c r="D47" i="13"/>
  <c r="BO45" i="13"/>
  <c r="AY44" i="13"/>
  <c r="AI43" i="13"/>
  <c r="S42" i="13"/>
  <c r="D41" i="13"/>
  <c r="BO39" i="13"/>
  <c r="BE24" i="13"/>
  <c r="AO23" i="13"/>
  <c r="M22" i="13"/>
  <c r="BM20" i="13"/>
  <c r="AK19" i="13"/>
  <c r="F18" i="6"/>
  <c r="I18" i="13"/>
  <c r="BI16" i="13"/>
  <c r="AG15" i="13"/>
  <c r="Q14" i="13"/>
  <c r="BE12" i="13"/>
  <c r="AO11" i="13"/>
  <c r="M10" i="13"/>
  <c r="BM8" i="13"/>
  <c r="AK7" i="13"/>
  <c r="F6" i="6"/>
  <c r="I6" i="13"/>
  <c r="BD24" i="13"/>
  <c r="AB23" i="13"/>
  <c r="L22" i="13"/>
  <c r="BL20" i="13"/>
  <c r="AV19" i="13"/>
  <c r="AF18" i="13"/>
  <c r="E17" i="13"/>
  <c r="BP15" i="13"/>
  <c r="AN14" i="13"/>
  <c r="X13" i="13"/>
  <c r="H12" i="13"/>
  <c r="BH10" i="13"/>
  <c r="AR9" i="13"/>
  <c r="P8" i="13"/>
  <c r="AZ5" i="13"/>
  <c r="AM38" i="13"/>
  <c r="W37" i="13"/>
  <c r="G36" i="13"/>
  <c r="BS34" i="13"/>
  <c r="BC33" i="13"/>
  <c r="AM32" i="13"/>
  <c r="W31" i="13"/>
  <c r="G30" i="13"/>
  <c r="BS28" i="13"/>
  <c r="BC27" i="13"/>
  <c r="AM26" i="13"/>
  <c r="W25" i="13"/>
  <c r="G24" i="13"/>
  <c r="BS22" i="13"/>
  <c r="BC21" i="13"/>
  <c r="AM20" i="13"/>
  <c r="W19" i="13"/>
  <c r="G18" i="13"/>
  <c r="BS16" i="13"/>
  <c r="BC15" i="13"/>
  <c r="AM14" i="13"/>
  <c r="AI13" i="13"/>
  <c r="S12" i="13"/>
  <c r="BO9" i="13"/>
  <c r="AY8" i="13"/>
  <c r="AI7" i="13"/>
  <c r="S6" i="13"/>
  <c r="BM2" i="13"/>
  <c r="AG3" i="13"/>
  <c r="E2" i="13"/>
  <c r="BP3" i="13"/>
  <c r="AY2" i="13"/>
  <c r="AJ4" i="13"/>
  <c r="S3" i="13"/>
  <c r="BS4" i="13"/>
  <c r="AH17" i="13"/>
  <c r="R16" i="13"/>
  <c r="BN13" i="13"/>
  <c r="AX12" i="13"/>
  <c r="AH11" i="13"/>
  <c r="R10" i="13"/>
  <c r="BN7" i="13"/>
  <c r="AX6" i="13"/>
  <c r="AH5" i="13"/>
  <c r="R4" i="13"/>
  <c r="Y24" i="13"/>
  <c r="AW21" i="13"/>
  <c r="U20" i="13"/>
  <c r="AS17" i="13"/>
  <c r="AC16" i="13"/>
  <c r="BQ14" i="13"/>
  <c r="BA13" i="13"/>
  <c r="Y12" i="13"/>
  <c r="AW9" i="13"/>
  <c r="U8" i="13"/>
  <c r="AS5" i="13"/>
  <c r="AC4" i="13"/>
  <c r="BQ2" i="13"/>
  <c r="E25" i="13"/>
  <c r="BP23" i="13"/>
  <c r="AN22" i="13"/>
  <c r="X21" i="13"/>
  <c r="H20" i="13"/>
  <c r="BH18" i="13"/>
  <c r="AR17" i="13"/>
  <c r="P16" i="13"/>
  <c r="AZ13" i="13"/>
  <c r="AJ12" i="13"/>
  <c r="T11" i="13"/>
  <c r="BT9" i="13"/>
  <c r="BD8" i="13"/>
  <c r="AB7" i="13"/>
  <c r="L6" i="13"/>
  <c r="BL4" i="13"/>
  <c r="AV3" i="13"/>
  <c r="AF2" i="13"/>
  <c r="AU24" i="13"/>
  <c r="AE23" i="13"/>
  <c r="O22" i="13"/>
  <c r="BK19" i="13"/>
  <c r="AU18" i="13"/>
  <c r="AE17" i="13"/>
  <c r="O16" i="13"/>
  <c r="BK13" i="13"/>
  <c r="AU12" i="13"/>
  <c r="AE11" i="13"/>
  <c r="O10" i="13"/>
  <c r="BK7" i="13"/>
  <c r="AU6" i="13"/>
  <c r="AE5" i="13"/>
  <c r="O4" i="13"/>
  <c r="N25" i="13"/>
  <c r="BJ22" i="13"/>
  <c r="AT21" i="13"/>
  <c r="AD20" i="13"/>
  <c r="N19" i="13"/>
  <c r="BJ16" i="13"/>
  <c r="AT15" i="13"/>
  <c r="AD14" i="13"/>
  <c r="N13" i="13"/>
  <c r="BJ10" i="13"/>
  <c r="AT9" i="13"/>
  <c r="AD8" i="13"/>
  <c r="N7" i="13"/>
  <c r="BJ4" i="13"/>
  <c r="BT49" i="13"/>
  <c r="BD48" i="13"/>
  <c r="AB47" i="13"/>
  <c r="L46" i="13"/>
  <c r="BL44" i="13"/>
  <c r="AV43" i="13"/>
  <c r="AF42" i="13"/>
  <c r="E41" i="13"/>
  <c r="BP39" i="13"/>
  <c r="AN38" i="13"/>
  <c r="X37" i="13"/>
  <c r="H36" i="13"/>
  <c r="BH34" i="13"/>
  <c r="AR33" i="13"/>
  <c r="P32" i="13"/>
  <c r="AZ29" i="13"/>
  <c r="AJ28" i="13"/>
  <c r="T27" i="13"/>
  <c r="BT25" i="13"/>
  <c r="D62" i="13"/>
  <c r="W49" i="13"/>
  <c r="G48" i="13"/>
  <c r="BS46" i="13"/>
  <c r="BC45" i="13"/>
  <c r="AM44" i="13"/>
  <c r="W43" i="13"/>
  <c r="G42" i="13"/>
  <c r="BS40" i="13"/>
  <c r="BC39" i="13"/>
  <c r="AS24" i="13"/>
  <c r="AC23" i="13"/>
  <c r="BQ21" i="13"/>
  <c r="BA20" i="13"/>
  <c r="Y19" i="13"/>
  <c r="AW16" i="13"/>
  <c r="U15" i="13"/>
  <c r="AS12" i="13"/>
  <c r="AC11" i="13"/>
  <c r="BQ9" i="13"/>
  <c r="BA8" i="13"/>
  <c r="Y7" i="13"/>
  <c r="AR24" i="13"/>
  <c r="P23" i="13"/>
  <c r="AZ20" i="13"/>
  <c r="AJ19" i="13"/>
  <c r="T18" i="13"/>
  <c r="BT16" i="13"/>
  <c r="BD15" i="13"/>
  <c r="AB14" i="13"/>
  <c r="L13" i="13"/>
  <c r="BL11" i="13"/>
  <c r="AV10" i="13"/>
  <c r="AF9" i="13"/>
  <c r="E8" i="13"/>
  <c r="BP6" i="13"/>
  <c r="AN5" i="13"/>
  <c r="AA38" i="13"/>
  <c r="K37" i="13"/>
  <c r="U35" i="6"/>
  <c r="BU35" i="13"/>
  <c r="BG34" i="13"/>
  <c r="AQ33" i="13"/>
  <c r="AA32" i="13"/>
  <c r="K31" i="13"/>
  <c r="U29" i="6"/>
  <c r="BU29" i="13"/>
  <c r="BG28" i="13"/>
  <c r="AQ27" i="13"/>
  <c r="AA26" i="13"/>
  <c r="K25" i="13"/>
  <c r="U23" i="6"/>
  <c r="BU23" i="13"/>
  <c r="BG22" i="13"/>
  <c r="AQ21" i="13"/>
  <c r="AA20" i="13"/>
  <c r="K19" i="13"/>
  <c r="U17" i="6"/>
  <c r="BU17" i="13"/>
  <c r="BG16" i="13"/>
  <c r="AQ15" i="13"/>
  <c r="AA14" i="13"/>
  <c r="W13" i="13"/>
  <c r="G12" i="13"/>
  <c r="BS10" i="13"/>
  <c r="BC9" i="13"/>
  <c r="AM8" i="13"/>
  <c r="W7" i="13"/>
  <c r="G6" i="13"/>
  <c r="BR3" i="13"/>
  <c r="BA2" i="13"/>
  <c r="U3" i="13"/>
  <c r="BD3" i="13"/>
  <c r="AM2" i="13"/>
  <c r="X4" i="13"/>
  <c r="G3" i="13"/>
  <c r="BG4" i="13"/>
  <c r="BD23" i="13"/>
  <c r="AB22" i="13"/>
  <c r="L21" i="13"/>
  <c r="BL19" i="13"/>
  <c r="AV18" i="13"/>
  <c r="AF17" i="13"/>
  <c r="E16" i="13"/>
  <c r="BP14" i="13"/>
  <c r="AN13" i="13"/>
  <c r="X12" i="13"/>
  <c r="H11" i="13"/>
  <c r="BH9" i="13"/>
  <c r="AR8" i="13"/>
  <c r="P7" i="13"/>
  <c r="AZ4" i="13"/>
  <c r="AJ3" i="13"/>
  <c r="T2" i="13"/>
  <c r="AI24" i="13"/>
  <c r="S23" i="13"/>
  <c r="BO20" i="13"/>
  <c r="AY19" i="13"/>
  <c r="AI18" i="13"/>
  <c r="S17" i="13"/>
  <c r="BO14" i="13"/>
  <c r="AY13" i="13"/>
  <c r="AI12" i="13"/>
  <c r="S11" i="13"/>
  <c r="BO8" i="13"/>
  <c r="AY7" i="13"/>
  <c r="AI6" i="13"/>
  <c r="S5" i="13"/>
  <c r="BO2" i="13"/>
  <c r="BN23" i="13"/>
  <c r="AX22" i="13"/>
  <c r="AH21" i="13"/>
  <c r="R20" i="13"/>
  <c r="BN17" i="13"/>
  <c r="AX16" i="13"/>
  <c r="AH15" i="13"/>
  <c r="R14" i="13"/>
  <c r="BN11" i="13"/>
  <c r="AX10" i="13"/>
  <c r="AH9" i="13"/>
  <c r="R8" i="13"/>
  <c r="BN5" i="13"/>
  <c r="AX4" i="13"/>
  <c r="BH49" i="13"/>
  <c r="AR48" i="13"/>
  <c r="P47" i="13"/>
  <c r="AZ44" i="13"/>
  <c r="AJ43" i="13"/>
  <c r="T42" i="13"/>
  <c r="BT40" i="13"/>
  <c r="BD39" i="13"/>
  <c r="AB38" i="13"/>
  <c r="L37" i="13"/>
  <c r="BL35" i="13"/>
  <c r="AV34" i="13"/>
  <c r="AF33" i="13"/>
  <c r="E32" i="13"/>
  <c r="BP30" i="13"/>
  <c r="AN29" i="13"/>
  <c r="X28" i="13"/>
  <c r="H27" i="13"/>
  <c r="BH25" i="13"/>
  <c r="D59" i="13"/>
  <c r="K49" i="13"/>
  <c r="U47" i="6"/>
  <c r="BU47" i="13"/>
  <c r="BG46" i="13"/>
  <c r="AQ45" i="13"/>
  <c r="AA44" i="13"/>
  <c r="K43" i="13"/>
  <c r="U41" i="6"/>
  <c r="BU41" i="13"/>
  <c r="BG40" i="13"/>
  <c r="AQ39" i="13"/>
  <c r="AG24" i="13"/>
  <c r="Q23" i="13"/>
  <c r="BE21" i="13"/>
  <c r="AO20" i="13"/>
  <c r="M19" i="13"/>
  <c r="BM17" i="13"/>
  <c r="AK16" i="13"/>
  <c r="F15" i="6"/>
  <c r="I15" i="13"/>
  <c r="BI13" i="13"/>
  <c r="AG12" i="13"/>
  <c r="Q11" i="13"/>
  <c r="BE9" i="13"/>
  <c r="AO8" i="13"/>
  <c r="M7" i="13"/>
  <c r="BM5" i="13"/>
  <c r="AF24" i="13"/>
  <c r="E23" i="13"/>
  <c r="BP21" i="13"/>
  <c r="AN20" i="13"/>
  <c r="X19" i="13"/>
  <c r="H18" i="13"/>
  <c r="BH16" i="13"/>
  <c r="AR15" i="13"/>
  <c r="P14" i="13"/>
  <c r="AZ11" i="13"/>
  <c r="AJ10" i="13"/>
  <c r="T9" i="13"/>
  <c r="BT7" i="13"/>
  <c r="BD6" i="13"/>
  <c r="AB5" i="13"/>
  <c r="O38" i="13"/>
  <c r="BK35" i="13"/>
  <c r="AU34" i="13"/>
  <c r="AE33" i="13"/>
  <c r="O32" i="13"/>
  <c r="BK29" i="13"/>
  <c r="AU28" i="13"/>
  <c r="AE27" i="13"/>
  <c r="O26" i="13"/>
  <c r="BK23" i="13"/>
  <c r="AU22" i="13"/>
  <c r="AE21" i="13"/>
  <c r="O20" i="13"/>
  <c r="BK17" i="13"/>
  <c r="AU16" i="13"/>
  <c r="AE15" i="13"/>
  <c r="O14" i="13"/>
  <c r="K13" i="13"/>
  <c r="U11" i="6"/>
  <c r="BU11" i="13"/>
  <c r="BG10" i="13"/>
  <c r="AQ9" i="13"/>
  <c r="AA8" i="13"/>
  <c r="K7" i="13"/>
  <c r="U5" i="6"/>
  <c r="BU5" i="13"/>
  <c r="BN2" i="13"/>
  <c r="BF3" i="13"/>
  <c r="AO2" i="13"/>
  <c r="F3" i="6"/>
  <c r="I3" i="13"/>
  <c r="BI4" i="13"/>
  <c r="AR3" i="13"/>
  <c r="AA2" i="13"/>
  <c r="L4" i="13"/>
  <c r="AU4" i="13"/>
  <c r="AU2" i="13"/>
  <c r="BF20" i="13"/>
  <c r="AP19" i="13"/>
  <c r="Z18" i="13"/>
  <c r="J17" i="13"/>
  <c r="BF14" i="13"/>
  <c r="AP13" i="13"/>
  <c r="Z12" i="13"/>
  <c r="J11" i="13"/>
  <c r="BF8" i="13"/>
  <c r="AP7" i="13"/>
  <c r="Z6" i="13"/>
  <c r="J5" i="13"/>
  <c r="BF2" i="13"/>
  <c r="BQ23" i="13"/>
  <c r="BA22" i="13"/>
  <c r="Y21" i="13"/>
  <c r="AW18" i="13"/>
  <c r="U17" i="13"/>
  <c r="AS14" i="13"/>
  <c r="AC13" i="13"/>
  <c r="BQ11" i="13"/>
  <c r="BA10" i="13"/>
  <c r="Y9" i="13"/>
  <c r="AW6" i="13"/>
  <c r="U5" i="13"/>
  <c r="AS2" i="13"/>
  <c r="BH24" i="13"/>
  <c r="AR23" i="13"/>
  <c r="P22" i="13"/>
  <c r="AZ19" i="13"/>
  <c r="AJ18" i="13"/>
  <c r="T17" i="13"/>
  <c r="BT15" i="13"/>
  <c r="BD14" i="13"/>
  <c r="AB13" i="13"/>
  <c r="L12" i="13"/>
  <c r="BL10" i="13"/>
  <c r="AV9" i="13"/>
  <c r="AF8" i="13"/>
  <c r="E7" i="13"/>
  <c r="BP5" i="13"/>
  <c r="AN4" i="13"/>
  <c r="X3" i="13"/>
  <c r="H2" i="13"/>
  <c r="W24" i="13"/>
  <c r="G23" i="13"/>
  <c r="BS21" i="13"/>
  <c r="BC20" i="13"/>
  <c r="AM19" i="13"/>
  <c r="W18" i="13"/>
  <c r="G17" i="13"/>
  <c r="BS15" i="13"/>
  <c r="BC14" i="13"/>
  <c r="AM13" i="13"/>
  <c r="W12" i="13"/>
  <c r="G11" i="13"/>
  <c r="BS9" i="13"/>
  <c r="BC8" i="13"/>
  <c r="AM7" i="13"/>
  <c r="W6" i="13"/>
  <c r="G5" i="13"/>
  <c r="BS3" i="13"/>
  <c r="BC2" i="13"/>
  <c r="BR24" i="13"/>
  <c r="BB23" i="13"/>
  <c r="AL22" i="13"/>
  <c r="V21" i="13"/>
  <c r="F20" i="13"/>
  <c r="BR18" i="13"/>
  <c r="BB17" i="13"/>
  <c r="AL16" i="13"/>
  <c r="V15" i="13"/>
  <c r="F14" i="13"/>
  <c r="BR12" i="13"/>
  <c r="BB11" i="13"/>
  <c r="AL10" i="13"/>
  <c r="V9" i="13"/>
  <c r="F8" i="13"/>
  <c r="BR6" i="13"/>
  <c r="BB5" i="13"/>
  <c r="AL4" i="13"/>
  <c r="AV49" i="13"/>
  <c r="AF48" i="13"/>
  <c r="E47" i="13"/>
  <c r="BP45" i="13"/>
  <c r="AN44" i="13"/>
  <c r="X43" i="13"/>
  <c r="H42" i="13"/>
  <c r="BH40" i="13"/>
  <c r="AR39" i="13"/>
  <c r="P38" i="13"/>
  <c r="AZ35" i="13"/>
  <c r="AJ34" i="13"/>
  <c r="T33" i="13"/>
  <c r="BT31" i="13"/>
  <c r="BD30" i="13"/>
  <c r="AB29" i="13"/>
  <c r="L28" i="13"/>
  <c r="BL26" i="13"/>
  <c r="AV25" i="13"/>
  <c r="D56" i="13"/>
  <c r="BK47" i="13"/>
  <c r="AU46" i="13"/>
  <c r="AE45" i="13"/>
  <c r="O44" i="13"/>
  <c r="BK41" i="13"/>
  <c r="AU40" i="13"/>
  <c r="AE39" i="13"/>
  <c r="U24" i="13"/>
  <c r="AS21" i="13"/>
  <c r="AC20" i="13"/>
  <c r="BQ18" i="13"/>
  <c r="BA17" i="13"/>
  <c r="Y16" i="13"/>
  <c r="AW13" i="13"/>
  <c r="U12" i="13"/>
  <c r="AS9" i="13"/>
  <c r="AC8" i="13"/>
  <c r="BQ6" i="13"/>
  <c r="BA5" i="13"/>
  <c r="T24" i="13"/>
  <c r="BT22" i="13"/>
  <c r="BD21" i="13"/>
  <c r="AB20" i="13"/>
  <c r="L19" i="13"/>
  <c r="BL17" i="13"/>
  <c r="AV16" i="13"/>
  <c r="AF15" i="13"/>
  <c r="E14" i="13"/>
  <c r="BP12" i="13"/>
  <c r="AN11" i="13"/>
  <c r="X10" i="13"/>
  <c r="H9" i="13"/>
  <c r="BH7" i="13"/>
  <c r="AR6" i="13"/>
  <c r="P5" i="13"/>
  <c r="D38" i="13"/>
  <c r="BO36" i="13"/>
  <c r="AY35" i="13"/>
  <c r="AI34" i="13"/>
  <c r="S33" i="13"/>
  <c r="BO30" i="13"/>
  <c r="AY29" i="13"/>
  <c r="AI28" i="13"/>
  <c r="S27" i="13"/>
  <c r="BO24" i="13"/>
  <c r="AY23" i="13"/>
  <c r="AI22" i="13"/>
  <c r="S21" i="13"/>
  <c r="BO18" i="13"/>
  <c r="AY17" i="13"/>
  <c r="AI16" i="13"/>
  <c r="S15" i="13"/>
  <c r="BK11" i="13"/>
  <c r="AU10" i="13"/>
  <c r="AE9" i="13"/>
  <c r="O8" i="13"/>
  <c r="BK5" i="13"/>
  <c r="BB2" i="13"/>
  <c r="AT3" i="13"/>
  <c r="AC2" i="13"/>
  <c r="BL2" i="13"/>
  <c r="AW4" i="13"/>
  <c r="AF3" i="13"/>
  <c r="O2" i="13"/>
  <c r="BJ2" i="13"/>
  <c r="AI4" i="13"/>
  <c r="AD19" i="13"/>
  <c r="N18" i="13"/>
  <c r="BJ15" i="13"/>
  <c r="AT14" i="13"/>
  <c r="AD13" i="13"/>
  <c r="N12" i="13"/>
  <c r="BJ9" i="13"/>
  <c r="AT8" i="13"/>
  <c r="AD7" i="13"/>
  <c r="N6" i="13"/>
  <c r="BJ3" i="13"/>
  <c r="AT2" i="13"/>
  <c r="BE23" i="13"/>
  <c r="AO22" i="13"/>
  <c r="M21" i="13"/>
  <c r="BM19" i="13"/>
  <c r="AK18" i="13"/>
  <c r="F17" i="6"/>
  <c r="I17" i="13"/>
  <c r="BI15" i="13"/>
  <c r="AG14" i="13"/>
  <c r="Q13" i="13"/>
  <c r="BE11" i="13"/>
  <c r="AO10" i="13"/>
  <c r="M9" i="13"/>
  <c r="BM7" i="13"/>
  <c r="AK6" i="13"/>
  <c r="F5" i="6"/>
  <c r="I5" i="13"/>
  <c r="BI3" i="13"/>
  <c r="AG2" i="13"/>
  <c r="AV24" i="13"/>
  <c r="AF23" i="13"/>
  <c r="E22" i="13"/>
  <c r="BP20" i="13"/>
  <c r="AN19" i="13"/>
  <c r="X18" i="13"/>
  <c r="H17" i="13"/>
  <c r="BH15" i="13"/>
  <c r="AR14" i="13"/>
  <c r="P13" i="13"/>
  <c r="AZ10" i="13"/>
  <c r="AJ9" i="13"/>
  <c r="T8" i="13"/>
  <c r="BT6" i="13"/>
  <c r="BD5" i="13"/>
  <c r="AB4" i="13"/>
  <c r="L3" i="13"/>
  <c r="AA25" i="13"/>
  <c r="K24" i="13"/>
  <c r="U22" i="6"/>
  <c r="BU22" i="13"/>
  <c r="BG21" i="13"/>
  <c r="AQ20" i="13"/>
  <c r="AA19" i="13"/>
  <c r="K18" i="13"/>
  <c r="U16" i="6"/>
  <c r="BU16" i="13"/>
  <c r="BG15" i="13"/>
  <c r="AQ14" i="13"/>
  <c r="AA13" i="13"/>
  <c r="K12" i="13"/>
  <c r="U10" i="6"/>
  <c r="BU10" i="13"/>
  <c r="BG9" i="13"/>
  <c r="AQ8" i="13"/>
  <c r="AA7" i="13"/>
  <c r="K6" i="13"/>
  <c r="U4" i="6"/>
  <c r="BU4" i="13"/>
  <c r="BG3" i="13"/>
  <c r="AQ2" i="13"/>
  <c r="BF24" i="13"/>
  <c r="AP23" i="13"/>
  <c r="Z22" i="13"/>
  <c r="J21" i="13"/>
  <c r="BF18" i="13"/>
  <c r="AP17" i="13"/>
  <c r="Z16" i="13"/>
  <c r="J15" i="13"/>
  <c r="BF12" i="13"/>
  <c r="AP11" i="13"/>
  <c r="Z10" i="13"/>
  <c r="J9" i="13"/>
  <c r="BF6" i="13"/>
  <c r="AP5" i="13"/>
  <c r="Z4" i="13"/>
  <c r="AJ49" i="13"/>
  <c r="T48" i="13"/>
  <c r="BT46" i="13"/>
  <c r="BD45" i="13"/>
  <c r="AB44" i="13"/>
  <c r="L43" i="13"/>
  <c r="BL41" i="13"/>
  <c r="AV40" i="13"/>
  <c r="AF39" i="13"/>
  <c r="E38" i="13"/>
  <c r="BP36" i="13"/>
  <c r="AN35" i="13"/>
  <c r="X34" i="13"/>
  <c r="H33" i="13"/>
  <c r="BH31" i="13"/>
  <c r="AR30" i="13"/>
  <c r="P29" i="13"/>
  <c r="AZ26" i="13"/>
  <c r="AJ25" i="13"/>
  <c r="D53" i="13"/>
  <c r="BO48" i="13"/>
  <c r="AY47" i="13"/>
  <c r="AI46" i="13"/>
  <c r="S45" i="13"/>
  <c r="D44" i="13"/>
  <c r="BO42" i="13"/>
  <c r="AY41" i="13"/>
  <c r="AI40" i="13"/>
  <c r="S39" i="13"/>
  <c r="F24" i="6"/>
  <c r="I24" i="13"/>
  <c r="BI22" i="13"/>
  <c r="AG21" i="13"/>
  <c r="Q20" i="13"/>
  <c r="BE18" i="13"/>
  <c r="AO17" i="13"/>
  <c r="M16" i="13"/>
  <c r="BM14" i="13"/>
  <c r="AK13" i="13"/>
  <c r="F12" i="6"/>
  <c r="I12" i="13"/>
  <c r="BI10" i="13"/>
  <c r="AG9" i="13"/>
  <c r="Q8" i="13"/>
  <c r="BE6" i="13"/>
  <c r="AO5" i="13"/>
  <c r="H24" i="13"/>
  <c r="BH22" i="13"/>
  <c r="AR21" i="13"/>
  <c r="P20" i="13"/>
  <c r="AZ17" i="13"/>
  <c r="AJ16" i="13"/>
  <c r="T15" i="13"/>
  <c r="BT13" i="13"/>
  <c r="BD12" i="13"/>
  <c r="AB11" i="13"/>
  <c r="L10" i="13"/>
  <c r="BL8" i="13"/>
  <c r="AV7" i="13"/>
  <c r="AF6" i="13"/>
  <c r="E5" i="13"/>
  <c r="BS37" i="13"/>
  <c r="BC36" i="13"/>
  <c r="AM35" i="13"/>
  <c r="W34" i="13"/>
  <c r="G33" i="13"/>
  <c r="BS31" i="13"/>
  <c r="BC30" i="13"/>
  <c r="AM29" i="13"/>
  <c r="W28" i="13"/>
  <c r="G27" i="13"/>
  <c r="BS25" i="13"/>
  <c r="BC24" i="13"/>
  <c r="AM23" i="13"/>
  <c r="W22" i="13"/>
  <c r="G21" i="13"/>
  <c r="BS19" i="13"/>
  <c r="BC18" i="13"/>
  <c r="AM17" i="13"/>
  <c r="W16" i="13"/>
  <c r="G15" i="13"/>
  <c r="BS13" i="13"/>
  <c r="BO12" i="13"/>
  <c r="AY11" i="13"/>
  <c r="AI10" i="13"/>
  <c r="S9" i="13"/>
  <c r="BO6" i="13"/>
  <c r="AY5" i="13"/>
  <c r="AP2" i="13"/>
  <c r="AH3" i="13"/>
  <c r="Q2" i="13"/>
  <c r="AZ2" i="13"/>
  <c r="AK4" i="13"/>
  <c r="T3" i="13"/>
  <c r="BO3" i="13"/>
  <c r="AX2" i="13"/>
  <c r="W4" i="13"/>
  <c r="AM41" i="13"/>
  <c r="W40" i="13"/>
  <c r="G39" i="13"/>
  <c r="AW22" i="13"/>
  <c r="U21" i="13"/>
  <c r="AS18" i="13"/>
  <c r="AC17" i="13"/>
  <c r="BQ15" i="13"/>
  <c r="BA14" i="13"/>
  <c r="Y13" i="13"/>
  <c r="AW10" i="13"/>
  <c r="U9" i="13"/>
  <c r="AS6" i="13"/>
  <c r="AC5" i="13"/>
  <c r="BL23" i="13"/>
  <c r="AV22" i="13"/>
  <c r="AF21" i="13"/>
  <c r="E20" i="13"/>
  <c r="BP18" i="13"/>
  <c r="AN17" i="13"/>
  <c r="X16" i="13"/>
  <c r="H15" i="13"/>
  <c r="BH13" i="13"/>
  <c r="AR12" i="13"/>
  <c r="P11" i="13"/>
  <c r="AZ8" i="13"/>
  <c r="AJ7" i="13"/>
  <c r="T6" i="13"/>
  <c r="U38" i="6"/>
  <c r="BU38" i="13"/>
  <c r="BG37" i="13"/>
  <c r="AQ36" i="13"/>
  <c r="AA35" i="13"/>
  <c r="K34" i="13"/>
  <c r="U32" i="6"/>
  <c r="BU32" i="13"/>
  <c r="BG31" i="13"/>
  <c r="AQ30" i="13"/>
  <c r="AA29" i="13"/>
  <c r="K28" i="13"/>
  <c r="U26" i="6"/>
  <c r="BU26" i="13"/>
  <c r="BG25" i="13"/>
  <c r="AQ24" i="13"/>
  <c r="AA23" i="13"/>
  <c r="K22" i="13"/>
  <c r="U20" i="6"/>
  <c r="BU20" i="13"/>
  <c r="BG19" i="13"/>
  <c r="AQ18" i="13"/>
  <c r="AA17" i="13"/>
  <c r="K16" i="13"/>
  <c r="U14" i="6"/>
  <c r="BU14" i="13"/>
  <c r="BG13" i="13"/>
  <c r="BC12" i="13"/>
  <c r="AM11" i="13"/>
  <c r="W10" i="13"/>
  <c r="G9" i="13"/>
  <c r="BS7" i="13"/>
  <c r="BC6" i="13"/>
  <c r="AM5" i="13"/>
  <c r="AD2" i="13"/>
  <c r="V3" i="13"/>
  <c r="BQ3" i="13"/>
  <c r="AN2" i="13"/>
  <c r="Y4" i="13"/>
  <c r="H3" i="13"/>
  <c r="BT4" i="13"/>
  <c r="BC3" i="13"/>
  <c r="AL2" i="13"/>
  <c r="K4" i="13"/>
  <c r="BL47" i="13"/>
  <c r="AV46" i="13"/>
  <c r="AF45" i="13"/>
  <c r="E44" i="13"/>
  <c r="BP42" i="13"/>
  <c r="AN41" i="13"/>
  <c r="X40" i="13"/>
  <c r="H39" i="13"/>
  <c r="BH37" i="13"/>
  <c r="AR36" i="13"/>
  <c r="P35" i="13"/>
  <c r="AZ32" i="13"/>
  <c r="AJ31" i="13"/>
  <c r="T30" i="13"/>
  <c r="BT28" i="13"/>
  <c r="BD27" i="13"/>
  <c r="AB26" i="13"/>
  <c r="L25" i="13"/>
  <c r="BG49" i="13"/>
  <c r="AQ48" i="13"/>
  <c r="AA47" i="13"/>
  <c r="K46" i="13"/>
  <c r="U44" i="6"/>
  <c r="BU44" i="13"/>
  <c r="BG43" i="13"/>
  <c r="AQ42" i="13"/>
  <c r="AA41" i="13"/>
  <c r="K40" i="13"/>
  <c r="M25" i="13"/>
  <c r="BM23" i="13"/>
  <c r="AK22" i="13"/>
  <c r="F21" i="6"/>
  <c r="I21" i="13"/>
  <c r="BI19" i="13"/>
  <c r="AG18" i="13"/>
  <c r="Q17" i="13"/>
  <c r="BE15" i="13"/>
  <c r="AO14" i="13"/>
  <c r="M13" i="13"/>
  <c r="BM11" i="13"/>
  <c r="AK10" i="13"/>
  <c r="F9" i="6"/>
  <c r="I9" i="13"/>
  <c r="BI7" i="13"/>
  <c r="AG6" i="13"/>
  <c r="Q5" i="13"/>
  <c r="AZ23" i="13"/>
  <c r="AJ22" i="13"/>
  <c r="T21" i="13"/>
  <c r="BT19" i="13"/>
  <c r="BD18" i="13"/>
  <c r="AB17" i="13"/>
  <c r="L16" i="13"/>
  <c r="BL14" i="13"/>
  <c r="AV13" i="13"/>
  <c r="AF12" i="13"/>
  <c r="E11" i="13"/>
  <c r="BP9" i="13"/>
  <c r="AN8" i="13"/>
  <c r="X7" i="13"/>
  <c r="H6" i="13"/>
  <c r="BK38" i="13"/>
  <c r="AU37" i="13"/>
  <c r="AE36" i="13"/>
  <c r="O35" i="13"/>
  <c r="BK32" i="13"/>
  <c r="AU31" i="13"/>
  <c r="AE30" i="13"/>
  <c r="O29" i="13"/>
  <c r="BK26" i="13"/>
  <c r="AU25" i="13"/>
  <c r="AE24" i="13"/>
  <c r="O23" i="13"/>
  <c r="BK20" i="13"/>
  <c r="AU19" i="13"/>
  <c r="AE18" i="13"/>
  <c r="O17" i="13"/>
  <c r="BK14" i="13"/>
  <c r="AU13" i="13"/>
  <c r="AQ12" i="13"/>
  <c r="AA11" i="13"/>
  <c r="K10" i="13"/>
  <c r="U8" i="6"/>
  <c r="BU8" i="13"/>
  <c r="BG7" i="13"/>
  <c r="AQ6" i="13"/>
  <c r="AA5" i="13"/>
  <c r="R2" i="13"/>
  <c r="J3" i="13"/>
  <c r="BE3" i="13"/>
  <c r="AB2" i="13"/>
  <c r="M4" i="13"/>
  <c r="U2" i="6"/>
  <c r="BU2" i="13"/>
  <c r="BH4" i="13"/>
  <c r="AQ3" i="13"/>
  <c r="Z2" i="13"/>
  <c r="D29" i="13"/>
  <c r="D21" i="13"/>
  <c r="D13" i="13"/>
  <c r="D5" i="13"/>
  <c r="D4" i="13"/>
  <c r="D31" i="13"/>
  <c r="D22" i="13"/>
  <c r="D28" i="13"/>
  <c r="D20" i="13"/>
  <c r="D12" i="13"/>
  <c r="D27" i="13"/>
  <c r="D19" i="13"/>
  <c r="D11" i="13"/>
  <c r="D3" i="13"/>
  <c r="D23" i="13"/>
  <c r="D34" i="13"/>
  <c r="D26" i="13"/>
  <c r="D18" i="13"/>
  <c r="D10" i="13"/>
  <c r="D2" i="13"/>
  <c r="D33" i="13"/>
  <c r="D25" i="13"/>
  <c r="D17" i="13"/>
  <c r="D9" i="13"/>
  <c r="D15" i="13"/>
  <c r="D30" i="13"/>
  <c r="D32" i="13"/>
  <c r="D24" i="13"/>
  <c r="D16" i="13"/>
  <c r="D8" i="13"/>
  <c r="D6" i="13"/>
  <c r="D7" i="13"/>
  <c r="D14" i="13"/>
  <c r="R45" i="6"/>
  <c r="R36" i="6"/>
  <c r="R22" i="6"/>
  <c r="E6" i="6"/>
  <c r="G23" i="6"/>
  <c r="S3" i="6"/>
  <c r="G25" i="6"/>
  <c r="G7" i="6"/>
  <c r="R42" i="6"/>
  <c r="R24" i="6"/>
  <c r="E21" i="6"/>
  <c r="G46" i="6"/>
  <c r="K44" i="6"/>
  <c r="G37" i="6"/>
  <c r="D24" i="6"/>
  <c r="Q58" i="6"/>
  <c r="N62" i="6"/>
  <c r="G43" i="6"/>
  <c r="G34" i="6"/>
  <c r="O59" i="6"/>
  <c r="G13" i="6"/>
  <c r="K11" i="6"/>
  <c r="R21" i="6"/>
  <c r="R12" i="6"/>
  <c r="K41" i="6"/>
  <c r="K32" i="6"/>
  <c r="P66" i="6"/>
  <c r="P57" i="6"/>
  <c r="N2" i="6"/>
  <c r="T23" i="6"/>
  <c r="J67" i="6"/>
  <c r="L43" i="6"/>
  <c r="L34" i="6"/>
  <c r="L25" i="6"/>
  <c r="D49" i="6"/>
  <c r="D40" i="6"/>
  <c r="D31" i="6"/>
  <c r="T4" i="6"/>
  <c r="O3" i="6"/>
  <c r="O62" i="6"/>
  <c r="H55" i="6"/>
  <c r="M63" i="6"/>
  <c r="M54" i="6"/>
  <c r="T58" i="6"/>
  <c r="H63" i="6"/>
  <c r="E52" i="6"/>
  <c r="J66" i="6"/>
  <c r="T62" i="6"/>
  <c r="L19" i="6"/>
  <c r="L10" i="6"/>
  <c r="E22" i="6"/>
  <c r="E42" i="6"/>
  <c r="E33" i="6"/>
  <c r="E18" i="6"/>
  <c r="R2" i="6"/>
  <c r="G49" i="6"/>
  <c r="K47" i="6"/>
  <c r="G40" i="6"/>
  <c r="K38" i="6"/>
  <c r="G31" i="6"/>
  <c r="K29" i="6"/>
  <c r="I50" i="6"/>
  <c r="R62" i="6"/>
  <c r="R53" i="6"/>
  <c r="P67" i="6"/>
  <c r="T55" i="6"/>
  <c r="E63" i="6"/>
  <c r="Q60" i="6"/>
  <c r="Q51" i="6"/>
  <c r="P48" i="6"/>
  <c r="N44" i="6"/>
  <c r="S42" i="6"/>
  <c r="N35" i="6"/>
  <c r="S33" i="6"/>
  <c r="N26" i="6"/>
  <c r="P63" i="6"/>
  <c r="P54" i="6"/>
  <c r="K2" i="6"/>
  <c r="P4" i="6"/>
  <c r="E36" i="6"/>
  <c r="E27" i="6"/>
  <c r="G19" i="6"/>
  <c r="K17" i="6"/>
  <c r="G10" i="6"/>
  <c r="K8" i="6"/>
  <c r="I53" i="6"/>
  <c r="Q49" i="6"/>
  <c r="Q40" i="6"/>
  <c r="Q31" i="6"/>
  <c r="T42" i="6"/>
  <c r="T33" i="6"/>
  <c r="M19" i="6"/>
  <c r="M10" i="6"/>
  <c r="Q24" i="6"/>
  <c r="Q15" i="6"/>
  <c r="Q6" i="6"/>
  <c r="M3" i="6"/>
  <c r="T46" i="6"/>
  <c r="G60" i="6"/>
  <c r="K58" i="6"/>
  <c r="L54" i="6"/>
  <c r="H53" i="6"/>
  <c r="E48" i="6"/>
  <c r="E39" i="6"/>
  <c r="L3" i="6"/>
  <c r="H2" i="6"/>
  <c r="S66" i="6"/>
  <c r="N59" i="6"/>
  <c r="S57" i="6"/>
  <c r="N50" i="6"/>
  <c r="N67" i="6"/>
  <c r="S65" i="6"/>
  <c r="N58" i="6"/>
  <c r="S56" i="6"/>
  <c r="H24" i="6"/>
  <c r="D2" i="6"/>
  <c r="I3" i="6"/>
  <c r="J4" i="6"/>
  <c r="H64" i="6"/>
  <c r="I62" i="6"/>
  <c r="R59" i="6"/>
  <c r="P64" i="6"/>
  <c r="P55" i="6"/>
  <c r="T67" i="6"/>
  <c r="E60" i="6"/>
  <c r="Q66" i="6"/>
  <c r="Q57" i="6"/>
  <c r="T56" i="6"/>
  <c r="R67" i="6"/>
  <c r="L49" i="6"/>
  <c r="L40" i="6"/>
  <c r="L31" i="6"/>
  <c r="S48" i="6"/>
  <c r="N41" i="6"/>
  <c r="S39" i="6"/>
  <c r="N32" i="6"/>
  <c r="S30" i="6"/>
  <c r="P2" i="6"/>
  <c r="G3" i="6"/>
  <c r="D20" i="6"/>
  <c r="H61" i="6"/>
  <c r="I59" i="6"/>
  <c r="J57" i="6"/>
  <c r="N65" i="6"/>
  <c r="S63" i="6"/>
  <c r="N56" i="6"/>
  <c r="S54" i="6"/>
  <c r="T64" i="6"/>
  <c r="O51" i="6"/>
  <c r="R60" i="6"/>
  <c r="S67" i="6"/>
  <c r="N60" i="6"/>
  <c r="S58" i="6"/>
  <c r="N51" i="6"/>
  <c r="P65" i="6"/>
  <c r="P56" i="6"/>
  <c r="I67" i="6"/>
  <c r="J65" i="6"/>
  <c r="T53" i="6"/>
  <c r="N64" i="6"/>
  <c r="S62" i="6"/>
  <c r="N55" i="6"/>
  <c r="S53" i="6"/>
  <c r="K50" i="6"/>
  <c r="M46" i="6"/>
  <c r="M37" i="6"/>
  <c r="M28" i="6"/>
  <c r="Q42" i="6"/>
  <c r="Q33" i="6"/>
  <c r="D57" i="6"/>
  <c r="H48" i="6"/>
  <c r="H39" i="6"/>
  <c r="H30" i="6"/>
  <c r="E46" i="6"/>
  <c r="E37" i="6"/>
  <c r="E28" i="6"/>
  <c r="N49" i="6"/>
  <c r="S47" i="6"/>
  <c r="N40" i="6"/>
  <c r="S38" i="6"/>
  <c r="N31" i="6"/>
  <c r="S29" i="6"/>
  <c r="D58" i="6"/>
  <c r="H43" i="6"/>
  <c r="H34" i="6"/>
  <c r="E50" i="6"/>
  <c r="E41" i="6"/>
  <c r="E32" i="6"/>
  <c r="L42" i="6"/>
  <c r="L33" i="6"/>
  <c r="N21" i="6"/>
  <c r="S19" i="6"/>
  <c r="N12" i="6"/>
  <c r="S10" i="6"/>
  <c r="N3" i="6"/>
  <c r="J23" i="6"/>
  <c r="O19" i="6"/>
  <c r="T17" i="6"/>
  <c r="J14" i="6"/>
  <c r="O10" i="6"/>
  <c r="T8" i="6"/>
  <c r="J5" i="6"/>
  <c r="R13" i="6"/>
  <c r="R4" i="6"/>
  <c r="O23" i="6"/>
  <c r="T21" i="6"/>
  <c r="J18" i="6"/>
  <c r="O14" i="6"/>
  <c r="T12" i="6"/>
  <c r="J9" i="6"/>
  <c r="O5" i="6"/>
  <c r="T3" i="6"/>
  <c r="E20" i="6"/>
  <c r="E11" i="6"/>
  <c r="Q44" i="6"/>
  <c r="Q35" i="6"/>
  <c r="Q26" i="6"/>
  <c r="H47" i="6"/>
  <c r="L21" i="6"/>
  <c r="L12" i="6"/>
  <c r="Q23" i="6"/>
  <c r="Q14" i="6"/>
  <c r="Q5" i="6"/>
  <c r="D8" i="6"/>
  <c r="I6" i="6"/>
  <c r="T60" i="6"/>
  <c r="R65" i="6"/>
  <c r="R56" i="6"/>
  <c r="P61" i="6"/>
  <c r="P52" i="6"/>
  <c r="O66" i="6"/>
  <c r="H59" i="6"/>
  <c r="I57" i="6"/>
  <c r="J55" i="6"/>
  <c r="E66" i="6"/>
  <c r="E57" i="6"/>
  <c r="Q63" i="6"/>
  <c r="Q54" i="6"/>
  <c r="O55" i="6"/>
  <c r="R64" i="6"/>
  <c r="R55" i="6"/>
  <c r="L46" i="6"/>
  <c r="L37" i="6"/>
  <c r="L28" i="6"/>
  <c r="D54" i="6"/>
  <c r="D48" i="6"/>
  <c r="I46" i="6"/>
  <c r="D39" i="6"/>
  <c r="I37" i="6"/>
  <c r="D30" i="6"/>
  <c r="I28" i="6"/>
  <c r="G44" i="6"/>
  <c r="K42" i="6"/>
  <c r="G35" i="6"/>
  <c r="K33" i="6"/>
  <c r="G26" i="6"/>
  <c r="K24" i="6"/>
  <c r="P42" i="6"/>
  <c r="P33" i="6"/>
  <c r="D55" i="6"/>
  <c r="D43" i="6"/>
  <c r="I41" i="6"/>
  <c r="D34" i="6"/>
  <c r="I32" i="6"/>
  <c r="G48" i="6"/>
  <c r="K46" i="6"/>
  <c r="G39" i="6"/>
  <c r="K37" i="6"/>
  <c r="G30" i="6"/>
  <c r="K28" i="6"/>
  <c r="N47" i="6"/>
  <c r="S45" i="6"/>
  <c r="N38" i="6"/>
  <c r="S36" i="6"/>
  <c r="N29" i="6"/>
  <c r="S27" i="6"/>
  <c r="P17" i="6"/>
  <c r="P8" i="6"/>
  <c r="E19" i="6"/>
  <c r="E10" i="6"/>
  <c r="M23" i="6"/>
  <c r="M14" i="6"/>
  <c r="M5" i="6"/>
  <c r="P21" i="6"/>
  <c r="P12" i="6"/>
  <c r="P3" i="6"/>
  <c r="K25" i="6"/>
  <c r="G18" i="6"/>
  <c r="K16" i="6"/>
  <c r="G9" i="6"/>
  <c r="K7" i="6"/>
  <c r="D65" i="6"/>
  <c r="D47" i="6"/>
  <c r="I45" i="6"/>
  <c r="S24" i="6"/>
  <c r="N17" i="6"/>
  <c r="S15" i="6"/>
  <c r="N8" i="6"/>
  <c r="S6" i="6"/>
  <c r="H38" i="6"/>
  <c r="H29" i="6"/>
  <c r="H20" i="6"/>
  <c r="J13" i="6"/>
  <c r="O9" i="6"/>
  <c r="T7" i="6"/>
  <c r="J51" i="6"/>
  <c r="E62" i="6"/>
  <c r="E53" i="6"/>
  <c r="Q59" i="6"/>
  <c r="Q50" i="6"/>
  <c r="G64" i="6"/>
  <c r="K62" i="6"/>
  <c r="G55" i="6"/>
  <c r="K53" i="6"/>
  <c r="M67" i="6"/>
  <c r="M58" i="6"/>
  <c r="I61" i="6"/>
  <c r="J59" i="6"/>
  <c r="E61" i="6"/>
  <c r="M62" i="6"/>
  <c r="M53" i="6"/>
  <c r="R51" i="6"/>
  <c r="S49" i="6"/>
  <c r="N42" i="6"/>
  <c r="S40" i="6"/>
  <c r="N33" i="6"/>
  <c r="S31" i="6"/>
  <c r="O49" i="6"/>
  <c r="T47" i="6"/>
  <c r="J44" i="6"/>
  <c r="O40" i="6"/>
  <c r="T38" i="6"/>
  <c r="J35" i="6"/>
  <c r="O31" i="6"/>
  <c r="T29" i="6"/>
  <c r="J26" i="6"/>
  <c r="M47" i="6"/>
  <c r="M38" i="6"/>
  <c r="M29" i="6"/>
  <c r="D52" i="6"/>
  <c r="J48" i="6"/>
  <c r="O44" i="6"/>
  <c r="J39" i="6"/>
  <c r="O35" i="6"/>
  <c r="J30" i="6"/>
  <c r="O26" i="6"/>
  <c r="H21" i="6"/>
  <c r="H12" i="6"/>
  <c r="H3" i="6"/>
  <c r="G17" i="6"/>
  <c r="K15" i="6"/>
  <c r="G8" i="6"/>
  <c r="K6" i="6"/>
  <c r="L23" i="6"/>
  <c r="L14" i="6"/>
  <c r="L5" i="6"/>
  <c r="Q19" i="6"/>
  <c r="Q10" i="6"/>
  <c r="H25" i="6"/>
  <c r="H16" i="6"/>
  <c r="H7" i="6"/>
  <c r="D62" i="6"/>
  <c r="O48" i="6"/>
  <c r="J43" i="6"/>
  <c r="O39" i="6"/>
  <c r="D38" i="6"/>
  <c r="I36" i="6"/>
  <c r="D29" i="6"/>
  <c r="I27" i="6"/>
  <c r="I18" i="6"/>
  <c r="T54" i="6"/>
  <c r="K67" i="6"/>
  <c r="G51" i="6"/>
  <c r="L63" i="6"/>
  <c r="O60" i="6"/>
  <c r="I51" i="6"/>
  <c r="L67" i="6"/>
  <c r="L58" i="6"/>
  <c r="K66" i="6"/>
  <c r="G59" i="6"/>
  <c r="K57" i="6"/>
  <c r="L62" i="6"/>
  <c r="L53" i="6"/>
  <c r="P47" i="6"/>
  <c r="P38" i="6"/>
  <c r="P29" i="6"/>
  <c r="R43" i="6"/>
  <c r="R34" i="6"/>
  <c r="R25" i="6"/>
  <c r="L47" i="6"/>
  <c r="L38" i="6"/>
  <c r="L29" i="6"/>
  <c r="R47" i="6"/>
  <c r="R38" i="6"/>
  <c r="R29" i="6"/>
  <c r="M45" i="6"/>
  <c r="M36" i="6"/>
  <c r="M27" i="6"/>
  <c r="D21" i="6"/>
  <c r="I19" i="6"/>
  <c r="D12" i="6"/>
  <c r="I10" i="6"/>
  <c r="D3" i="6"/>
  <c r="N19" i="6"/>
  <c r="S17" i="6"/>
  <c r="N10" i="6"/>
  <c r="S8" i="6"/>
  <c r="D25" i="6"/>
  <c r="I23" i="6"/>
  <c r="D16" i="6"/>
  <c r="I14" i="6"/>
  <c r="D7" i="6"/>
  <c r="I5" i="6"/>
  <c r="R17" i="6"/>
  <c r="R8" i="6"/>
  <c r="P49" i="6"/>
  <c r="P40" i="6"/>
  <c r="P31" i="6"/>
  <c r="D59" i="6"/>
  <c r="M24" i="6"/>
  <c r="M15" i="6"/>
  <c r="M6" i="6"/>
  <c r="P19" i="6"/>
  <c r="P10" i="6"/>
  <c r="T37" i="6"/>
  <c r="J34" i="6"/>
  <c r="O30" i="6"/>
  <c r="T28" i="6"/>
  <c r="J25" i="6"/>
  <c r="O21" i="6"/>
  <c r="T19" i="6"/>
  <c r="J16" i="6"/>
  <c r="H11" i="6"/>
  <c r="O56" i="6"/>
  <c r="I66" i="6"/>
  <c r="J64" i="6"/>
  <c r="T52" i="6"/>
  <c r="R63" i="6"/>
  <c r="R54" i="6"/>
  <c r="N63" i="6"/>
  <c r="S61" i="6"/>
  <c r="N54" i="6"/>
  <c r="S52" i="6"/>
  <c r="P59" i="6"/>
  <c r="P50" i="6"/>
  <c r="O64" i="6"/>
  <c r="H57" i="6"/>
  <c r="I55" i="6"/>
  <c r="J53" i="6"/>
  <c r="M49" i="6"/>
  <c r="M40" i="6"/>
  <c r="M31" i="6"/>
  <c r="Q45" i="6"/>
  <c r="Q36" i="6"/>
  <c r="Q27" i="6"/>
  <c r="H51" i="6"/>
  <c r="H42" i="6"/>
  <c r="H33" i="6"/>
  <c r="E49" i="6"/>
  <c r="E40" i="6"/>
  <c r="E31" i="6"/>
  <c r="N43" i="6"/>
  <c r="S41" i="6"/>
  <c r="N34" i="6"/>
  <c r="S32" i="6"/>
  <c r="N25" i="6"/>
  <c r="H46" i="6"/>
  <c r="H37" i="6"/>
  <c r="H28" i="6"/>
  <c r="E44" i="6"/>
  <c r="E35" i="6"/>
  <c r="E26" i="6"/>
  <c r="L45" i="6"/>
  <c r="L36" i="6"/>
  <c r="L27" i="6"/>
  <c r="N24" i="6"/>
  <c r="S22" i="6"/>
  <c r="N15" i="6"/>
  <c r="S13" i="6"/>
  <c r="N6" i="6"/>
  <c r="S4" i="6"/>
  <c r="O22" i="6"/>
  <c r="T20" i="6"/>
  <c r="J17" i="6"/>
  <c r="O13" i="6"/>
  <c r="T11" i="6"/>
  <c r="J8" i="6"/>
  <c r="O4" i="6"/>
  <c r="R16" i="6"/>
  <c r="R7" i="6"/>
  <c r="T24" i="6"/>
  <c r="J21" i="6"/>
  <c r="O17" i="6"/>
  <c r="T15" i="6"/>
  <c r="J12" i="6"/>
  <c r="O8" i="6"/>
  <c r="T6" i="6"/>
  <c r="J3" i="6"/>
  <c r="E23" i="6"/>
  <c r="E14" i="6"/>
  <c r="E5" i="6"/>
  <c r="Q47" i="6"/>
  <c r="Q38" i="6"/>
  <c r="Q29" i="6"/>
  <c r="D56" i="6"/>
  <c r="H41" i="6"/>
  <c r="L24" i="6"/>
  <c r="L15" i="6"/>
  <c r="L6" i="6"/>
  <c r="Q17" i="6"/>
  <c r="Q8" i="6"/>
  <c r="D11" i="6"/>
  <c r="I9" i="6"/>
  <c r="J60" i="6"/>
  <c r="R50" i="6"/>
  <c r="O54" i="6"/>
  <c r="R58" i="6"/>
  <c r="D51" i="6"/>
  <c r="I49" i="6"/>
  <c r="D42" i="6"/>
  <c r="I40" i="6"/>
  <c r="D33" i="6"/>
  <c r="I31" i="6"/>
  <c r="G47" i="6"/>
  <c r="K45" i="6"/>
  <c r="G38" i="6"/>
  <c r="K36" i="6"/>
  <c r="G29" i="6"/>
  <c r="K27" i="6"/>
  <c r="P45" i="6"/>
  <c r="P36" i="6"/>
  <c r="P27" i="6"/>
  <c r="D46" i="6"/>
  <c r="I44" i="6"/>
  <c r="D37" i="6"/>
  <c r="I35" i="6"/>
  <c r="D28" i="6"/>
  <c r="I26" i="6"/>
  <c r="K49" i="6"/>
  <c r="G42" i="6"/>
  <c r="K40" i="6"/>
  <c r="G33" i="6"/>
  <c r="K31" i="6"/>
  <c r="P20" i="6"/>
  <c r="P11" i="6"/>
  <c r="E13" i="6"/>
  <c r="E4" i="6"/>
  <c r="M17" i="6"/>
  <c r="M8" i="6"/>
  <c r="P24" i="6"/>
  <c r="P15" i="6"/>
  <c r="P6" i="6"/>
  <c r="G21" i="6"/>
  <c r="K19" i="6"/>
  <c r="G12" i="6"/>
  <c r="K10" i="6"/>
  <c r="D53" i="6"/>
  <c r="I48" i="6"/>
  <c r="D41" i="6"/>
  <c r="I39" i="6"/>
  <c r="N20" i="6"/>
  <c r="S18" i="6"/>
  <c r="N11" i="6"/>
  <c r="S9" i="6"/>
  <c r="H32" i="6"/>
  <c r="H23" i="6"/>
  <c r="H14" i="6"/>
  <c r="O12" i="6"/>
  <c r="T10" i="6"/>
  <c r="J7" i="6"/>
  <c r="T63" i="6"/>
  <c r="O50" i="6"/>
  <c r="E65" i="6"/>
  <c r="E56" i="6"/>
  <c r="M66" i="6"/>
  <c r="M57" i="6"/>
  <c r="Q62" i="6"/>
  <c r="Q53" i="6"/>
  <c r="H62" i="6"/>
  <c r="I60" i="6"/>
  <c r="J58" i="6"/>
  <c r="G67" i="6"/>
  <c r="K65" i="6"/>
  <c r="G58" i="6"/>
  <c r="K56" i="6"/>
  <c r="M61" i="6"/>
  <c r="M52" i="6"/>
  <c r="O58" i="6"/>
  <c r="E64" i="6"/>
  <c r="E55" i="6"/>
  <c r="M65" i="6"/>
  <c r="M56" i="6"/>
  <c r="N45" i="6"/>
  <c r="S43" i="6"/>
  <c r="N36" i="6"/>
  <c r="S34" i="6"/>
  <c r="N27" i="6"/>
  <c r="S25" i="6"/>
  <c r="T50" i="6"/>
  <c r="J47" i="6"/>
  <c r="O43" i="6"/>
  <c r="T41" i="6"/>
  <c r="J38" i="6"/>
  <c r="O34" i="6"/>
  <c r="T32" i="6"/>
  <c r="J29" i="6"/>
  <c r="O25" i="6"/>
  <c r="M41" i="6"/>
  <c r="M32" i="6"/>
  <c r="Q43" i="6"/>
  <c r="Q34" i="6"/>
  <c r="Q25" i="6"/>
  <c r="O47" i="6"/>
  <c r="T45" i="6"/>
  <c r="J42" i="6"/>
  <c r="O38" i="6"/>
  <c r="T36" i="6"/>
  <c r="J33" i="6"/>
  <c r="O29" i="6"/>
  <c r="T27" i="6"/>
  <c r="M22" i="6"/>
  <c r="M13" i="6"/>
  <c r="M4" i="6"/>
  <c r="Q18" i="6"/>
  <c r="Q9" i="6"/>
  <c r="H15" i="6"/>
  <c r="H6" i="6"/>
  <c r="G20" i="6"/>
  <c r="K18" i="6"/>
  <c r="G11" i="6"/>
  <c r="K9" i="6"/>
  <c r="G2" i="6"/>
  <c r="L17" i="6"/>
  <c r="L8" i="6"/>
  <c r="Q22" i="6"/>
  <c r="Q13" i="6"/>
  <c r="Q4" i="6"/>
  <c r="H19" i="6"/>
  <c r="H10" i="6"/>
  <c r="D50" i="6"/>
  <c r="J46" i="6"/>
  <c r="O42" i="6"/>
  <c r="T40" i="6"/>
  <c r="D32" i="6"/>
  <c r="I30" i="6"/>
  <c r="D23" i="6"/>
  <c r="I21" i="6"/>
  <c r="D14" i="6"/>
  <c r="O65" i="6"/>
  <c r="H58" i="6"/>
  <c r="I56" i="6"/>
  <c r="J54" i="6"/>
  <c r="G63" i="6"/>
  <c r="K61" i="6"/>
  <c r="G54" i="6"/>
  <c r="K52" i="6"/>
  <c r="L66" i="6"/>
  <c r="L57" i="6"/>
  <c r="T61" i="6"/>
  <c r="L61" i="6"/>
  <c r="L52" i="6"/>
  <c r="H66" i="6"/>
  <c r="I64" i="6"/>
  <c r="J62" i="6"/>
  <c r="G62" i="6"/>
  <c r="K60" i="6"/>
  <c r="G53" i="6"/>
  <c r="K51" i="6"/>
  <c r="L65" i="6"/>
  <c r="L56" i="6"/>
  <c r="E51" i="6"/>
  <c r="P41" i="6"/>
  <c r="P32" i="6"/>
  <c r="R46" i="6"/>
  <c r="R37" i="6"/>
  <c r="R28" i="6"/>
  <c r="L41" i="6"/>
  <c r="L32" i="6"/>
  <c r="R41" i="6"/>
  <c r="R32" i="6"/>
  <c r="M48" i="6"/>
  <c r="M39" i="6"/>
  <c r="M30" i="6"/>
  <c r="L22" i="6"/>
  <c r="L13" i="6"/>
  <c r="L4" i="6"/>
  <c r="I22" i="6"/>
  <c r="D15" i="6"/>
  <c r="I13" i="6"/>
  <c r="D6" i="6"/>
  <c r="I4" i="6"/>
  <c r="N22" i="6"/>
  <c r="S20" i="6"/>
  <c r="N13" i="6"/>
  <c r="S11" i="6"/>
  <c r="N4" i="6"/>
  <c r="S2" i="6"/>
  <c r="D19" i="6"/>
  <c r="I17" i="6"/>
  <c r="D10" i="6"/>
  <c r="I8" i="6"/>
  <c r="R20" i="6"/>
  <c r="R11" i="6"/>
  <c r="P43" i="6"/>
  <c r="P34" i="6"/>
  <c r="P25" i="6"/>
  <c r="M18" i="6"/>
  <c r="M9" i="6"/>
  <c r="P22" i="6"/>
  <c r="P13" i="6"/>
  <c r="J37" i="6"/>
  <c r="O33" i="6"/>
  <c r="T31" i="6"/>
  <c r="J28" i="6"/>
  <c r="O24" i="6"/>
  <c r="T22" i="6"/>
  <c r="J19" i="6"/>
  <c r="O15" i="6"/>
  <c r="T13" i="6"/>
  <c r="H5" i="6"/>
  <c r="T57" i="6"/>
  <c r="S60" i="6"/>
  <c r="N53" i="6"/>
  <c r="S51" i="6"/>
  <c r="O63" i="6"/>
  <c r="H56" i="6"/>
  <c r="I54" i="6"/>
  <c r="J52" i="6"/>
  <c r="R66" i="6"/>
  <c r="R57" i="6"/>
  <c r="N66" i="6"/>
  <c r="S64" i="6"/>
  <c r="N57" i="6"/>
  <c r="S55" i="6"/>
  <c r="P62" i="6"/>
  <c r="P53" i="6"/>
  <c r="T65" i="6"/>
  <c r="O52" i="6"/>
  <c r="N61" i="6"/>
  <c r="S59" i="6"/>
  <c r="N52" i="6"/>
  <c r="S50" i="6"/>
  <c r="M43" i="6"/>
  <c r="M34" i="6"/>
  <c r="M25" i="6"/>
  <c r="Q48" i="6"/>
  <c r="Q39" i="6"/>
  <c r="Q30" i="6"/>
  <c r="H45" i="6"/>
  <c r="H36" i="6"/>
  <c r="H27" i="6"/>
  <c r="E43" i="6"/>
  <c r="E34" i="6"/>
  <c r="E25" i="6"/>
  <c r="N46" i="6"/>
  <c r="S44" i="6"/>
  <c r="N37" i="6"/>
  <c r="S35" i="6"/>
  <c r="N28" i="6"/>
  <c r="S26" i="6"/>
  <c r="H49" i="6"/>
  <c r="H40" i="6"/>
  <c r="H31" i="6"/>
  <c r="E47" i="6"/>
  <c r="E38" i="6"/>
  <c r="E29" i="6"/>
  <c r="L48" i="6"/>
  <c r="L39" i="6"/>
  <c r="L30" i="6"/>
  <c r="N18" i="6"/>
  <c r="S16" i="6"/>
  <c r="N9" i="6"/>
  <c r="S7" i="6"/>
  <c r="J20" i="6"/>
  <c r="O16" i="6"/>
  <c r="T14" i="6"/>
  <c r="J11" i="6"/>
  <c r="O7" i="6"/>
  <c r="T5" i="6"/>
  <c r="J2" i="6"/>
  <c r="R19" i="6"/>
  <c r="R10" i="6"/>
  <c r="J24" i="6"/>
  <c r="O20" i="6"/>
  <c r="T18" i="6"/>
  <c r="J15" i="6"/>
  <c r="O11" i="6"/>
  <c r="T9" i="6"/>
  <c r="J6" i="6"/>
  <c r="O2" i="6"/>
  <c r="E17" i="6"/>
  <c r="E8" i="6"/>
  <c r="Q41" i="6"/>
  <c r="Q32" i="6"/>
  <c r="H44" i="6"/>
  <c r="L18" i="6"/>
  <c r="L9" i="6"/>
  <c r="Q20" i="6"/>
  <c r="Q11" i="6"/>
  <c r="I12" i="6"/>
  <c r="D5" i="6"/>
  <c r="H52" i="6"/>
  <c r="P58" i="6"/>
  <c r="E54" i="6"/>
  <c r="O67" i="6"/>
  <c r="H60" i="6"/>
  <c r="I58" i="6"/>
  <c r="J56" i="6"/>
  <c r="R61" i="6"/>
  <c r="R52" i="6"/>
  <c r="D66" i="6"/>
  <c r="D45" i="6"/>
  <c r="I43" i="6"/>
  <c r="D36" i="6"/>
  <c r="I34" i="6"/>
  <c r="D27" i="6"/>
  <c r="G50" i="6"/>
  <c r="K48" i="6"/>
  <c r="G41" i="6"/>
  <c r="K39" i="6"/>
  <c r="G32" i="6"/>
  <c r="K30" i="6"/>
  <c r="P39" i="6"/>
  <c r="P30" i="6"/>
  <c r="D67" i="6"/>
  <c r="I47" i="6"/>
  <c r="I38" i="6"/>
  <c r="I29" i="6"/>
  <c r="G45" i="6"/>
  <c r="K43" i="6"/>
  <c r="G36" i="6"/>
  <c r="K34" i="6"/>
  <c r="G27" i="6"/>
  <c r="P23" i="6"/>
  <c r="P14" i="6"/>
  <c r="P5" i="6"/>
  <c r="E16" i="6"/>
  <c r="E7" i="6"/>
  <c r="M20" i="6"/>
  <c r="M11" i="6"/>
  <c r="M2" i="6"/>
  <c r="P18" i="6"/>
  <c r="P9" i="6"/>
  <c r="G24" i="6"/>
  <c r="K22" i="6"/>
  <c r="G15" i="6"/>
  <c r="K13" i="6"/>
  <c r="G6" i="6"/>
  <c r="K4" i="6"/>
  <c r="D44" i="6"/>
  <c r="I42" i="6"/>
  <c r="N23" i="6"/>
  <c r="S21" i="6"/>
  <c r="N14" i="6"/>
  <c r="S12" i="6"/>
  <c r="N5" i="6"/>
  <c r="H35" i="6"/>
  <c r="H26" i="6"/>
  <c r="H17" i="6"/>
  <c r="J10" i="6"/>
  <c r="O6" i="6"/>
  <c r="H67" i="6"/>
  <c r="I65" i="6"/>
  <c r="J63" i="6"/>
  <c r="T51" i="6"/>
  <c r="E59" i="6"/>
  <c r="M60" i="6"/>
  <c r="M51" i="6"/>
  <c r="Q65" i="6"/>
  <c r="Q56" i="6"/>
  <c r="O57" i="6"/>
  <c r="H50" i="6"/>
  <c r="G61" i="6"/>
  <c r="K59" i="6"/>
  <c r="G52" i="6"/>
  <c r="M64" i="6"/>
  <c r="M55" i="6"/>
  <c r="T59" i="6"/>
  <c r="E67" i="6"/>
  <c r="E58" i="6"/>
  <c r="M59" i="6"/>
  <c r="M50" i="6"/>
  <c r="N48" i="6"/>
  <c r="S46" i="6"/>
  <c r="N39" i="6"/>
  <c r="S37" i="6"/>
  <c r="N30" i="6"/>
  <c r="S28" i="6"/>
  <c r="D63" i="6"/>
  <c r="J50" i="6"/>
  <c r="O46" i="6"/>
  <c r="T44" i="6"/>
  <c r="J41" i="6"/>
  <c r="O37" i="6"/>
  <c r="T35" i="6"/>
  <c r="J32" i="6"/>
  <c r="O28" i="6"/>
  <c r="T26" i="6"/>
  <c r="M44" i="6"/>
  <c r="M35" i="6"/>
  <c r="M26" i="6"/>
  <c r="Q46" i="6"/>
  <c r="Q37" i="6"/>
  <c r="Q28" i="6"/>
  <c r="D64" i="6"/>
  <c r="T48" i="6"/>
  <c r="J45" i="6"/>
  <c r="O41" i="6"/>
  <c r="T39" i="6"/>
  <c r="J36" i="6"/>
  <c r="O32" i="6"/>
  <c r="T30" i="6"/>
  <c r="J27" i="6"/>
  <c r="M16" i="6"/>
  <c r="M7" i="6"/>
  <c r="Q21" i="6"/>
  <c r="Q12" i="6"/>
  <c r="Q3" i="6"/>
  <c r="H18" i="6"/>
  <c r="H9" i="6"/>
  <c r="K21" i="6"/>
  <c r="G14" i="6"/>
  <c r="K12" i="6"/>
  <c r="G5" i="6"/>
  <c r="K3" i="6"/>
  <c r="L20" i="6"/>
  <c r="L11" i="6"/>
  <c r="L2" i="6"/>
  <c r="Q16" i="6"/>
  <c r="Q7" i="6"/>
  <c r="H22" i="6"/>
  <c r="H13" i="6"/>
  <c r="H4" i="6"/>
  <c r="J49" i="6"/>
  <c r="O45" i="6"/>
  <c r="T43" i="6"/>
  <c r="J40" i="6"/>
  <c r="D35" i="6"/>
  <c r="I33" i="6"/>
  <c r="D26" i="6"/>
  <c r="I24" i="6"/>
  <c r="D17" i="6"/>
  <c r="I15" i="6"/>
  <c r="T66" i="6"/>
  <c r="O53" i="6"/>
  <c r="G66" i="6"/>
  <c r="K64" i="6"/>
  <c r="G57" i="6"/>
  <c r="K55" i="6"/>
  <c r="L60" i="6"/>
  <c r="L51" i="6"/>
  <c r="H65" i="6"/>
  <c r="I63" i="6"/>
  <c r="J61" i="6"/>
  <c r="L64" i="6"/>
  <c r="L55" i="6"/>
  <c r="O61" i="6"/>
  <c r="H54" i="6"/>
  <c r="I52" i="6"/>
  <c r="G65" i="6"/>
  <c r="K63" i="6"/>
  <c r="G56" i="6"/>
  <c r="K54" i="6"/>
  <c r="L59" i="6"/>
  <c r="L50" i="6"/>
  <c r="P44" i="6"/>
  <c r="P35" i="6"/>
  <c r="P26" i="6"/>
  <c r="D60" i="6"/>
  <c r="R49" i="6"/>
  <c r="R40" i="6"/>
  <c r="R31" i="6"/>
  <c r="L44" i="6"/>
  <c r="L35" i="6"/>
  <c r="L26" i="6"/>
  <c r="D61" i="6"/>
  <c r="R44" i="6"/>
  <c r="R35" i="6"/>
  <c r="R26" i="6"/>
  <c r="M42" i="6"/>
  <c r="M33" i="6"/>
  <c r="L16" i="6"/>
  <c r="L7" i="6"/>
  <c r="D18" i="6"/>
  <c r="I16" i="6"/>
  <c r="D9" i="6"/>
  <c r="I7" i="6"/>
  <c r="S23" i="6"/>
  <c r="N16" i="6"/>
  <c r="S14" i="6"/>
  <c r="N7" i="6"/>
  <c r="S5" i="6"/>
  <c r="D22" i="6"/>
  <c r="I20" i="6"/>
  <c r="D13" i="6"/>
  <c r="I11" i="6"/>
  <c r="D4" i="6"/>
  <c r="I2" i="6"/>
  <c r="R23" i="6"/>
  <c r="R14" i="6"/>
  <c r="R5" i="6"/>
  <c r="P46" i="6"/>
  <c r="P37" i="6"/>
  <c r="P28" i="6"/>
  <c r="M21" i="6"/>
  <c r="M12" i="6"/>
  <c r="P16" i="6"/>
  <c r="P7" i="6"/>
  <c r="O36" i="6"/>
  <c r="T34" i="6"/>
  <c r="J31" i="6"/>
  <c r="O27" i="6"/>
  <c r="T25" i="6"/>
  <c r="J22" i="6"/>
  <c r="O18" i="6"/>
  <c r="T16" i="6"/>
  <c r="H8" i="6"/>
  <c r="D27" i="7" l="1"/>
  <c r="E25" i="7"/>
  <c r="D3" i="7"/>
  <c r="D15" i="7"/>
  <c r="D24" i="7"/>
  <c r="D18" i="7"/>
  <c r="D10" i="7"/>
  <c r="E32" i="7"/>
  <c r="E15" i="7"/>
  <c r="D9" i="7"/>
  <c r="D12" i="7"/>
  <c r="I62" i="7"/>
  <c r="E33" i="7"/>
  <c r="D26" i="7"/>
  <c r="G31" i="7"/>
  <c r="D21" i="7"/>
  <c r="D11" i="7"/>
  <c r="E24" i="7"/>
  <c r="H8" i="15"/>
  <c r="T2" i="15"/>
  <c r="Q3" i="15"/>
  <c r="D23" i="7"/>
  <c r="O36" i="15"/>
  <c r="N7" i="15"/>
  <c r="L7" i="15"/>
  <c r="D22" i="7"/>
  <c r="E16" i="15"/>
  <c r="N46" i="15"/>
  <c r="N61" i="15"/>
  <c r="E11" i="7"/>
  <c r="E21" i="7"/>
  <c r="U37" i="15"/>
  <c r="F40" i="15"/>
  <c r="P18" i="15"/>
  <c r="G45" i="15"/>
  <c r="G41" i="15"/>
  <c r="O16" i="15"/>
  <c r="E43" i="15"/>
  <c r="R57" i="15"/>
  <c r="J22" i="15"/>
  <c r="P37" i="15"/>
  <c r="S23" i="15"/>
  <c r="R31" i="15"/>
  <c r="K63" i="15"/>
  <c r="I63" i="15"/>
  <c r="O53" i="15"/>
  <c r="K12" i="15"/>
  <c r="M7" i="15"/>
  <c r="J36" i="15"/>
  <c r="Q46" i="15"/>
  <c r="S37" i="15"/>
  <c r="T59" i="15"/>
  <c r="H67" i="15"/>
  <c r="U2" i="15"/>
  <c r="F3" i="15"/>
  <c r="I11" i="15"/>
  <c r="M42" i="15"/>
  <c r="D13" i="7"/>
  <c r="E14" i="7"/>
  <c r="D6" i="7"/>
  <c r="D17" i="7"/>
  <c r="D5" i="7"/>
  <c r="L26" i="15"/>
  <c r="G59" i="7"/>
  <c r="L59" i="15"/>
  <c r="G57" i="15"/>
  <c r="J49" i="15"/>
  <c r="L20" i="15"/>
  <c r="O28" i="15"/>
  <c r="D63" i="7"/>
  <c r="D63" i="15"/>
  <c r="M59" i="15"/>
  <c r="G61" i="15"/>
  <c r="I51" i="7"/>
  <c r="T51" i="15"/>
  <c r="K30" i="15"/>
  <c r="E60" i="7"/>
  <c r="H60" i="15"/>
  <c r="E8" i="15"/>
  <c r="O7" i="15"/>
  <c r="H31" i="15"/>
  <c r="Q39" i="15"/>
  <c r="J19" i="15"/>
  <c r="M48" i="15"/>
  <c r="L56" i="15"/>
  <c r="K61" i="15"/>
  <c r="Q18" i="15"/>
  <c r="O29" i="15"/>
  <c r="J38" i="15"/>
  <c r="M52" i="15"/>
  <c r="T63" i="15"/>
  <c r="N11" i="15"/>
  <c r="P20" i="15"/>
  <c r="E38" i="7"/>
  <c r="G38" i="15"/>
  <c r="D51" i="15"/>
  <c r="D56" i="15"/>
  <c r="T6" i="15"/>
  <c r="N24" i="15"/>
  <c r="E40" i="15"/>
  <c r="O21" i="15"/>
  <c r="R29" i="15"/>
  <c r="K57" i="15"/>
  <c r="L63" i="15"/>
  <c r="E16" i="7"/>
  <c r="H16" i="15"/>
  <c r="J26" i="15"/>
  <c r="M62" i="15"/>
  <c r="N17" i="15"/>
  <c r="M14" i="15"/>
  <c r="L37" i="15"/>
  <c r="O66" i="15"/>
  <c r="L21" i="15"/>
  <c r="O5" i="15"/>
  <c r="L33" i="15"/>
  <c r="S29" i="15"/>
  <c r="E46" i="15"/>
  <c r="M37" i="15"/>
  <c r="J65" i="15"/>
  <c r="S67" i="15"/>
  <c r="J57" i="15"/>
  <c r="L49" i="15"/>
  <c r="E60" i="15"/>
  <c r="T16" i="15"/>
  <c r="P28" i="15"/>
  <c r="I2" i="15"/>
  <c r="S14" i="15"/>
  <c r="L16" i="15"/>
  <c r="L35" i="15"/>
  <c r="P35" i="15"/>
  <c r="K54" i="15"/>
  <c r="G64" i="7"/>
  <c r="L64" i="15"/>
  <c r="K64" i="15"/>
  <c r="I33" i="15"/>
  <c r="E4" i="7"/>
  <c r="H4" i="15"/>
  <c r="K3" i="15"/>
  <c r="Q12" i="15"/>
  <c r="T30" i="15"/>
  <c r="Q28" i="15"/>
  <c r="J32" i="15"/>
  <c r="S28" i="15"/>
  <c r="E58" i="15"/>
  <c r="H50" i="15"/>
  <c r="J63" i="15"/>
  <c r="H26" i="15"/>
  <c r="D44" i="15"/>
  <c r="P9" i="15"/>
  <c r="E36" i="7"/>
  <c r="G36" i="15"/>
  <c r="P30" i="15"/>
  <c r="I43" i="15"/>
  <c r="O67" i="15"/>
  <c r="Q11" i="15"/>
  <c r="E17" i="15"/>
  <c r="J24" i="15"/>
  <c r="J11" i="15"/>
  <c r="E40" i="7"/>
  <c r="H40" i="15"/>
  <c r="E25" i="15"/>
  <c r="Q48" i="15"/>
  <c r="O52" i="15"/>
  <c r="S64" i="15"/>
  <c r="S51" i="15"/>
  <c r="T22" i="15"/>
  <c r="P43" i="15"/>
  <c r="N4" i="15"/>
  <c r="R32" i="15"/>
  <c r="P32" i="15"/>
  <c r="L65" i="15"/>
  <c r="L52" i="15"/>
  <c r="E63" i="7"/>
  <c r="G63" i="15"/>
  <c r="I30" i="15"/>
  <c r="H10" i="15"/>
  <c r="K9" i="15"/>
  <c r="M4" i="15"/>
  <c r="J33" i="15"/>
  <c r="Q43" i="15"/>
  <c r="T41" i="15"/>
  <c r="S43" i="15"/>
  <c r="M61" i="15"/>
  <c r="Q53" i="15"/>
  <c r="J7" i="15"/>
  <c r="S18" i="15"/>
  <c r="K19" i="15"/>
  <c r="M8" i="15"/>
  <c r="K31" i="15"/>
  <c r="D37" i="7"/>
  <c r="D37" i="15"/>
  <c r="P45" i="15"/>
  <c r="K45" i="15"/>
  <c r="Q29" i="15"/>
  <c r="O8" i="15"/>
  <c r="R7" i="15"/>
  <c r="I20" i="7"/>
  <c r="T20" i="15"/>
  <c r="L27" i="15"/>
  <c r="E46" i="7"/>
  <c r="H46" i="15"/>
  <c r="E49" i="15"/>
  <c r="M40" i="15"/>
  <c r="P59" i="15"/>
  <c r="I52" i="7"/>
  <c r="T52" i="15"/>
  <c r="F25" i="7"/>
  <c r="J25" i="15"/>
  <c r="P19" i="15"/>
  <c r="P40" i="15"/>
  <c r="I10" i="15"/>
  <c r="R38" i="15"/>
  <c r="P29" i="15"/>
  <c r="E59" i="7"/>
  <c r="G59" i="15"/>
  <c r="G51" i="15"/>
  <c r="H25" i="15"/>
  <c r="K15" i="15"/>
  <c r="J39" i="15"/>
  <c r="T29" i="15"/>
  <c r="S31" i="15"/>
  <c r="E61" i="15"/>
  <c r="E64" i="7"/>
  <c r="G64" i="15"/>
  <c r="J13" i="15"/>
  <c r="S24" i="15"/>
  <c r="K25" i="15"/>
  <c r="M23" i="15"/>
  <c r="K28" i="15"/>
  <c r="I41" i="15"/>
  <c r="D30" i="7"/>
  <c r="L46" i="15"/>
  <c r="I56" i="7"/>
  <c r="T60" i="15"/>
  <c r="H47" i="15"/>
  <c r="J9" i="15"/>
  <c r="O19" i="15"/>
  <c r="L42" i="15"/>
  <c r="N31" i="15"/>
  <c r="H30" i="15"/>
  <c r="M46" i="15"/>
  <c r="I67" i="15"/>
  <c r="R60" i="15"/>
  <c r="I59" i="15"/>
  <c r="S30" i="15"/>
  <c r="T67" i="15"/>
  <c r="J4" i="15"/>
  <c r="N50" i="15"/>
  <c r="M3" i="15"/>
  <c r="Q31" i="15"/>
  <c r="K47" i="15"/>
  <c r="E22" i="15"/>
  <c r="E52" i="15"/>
  <c r="L43" i="15"/>
  <c r="P66" i="15"/>
  <c r="E21" i="15"/>
  <c r="R22" i="15"/>
  <c r="U29" i="15"/>
  <c r="Q2" i="15"/>
  <c r="F2" i="15"/>
  <c r="U43" i="15"/>
  <c r="R9" i="15"/>
  <c r="U27" i="15"/>
  <c r="U40" i="15"/>
  <c r="F28" i="15"/>
  <c r="F58" i="15"/>
  <c r="F16" i="15"/>
  <c r="E3" i="15"/>
  <c r="U48" i="15"/>
  <c r="R48" i="15"/>
  <c r="U54" i="15"/>
  <c r="Q61" i="15"/>
  <c r="U53" i="15"/>
  <c r="U62" i="15"/>
  <c r="F66" i="15"/>
  <c r="Q55" i="15"/>
  <c r="R23" i="15"/>
  <c r="L55" i="15"/>
  <c r="J27" i="15"/>
  <c r="D64" i="7"/>
  <c r="D64" i="15"/>
  <c r="H17" i="15"/>
  <c r="F42" i="7"/>
  <c r="I42" i="15"/>
  <c r="K34" i="15"/>
  <c r="D36" i="15"/>
  <c r="I12" i="15"/>
  <c r="O20" i="15"/>
  <c r="N18" i="15"/>
  <c r="O63" i="15"/>
  <c r="P13" i="15"/>
  <c r="S2" i="15"/>
  <c r="I13" i="15"/>
  <c r="H66" i="15"/>
  <c r="D50" i="15"/>
  <c r="Q34" i="15"/>
  <c r="N36" i="15"/>
  <c r="H62" i="15"/>
  <c r="P24" i="15"/>
  <c r="I35" i="15"/>
  <c r="I9" i="15"/>
  <c r="J17" i="15"/>
  <c r="E37" i="7"/>
  <c r="H37" i="15"/>
  <c r="M31" i="15"/>
  <c r="R63" i="15"/>
  <c r="I14" i="15"/>
  <c r="R43" i="15"/>
  <c r="D38" i="15"/>
  <c r="O35" i="15"/>
  <c r="O49" i="15"/>
  <c r="K62" i="15"/>
  <c r="O9" i="15"/>
  <c r="N47" i="15"/>
  <c r="I28" i="15"/>
  <c r="Q63" i="15"/>
  <c r="R65" i="15"/>
  <c r="T17" i="15"/>
  <c r="O18" i="15"/>
  <c r="P7" i="15"/>
  <c r="D4" i="7"/>
  <c r="N16" i="15"/>
  <c r="M33" i="15"/>
  <c r="L44" i="15"/>
  <c r="E56" i="7"/>
  <c r="G56" i="15"/>
  <c r="J61" i="15"/>
  <c r="E66" i="7"/>
  <c r="G66" i="15"/>
  <c r="D35" i="7"/>
  <c r="D35" i="15"/>
  <c r="E13" i="7"/>
  <c r="H13" i="15"/>
  <c r="Q21" i="15"/>
  <c r="O32" i="15"/>
  <c r="Q37" i="15"/>
  <c r="T35" i="15"/>
  <c r="N30" i="15"/>
  <c r="E67" i="15"/>
  <c r="O57" i="15"/>
  <c r="I65" i="15"/>
  <c r="H35" i="15"/>
  <c r="K4" i="15"/>
  <c r="P5" i="15"/>
  <c r="K43" i="15"/>
  <c r="K39" i="15"/>
  <c r="D45" i="7"/>
  <c r="D45" i="15"/>
  <c r="E54" i="15"/>
  <c r="Q20" i="15"/>
  <c r="O2" i="15"/>
  <c r="I14" i="7"/>
  <c r="T14" i="15"/>
  <c r="L30" i="15"/>
  <c r="H49" i="15"/>
  <c r="E34" i="15"/>
  <c r="M25" i="15"/>
  <c r="I65" i="7"/>
  <c r="T65" i="15"/>
  <c r="N66" i="15"/>
  <c r="N53" i="15"/>
  <c r="O24" i="15"/>
  <c r="P22" i="15"/>
  <c r="R11" i="15"/>
  <c r="S11" i="15"/>
  <c r="I22" i="15"/>
  <c r="R41" i="15"/>
  <c r="K51" i="15"/>
  <c r="L61" i="15"/>
  <c r="J54" i="15"/>
  <c r="H19" i="15"/>
  <c r="M13" i="15"/>
  <c r="T36" i="15"/>
  <c r="M32" i="15"/>
  <c r="O43" i="15"/>
  <c r="N45" i="15"/>
  <c r="K56" i="15"/>
  <c r="Q62" i="15"/>
  <c r="T10" i="15"/>
  <c r="N20" i="15"/>
  <c r="M17" i="15"/>
  <c r="I44" i="15"/>
  <c r="E47" i="7"/>
  <c r="G47" i="15"/>
  <c r="R58" i="15"/>
  <c r="Q8" i="15"/>
  <c r="Q38" i="15"/>
  <c r="J12" i="15"/>
  <c r="R16" i="15"/>
  <c r="O22" i="15"/>
  <c r="L36" i="15"/>
  <c r="N25" i="15"/>
  <c r="H33" i="15"/>
  <c r="M49" i="15"/>
  <c r="J64" i="15"/>
  <c r="T28" i="15"/>
  <c r="M6" i="15"/>
  <c r="F23" i="7"/>
  <c r="I23" i="15"/>
  <c r="R47" i="15"/>
  <c r="K66" i="15"/>
  <c r="K67" i="15"/>
  <c r="Q10" i="15"/>
  <c r="O44" i="15"/>
  <c r="O31" i="15"/>
  <c r="N33" i="15"/>
  <c r="J59" i="15"/>
  <c r="Q50" i="15"/>
  <c r="H20" i="15"/>
  <c r="I45" i="15"/>
  <c r="P3" i="15"/>
  <c r="E10" i="15"/>
  <c r="D43" i="15"/>
  <c r="K24" i="15"/>
  <c r="I37" i="15"/>
  <c r="P52" i="15"/>
  <c r="I6" i="15"/>
  <c r="Q26" i="15"/>
  <c r="I12" i="7"/>
  <c r="T12" i="15"/>
  <c r="R4" i="15"/>
  <c r="J23" i="15"/>
  <c r="E32" i="15"/>
  <c r="S38" i="15"/>
  <c r="H39" i="15"/>
  <c r="K50" i="15"/>
  <c r="P56" i="15"/>
  <c r="O51" i="15"/>
  <c r="H61" i="15"/>
  <c r="N32" i="15"/>
  <c r="P55" i="15"/>
  <c r="I3" i="15"/>
  <c r="S57" i="15"/>
  <c r="E39" i="15"/>
  <c r="Q6" i="15"/>
  <c r="Q40" i="15"/>
  <c r="E27" i="15"/>
  <c r="R53" i="15"/>
  <c r="G49" i="15"/>
  <c r="L10" i="15"/>
  <c r="H63" i="15"/>
  <c r="O3" i="15"/>
  <c r="K32" i="15"/>
  <c r="G43" i="15"/>
  <c r="R24" i="15"/>
  <c r="R36" i="15"/>
  <c r="F9" i="15"/>
  <c r="U32" i="15"/>
  <c r="U4" i="15"/>
  <c r="F6" i="15"/>
  <c r="F11" i="15"/>
  <c r="R6" i="15"/>
  <c r="K20" i="15"/>
  <c r="F32" i="15"/>
  <c r="I25" i="15"/>
  <c r="K26" i="15"/>
  <c r="F52" i="15"/>
  <c r="F22" i="15"/>
  <c r="F45" i="15"/>
  <c r="F20" i="15"/>
  <c r="U21" i="15"/>
  <c r="F47" i="15"/>
  <c r="R33" i="15"/>
  <c r="F38" i="15"/>
  <c r="F39" i="15"/>
  <c r="U30" i="15"/>
  <c r="F31" i="15"/>
  <c r="F43" i="15"/>
  <c r="F65" i="15"/>
  <c r="O54" i="15"/>
  <c r="Q47" i="15"/>
  <c r="L45" i="15"/>
  <c r="I66" i="15"/>
  <c r="P49" i="15"/>
  <c r="L29" i="15"/>
  <c r="T54" i="15"/>
  <c r="J48" i="15"/>
  <c r="D47" i="15"/>
  <c r="K37" i="15"/>
  <c r="R13" i="15"/>
  <c r="T64" i="15"/>
  <c r="S39" i="15"/>
  <c r="N59" i="15"/>
  <c r="Q49" i="15"/>
  <c r="T58" i="15"/>
  <c r="R45" i="15"/>
  <c r="U19" i="15"/>
  <c r="F14" i="15"/>
  <c r="F34" i="15"/>
  <c r="E30" i="15"/>
  <c r="R3" i="15"/>
  <c r="U45" i="15"/>
  <c r="U34" i="15"/>
  <c r="U42" i="15"/>
  <c r="U61" i="15"/>
  <c r="Q64" i="15"/>
  <c r="F51" i="15"/>
  <c r="P39" i="15"/>
  <c r="L9" i="15"/>
  <c r="S60" i="15"/>
  <c r="R20" i="15"/>
  <c r="M22" i="15"/>
  <c r="M41" i="15"/>
  <c r="G58" i="15"/>
  <c r="K40" i="15"/>
  <c r="I31" i="15"/>
  <c r="I15" i="7"/>
  <c r="T15" i="15"/>
  <c r="H42" i="15"/>
  <c r="S52" i="15"/>
  <c r="M15" i="15"/>
  <c r="I19" i="15"/>
  <c r="Q19" i="15"/>
  <c r="Q59" i="15"/>
  <c r="E19" i="15"/>
  <c r="D55" i="15"/>
  <c r="E57" i="15"/>
  <c r="Q35" i="15"/>
  <c r="N3" i="15"/>
  <c r="S53" i="15"/>
  <c r="N62" i="15"/>
  <c r="R42" i="15"/>
  <c r="U23" i="15"/>
  <c r="P16" i="15"/>
  <c r="R26" i="15"/>
  <c r="R40" i="15"/>
  <c r="G65" i="15"/>
  <c r="T66" i="15"/>
  <c r="M16" i="15"/>
  <c r="T39" i="15"/>
  <c r="J41" i="15"/>
  <c r="Q65" i="15"/>
  <c r="P58" i="15"/>
  <c r="L18" i="15"/>
  <c r="T9" i="15"/>
  <c r="R10" i="15"/>
  <c r="J20" i="15"/>
  <c r="L48" i="15"/>
  <c r="N28" i="15"/>
  <c r="H27" i="15"/>
  <c r="M43" i="15"/>
  <c r="P53" i="15"/>
  <c r="R66" i="15"/>
  <c r="T57" i="15"/>
  <c r="T31" i="15"/>
  <c r="M18" i="15"/>
  <c r="I8" i="15"/>
  <c r="S20" i="15"/>
  <c r="L13" i="15"/>
  <c r="L41" i="15"/>
  <c r="K60" i="15"/>
  <c r="L57" i="15"/>
  <c r="H58" i="15"/>
  <c r="Q13" i="15"/>
  <c r="J42" i="15"/>
  <c r="O25" i="15"/>
  <c r="T50" i="15"/>
  <c r="M65" i="15"/>
  <c r="K65" i="15"/>
  <c r="M66" i="15"/>
  <c r="H14" i="15"/>
  <c r="D41" i="7"/>
  <c r="D41" i="15"/>
  <c r="P6" i="15"/>
  <c r="E13" i="15"/>
  <c r="G42" i="15"/>
  <c r="L6" i="15"/>
  <c r="E5" i="15"/>
  <c r="O17" i="15"/>
  <c r="O4" i="15"/>
  <c r="N6" i="15"/>
  <c r="E26" i="15"/>
  <c r="N34" i="15"/>
  <c r="H51" i="15"/>
  <c r="I55" i="15"/>
  <c r="N54" i="15"/>
  <c r="O56" i="15"/>
  <c r="J34" i="15"/>
  <c r="M24" i="15"/>
  <c r="R8" i="15"/>
  <c r="S8" i="15"/>
  <c r="L38" i="15"/>
  <c r="G58" i="7"/>
  <c r="L58" i="15"/>
  <c r="I18" i="15"/>
  <c r="J43" i="15"/>
  <c r="L5" i="15"/>
  <c r="H12" i="15"/>
  <c r="D52" i="15"/>
  <c r="T38" i="15"/>
  <c r="N42" i="15"/>
  <c r="M58" i="15"/>
  <c r="E53" i="15"/>
  <c r="H38" i="15"/>
  <c r="D65" i="15"/>
  <c r="P12" i="15"/>
  <c r="N29" i="15"/>
  <c r="E39" i="7"/>
  <c r="G39" i="15"/>
  <c r="K33" i="15"/>
  <c r="I46" i="15"/>
  <c r="R55" i="15"/>
  <c r="E66" i="15"/>
  <c r="P61" i="15"/>
  <c r="Q5" i="15"/>
  <c r="Q44" i="15"/>
  <c r="J18" i="15"/>
  <c r="J5" i="15"/>
  <c r="S10" i="15"/>
  <c r="E50" i="15"/>
  <c r="S47" i="15"/>
  <c r="D57" i="15"/>
  <c r="N55" i="15"/>
  <c r="P65" i="15"/>
  <c r="S54" i="15"/>
  <c r="N41" i="15"/>
  <c r="T56" i="15"/>
  <c r="H24" i="15"/>
  <c r="S66" i="15"/>
  <c r="H53" i="15"/>
  <c r="Q24" i="15"/>
  <c r="I53" i="15"/>
  <c r="P4" i="15"/>
  <c r="S33" i="15"/>
  <c r="Q60" i="15"/>
  <c r="I50" i="15"/>
  <c r="E18" i="15"/>
  <c r="T62" i="15"/>
  <c r="M54" i="15"/>
  <c r="J67" i="15"/>
  <c r="R12" i="15"/>
  <c r="Q58" i="15"/>
  <c r="F21" i="15"/>
  <c r="U26" i="15"/>
  <c r="F12" i="15"/>
  <c r="U22" i="15"/>
  <c r="F5" i="15"/>
  <c r="F18" i="15"/>
  <c r="F23" i="15"/>
  <c r="U18" i="15"/>
  <c r="F30" i="15"/>
  <c r="K14" i="15"/>
  <c r="F44" i="15"/>
  <c r="U60" i="15"/>
  <c r="F64" i="15"/>
  <c r="U15" i="15"/>
  <c r="R27" i="15"/>
  <c r="F36" i="15"/>
  <c r="F50" i="15"/>
  <c r="F29" i="15"/>
  <c r="F41" i="15"/>
  <c r="R30" i="15"/>
  <c r="F56" i="15"/>
  <c r="U65" i="15"/>
  <c r="F60" i="15"/>
  <c r="U52" i="15"/>
  <c r="E45" i="15"/>
  <c r="O37" i="15"/>
  <c r="Q56" i="15"/>
  <c r="S26" i="15"/>
  <c r="M34" i="15"/>
  <c r="J28" i="15"/>
  <c r="N13" i="15"/>
  <c r="P41" i="15"/>
  <c r="M57" i="15"/>
  <c r="S32" i="15"/>
  <c r="J53" i="15"/>
  <c r="I61" i="15"/>
  <c r="S27" i="15"/>
  <c r="O14" i="15"/>
  <c r="E41" i="15"/>
  <c r="R67" i="15"/>
  <c r="Q15" i="15"/>
  <c r="Q51" i="15"/>
  <c r="T25" i="15"/>
  <c r="H65" i="15"/>
  <c r="Q7" i="15"/>
  <c r="M26" i="15"/>
  <c r="M55" i="15"/>
  <c r="K13" i="15"/>
  <c r="I29" i="15"/>
  <c r="R52" i="15"/>
  <c r="O27" i="15"/>
  <c r="P46" i="15"/>
  <c r="R49" i="15"/>
  <c r="I52" i="15"/>
  <c r="J40" i="15"/>
  <c r="K21" i="15"/>
  <c r="O41" i="15"/>
  <c r="M35" i="15"/>
  <c r="T44" i="15"/>
  <c r="S46" i="15"/>
  <c r="M64" i="15"/>
  <c r="M51" i="15"/>
  <c r="N14" i="15"/>
  <c r="M11" i="15"/>
  <c r="F38" i="7"/>
  <c r="I38" i="15"/>
  <c r="G50" i="15"/>
  <c r="R61" i="15"/>
  <c r="H44" i="15"/>
  <c r="O11" i="15"/>
  <c r="R19" i="15"/>
  <c r="S7" i="15"/>
  <c r="E29" i="15"/>
  <c r="S35" i="15"/>
  <c r="H36" i="15"/>
  <c r="S50" i="15"/>
  <c r="J52" i="15"/>
  <c r="H5" i="15"/>
  <c r="O33" i="15"/>
  <c r="P25" i="15"/>
  <c r="N22" i="15"/>
  <c r="L22" i="15"/>
  <c r="R28" i="15"/>
  <c r="E62" i="7"/>
  <c r="G62" i="15"/>
  <c r="L66" i="15"/>
  <c r="O65" i="15"/>
  <c r="T40" i="15"/>
  <c r="Q22" i="15"/>
  <c r="H6" i="15"/>
  <c r="T45" i="15"/>
  <c r="J29" i="15"/>
  <c r="S25" i="15"/>
  <c r="E55" i="15"/>
  <c r="G67" i="15"/>
  <c r="E56" i="15"/>
  <c r="E23" i="7"/>
  <c r="H23" i="15"/>
  <c r="I48" i="15"/>
  <c r="K49" i="15"/>
  <c r="P27" i="15"/>
  <c r="K27" i="15"/>
  <c r="I40" i="15"/>
  <c r="L15" i="15"/>
  <c r="E14" i="15"/>
  <c r="J21" i="15"/>
  <c r="J8" i="15"/>
  <c r="S13" i="15"/>
  <c r="E35" i="15"/>
  <c r="S41" i="15"/>
  <c r="Q27" i="15"/>
  <c r="H57" i="15"/>
  <c r="S61" i="15"/>
  <c r="H11" i="15"/>
  <c r="T37" i="15"/>
  <c r="D59" i="15"/>
  <c r="R17" i="15"/>
  <c r="N10" i="15"/>
  <c r="M27" i="15"/>
  <c r="L47" i="15"/>
  <c r="P47" i="15"/>
  <c r="L67" i="15"/>
  <c r="I27" i="15"/>
  <c r="O48" i="15"/>
  <c r="L14" i="15"/>
  <c r="H21" i="15"/>
  <c r="M29" i="15"/>
  <c r="O40" i="15"/>
  <c r="S49" i="15"/>
  <c r="M67" i="15"/>
  <c r="E62" i="15"/>
  <c r="S6" i="15"/>
  <c r="K7" i="15"/>
  <c r="P8" i="15"/>
  <c r="S36" i="15"/>
  <c r="K46" i="15"/>
  <c r="P33" i="15"/>
  <c r="G35" i="15"/>
  <c r="D48" i="15"/>
  <c r="R64" i="15"/>
  <c r="J55" i="15"/>
  <c r="Q14" i="15"/>
  <c r="E11" i="15"/>
  <c r="T21" i="15"/>
  <c r="T8" i="15"/>
  <c r="N12" i="15"/>
  <c r="E34" i="7"/>
  <c r="H34" i="15"/>
  <c r="N49" i="15"/>
  <c r="Q33" i="15"/>
  <c r="S62" i="15"/>
  <c r="N51" i="15"/>
  <c r="N56" i="15"/>
  <c r="P2" i="15"/>
  <c r="S48" i="15"/>
  <c r="Q57" i="15"/>
  <c r="S56" i="15"/>
  <c r="H2" i="15"/>
  <c r="L54" i="15"/>
  <c r="M10" i="15"/>
  <c r="E2" i="15"/>
  <c r="K2" i="15"/>
  <c r="N35" i="15"/>
  <c r="E63" i="15"/>
  <c r="K29" i="15"/>
  <c r="E33" i="15"/>
  <c r="J66" i="15"/>
  <c r="M63" i="15"/>
  <c r="D40" i="15"/>
  <c r="T23" i="15"/>
  <c r="R21" i="15"/>
  <c r="U8" i="15"/>
  <c r="U44" i="15"/>
  <c r="F15" i="15"/>
  <c r="U17" i="15"/>
  <c r="U13" i="15"/>
  <c r="R18" i="15"/>
  <c r="U31" i="15"/>
  <c r="F46" i="15"/>
  <c r="E12" i="15"/>
  <c r="F59" i="15"/>
  <c r="U39" i="15"/>
  <c r="U28" i="15"/>
  <c r="K35" i="15"/>
  <c r="E15" i="15"/>
  <c r="U24" i="15"/>
  <c r="U36" i="15"/>
  <c r="U66" i="15"/>
  <c r="U51" i="15"/>
  <c r="U59" i="15"/>
  <c r="P60" i="15"/>
  <c r="U64" i="15"/>
  <c r="F57" i="15"/>
  <c r="T49" i="15"/>
  <c r="F63" i="15"/>
  <c r="F53" i="15"/>
  <c r="P44" i="15"/>
  <c r="E22" i="7"/>
  <c r="H22" i="15"/>
  <c r="D66" i="7"/>
  <c r="D66" i="15"/>
  <c r="J6" i="15"/>
  <c r="L39" i="15"/>
  <c r="M9" i="15"/>
  <c r="L4" i="15"/>
  <c r="G53" i="15"/>
  <c r="I61" i="7"/>
  <c r="T61" i="15"/>
  <c r="Q4" i="15"/>
  <c r="O38" i="15"/>
  <c r="M56" i="15"/>
  <c r="I39" i="15"/>
  <c r="Q17" i="15"/>
  <c r="S4" i="15"/>
  <c r="O30" i="15"/>
  <c r="P38" i="15"/>
  <c r="O39" i="15"/>
  <c r="H3" i="15"/>
  <c r="J35" i="15"/>
  <c r="S40" i="15"/>
  <c r="D39" i="7"/>
  <c r="D39" i="15"/>
  <c r="H48" i="15"/>
  <c r="E48" i="15"/>
  <c r="N26" i="15"/>
  <c r="L19" i="15"/>
  <c r="K41" i="15"/>
  <c r="N39" i="15"/>
  <c r="S12" i="15"/>
  <c r="M2" i="15"/>
  <c r="P14" i="15"/>
  <c r="K48" i="15"/>
  <c r="I20" i="15"/>
  <c r="R35" i="15"/>
  <c r="L51" i="15"/>
  <c r="I15" i="15"/>
  <c r="Q16" i="15"/>
  <c r="J31" i="15"/>
  <c r="M12" i="15"/>
  <c r="R5" i="15"/>
  <c r="I16" i="15"/>
  <c r="R44" i="15"/>
  <c r="D60" i="7"/>
  <c r="D60" i="15"/>
  <c r="H54" i="15"/>
  <c r="L60" i="15"/>
  <c r="I43" i="7"/>
  <c r="T43" i="15"/>
  <c r="G2" i="7"/>
  <c r="L2" i="15"/>
  <c r="H9" i="15"/>
  <c r="J45" i="15"/>
  <c r="M44" i="15"/>
  <c r="O46" i="15"/>
  <c r="N48" i="15"/>
  <c r="G52" i="15"/>
  <c r="M60" i="15"/>
  <c r="O6" i="15"/>
  <c r="S21" i="15"/>
  <c r="K22" i="15"/>
  <c r="M20" i="15"/>
  <c r="P23" i="15"/>
  <c r="I47" i="15"/>
  <c r="J56" i="15"/>
  <c r="H52" i="15"/>
  <c r="Q32" i="15"/>
  <c r="J15" i="15"/>
  <c r="J2" i="15"/>
  <c r="N9" i="15"/>
  <c r="E38" i="15"/>
  <c r="N37" i="15"/>
  <c r="H45" i="15"/>
  <c r="N52" i="15"/>
  <c r="P62" i="15"/>
  <c r="I54" i="15"/>
  <c r="T13" i="15"/>
  <c r="J37" i="15"/>
  <c r="I17" i="15"/>
  <c r="I4" i="15"/>
  <c r="M30" i="15"/>
  <c r="R37" i="15"/>
  <c r="F62" i="7"/>
  <c r="J62" i="15"/>
  <c r="K52" i="15"/>
  <c r="D14" i="7"/>
  <c r="O42" i="15"/>
  <c r="L8" i="15"/>
  <c r="H15" i="15"/>
  <c r="I46" i="7"/>
  <c r="O47" i="15"/>
  <c r="T32" i="15"/>
  <c r="N27" i="15"/>
  <c r="E64" i="15"/>
  <c r="J58" i="15"/>
  <c r="E65" i="15"/>
  <c r="H32" i="15"/>
  <c r="D53" i="15"/>
  <c r="P15" i="15"/>
  <c r="P11" i="15"/>
  <c r="F26" i="7"/>
  <c r="I26" i="15"/>
  <c r="E29" i="7"/>
  <c r="D42" i="7"/>
  <c r="D42" i="15"/>
  <c r="R50" i="15"/>
  <c r="L24" i="15"/>
  <c r="E23" i="15"/>
  <c r="T24" i="15"/>
  <c r="I11" i="7"/>
  <c r="T11" i="15"/>
  <c r="N15" i="15"/>
  <c r="E44" i="15"/>
  <c r="N43" i="15"/>
  <c r="Q36" i="15"/>
  <c r="O64" i="15"/>
  <c r="N63" i="15"/>
  <c r="J16" i="15"/>
  <c r="I5" i="15"/>
  <c r="S17" i="15"/>
  <c r="M36" i="15"/>
  <c r="R25" i="15"/>
  <c r="L53" i="15"/>
  <c r="I51" i="15"/>
  <c r="D62" i="7"/>
  <c r="D62" i="15"/>
  <c r="L23" i="15"/>
  <c r="O26" i="15"/>
  <c r="M38" i="15"/>
  <c r="J44" i="15"/>
  <c r="R51" i="15"/>
  <c r="K53" i="15"/>
  <c r="J51" i="15"/>
  <c r="N8" i="15"/>
  <c r="P21" i="15"/>
  <c r="N38" i="15"/>
  <c r="G48" i="15"/>
  <c r="P42" i="15"/>
  <c r="K42" i="15"/>
  <c r="D54" i="15"/>
  <c r="O55" i="15"/>
  <c r="I57" i="15"/>
  <c r="Q23" i="15"/>
  <c r="E20" i="15"/>
  <c r="O23" i="15"/>
  <c r="O10" i="15"/>
  <c r="S19" i="15"/>
  <c r="E43" i="7"/>
  <c r="H43" i="15"/>
  <c r="E28" i="15"/>
  <c r="Q42" i="15"/>
  <c r="N64" i="15"/>
  <c r="S58" i="15"/>
  <c r="S63" i="15"/>
  <c r="L31" i="15"/>
  <c r="Q66" i="15"/>
  <c r="R59" i="15"/>
  <c r="N58" i="15"/>
  <c r="L3" i="15"/>
  <c r="K58" i="15"/>
  <c r="M19" i="15"/>
  <c r="K8" i="15"/>
  <c r="P54" i="15"/>
  <c r="S42" i="15"/>
  <c r="T55" i="15"/>
  <c r="E42" i="15"/>
  <c r="H55" i="15"/>
  <c r="D49" i="15"/>
  <c r="N2" i="15"/>
  <c r="K11" i="15"/>
  <c r="G37" i="15"/>
  <c r="S3" i="15"/>
  <c r="U20" i="15"/>
  <c r="F24" i="15"/>
  <c r="U16" i="15"/>
  <c r="F17" i="15"/>
  <c r="U11" i="15"/>
  <c r="U47" i="15"/>
  <c r="U12" i="15"/>
  <c r="F7" i="15"/>
  <c r="F42" i="15"/>
  <c r="U9" i="15"/>
  <c r="F37" i="15"/>
  <c r="F13" i="15"/>
  <c r="F48" i="15"/>
  <c r="K5" i="15"/>
  <c r="F61" i="15"/>
  <c r="F55" i="15"/>
  <c r="N5" i="15"/>
  <c r="L32" i="15"/>
  <c r="I56" i="15"/>
  <c r="K18" i="15"/>
  <c r="J47" i="15"/>
  <c r="O12" i="15"/>
  <c r="E4" i="15"/>
  <c r="D46" i="7"/>
  <c r="D46" i="15"/>
  <c r="H29" i="15"/>
  <c r="N40" i="15"/>
  <c r="P64" i="15"/>
  <c r="E36" i="15"/>
  <c r="R62" i="15"/>
  <c r="R2" i="15"/>
  <c r="I4" i="7"/>
  <c r="T4" i="15"/>
  <c r="I7" i="15"/>
  <c r="I34" i="7"/>
  <c r="T34" i="15"/>
  <c r="M21" i="15"/>
  <c r="R14" i="15"/>
  <c r="S5" i="15"/>
  <c r="D61" i="7"/>
  <c r="D61" i="15"/>
  <c r="P26" i="15"/>
  <c r="L50" i="15"/>
  <c r="O61" i="15"/>
  <c r="K55" i="15"/>
  <c r="F24" i="7"/>
  <c r="I24" i="15"/>
  <c r="O45" i="15"/>
  <c r="L11" i="15"/>
  <c r="H18" i="15"/>
  <c r="I49" i="7"/>
  <c r="I48" i="7"/>
  <c r="T48" i="15"/>
  <c r="T26" i="15"/>
  <c r="J50" i="15"/>
  <c r="M50" i="15"/>
  <c r="K59" i="15"/>
  <c r="E59" i="15"/>
  <c r="J10" i="15"/>
  <c r="N23" i="15"/>
  <c r="E7" i="15"/>
  <c r="D67" i="15"/>
  <c r="I34" i="15"/>
  <c r="I58" i="15"/>
  <c r="Q41" i="15"/>
  <c r="T18" i="15"/>
  <c r="I5" i="7"/>
  <c r="T5" i="15"/>
  <c r="S16" i="15"/>
  <c r="E47" i="15"/>
  <c r="S44" i="15"/>
  <c r="Q30" i="15"/>
  <c r="S59" i="15"/>
  <c r="S55" i="15"/>
  <c r="H56" i="15"/>
  <c r="O15" i="15"/>
  <c r="P34" i="15"/>
  <c r="D19" i="7"/>
  <c r="M39" i="15"/>
  <c r="R46" i="15"/>
  <c r="E51" i="15"/>
  <c r="I64" i="15"/>
  <c r="G54" i="15"/>
  <c r="I21" i="15"/>
  <c r="J46" i="15"/>
  <c r="L17" i="15"/>
  <c r="Q9" i="15"/>
  <c r="T27" i="15"/>
  <c r="Q25" i="15"/>
  <c r="O34" i="15"/>
  <c r="S34" i="15"/>
  <c r="O58" i="15"/>
  <c r="I60" i="15"/>
  <c r="O50" i="15"/>
  <c r="S9" i="15"/>
  <c r="K10" i="15"/>
  <c r="P36" i="15"/>
  <c r="K36" i="15"/>
  <c r="I49" i="15"/>
  <c r="J60" i="15"/>
  <c r="H41" i="15"/>
  <c r="J3" i="15"/>
  <c r="O13" i="15"/>
  <c r="S22" i="15"/>
  <c r="E28" i="7"/>
  <c r="H28" i="15"/>
  <c r="E31" i="15"/>
  <c r="Q45" i="15"/>
  <c r="P50" i="15"/>
  <c r="R54" i="15"/>
  <c r="T19" i="15"/>
  <c r="P10" i="15"/>
  <c r="P31" i="15"/>
  <c r="G19" i="7"/>
  <c r="N19" i="15"/>
  <c r="M45" i="15"/>
  <c r="R34" i="15"/>
  <c r="L62" i="15"/>
  <c r="O60" i="15"/>
  <c r="I36" i="15"/>
  <c r="E7" i="7"/>
  <c r="H7" i="15"/>
  <c r="K6" i="15"/>
  <c r="J30" i="15"/>
  <c r="M47" i="15"/>
  <c r="T47" i="15"/>
  <c r="M53" i="15"/>
  <c r="G55" i="15"/>
  <c r="T7" i="15"/>
  <c r="S15" i="15"/>
  <c r="K16" i="15"/>
  <c r="M5" i="15"/>
  <c r="P17" i="15"/>
  <c r="S45" i="15"/>
  <c r="I32" i="15"/>
  <c r="G44" i="15"/>
  <c r="L28" i="15"/>
  <c r="Q54" i="15"/>
  <c r="H59" i="15"/>
  <c r="R56" i="15"/>
  <c r="L12" i="15"/>
  <c r="T3" i="15"/>
  <c r="J14" i="15"/>
  <c r="N21" i="15"/>
  <c r="D58" i="15"/>
  <c r="E37" i="15"/>
  <c r="M28" i="15"/>
  <c r="T53" i="15"/>
  <c r="N60" i="15"/>
  <c r="N65" i="15"/>
  <c r="L40" i="15"/>
  <c r="I62" i="15"/>
  <c r="S65" i="15"/>
  <c r="G60" i="15"/>
  <c r="T33" i="15"/>
  <c r="P63" i="15"/>
  <c r="N44" i="15"/>
  <c r="P67" i="15"/>
  <c r="K38" i="15"/>
  <c r="O62" i="15"/>
  <c r="L25" i="15"/>
  <c r="K44" i="15"/>
  <c r="U35" i="15"/>
  <c r="U7" i="15"/>
  <c r="U25" i="15"/>
  <c r="U49" i="15"/>
  <c r="R15" i="15"/>
  <c r="U33" i="15"/>
  <c r="F62" i="15"/>
  <c r="U46" i="15"/>
  <c r="F4" i="15"/>
  <c r="E9" i="15"/>
  <c r="U67" i="15"/>
  <c r="Q67" i="15"/>
  <c r="U55" i="15"/>
  <c r="U56" i="15"/>
  <c r="N57" i="15"/>
  <c r="H64" i="15"/>
  <c r="N67" i="15"/>
  <c r="T46" i="15"/>
  <c r="T42" i="15"/>
  <c r="K17" i="15"/>
  <c r="P48" i="15"/>
  <c r="G40" i="15"/>
  <c r="L34" i="15"/>
  <c r="P57" i="15"/>
  <c r="O59" i="15"/>
  <c r="G46" i="15"/>
  <c r="E6" i="15"/>
  <c r="U14" i="15"/>
  <c r="U38" i="15"/>
  <c r="U10" i="15"/>
  <c r="U5" i="15"/>
  <c r="U41" i="15"/>
  <c r="U6" i="15"/>
  <c r="F19" i="15"/>
  <c r="F10" i="15"/>
  <c r="E24" i="15"/>
  <c r="F33" i="15"/>
  <c r="F8" i="15"/>
  <c r="U3" i="15"/>
  <c r="F35" i="15"/>
  <c r="F49" i="15"/>
  <c r="R39" i="15"/>
  <c r="F25" i="15"/>
  <c r="K23" i="15"/>
  <c r="F26" i="15"/>
  <c r="F27" i="15"/>
  <c r="F67" i="15"/>
  <c r="Q52" i="15"/>
  <c r="U57" i="15"/>
  <c r="U50" i="15"/>
  <c r="U63" i="15"/>
  <c r="P51" i="15"/>
  <c r="F54" i="15"/>
  <c r="U58" i="15"/>
  <c r="D2" i="15"/>
  <c r="D10" i="15"/>
  <c r="D18" i="15"/>
  <c r="D26" i="15"/>
  <c r="D34" i="15"/>
  <c r="D25" i="15"/>
  <c r="D3" i="15"/>
  <c r="D11" i="15"/>
  <c r="D19" i="15"/>
  <c r="D27" i="15"/>
  <c r="D4" i="15"/>
  <c r="D12" i="15"/>
  <c r="D20" i="15"/>
  <c r="D28" i="15"/>
  <c r="D24" i="15"/>
  <c r="D33" i="15"/>
  <c r="D5" i="15"/>
  <c r="D13" i="15"/>
  <c r="D21" i="15"/>
  <c r="D29" i="15"/>
  <c r="D16" i="15"/>
  <c r="D6" i="15"/>
  <c r="D14" i="15"/>
  <c r="D22" i="15"/>
  <c r="D30" i="15"/>
  <c r="D32" i="15"/>
  <c r="D17" i="15"/>
  <c r="D7" i="15"/>
  <c r="D15" i="15"/>
  <c r="D23" i="15"/>
  <c r="D31" i="15"/>
  <c r="D9" i="15"/>
  <c r="D8" i="15"/>
  <c r="E2" i="7"/>
  <c r="G34" i="15"/>
  <c r="G26" i="15"/>
  <c r="G18" i="15"/>
  <c r="G10" i="15"/>
  <c r="G2" i="15"/>
  <c r="G15" i="15"/>
  <c r="G28" i="15"/>
  <c r="G20" i="15"/>
  <c r="G12" i="15"/>
  <c r="G4" i="15"/>
  <c r="G23" i="15"/>
  <c r="G33" i="15"/>
  <c r="G25" i="15"/>
  <c r="G17" i="15"/>
  <c r="G9" i="15"/>
  <c r="G31" i="15"/>
  <c r="G7" i="15"/>
  <c r="G30" i="15"/>
  <c r="G22" i="15"/>
  <c r="G14" i="15"/>
  <c r="G6" i="15"/>
  <c r="G24" i="15"/>
  <c r="G16" i="15"/>
  <c r="G8" i="15"/>
  <c r="G27" i="15"/>
  <c r="G19" i="15"/>
  <c r="G11" i="15"/>
  <c r="G3" i="15"/>
  <c r="G32" i="15"/>
  <c r="G29" i="15"/>
  <c r="G21" i="15"/>
  <c r="G13" i="15"/>
  <c r="G5" i="15"/>
  <c r="G55" i="7"/>
  <c r="D48" i="7"/>
  <c r="I22" i="7"/>
  <c r="D36" i="7"/>
  <c r="H63" i="7"/>
  <c r="D50" i="7"/>
  <c r="I33" i="7"/>
  <c r="G25" i="7"/>
  <c r="I36" i="7"/>
  <c r="G40" i="7"/>
  <c r="F47" i="7"/>
  <c r="G29" i="7"/>
  <c r="D44" i="7"/>
  <c r="H57" i="7"/>
  <c r="D59" i="7"/>
  <c r="D16" i="7"/>
  <c r="D38" i="7"/>
  <c r="D40" i="7"/>
  <c r="E5" i="7"/>
  <c r="E65" i="7"/>
  <c r="D67" i="7"/>
  <c r="D32" i="7"/>
  <c r="D49" i="7"/>
  <c r="D25" i="7"/>
  <c r="D20" i="7"/>
  <c r="D56" i="7"/>
  <c r="D47" i="7"/>
  <c r="D52" i="7"/>
  <c r="D65" i="7"/>
  <c r="D34" i="7"/>
  <c r="D54" i="7"/>
  <c r="F11" i="7"/>
  <c r="D58" i="7"/>
  <c r="D43" i="7"/>
  <c r="D57" i="7"/>
  <c r="D33" i="7"/>
  <c r="G62" i="7"/>
  <c r="D55" i="7"/>
  <c r="D53" i="7"/>
  <c r="D8" i="7"/>
  <c r="I23" i="7"/>
  <c r="I67" i="7"/>
  <c r="D28" i="7"/>
  <c r="D7" i="7"/>
  <c r="D29" i="7"/>
  <c r="D2" i="7"/>
  <c r="D51" i="7"/>
  <c r="I58" i="7"/>
  <c r="D31" i="7"/>
  <c r="E42" i="7"/>
  <c r="E55" i="7"/>
  <c r="I6" i="7"/>
  <c r="I66" i="7"/>
  <c r="I53" i="7"/>
  <c r="E31" i="7"/>
  <c r="E57" i="7"/>
  <c r="I42" i="7"/>
  <c r="H62" i="7"/>
  <c r="E3" i="7"/>
  <c r="G34" i="7"/>
  <c r="F50" i="7"/>
  <c r="I45" i="7"/>
  <c r="G54" i="7"/>
  <c r="E30" i="7"/>
  <c r="E53" i="7"/>
  <c r="G49" i="7"/>
  <c r="G67" i="7"/>
  <c r="I50" i="7"/>
  <c r="H67" i="7"/>
  <c r="I27" i="7"/>
  <c r="G10" i="7"/>
  <c r="I47" i="7"/>
  <c r="E10" i="7"/>
  <c r="H61" i="7"/>
  <c r="H53" i="7"/>
  <c r="I59" i="7"/>
  <c r="E19" i="7"/>
  <c r="G26" i="7"/>
  <c r="G35" i="7"/>
  <c r="I9" i="7"/>
  <c r="F35" i="7"/>
  <c r="E27" i="7"/>
  <c r="I13" i="7"/>
  <c r="I29" i="7"/>
  <c r="E61" i="7"/>
  <c r="G9" i="7"/>
  <c r="F14" i="7"/>
  <c r="I55" i="7"/>
  <c r="H40" i="7"/>
  <c r="G32" i="7"/>
  <c r="H12" i="7"/>
  <c r="F63" i="7"/>
  <c r="F8" i="7"/>
  <c r="I25" i="7"/>
  <c r="G3" i="7"/>
  <c r="I18" i="7"/>
  <c r="H16" i="7"/>
  <c r="F5" i="7"/>
  <c r="H59" i="7"/>
  <c r="G36" i="7"/>
  <c r="H21" i="7"/>
  <c r="E49" i="7"/>
  <c r="I16" i="7"/>
  <c r="H2" i="7"/>
  <c r="H24" i="7"/>
  <c r="H17" i="7"/>
  <c r="H18" i="7"/>
  <c r="E52" i="7"/>
  <c r="F53" i="7"/>
  <c r="I64" i="7"/>
  <c r="G50" i="7"/>
  <c r="E41" i="7"/>
  <c r="E20" i="7"/>
  <c r="I63" i="7"/>
  <c r="I24" i="7"/>
  <c r="H22" i="7"/>
  <c r="H33" i="7"/>
  <c r="G52" i="7"/>
  <c r="H65" i="7"/>
  <c r="E67" i="7"/>
  <c r="F48" i="7"/>
  <c r="H3" i="7"/>
  <c r="F28" i="7"/>
  <c r="H66" i="7"/>
  <c r="H27" i="7"/>
  <c r="G48" i="7"/>
  <c r="G43" i="7"/>
  <c r="F4" i="7"/>
  <c r="G61" i="7"/>
  <c r="I10" i="7"/>
  <c r="I38" i="7"/>
  <c r="I8" i="7"/>
  <c r="E45" i="7"/>
  <c r="G18" i="7"/>
  <c r="I57" i="7"/>
  <c r="G41" i="7"/>
  <c r="E12" i="7"/>
  <c r="H34" i="7"/>
  <c r="H10" i="7"/>
  <c r="H36" i="7"/>
  <c r="G20" i="7"/>
  <c r="F34" i="7"/>
  <c r="I2" i="7"/>
  <c r="G38" i="7"/>
  <c r="E8" i="7"/>
  <c r="F61" i="7"/>
  <c r="E48" i="7"/>
  <c r="F52" i="7"/>
  <c r="I44" i="7"/>
  <c r="G47" i="7"/>
  <c r="I54" i="7"/>
  <c r="H48" i="7"/>
  <c r="I21" i="7"/>
  <c r="H6" i="7"/>
  <c r="H46" i="7"/>
  <c r="G27" i="7"/>
  <c r="I19" i="7"/>
  <c r="F19" i="7"/>
  <c r="H55" i="7"/>
  <c r="F2" i="7"/>
  <c r="F13" i="7"/>
  <c r="G56" i="7"/>
  <c r="G57" i="7"/>
  <c r="F18" i="7"/>
  <c r="E17" i="7"/>
  <c r="H49" i="7"/>
  <c r="G12" i="7"/>
  <c r="H14" i="7"/>
  <c r="G42" i="7"/>
  <c r="F7" i="7"/>
  <c r="F16" i="7"/>
  <c r="G44" i="7"/>
  <c r="F15" i="7"/>
  <c r="I30" i="7"/>
  <c r="G65" i="7"/>
  <c r="G66" i="7"/>
  <c r="F30" i="7"/>
  <c r="I41" i="7"/>
  <c r="F9" i="7"/>
  <c r="I28" i="7"/>
  <c r="F45" i="7"/>
  <c r="F46" i="7"/>
  <c r="G21" i="7"/>
  <c r="I17" i="7"/>
  <c r="F40" i="7"/>
  <c r="H32" i="7"/>
  <c r="F65" i="7"/>
  <c r="F17" i="7"/>
  <c r="F22" i="7"/>
  <c r="G8" i="7"/>
  <c r="H47" i="7"/>
  <c r="H43" i="7"/>
  <c r="F44" i="7"/>
  <c r="H30" i="7"/>
  <c r="F27" i="7"/>
  <c r="I7" i="7"/>
  <c r="F32" i="7"/>
  <c r="H19" i="7"/>
  <c r="H5" i="7"/>
  <c r="F43" i="7"/>
  <c r="I32" i="7"/>
  <c r="G45" i="7"/>
  <c r="F37" i="7"/>
  <c r="G33" i="7"/>
  <c r="G7" i="7"/>
  <c r="I26" i="7"/>
  <c r="H15" i="7"/>
  <c r="G4" i="7"/>
  <c r="E54" i="7"/>
  <c r="G17" i="7"/>
  <c r="H58" i="7"/>
  <c r="F55" i="7"/>
  <c r="H9" i="7"/>
  <c r="H23" i="7"/>
  <c r="F59" i="7"/>
  <c r="H38" i="7"/>
  <c r="F60" i="7"/>
  <c r="F20" i="7"/>
  <c r="G16" i="7"/>
  <c r="I39" i="7"/>
  <c r="H28" i="7"/>
  <c r="G13" i="7"/>
  <c r="F3" i="7"/>
  <c r="I37" i="7"/>
  <c r="F51" i="7"/>
  <c r="F36" i="7"/>
  <c r="H26" i="7"/>
  <c r="F41" i="7"/>
  <c r="E26" i="7"/>
  <c r="G28" i="7"/>
  <c r="H52" i="7"/>
  <c r="G22" i="7"/>
  <c r="I40" i="7"/>
  <c r="G6" i="7"/>
  <c r="H4" i="7"/>
  <c r="H64" i="7"/>
  <c r="H60" i="7"/>
  <c r="E9" i="7"/>
  <c r="G37" i="7"/>
  <c r="F67" i="7"/>
  <c r="H45" i="7"/>
  <c r="F21" i="7"/>
  <c r="F49" i="7"/>
  <c r="G60" i="7"/>
  <c r="I35" i="7"/>
  <c r="F54" i="7"/>
  <c r="H42" i="7"/>
  <c r="H54" i="7"/>
  <c r="G15" i="7"/>
  <c r="H8" i="7"/>
  <c r="F66" i="7"/>
  <c r="G5" i="7"/>
  <c r="H31" i="7"/>
  <c r="E35" i="7"/>
  <c r="G46" i="7"/>
  <c r="I60" i="7"/>
  <c r="H44" i="7"/>
  <c r="H20" i="7"/>
  <c r="G51" i="7"/>
  <c r="E50" i="7"/>
  <c r="G11" i="7"/>
  <c r="H37" i="7"/>
  <c r="E6" i="7"/>
  <c r="F58" i="7"/>
  <c r="F12" i="7"/>
  <c r="H7" i="7"/>
  <c r="G30" i="7"/>
  <c r="F64" i="7"/>
  <c r="F56" i="7"/>
  <c r="E58" i="7"/>
  <c r="H50" i="7"/>
  <c r="F39" i="7"/>
  <c r="F31" i="7"/>
  <c r="G24" i="7"/>
  <c r="H56" i="7"/>
  <c r="G63" i="7"/>
  <c r="G14" i="7"/>
  <c r="H35" i="7"/>
  <c r="E18" i="7"/>
  <c r="F57" i="7"/>
  <c r="F6" i="7"/>
  <c r="F33" i="7"/>
  <c r="H41" i="7"/>
  <c r="F29" i="7"/>
  <c r="H11" i="7"/>
  <c r="G39" i="7"/>
  <c r="I31" i="7"/>
  <c r="H29" i="7"/>
  <c r="H25" i="7"/>
  <c r="H13" i="7"/>
  <c r="F10" i="7"/>
  <c r="G53" i="7"/>
  <c r="E51" i="7"/>
  <c r="H39" i="7"/>
  <c r="G23" i="7"/>
  <c r="E44" i="7"/>
  <c r="I3" i="7"/>
  <c r="H51" i="7"/>
  <c r="I38" i="16" l="1"/>
  <c r="F10" i="16"/>
  <c r="H41" i="16"/>
  <c r="G30" i="16"/>
  <c r="G51" i="16"/>
  <c r="F49" i="16"/>
  <c r="H4" i="16"/>
  <c r="H26" i="16"/>
  <c r="F65" i="16"/>
  <c r="E48" i="16"/>
  <c r="D47" i="16"/>
  <c r="I24" i="16"/>
  <c r="I13" i="16"/>
  <c r="E55" i="16"/>
  <c r="E51" i="16"/>
  <c r="H11" i="16"/>
  <c r="G14" i="16"/>
  <c r="F56" i="16"/>
  <c r="G11" i="16"/>
  <c r="H31" i="16"/>
  <c r="I35" i="16"/>
  <c r="H60" i="16"/>
  <c r="H28" i="16"/>
  <c r="H9" i="16"/>
  <c r="G7" i="16"/>
  <c r="F32" i="16"/>
  <c r="F22" i="16"/>
  <c r="F45" i="16"/>
  <c r="F15" i="16"/>
  <c r="I19" i="16"/>
  <c r="I44" i="16"/>
  <c r="G20" i="16"/>
  <c r="E45" i="16"/>
  <c r="H27" i="16"/>
  <c r="H33" i="16"/>
  <c r="F53" i="16"/>
  <c r="H21" i="16"/>
  <c r="F8" i="16"/>
  <c r="E61" i="16"/>
  <c r="H67" i="16"/>
  <c r="F50" i="16"/>
  <c r="I66" i="16"/>
  <c r="G62" i="16"/>
  <c r="D65" i="16"/>
  <c r="D67" i="16"/>
  <c r="D44" i="16"/>
  <c r="H63" i="16"/>
  <c r="I5" i="16"/>
  <c r="I48" i="16"/>
  <c r="F26" i="16"/>
  <c r="G2" i="16"/>
  <c r="E62" i="16"/>
  <c r="I62" i="16"/>
  <c r="I65" i="16"/>
  <c r="F27" i="16"/>
  <c r="G57" i="16"/>
  <c r="G67" i="16"/>
  <c r="G53" i="16"/>
  <c r="F29" i="16"/>
  <c r="G63" i="16"/>
  <c r="F64" i="16"/>
  <c r="E50" i="16"/>
  <c r="G5" i="16"/>
  <c r="G60" i="16"/>
  <c r="H64" i="16"/>
  <c r="F41" i="16"/>
  <c r="I39" i="16"/>
  <c r="F55" i="16"/>
  <c r="G33" i="16"/>
  <c r="I7" i="16"/>
  <c r="F17" i="16"/>
  <c r="I28" i="16"/>
  <c r="G44" i="16"/>
  <c r="F18" i="16"/>
  <c r="G27" i="16"/>
  <c r="F52" i="16"/>
  <c r="H36" i="16"/>
  <c r="I8" i="16"/>
  <c r="H66" i="16"/>
  <c r="H22" i="16"/>
  <c r="E52" i="16"/>
  <c r="G36" i="16"/>
  <c r="F63" i="16"/>
  <c r="I29" i="16"/>
  <c r="I59" i="16"/>
  <c r="I50" i="16"/>
  <c r="G34" i="16"/>
  <c r="I6" i="16"/>
  <c r="D52" i="16"/>
  <c r="E65" i="16"/>
  <c r="G29" i="16"/>
  <c r="D36" i="16"/>
  <c r="E39" i="16"/>
  <c r="G58" i="16"/>
  <c r="E66" i="16"/>
  <c r="E64" i="16"/>
  <c r="E46" i="16"/>
  <c r="H18" i="16"/>
  <c r="H53" i="16"/>
  <c r="I34" i="16"/>
  <c r="I12" i="16"/>
  <c r="G17" i="16"/>
  <c r="G45" i="16"/>
  <c r="H30" i="16"/>
  <c r="H32" i="16"/>
  <c r="I41" i="16"/>
  <c r="F7" i="16"/>
  <c r="G56" i="16"/>
  <c r="H6" i="16"/>
  <c r="F61" i="16"/>
  <c r="H34" i="16"/>
  <c r="I10" i="16"/>
  <c r="H3" i="16"/>
  <c r="I63" i="16"/>
  <c r="H17" i="16"/>
  <c r="F5" i="16"/>
  <c r="G32" i="16"/>
  <c r="H61" i="16"/>
  <c r="G49" i="16"/>
  <c r="H62" i="16"/>
  <c r="E42" i="16"/>
  <c r="I67" i="16"/>
  <c r="D43" i="16"/>
  <c r="D56" i="16"/>
  <c r="D40" i="16"/>
  <c r="G40" i="16"/>
  <c r="D48" i="16"/>
  <c r="F62" i="16"/>
  <c r="E59" i="16"/>
  <c r="D37" i="16"/>
  <c r="E36" i="16"/>
  <c r="E38" i="16"/>
  <c r="H56" i="16"/>
  <c r="J66" i="7"/>
  <c r="F66" i="16"/>
  <c r="H58" i="16"/>
  <c r="F9" i="16"/>
  <c r="F28" i="16"/>
  <c r="H12" i="16"/>
  <c r="F47" i="16"/>
  <c r="I51" i="16"/>
  <c r="F33" i="16"/>
  <c r="H20" i="16"/>
  <c r="H45" i="16"/>
  <c r="I40" i="16"/>
  <c r="F51" i="16"/>
  <c r="F60" i="16"/>
  <c r="E54" i="16"/>
  <c r="I32" i="16"/>
  <c r="F44" i="16"/>
  <c r="F40" i="16"/>
  <c r="F30" i="16"/>
  <c r="G42" i="16"/>
  <c r="F13" i="16"/>
  <c r="I21" i="16"/>
  <c r="G61" i="16"/>
  <c r="F48" i="16"/>
  <c r="H24" i="16"/>
  <c r="H16" i="16"/>
  <c r="H40" i="16"/>
  <c r="F35" i="16"/>
  <c r="E53" i="16"/>
  <c r="I42" i="16"/>
  <c r="I23" i="16"/>
  <c r="D58" i="16"/>
  <c r="D38" i="16"/>
  <c r="I36" i="16"/>
  <c r="G55" i="16"/>
  <c r="E43" i="16"/>
  <c r="D42" i="16"/>
  <c r="I46" i="16"/>
  <c r="D66" i="16"/>
  <c r="F23" i="16"/>
  <c r="D45" i="16"/>
  <c r="E56" i="16"/>
  <c r="F42" i="16"/>
  <c r="I52" i="16"/>
  <c r="I20" i="16"/>
  <c r="E63" i="16"/>
  <c r="G59" i="16"/>
  <c r="H10" i="16"/>
  <c r="H59" i="16"/>
  <c r="I22" i="16"/>
  <c r="I49" i="16"/>
  <c r="F25" i="16"/>
  <c r="H51" i="16"/>
  <c r="H7" i="16"/>
  <c r="G6" i="16"/>
  <c r="F36" i="16"/>
  <c r="F31" i="16"/>
  <c r="F12" i="16"/>
  <c r="J44" i="7"/>
  <c r="E44" i="16"/>
  <c r="G22" i="16"/>
  <c r="I37" i="16"/>
  <c r="H38" i="16"/>
  <c r="G4" i="16"/>
  <c r="F43" i="16"/>
  <c r="H43" i="16"/>
  <c r="I17" i="16"/>
  <c r="G66" i="16"/>
  <c r="H14" i="16"/>
  <c r="F2" i="16"/>
  <c r="H48" i="16"/>
  <c r="G38" i="16"/>
  <c r="G41" i="16"/>
  <c r="F4" i="16"/>
  <c r="E67" i="16"/>
  <c r="E41" i="16"/>
  <c r="H2" i="16"/>
  <c r="I18" i="16"/>
  <c r="I55" i="16"/>
  <c r="I9" i="16"/>
  <c r="I47" i="16"/>
  <c r="E57" i="16"/>
  <c r="I58" i="16"/>
  <c r="F11" i="16"/>
  <c r="G25" i="16"/>
  <c r="G19" i="16"/>
  <c r="D61" i="16"/>
  <c r="D62" i="16"/>
  <c r="I61" i="16"/>
  <c r="E47" i="16"/>
  <c r="I56" i="16"/>
  <c r="F37" i="16"/>
  <c r="H46" i="16"/>
  <c r="D57" i="16"/>
  <c r="I43" i="16"/>
  <c r="D41" i="16"/>
  <c r="E40" i="16"/>
  <c r="F21" i="16"/>
  <c r="F20" i="16"/>
  <c r="F6" i="16"/>
  <c r="H29" i="16"/>
  <c r="F39" i="16"/>
  <c r="H54" i="16"/>
  <c r="F67" i="16"/>
  <c r="G23" i="16"/>
  <c r="I31" i="16"/>
  <c r="H50" i="16"/>
  <c r="G46" i="16"/>
  <c r="H42" i="16"/>
  <c r="G37" i="16"/>
  <c r="H52" i="16"/>
  <c r="F3" i="16"/>
  <c r="F59" i="16"/>
  <c r="H15" i="16"/>
  <c r="H5" i="16"/>
  <c r="H47" i="16"/>
  <c r="G21" i="16"/>
  <c r="G65" i="16"/>
  <c r="G12" i="16"/>
  <c r="H55" i="16"/>
  <c r="I54" i="16"/>
  <c r="I2" i="16"/>
  <c r="I57" i="16"/>
  <c r="G43" i="16"/>
  <c r="J65" i="7"/>
  <c r="H65" i="16"/>
  <c r="G50" i="16"/>
  <c r="I16" i="16"/>
  <c r="G3" i="16"/>
  <c r="F14" i="16"/>
  <c r="G35" i="16"/>
  <c r="G10" i="16"/>
  <c r="G54" i="16"/>
  <c r="D51" i="16"/>
  <c r="D53" i="16"/>
  <c r="D54" i="16"/>
  <c r="D49" i="16"/>
  <c r="D59" i="16"/>
  <c r="I33" i="16"/>
  <c r="I4" i="16"/>
  <c r="I11" i="16"/>
  <c r="I15" i="16"/>
  <c r="I14" i="16"/>
  <c r="E37" i="16"/>
  <c r="G64" i="16"/>
  <c r="E60" i="16"/>
  <c r="D63" i="16"/>
  <c r="G16" i="16"/>
  <c r="F16" i="16"/>
  <c r="H13" i="16"/>
  <c r="J24" i="7"/>
  <c r="G24" i="16"/>
  <c r="H8" i="16"/>
  <c r="I3" i="16"/>
  <c r="H25" i="16"/>
  <c r="H44" i="16"/>
  <c r="J15" i="7"/>
  <c r="G15" i="16"/>
  <c r="F57" i="16"/>
  <c r="F58" i="16"/>
  <c r="I60" i="16"/>
  <c r="H39" i="16"/>
  <c r="G39" i="16"/>
  <c r="H35" i="16"/>
  <c r="E58" i="16"/>
  <c r="H37" i="16"/>
  <c r="E35" i="16"/>
  <c r="F54" i="16"/>
  <c r="G28" i="16"/>
  <c r="G13" i="16"/>
  <c r="H23" i="16"/>
  <c r="I26" i="16"/>
  <c r="H19" i="16"/>
  <c r="G8" i="16"/>
  <c r="F46" i="16"/>
  <c r="I30" i="16"/>
  <c r="H49" i="16"/>
  <c r="F19" i="16"/>
  <c r="G47" i="16"/>
  <c r="F34" i="16"/>
  <c r="G18" i="16"/>
  <c r="G48" i="16"/>
  <c r="G52" i="16"/>
  <c r="I64" i="16"/>
  <c r="E49" i="16"/>
  <c r="I25" i="16"/>
  <c r="G9" i="16"/>
  <c r="G26" i="16"/>
  <c r="I27" i="16"/>
  <c r="I45" i="16"/>
  <c r="I53" i="16"/>
  <c r="D55" i="16"/>
  <c r="H57" i="16"/>
  <c r="D50" i="16"/>
  <c r="F24" i="16"/>
  <c r="D46" i="16"/>
  <c r="D60" i="16"/>
  <c r="D39" i="16"/>
  <c r="F38" i="16"/>
  <c r="D35" i="16"/>
  <c r="D64" i="16"/>
  <c r="G31" i="16"/>
  <c r="D28" i="16"/>
  <c r="D20" i="16"/>
  <c r="D12" i="16"/>
  <c r="D4" i="16"/>
  <c r="D27" i="16"/>
  <c r="D19" i="16"/>
  <c r="D11" i="16"/>
  <c r="D3" i="16"/>
  <c r="D34" i="16"/>
  <c r="D26" i="16"/>
  <c r="D18" i="16"/>
  <c r="D10" i="16"/>
  <c r="D2" i="16"/>
  <c r="D29" i="16"/>
  <c r="D33" i="16"/>
  <c r="D25" i="16"/>
  <c r="D17" i="16"/>
  <c r="D9" i="16"/>
  <c r="D5" i="16"/>
  <c r="D32" i="16"/>
  <c r="D24" i="16"/>
  <c r="D16" i="16"/>
  <c r="D8" i="16"/>
  <c r="D31" i="16"/>
  <c r="D23" i="16"/>
  <c r="D15" i="16"/>
  <c r="D7" i="16"/>
  <c r="D13" i="16"/>
  <c r="D30" i="16"/>
  <c r="D22" i="16"/>
  <c r="D14" i="16"/>
  <c r="D6" i="16"/>
  <c r="D21" i="16"/>
  <c r="E28" i="16"/>
  <c r="E20" i="16"/>
  <c r="E12" i="16"/>
  <c r="E4" i="16"/>
  <c r="E27" i="16"/>
  <c r="E19" i="16"/>
  <c r="E11" i="16"/>
  <c r="E3" i="16"/>
  <c r="E34" i="16"/>
  <c r="E26" i="16"/>
  <c r="E18" i="16"/>
  <c r="E10" i="16"/>
  <c r="E2" i="16"/>
  <c r="E33" i="16"/>
  <c r="E25" i="16"/>
  <c r="E17" i="16"/>
  <c r="E9" i="16"/>
  <c r="E32" i="16"/>
  <c r="E24" i="16"/>
  <c r="E16" i="16"/>
  <c r="E8" i="16"/>
  <c r="E31" i="16"/>
  <c r="E23" i="16"/>
  <c r="E15" i="16"/>
  <c r="E7" i="16"/>
  <c r="E30" i="16"/>
  <c r="E22" i="16"/>
  <c r="E14" i="16"/>
  <c r="E6" i="16"/>
  <c r="E29" i="16"/>
  <c r="E21" i="16"/>
  <c r="E13" i="16"/>
  <c r="E5" i="16"/>
  <c r="J8" i="7"/>
  <c r="J41" i="7"/>
  <c r="J33" i="7"/>
  <c r="J52" i="7"/>
  <c r="J14" i="7"/>
  <c r="J23" i="7"/>
  <c r="J34" i="7"/>
  <c r="J10" i="7"/>
  <c r="J12" i="7"/>
  <c r="J49" i="7"/>
  <c r="J42" i="7"/>
  <c r="J48" i="7"/>
  <c r="J22" i="7"/>
  <c r="J50" i="7"/>
  <c r="J64" i="7"/>
  <c r="J19" i="7"/>
  <c r="J56" i="7"/>
  <c r="J18" i="7"/>
  <c r="J30" i="7"/>
  <c r="J46" i="7"/>
  <c r="J28" i="7"/>
  <c r="J3" i="7"/>
  <c r="J26" i="7"/>
  <c r="J63" i="7"/>
  <c r="J5" i="7"/>
  <c r="J9" i="7"/>
  <c r="J36" i="7"/>
  <c r="J11" i="7"/>
  <c r="J39" i="7"/>
  <c r="J27" i="7"/>
  <c r="J20" i="7"/>
  <c r="J7" i="7"/>
  <c r="J61" i="7"/>
  <c r="J17" i="7"/>
  <c r="J13" i="7"/>
  <c r="J60" i="7"/>
  <c r="J32" i="7"/>
  <c r="J54" i="7"/>
  <c r="J40" i="7"/>
  <c r="J35" i="7"/>
  <c r="J25" i="7"/>
  <c r="J62" i="7"/>
  <c r="J21" i="7"/>
  <c r="J37" i="7"/>
  <c r="J6" i="7"/>
  <c r="J16" i="7"/>
  <c r="J31" i="7"/>
  <c r="J45" i="7"/>
  <c r="J43" i="7"/>
  <c r="J47" i="7"/>
  <c r="J58" i="7"/>
  <c r="J29" i="7"/>
  <c r="J67" i="7"/>
  <c r="J38" i="7"/>
  <c r="J4" i="7"/>
  <c r="J53" i="7"/>
  <c r="J59" i="7"/>
  <c r="J57" i="7"/>
  <c r="J55" i="7"/>
  <c r="J51" i="7"/>
  <c r="J40" i="16" l="1"/>
  <c r="J55" i="16"/>
  <c r="J47" i="16"/>
  <c r="J59" i="16"/>
  <c r="J43" i="16"/>
  <c r="J49" i="16"/>
  <c r="J41" i="16"/>
  <c r="J53" i="16"/>
  <c r="J45" i="16"/>
  <c r="J35" i="16"/>
  <c r="J61" i="16"/>
  <c r="J56" i="16"/>
  <c r="J65" i="16"/>
  <c r="J38" i="16"/>
  <c r="J54" i="16"/>
  <c r="J64" i="16"/>
  <c r="J67" i="16"/>
  <c r="J50" i="16"/>
  <c r="J44" i="16"/>
  <c r="J51" i="16"/>
  <c r="J37" i="16"/>
  <c r="J60" i="16"/>
  <c r="J39" i="16"/>
  <c r="J46" i="16"/>
  <c r="J48" i="16"/>
  <c r="J52" i="16"/>
  <c r="J63" i="16"/>
  <c r="J58" i="16"/>
  <c r="J57" i="16"/>
  <c r="J62" i="16"/>
  <c r="J36" i="16"/>
  <c r="J42" i="16"/>
  <c r="J66" i="16"/>
  <c r="J32" i="16"/>
  <c r="J24" i="16"/>
  <c r="J16" i="16"/>
  <c r="J8" i="16"/>
  <c r="J31" i="16"/>
  <c r="J30" i="16"/>
  <c r="J22" i="16"/>
  <c r="J14" i="16"/>
  <c r="J6" i="16"/>
  <c r="J15" i="16"/>
  <c r="J29" i="16"/>
  <c r="J21" i="16"/>
  <c r="J13" i="16"/>
  <c r="J5" i="16"/>
  <c r="J23" i="16"/>
  <c r="J28" i="16"/>
  <c r="J20" i="16"/>
  <c r="J12" i="16"/>
  <c r="J4" i="16"/>
  <c r="J27" i="16"/>
  <c r="J19" i="16"/>
  <c r="J11" i="16"/>
  <c r="J3" i="16"/>
  <c r="J7" i="16"/>
  <c r="J34" i="16"/>
  <c r="J26" i="16"/>
  <c r="J18" i="16"/>
  <c r="J10" i="16"/>
  <c r="J2" i="16"/>
  <c r="J33" i="16"/>
  <c r="J25" i="16"/>
  <c r="J17" i="16"/>
  <c r="J9" i="1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<sst xmlns="http://schemas.openxmlformats.org/spreadsheetml/2006/main" count="43409" uniqueCount="358">
  <si>
    <t>Departamento</t>
  </si>
  <si>
    <t>Año</t>
  </si>
  <si>
    <t>EDU-1-1</t>
  </si>
  <si>
    <t>EDU-1-10</t>
  </si>
  <si>
    <t>EDU-1-11</t>
  </si>
  <si>
    <t>EDU-1-12</t>
  </si>
  <si>
    <t>EDU-1-2</t>
  </si>
  <si>
    <t>EDU-1-3</t>
  </si>
  <si>
    <t>EDU-1-4</t>
  </si>
  <si>
    <t>EDU-1-5</t>
  </si>
  <si>
    <t>EDU-1-6</t>
  </si>
  <si>
    <t>EDU-1-7</t>
  </si>
  <si>
    <t>EDU-1-8</t>
  </si>
  <si>
    <t>EDU-1-9</t>
  </si>
  <si>
    <t>EDU-2-1</t>
  </si>
  <si>
    <t>EDU-2-2</t>
  </si>
  <si>
    <t>EDU-2-3</t>
  </si>
  <si>
    <t>EDU-2-4</t>
  </si>
  <si>
    <t>EDU-2-5</t>
  </si>
  <si>
    <t>EDU-2-6</t>
  </si>
  <si>
    <t>EDU-2-7</t>
  </si>
  <si>
    <t>EDU-2-8</t>
  </si>
  <si>
    <t>EDU-3-1</t>
  </si>
  <si>
    <t>EDU-3-2</t>
  </si>
  <si>
    <t>INC-1-1</t>
  </si>
  <si>
    <t>INC-1-2</t>
  </si>
  <si>
    <t>INC-2-1</t>
  </si>
  <si>
    <t>INC-2-2</t>
  </si>
  <si>
    <t>INC-3-1</t>
  </si>
  <si>
    <t>INC-3-2</t>
  </si>
  <si>
    <t>INF-1-1</t>
  </si>
  <si>
    <t>INF-1-2</t>
  </si>
  <si>
    <t>INF-1-3</t>
  </si>
  <si>
    <t>INF-1-4</t>
  </si>
  <si>
    <t>INF-1-5</t>
  </si>
  <si>
    <t>INF-2-1</t>
  </si>
  <si>
    <t>INF-2-2</t>
  </si>
  <si>
    <t>INF-2-3</t>
  </si>
  <si>
    <t>INF-2-4</t>
  </si>
  <si>
    <t>MER-1-1</t>
  </si>
  <si>
    <t>MER-1-2</t>
  </si>
  <si>
    <t>MER-1-3</t>
  </si>
  <si>
    <t>MER-1-4</t>
  </si>
  <si>
    <t>MER-1-5</t>
  </si>
  <si>
    <t>MER-2-1</t>
  </si>
  <si>
    <t>MER-2-2</t>
  </si>
  <si>
    <t>MER-2-3</t>
  </si>
  <si>
    <t>MER-2-4</t>
  </si>
  <si>
    <t>MER-3-1</t>
  </si>
  <si>
    <t>MER-3-2</t>
  </si>
  <si>
    <t>MER-4-1</t>
  </si>
  <si>
    <t>MER-4-2</t>
  </si>
  <si>
    <t>MER-4-3</t>
  </si>
  <si>
    <t>MER-5-1</t>
  </si>
  <si>
    <t>MER-5-2</t>
  </si>
  <si>
    <t>REP-1-1</t>
  </si>
  <si>
    <t>REP-1-2</t>
  </si>
  <si>
    <t>REP-2-1</t>
  </si>
  <si>
    <t>REP-2-2</t>
  </si>
  <si>
    <t>REP-3-1</t>
  </si>
  <si>
    <t>SAL-1-1</t>
  </si>
  <si>
    <t>SAL-1-2</t>
  </si>
  <si>
    <t>SAL-1-3</t>
  </si>
  <si>
    <t>SAL-1-4</t>
  </si>
  <si>
    <t>SAL-2-1</t>
  </si>
  <si>
    <t>SAL-2-2</t>
  </si>
  <si>
    <t>SAL-2-3</t>
  </si>
  <si>
    <t>SAL-3-1</t>
  </si>
  <si>
    <t>SAL-3-2</t>
  </si>
  <si>
    <t>SAL-3-3</t>
  </si>
  <si>
    <t>SAL-3-4</t>
  </si>
  <si>
    <t>SAL-3-5</t>
  </si>
  <si>
    <t>SAL-3-6</t>
  </si>
  <si>
    <t>SAL-3-7</t>
  </si>
  <si>
    <t>VIO-1-1</t>
  </si>
  <si>
    <t>VIO-1-2</t>
  </si>
  <si>
    <t>VIO-1-3</t>
  </si>
  <si>
    <t>VIO-1-4</t>
  </si>
  <si>
    <t>VIO-1-5</t>
  </si>
  <si>
    <t>Antioquia</t>
  </si>
  <si>
    <t>2023</t>
  </si>
  <si>
    <t>Atlántico</t>
  </si>
  <si>
    <t>Bogotá D.C.</t>
  </si>
  <si>
    <t>Bolívar</t>
  </si>
  <si>
    <t>Boyacá</t>
  </si>
  <si>
    <t>Caldas</t>
  </si>
  <si>
    <t>Caquetá</t>
  </si>
  <si>
    <t>Cauca</t>
  </si>
  <si>
    <t>Cesar</t>
  </si>
  <si>
    <t>Córdoba</t>
  </si>
  <si>
    <t>Cundinamarca</t>
  </si>
  <si>
    <t>Chocó</t>
  </si>
  <si>
    <t>Huila</t>
  </si>
  <si>
    <t>La Guajira</t>
  </si>
  <si>
    <t>Magdalena</t>
  </si>
  <si>
    <t>Meta</t>
  </si>
  <si>
    <t>Nariño</t>
  </si>
  <si>
    <t>Norte de Santander</t>
  </si>
  <si>
    <t>Quindío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</si>
  <si>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</si>
  <si>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</si>
  <si>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</si>
  <si>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</si>
  <si>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</si>
  <si>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</si>
  <si>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</si>
  <si>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</si>
  <si>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Archipiélago de San Andrés</t>
  </si>
  <si>
    <t>Amazonas</t>
  </si>
  <si>
    <t>Guainía</t>
  </si>
  <si>
    <t>Guaviare</t>
  </si>
  <si>
    <t>Vaupés</t>
  </si>
  <si>
    <t>Vichada</t>
  </si>
  <si>
    <t>2022</t>
  </si>
  <si>
    <t>Cod_depto</t>
  </si>
  <si>
    <t>INC-1</t>
  </si>
  <si>
    <t>INC-2</t>
  </si>
  <si>
    <t>INC-3</t>
  </si>
  <si>
    <t>INF-1</t>
  </si>
  <si>
    <t>INF-2</t>
  </si>
  <si>
    <t>SAL-1</t>
  </si>
  <si>
    <t>SAL-2</t>
  </si>
  <si>
    <t>SAL-3</t>
  </si>
  <si>
    <t>EDU-1</t>
  </si>
  <si>
    <t>EDU-2</t>
  </si>
  <si>
    <t>EDU-3</t>
  </si>
  <si>
    <t>MER-1</t>
  </si>
  <si>
    <t>MER-2</t>
  </si>
  <si>
    <t>MER-3</t>
  </si>
  <si>
    <t>MER-4</t>
  </si>
  <si>
    <t>MER-5</t>
  </si>
  <si>
    <t>REP-2</t>
  </si>
  <si>
    <t>INC</t>
  </si>
  <si>
    <t>INF</t>
  </si>
  <si>
    <t>SAL</t>
  </si>
  <si>
    <t>EDU</t>
  </si>
  <si>
    <t>MER</t>
  </si>
  <si>
    <t>REP</t>
  </si>
  <si>
    <t>IEG</t>
  </si>
  <si>
    <t>Código</t>
  </si>
  <si>
    <t>Pilar</t>
  </si>
  <si>
    <t>Connotación</t>
  </si>
  <si>
    <t>Fuente</t>
  </si>
  <si>
    <t>Pilar 1: Infraestructura del bienestar</t>
  </si>
  <si>
    <t>Acceso a servicios públicos</t>
  </si>
  <si>
    <t>Positiva</t>
  </si>
  <si>
    <t>ECV DANE</t>
  </si>
  <si>
    <t>Acceso a servicio de internet</t>
  </si>
  <si>
    <t>Bienestar</t>
  </si>
  <si>
    <t xml:space="preserve">Tenencia de vivienda </t>
  </si>
  <si>
    <t>Bienestar subjetivo</t>
  </si>
  <si>
    <t>Negativa</t>
  </si>
  <si>
    <t>Pilar 2: Infraestructura del cuidado</t>
  </si>
  <si>
    <t>Espacios del cuidado</t>
  </si>
  <si>
    <t>Acceso efectivo a los espacios de cuidado</t>
  </si>
  <si>
    <t>GEIH DANE</t>
  </si>
  <si>
    <t xml:space="preserve">Materialidades del cuidado </t>
  </si>
  <si>
    <t xml:space="preserve">Temporalidades del cuidado </t>
  </si>
  <si>
    <t>Tiempo dedicado a labores del hogar</t>
  </si>
  <si>
    <t>Pilar 3: Mercados</t>
  </si>
  <si>
    <t>Acceso a mercados y servicios financieros</t>
  </si>
  <si>
    <t>Uso de mercados digitales</t>
  </si>
  <si>
    <t>Superintendencia</t>
  </si>
  <si>
    <t>Créditos de consumo</t>
  </si>
  <si>
    <t>Créditos de vivienda</t>
  </si>
  <si>
    <t>Microcréditos</t>
  </si>
  <si>
    <t>Mercado laboral</t>
  </si>
  <si>
    <t>Tasa de participación laboral</t>
  </si>
  <si>
    <t>Tasa de desempleo</t>
  </si>
  <si>
    <t>Ingresos</t>
  </si>
  <si>
    <t>Ingresos laborales</t>
  </si>
  <si>
    <t>Ingreso por renta de activos fijos</t>
  </si>
  <si>
    <t>Beneficiarios de transferencias condicionadas</t>
  </si>
  <si>
    <t>Beneficiarios de transferencias no condicionadas</t>
  </si>
  <si>
    <t>Pobreza multidimensional</t>
  </si>
  <si>
    <t>IPM DANE</t>
  </si>
  <si>
    <t>Pensiones</t>
  </si>
  <si>
    <t>Tasa de pensionados</t>
  </si>
  <si>
    <t>Valor promedio del monto de pensión</t>
  </si>
  <si>
    <t>Pilar 4: Acceso a cargos de representación y liderazgo</t>
  </si>
  <si>
    <t>REP-1</t>
  </si>
  <si>
    <t>Acceso a cargos de representación politica</t>
  </si>
  <si>
    <t>Representación legislativa</t>
  </si>
  <si>
    <t>Cámara de Representantes (Asistencia Honorables Representantes a las Sesiones Plenarias)</t>
  </si>
  <si>
    <t>Cargos de elección popular</t>
  </si>
  <si>
    <t>Misión de Observación Electoral - MOE</t>
  </si>
  <si>
    <t>Acceso a cargos de libre nombramiento y remoción a nivel directivo</t>
  </si>
  <si>
    <t>Cargos de tipo directivo de libre nombramiento y remoción</t>
  </si>
  <si>
    <t>Servidores públicos - Función Pública</t>
  </si>
  <si>
    <t>Pilar 5: Educación</t>
  </si>
  <si>
    <t>Acceso a la educación</t>
  </si>
  <si>
    <t>Cobertura neta en preescolar</t>
  </si>
  <si>
    <t>MEN</t>
  </si>
  <si>
    <t>Cobertura neta en transición</t>
  </si>
  <si>
    <t>Cobertura neta en primaria</t>
  </si>
  <si>
    <t>Cobertura neta en secundaria</t>
  </si>
  <si>
    <t>Cobertura neta en media</t>
  </si>
  <si>
    <t>Cobertura bruta en formación técnica y tecnológica</t>
  </si>
  <si>
    <t>SNIES</t>
  </si>
  <si>
    <t>Cobertura bruta en formación universitaria </t>
  </si>
  <si>
    <t>Cobertura bruta en formación posgrado</t>
  </si>
  <si>
    <t>Deserción en educación transición</t>
  </si>
  <si>
    <t>EDUC- DANE</t>
  </si>
  <si>
    <t>Deserción en educación primaria</t>
  </si>
  <si>
    <t>Deserción en educación secundaria</t>
  </si>
  <si>
    <t>Deserción en educación media</t>
  </si>
  <si>
    <t>Alfabetización y logros</t>
  </si>
  <si>
    <t>Tasa de analfabetismo</t>
  </si>
  <si>
    <t>Tasa de analfabetismo en edad temprana</t>
  </si>
  <si>
    <t>Máximo nivel educativo alcanzado: primaria</t>
  </si>
  <si>
    <t>Máximo nivel educativo alcanzado: secundaria</t>
  </si>
  <si>
    <t>Máximo nivel educativo alcanzado: media</t>
  </si>
  <si>
    <t>Graduados en formación técnica y tecnológico</t>
  </si>
  <si>
    <t>Graduados en formación universitaria</t>
  </si>
  <si>
    <t>Graduados en posgrado</t>
  </si>
  <si>
    <t>Calidad</t>
  </si>
  <si>
    <t>Puntaje pruebas Saber 11</t>
  </si>
  <si>
    <t>icfes</t>
  </si>
  <si>
    <t>Puntaje pruebas Saber Pro</t>
  </si>
  <si>
    <t>Pilar 6: Salud</t>
  </si>
  <si>
    <t>Aseguramiento en salud</t>
  </si>
  <si>
    <t>Acceso al plan obligatorio de salud</t>
  </si>
  <si>
    <t xml:space="preserve">Acceso a planes voluntarios de salud </t>
  </si>
  <si>
    <t>Privación por barreras de acceso</t>
  </si>
  <si>
    <t>Salud mental</t>
  </si>
  <si>
    <t>Prevalencia de depresión</t>
  </si>
  <si>
    <t>SISPRO</t>
  </si>
  <si>
    <t>Uso de servicios de salud mental</t>
  </si>
  <si>
    <t>Prevalencia de intentos de suicidio</t>
  </si>
  <si>
    <t>Mortalidad</t>
  </si>
  <si>
    <t>Mortalidad por enfermedades cardiovasculares</t>
  </si>
  <si>
    <t>Mortalidad DANE</t>
  </si>
  <si>
    <t>Mortalidad por enfermedades respiratorias</t>
  </si>
  <si>
    <t>Mortalidad por enfermedades gastrointestinales</t>
  </si>
  <si>
    <t>Mortalidad por enfermedades de transmisión sexual</t>
  </si>
  <si>
    <t>Mortalidad por accidentes</t>
  </si>
  <si>
    <t>Prevalencia de suicidio</t>
  </si>
  <si>
    <t>Mortalidad por enfermedades cerebrovasculares</t>
  </si>
  <si>
    <t>Puntaje</t>
  </si>
  <si>
    <t>Indicador</t>
  </si>
  <si>
    <t>Posición</t>
  </si>
  <si>
    <t>ÍNDICE DE EQUIDAD DE GÉNERO</t>
  </si>
  <si>
    <t>signo</t>
  </si>
  <si>
    <t>Hombre</t>
  </si>
  <si>
    <t>Mujer</t>
  </si>
  <si>
    <t>Contribución*</t>
  </si>
  <si>
    <t>Seleccione Departamento</t>
  </si>
  <si>
    <t>Etiquetas de columna</t>
  </si>
  <si>
    <t>Total general</t>
  </si>
  <si>
    <t>Etiquetas de fila</t>
  </si>
  <si>
    <t>library(dplyr)
library(tidyr)
library(readxl)
Datos &lt;- read_excel("Resultados IEG 09ENE2025.xlsx",  sheet = "Puntaje")
names(Datos)
cons1&lt;-gather(Datos, key="Indicador", value="Puntaje", 4:80)
openxlsx::write.xlsx(cons1,"bd_larga.xlsx")
d1 &lt;- read_excel("Resultados IEG 09ENE2025.xlsx",  sheet = "Posición")
cons1&lt;-gather(d1, key="Indicador", value="Posición", 4:80)
d2 &lt;- read_excel("Resultados IEG 09ENE2025.xlsx",  sheet = "Posición_Subpilares")
cons2&lt;-gather(d2, key="Indicador", value="Posición", 4:ncol(d2))
d3 &lt;- read_excel("Resultados IEG 09ENE2025.xlsx",  sheet = "Posición_pilares")
cons3&lt;-gather(d3, key="Indicador", value="Posición", 4:ncol(d3))
cons4&lt;-rbind(cons1,cons2) %&gt;% rbind(cons3)
openxlsx::write.xlsx(cons4,"bd_larga_posicion.xlsx")
s1 &lt;- read_excel("Resultados IEG 09ENE2025.xlsx",  sheet = "signo")
cons5&lt;-gather(s1, key="Indicador", value="signo", 4:80)
openxlsx::write.xlsx(cons5,"bd_larga_signo.xlsx")</t>
  </si>
  <si>
    <t>CÓDIGO DEPARTAMENTO</t>
  </si>
  <si>
    <t>Mujeres</t>
  </si>
  <si>
    <t>Hombres</t>
  </si>
  <si>
    <t>Brecha</t>
  </si>
  <si>
    <t>Brecha absoluta</t>
  </si>
  <si>
    <t>Posición brecha absoluta</t>
  </si>
  <si>
    <t>Capacidad agregada</t>
  </si>
  <si>
    <t>Factor ponderador</t>
  </si>
  <si>
    <t>Posición factor ponderador</t>
  </si>
  <si>
    <t xml:space="preserve">Brecha ponderada </t>
  </si>
  <si>
    <t xml:space="preserve">Posición brecha ponderada </t>
  </si>
  <si>
    <t>San Andrés</t>
  </si>
  <si>
    <t>Dato Sharepoint</t>
  </si>
  <si>
    <t>Dato Brechas</t>
  </si>
  <si>
    <t>Verificación</t>
  </si>
  <si>
    <t>Factor ponderado</t>
  </si>
  <si>
    <t>Posición factor ponderado</t>
  </si>
  <si>
    <t>Posición brecha ponderada</t>
  </si>
  <si>
    <t>Bogotá, D.C.</t>
  </si>
  <si>
    <t>Quindio</t>
  </si>
  <si>
    <t>Guanía</t>
  </si>
  <si>
    <t>-</t>
  </si>
  <si>
    <t>Bogotá, D. C.</t>
  </si>
  <si>
    <t xml:space="preserve">Antioquia </t>
  </si>
  <si>
    <t xml:space="preserve">Atlántico </t>
  </si>
  <si>
    <t xml:space="preserve">Bogotá, D.C. </t>
  </si>
  <si>
    <t xml:space="preserve">Bolívar </t>
  </si>
  <si>
    <t xml:space="preserve">Boyacá </t>
  </si>
  <si>
    <t xml:space="preserve">Caldas </t>
  </si>
  <si>
    <t xml:space="preserve">Caquetá </t>
  </si>
  <si>
    <t xml:space="preserve">Cauca </t>
  </si>
  <si>
    <t xml:space="preserve">Cesar </t>
  </si>
  <si>
    <t xml:space="preserve">Córdoba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</si>
  <si>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</si>
  <si>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</si>
  <si>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</si>
  <si>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</si>
  <si>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</si>
  <si>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</si>
  <si>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</si>
  <si>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</si>
  <si>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Quindio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</si>
  <si>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</si>
  <si>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</si>
  <si>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</si>
  <si>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</si>
  <si>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</si>
  <si>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Arauca </t>
  </si>
  <si>
    <t xml:space="preserve">Casanare </t>
  </si>
  <si>
    <t xml:space="preserve">Putumayo </t>
  </si>
  <si>
    <t xml:space="preserve">Amazonas </t>
  </si>
  <si>
    <t xml:space="preserve">Guainía </t>
  </si>
  <si>
    <t xml:space="preserve">Guaviare </t>
  </si>
  <si>
    <t xml:space="preserve">Vaupés </t>
  </si>
  <si>
    <t xml:space="preserve">Vichada </t>
  </si>
  <si>
    <t>Archipiélago de San Andrés, Providencia y Santa Catalina</t>
  </si>
  <si>
    <t>Antioquía</t>
  </si>
  <si>
    <t>INC-2-3</t>
  </si>
  <si>
    <t>Pobreza y acceso a subsidios</t>
  </si>
  <si>
    <t>Cuentas de ahorro</t>
  </si>
  <si>
    <t>Empleo informal (salud)</t>
  </si>
  <si>
    <t>Empleo formal (pensión)</t>
  </si>
  <si>
    <t>Direccionamiento</t>
  </si>
  <si>
    <t>Nota: 
Contribución: Se refiere a la diferencia en los indicadores donde la representación favorece a las mujeres sobre los hombres.</t>
  </si>
  <si>
    <t>Suma de INF</t>
  </si>
  <si>
    <t>Resultados</t>
  </si>
  <si>
    <t>Suma de MER</t>
  </si>
  <si>
    <t>Infraestructura del bienestar</t>
  </si>
  <si>
    <t>Cambio de posición</t>
  </si>
  <si>
    <t>Ranking</t>
  </si>
  <si>
    <t>Suma de INC</t>
  </si>
  <si>
    <t>Infraestructuras del Cuidado</t>
  </si>
  <si>
    <t>Cambio de posicion</t>
  </si>
  <si>
    <t>Disponibilidad de acceso al interior del hogar a  lavadora de ropa</t>
  </si>
  <si>
    <t>Acceso al servicio de acueducto</t>
  </si>
  <si>
    <t>Acceso a energía eléctrica</t>
  </si>
  <si>
    <t>Acceso a servicio de gas natural</t>
  </si>
  <si>
    <t>Acceso a servicio de alcantarillado</t>
  </si>
  <si>
    <t>Déficit cuantitativo de vivienda</t>
  </si>
  <si>
    <t>Déficit cualitativo de vivienda</t>
  </si>
  <si>
    <t>Uso de espacios institucionales de cuidado</t>
  </si>
  <si>
    <t>Disponibilidad de acceso al interior del hogar a  nevera o refrigerador</t>
  </si>
  <si>
    <t xml:space="preserve">Disponibilidad de acceso al interior del hogar a  estufa eléctrica o de gas </t>
  </si>
  <si>
    <t>Satisfacción con el servicio de salud</t>
  </si>
  <si>
    <t>Ultimo año disponible</t>
  </si>
  <si>
    <t>Estructura</t>
  </si>
  <si>
    <t>Pilares</t>
  </si>
  <si>
    <t>Posición pilares</t>
  </si>
  <si>
    <t>Brechas</t>
  </si>
  <si>
    <t>Brechas Absolutas</t>
  </si>
  <si>
    <t>Ordenamiento</t>
  </si>
  <si>
    <t>Subpilares</t>
  </si>
  <si>
    <t>Posición subpilares</t>
  </si>
  <si>
    <t>Signo</t>
  </si>
  <si>
    <t>Listado con los 33 departamentos del país, con sus respectivos valores y resultados en el índice.</t>
  </si>
  <si>
    <t>Resultados de las brechas obtenidas para cada uno de los 33 departamentos y los 70 indicadores del IEG</t>
  </si>
  <si>
    <t>Resultados absolutos de las brechas obtenidas para cada uno de los 33 departamentos y los 70 indicadores del IEG</t>
  </si>
  <si>
    <t>Estructura con los nombres de los 6 pilares, 18 subpilares y 70 indicadores, connotación, fuente y ultimo año disponible</t>
  </si>
  <si>
    <t>Clasificación de las brechas absolutas según su desempeño en el IEG</t>
  </si>
  <si>
    <t>Puntaje obtenido entre 0 - 10 para los 33 departamentos y 70 indicadores que conforman el IEG en 2023 y 2024</t>
  </si>
  <si>
    <t>Posición obtenida entre 1 - 33 para los 33 departamentos y 70 indicadores que conforman el IEG en 2023 y 2024</t>
  </si>
  <si>
    <t>Posición obtenida entre 1 - 33 para los 33 departamentos y 18 subpilares que conforman el IEG en 2023 y 2024</t>
  </si>
  <si>
    <t>Puntaje promedio obtenido de los resultados de la hoja Puntaje para cada indicador agrupando por subpilar</t>
  </si>
  <si>
    <t>Puntaje promedio obtenido de los resultados de la hoja Subpilar agrupando por pilar</t>
  </si>
  <si>
    <t>Posición obtenida entre 1 - 33 para los 33 departamentos y 6 pilares que conforman el IEG en 2023 y 2024</t>
  </si>
  <si>
    <t>Signo (+ positivo) o (- negativo) de la hoja de Brechas</t>
  </si>
  <si>
    <t>Tabla de contenido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</si>
</sst>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35">
    <font>
      <sz val="11"/>
      <color theme="1"/>
      <name val="Calibri"/>
      <family val="2"/>
      <scheme val="minor"/>
    </font>
    <font>
      <sz val="12"/>
      <color theme="1"/>
      <name val="Amasis MT Pro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12"/>
      <color theme="1"/>
      <name val="Amasis MT Pro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10"/>
      <color rgb="FF000000"/>
      <name val="Times New Roman"/>
      <family val="1"/>
    </font>
    <font>
      <sz val="11"/>
      <color rgb="FFFFFFFF"/>
      <name val="Arial"/>
      <family val="2"/>
    </font>
    <font>
      <b/>
      <sz val="11"/>
      <color rgb="FFFFFFFF"/>
      <name val="Times New Roman"/>
      <family val="1"/>
    </font>
    <font>
      <u/>
      <sz val="11"/>
      <color theme="10"/>
      <name val="Calibri"/>
      <family val="2"/>
      <scheme val="minor"/>
    </font>
    <font>
      <sz val="16"/>
      <color rgb="FFFFFFFF"/>
      <name val="Davivienda Condensed Regular"/>
      <family val="3"/>
    </font>
    <font>
      <sz val="16"/>
      <color rgb="FF231F20"/>
      <name val="Davivienda Condensed Regular"/>
      <family val="3"/>
    </font>
    <font>
      <b/>
      <sz val="16"/>
      <color rgb="FF231F20"/>
      <name val="Davivienda Condensed Regular"/>
      <family val="3"/>
    </font>
    <font>
      <sz val="16"/>
      <color theme="1"/>
      <name val="Davivienda Light"/>
      <family val="3"/>
    </font>
    <font>
      <sz val="11"/>
      <color theme="1"/>
      <name val="Davivienda Light"/>
      <family val="3"/>
    </font>
    <font>
      <sz val="11"/>
      <color theme="1" tint="0.499984740745262"/>
      <name val="Davivienda Light"/>
      <family val="3"/>
    </font>
    <font>
      <sz val="36"/>
      <color theme="1"/>
      <name val="Davivienda Light"/>
      <family val="3"/>
    </font>
    <font>
      <sz val="11"/>
      <color theme="0"/>
      <name val="Davivienda Light"/>
      <family val="3"/>
    </font>
    <font>
      <b/>
      <sz val="11"/>
      <color theme="1"/>
      <name val="Davivienda Light"/>
      <family val="3"/>
    </font>
    <font>
      <b/>
      <sz val="11"/>
      <color rgb="FFFFFFFF"/>
      <name val="Davivienda Light"/>
      <family val="3"/>
    </font>
    <font>
      <b/>
      <sz val="11"/>
      <color theme="0"/>
      <name val="Davivienda Light"/>
      <family val="3"/>
    </font>
    <font>
      <sz val="11"/>
      <color rgb="FF000000"/>
      <name val="Davivienda Light"/>
      <family val="3"/>
    </font>
    <font>
      <b/>
      <sz val="11"/>
      <color rgb="FF000000"/>
      <name val="Davivienda Light"/>
      <family val="3"/>
    </font>
    <font>
      <sz val="10"/>
      <color theme="1"/>
      <name val="Davivienda Regular"/>
      <family val="3"/>
    </font>
    <font>
      <sz val="10"/>
      <color theme="0" tint="-4.9989318521683403E-2"/>
      <name val="Davivienda Regular"/>
      <family val="3"/>
    </font>
    <font>
      <sz val="26"/>
      <color theme="1"/>
      <name val="Davivienda Bold"/>
      <family val="3"/>
    </font>
    <font>
      <u/>
      <sz val="16"/>
      <color theme="10"/>
      <name val="Davivienda Regular"/>
      <family val="3"/>
    </font>
    <font>
      <sz val="14"/>
      <color theme="1"/>
      <name val="Davivienda Regular"/>
      <family val="3"/>
    </font>
    <font>
      <b/>
      <sz val="16"/>
      <color theme="0"/>
      <name val="Davivienda Light"/>
    </font>
    <font>
      <b/>
      <u/>
      <sz val="26"/>
      <color theme="1"/>
      <name val="Davivienda Bold"/>
    </font>
  </fonts>
  <fills count="226">
    <fill>
      <patternFill patternType="none"/>
    </fill>
    <fill>
      <patternFill patternType="gray125"/>
    </fill>
    <fill>
      <patternFill patternType="solid">
        <fgColor rgb="FFEBF5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BF5F2"/>
        <bgColor rgb="FFEBF5F2"/>
      </patternFill>
    </fill>
    <fill>
      <patternFill patternType="solid">
        <fgColor rgb="FFFFDB81"/>
        <bgColor rgb="FF000000"/>
      </patternFill>
    </fill>
    <fill>
      <patternFill patternType="solid">
        <fgColor rgb="FFD8DF81"/>
        <bgColor rgb="FF000000"/>
      </patternFill>
    </fill>
    <fill>
      <patternFill patternType="solid">
        <fgColor rgb="FFFFE383"/>
        <bgColor rgb="FF000000"/>
      </patternFill>
    </fill>
    <fill>
      <patternFill patternType="solid">
        <fgColor rgb="FF63BE7B"/>
        <bgColor rgb="FF000000"/>
      </patternFill>
    </fill>
    <fill>
      <patternFill patternType="solid">
        <fgColor rgb="FF76C37C"/>
        <bgColor rgb="FF000000"/>
      </patternFill>
    </fill>
    <fill>
      <patternFill patternType="solid">
        <fgColor rgb="FFEBE582"/>
        <bgColor rgb="FF000000"/>
      </patternFill>
    </fill>
    <fill>
      <patternFill patternType="solid">
        <fgColor rgb="FF80C67C"/>
        <bgColor rgb="FF000000"/>
      </patternFill>
    </fill>
    <fill>
      <patternFill patternType="solid">
        <fgColor rgb="FFBAD780"/>
        <bgColor rgb="FF000000"/>
      </patternFill>
    </fill>
    <fill>
      <patternFill patternType="solid">
        <fgColor rgb="FF6CC07B"/>
        <bgColor rgb="FF000000"/>
      </patternFill>
    </fill>
    <fill>
      <patternFill patternType="solid">
        <fgColor rgb="FF93CC7D"/>
        <bgColor rgb="FF000000"/>
      </patternFill>
    </fill>
    <fill>
      <patternFill patternType="solid">
        <fgColor rgb="FFA7D17E"/>
        <bgColor rgb="FF000000"/>
      </patternFill>
    </fill>
    <fill>
      <patternFill patternType="solid">
        <fgColor rgb="FFFFEB84"/>
        <bgColor rgb="FF000000"/>
      </patternFill>
    </fill>
    <fill>
      <patternFill patternType="solid">
        <fgColor rgb="FF9DCE7E"/>
        <bgColor rgb="FF000000"/>
      </patternFill>
    </fill>
    <fill>
      <patternFill patternType="solid">
        <fgColor rgb="FFFED380"/>
        <bgColor rgb="FF000000"/>
      </patternFill>
    </fill>
    <fill>
      <patternFill patternType="solid">
        <fgColor rgb="FFFB9273"/>
        <bgColor rgb="FF000000"/>
      </patternFill>
    </fill>
    <fill>
      <patternFill patternType="solid">
        <fgColor rgb="FFC4DA80"/>
        <bgColor rgb="FF000000"/>
      </patternFill>
    </fill>
    <fill>
      <patternFill patternType="solid">
        <fgColor rgb="FFB1D47F"/>
        <bgColor rgb="FF000000"/>
      </patternFill>
    </fill>
    <fill>
      <patternFill patternType="solid">
        <fgColor rgb="FFE1E282"/>
        <bgColor rgb="FF000000"/>
      </patternFill>
    </fill>
    <fill>
      <patternFill patternType="solid">
        <fgColor rgb="FFFB9A75"/>
        <bgColor rgb="FF000000"/>
      </patternFill>
    </fill>
    <fill>
      <patternFill patternType="solid">
        <fgColor rgb="FFFCAA78"/>
        <bgColor rgb="FF000000"/>
      </patternFill>
    </fill>
    <fill>
      <patternFill patternType="solid">
        <fgColor rgb="FFFECB7E"/>
        <bgColor rgb="FF000000"/>
      </patternFill>
    </fill>
    <fill>
      <patternFill patternType="solid">
        <fgColor rgb="FFFDC37D"/>
        <bgColor rgb="FF000000"/>
      </patternFill>
    </fill>
    <fill>
      <patternFill patternType="solid">
        <fgColor rgb="FF8AC97D"/>
        <bgColor rgb="FF000000"/>
      </patternFill>
    </fill>
    <fill>
      <patternFill patternType="solid">
        <fgColor rgb="FFFDBB7B"/>
        <bgColor rgb="FF000000"/>
      </patternFill>
    </fill>
    <fill>
      <patternFill patternType="solid">
        <fgColor rgb="FFF5E883"/>
        <bgColor rgb="FF000000"/>
      </patternFill>
    </fill>
    <fill>
      <patternFill patternType="solid">
        <fgColor rgb="FFFCA276"/>
        <bgColor rgb="FF000000"/>
      </patternFill>
    </fill>
    <fill>
      <patternFill patternType="solid">
        <fgColor rgb="FFF8696B"/>
        <bgColor rgb="FF000000"/>
      </patternFill>
    </fill>
    <fill>
      <patternFill patternType="solid">
        <fgColor rgb="FFFA8270"/>
        <bgColor rgb="FF000000"/>
      </patternFill>
    </fill>
    <fill>
      <patternFill patternType="solid">
        <fgColor rgb="FFFCB37A"/>
        <bgColor rgb="FF000000"/>
      </patternFill>
    </fill>
    <fill>
      <patternFill patternType="solid">
        <fgColor rgb="FFCEDC81"/>
        <bgColor rgb="FF000000"/>
      </patternFill>
    </fill>
    <fill>
      <patternFill patternType="solid">
        <fgColor rgb="FFF97A6F"/>
        <bgColor rgb="FF000000"/>
      </patternFill>
    </fill>
    <fill>
      <patternFill patternType="solid">
        <fgColor rgb="FFF9726D"/>
        <bgColor rgb="FF000000"/>
      </patternFill>
    </fill>
    <fill>
      <patternFill patternType="solid">
        <fgColor rgb="FFFA8A72"/>
        <bgColor rgb="FF000000"/>
      </patternFill>
    </fill>
    <fill>
      <patternFill patternType="solid">
        <fgColor rgb="FFEBF5F2"/>
        <bgColor rgb="FF000000"/>
      </patternFill>
    </fill>
    <fill>
      <patternFill patternType="solid">
        <fgColor rgb="FFFECE7F"/>
        <bgColor rgb="FF000000"/>
      </patternFill>
    </fill>
    <fill>
      <patternFill patternType="solid">
        <fgColor rgb="FFFDBD7C"/>
        <bgColor rgb="FF000000"/>
      </patternFill>
    </fill>
    <fill>
      <patternFill patternType="solid">
        <fgColor rgb="FFFCA477"/>
        <bgColor rgb="FF000000"/>
      </patternFill>
    </fill>
    <fill>
      <patternFill patternType="solid">
        <fgColor rgb="FFB3D57F"/>
        <bgColor rgb="FF000000"/>
      </patternFill>
    </fill>
    <fill>
      <patternFill patternType="solid">
        <fgColor rgb="FFFFE784"/>
        <bgColor rgb="FF000000"/>
      </patternFill>
    </fill>
    <fill>
      <patternFill patternType="solid">
        <fgColor rgb="FFFA8370"/>
        <bgColor rgb="FF000000"/>
      </patternFill>
    </fill>
    <fill>
      <patternFill patternType="solid">
        <fgColor rgb="FFD1DD81"/>
        <bgColor rgb="FF000000"/>
      </patternFill>
    </fill>
    <fill>
      <patternFill patternType="solid">
        <fgColor rgb="FFFDC67D"/>
        <bgColor rgb="FF000000"/>
      </patternFill>
    </fill>
    <fill>
      <patternFill patternType="solid">
        <fgColor rgb="FFA9D27F"/>
        <bgColor rgb="FF000000"/>
      </patternFill>
    </fill>
    <fill>
      <patternFill patternType="solid">
        <fgColor rgb="FFFB9C75"/>
        <bgColor rgb="FF000000"/>
      </patternFill>
    </fill>
    <fill>
      <patternFill patternType="solid">
        <fgColor rgb="FFFFDF82"/>
        <bgColor rgb="FF000000"/>
      </patternFill>
    </fill>
    <fill>
      <patternFill patternType="solid">
        <fgColor rgb="FFC7DB80"/>
        <bgColor rgb="FF000000"/>
      </patternFill>
    </fill>
    <fill>
      <patternFill patternType="solid">
        <fgColor rgb="FF95CC7D"/>
        <bgColor rgb="FF000000"/>
      </patternFill>
    </fill>
    <fill>
      <patternFill patternType="solid">
        <fgColor rgb="FFFB9374"/>
        <bgColor rgb="FF000000"/>
      </patternFill>
    </fill>
    <fill>
      <patternFill patternType="solid">
        <fgColor rgb="FFDBE081"/>
        <bgColor rgb="FF000000"/>
      </patternFill>
    </fill>
    <fill>
      <patternFill patternType="solid">
        <fgColor rgb="FFFCAD78"/>
        <bgColor rgb="FF000000"/>
      </patternFill>
    </fill>
    <fill>
      <patternFill patternType="solid">
        <fgColor rgb="FF6DC07B"/>
        <bgColor rgb="FF000000"/>
      </patternFill>
    </fill>
    <fill>
      <patternFill patternType="solid">
        <fgColor rgb="FFE5E382"/>
        <bgColor rgb="FF000000"/>
      </patternFill>
    </fill>
    <fill>
      <patternFill patternType="solid">
        <fgColor rgb="FFFED780"/>
        <bgColor rgb="FF000000"/>
      </patternFill>
    </fill>
    <fill>
      <patternFill patternType="solid">
        <fgColor rgb="FFF9E983"/>
        <bgColor rgb="FF000000"/>
      </patternFill>
    </fill>
    <fill>
      <patternFill patternType="solid">
        <fgColor rgb="FFBDD880"/>
        <bgColor rgb="FF000000"/>
      </patternFill>
    </fill>
    <fill>
      <patternFill patternType="solid">
        <fgColor rgb="FFEFE683"/>
        <bgColor rgb="FF000000"/>
      </patternFill>
    </fill>
    <fill>
      <patternFill patternType="solid">
        <fgColor rgb="FF9FCF7E"/>
        <bgColor rgb="FF000000"/>
      </patternFill>
    </fill>
    <fill>
      <patternFill patternType="solid">
        <fgColor rgb="FFFA8B72"/>
        <bgColor rgb="FF000000"/>
      </patternFill>
    </fill>
    <fill>
      <patternFill patternType="solid">
        <fgColor rgb="FFFDB57A"/>
        <bgColor rgb="FF000000"/>
      </patternFill>
    </fill>
    <fill>
      <patternFill patternType="solid">
        <fgColor rgb="FF8BC97D"/>
        <bgColor rgb="FF000000"/>
      </patternFill>
    </fill>
    <fill>
      <patternFill patternType="solid">
        <fgColor rgb="FF81C67C"/>
        <bgColor rgb="FF000000"/>
      </patternFill>
    </fill>
    <fill>
      <patternFill patternType="solid">
        <fgColor rgb="FF77C37C"/>
        <bgColor rgb="FF000000"/>
      </patternFill>
    </fill>
    <fill>
      <patternFill patternType="solid">
        <fgColor rgb="FFFECD7F"/>
        <bgColor rgb="FF000000"/>
      </patternFill>
    </fill>
    <fill>
      <patternFill patternType="solid">
        <fgColor rgb="FFFFE283"/>
        <bgColor rgb="FF000000"/>
      </patternFill>
    </fill>
    <fill>
      <patternFill patternType="solid">
        <fgColor rgb="FFFA8871"/>
        <bgColor rgb="FF000000"/>
      </patternFill>
    </fill>
    <fill>
      <patternFill patternType="solid">
        <fgColor rgb="FFFED881"/>
        <bgColor rgb="FF000000"/>
      </patternFill>
    </fill>
    <fill>
      <patternFill patternType="solid">
        <fgColor rgb="FFFCAF79"/>
        <bgColor rgb="FF000000"/>
      </patternFill>
    </fill>
    <fill>
      <patternFill patternType="solid">
        <fgColor rgb="FFF9736D"/>
        <bgColor rgb="FF000000"/>
      </patternFill>
    </fill>
    <fill>
      <patternFill patternType="solid">
        <fgColor rgb="FFFB9B75"/>
        <bgColor rgb="FF000000"/>
      </patternFill>
    </fill>
    <fill>
      <patternFill patternType="solid">
        <fgColor rgb="FFFCA677"/>
        <bgColor rgb="FF000000"/>
      </patternFill>
    </fill>
    <fill>
      <patternFill patternType="solid">
        <fgColor rgb="FFFDBA7B"/>
        <bgColor rgb="FF000000"/>
      </patternFill>
    </fill>
    <fill>
      <patternFill patternType="solid">
        <fgColor rgb="FFFB9173"/>
        <bgColor rgb="FF000000"/>
      </patternFill>
    </fill>
    <fill>
      <patternFill patternType="solid">
        <fgColor rgb="FFFA7D6F"/>
        <bgColor rgb="FF000000"/>
      </patternFill>
    </fill>
    <fill>
      <patternFill patternType="solid">
        <fgColor rgb="FFFDC07C"/>
        <bgColor rgb="FF000000"/>
      </patternFill>
    </fill>
    <fill>
      <patternFill patternType="solid">
        <fgColor rgb="FFFED280"/>
        <bgColor rgb="FF000000"/>
      </patternFill>
    </fill>
    <fill>
      <patternFill patternType="solid">
        <fgColor rgb="FFFFD981"/>
        <bgColor rgb="FF000000"/>
      </patternFill>
    </fill>
    <fill>
      <patternFill patternType="solid">
        <fgColor rgb="FFFDB87B"/>
        <bgColor rgb="FF000000"/>
      </patternFill>
    </fill>
    <fill>
      <patternFill patternType="solid">
        <fgColor rgb="FFFB9073"/>
        <bgColor rgb="FF000000"/>
      </patternFill>
    </fill>
    <fill>
      <patternFill patternType="solid">
        <fgColor rgb="FFFB9D75"/>
        <bgColor rgb="FF000000"/>
      </patternFill>
    </fill>
    <fill>
      <patternFill patternType="solid">
        <fgColor rgb="FFFFDA81"/>
        <bgColor rgb="FF000000"/>
      </patternFill>
    </fill>
    <fill>
      <patternFill patternType="solid">
        <fgColor rgb="FFFEC97E"/>
        <bgColor rgb="FF000000"/>
      </patternFill>
    </fill>
    <fill>
      <patternFill patternType="solid">
        <fgColor rgb="FFFB9574"/>
        <bgColor rgb="FF000000"/>
      </patternFill>
    </fill>
    <fill>
      <patternFill patternType="solid">
        <fgColor rgb="FFFA8C72"/>
        <bgColor rgb="FF000000"/>
      </patternFill>
    </fill>
    <fill>
      <patternFill patternType="solid">
        <fgColor rgb="FFF97B6F"/>
        <bgColor rgb="FF000000"/>
      </patternFill>
    </fill>
    <fill>
      <patternFill patternType="solid">
        <fgColor rgb="FFE7E482"/>
        <bgColor rgb="FF000000"/>
      </patternFill>
    </fill>
    <fill>
      <patternFill patternType="solid">
        <fgColor rgb="FF6EC17B"/>
        <bgColor rgb="FF000000"/>
      </patternFill>
    </fill>
    <fill>
      <patternFill patternType="solid">
        <fgColor rgb="FF8FCA7D"/>
        <bgColor rgb="FF000000"/>
      </patternFill>
    </fill>
    <fill>
      <patternFill patternType="solid">
        <fgColor rgb="FFBCD780"/>
        <bgColor rgb="FF000000"/>
      </patternFill>
    </fill>
    <fill>
      <patternFill patternType="solid">
        <fgColor rgb="FF6FC17B"/>
        <bgColor rgb="FF000000"/>
      </patternFill>
    </fill>
    <fill>
      <patternFill patternType="solid">
        <fgColor rgb="FFB7D67F"/>
        <bgColor rgb="FF000000"/>
      </patternFill>
    </fill>
    <fill>
      <patternFill patternType="solid">
        <fgColor rgb="FFA5D17E"/>
        <bgColor rgb="FF000000"/>
      </patternFill>
    </fill>
    <fill>
      <patternFill patternType="solid">
        <fgColor rgb="FF9ACE7E"/>
        <bgColor rgb="FF000000"/>
      </patternFill>
    </fill>
    <fill>
      <patternFill patternType="solid">
        <fgColor rgb="FF93CB7D"/>
        <bgColor rgb="FF000000"/>
      </patternFill>
    </fill>
    <fill>
      <patternFill patternType="solid">
        <fgColor rgb="FFFED07F"/>
        <bgColor rgb="FF000000"/>
      </patternFill>
    </fill>
    <fill>
      <patternFill patternType="solid">
        <fgColor rgb="FFE8E482"/>
        <bgColor rgb="FF000000"/>
      </patternFill>
    </fill>
    <fill>
      <patternFill patternType="solid">
        <fgColor rgb="FFFCB47A"/>
        <bgColor rgb="FF000000"/>
      </patternFill>
    </fill>
    <fill>
      <patternFill patternType="solid">
        <fgColor rgb="FFFDC47D"/>
        <bgColor rgb="FF000000"/>
      </patternFill>
    </fill>
    <fill>
      <patternFill patternType="solid">
        <fgColor rgb="FF84C77C"/>
        <bgColor rgb="FF000000"/>
      </patternFill>
    </fill>
    <fill>
      <patternFill patternType="solid">
        <fgColor rgb="FFC7DA80"/>
        <bgColor rgb="FF000000"/>
      </patternFill>
    </fill>
    <fill>
      <patternFill patternType="solid">
        <fgColor rgb="FFFB9874"/>
        <bgColor rgb="FF000000"/>
      </patternFill>
    </fill>
    <fill>
      <patternFill patternType="solid">
        <fgColor rgb="FFCFDD81"/>
        <bgColor rgb="FF000000"/>
      </patternFill>
    </fill>
    <fill>
      <patternFill patternType="solid">
        <fgColor rgb="FFF3E783"/>
        <bgColor rgb="FF000000"/>
      </patternFill>
    </fill>
    <fill>
      <patternFill patternType="solid">
        <fgColor rgb="FFDDE182"/>
        <bgColor rgb="FF000000"/>
      </patternFill>
    </fill>
    <fill>
      <patternFill patternType="solid">
        <fgColor rgb="FFD2DE81"/>
        <bgColor rgb="FF000000"/>
      </patternFill>
    </fill>
    <fill>
      <patternFill patternType="solid">
        <fgColor rgb="FFC3D980"/>
        <bgColor rgb="FF000000"/>
      </patternFill>
    </fill>
    <fill>
      <patternFill patternType="solid">
        <fgColor rgb="FFFA8F73"/>
        <bgColor rgb="FF000000"/>
      </patternFill>
    </fill>
    <fill>
      <patternFill patternType="solid">
        <fgColor rgb="FFF9776E"/>
        <bgColor rgb="FF000000"/>
      </patternFill>
    </fill>
    <fill>
      <patternFill patternType="solid">
        <fgColor rgb="FF7BC47C"/>
        <bgColor rgb="FF000000"/>
      </patternFill>
    </fill>
    <fill>
      <patternFill patternType="solid">
        <fgColor rgb="FFFEC67D"/>
        <bgColor rgb="FF000000"/>
      </patternFill>
    </fill>
    <fill>
      <patternFill patternType="solid">
        <fgColor rgb="FF87C87D"/>
        <bgColor rgb="FF000000"/>
      </patternFill>
    </fill>
    <fill>
      <patternFill patternType="solid">
        <fgColor rgb="FF79C47C"/>
        <bgColor rgb="FF000000"/>
      </patternFill>
    </fill>
    <fill>
      <patternFill patternType="solid">
        <fgColor rgb="FFF97C6F"/>
        <bgColor rgb="FF000000"/>
      </patternFill>
    </fill>
    <fill>
      <patternFill patternType="solid">
        <fgColor rgb="FFFA8571"/>
        <bgColor rgb="FF000000"/>
      </patternFill>
    </fill>
    <fill>
      <patternFill patternType="solid">
        <fgColor rgb="FFFBA176"/>
        <bgColor rgb="FF000000"/>
      </patternFill>
    </fill>
    <fill>
      <patternFill patternType="solid">
        <fgColor rgb="FFB6D67F"/>
        <bgColor rgb="FF000000"/>
      </patternFill>
    </fill>
    <fill>
      <patternFill patternType="solid">
        <fgColor rgb="FF6DC17B"/>
        <bgColor rgb="FF000000"/>
      </patternFill>
    </fill>
    <fill>
      <patternFill patternType="solid">
        <fgColor rgb="FFEAE582"/>
        <bgColor rgb="FF000000"/>
      </patternFill>
    </fill>
    <fill>
      <patternFill patternType="solid">
        <fgColor rgb="FFFFDC82"/>
        <bgColor rgb="FF000000"/>
      </patternFill>
    </fill>
    <fill>
      <patternFill patternType="solid">
        <fgColor rgb="FFABD37F"/>
        <bgColor rgb="FF000000"/>
      </patternFill>
    </fill>
    <fill>
      <patternFill patternType="solid">
        <fgColor rgb="FF97CD7E"/>
        <bgColor rgb="FF000000"/>
      </patternFill>
    </fill>
    <fill>
      <patternFill patternType="solid">
        <fgColor rgb="FFDFE282"/>
        <bgColor rgb="FF000000"/>
      </patternFill>
    </fill>
    <fill>
      <patternFill patternType="solid">
        <fgColor rgb="FFFB9F76"/>
        <bgColor rgb="FF000000"/>
      </patternFill>
    </fill>
    <fill>
      <patternFill patternType="solid">
        <fgColor rgb="FFC0D980"/>
        <bgColor rgb="FF000000"/>
      </patternFill>
    </fill>
    <fill>
      <patternFill patternType="solid">
        <fgColor rgb="FFF4E883"/>
        <bgColor rgb="FF000000"/>
      </patternFill>
    </fill>
    <fill>
      <patternFill patternType="solid">
        <fgColor rgb="FF8CCA7D"/>
        <bgColor rgb="FF000000"/>
      </patternFill>
    </fill>
    <fill>
      <patternFill patternType="solid">
        <fgColor rgb="FFF9796E"/>
        <bgColor rgb="FF000000"/>
      </patternFill>
    </fill>
    <fill>
      <patternFill patternType="solid">
        <fgColor rgb="FFCBDC81"/>
        <bgColor rgb="FF000000"/>
      </patternFill>
    </fill>
    <fill>
      <patternFill patternType="solid">
        <fgColor rgb="FFFCA777"/>
        <bgColor rgb="FF000000"/>
      </patternFill>
    </fill>
    <fill>
      <patternFill patternType="solid">
        <fgColor rgb="FFA1D07E"/>
        <bgColor rgb="FF000000"/>
      </patternFill>
    </fill>
    <fill>
      <patternFill patternType="solid">
        <fgColor rgb="FFFDBE7C"/>
        <bgColor rgb="FF000000"/>
      </patternFill>
    </fill>
    <fill>
      <patternFill patternType="solid">
        <fgColor rgb="FFFED580"/>
        <bgColor rgb="FF000000"/>
      </patternFill>
    </fill>
    <fill>
      <patternFill patternType="solid">
        <fgColor rgb="FFFCAE79"/>
        <bgColor rgb="FF000000"/>
      </patternFill>
    </fill>
    <fill>
      <patternFill patternType="solid">
        <fgColor rgb="FF82C77C"/>
        <bgColor rgb="FF000000"/>
      </patternFill>
    </fill>
    <fill>
      <patternFill patternType="solid">
        <fgColor rgb="FF77C47C"/>
        <bgColor rgb="FF000000"/>
      </patternFill>
    </fill>
    <fill>
      <patternFill patternType="solid">
        <fgColor rgb="FFFDC57D"/>
        <bgColor rgb="FF000000"/>
      </patternFill>
    </fill>
    <fill>
      <patternFill patternType="solid">
        <fgColor rgb="FFFDB67A"/>
        <bgColor rgb="FF000000"/>
      </patternFill>
    </fill>
    <fill>
      <patternFill patternType="solid">
        <fgColor rgb="FFD5DF81"/>
        <bgColor rgb="FF000000"/>
      </patternFill>
    </fill>
    <fill>
      <patternFill patternType="solid">
        <fgColor rgb="FFFB9774"/>
        <bgColor rgb="FF000000"/>
      </patternFill>
    </fill>
    <fill>
      <patternFill patternType="solid">
        <fgColor rgb="FFFA8070"/>
        <bgColor rgb="FF000000"/>
      </patternFill>
    </fill>
    <fill>
      <patternFill patternType="solid">
        <fgColor rgb="FFF9716D"/>
        <bgColor rgb="FF000000"/>
      </patternFill>
    </fill>
    <fill>
      <patternFill patternType="solid">
        <fgColor rgb="FFFEC87E"/>
        <bgColor rgb="FF000000"/>
      </patternFill>
    </fill>
    <fill>
      <patternFill patternType="solid">
        <fgColor rgb="FFFCB079"/>
        <bgColor rgb="FF000000"/>
      </patternFill>
    </fill>
    <fill>
      <patternFill patternType="solid">
        <fgColor rgb="FFFCA577"/>
        <bgColor rgb="FF000000"/>
      </patternFill>
    </fill>
    <fill>
      <patternFill patternType="solid">
        <fgColor rgb="FFFA8D72"/>
        <bgColor rgb="FF000000"/>
      </patternFill>
    </fill>
    <fill>
      <patternFill patternType="solid">
        <fgColor rgb="FFFB9975"/>
        <bgColor rgb="FF000000"/>
      </patternFill>
    </fill>
    <fill>
      <patternFill patternType="solid">
        <fgColor rgb="FF85C87D"/>
        <bgColor rgb="FF000000"/>
      </patternFill>
    </fill>
    <fill>
      <patternFill patternType="solid">
        <fgColor rgb="FF91CB7D"/>
        <bgColor rgb="FF000000"/>
      </patternFill>
    </fill>
    <fill>
      <patternFill patternType="solid">
        <fgColor rgb="FF7AC47C"/>
        <bgColor rgb="FF000000"/>
      </patternFill>
    </fill>
    <fill>
      <patternFill patternType="solid">
        <fgColor rgb="FFBFD880"/>
        <bgColor rgb="FF000000"/>
      </patternFill>
    </fill>
    <fill>
      <patternFill patternType="solid">
        <fgColor rgb="FF9CCE7E"/>
        <bgColor rgb="FF000000"/>
      </patternFill>
    </fill>
    <fill>
      <patternFill patternType="solid">
        <fgColor rgb="FFA8D27F"/>
        <bgColor rgb="FF000000"/>
      </patternFill>
    </fill>
    <fill>
      <patternFill patternType="solid">
        <fgColor rgb="FFEDE683"/>
        <bgColor rgb="FF000000"/>
      </patternFill>
    </fill>
    <fill>
      <patternFill patternType="solid">
        <fgColor rgb="FFFEC77D"/>
        <bgColor rgb="FF000000"/>
      </patternFill>
    </fill>
    <fill>
      <patternFill patternType="solid">
        <fgColor rgb="FFFFE683"/>
        <bgColor rgb="FF000000"/>
      </patternFill>
    </fill>
    <fill>
      <patternFill patternType="solid">
        <fgColor rgb="FFFCA877"/>
        <bgColor rgb="FF000000"/>
      </patternFill>
    </fill>
    <fill>
      <patternFill patternType="solid">
        <fgColor rgb="FFFCB27A"/>
        <bgColor rgb="FF000000"/>
      </patternFill>
    </fill>
    <fill>
      <patternFill patternType="solid">
        <fgColor rgb="FFABD27F"/>
        <bgColor rgb="FF000000"/>
      </patternFill>
    </fill>
    <fill>
      <patternFill patternType="solid">
        <fgColor rgb="FFFFDC81"/>
        <bgColor rgb="FF000000"/>
      </patternFill>
    </fill>
    <fill>
      <patternFill patternType="solid">
        <fgColor rgb="FFE2E282"/>
        <bgColor rgb="FF000000"/>
      </patternFill>
    </fill>
    <fill>
      <patternFill patternType="solid">
        <fgColor rgb="FFD6DF81"/>
        <bgColor rgb="FF000000"/>
      </patternFill>
    </fill>
    <fill>
      <patternFill patternType="solid">
        <fgColor rgb="FFFA8971"/>
        <bgColor rgb="FF000000"/>
      </patternFill>
    </fill>
    <fill>
      <patternFill patternType="solid">
        <fgColor rgb="FFF9746D"/>
        <bgColor rgb="FF000000"/>
      </patternFill>
    </fill>
    <fill>
      <patternFill patternType="solid">
        <fgColor rgb="FFFA7E70"/>
        <bgColor rgb="FF000000"/>
      </patternFill>
    </fill>
    <fill>
      <patternFill patternType="solid">
        <fgColor rgb="FF980000"/>
        <bgColor indexed="64"/>
      </patternFill>
    </fill>
    <fill>
      <patternFill patternType="solid">
        <fgColor rgb="FFC8DB81"/>
        <bgColor indexed="64"/>
      </patternFill>
    </fill>
    <fill>
      <patternFill patternType="solid">
        <fgColor rgb="FFE9E583"/>
        <bgColor indexed="64"/>
      </patternFill>
    </fill>
    <fill>
      <patternFill patternType="solid">
        <fgColor rgb="FFDEE283"/>
        <bgColor indexed="64"/>
      </patternFill>
    </fill>
    <fill>
      <patternFill patternType="solid">
        <fgColor rgb="FF85C87D"/>
        <bgColor indexed="64"/>
      </patternFill>
    </fill>
    <fill>
      <patternFill patternType="solid">
        <fgColor rgb="FFFEDD81"/>
        <bgColor indexed="64"/>
      </patternFill>
    </fill>
    <fill>
      <patternFill patternType="solid">
        <fgColor rgb="FFFEE482"/>
        <bgColor indexed="64"/>
      </patternFill>
    </fill>
    <fill>
      <patternFill patternType="solid">
        <fgColor rgb="FF63BE7B"/>
        <bgColor indexed="64"/>
      </patternFill>
    </fill>
    <fill>
      <patternFill patternType="solid">
        <fgColor rgb="FFFFEB84"/>
        <bgColor indexed="64"/>
      </patternFill>
    </fill>
    <fill>
      <patternFill patternType="solid">
        <fgColor rgb="FFFCC17C"/>
        <bgColor indexed="64"/>
      </patternFill>
    </fill>
    <fill>
      <patternFill patternType="solid">
        <fgColor rgb="FFF4E884"/>
        <bgColor indexed="64"/>
      </patternFill>
    </fill>
    <fill>
      <patternFill patternType="solid">
        <fgColor rgb="FFBDD881"/>
        <bgColor indexed="64"/>
      </patternFill>
    </fill>
    <fill>
      <patternFill patternType="solid">
        <fgColor rgb="FFFDC87D"/>
        <bgColor indexed="64"/>
      </patternFill>
    </fill>
    <fill>
      <patternFill patternType="solid">
        <fgColor rgb="FFF8696B"/>
        <bgColor indexed="64"/>
      </patternFill>
    </fill>
    <fill>
      <patternFill patternType="solid">
        <fgColor rgb="FFFA9F75"/>
        <bgColor indexed="64"/>
      </patternFill>
    </fill>
    <fill>
      <patternFill patternType="solid">
        <fgColor rgb="FFD3DF82"/>
        <bgColor indexed="64"/>
      </patternFill>
    </fill>
    <fill>
      <patternFill patternType="solid">
        <fgColor rgb="FFFCB479"/>
        <bgColor indexed="64"/>
      </patternFill>
    </fill>
    <fill>
      <patternFill patternType="solid">
        <fgColor rgb="FFFBAD78"/>
        <bgColor indexed="64"/>
      </patternFill>
    </fill>
    <fill>
      <patternFill patternType="solid">
        <fgColor rgb="FFF3E884"/>
        <bgColor indexed="64"/>
      </patternFill>
    </fill>
    <fill>
      <patternFill patternType="solid">
        <fgColor rgb="FFCCDD82"/>
        <bgColor indexed="64"/>
      </patternFill>
    </fill>
    <fill>
      <patternFill patternType="solid">
        <fgColor rgb="FFFDCE7E"/>
        <bgColor indexed="64"/>
      </patternFill>
    </fill>
    <fill>
      <patternFill patternType="solid">
        <fgColor rgb="FF7DC67D"/>
        <bgColor indexed="64"/>
      </patternFill>
    </fill>
    <fill>
      <patternFill patternType="solid">
        <fgColor rgb="FF71C27C"/>
        <bgColor indexed="64"/>
      </patternFill>
    </fill>
    <fill>
      <patternFill patternType="solid">
        <fgColor rgb="FFFEDC81"/>
        <bgColor indexed="64"/>
      </patternFill>
    </fill>
    <fill>
      <patternFill patternType="solid">
        <fgColor rgb="FFBED981"/>
        <bgColor indexed="64"/>
      </patternFill>
    </fill>
    <fill>
      <patternFill patternType="solid">
        <fgColor rgb="FFFCBF7B"/>
        <bgColor indexed="64"/>
      </patternFill>
    </fill>
    <fill>
      <patternFill patternType="solid">
        <fgColor rgb="FFFEE382"/>
        <bgColor indexed="64"/>
      </patternFill>
    </fill>
    <fill>
      <patternFill patternType="solid">
        <fgColor rgb="FFFA9B74"/>
        <bgColor indexed="64"/>
      </patternFill>
    </fill>
    <fill>
      <patternFill patternType="solid">
        <fgColor rgb="FFFCB87A"/>
        <bgColor indexed="64"/>
      </patternFill>
    </fill>
    <fill>
      <patternFill patternType="solid">
        <fgColor rgb="FFFDD57F"/>
        <bgColor indexed="64"/>
      </patternFill>
    </fill>
    <fill>
      <patternFill patternType="solid">
        <fgColor rgb="FFD8E082"/>
        <bgColor indexed="64"/>
      </patternFill>
    </fill>
    <fill>
      <patternFill patternType="solid">
        <fgColor rgb="FFFBB178"/>
        <bgColor indexed="64"/>
      </patternFill>
    </fill>
    <fill>
      <patternFill patternType="solid">
        <fgColor rgb="FFECE683"/>
        <bgColor indexed="64"/>
      </patternFill>
    </fill>
    <fill>
      <patternFill patternType="solid">
        <fgColor rgb="FFA8D27F"/>
        <bgColor indexed="64"/>
      </patternFill>
    </fill>
    <fill>
      <patternFill patternType="solid">
        <fgColor rgb="FFE2E383"/>
        <bgColor indexed="64"/>
      </patternFill>
    </fill>
    <fill>
      <patternFill patternType="solid">
        <fgColor rgb="FFFDCF7E"/>
        <bgColor indexed="64"/>
      </patternFill>
    </fill>
    <fill>
      <patternFill patternType="solid">
        <fgColor rgb="FFFCBC7B"/>
        <bgColor indexed="64"/>
      </patternFill>
    </fill>
    <fill>
      <patternFill patternType="solid">
        <fgColor rgb="FFC5DB81"/>
        <bgColor indexed="64"/>
      </patternFill>
    </fill>
    <fill>
      <patternFill patternType="solid">
        <fgColor rgb="FF9ECF7F"/>
        <bgColor indexed="64"/>
      </patternFill>
    </fill>
    <fill>
      <patternFill patternType="solid">
        <fgColor rgb="FFFCB379"/>
        <bgColor indexed="64"/>
      </patternFill>
    </fill>
    <fill>
      <patternFill patternType="solid">
        <fgColor rgb="FF6DC17C"/>
        <bgColor indexed="64"/>
      </patternFill>
    </fill>
    <fill>
      <patternFill patternType="solid">
        <fgColor rgb="FFFEE182"/>
        <bgColor indexed="64"/>
      </patternFill>
    </fill>
    <fill>
      <patternFill patternType="solid">
        <fgColor rgb="FFF98470"/>
        <bgColor indexed="64"/>
      </patternFill>
    </fill>
    <fill>
      <patternFill patternType="solid">
        <fgColor rgb="FFF6E984"/>
        <bgColor indexed="64"/>
      </patternFill>
    </fill>
    <fill>
      <patternFill patternType="solid">
        <fgColor rgb="FFF97B6E"/>
        <bgColor indexed="64"/>
      </patternFill>
    </fill>
    <fill>
      <patternFill patternType="solid">
        <fgColor rgb="FFB1D580"/>
        <bgColor indexed="64"/>
      </patternFill>
    </fill>
    <fill>
      <patternFill patternType="solid">
        <fgColor rgb="FFFED880"/>
        <bgColor indexed="64"/>
      </patternFill>
    </fill>
    <fill>
      <patternFill patternType="solid">
        <fgColor rgb="FFFBAA7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ED1C27"/>
        <bgColor rgb="FF000000"/>
      </patternFill>
    </fill>
    <fill>
      <patternFill patternType="solid">
        <fgColor rgb="FFD20A15"/>
        <bgColor rgb="FF000000"/>
      </patternFill>
    </fill>
    <fill>
      <patternFill patternType="solid">
        <fgColor rgb="FFD20A1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</cellStyleXfs>
  <cellXfs count="401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2" fontId="0" fillId="0" borderId="0" xfId="0" applyNumberFormat="1"/>
    <xf numFmtId="0" fontId="4" fillId="0" borderId="0" xfId="2"/>
    <xf numFmtId="0" fontId="5" fillId="0" borderId="0" xfId="0" applyFont="1"/>
    <xf numFmtId="0" fontId="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9" fillId="10" borderId="13" xfId="0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12" borderId="15" xfId="0" applyFont="1" applyFill="1" applyBorder="1" applyAlignment="1">
      <alignment horizontal="center" vertical="center" wrapText="1"/>
    </xf>
    <xf numFmtId="0" fontId="9" fillId="13" borderId="15" xfId="0" applyFont="1" applyFill="1" applyBorder="1" applyAlignment="1">
      <alignment horizontal="center" vertical="center" wrapText="1"/>
    </xf>
    <xf numFmtId="0" fontId="9" fillId="14" borderId="15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 wrapText="1"/>
    </xf>
    <xf numFmtId="0" fontId="9" fillId="16" borderId="15" xfId="0" applyFont="1" applyFill="1" applyBorder="1" applyAlignment="1">
      <alignment horizontal="center" vertical="center" wrapText="1"/>
    </xf>
    <xf numFmtId="0" fontId="9" fillId="17" borderId="15" xfId="0" applyFont="1" applyFill="1" applyBorder="1" applyAlignment="1">
      <alignment horizontal="center" vertical="center" wrapText="1"/>
    </xf>
    <xf numFmtId="0" fontId="9" fillId="18" borderId="15" xfId="0" applyFont="1" applyFill="1" applyBorder="1" applyAlignment="1">
      <alignment horizontal="center" vertical="center" wrapText="1"/>
    </xf>
    <xf numFmtId="0" fontId="9" fillId="19" borderId="15" xfId="0" applyFont="1" applyFill="1" applyBorder="1" applyAlignment="1">
      <alignment horizontal="center" vertical="center" wrapText="1"/>
    </xf>
    <xf numFmtId="0" fontId="9" fillId="20" borderId="15" xfId="0" applyFont="1" applyFill="1" applyBorder="1" applyAlignment="1">
      <alignment horizontal="center" vertical="center" wrapText="1"/>
    </xf>
    <xf numFmtId="0" fontId="9" fillId="21" borderId="15" xfId="0" applyFont="1" applyFill="1" applyBorder="1" applyAlignment="1">
      <alignment horizontal="center" vertical="center" wrapText="1"/>
    </xf>
    <xf numFmtId="0" fontId="9" fillId="22" borderId="15" xfId="0" applyFont="1" applyFill="1" applyBorder="1" applyAlignment="1">
      <alignment horizontal="center" vertical="center" wrapText="1"/>
    </xf>
    <xf numFmtId="0" fontId="9" fillId="23" borderId="15" xfId="0" applyFont="1" applyFill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center" vertical="center" wrapText="1"/>
    </xf>
    <xf numFmtId="0" fontId="9" fillId="25" borderId="15" xfId="0" applyFont="1" applyFill="1" applyBorder="1" applyAlignment="1">
      <alignment horizontal="center" vertical="center" wrapText="1"/>
    </xf>
    <xf numFmtId="0" fontId="9" fillId="26" borderId="15" xfId="0" applyFont="1" applyFill="1" applyBorder="1" applyAlignment="1">
      <alignment horizontal="center" vertical="center" wrapText="1"/>
    </xf>
    <xf numFmtId="0" fontId="9" fillId="27" borderId="15" xfId="0" applyFont="1" applyFill="1" applyBorder="1" applyAlignment="1">
      <alignment horizontal="center" vertical="center" wrapText="1"/>
    </xf>
    <xf numFmtId="0" fontId="9" fillId="28" borderId="15" xfId="0" applyFont="1" applyFill="1" applyBorder="1" applyAlignment="1">
      <alignment horizontal="center" vertical="center" wrapText="1"/>
    </xf>
    <xf numFmtId="0" fontId="9" fillId="29" borderId="15" xfId="0" applyFont="1" applyFill="1" applyBorder="1" applyAlignment="1">
      <alignment horizontal="center" vertical="center" wrapText="1"/>
    </xf>
    <xf numFmtId="0" fontId="9" fillId="30" borderId="15" xfId="0" applyFont="1" applyFill="1" applyBorder="1" applyAlignment="1">
      <alignment horizontal="center" vertical="center" wrapText="1"/>
    </xf>
    <xf numFmtId="0" fontId="9" fillId="31" borderId="15" xfId="0" applyFont="1" applyFill="1" applyBorder="1" applyAlignment="1">
      <alignment horizontal="center" vertical="center" wrapText="1"/>
    </xf>
    <xf numFmtId="0" fontId="9" fillId="32" borderId="15" xfId="0" applyFont="1" applyFill="1" applyBorder="1" applyAlignment="1">
      <alignment horizontal="center" vertical="center" wrapText="1"/>
    </xf>
    <xf numFmtId="0" fontId="9" fillId="33" borderId="15" xfId="0" applyFont="1" applyFill="1" applyBorder="1" applyAlignment="1">
      <alignment horizontal="center" vertical="center" wrapText="1"/>
    </xf>
    <xf numFmtId="0" fontId="9" fillId="34" borderId="15" xfId="0" applyFont="1" applyFill="1" applyBorder="1" applyAlignment="1">
      <alignment horizontal="center" vertical="center" wrapText="1"/>
    </xf>
    <xf numFmtId="0" fontId="9" fillId="35" borderId="15" xfId="0" applyFont="1" applyFill="1" applyBorder="1" applyAlignment="1">
      <alignment horizontal="center" vertical="center" wrapText="1"/>
    </xf>
    <xf numFmtId="0" fontId="9" fillId="36" borderId="15" xfId="0" applyFont="1" applyFill="1" applyBorder="1" applyAlignment="1">
      <alignment horizontal="center" vertical="center" wrapText="1"/>
    </xf>
    <xf numFmtId="0" fontId="9" fillId="37" borderId="15" xfId="0" applyFont="1" applyFill="1" applyBorder="1" applyAlignment="1">
      <alignment horizontal="center" vertical="center" wrapText="1"/>
    </xf>
    <xf numFmtId="0" fontId="9" fillId="38" borderId="15" xfId="0" applyFont="1" applyFill="1" applyBorder="1" applyAlignment="1">
      <alignment horizontal="center" vertical="center" wrapText="1"/>
    </xf>
    <xf numFmtId="0" fontId="9" fillId="39" borderId="15" xfId="0" applyFont="1" applyFill="1" applyBorder="1" applyAlignment="1">
      <alignment horizontal="center" vertical="center" wrapText="1"/>
    </xf>
    <xf numFmtId="0" fontId="9" fillId="40" borderId="15" xfId="0" applyFont="1" applyFill="1" applyBorder="1" applyAlignment="1">
      <alignment horizontal="center" vertical="center" wrapText="1"/>
    </xf>
    <xf numFmtId="0" fontId="9" fillId="41" borderId="15" xfId="0" applyFont="1" applyFill="1" applyBorder="1" applyAlignment="1">
      <alignment horizontal="center" vertical="center" wrapText="1"/>
    </xf>
    <xf numFmtId="0" fontId="9" fillId="42" borderId="15" xfId="0" applyFont="1" applyFill="1" applyBorder="1" applyAlignment="1">
      <alignment horizontal="center" vertical="center" wrapText="1"/>
    </xf>
    <xf numFmtId="0" fontId="9" fillId="43" borderId="15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1" fontId="10" fillId="0" borderId="0" xfId="0" applyNumberFormat="1" applyFont="1" applyAlignment="1">
      <alignment horizontal="center" vertical="center"/>
    </xf>
    <xf numFmtId="0" fontId="9" fillId="44" borderId="1" xfId="0" applyFont="1" applyFill="1" applyBorder="1" applyAlignment="1">
      <alignment horizontal="center" vertical="center" wrapText="1"/>
    </xf>
    <xf numFmtId="0" fontId="9" fillId="44" borderId="12" xfId="0" applyFont="1" applyFill="1" applyBorder="1" applyAlignment="1">
      <alignment horizontal="center" vertical="center" wrapText="1"/>
    </xf>
    <xf numFmtId="0" fontId="9" fillId="44" borderId="16" xfId="0" applyFont="1" applyFill="1" applyBorder="1" applyAlignment="1">
      <alignment horizontal="center" vertical="center" wrapText="1"/>
    </xf>
    <xf numFmtId="0" fontId="9" fillId="35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8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4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9" fillId="27" borderId="1" xfId="0" applyFont="1" applyFill="1" applyBorder="1" applyAlignment="1">
      <alignment horizontal="center" vertical="center" wrapText="1"/>
    </xf>
    <xf numFmtId="0" fontId="9" fillId="43" borderId="1" xfId="0" applyFont="1" applyFill="1" applyBorder="1" applyAlignment="1">
      <alignment horizontal="center" vertical="center" wrapText="1"/>
    </xf>
    <xf numFmtId="0" fontId="9" fillId="30" borderId="1" xfId="0" applyFont="1" applyFill="1" applyBorder="1" applyAlignment="1">
      <alignment horizontal="center" vertical="center" wrapText="1"/>
    </xf>
    <xf numFmtId="0" fontId="9" fillId="29" borderId="1" xfId="0" applyFont="1" applyFill="1" applyBorder="1" applyAlignment="1">
      <alignment horizontal="center" vertical="center" wrapText="1"/>
    </xf>
    <xf numFmtId="0" fontId="9" fillId="25" borderId="1" xfId="0" applyFont="1" applyFill="1" applyBorder="1" applyAlignment="1">
      <alignment horizontal="center" vertical="center" wrapText="1"/>
    </xf>
    <xf numFmtId="0" fontId="9" fillId="34" borderId="1" xfId="0" applyFont="1" applyFill="1" applyBorder="1" applyAlignment="1">
      <alignment horizontal="center" vertical="center" wrapText="1"/>
    </xf>
    <xf numFmtId="0" fontId="9" fillId="31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9" fillId="37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4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32" borderId="1" xfId="0" applyFont="1" applyFill="1" applyBorder="1" applyAlignment="1">
      <alignment horizontal="center" vertical="center" wrapText="1"/>
    </xf>
    <xf numFmtId="0" fontId="9" fillId="33" borderId="1" xfId="0" applyFont="1" applyFill="1" applyBorder="1" applyAlignment="1">
      <alignment horizontal="center" vertical="center" wrapText="1"/>
    </xf>
    <xf numFmtId="0" fontId="9" fillId="36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6" borderId="1" xfId="0" applyFont="1" applyFill="1" applyBorder="1" applyAlignment="1">
      <alignment horizontal="center" vertical="center" wrapText="1"/>
    </xf>
    <xf numFmtId="0" fontId="9" fillId="38" borderId="1" xfId="0" applyFont="1" applyFill="1" applyBorder="1" applyAlignment="1">
      <alignment horizontal="center" vertical="center" wrapText="1"/>
    </xf>
    <xf numFmtId="0" fontId="9" fillId="39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25" borderId="1" xfId="0" applyFont="1" applyFill="1" applyBorder="1" applyAlignment="1">
      <alignment horizontal="center" vertical="center"/>
    </xf>
    <xf numFmtId="0" fontId="9" fillId="24" borderId="1" xfId="0" applyFont="1" applyFill="1" applyBorder="1" applyAlignment="1">
      <alignment horizontal="center" vertical="center"/>
    </xf>
    <xf numFmtId="0" fontId="9" fillId="41" borderId="1" xfId="0" applyFont="1" applyFill="1" applyBorder="1" applyAlignment="1">
      <alignment horizontal="center" vertical="center" wrapText="1"/>
    </xf>
    <xf numFmtId="0" fontId="9" fillId="42" borderId="1" xfId="0" applyFont="1" applyFill="1" applyBorder="1" applyAlignment="1">
      <alignment horizontal="center" vertical="center" wrapText="1"/>
    </xf>
    <xf numFmtId="0" fontId="9" fillId="35" borderId="1" xfId="0" applyFont="1" applyFill="1" applyBorder="1" applyAlignment="1">
      <alignment horizontal="center" vertical="center"/>
    </xf>
    <xf numFmtId="0" fontId="9" fillId="33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center" vertical="center"/>
    </xf>
    <xf numFmtId="0" fontId="9" fillId="30" borderId="1" xfId="0" applyFont="1" applyFill="1" applyBorder="1" applyAlignment="1">
      <alignment horizontal="center" vertical="center"/>
    </xf>
    <xf numFmtId="0" fontId="9" fillId="38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/>
    </xf>
    <xf numFmtId="0" fontId="9" fillId="41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9" fillId="32" borderId="1" xfId="0" applyFont="1" applyFill="1" applyBorder="1" applyAlignment="1">
      <alignment horizontal="center" vertical="center"/>
    </xf>
    <xf numFmtId="0" fontId="9" fillId="45" borderId="1" xfId="0" applyFont="1" applyFill="1" applyBorder="1" applyAlignment="1">
      <alignment horizontal="center" vertical="center" wrapText="1"/>
    </xf>
    <xf numFmtId="0" fontId="9" fillId="46" borderId="1" xfId="0" applyFont="1" applyFill="1" applyBorder="1" applyAlignment="1">
      <alignment horizontal="center" vertical="center" wrapText="1"/>
    </xf>
    <xf numFmtId="0" fontId="9" fillId="47" borderId="1" xfId="0" applyFont="1" applyFill="1" applyBorder="1" applyAlignment="1">
      <alignment horizontal="center" vertical="center" wrapText="1"/>
    </xf>
    <xf numFmtId="0" fontId="9" fillId="48" borderId="1" xfId="0" applyFont="1" applyFill="1" applyBorder="1" applyAlignment="1">
      <alignment horizontal="center" vertical="center" wrapText="1"/>
    </xf>
    <xf numFmtId="0" fontId="9" fillId="49" borderId="1" xfId="0" applyFont="1" applyFill="1" applyBorder="1" applyAlignment="1">
      <alignment horizontal="center" vertical="center" wrapText="1"/>
    </xf>
    <xf numFmtId="0" fontId="9" fillId="50" borderId="1" xfId="0" applyFont="1" applyFill="1" applyBorder="1" applyAlignment="1">
      <alignment horizontal="center" vertical="center" wrapText="1"/>
    </xf>
    <xf numFmtId="0" fontId="9" fillId="51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 wrapText="1"/>
    </xf>
    <xf numFmtId="0" fontId="9" fillId="53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center" vertical="center" wrapText="1"/>
    </xf>
    <xf numFmtId="0" fontId="9" fillId="55" borderId="1" xfId="0" applyFont="1" applyFill="1" applyBorder="1" applyAlignment="1">
      <alignment horizontal="center" vertical="center" wrapText="1"/>
    </xf>
    <xf numFmtId="0" fontId="9" fillId="56" borderId="1" xfId="0" applyFont="1" applyFill="1" applyBorder="1" applyAlignment="1">
      <alignment horizontal="center" vertical="center" wrapText="1"/>
    </xf>
    <xf numFmtId="0" fontId="9" fillId="57" borderId="1" xfId="0" applyFont="1" applyFill="1" applyBorder="1" applyAlignment="1">
      <alignment horizontal="center" vertical="center" wrapText="1"/>
    </xf>
    <xf numFmtId="0" fontId="9" fillId="58" borderId="1" xfId="0" applyFont="1" applyFill="1" applyBorder="1" applyAlignment="1">
      <alignment horizontal="center" vertical="center" wrapText="1"/>
    </xf>
    <xf numFmtId="0" fontId="9" fillId="59" borderId="1" xfId="0" applyFont="1" applyFill="1" applyBorder="1" applyAlignment="1">
      <alignment horizontal="center" vertical="center" wrapText="1"/>
    </xf>
    <xf numFmtId="0" fontId="9" fillId="60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horizontal="center" vertical="center" wrapText="1"/>
    </xf>
    <xf numFmtId="0" fontId="9" fillId="62" borderId="1" xfId="0" applyFont="1" applyFill="1" applyBorder="1" applyAlignment="1">
      <alignment horizontal="center" vertical="center" wrapText="1"/>
    </xf>
    <xf numFmtId="0" fontId="9" fillId="63" borderId="1" xfId="0" applyFont="1" applyFill="1" applyBorder="1" applyAlignment="1">
      <alignment horizontal="center" vertical="center" wrapText="1"/>
    </xf>
    <xf numFmtId="0" fontId="9" fillId="64" borderId="1" xfId="0" applyFont="1" applyFill="1" applyBorder="1" applyAlignment="1">
      <alignment horizontal="center" vertical="center" wrapText="1"/>
    </xf>
    <xf numFmtId="0" fontId="9" fillId="65" borderId="1" xfId="0" applyFont="1" applyFill="1" applyBorder="1" applyAlignment="1">
      <alignment horizontal="center" vertical="center" wrapText="1"/>
    </xf>
    <xf numFmtId="0" fontId="9" fillId="66" borderId="1" xfId="0" applyFont="1" applyFill="1" applyBorder="1" applyAlignment="1">
      <alignment horizontal="center" vertical="center" wrapText="1"/>
    </xf>
    <xf numFmtId="0" fontId="9" fillId="67" borderId="1" xfId="0" applyFont="1" applyFill="1" applyBorder="1" applyAlignment="1">
      <alignment horizontal="center" vertical="center" wrapText="1"/>
    </xf>
    <xf numFmtId="0" fontId="9" fillId="68" borderId="1" xfId="0" applyFont="1" applyFill="1" applyBorder="1" applyAlignment="1">
      <alignment horizontal="center" vertical="center" wrapText="1"/>
    </xf>
    <xf numFmtId="0" fontId="9" fillId="69" borderId="1" xfId="0" applyFont="1" applyFill="1" applyBorder="1" applyAlignment="1">
      <alignment horizontal="center" vertical="center" wrapText="1"/>
    </xf>
    <xf numFmtId="0" fontId="9" fillId="70" borderId="1" xfId="0" applyFont="1" applyFill="1" applyBorder="1" applyAlignment="1">
      <alignment horizontal="center" vertical="center" wrapText="1"/>
    </xf>
    <xf numFmtId="0" fontId="9" fillId="71" borderId="1" xfId="0" applyFont="1" applyFill="1" applyBorder="1" applyAlignment="1">
      <alignment horizontal="center" vertical="center" wrapText="1"/>
    </xf>
    <xf numFmtId="0" fontId="9" fillId="72" borderId="1" xfId="0" applyFont="1" applyFill="1" applyBorder="1" applyAlignment="1">
      <alignment horizontal="center" vertical="center" wrapText="1"/>
    </xf>
    <xf numFmtId="0" fontId="9" fillId="73" borderId="1" xfId="0" applyFont="1" applyFill="1" applyBorder="1" applyAlignment="1">
      <alignment horizontal="center" vertical="center" wrapText="1"/>
    </xf>
    <xf numFmtId="0" fontId="9" fillId="74" borderId="1" xfId="0" applyFont="1" applyFill="1" applyBorder="1" applyAlignment="1">
      <alignment horizontal="center" vertical="center" wrapText="1"/>
    </xf>
    <xf numFmtId="0" fontId="9" fillId="75" borderId="1" xfId="0" applyFont="1" applyFill="1" applyBorder="1" applyAlignment="1">
      <alignment horizontal="center" vertical="center" wrapText="1"/>
    </xf>
    <xf numFmtId="0" fontId="9" fillId="76" borderId="1" xfId="0" applyFont="1" applyFill="1" applyBorder="1" applyAlignment="1">
      <alignment horizontal="center" vertical="center" wrapText="1"/>
    </xf>
    <xf numFmtId="0" fontId="9" fillId="77" borderId="1" xfId="0" applyFont="1" applyFill="1" applyBorder="1" applyAlignment="1">
      <alignment horizontal="center" vertical="center" wrapText="1"/>
    </xf>
    <xf numFmtId="0" fontId="9" fillId="78" borderId="1" xfId="0" applyFont="1" applyFill="1" applyBorder="1" applyAlignment="1">
      <alignment horizontal="center" vertical="center" wrapText="1"/>
    </xf>
    <xf numFmtId="0" fontId="9" fillId="79" borderId="1" xfId="0" applyFont="1" applyFill="1" applyBorder="1" applyAlignment="1">
      <alignment horizontal="center" vertical="center" wrapText="1"/>
    </xf>
    <xf numFmtId="0" fontId="9" fillId="80" borderId="1" xfId="0" applyFont="1" applyFill="1" applyBorder="1" applyAlignment="1">
      <alignment horizontal="center" vertical="center" wrapText="1"/>
    </xf>
    <xf numFmtId="0" fontId="9" fillId="81" borderId="1" xfId="0" applyFont="1" applyFill="1" applyBorder="1" applyAlignment="1">
      <alignment horizontal="center" vertical="center" wrapText="1"/>
    </xf>
    <xf numFmtId="0" fontId="9" fillId="82" borderId="1" xfId="0" applyFont="1" applyFill="1" applyBorder="1" applyAlignment="1">
      <alignment horizontal="center" vertical="center" wrapText="1"/>
    </xf>
    <xf numFmtId="0" fontId="9" fillId="83" borderId="1" xfId="0" applyFont="1" applyFill="1" applyBorder="1" applyAlignment="1">
      <alignment horizontal="center" vertical="center" wrapText="1"/>
    </xf>
    <xf numFmtId="0" fontId="9" fillId="42" borderId="1" xfId="0" applyFont="1" applyFill="1" applyBorder="1" applyAlignment="1">
      <alignment horizontal="center" vertical="center"/>
    </xf>
    <xf numFmtId="0" fontId="9" fillId="34" borderId="1" xfId="0" applyFont="1" applyFill="1" applyBorder="1" applyAlignment="1">
      <alignment horizontal="center" vertical="center"/>
    </xf>
    <xf numFmtId="0" fontId="9" fillId="40" borderId="1" xfId="0" applyFont="1" applyFill="1" applyBorder="1" applyAlignment="1">
      <alignment horizontal="center" vertical="center"/>
    </xf>
    <xf numFmtId="0" fontId="9" fillId="39" borderId="1" xfId="0" applyFont="1" applyFill="1" applyBorder="1" applyAlignment="1">
      <alignment horizontal="center" vertical="center"/>
    </xf>
    <xf numFmtId="0" fontId="9" fillId="29" borderId="1" xfId="0" applyFont="1" applyFill="1" applyBorder="1" applyAlignment="1">
      <alignment horizontal="center" vertical="center"/>
    </xf>
    <xf numFmtId="0" fontId="9" fillId="84" borderId="1" xfId="0" applyFont="1" applyFill="1" applyBorder="1" applyAlignment="1">
      <alignment horizontal="center" vertical="center" wrapText="1"/>
    </xf>
    <xf numFmtId="0" fontId="9" fillId="85" borderId="1" xfId="0" applyFont="1" applyFill="1" applyBorder="1" applyAlignment="1">
      <alignment horizontal="center" vertical="center" wrapText="1"/>
    </xf>
    <xf numFmtId="0" fontId="9" fillId="86" borderId="1" xfId="0" applyFont="1" applyFill="1" applyBorder="1" applyAlignment="1">
      <alignment horizontal="center" vertical="center" wrapText="1"/>
    </xf>
    <xf numFmtId="0" fontId="9" fillId="87" borderId="1" xfId="0" applyFont="1" applyFill="1" applyBorder="1" applyAlignment="1">
      <alignment horizontal="center" vertical="center" wrapText="1"/>
    </xf>
    <xf numFmtId="0" fontId="9" fillId="88" borderId="1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89" borderId="1" xfId="0" applyFont="1" applyFill="1" applyBorder="1" applyAlignment="1">
      <alignment horizontal="center" vertical="center" wrapText="1"/>
    </xf>
    <xf numFmtId="0" fontId="9" fillId="90" borderId="1" xfId="0" applyFont="1" applyFill="1" applyBorder="1" applyAlignment="1">
      <alignment horizontal="center" vertical="center" wrapText="1"/>
    </xf>
    <xf numFmtId="0" fontId="9" fillId="91" borderId="1" xfId="0" applyFont="1" applyFill="1" applyBorder="1" applyAlignment="1">
      <alignment horizontal="center" vertical="center" wrapText="1"/>
    </xf>
    <xf numFmtId="0" fontId="9" fillId="92" borderId="1" xfId="0" applyFont="1" applyFill="1" applyBorder="1" applyAlignment="1">
      <alignment horizontal="center" vertical="center" wrapText="1"/>
    </xf>
    <xf numFmtId="0" fontId="9" fillId="93" borderId="1" xfId="0" applyFont="1" applyFill="1" applyBorder="1" applyAlignment="1">
      <alignment horizontal="center" vertical="center" wrapText="1"/>
    </xf>
    <xf numFmtId="0" fontId="9" fillId="94" borderId="1" xfId="0" applyFont="1" applyFill="1" applyBorder="1" applyAlignment="1">
      <alignment horizontal="center" vertical="center" wrapText="1"/>
    </xf>
    <xf numFmtId="0" fontId="9" fillId="95" borderId="1" xfId="0" applyFont="1" applyFill="1" applyBorder="1" applyAlignment="1">
      <alignment horizontal="center" vertical="center" wrapText="1"/>
    </xf>
    <xf numFmtId="0" fontId="9" fillId="96" borderId="1" xfId="0" applyFont="1" applyFill="1" applyBorder="1" applyAlignment="1">
      <alignment horizontal="center" vertical="center" wrapText="1"/>
    </xf>
    <xf numFmtId="0" fontId="9" fillId="97" borderId="1" xfId="0" applyFont="1" applyFill="1" applyBorder="1" applyAlignment="1">
      <alignment horizontal="center" vertical="center" wrapText="1"/>
    </xf>
    <xf numFmtId="0" fontId="9" fillId="98" borderId="1" xfId="0" applyFont="1" applyFill="1" applyBorder="1" applyAlignment="1">
      <alignment horizontal="center" vertical="center" wrapText="1"/>
    </xf>
    <xf numFmtId="0" fontId="9" fillId="99" borderId="1" xfId="0" applyFont="1" applyFill="1" applyBorder="1" applyAlignment="1">
      <alignment horizontal="center" vertical="center" wrapText="1"/>
    </xf>
    <xf numFmtId="0" fontId="9" fillId="100" borderId="1" xfId="0" applyFont="1" applyFill="1" applyBorder="1" applyAlignment="1">
      <alignment horizontal="center" vertical="center" wrapText="1"/>
    </xf>
    <xf numFmtId="0" fontId="9" fillId="101" borderId="1" xfId="0" applyFont="1" applyFill="1" applyBorder="1" applyAlignment="1">
      <alignment horizontal="center" vertical="center" wrapText="1"/>
    </xf>
    <xf numFmtId="0" fontId="9" fillId="102" borderId="1" xfId="0" applyFont="1" applyFill="1" applyBorder="1" applyAlignment="1">
      <alignment horizontal="center" vertical="center" wrapText="1"/>
    </xf>
    <xf numFmtId="0" fontId="9" fillId="103" borderId="1" xfId="0" applyFont="1" applyFill="1" applyBorder="1" applyAlignment="1">
      <alignment horizontal="center" vertical="center" wrapText="1"/>
    </xf>
    <xf numFmtId="0" fontId="9" fillId="104" borderId="1" xfId="0" applyFont="1" applyFill="1" applyBorder="1" applyAlignment="1">
      <alignment horizontal="center" vertical="center" wrapText="1"/>
    </xf>
    <xf numFmtId="0" fontId="9" fillId="105" borderId="1" xfId="0" applyFont="1" applyFill="1" applyBorder="1" applyAlignment="1">
      <alignment horizontal="center" vertical="center" wrapText="1"/>
    </xf>
    <xf numFmtId="0" fontId="9" fillId="106" borderId="1" xfId="0" applyFont="1" applyFill="1" applyBorder="1" applyAlignment="1">
      <alignment horizontal="center" vertical="center" wrapText="1"/>
    </xf>
    <xf numFmtId="0" fontId="9" fillId="107" borderId="1" xfId="0" applyFont="1" applyFill="1" applyBorder="1" applyAlignment="1">
      <alignment horizontal="center" vertical="center" wrapText="1"/>
    </xf>
    <xf numFmtId="0" fontId="9" fillId="108" borderId="1" xfId="0" applyFont="1" applyFill="1" applyBorder="1" applyAlignment="1">
      <alignment horizontal="center" vertical="center" wrapText="1"/>
    </xf>
    <xf numFmtId="0" fontId="9" fillId="109" borderId="1" xfId="0" applyFont="1" applyFill="1" applyBorder="1" applyAlignment="1">
      <alignment horizontal="center" vertical="center" wrapText="1"/>
    </xf>
    <xf numFmtId="0" fontId="9" fillId="110" borderId="1" xfId="0" applyFont="1" applyFill="1" applyBorder="1" applyAlignment="1">
      <alignment horizontal="center" vertical="center" wrapText="1"/>
    </xf>
    <xf numFmtId="0" fontId="9" fillId="111" borderId="1" xfId="0" applyFont="1" applyFill="1" applyBorder="1" applyAlignment="1">
      <alignment horizontal="center" vertical="center" wrapText="1"/>
    </xf>
    <xf numFmtId="0" fontId="9" fillId="112" borderId="1" xfId="0" applyFont="1" applyFill="1" applyBorder="1" applyAlignment="1">
      <alignment horizontal="center" vertical="center" wrapText="1"/>
    </xf>
    <xf numFmtId="0" fontId="9" fillId="113" borderId="1" xfId="0" applyFont="1" applyFill="1" applyBorder="1" applyAlignment="1">
      <alignment horizontal="center" vertical="center" wrapText="1"/>
    </xf>
    <xf numFmtId="0" fontId="9" fillId="114" borderId="1" xfId="0" applyFont="1" applyFill="1" applyBorder="1" applyAlignment="1">
      <alignment horizontal="center" vertical="center" wrapText="1"/>
    </xf>
    <xf numFmtId="0" fontId="9" fillId="115" borderId="1" xfId="0" applyFont="1" applyFill="1" applyBorder="1" applyAlignment="1">
      <alignment horizontal="center" vertical="center" wrapText="1"/>
    </xf>
    <xf numFmtId="0" fontId="9" fillId="116" borderId="1" xfId="0" applyFont="1" applyFill="1" applyBorder="1" applyAlignment="1">
      <alignment horizontal="center" vertical="center" wrapText="1"/>
    </xf>
    <xf numFmtId="0" fontId="9" fillId="117" borderId="1" xfId="0" applyFont="1" applyFill="1" applyBorder="1" applyAlignment="1">
      <alignment horizontal="center" vertical="center" wrapText="1"/>
    </xf>
    <xf numFmtId="0" fontId="9" fillId="118" borderId="1" xfId="0" applyFont="1" applyFill="1" applyBorder="1" applyAlignment="1">
      <alignment horizontal="center" vertical="center" wrapText="1"/>
    </xf>
    <xf numFmtId="0" fontId="9" fillId="119" borderId="1" xfId="0" applyFont="1" applyFill="1" applyBorder="1" applyAlignment="1">
      <alignment horizontal="center" vertical="center" wrapText="1"/>
    </xf>
    <xf numFmtId="0" fontId="9" fillId="120" borderId="1" xfId="0" applyFont="1" applyFill="1" applyBorder="1" applyAlignment="1">
      <alignment horizontal="center" vertical="center" wrapText="1"/>
    </xf>
    <xf numFmtId="0" fontId="9" fillId="121" borderId="1" xfId="0" applyFont="1" applyFill="1" applyBorder="1" applyAlignment="1">
      <alignment horizontal="center" vertical="center" wrapText="1"/>
    </xf>
    <xf numFmtId="0" fontId="9" fillId="122" borderId="1" xfId="0" applyFont="1" applyFill="1" applyBorder="1" applyAlignment="1">
      <alignment horizontal="center" vertical="center" wrapText="1"/>
    </xf>
    <xf numFmtId="0" fontId="9" fillId="123" borderId="1" xfId="0" applyFont="1" applyFill="1" applyBorder="1" applyAlignment="1">
      <alignment horizontal="center" vertical="center" wrapText="1"/>
    </xf>
    <xf numFmtId="0" fontId="9" fillId="124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/>
    </xf>
    <xf numFmtId="0" fontId="9" fillId="28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125" borderId="1" xfId="0" applyFont="1" applyFill="1" applyBorder="1" applyAlignment="1">
      <alignment horizontal="center" vertical="center" wrapText="1"/>
    </xf>
    <xf numFmtId="0" fontId="9" fillId="126" borderId="1" xfId="0" applyFont="1" applyFill="1" applyBorder="1" applyAlignment="1">
      <alignment horizontal="center" vertical="center" wrapText="1"/>
    </xf>
    <xf numFmtId="0" fontId="9" fillId="127" borderId="1" xfId="0" applyFont="1" applyFill="1" applyBorder="1" applyAlignment="1">
      <alignment horizontal="center" vertical="center" wrapText="1"/>
    </xf>
    <xf numFmtId="0" fontId="9" fillId="128" borderId="1" xfId="0" applyFont="1" applyFill="1" applyBorder="1" applyAlignment="1">
      <alignment horizontal="center" vertical="center" wrapText="1"/>
    </xf>
    <xf numFmtId="0" fontId="9" fillId="129" borderId="1" xfId="0" applyFont="1" applyFill="1" applyBorder="1" applyAlignment="1">
      <alignment horizontal="center" vertical="center" wrapText="1"/>
    </xf>
    <xf numFmtId="0" fontId="9" fillId="130" borderId="1" xfId="0" applyFont="1" applyFill="1" applyBorder="1" applyAlignment="1">
      <alignment horizontal="center" vertical="center" wrapText="1"/>
    </xf>
    <xf numFmtId="0" fontId="9" fillId="131" borderId="1" xfId="0" applyFont="1" applyFill="1" applyBorder="1" applyAlignment="1">
      <alignment horizontal="center" vertical="center" wrapText="1"/>
    </xf>
    <xf numFmtId="0" fontId="9" fillId="132" borderId="1" xfId="0" applyFont="1" applyFill="1" applyBorder="1" applyAlignment="1">
      <alignment horizontal="center" vertical="center" wrapText="1"/>
    </xf>
    <xf numFmtId="0" fontId="9" fillId="133" borderId="1" xfId="0" applyFont="1" applyFill="1" applyBorder="1" applyAlignment="1">
      <alignment horizontal="center" vertical="center" wrapText="1"/>
    </xf>
    <xf numFmtId="0" fontId="9" fillId="134" borderId="1" xfId="0" applyFont="1" applyFill="1" applyBorder="1" applyAlignment="1">
      <alignment horizontal="center" vertical="center" wrapText="1"/>
    </xf>
    <xf numFmtId="0" fontId="9" fillId="135" borderId="1" xfId="0" applyFont="1" applyFill="1" applyBorder="1" applyAlignment="1">
      <alignment horizontal="center" vertical="center" wrapText="1"/>
    </xf>
    <xf numFmtId="0" fontId="9" fillId="136" borderId="1" xfId="0" applyFont="1" applyFill="1" applyBorder="1" applyAlignment="1">
      <alignment horizontal="center" vertical="center" wrapText="1"/>
    </xf>
    <xf numFmtId="0" fontId="9" fillId="137" borderId="1" xfId="0" applyFont="1" applyFill="1" applyBorder="1" applyAlignment="1">
      <alignment horizontal="center" vertical="center" wrapText="1"/>
    </xf>
    <xf numFmtId="0" fontId="9" fillId="138" borderId="1" xfId="0" applyFont="1" applyFill="1" applyBorder="1" applyAlignment="1">
      <alignment horizontal="center" vertical="center" wrapText="1"/>
    </xf>
    <xf numFmtId="0" fontId="9" fillId="139" borderId="1" xfId="0" applyFont="1" applyFill="1" applyBorder="1" applyAlignment="1">
      <alignment horizontal="center" vertical="center" wrapText="1"/>
    </xf>
    <xf numFmtId="0" fontId="9" fillId="140" borderId="1" xfId="0" applyFont="1" applyFill="1" applyBorder="1" applyAlignment="1">
      <alignment horizontal="center" vertical="center" wrapText="1"/>
    </xf>
    <xf numFmtId="0" fontId="9" fillId="141" borderId="1" xfId="0" applyFont="1" applyFill="1" applyBorder="1" applyAlignment="1">
      <alignment horizontal="center" vertical="center" wrapText="1"/>
    </xf>
    <xf numFmtId="0" fontId="9" fillId="142" borderId="1" xfId="0" applyFont="1" applyFill="1" applyBorder="1" applyAlignment="1">
      <alignment horizontal="center" vertical="center" wrapText="1"/>
    </xf>
    <xf numFmtId="0" fontId="9" fillId="143" borderId="1" xfId="0" applyFont="1" applyFill="1" applyBorder="1" applyAlignment="1">
      <alignment horizontal="center" vertical="center" wrapText="1"/>
    </xf>
    <xf numFmtId="0" fontId="9" fillId="144" borderId="1" xfId="0" applyFont="1" applyFill="1" applyBorder="1" applyAlignment="1">
      <alignment horizontal="center" vertical="center" wrapText="1"/>
    </xf>
    <xf numFmtId="0" fontId="9" fillId="145" borderId="1" xfId="0" applyFont="1" applyFill="1" applyBorder="1" applyAlignment="1">
      <alignment horizontal="center" vertical="center" wrapText="1"/>
    </xf>
    <xf numFmtId="0" fontId="9" fillId="146" borderId="1" xfId="0" applyFont="1" applyFill="1" applyBorder="1" applyAlignment="1">
      <alignment horizontal="center" vertical="center" wrapText="1"/>
    </xf>
    <xf numFmtId="0" fontId="9" fillId="147" borderId="1" xfId="0" applyFont="1" applyFill="1" applyBorder="1" applyAlignment="1">
      <alignment horizontal="center" vertical="center" wrapText="1"/>
    </xf>
    <xf numFmtId="0" fontId="9" fillId="148" borderId="1" xfId="0" applyFont="1" applyFill="1" applyBorder="1" applyAlignment="1">
      <alignment horizontal="center" vertical="center" wrapText="1"/>
    </xf>
    <xf numFmtId="0" fontId="9" fillId="149" borderId="1" xfId="0" applyFont="1" applyFill="1" applyBorder="1" applyAlignment="1">
      <alignment horizontal="center" vertical="center" wrapText="1"/>
    </xf>
    <xf numFmtId="0" fontId="9" fillId="150" borderId="1" xfId="0" applyFont="1" applyFill="1" applyBorder="1" applyAlignment="1">
      <alignment horizontal="center" vertical="center" wrapText="1"/>
    </xf>
    <xf numFmtId="0" fontId="9" fillId="36" borderId="1" xfId="0" applyFont="1" applyFill="1" applyBorder="1" applyAlignment="1">
      <alignment horizontal="center" vertical="center"/>
    </xf>
    <xf numFmtId="0" fontId="9" fillId="151" borderId="1" xfId="0" applyFont="1" applyFill="1" applyBorder="1" applyAlignment="1">
      <alignment horizontal="center" vertical="center" wrapText="1"/>
    </xf>
    <xf numFmtId="0" fontId="9" fillId="152" borderId="1" xfId="0" applyFont="1" applyFill="1" applyBorder="1" applyAlignment="1">
      <alignment horizontal="center" vertical="center" wrapText="1"/>
    </xf>
    <xf numFmtId="0" fontId="9" fillId="153" borderId="1" xfId="0" applyFont="1" applyFill="1" applyBorder="1" applyAlignment="1">
      <alignment horizontal="center" vertical="center" wrapText="1"/>
    </xf>
    <xf numFmtId="0" fontId="9" fillId="154" borderId="1" xfId="0" applyFont="1" applyFill="1" applyBorder="1" applyAlignment="1">
      <alignment horizontal="center" vertical="center" wrapText="1"/>
    </xf>
    <xf numFmtId="0" fontId="9" fillId="155" borderId="1" xfId="0" applyFont="1" applyFill="1" applyBorder="1" applyAlignment="1">
      <alignment horizontal="center" vertical="center" wrapText="1"/>
    </xf>
    <xf numFmtId="0" fontId="9" fillId="156" borderId="1" xfId="0" applyFont="1" applyFill="1" applyBorder="1" applyAlignment="1">
      <alignment horizontal="center" vertical="center" wrapText="1"/>
    </xf>
    <xf numFmtId="0" fontId="9" fillId="157" borderId="1" xfId="0" applyFont="1" applyFill="1" applyBorder="1" applyAlignment="1">
      <alignment horizontal="center" vertical="center" wrapText="1"/>
    </xf>
    <xf numFmtId="0" fontId="9" fillId="158" borderId="1" xfId="0" applyFont="1" applyFill="1" applyBorder="1" applyAlignment="1">
      <alignment horizontal="center" vertical="center" wrapText="1"/>
    </xf>
    <xf numFmtId="0" fontId="9" fillId="159" borderId="1" xfId="0" applyFont="1" applyFill="1" applyBorder="1" applyAlignment="1">
      <alignment horizontal="center" vertical="center" wrapText="1"/>
    </xf>
    <xf numFmtId="0" fontId="9" fillId="160" borderId="1" xfId="0" applyFont="1" applyFill="1" applyBorder="1" applyAlignment="1">
      <alignment horizontal="center" vertical="center" wrapText="1"/>
    </xf>
    <xf numFmtId="0" fontId="9" fillId="161" borderId="1" xfId="0" applyFont="1" applyFill="1" applyBorder="1" applyAlignment="1">
      <alignment horizontal="center" vertical="center" wrapText="1"/>
    </xf>
    <xf numFmtId="0" fontId="9" fillId="162" borderId="1" xfId="0" applyFont="1" applyFill="1" applyBorder="1" applyAlignment="1">
      <alignment horizontal="center" vertical="center" wrapText="1"/>
    </xf>
    <xf numFmtId="0" fontId="9" fillId="163" borderId="1" xfId="0" applyFont="1" applyFill="1" applyBorder="1" applyAlignment="1">
      <alignment horizontal="center" vertical="center" wrapText="1"/>
    </xf>
    <xf numFmtId="0" fontId="9" fillId="164" borderId="1" xfId="0" applyFont="1" applyFill="1" applyBorder="1" applyAlignment="1">
      <alignment horizontal="center" vertical="center" wrapText="1"/>
    </xf>
    <xf numFmtId="0" fontId="9" fillId="165" borderId="1" xfId="0" applyFont="1" applyFill="1" applyBorder="1" applyAlignment="1">
      <alignment horizontal="center" vertical="center" wrapText="1"/>
    </xf>
    <xf numFmtId="0" fontId="9" fillId="166" borderId="1" xfId="0" applyFont="1" applyFill="1" applyBorder="1" applyAlignment="1">
      <alignment horizontal="center" vertical="center" wrapText="1"/>
    </xf>
    <xf numFmtId="0" fontId="9" fillId="167" borderId="1" xfId="0" applyFont="1" applyFill="1" applyBorder="1" applyAlignment="1">
      <alignment horizontal="center" vertical="center" wrapText="1"/>
    </xf>
    <xf numFmtId="0" fontId="9" fillId="168" borderId="1" xfId="0" applyFont="1" applyFill="1" applyBorder="1" applyAlignment="1">
      <alignment horizontal="center" vertical="center" wrapText="1"/>
    </xf>
    <xf numFmtId="0" fontId="9" fillId="169" borderId="1" xfId="0" applyFont="1" applyFill="1" applyBorder="1" applyAlignment="1">
      <alignment horizontal="center" vertical="center" wrapText="1"/>
    </xf>
    <xf numFmtId="0" fontId="9" fillId="170" borderId="1" xfId="0" applyFont="1" applyFill="1" applyBorder="1" applyAlignment="1">
      <alignment horizontal="center" vertical="center" wrapText="1"/>
    </xf>
    <xf numFmtId="0" fontId="9" fillId="171" borderId="1" xfId="0" applyFont="1" applyFill="1" applyBorder="1" applyAlignment="1">
      <alignment horizontal="center" vertical="center" wrapText="1"/>
    </xf>
    <xf numFmtId="0" fontId="9" fillId="172" borderId="1" xfId="0" applyFont="1" applyFill="1" applyBorder="1" applyAlignment="1">
      <alignment horizontal="center" vertical="center" wrapText="1"/>
    </xf>
    <xf numFmtId="0" fontId="9" fillId="173" borderId="1" xfId="0" applyFont="1" applyFill="1" applyBorder="1" applyAlignment="1">
      <alignment horizontal="center" vertical="center" wrapText="1"/>
    </xf>
    <xf numFmtId="1" fontId="0" fillId="0" borderId="0" xfId="0" applyNumberFormat="1"/>
    <xf numFmtId="0" fontId="7" fillId="174" borderId="15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175" borderId="15" xfId="0" applyFont="1" applyFill="1" applyBorder="1" applyAlignment="1">
      <alignment horizontal="center" vertical="center" wrapText="1"/>
    </xf>
    <xf numFmtId="0" fontId="6" fillId="176" borderId="15" xfId="0" applyFont="1" applyFill="1" applyBorder="1" applyAlignment="1">
      <alignment horizontal="center" vertical="center" wrapText="1"/>
    </xf>
    <xf numFmtId="0" fontId="6" fillId="177" borderId="15" xfId="0" applyFont="1" applyFill="1" applyBorder="1" applyAlignment="1">
      <alignment horizontal="center" vertical="center" wrapText="1"/>
    </xf>
    <xf numFmtId="0" fontId="6" fillId="178" borderId="15" xfId="0" applyFont="1" applyFill="1" applyBorder="1" applyAlignment="1">
      <alignment horizontal="center" vertical="center" wrapText="1"/>
    </xf>
    <xf numFmtId="0" fontId="6" fillId="179" borderId="15" xfId="0" applyFont="1" applyFill="1" applyBorder="1" applyAlignment="1">
      <alignment horizontal="center" vertical="center" wrapText="1"/>
    </xf>
    <xf numFmtId="0" fontId="6" fillId="180" borderId="15" xfId="0" applyFont="1" applyFill="1" applyBorder="1" applyAlignment="1">
      <alignment horizontal="center" vertical="center" wrapText="1"/>
    </xf>
    <xf numFmtId="0" fontId="6" fillId="181" borderId="15" xfId="0" applyFont="1" applyFill="1" applyBorder="1" applyAlignment="1">
      <alignment horizontal="center" vertical="center" wrapText="1"/>
    </xf>
    <xf numFmtId="0" fontId="6" fillId="182" borderId="15" xfId="0" applyFont="1" applyFill="1" applyBorder="1" applyAlignment="1">
      <alignment horizontal="center" vertical="center" wrapText="1"/>
    </xf>
    <xf numFmtId="0" fontId="6" fillId="184" borderId="15" xfId="0" applyFont="1" applyFill="1" applyBorder="1" applyAlignment="1">
      <alignment horizontal="center" vertical="center" wrapText="1"/>
    </xf>
    <xf numFmtId="0" fontId="6" fillId="186" borderId="15" xfId="0" applyFont="1" applyFill="1" applyBorder="1" applyAlignment="1">
      <alignment horizontal="center" vertical="center" wrapText="1"/>
    </xf>
    <xf numFmtId="0" fontId="6" fillId="187" borderId="15" xfId="0" applyFont="1" applyFill="1" applyBorder="1" applyAlignment="1">
      <alignment horizontal="center" vertical="center" wrapText="1"/>
    </xf>
    <xf numFmtId="0" fontId="6" fillId="188" borderId="15" xfId="0" applyFont="1" applyFill="1" applyBorder="1" applyAlignment="1">
      <alignment horizontal="center" vertical="center" wrapText="1"/>
    </xf>
    <xf numFmtId="0" fontId="6" fillId="189" borderId="15" xfId="0" applyFont="1" applyFill="1" applyBorder="1" applyAlignment="1">
      <alignment horizontal="center" vertical="center" wrapText="1"/>
    </xf>
    <xf numFmtId="0" fontId="6" fillId="190" borderId="15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183" borderId="13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180" borderId="19" xfId="0" applyFont="1" applyFill="1" applyBorder="1" applyAlignment="1">
      <alignment horizontal="center" vertical="center" wrapText="1"/>
    </xf>
    <xf numFmtId="0" fontId="0" fillId="0" borderId="22" xfId="0" applyBorder="1"/>
    <xf numFmtId="0" fontId="6" fillId="184" borderId="13" xfId="0" applyFont="1" applyFill="1" applyBorder="1" applyAlignment="1">
      <alignment horizontal="center" vertical="center" wrapText="1"/>
    </xf>
    <xf numFmtId="0" fontId="6" fillId="185" borderId="19" xfId="0" applyFont="1" applyFill="1" applyBorder="1" applyAlignment="1">
      <alignment horizontal="center" vertical="center" wrapText="1"/>
    </xf>
    <xf numFmtId="0" fontId="6" fillId="191" borderId="13" xfId="0" applyFont="1" applyFill="1" applyBorder="1" applyAlignment="1">
      <alignment horizontal="center" vertical="center" wrapText="1"/>
    </xf>
    <xf numFmtId="0" fontId="12" fillId="17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192" borderId="1" xfId="0" applyFont="1" applyFill="1" applyBorder="1" applyAlignment="1">
      <alignment horizontal="center" vertical="center" wrapText="1"/>
    </xf>
    <xf numFmtId="0" fontId="6" fillId="193" borderId="1" xfId="0" applyFont="1" applyFill="1" applyBorder="1" applyAlignment="1">
      <alignment horizontal="center" vertical="center" wrapText="1"/>
    </xf>
    <xf numFmtId="0" fontId="6" fillId="194" borderId="1" xfId="0" applyFont="1" applyFill="1" applyBorder="1" applyAlignment="1">
      <alignment horizontal="center" vertical="center" wrapText="1"/>
    </xf>
    <xf numFmtId="0" fontId="6" fillId="181" borderId="1" xfId="0" applyFont="1" applyFill="1" applyBorder="1" applyAlignment="1">
      <alignment horizontal="center" vertical="center" wrapText="1"/>
    </xf>
    <xf numFmtId="0" fontId="6" fillId="195" borderId="1" xfId="0" applyFont="1" applyFill="1" applyBorder="1" applyAlignment="1">
      <alignment horizontal="center" vertical="center" wrapText="1"/>
    </xf>
    <xf numFmtId="0" fontId="6" fillId="196" borderId="1" xfId="0" applyFont="1" applyFill="1" applyBorder="1" applyAlignment="1">
      <alignment horizontal="center" vertical="center" wrapText="1"/>
    </xf>
    <xf numFmtId="0" fontId="6" fillId="197" borderId="1" xfId="0" applyFont="1" applyFill="1" applyBorder="1" applyAlignment="1">
      <alignment horizontal="center" vertical="center" wrapText="1"/>
    </xf>
    <xf numFmtId="0" fontId="6" fillId="182" borderId="1" xfId="0" applyFont="1" applyFill="1" applyBorder="1" applyAlignment="1">
      <alignment horizontal="center" vertical="center" wrapText="1"/>
    </xf>
    <xf numFmtId="0" fontId="6" fillId="198" borderId="1" xfId="0" applyFont="1" applyFill="1" applyBorder="1" applyAlignment="1">
      <alignment horizontal="center" vertical="center" wrapText="1"/>
    </xf>
    <xf numFmtId="0" fontId="6" fillId="199" borderId="1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206" borderId="15" xfId="0" applyFont="1" applyFill="1" applyBorder="1" applyAlignment="1">
      <alignment horizontal="center" vertical="center" wrapText="1"/>
    </xf>
    <xf numFmtId="0" fontId="10" fillId="207" borderId="15" xfId="0" applyFont="1" applyFill="1" applyBorder="1" applyAlignment="1">
      <alignment horizontal="center" vertical="center" wrapText="1"/>
    </xf>
    <xf numFmtId="0" fontId="10" fillId="208" borderId="15" xfId="0" applyFont="1" applyFill="1" applyBorder="1" applyAlignment="1">
      <alignment horizontal="center" vertical="center" wrapText="1"/>
    </xf>
    <xf numFmtId="0" fontId="10" fillId="209" borderId="15" xfId="0" applyFont="1" applyFill="1" applyBorder="1" applyAlignment="1">
      <alignment horizontal="center" vertical="center" wrapText="1"/>
    </xf>
    <xf numFmtId="0" fontId="10" fillId="204" borderId="15" xfId="0" applyFont="1" applyFill="1" applyBorder="1" applyAlignment="1">
      <alignment horizontal="center" vertical="center" wrapText="1"/>
    </xf>
    <xf numFmtId="0" fontId="10" fillId="181" borderId="15" xfId="0" applyFont="1" applyFill="1" applyBorder="1" applyAlignment="1">
      <alignment horizontal="center" vertical="center" wrapText="1"/>
    </xf>
    <xf numFmtId="0" fontId="10" fillId="210" borderId="15" xfId="0" applyFont="1" applyFill="1" applyBorder="1" applyAlignment="1">
      <alignment horizontal="center" vertical="center" wrapText="1"/>
    </xf>
    <xf numFmtId="0" fontId="10" fillId="211" borderId="15" xfId="0" applyFont="1" applyFill="1" applyBorder="1" applyAlignment="1">
      <alignment horizontal="center" vertical="center" wrapText="1"/>
    </xf>
    <xf numFmtId="0" fontId="10" fillId="212" borderId="15" xfId="0" applyFont="1" applyFill="1" applyBorder="1" applyAlignment="1">
      <alignment horizontal="center" vertical="center" wrapText="1"/>
    </xf>
    <xf numFmtId="0" fontId="10" fillId="213" borderId="15" xfId="0" applyFont="1" applyFill="1" applyBorder="1" applyAlignment="1">
      <alignment horizontal="center" vertical="center" wrapText="1"/>
    </xf>
    <xf numFmtId="0" fontId="10" fillId="214" borderId="15" xfId="0" applyFont="1" applyFill="1" applyBorder="1" applyAlignment="1">
      <alignment horizontal="center" vertical="center" wrapText="1"/>
    </xf>
    <xf numFmtId="0" fontId="10" fillId="215" borderId="15" xfId="0" applyFont="1" applyFill="1" applyBorder="1" applyAlignment="1">
      <alignment horizontal="center" vertical="center" wrapText="1"/>
    </xf>
    <xf numFmtId="0" fontId="10" fillId="216" borderId="15" xfId="0" applyFont="1" applyFill="1" applyBorder="1" applyAlignment="1">
      <alignment horizontal="center" vertical="center" wrapText="1"/>
    </xf>
    <xf numFmtId="0" fontId="10" fillId="217" borderId="15" xfId="0" applyFont="1" applyFill="1" applyBorder="1" applyAlignment="1">
      <alignment horizontal="center" vertical="center" wrapText="1"/>
    </xf>
    <xf numFmtId="0" fontId="10" fillId="218" borderId="15" xfId="0" applyFont="1" applyFill="1" applyBorder="1" applyAlignment="1">
      <alignment horizontal="center" vertical="center" wrapText="1"/>
    </xf>
    <xf numFmtId="0" fontId="10" fillId="182" borderId="15" xfId="0" applyFont="1" applyFill="1" applyBorder="1" applyAlignment="1">
      <alignment horizontal="center" vertical="center" wrapText="1"/>
    </xf>
    <xf numFmtId="0" fontId="10" fillId="219" borderId="15" xfId="0" applyFont="1" applyFill="1" applyBorder="1" applyAlignment="1">
      <alignment horizontal="center" vertical="center" wrapText="1"/>
    </xf>
    <xf numFmtId="0" fontId="10" fillId="187" borderId="15" xfId="0" applyFont="1" applyFill="1" applyBorder="1" applyAlignment="1">
      <alignment horizontal="center" vertical="center" wrapText="1"/>
    </xf>
    <xf numFmtId="0" fontId="10" fillId="220" borderId="15" xfId="0" applyFont="1" applyFill="1" applyBorder="1" applyAlignment="1">
      <alignment horizontal="center" vertical="center" wrapText="1"/>
    </xf>
    <xf numFmtId="0" fontId="10" fillId="221" borderId="15" xfId="0" applyFont="1" applyFill="1" applyBorder="1" applyAlignment="1">
      <alignment horizontal="center" vertical="center" wrapText="1"/>
    </xf>
    <xf numFmtId="0" fontId="6" fillId="222" borderId="20" xfId="0" applyFont="1" applyFill="1" applyBorder="1" applyAlignment="1">
      <alignment horizontal="center" vertical="center" wrapText="1"/>
    </xf>
    <xf numFmtId="0" fontId="6" fillId="222" borderId="21" xfId="0" applyFont="1" applyFill="1" applyBorder="1" applyAlignment="1">
      <alignment horizontal="center" vertical="center" wrapText="1"/>
    </xf>
    <xf numFmtId="0" fontId="0" fillId="222" borderId="22" xfId="0" applyFill="1" applyBorder="1"/>
    <xf numFmtId="0" fontId="6" fillId="200" borderId="8" xfId="0" applyFont="1" applyFill="1" applyBorder="1" applyAlignment="1">
      <alignment horizontal="center" vertical="center" wrapText="1"/>
    </xf>
    <xf numFmtId="0" fontId="6" fillId="192" borderId="8" xfId="0" applyFont="1" applyFill="1" applyBorder="1" applyAlignment="1">
      <alignment horizontal="center" vertical="center" wrapText="1"/>
    </xf>
    <xf numFmtId="0" fontId="6" fillId="199" borderId="8" xfId="0" applyFont="1" applyFill="1" applyBorder="1" applyAlignment="1">
      <alignment horizontal="center" vertical="center" wrapText="1"/>
    </xf>
    <xf numFmtId="0" fontId="6" fillId="201" borderId="8" xfId="0" applyFont="1" applyFill="1" applyBorder="1" applyAlignment="1">
      <alignment horizontal="center" vertical="center" wrapText="1"/>
    </xf>
    <xf numFmtId="0" fontId="6" fillId="194" borderId="8" xfId="0" applyFont="1" applyFill="1" applyBorder="1" applyAlignment="1">
      <alignment horizontal="center" vertical="center" wrapText="1"/>
    </xf>
    <xf numFmtId="0" fontId="6" fillId="195" borderId="8" xfId="0" applyFont="1" applyFill="1" applyBorder="1" applyAlignment="1">
      <alignment horizontal="center" vertical="center" wrapText="1"/>
    </xf>
    <xf numFmtId="0" fontId="6" fillId="198" borderId="8" xfId="0" applyFont="1" applyFill="1" applyBorder="1" applyAlignment="1">
      <alignment horizontal="center" vertical="center" wrapText="1"/>
    </xf>
    <xf numFmtId="0" fontId="6" fillId="181" borderId="8" xfId="0" applyFont="1" applyFill="1" applyBorder="1" applyAlignment="1">
      <alignment horizontal="center" vertical="center" wrapText="1"/>
    </xf>
    <xf numFmtId="0" fontId="6" fillId="202" borderId="8" xfId="0" applyFont="1" applyFill="1" applyBorder="1" applyAlignment="1">
      <alignment horizontal="center" vertical="center" wrapText="1"/>
    </xf>
    <xf numFmtId="0" fontId="6" fillId="203" borderId="8" xfId="0" applyFont="1" applyFill="1" applyBorder="1" applyAlignment="1">
      <alignment horizontal="center" vertical="center" wrapText="1"/>
    </xf>
    <xf numFmtId="0" fontId="6" fillId="197" borderId="8" xfId="0" applyFont="1" applyFill="1" applyBorder="1" applyAlignment="1">
      <alignment horizontal="center" vertical="center" wrapText="1"/>
    </xf>
    <xf numFmtId="0" fontId="6" fillId="193" borderId="8" xfId="0" applyFont="1" applyFill="1" applyBorder="1" applyAlignment="1">
      <alignment horizontal="center" vertical="center" wrapText="1"/>
    </xf>
    <xf numFmtId="0" fontId="6" fillId="204" borderId="8" xfId="0" applyFont="1" applyFill="1" applyBorder="1" applyAlignment="1">
      <alignment horizontal="center" vertical="center" wrapText="1"/>
    </xf>
    <xf numFmtId="0" fontId="6" fillId="187" borderId="8" xfId="0" applyFont="1" applyFill="1" applyBorder="1" applyAlignment="1">
      <alignment horizontal="center" vertical="center" wrapText="1"/>
    </xf>
    <xf numFmtId="0" fontId="6" fillId="205" borderId="8" xfId="0" applyFont="1" applyFill="1" applyBorder="1" applyAlignment="1">
      <alignment horizontal="center" vertical="center" wrapText="1"/>
    </xf>
    <xf numFmtId="0" fontId="15" fillId="224" borderId="3" xfId="2" applyFont="1" applyFill="1" applyBorder="1" applyAlignment="1">
      <alignment horizontal="center"/>
    </xf>
    <xf numFmtId="0" fontId="15" fillId="224" borderId="4" xfId="2" applyFont="1" applyFill="1" applyBorder="1" applyAlignment="1">
      <alignment horizontal="center"/>
    </xf>
    <xf numFmtId="0" fontId="16" fillId="0" borderId="7" xfId="2" applyFont="1" applyBorder="1"/>
    <xf numFmtId="0" fontId="16" fillId="0" borderId="1" xfId="2" applyFont="1" applyBorder="1"/>
    <xf numFmtId="0" fontId="16" fillId="0" borderId="1" xfId="2" applyFont="1" applyBorder="1" applyAlignment="1">
      <alignment horizontal="center"/>
    </xf>
    <xf numFmtId="0" fontId="16" fillId="0" borderId="10" xfId="2" applyFont="1" applyBorder="1"/>
    <xf numFmtId="0" fontId="16" fillId="0" borderId="2" xfId="2" applyFont="1" applyBorder="1"/>
    <xf numFmtId="0" fontId="16" fillId="0" borderId="2" xfId="2" applyFont="1" applyBorder="1" applyAlignment="1">
      <alignment horizontal="center"/>
    </xf>
    <xf numFmtId="0" fontId="17" fillId="223" borderId="7" xfId="2" applyFont="1" applyFill="1" applyBorder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0" fontId="19" fillId="0" borderId="1" xfId="1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24" fillId="224" borderId="1" xfId="2" applyFont="1" applyFill="1" applyBorder="1"/>
    <xf numFmtId="2" fontId="24" fillId="224" borderId="1" xfId="2" applyNumberFormat="1" applyFont="1" applyFill="1" applyBorder="1" applyAlignment="1">
      <alignment horizontal="center" vertical="center"/>
    </xf>
    <xf numFmtId="1" fontId="24" fillId="224" borderId="1" xfId="2" applyNumberFormat="1" applyFont="1" applyFill="1" applyBorder="1" applyAlignment="1">
      <alignment horizontal="center" vertical="center"/>
    </xf>
    <xf numFmtId="165" fontId="24" fillId="224" borderId="1" xfId="1" applyNumberFormat="1" applyFont="1" applyFill="1" applyBorder="1" applyAlignment="1">
      <alignment horizontal="center" vertical="center"/>
    </xf>
    <xf numFmtId="0" fontId="24" fillId="224" borderId="1" xfId="2" applyFont="1" applyFill="1" applyBorder="1" applyAlignment="1">
      <alignment horizontal="left"/>
    </xf>
    <xf numFmtId="0" fontId="27" fillId="223" borderId="1" xfId="2" applyFont="1" applyFill="1" applyBorder="1" applyAlignment="1">
      <alignment horizontal="left"/>
    </xf>
    <xf numFmtId="0" fontId="27" fillId="223" borderId="1" xfId="2" applyFont="1" applyFill="1" applyBorder="1"/>
    <xf numFmtId="2" fontId="27" fillId="223" borderId="1" xfId="2" applyNumberFormat="1" applyFont="1" applyFill="1" applyBorder="1" applyAlignment="1">
      <alignment horizontal="center" vertical="center"/>
    </xf>
    <xf numFmtId="1" fontId="27" fillId="223" borderId="1" xfId="2" applyNumberFormat="1" applyFont="1" applyFill="1" applyBorder="1" applyAlignment="1">
      <alignment horizontal="center" vertical="center"/>
    </xf>
    <xf numFmtId="165" fontId="27" fillId="223" borderId="1" xfId="1" applyNumberFormat="1" applyFont="1" applyFill="1" applyBorder="1" applyAlignment="1">
      <alignment horizontal="center" vertical="center"/>
    </xf>
    <xf numFmtId="0" fontId="25" fillId="224" borderId="1" xfId="2" applyFont="1" applyFill="1" applyBorder="1" applyAlignment="1">
      <alignment horizontal="left"/>
    </xf>
    <xf numFmtId="0" fontId="25" fillId="224" borderId="1" xfId="2" applyFont="1" applyFill="1" applyBorder="1"/>
    <xf numFmtId="0" fontId="28" fillId="2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/>
    <xf numFmtId="0" fontId="1" fillId="0" borderId="0" xfId="2" applyFont="1"/>
    <xf numFmtId="0" fontId="32" fillId="0" borderId="0" xfId="0" applyFont="1"/>
    <xf numFmtId="0" fontId="30" fillId="0" borderId="0" xfId="0" applyFont="1"/>
    <xf numFmtId="0" fontId="31" fillId="0" borderId="0" xfId="3" applyFont="1" applyAlignment="1">
      <alignment horizontal="right"/>
    </xf>
    <xf numFmtId="0" fontId="31" fillId="0" borderId="0" xfId="3" applyFont="1" applyAlignment="1">
      <alignment horizontal="right"/>
    </xf>
    <xf numFmtId="0" fontId="17" fillId="223" borderId="8" xfId="2" applyFont="1" applyFill="1" applyBorder="1" applyAlignment="1">
      <alignment horizontal="center"/>
    </xf>
    <xf numFmtId="0" fontId="17" fillId="223" borderId="9" xfId="2" applyFont="1" applyFill="1" applyBorder="1" applyAlignment="1">
      <alignment horizontal="center"/>
    </xf>
    <xf numFmtId="0" fontId="15" fillId="224" borderId="5" xfId="2" applyFont="1" applyFill="1" applyBorder="1" applyAlignment="1">
      <alignment horizontal="center"/>
    </xf>
    <xf numFmtId="0" fontId="15" fillId="224" borderId="6" xfId="2" applyFont="1" applyFill="1" applyBorder="1" applyAlignment="1">
      <alignment horizontal="center"/>
    </xf>
    <xf numFmtId="0" fontId="21" fillId="9" borderId="0" xfId="0" applyFont="1" applyFill="1" applyAlignment="1">
      <alignment horizontal="left"/>
    </xf>
    <xf numFmtId="0" fontId="19" fillId="0" borderId="1" xfId="0" applyFont="1" applyBorder="1" applyAlignment="1">
      <alignment horizontal="center" wrapText="1"/>
    </xf>
    <xf numFmtId="0" fontId="19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6" fillId="0" borderId="8" xfId="2" applyFont="1" applyBorder="1" applyAlignment="1">
      <alignment horizontal="left"/>
    </xf>
    <xf numFmtId="0" fontId="26" fillId="0" borderId="11" xfId="2" applyFont="1" applyBorder="1" applyAlignment="1">
      <alignment horizontal="left"/>
    </xf>
    <xf numFmtId="0" fontId="7" fillId="174" borderId="17" xfId="0" applyFont="1" applyFill="1" applyBorder="1" applyAlignment="1">
      <alignment horizontal="center" vertical="center" wrapText="1"/>
    </xf>
    <xf numFmtId="0" fontId="7" fillId="174" borderId="18" xfId="0" applyFont="1" applyFill="1" applyBorder="1" applyAlignment="1">
      <alignment horizontal="center" vertical="center" wrapText="1"/>
    </xf>
    <xf numFmtId="0" fontId="7" fillId="174" borderId="13" xfId="0" applyFont="1" applyFill="1" applyBorder="1" applyAlignment="1">
      <alignment horizontal="center" vertical="center" wrapText="1"/>
    </xf>
    <xf numFmtId="0" fontId="7" fillId="174" borderId="19" xfId="0" applyFont="1" applyFill="1" applyBorder="1" applyAlignment="1">
      <alignment horizontal="center" vertical="center" wrapText="1"/>
    </xf>
    <xf numFmtId="0" fontId="12" fillId="174" borderId="1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8" borderId="13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33" fillId="225" borderId="0" xfId="0" applyFont="1" applyFill="1" applyAlignment="1">
      <alignment horizontal="left"/>
    </xf>
    <xf numFmtId="0" fontId="34" fillId="0" borderId="0" xfId="0" applyFont="1" applyAlignment="1">
      <alignment horizontal="left"/>
    </xf>
  </cellXfs>
  <cellStyles count="4">
    <cellStyle name="Hipervínculo" xfId="3" builtinId="8"/>
    <cellStyle name="Normal" xfId="0" builtinId="0"/>
    <cellStyle name="Normal 2" xfId="2" xr:uid="{48C8183F-9B6A-49E6-9E1A-F90CEACCC6CB}"/>
    <cellStyle name="Porcentaje" xfId="1" builtinId="5"/>
  </cellStyles>
  <dxfs count="3"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D20A15"/>
      <color rgb="FFED1C27"/>
      <color rgb="FF231F20"/>
      <color rgb="FF1F4E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0</xdr:row>
      <xdr:rowOff>185252</xdr:rowOff>
    </xdr:from>
    <xdr:to>
      <xdr:col>4</xdr:col>
      <xdr:colOff>9193498</xdr:colOff>
      <xdr:row>7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C041C9-D164-4D8B-BA98-05CB2CF76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1924"/>
        <a:stretch/>
      </xdr:blipFill>
      <xdr:spPr>
        <a:xfrm>
          <a:off x="1238249" y="185252"/>
          <a:ext cx="11359089" cy="1167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169333</xdr:colOff>
      <xdr:row>1</xdr:row>
      <xdr:rowOff>201083</xdr:rowOff>
    </xdr:from>
    <xdr:to>
      <xdr:col>3</xdr:col>
      <xdr:colOff>656167</xdr:colOff>
      <xdr:row>2</xdr:row>
      <xdr:rowOff>381000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0E46B994-7AA5-875A-F451-951A33F22049}"/>
            </a:ext>
          </a:extLst>
        </xdr:cNvPr>
        <xdr:cNvSpPr/>
      </xdr:nvSpPr>
      <xdr:spPr>
        <a:xfrm flipH="1">
          <a:off x="6847416" y="391583"/>
          <a:ext cx="486834" cy="444500"/>
        </a:xfrm>
        <a:prstGeom prst="rightArrow">
          <a:avLst/>
        </a:prstGeom>
        <a:solidFill>
          <a:srgbClr val="D20A1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698500</xdr:colOff>
      <xdr:row>1</xdr:row>
      <xdr:rowOff>126999</xdr:rowOff>
    </xdr:from>
    <xdr:to>
      <xdr:col>5</xdr:col>
      <xdr:colOff>349250</xdr:colOff>
      <xdr:row>4</xdr:row>
      <xdr:rowOff>52915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EA2FB84-6E8B-6662-6080-9B2A5174E37B}"/>
            </a:ext>
          </a:extLst>
        </xdr:cNvPr>
        <xdr:cNvSpPr/>
      </xdr:nvSpPr>
      <xdr:spPr>
        <a:xfrm>
          <a:off x="7376583" y="317499"/>
          <a:ext cx="2042584" cy="867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600" b="1">
              <a:solidFill>
                <a:sysClr val="windowText" lastClr="000000"/>
              </a:solidFill>
            </a:rPr>
            <a:t>Selecione</a:t>
          </a:r>
          <a:r>
            <a:rPr lang="es-CO" sz="1600" b="1" baseline="0">
              <a:solidFill>
                <a:sysClr val="windowText" lastClr="000000"/>
              </a:solidFill>
            </a:rPr>
            <a:t> departamento</a:t>
          </a:r>
          <a:endParaRPr lang="es-CO" sz="1600" b="1">
            <a:solidFill>
              <a:sysClr val="windowText" lastClr="00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Soto" refreshedDate="45695.412066898149" createdVersion="7" refreshedVersion="8" minRefreshableVersion="3" recordCount="66" xr:uid="{E989AFB3-12CA-4D48-8E20-75D70ACC577D}">
  <cacheSource type="worksheet">
    <worksheetSource ref="A1:J67" sheet="Pilares"/>
  </cacheSource>
  <cacheFields count="10">
    <cacheField name="Cod_depto" numFmtId="0">
      <sharedItems containsSemiMixedTypes="0" containsString="0" containsNumber="1" containsInteger="1" minValue="5" maxValue="99"/>
    </cacheField>
    <cacheField name="Departamento" numFmtId="0">
      <sharedItems count="33">
        <s v="Antioquia"/>
        <s v="Atlántico"/>
        <s v="Bogotá D.C."/>
        <s v="Bolívar"/>
        <s v="Boyacá"/>
        <s v="Caldas"/>
        <s v="Caquetá"/>
        <s v="Cauca"/>
        <s v="Cesar"/>
        <s v="Córdoba"/>
        <s v="Cundinamarca"/>
        <s v="Chocó"/>
        <s v="Huila"/>
        <s v="La Guajira"/>
        <s v="Magdalena"/>
        <s v="Meta"/>
        <s v="Nariño"/>
        <s v="Norte de Santander"/>
        <s v="Quindío"/>
        <s v="Risaralda"/>
        <s v="Santander"/>
        <s v="Sucre"/>
        <s v="Tolima"/>
        <s v="Valle del Cauca"/>
        <s v="Arauca"/>
        <s v="Casanare"/>
        <s v="Putumayo"/>
        <s v="Archipiélago de San Andrés"/>
        <s v="Amazonas"/>
        <s v="Guainía"/>
        <s v="Guaviare"/>
        <s v="Vaupés"/>
        <s v="Vichada"/>
      </sharedItems>
    </cacheField>
    <cacheField name="Año" numFmtId="0">
      <sharedItems count="2">
        <s v="2023"/>
        <s v="2022"/>
      </sharedItems>
    </cacheField>
    <cacheField name="INC" numFmtId="2">
      <sharedItems containsSemiMixedTypes="0" containsString="0" containsNumber="1" minValue="1.3888888888888891" maxValue="8.737373737373737"/>
    </cacheField>
    <cacheField name="INF" numFmtId="2">
      <sharedItems containsSemiMixedTypes="0" containsString="0" containsNumber="1" minValue="0.98106060606060597" maxValue="7.5113636363636358"/>
    </cacheField>
    <cacheField name="SAL" numFmtId="2">
      <sharedItems containsSemiMixedTypes="0" containsString="0" containsNumber="1" minValue="2.7807840307840306" maxValue="8.2040644540644525"/>
    </cacheField>
    <cacheField name="EDU" numFmtId="2">
      <sharedItems containsSemiMixedTypes="0" containsString="0" containsNumber="1" minValue="1.8034511784511784" maxValue="7.5399831649831635"/>
    </cacheField>
    <cacheField name="MER" numFmtId="2">
      <sharedItems containsSemiMixedTypes="0" containsString="0" containsNumber="1" minValue="2.7762626262626262" maxValue="7.4580808080808083"/>
    </cacheField>
    <cacheField name="REP" numFmtId="2">
      <sharedItems containsSemiMixedTypes="0" containsString="0" containsNumber="1" minValue="0.45454545454545459" maxValue="9.0909090909090899"/>
    </cacheField>
    <cacheField name="IEG" numFmtId="2">
      <sharedItems containsSemiMixedTypes="0" containsString="0" containsNumber="1" minValue="2.9572130030463364" maxValue="7.15684223184223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Soto" refreshedDate="45695.412067476849" createdVersion="8" refreshedVersion="8" minRefreshableVersion="3" recordCount="66" xr:uid="{2DB78EAB-CAA4-4EBE-A3A3-921CE1E3EB7E}">
  <cacheSource type="worksheet">
    <worksheetSource ref="A1:J67" sheet="Posición_pilares"/>
  </cacheSource>
  <cacheFields count="10">
    <cacheField name="Cod_depto" numFmtId="0">
      <sharedItems containsSemiMixedTypes="0" containsString="0" containsNumber="1" containsInteger="1" minValue="5" maxValue="99"/>
    </cacheField>
    <cacheField name="Departamento" numFmtId="0">
      <sharedItems count="33">
        <s v="Antioquia"/>
        <s v="Atlántico"/>
        <s v="Bogotá D.C."/>
        <s v="Bolívar"/>
        <s v="Boyacá"/>
        <s v="Caldas"/>
        <s v="Caquetá"/>
        <s v="Cauca"/>
        <s v="Cesar"/>
        <s v="Córdoba"/>
        <s v="Cundinamarca"/>
        <s v="Chocó"/>
        <s v="Huila"/>
        <s v="La Guajira"/>
        <s v="Magdalena"/>
        <s v="Meta"/>
        <s v="Nariño"/>
        <s v="Norte de Santander"/>
        <s v="Quindío"/>
        <s v="Risaralda"/>
        <s v="Santander"/>
        <s v="Sucre"/>
        <s v="Tolima"/>
        <s v="Valle del Cauca"/>
        <s v="Arauca"/>
        <s v="Casanare"/>
        <s v="Putumayo"/>
        <s v="Archipiélago de San Andrés"/>
        <s v="Amazonas"/>
        <s v="Guainía"/>
        <s v="Guaviare"/>
        <s v="Vaupés"/>
        <s v="Vichada"/>
      </sharedItems>
    </cacheField>
    <cacheField name="Año" numFmtId="0">
      <sharedItems count="2">
        <s v="2023"/>
        <s v="2022"/>
      </sharedItems>
    </cacheField>
    <cacheField name="INC" numFmtId="1">
      <sharedItems containsSemiMixedTypes="0" containsString="0" containsNumber="1" containsInteger="1" minValue="1" maxValue="33"/>
    </cacheField>
    <cacheField name="INF" numFmtId="1">
      <sharedItems containsSemiMixedTypes="0" containsString="0" containsNumber="1" containsInteger="1" minValue="1" maxValue="33"/>
    </cacheField>
    <cacheField name="SAL" numFmtId="1">
      <sharedItems containsSemiMixedTypes="0" containsString="0" containsNumber="1" containsInteger="1" minValue="1" maxValue="33"/>
    </cacheField>
    <cacheField name="EDU" numFmtId="1">
      <sharedItems containsSemiMixedTypes="0" containsString="0" containsNumber="1" containsInteger="1" minValue="1" maxValue="33"/>
    </cacheField>
    <cacheField name="MER" numFmtId="1">
      <sharedItems containsSemiMixedTypes="0" containsString="0" containsNumber="1" containsInteger="1" minValue="1" maxValue="33"/>
    </cacheField>
    <cacheField name="REP" numFmtId="1">
      <sharedItems containsSemiMixedTypes="0" containsString="0" containsNumber="1" containsInteger="1" minValue="1" maxValue="33"/>
    </cacheField>
    <cacheField name="IEG" numFmtId="1">
      <sharedItems containsSemiMixedTypes="0" containsString="0" containsNumber="1" containsInteger="1" minValue="1" maxValue="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n v="5"/>
    <x v="0"/>
    <x v="0"/>
    <n v="6.8855218855218849"/>
    <n v="7.1287878787878789"/>
    <n v="4.9464886964886956"/>
    <n v="5.0378787878787872"/>
    <n v="5.1409090909090907"/>
    <n v="9.0909090909090899"/>
    <n v="6.3717492384159042"/>
  </r>
  <r>
    <n v="8"/>
    <x v="1"/>
    <x v="0"/>
    <n v="7.8451178451178443"/>
    <n v="6.5719696969696972"/>
    <n v="5.8850408850408842"/>
    <n v="7.5399831649831635"/>
    <n v="5.0626262626262619"/>
    <n v="7.6515151515151514"/>
    <n v="6.7593755010421672"/>
  </r>
  <r>
    <n v="11"/>
    <x v="2"/>
    <x v="0"/>
    <n v="8.737373737373737"/>
    <n v="6.9280303030303028"/>
    <n v="5.7100769600769601"/>
    <n v="6.71506734006734"/>
    <n v="6.4792929292929298"/>
    <n v="8.3712121212121211"/>
    <n v="7.1568422318422309"/>
  </r>
  <r>
    <n v="13"/>
    <x v="3"/>
    <x v="0"/>
    <n v="5.2441077441077439"/>
    <n v="4.8409090909090908"/>
    <n v="5.6980519480519476"/>
    <n v="6.4962121212121211"/>
    <n v="4.4232323232323223"/>
    <n v="8.5984848484848477"/>
    <n v="5.8834996793330125"/>
  </r>
  <r>
    <n v="15"/>
    <x v="4"/>
    <x v="0"/>
    <n v="7.2558922558922561"/>
    <n v="7.128787878787878"/>
    <n v="4.4684944684944687"/>
    <n v="5.9890572390572387"/>
    <n v="5.8944444444444439"/>
    <n v="6.2878787878787881"/>
    <n v="6.1707591790925127"/>
  </r>
  <r>
    <n v="17"/>
    <x v="5"/>
    <x v="0"/>
    <n v="5.8754208754208745"/>
    <n v="6.2878787878787872"/>
    <n v="3.9568302068302068"/>
    <n v="5.9848484848484844"/>
    <n v="6.963636363636363"/>
    <n v="6.5909090909090908"/>
    <n v="5.9432539682539689"/>
  </r>
  <r>
    <n v="18"/>
    <x v="6"/>
    <x v="0"/>
    <n v="7.1717171717171704"/>
    <n v="5.0340909090909092"/>
    <n v="3.6910774410774412"/>
    <n v="4.4675925925925917"/>
    <n v="3.9641414141414146"/>
    <n v="2.5378787878787881"/>
    <n v="4.4777497194163862"/>
  </r>
  <r>
    <n v="19"/>
    <x v="7"/>
    <x v="0"/>
    <n v="4.3939393939393936"/>
    <n v="6.2234848484848495"/>
    <n v="5.8790283790283793"/>
    <n v="5.9785353535353529"/>
    <n v="5.0696969696969685"/>
    <n v="6.4015151515151514"/>
    <n v="5.657700016033349"/>
  </r>
  <r>
    <n v="20"/>
    <x v="8"/>
    <x v="0"/>
    <n v="5.0252525252525251"/>
    <n v="4.6590909090909083"/>
    <n v="6.0966810966810963"/>
    <n v="6.1426767676767682"/>
    <n v="4.0242424242424235"/>
    <n v="4.4318181818181817"/>
    <n v="5.0632936507936499"/>
  </r>
  <r>
    <n v="23"/>
    <x v="9"/>
    <x v="0"/>
    <n v="4.8821548821548815"/>
    <n v="5.6098484848484844"/>
    <n v="5.173761423761424"/>
    <n v="6.3720538720538729"/>
    <n v="4.8833333333333329"/>
    <n v="6.8939393939393936"/>
    <n v="5.6358485650152312"/>
  </r>
  <r>
    <n v="25"/>
    <x v="10"/>
    <x v="0"/>
    <n v="8.4090909090909101"/>
    <n v="7.5113636363636358"/>
    <n v="5.1394901394901398"/>
    <n v="5.8754208754208754"/>
    <n v="6.0101010101010104"/>
    <n v="7.5757575757575761"/>
    <n v="6.7535373577040252"/>
  </r>
  <r>
    <n v="27"/>
    <x v="11"/>
    <x v="0"/>
    <n v="2.1885521885521886"/>
    <n v="2.3901515151515156"/>
    <n v="6.2223424723424721"/>
    <n v="5.9617003367003365"/>
    <n v="4.11010101010101"/>
    <n v="4.204545454545455"/>
    <n v="4.1795654962321622"/>
  </r>
  <r>
    <n v="41"/>
    <x v="12"/>
    <x v="0"/>
    <n v="5.2525252525252526"/>
    <n v="6.2954545454545459"/>
    <n v="4.9224386724386715"/>
    <n v="4.8989898989898988"/>
    <n v="5.6676767676767676"/>
    <n v="8.8257575757575761"/>
    <n v="5.9771404521404525"/>
  </r>
  <r>
    <n v="44"/>
    <x v="13"/>
    <x v="0"/>
    <n v="3.6784511784511786"/>
    <n v="3.8068181818181817"/>
    <n v="6.7412217412217421"/>
    <n v="6.0037878787878789"/>
    <n v="3.6646464646464643"/>
    <n v="2.5757575757575757"/>
    <n v="4.4117805034471695"/>
  </r>
  <r>
    <n v="47"/>
    <x v="14"/>
    <x v="0"/>
    <n v="5.1094276094276099"/>
    <n v="5.9962121212121211"/>
    <n v="5.5405242905242895"/>
    <n v="5.6460437710437716"/>
    <n v="4.1075757575757574"/>
    <n v="6.8181818181818183"/>
    <n v="5.5363275613275613"/>
  </r>
  <r>
    <n v="50"/>
    <x v="15"/>
    <x v="0"/>
    <n v="6.8350168350168348"/>
    <n v="4.666666666666667"/>
    <n v="3.1764069264069263"/>
    <n v="5.4587542087542085"/>
    <n v="5.9828282828282839"/>
    <n v="3.8636363636363633"/>
    <n v="4.9972182138848806"/>
  </r>
  <r>
    <n v="52"/>
    <x v="16"/>
    <x v="0"/>
    <n v="4.5791245791245796"/>
    <n v="6.2424242424242422"/>
    <n v="5.2549302549302546"/>
    <n v="5.7260101010101012"/>
    <n v="4.5267676767676779"/>
    <n v="6.6666666666666661"/>
    <n v="5.4993205868205868"/>
  </r>
  <r>
    <n v="54"/>
    <x v="17"/>
    <x v="0"/>
    <n v="5.5976430976430978"/>
    <n v="4.5416666666666661"/>
    <n v="5.5176767676767673"/>
    <n v="5.9111952861952863"/>
    <n v="5.6833333333333336"/>
    <n v="5.1893939393939394"/>
    <n v="5.4068181818181822"/>
  </r>
  <r>
    <n v="63"/>
    <x v="18"/>
    <x v="0"/>
    <n v="5.8754208754208754"/>
    <n v="6.9962121212121211"/>
    <n v="3.0218855218855221"/>
    <n v="5.3135521885521877"/>
    <n v="6.6383838383838398"/>
    <n v="4.0909090909090908"/>
    <n v="5.3227272727272723"/>
  </r>
  <r>
    <n v="66"/>
    <x v="19"/>
    <x v="0"/>
    <n v="4.8148148148148149"/>
    <n v="6.8674242424242422"/>
    <n v="3.7163299663299658"/>
    <n v="6.1426767676767682"/>
    <n v="6.7969696969696969"/>
    <n v="7.1590909090909083"/>
    <n v="5.916217732884399"/>
  </r>
  <r>
    <n v="68"/>
    <x v="20"/>
    <x v="0"/>
    <n v="7.6851851851851842"/>
    <n v="5.7424242424242422"/>
    <n v="4.9879749879749875"/>
    <n v="5.7218013468013469"/>
    <n v="6.4282828282828275"/>
    <n v="7.2348484848484844"/>
    <n v="6.3000861792528449"/>
  </r>
  <r>
    <n v="70"/>
    <x v="21"/>
    <x v="0"/>
    <n v="4.705387205387205"/>
    <n v="6.1590909090909083"/>
    <n v="5.8561808561808562"/>
    <n v="6.0037878787878789"/>
    <n v="4.542424242424242"/>
    <n v="6.1742424242424239"/>
    <n v="5.573518919352253"/>
  </r>
  <r>
    <n v="73"/>
    <x v="22"/>
    <x v="0"/>
    <n v="6.0185185185185182"/>
    <n v="5.1098484848484844"/>
    <n v="4.14021164021164"/>
    <n v="5.1788720538720545"/>
    <n v="6.3181818181818183"/>
    <n v="7.5378787878787881"/>
    <n v="5.7172518839185509"/>
  </r>
  <r>
    <n v="76"/>
    <x v="23"/>
    <x v="0"/>
    <n v="8.5353535353535364"/>
    <n v="5.9356060606060606"/>
    <n v="4.0434102934102931"/>
    <n v="6.2268518518518521"/>
    <n v="5.440404040404041"/>
    <n v="8.9393939393939394"/>
    <n v="6.5201699535032871"/>
  </r>
  <r>
    <n v="81"/>
    <x v="24"/>
    <x v="0"/>
    <n v="4.4612794612794611"/>
    <n v="4.7992424242424248"/>
    <n v="4.0614478114478114"/>
    <n v="3.1860269360269364"/>
    <n v="5.5217171717171718"/>
    <n v="1.5909090909090908"/>
    <n v="3.9367704826038157"/>
  </r>
  <r>
    <n v="85"/>
    <x v="25"/>
    <x v="0"/>
    <n v="6.3215488215488209"/>
    <n v="6.041666666666667"/>
    <n v="3.7457912457912457"/>
    <n v="3.792087542087542"/>
    <n v="5.0085858585858585"/>
    <n v="2.7651515151515151"/>
    <n v="4.6124719416386091"/>
  </r>
  <r>
    <n v="86"/>
    <x v="26"/>
    <x v="0"/>
    <n v="3.215488215488215"/>
    <n v="5.1780303030303028"/>
    <n v="4.7450697450697445"/>
    <n v="4.5938552188552189"/>
    <n v="4.6202020202020204"/>
    <n v="2.3106060606060606"/>
    <n v="4.1105419272085939"/>
  </r>
  <r>
    <n v="88"/>
    <x v="27"/>
    <x v="0"/>
    <n v="7.7777777777777786"/>
    <n v="5.1287878787878789"/>
    <n v="3.6970899470899474"/>
    <n v="4.9915824915824913"/>
    <n v="5.4232323232323232"/>
    <n v="2.8787878787878789"/>
    <n v="4.9828763828763831"/>
  </r>
  <r>
    <n v="91"/>
    <x v="28"/>
    <x v="0"/>
    <n v="4.3686868686868685"/>
    <n v="3.3409090909090908"/>
    <n v="4.3921356421356421"/>
    <n v="1.8034511784511784"/>
    <n v="4.7252525252525253"/>
    <n v="1.3257575757575757"/>
    <n v="3.3260321468654799"/>
  </r>
  <r>
    <n v="94"/>
    <x v="29"/>
    <x v="0"/>
    <n v="4.3013468013468019"/>
    <n v="0.98106060606060597"/>
    <n v="6.0305435305435298"/>
    <n v="4.7201178451178452"/>
    <n v="4.8378787878787879"/>
    <n v="0.83333333333333337"/>
    <n v="3.6173801507134837"/>
  </r>
  <r>
    <n v="95"/>
    <x v="30"/>
    <x v="0"/>
    <n v="3.1986531986531985"/>
    <n v="2.3106060606060606"/>
    <n v="2.7807840307840306"/>
    <n v="3.1902356902356899"/>
    <n v="5.8565656565656568"/>
    <n v="1.0606060606060606"/>
    <n v="3.0662417829084503"/>
  </r>
  <r>
    <n v="97"/>
    <x v="31"/>
    <x v="0"/>
    <n v="4.6043771043771038"/>
    <n v="2.2234848484848486"/>
    <n v="5.1593314093314095"/>
    <n v="3.560606060606061"/>
    <n v="5.9484848484848483"/>
    <n v="0.49242424242424243"/>
    <n v="3.6647847522847523"/>
  </r>
  <r>
    <n v="99"/>
    <x v="32"/>
    <x v="0"/>
    <n v="2.5168350168350169"/>
    <n v="2.6969696969696972"/>
    <n v="6.033549783549784"/>
    <n v="4.2487373737373737"/>
    <n v="3.2116161616161611"/>
    <n v="2.2348484848484849"/>
    <n v="3.4904260862594199"/>
  </r>
  <r>
    <n v="5"/>
    <x v="0"/>
    <x v="1"/>
    <n v="5.9511784511784507"/>
    <n v="6.8598484848484844"/>
    <n v="4.770923520923521"/>
    <n v="5.2672558922558919"/>
    <n v="4.833333333333333"/>
    <n v="8.5984848484848477"/>
    <n v="6.046837421837421"/>
  </r>
  <r>
    <n v="8"/>
    <x v="1"/>
    <x v="1"/>
    <n v="5.9175084175084178"/>
    <n v="5.3257575757575761"/>
    <n v="5.9331409331409324"/>
    <n v="7.2306397306397301"/>
    <n v="5.5979797979797983"/>
    <n v="6.1742424242424239"/>
    <n v="6.0298781465448128"/>
  </r>
  <r>
    <n v="11"/>
    <x v="2"/>
    <x v="1"/>
    <n v="6.8181818181818175"/>
    <n v="6.875"/>
    <n v="5.6451418951418946"/>
    <n v="6.8644781144781142"/>
    <n v="7.4580808080808083"/>
    <n v="7.7651515151515156"/>
    <n v="6.9043390251723578"/>
  </r>
  <r>
    <n v="13"/>
    <x v="3"/>
    <x v="1"/>
    <n v="5.4713804713804706"/>
    <n v="4.8636363636363633"/>
    <n v="6.762265512265512"/>
    <n v="6.875"/>
    <n v="4.1646464646464647"/>
    <n v="6.5530303030303028"/>
    <n v="5.7816598524931857"/>
  </r>
  <r>
    <n v="15"/>
    <x v="4"/>
    <x v="1"/>
    <n v="4.486531986531987"/>
    <n v="5.3598484848484844"/>
    <n v="6.4550264550264558"/>
    <n v="6.1952861952861964"/>
    <n v="6.0914141414141412"/>
    <n v="7.9166666666666661"/>
    <n v="6.0841289882956557"/>
  </r>
  <r>
    <n v="17"/>
    <x v="5"/>
    <x v="1"/>
    <n v="5.1936026936026929"/>
    <n v="6.2803030303030303"/>
    <n v="4.272486772486773"/>
    <n v="4.9158249158249161"/>
    <n v="6.1989898989898986"/>
    <n v="4.5833333333333339"/>
    <n v="5.2407567740901078"/>
  </r>
  <r>
    <n v="18"/>
    <x v="6"/>
    <x v="1"/>
    <n v="4.1329966329966332"/>
    <n v="4.0075757575757578"/>
    <n v="3.5401635401635398"/>
    <n v="3.5164141414141414"/>
    <n v="4.2787878787878784"/>
    <n v="2.5757575757575757"/>
    <n v="3.6752825877825877"/>
  </r>
  <r>
    <n v="19"/>
    <x v="7"/>
    <x v="1"/>
    <n v="2.1212121212121215"/>
    <n v="3.9280303030303028"/>
    <n v="5.4322991822991824"/>
    <n v="5.3409090909090908"/>
    <n v="4.7737373737373741"/>
    <n v="5.3409090909090899"/>
    <n v="4.4895161936828609"/>
  </r>
  <r>
    <n v="20"/>
    <x v="8"/>
    <x v="1"/>
    <n v="3.6195286195286194"/>
    <n v="5.3068181818181817"/>
    <n v="6.2487974987974999"/>
    <n v="4.8337542087542085"/>
    <n v="2.7762626262626262"/>
    <n v="5.6060606060606055"/>
    <n v="4.7318702902036227"/>
  </r>
  <r>
    <n v="23"/>
    <x v="9"/>
    <x v="1"/>
    <n v="1.8265993265993268"/>
    <n v="5.416666666666667"/>
    <n v="4.8941798941798949"/>
    <n v="4.9537037037037033"/>
    <n v="4.9611111111111104"/>
    <n v="5.9469696969696972"/>
    <n v="4.6665383998717331"/>
  </r>
  <r>
    <n v="25"/>
    <x v="10"/>
    <x v="1"/>
    <n v="6.6245791245791237"/>
    <n v="6.9734848484848477"/>
    <n v="5.0847763347763353"/>
    <n v="5.6691919191919196"/>
    <n v="6.9368686868686869"/>
    <n v="7.5757575757575761"/>
    <n v="6.4774430816097492"/>
  </r>
  <r>
    <n v="27"/>
    <x v="11"/>
    <x v="1"/>
    <n v="3.5016835016835017"/>
    <n v="2.3939393939393936"/>
    <n v="5.4563492063492065"/>
    <n v="4.7516835016835017"/>
    <n v="4.3636363636363633"/>
    <n v="3.1818181818181817"/>
    <n v="3.9415183581850251"/>
  </r>
  <r>
    <n v="41"/>
    <x v="12"/>
    <x v="1"/>
    <n v="6.0437710437710441"/>
    <n v="5.5189393939393927"/>
    <n v="6.6287878787878789"/>
    <n v="4.0382996632996635"/>
    <n v="5.0590909090909095"/>
    <n v="6.2878787878787881"/>
    <n v="5.5961279461279458"/>
  </r>
  <r>
    <n v="44"/>
    <x v="13"/>
    <x v="1"/>
    <n v="5.7323232323232318"/>
    <n v="2.8219696969696968"/>
    <n v="5.779220779220779"/>
    <n v="4.8000841750841747"/>
    <n v="3.1797979797979798"/>
    <n v="2.7651515151515147"/>
    <n v="4.1797578964245625"/>
  </r>
  <r>
    <n v="47"/>
    <x v="14"/>
    <x v="1"/>
    <n v="3.0471380471380471"/>
    <n v="6.1325757575757578"/>
    <n v="5.7708032708032713"/>
    <n v="5.7239057239057232"/>
    <n v="3.8055555555555558"/>
    <n v="5.3409090909090917"/>
    <n v="4.9701479076479087"/>
  </r>
  <r>
    <n v="50"/>
    <x v="15"/>
    <x v="1"/>
    <n v="5.7744107744107751"/>
    <n v="6.8143939393939386"/>
    <n v="4.1155603655603654"/>
    <n v="4.1182659932659931"/>
    <n v="5.086363636363636"/>
    <n v="7.1212121212121211"/>
    <n v="5.5050344717011379"/>
  </r>
  <r>
    <n v="52"/>
    <x v="16"/>
    <x v="1"/>
    <n v="3.9309764309764308"/>
    <n v="5.8939393939393945"/>
    <n v="5.8122895622895614"/>
    <n v="4.9031986531986531"/>
    <n v="5.1909090909090905"/>
    <n v="7.2727272727272725"/>
    <n v="5.5006734006734002"/>
  </r>
  <r>
    <n v="54"/>
    <x v="17"/>
    <x v="1"/>
    <n v="5.8417508417508417"/>
    <n v="5.4583333333333339"/>
    <n v="5.6379268879268878"/>
    <n v="4.9410774410774403"/>
    <n v="3.9833333333333329"/>
    <n v="5.3409090909090908"/>
    <n v="5.2005551547218216"/>
  </r>
  <r>
    <n v="63"/>
    <x v="18"/>
    <x v="1"/>
    <n v="5.6986531986531981"/>
    <n v="6.4962121212121211"/>
    <n v="4.420995670995671"/>
    <n v="6.1321548821548824"/>
    <n v="5.7737373737373732"/>
    <n v="3.9393939393939394"/>
    <n v="5.4101911976911969"/>
  </r>
  <r>
    <n v="66"/>
    <x v="19"/>
    <x v="1"/>
    <n v="5.3198653198653192"/>
    <n v="7.0871212121212119"/>
    <n v="3.8955026455026456"/>
    <n v="6.359427609427609"/>
    <n v="5.4737373737373733"/>
    <n v="5.9469696969696972"/>
    <n v="5.6804373096039766"/>
  </r>
  <r>
    <n v="68"/>
    <x v="20"/>
    <x v="1"/>
    <n v="4.4528619528619524"/>
    <n v="5.3068181818181817"/>
    <n v="5.7022607022607019"/>
    <n v="5.4566498316498331"/>
    <n v="5.5020202020202023"/>
    <n v="7.9924242424242422"/>
    <n v="5.7355058521725191"/>
  </r>
  <r>
    <n v="70"/>
    <x v="21"/>
    <x v="1"/>
    <n v="3.2659932659932664"/>
    <n v="5.8409090909090908"/>
    <n v="5.7455507455507453"/>
    <n v="5.9048821548821548"/>
    <n v="3.7429292929292934"/>
    <n v="2.916666666666667"/>
    <n v="4.5694885361552027"/>
  </r>
  <r>
    <n v="73"/>
    <x v="22"/>
    <x v="1"/>
    <n v="5.9932659932659931"/>
    <n v="5.7537878787878789"/>
    <n v="4.5202020202020208"/>
    <n v="5.7428451178451176"/>
    <n v="4.5944444444444441"/>
    <n v="7.3106060606060606"/>
    <n v="5.6525252525252521"/>
  </r>
  <r>
    <n v="76"/>
    <x v="23"/>
    <x v="1"/>
    <n v="6.8013468013468001"/>
    <n v="6.7462121212121211"/>
    <n v="4.2021404521404513"/>
    <n v="5.5513468013468019"/>
    <n v="5.4747474747474749"/>
    <n v="8.3712121212121211"/>
    <n v="6.1911676286676283"/>
  </r>
  <r>
    <n v="81"/>
    <x v="24"/>
    <x v="1"/>
    <n v="3.6279461279461276"/>
    <n v="3.7159090909090908"/>
    <n v="5.9090909090909092"/>
    <n v="2.7188552188552184"/>
    <n v="5.0984848484848477"/>
    <n v="2.6515151515151514"/>
    <n v="3.9536335578002242"/>
  </r>
  <r>
    <n v="85"/>
    <x v="25"/>
    <x v="1"/>
    <n v="5.0589225589225597"/>
    <n v="5.7045454545454533"/>
    <n v="3.9550264550264544"/>
    <n v="3.8783670033670035"/>
    <n v="4.8121212121212125"/>
    <n v="5.1515151515151514"/>
    <n v="4.760082972582973"/>
  </r>
  <r>
    <n v="86"/>
    <x v="26"/>
    <x v="1"/>
    <n v="1.3888888888888891"/>
    <n v="4.045454545454545"/>
    <n v="4.9573112073112071"/>
    <n v="4.509680134680135"/>
    <n v="4.1353535353535351"/>
    <n v="2.6136363636363633"/>
    <n v="3.6083874458874461"/>
  </r>
  <r>
    <n v="88"/>
    <x v="27"/>
    <x v="1"/>
    <n v="7.3989898989898988"/>
    <n v="3.9621212121212119"/>
    <n v="8.2040644540644525"/>
    <n v="4.1582491582491583"/>
    <n v="5.933838383838383"/>
    <n v="3.1818181818181817"/>
    <n v="5.4731802148468809"/>
  </r>
  <r>
    <n v="91"/>
    <x v="28"/>
    <x v="1"/>
    <n v="4.0572390572390571"/>
    <n v="1.8181818181818183"/>
    <n v="6.0431697931697927"/>
    <n v="1.976010101010101"/>
    <n v="4.9181818181818189"/>
    <n v="0.45454545454545459"/>
    <n v="3.2112213403880063"/>
  </r>
  <r>
    <n v="94"/>
    <x v="29"/>
    <x v="1"/>
    <n v="2.003367003367003"/>
    <n v="2.6628787878787876"/>
    <n v="5.6992544492544495"/>
    <n v="3.156565656565657"/>
    <n v="3.728787878787879"/>
    <n v="0.49242424242424243"/>
    <n v="2.9572130030463364"/>
  </r>
  <r>
    <n v="95"/>
    <x v="30"/>
    <x v="1"/>
    <n v="3.0134680134680139"/>
    <n v="3.1590909090909092"/>
    <n v="3.1938431938431937"/>
    <n v="3.5963804713804719"/>
    <n v="5.5964646464646464"/>
    <n v="2.0075757575757578"/>
    <n v="3.4278038319704991"/>
  </r>
  <r>
    <n v="97"/>
    <x v="31"/>
    <x v="1"/>
    <n v="4.0740740740740735"/>
    <n v="2.481060606060606"/>
    <n v="4.1317941317941314"/>
    <n v="2.3253367003367003"/>
    <n v="4.8303030303030301"/>
    <n v="0.49242424242424249"/>
    <n v="3.055832130832131"/>
  </r>
  <r>
    <n v="99"/>
    <x v="32"/>
    <x v="1"/>
    <n v="3.4427609427609434"/>
    <n v="2.5946969696969702"/>
    <n v="5.7473544973544977"/>
    <n v="3.7142255892255895"/>
    <n v="3.6479797979797985"/>
    <n v="0.53030303030303028"/>
    <n v="3.279553471220138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n v="5"/>
    <x v="0"/>
    <x v="0"/>
    <n v="9"/>
    <n v="2"/>
    <n v="18"/>
    <n v="22"/>
    <n v="17"/>
    <n v="1"/>
    <n v="5"/>
  </r>
  <r>
    <n v="8"/>
    <x v="1"/>
    <x v="0"/>
    <n v="4"/>
    <n v="7"/>
    <n v="6"/>
    <n v="1"/>
    <n v="19"/>
    <n v="6"/>
    <n v="2"/>
  </r>
  <r>
    <n v="11"/>
    <x v="2"/>
    <x v="0"/>
    <n v="1"/>
    <n v="5"/>
    <n v="9"/>
    <n v="2"/>
    <n v="4"/>
    <n v="5"/>
    <n v="1"/>
  </r>
  <r>
    <n v="13"/>
    <x v="3"/>
    <x v="0"/>
    <n v="17"/>
    <n v="22"/>
    <n v="10"/>
    <n v="3"/>
    <n v="27"/>
    <n v="4"/>
    <n v="11"/>
  </r>
  <r>
    <n v="15"/>
    <x v="4"/>
    <x v="0"/>
    <n v="7"/>
    <n v="3"/>
    <n v="21"/>
    <n v="10"/>
    <n v="10"/>
    <n v="16"/>
    <n v="7"/>
  </r>
  <r>
    <n v="17"/>
    <x v="5"/>
    <x v="0"/>
    <n v="14"/>
    <n v="9"/>
    <n v="26"/>
    <n v="11"/>
    <n v="1"/>
    <n v="14"/>
    <n v="9"/>
  </r>
  <r>
    <n v="18"/>
    <x v="6"/>
    <x v="0"/>
    <n v="8"/>
    <n v="21"/>
    <n v="30"/>
    <n v="27"/>
    <n v="31"/>
    <n v="26"/>
    <n v="24"/>
  </r>
  <r>
    <n v="19"/>
    <x v="7"/>
    <x v="0"/>
    <n v="26"/>
    <n v="11"/>
    <n v="7"/>
    <n v="12"/>
    <n v="18"/>
    <n v="15"/>
    <n v="13"/>
  </r>
  <r>
    <n v="20"/>
    <x v="8"/>
    <x v="0"/>
    <n v="19"/>
    <n v="25"/>
    <n v="3"/>
    <n v="6"/>
    <n v="30"/>
    <n v="19"/>
    <n v="20"/>
  </r>
  <r>
    <n v="23"/>
    <x v="9"/>
    <x v="0"/>
    <n v="20"/>
    <n v="17"/>
    <n v="14"/>
    <n v="4"/>
    <n v="21"/>
    <n v="11"/>
    <n v="14"/>
  </r>
  <r>
    <n v="25"/>
    <x v="10"/>
    <x v="0"/>
    <n v="3"/>
    <n v="1"/>
    <n v="16"/>
    <n v="15"/>
    <n v="7"/>
    <n v="7"/>
    <n v="3"/>
  </r>
  <r>
    <n v="27"/>
    <x v="11"/>
    <x v="0"/>
    <n v="33"/>
    <n v="30"/>
    <n v="2"/>
    <n v="13"/>
    <n v="28"/>
    <n v="20"/>
    <n v="26"/>
  </r>
  <r>
    <n v="41"/>
    <x v="12"/>
    <x v="0"/>
    <n v="16"/>
    <n v="8"/>
    <n v="19"/>
    <n v="24"/>
    <n v="13"/>
    <n v="3"/>
    <n v="8"/>
  </r>
  <r>
    <n v="44"/>
    <x v="13"/>
    <x v="0"/>
    <n v="29"/>
    <n v="27"/>
    <n v="1"/>
    <n v="8"/>
    <n v="32"/>
    <n v="25"/>
    <n v="25"/>
  </r>
  <r>
    <n v="47"/>
    <x v="14"/>
    <x v="0"/>
    <n v="18"/>
    <n v="14"/>
    <n v="11"/>
    <n v="18"/>
    <n v="29"/>
    <n v="12"/>
    <n v="16"/>
  </r>
  <r>
    <n v="50"/>
    <x v="15"/>
    <x v="0"/>
    <n v="10"/>
    <n v="24"/>
    <n v="31"/>
    <n v="19"/>
    <n v="8"/>
    <n v="22"/>
    <n v="21"/>
  </r>
  <r>
    <n v="52"/>
    <x v="16"/>
    <x v="0"/>
    <n v="24"/>
    <n v="10"/>
    <n v="13"/>
    <n v="16"/>
    <n v="26"/>
    <n v="13"/>
    <n v="17"/>
  </r>
  <r>
    <n v="54"/>
    <x v="17"/>
    <x v="0"/>
    <n v="15"/>
    <n v="26"/>
    <n v="12"/>
    <n v="14"/>
    <n v="12"/>
    <n v="18"/>
    <n v="18"/>
  </r>
  <r>
    <n v="63"/>
    <x v="18"/>
    <x v="0"/>
    <n v="13"/>
    <n v="4"/>
    <n v="32"/>
    <n v="20"/>
    <n v="3"/>
    <n v="21"/>
    <n v="19"/>
  </r>
  <r>
    <n v="66"/>
    <x v="19"/>
    <x v="0"/>
    <n v="21"/>
    <n v="6"/>
    <n v="28"/>
    <n v="6"/>
    <n v="2"/>
    <n v="10"/>
    <n v="10"/>
  </r>
  <r>
    <n v="68"/>
    <x v="20"/>
    <x v="0"/>
    <n v="6"/>
    <n v="16"/>
    <n v="17"/>
    <n v="17"/>
    <n v="5"/>
    <n v="9"/>
    <n v="6"/>
  </r>
  <r>
    <n v="70"/>
    <x v="21"/>
    <x v="0"/>
    <n v="22"/>
    <n v="12"/>
    <n v="8"/>
    <n v="8"/>
    <n v="25"/>
    <n v="17"/>
    <n v="15"/>
  </r>
  <r>
    <n v="73"/>
    <x v="22"/>
    <x v="0"/>
    <n v="12"/>
    <n v="20"/>
    <n v="23"/>
    <n v="21"/>
    <n v="6"/>
    <n v="8"/>
    <n v="12"/>
  </r>
  <r>
    <n v="76"/>
    <x v="23"/>
    <x v="0"/>
    <n v="2"/>
    <n v="15"/>
    <n v="25"/>
    <n v="5"/>
    <n v="15"/>
    <n v="2"/>
    <n v="4"/>
  </r>
  <r>
    <n v="81"/>
    <x v="24"/>
    <x v="0"/>
    <n v="25"/>
    <n v="23"/>
    <n v="24"/>
    <n v="32"/>
    <n v="14"/>
    <n v="29"/>
    <n v="28"/>
  </r>
  <r>
    <n v="85"/>
    <x v="25"/>
    <x v="0"/>
    <n v="11"/>
    <n v="13"/>
    <n v="27"/>
    <n v="29"/>
    <n v="20"/>
    <n v="24"/>
    <n v="23"/>
  </r>
  <r>
    <n v="86"/>
    <x v="26"/>
    <x v="0"/>
    <n v="30"/>
    <n v="18"/>
    <n v="20"/>
    <n v="26"/>
    <n v="24"/>
    <n v="27"/>
    <n v="27"/>
  </r>
  <r>
    <n v="88"/>
    <x v="27"/>
    <x v="0"/>
    <n v="5"/>
    <n v="19"/>
    <n v="29"/>
    <n v="23"/>
    <n v="16"/>
    <n v="23"/>
    <n v="22"/>
  </r>
  <r>
    <n v="91"/>
    <x v="28"/>
    <x v="0"/>
    <n v="27"/>
    <n v="28"/>
    <n v="22"/>
    <n v="33"/>
    <n v="23"/>
    <n v="30"/>
    <n v="32"/>
  </r>
  <r>
    <n v="94"/>
    <x v="29"/>
    <x v="0"/>
    <n v="28"/>
    <n v="33"/>
    <n v="5"/>
    <n v="25"/>
    <n v="22"/>
    <n v="32"/>
    <n v="30"/>
  </r>
  <r>
    <n v="95"/>
    <x v="30"/>
    <x v="0"/>
    <n v="31"/>
    <n v="31"/>
    <n v="33"/>
    <n v="31"/>
    <n v="11"/>
    <n v="31"/>
    <n v="33"/>
  </r>
  <r>
    <n v="97"/>
    <x v="31"/>
    <x v="0"/>
    <n v="23"/>
    <n v="32"/>
    <n v="15"/>
    <n v="30"/>
    <n v="9"/>
    <n v="33"/>
    <n v="29"/>
  </r>
  <r>
    <n v="99"/>
    <x v="32"/>
    <x v="0"/>
    <n v="32"/>
    <n v="29"/>
    <n v="4"/>
    <n v="28"/>
    <n v="33"/>
    <n v="28"/>
    <n v="31"/>
  </r>
  <r>
    <n v="5"/>
    <x v="0"/>
    <x v="1"/>
    <n v="7"/>
    <n v="4"/>
    <n v="23"/>
    <n v="14"/>
    <n v="18"/>
    <n v="1"/>
    <n v="5"/>
  </r>
  <r>
    <n v="8"/>
    <x v="1"/>
    <x v="1"/>
    <n v="8"/>
    <n v="18"/>
    <n v="7"/>
    <n v="1"/>
    <n v="7"/>
    <n v="12"/>
    <n v="6"/>
  </r>
  <r>
    <n v="11"/>
    <x v="2"/>
    <x v="1"/>
    <n v="2"/>
    <n v="3"/>
    <n v="16"/>
    <n v="3"/>
    <n v="1"/>
    <n v="5"/>
    <n v="1"/>
  </r>
  <r>
    <n v="13"/>
    <x v="3"/>
    <x v="1"/>
    <n v="13"/>
    <n v="21"/>
    <n v="2"/>
    <n v="2"/>
    <n v="25"/>
    <n v="10"/>
    <n v="7"/>
  </r>
  <r>
    <n v="15"/>
    <x v="4"/>
    <x v="1"/>
    <n v="17"/>
    <n v="17"/>
    <n v="4"/>
    <n v="5"/>
    <n v="4"/>
    <n v="4"/>
    <n v="4"/>
  </r>
  <r>
    <n v="17"/>
    <x v="5"/>
    <x v="1"/>
    <n v="15"/>
    <n v="8"/>
    <n v="26"/>
    <n v="17"/>
    <n v="3"/>
    <n v="20"/>
    <n v="16"/>
  </r>
  <r>
    <n v="18"/>
    <x v="6"/>
    <x v="1"/>
    <n v="19"/>
    <n v="23"/>
    <n v="32"/>
    <n v="29"/>
    <n v="24"/>
    <n v="28"/>
    <n v="27"/>
  </r>
  <r>
    <n v="19"/>
    <x v="7"/>
    <x v="1"/>
    <n v="30"/>
    <n v="25"/>
    <n v="19"/>
    <n v="13"/>
    <n v="21"/>
    <n v="18"/>
    <n v="23"/>
  </r>
  <r>
    <n v="20"/>
    <x v="8"/>
    <x v="1"/>
    <n v="24"/>
    <n v="19"/>
    <n v="5"/>
    <n v="19"/>
    <n v="33"/>
    <n v="15"/>
    <n v="20"/>
  </r>
  <r>
    <n v="23"/>
    <x v="9"/>
    <x v="1"/>
    <n v="32"/>
    <n v="16"/>
    <n v="22"/>
    <n v="15"/>
    <n v="16"/>
    <n v="13"/>
    <n v="21"/>
  </r>
  <r>
    <n v="25"/>
    <x v="10"/>
    <x v="1"/>
    <n v="4"/>
    <n v="2"/>
    <n v="20"/>
    <n v="10"/>
    <n v="2"/>
    <n v="6"/>
    <n v="2"/>
  </r>
  <r>
    <n v="27"/>
    <x v="11"/>
    <x v="1"/>
    <n v="25"/>
    <n v="32"/>
    <n v="18"/>
    <n v="21"/>
    <n v="23"/>
    <n v="22"/>
    <n v="26"/>
  </r>
  <r>
    <n v="41"/>
    <x v="12"/>
    <x v="1"/>
    <n v="5"/>
    <n v="14"/>
    <n v="3"/>
    <n v="25"/>
    <n v="15"/>
    <n v="11"/>
    <n v="11"/>
  </r>
  <r>
    <n v="44"/>
    <x v="13"/>
    <x v="1"/>
    <n v="11"/>
    <n v="28"/>
    <n v="10"/>
    <n v="20"/>
    <n v="32"/>
    <n v="25"/>
    <n v="24"/>
  </r>
  <r>
    <n v="47"/>
    <x v="14"/>
    <x v="1"/>
    <n v="28"/>
    <n v="9"/>
    <n v="11"/>
    <n v="9"/>
    <n v="28"/>
    <n v="16"/>
    <n v="18"/>
  </r>
  <r>
    <n v="50"/>
    <x v="15"/>
    <x v="1"/>
    <n v="10"/>
    <n v="5"/>
    <n v="29"/>
    <n v="24"/>
    <n v="14"/>
    <n v="9"/>
    <n v="12"/>
  </r>
  <r>
    <n v="52"/>
    <x v="16"/>
    <x v="1"/>
    <n v="22"/>
    <n v="10"/>
    <n v="9"/>
    <n v="18"/>
    <n v="12"/>
    <n v="8"/>
    <n v="13"/>
  </r>
  <r>
    <n v="54"/>
    <x v="17"/>
    <x v="1"/>
    <n v="9"/>
    <n v="15"/>
    <n v="17"/>
    <n v="16"/>
    <n v="27"/>
    <n v="17"/>
    <n v="17"/>
  </r>
  <r>
    <n v="63"/>
    <x v="18"/>
    <x v="1"/>
    <n v="12"/>
    <n v="7"/>
    <n v="25"/>
    <n v="6"/>
    <n v="6"/>
    <n v="21"/>
    <n v="15"/>
  </r>
  <r>
    <n v="66"/>
    <x v="19"/>
    <x v="1"/>
    <n v="14"/>
    <n v="1"/>
    <n v="31"/>
    <n v="4"/>
    <n v="11"/>
    <n v="13"/>
    <n v="9"/>
  </r>
  <r>
    <n v="68"/>
    <x v="20"/>
    <x v="1"/>
    <n v="18"/>
    <n v="19"/>
    <n v="14"/>
    <n v="12"/>
    <n v="9"/>
    <n v="3"/>
    <n v="8"/>
  </r>
  <r>
    <n v="70"/>
    <x v="21"/>
    <x v="1"/>
    <n v="27"/>
    <n v="11"/>
    <n v="13"/>
    <n v="7"/>
    <n v="29"/>
    <n v="24"/>
    <n v="22"/>
  </r>
  <r>
    <n v="73"/>
    <x v="22"/>
    <x v="1"/>
    <n v="6"/>
    <n v="12"/>
    <n v="24"/>
    <n v="8"/>
    <n v="22"/>
    <n v="7"/>
    <n v="10"/>
  </r>
  <r>
    <n v="76"/>
    <x v="23"/>
    <x v="1"/>
    <n v="3"/>
    <n v="6"/>
    <n v="27"/>
    <n v="11"/>
    <n v="10"/>
    <n v="2"/>
    <n v="3"/>
  </r>
  <r>
    <n v="81"/>
    <x v="24"/>
    <x v="1"/>
    <n v="23"/>
    <n v="26"/>
    <n v="8"/>
    <n v="31"/>
    <n v="13"/>
    <n v="26"/>
    <n v="25"/>
  </r>
  <r>
    <n v="85"/>
    <x v="25"/>
    <x v="1"/>
    <n v="16"/>
    <n v="13"/>
    <n v="30"/>
    <n v="26"/>
    <n v="20"/>
    <n v="19"/>
    <n v="19"/>
  </r>
  <r>
    <n v="86"/>
    <x v="26"/>
    <x v="1"/>
    <n v="33"/>
    <n v="22"/>
    <n v="21"/>
    <n v="22"/>
    <n v="26"/>
    <n v="27"/>
    <n v="28"/>
  </r>
  <r>
    <n v="88"/>
    <x v="27"/>
    <x v="1"/>
    <n v="1"/>
    <n v="24"/>
    <n v="1"/>
    <n v="23"/>
    <n v="5"/>
    <n v="22"/>
    <n v="14"/>
  </r>
  <r>
    <n v="91"/>
    <x v="28"/>
    <x v="1"/>
    <n v="21"/>
    <n v="33"/>
    <n v="6"/>
    <n v="33"/>
    <n v="17"/>
    <n v="33"/>
    <n v="31"/>
  </r>
  <r>
    <n v="94"/>
    <x v="29"/>
    <x v="1"/>
    <n v="31"/>
    <n v="29"/>
    <n v="15"/>
    <n v="30"/>
    <n v="30"/>
    <n v="32"/>
    <n v="33"/>
  </r>
  <r>
    <n v="95"/>
    <x v="30"/>
    <x v="1"/>
    <n v="29"/>
    <n v="27"/>
    <n v="33"/>
    <n v="28"/>
    <n v="8"/>
    <n v="29"/>
    <n v="29"/>
  </r>
  <r>
    <n v="97"/>
    <x v="31"/>
    <x v="1"/>
    <n v="20"/>
    <n v="31"/>
    <n v="28"/>
    <n v="32"/>
    <n v="19"/>
    <n v="31"/>
    <n v="32"/>
  </r>
  <r>
    <n v="99"/>
    <x v="32"/>
    <x v="1"/>
    <n v="26"/>
    <n v="30"/>
    <n v="12"/>
    <n v="27"/>
    <n v="31"/>
    <n v="30"/>
    <n v="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F88E01-33C8-4E54-8ECF-F7AA4416D1D3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3:I38" firstHeaderRow="1" firstDataRow="2" firstDataCol="1"/>
  <pivotFields count="10">
    <pivotField showAll="0"/>
    <pivotField axis="axisRow" showAll="0">
      <items count="34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axis="axisCol" showAll="0">
      <items count="3">
        <item x="1"/>
        <item x="0"/>
        <item t="default"/>
      </items>
    </pivotField>
    <pivotField numFmtId="1" showAll="0"/>
    <pivotField dataField="1"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uma de INF" fld="4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408A3-D2AF-4082-B47C-244E52A19257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7" indent="0" outline="1" outlineData="1" multipleFieldFilters="0">
  <location ref="A3:C37" firstHeaderRow="1" firstDataRow="2" firstDataCol="1"/>
  <pivotFields count="10">
    <pivotField showAll="0" defaultSubtotal="0"/>
    <pivotField axis="axisRow" showAll="0" defaultSubtotal="0">
      <items count="33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</items>
    </pivotField>
    <pivotField axis="axisCol" showAll="0" defaultSubtotal="0">
      <items count="2">
        <item x="1"/>
        <item x="0"/>
      </items>
    </pivotField>
    <pivotField numFmtId="2" showAll="0" defaultSubtotal="0"/>
    <pivotField dataField="1"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</pivotFields>
  <rowFields count="1">
    <field x="1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2"/>
  </colFields>
  <colItems count="2">
    <i>
      <x/>
    </i>
    <i>
      <x v="1"/>
    </i>
  </colItems>
  <dataFields count="1">
    <dataField name="Suma de INF" fld="4" baseField="0" baseItem="0" numFmtId="2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0F9AC8-4F32-47C5-BE3F-34BA08EEC7B7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7" indent="0" outline="1" outlineData="1" multipleFieldFilters="0">
  <location ref="A3:C37" firstHeaderRow="1" firstDataRow="2" firstDataCol="1"/>
  <pivotFields count="10">
    <pivotField showAll="0" defaultSubtotal="0"/>
    <pivotField axis="axisRow" showAll="0" defaultSubtotal="0">
      <items count="33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</items>
    </pivotField>
    <pivotField axis="axisCol" showAll="0" defaultSubtotal="0">
      <items count="2">
        <item x="1"/>
        <item x="0"/>
      </items>
    </pivotField>
    <pivotField dataField="1"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</pivotFields>
  <rowFields count="1">
    <field x="1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2"/>
  </colFields>
  <colItems count="2">
    <i>
      <x/>
    </i>
    <i>
      <x v="1"/>
    </i>
  </colItems>
  <dataFields count="1">
    <dataField name="Suma de INC" fld="3" baseField="0" baseItem="0" numFmtId="2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275215-A0FB-4FA6-9346-A2FDEF4DB165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3:I38" firstHeaderRow="1" firstDataRow="2" firstDataCol="1"/>
  <pivotFields count="10">
    <pivotField showAll="0"/>
    <pivotField axis="axisRow" showAll="0">
      <items count="34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axis="axisCol" showAll="0">
      <items count="3">
        <item x="1"/>
        <item x="0"/>
        <item t="default"/>
      </items>
    </pivotField>
    <pivotField dataField="1"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uma de INC" fld="3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F37E48-6826-4D9A-8E3D-30973FF36518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3:I38" firstHeaderRow="1" firstDataRow="2" firstDataCol="1"/>
  <pivotFields count="10">
    <pivotField showAll="0"/>
    <pivotField axis="axisRow" showAll="0">
      <items count="34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axis="axisCol" showAll="0">
      <items count="3">
        <item x="1"/>
        <item x="0"/>
        <item t="default"/>
      </items>
    </pivotField>
    <pivotField numFmtId="1" showAll="0"/>
    <pivotField numFmtId="1" showAll="0"/>
    <pivotField numFmtId="1" showAll="0"/>
    <pivotField numFmtId="1" showAll="0"/>
    <pivotField dataField="1" numFmtId="1" showAll="0"/>
    <pivotField numFmtId="1" showAll="0"/>
    <pivotField numFmtId="1"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uma de MER" fld="7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867882-4579-4A98-9BFC-41263239FC20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7" indent="0" outline="1" outlineData="1" multipleFieldFilters="0">
  <location ref="A3:C37" firstHeaderRow="1" firstDataRow="2" firstDataCol="1"/>
  <pivotFields count="10">
    <pivotField showAll="0" defaultSubtotal="0"/>
    <pivotField axis="axisRow" showAll="0" defaultSubtotal="0">
      <items count="33">
        <item x="28"/>
        <item x="0"/>
        <item x="24"/>
        <item x="27"/>
        <item x="1"/>
        <item x="2"/>
        <item x="3"/>
        <item x="4"/>
        <item x="5"/>
        <item x="6"/>
        <item x="25"/>
        <item x="7"/>
        <item x="8"/>
        <item x="11"/>
        <item x="9"/>
        <item x="10"/>
        <item x="29"/>
        <item x="30"/>
        <item x="12"/>
        <item x="13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</items>
    </pivotField>
    <pivotField axis="axisCol" showAll="0" defaultSubtotal="0">
      <items count="2">
        <item x="1"/>
        <item x="0"/>
      </items>
    </pivotField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numFmtId="2" showAll="0" defaultSubtotal="0"/>
    <pivotField numFmtId="2" showAll="0" defaultSubtotal="0"/>
    <pivotField numFmtId="2" showAll="0" defaultSubtotal="0"/>
  </pivotFields>
  <rowFields count="1">
    <field x="1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2"/>
  </colFields>
  <colItems count="2">
    <i>
      <x/>
    </i>
    <i>
      <x v="1"/>
    </i>
  </colItems>
  <dataFields count="1">
    <dataField name="Suma de MER" fld="7" baseField="0" baseItem="0" numFmtId="2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E1D4-0D17-4C40-B026-8F578A93415C}">
  <dimension ref="B1:I40"/>
  <sheetViews>
    <sheetView showGridLines="0" tabSelected="1" zoomScale="53" zoomScaleNormal="100" workbookViewId="0"/>
  </sheetViews>
  <sheetFormatPr baseColWidth="10" defaultColWidth="0" defaultRowHeight="15" zeroHeight="1"/>
  <cols>
    <col min="1" max="3" width="11.42578125" customWidth="1"/>
    <col min="4" max="4" width="15.42578125" customWidth="1"/>
    <col min="5" max="5" width="155.85546875" customWidth="1"/>
    <col min="6" max="6" width="11.42578125" customWidth="1"/>
    <col min="7" max="16384" width="11.42578125" hidden="1"/>
  </cols>
  <sheetData>
    <row r="1" spans="2:9"/>
    <row r="2" spans="2:9"/>
    <row r="3" spans="2:9"/>
    <row r="4" spans="2:9"/>
    <row r="5" spans="2:9"/>
    <row r="6" spans="2:9"/>
    <row r="7" spans="2:9"/>
    <row r="8" spans="2:9"/>
    <row r="9" spans="2:9" ht="15" customHeight="1">
      <c r="B9" s="374"/>
      <c r="C9" s="374"/>
      <c r="D9" s="400" t="s">
        <v>357</v>
      </c>
      <c r="E9" s="400"/>
      <c r="F9" s="400"/>
      <c r="G9" s="400"/>
      <c r="H9" s="374"/>
      <c r="I9" s="374"/>
    </row>
    <row r="10" spans="2:9" ht="15" customHeight="1">
      <c r="B10" s="374"/>
      <c r="C10" s="374"/>
      <c r="D10" s="400"/>
      <c r="E10" s="400"/>
      <c r="F10" s="400"/>
      <c r="G10" s="400"/>
      <c r="H10" s="374"/>
      <c r="I10" s="374"/>
    </row>
    <row r="11" spans="2:9"/>
    <row r="12" spans="2:9" ht="18" customHeight="1">
      <c r="B12" s="376" t="s">
        <v>336</v>
      </c>
      <c r="C12" s="376"/>
      <c r="D12" s="376"/>
      <c r="E12" s="373" t="s">
        <v>348</v>
      </c>
    </row>
    <row r="13" spans="2:9" ht="18" customHeight="1">
      <c r="B13" s="375"/>
      <c r="C13" s="375"/>
      <c r="D13" s="375"/>
      <c r="E13" s="373"/>
    </row>
    <row r="14" spans="2:9" ht="18" customHeight="1">
      <c r="B14" s="376" t="s">
        <v>0</v>
      </c>
      <c r="C14" s="376"/>
      <c r="D14" s="376"/>
      <c r="E14" s="373" t="s">
        <v>345</v>
      </c>
    </row>
    <row r="15" spans="2:9" ht="18" customHeight="1">
      <c r="B15" s="375"/>
      <c r="C15" s="375"/>
      <c r="D15" s="375"/>
      <c r="E15" s="373"/>
    </row>
    <row r="16" spans="2:9" ht="18" customHeight="1">
      <c r="B16" s="376" t="s">
        <v>339</v>
      </c>
      <c r="C16" s="376"/>
      <c r="D16" s="376"/>
      <c r="E16" s="373" t="s">
        <v>346</v>
      </c>
    </row>
    <row r="17" spans="2:5" ht="18" customHeight="1">
      <c r="B17" s="375"/>
      <c r="C17" s="375"/>
      <c r="D17" s="375"/>
      <c r="E17" s="373"/>
    </row>
    <row r="18" spans="2:5" ht="18" customHeight="1">
      <c r="B18" s="376" t="s">
        <v>340</v>
      </c>
      <c r="C18" s="376"/>
      <c r="D18" s="376"/>
      <c r="E18" s="373" t="s">
        <v>347</v>
      </c>
    </row>
    <row r="19" spans="2:5" ht="18" customHeight="1">
      <c r="B19" s="375"/>
      <c r="C19" s="375"/>
      <c r="D19" s="375"/>
      <c r="E19" s="373"/>
    </row>
    <row r="20" spans="2:5" ht="18" customHeight="1">
      <c r="B20" s="376" t="s">
        <v>341</v>
      </c>
      <c r="C20" s="376"/>
      <c r="D20" s="376"/>
      <c r="E20" s="373" t="s">
        <v>349</v>
      </c>
    </row>
    <row r="21" spans="2:5" ht="18" customHeight="1">
      <c r="B21" s="375"/>
      <c r="C21" s="375"/>
      <c r="D21" s="375"/>
      <c r="E21" s="373"/>
    </row>
    <row r="22" spans="2:5" ht="18" customHeight="1">
      <c r="B22" s="376" t="s">
        <v>238</v>
      </c>
      <c r="C22" s="376"/>
      <c r="D22" s="376"/>
      <c r="E22" s="373" t="s">
        <v>350</v>
      </c>
    </row>
    <row r="23" spans="2:5" ht="18" customHeight="1">
      <c r="B23" s="375"/>
      <c r="C23" s="375"/>
      <c r="D23" s="375"/>
      <c r="E23" s="373"/>
    </row>
    <row r="24" spans="2:5" ht="18" customHeight="1">
      <c r="B24" s="376" t="s">
        <v>240</v>
      </c>
      <c r="C24" s="376"/>
      <c r="D24" s="376"/>
      <c r="E24" s="373" t="s">
        <v>351</v>
      </c>
    </row>
    <row r="25" spans="2:5" ht="18" customHeight="1">
      <c r="B25" s="375"/>
      <c r="C25" s="375"/>
      <c r="D25" s="375"/>
      <c r="E25" s="373"/>
    </row>
    <row r="26" spans="2:5" ht="18" customHeight="1">
      <c r="B26" s="376" t="s">
        <v>342</v>
      </c>
      <c r="C26" s="376"/>
      <c r="D26" s="376"/>
      <c r="E26" s="373" t="s">
        <v>353</v>
      </c>
    </row>
    <row r="27" spans="2:5" ht="18" customHeight="1">
      <c r="B27" s="375"/>
      <c r="C27" s="375"/>
      <c r="D27" s="375"/>
      <c r="E27" s="373"/>
    </row>
    <row r="28" spans="2:5" ht="18" customHeight="1">
      <c r="B28" s="376" t="s">
        <v>343</v>
      </c>
      <c r="C28" s="376"/>
      <c r="D28" s="376"/>
      <c r="E28" s="373" t="s">
        <v>352</v>
      </c>
    </row>
    <row r="29" spans="2:5" ht="18" customHeight="1">
      <c r="B29" s="375"/>
      <c r="C29" s="375"/>
      <c r="D29" s="375"/>
      <c r="E29" s="373"/>
    </row>
    <row r="30" spans="2:5" ht="18" customHeight="1">
      <c r="B30" s="376" t="s">
        <v>337</v>
      </c>
      <c r="C30" s="376"/>
      <c r="D30" s="376"/>
      <c r="E30" s="373" t="s">
        <v>354</v>
      </c>
    </row>
    <row r="31" spans="2:5" ht="18" customHeight="1">
      <c r="B31" s="375"/>
      <c r="C31" s="375"/>
      <c r="D31" s="375"/>
      <c r="E31" s="373"/>
    </row>
    <row r="32" spans="2:5" ht="18" customHeight="1">
      <c r="B32" s="376" t="s">
        <v>338</v>
      </c>
      <c r="C32" s="376"/>
      <c r="D32" s="376"/>
      <c r="E32" s="373" t="s">
        <v>355</v>
      </c>
    </row>
    <row r="33" spans="2:5" ht="18" customHeight="1">
      <c r="B33" s="375"/>
      <c r="C33" s="375"/>
      <c r="D33" s="375"/>
      <c r="E33" s="373"/>
    </row>
    <row r="34" spans="2:5" ht="18" customHeight="1">
      <c r="B34" s="376" t="s">
        <v>344</v>
      </c>
      <c r="C34" s="376"/>
      <c r="D34" s="376"/>
      <c r="E34" s="373" t="s">
        <v>356</v>
      </c>
    </row>
    <row r="35" spans="2:5" ht="18" customHeight="1">
      <c r="B35" s="375"/>
      <c r="C35" s="375"/>
      <c r="D35" s="375"/>
      <c r="E35" s="373"/>
    </row>
    <row r="36" spans="2:5" ht="18" hidden="1" customHeight="1">
      <c r="B36" s="376"/>
      <c r="C36" s="376"/>
      <c r="D36" s="376"/>
      <c r="E36" s="373"/>
    </row>
    <row r="37" spans="2:5" ht="18" hidden="1" customHeight="1">
      <c r="B37" s="375"/>
      <c r="C37" s="375"/>
      <c r="D37" s="375"/>
      <c r="E37" s="373"/>
    </row>
    <row r="38" spans="2:5" ht="18" hidden="1" customHeight="1">
      <c r="B38" s="376"/>
      <c r="C38" s="376"/>
      <c r="D38" s="376"/>
      <c r="E38" s="373"/>
    </row>
    <row r="39" spans="2:5" ht="18" hidden="1" customHeight="1">
      <c r="B39" s="375"/>
      <c r="C39" s="375"/>
      <c r="D39" s="375"/>
      <c r="E39" s="373"/>
    </row>
    <row r="40" spans="2:5" ht="18" hidden="1" customHeight="1">
      <c r="B40" s="376"/>
      <c r="C40" s="376"/>
      <c r="D40" s="376"/>
      <c r="E40" s="373"/>
    </row>
  </sheetData>
  <sheetProtection algorithmName="SHA-512" hashValue="llGS2aELEcLiAG7hX07+Q2SAf+yFQtp68pBPfXIME3t2CzPR2nNaeG1i2B8pVzNQYpKlckUQfwPaW1wZnH7huw==" saltValue="IHY5zL0PV7FXAQzv7GZxQQ==" spinCount="100000" sheet="1" objects="1" scenarios="1"/>
  <mergeCells count="16">
    <mergeCell ref="B40:D40"/>
    <mergeCell ref="B16:D16"/>
    <mergeCell ref="B18:D18"/>
    <mergeCell ref="B20:D20"/>
    <mergeCell ref="B22:D22"/>
    <mergeCell ref="B24:D24"/>
    <mergeCell ref="B26:D26"/>
    <mergeCell ref="B30:D30"/>
    <mergeCell ref="B32:D32"/>
    <mergeCell ref="D9:G10"/>
    <mergeCell ref="B28:D28"/>
    <mergeCell ref="B34:D34"/>
    <mergeCell ref="B36:D36"/>
    <mergeCell ref="B38:D38"/>
    <mergeCell ref="B12:D12"/>
    <mergeCell ref="B14:D14"/>
  </mergeCells>
  <hyperlinks>
    <hyperlink ref="B12:D12" location="Estructura!A1" display="Estructura" xr:uid="{D015DA0A-7113-405C-A24C-066FC78D70F1}"/>
    <hyperlink ref="B14:D14" location="Departamento!A1" display="Departamento" xr:uid="{80A2D2B3-2238-4E02-9FD9-716DA2488746}"/>
    <hyperlink ref="B30:D30" location="Pilares!A1" display="Pilares" xr:uid="{9383F244-D499-4D12-9169-733D549F2651}"/>
    <hyperlink ref="B32:D32" location="Posición_pilares!A1" display="Posición pilares" xr:uid="{42E34E0A-40CE-431F-8956-388FC94296A4}"/>
    <hyperlink ref="B16:D16" location="' Brechas'!A1" display="Brechas" xr:uid="{2CEDC215-03A0-4FAD-842C-902D250EBFEB}"/>
    <hyperlink ref="B18:D18" location="' Brechas abs'!A1" display="Brechas Absolutas" xr:uid="{E710945B-2822-4C88-8921-79F8D839F7BB}"/>
    <hyperlink ref="B20:D20" location="Ordenamiento!A1" display="Ordenamiento" xr:uid="{440D0D4D-4648-41FE-B66D-DE933AF516BC}"/>
    <hyperlink ref="B22:D22" location="Puntaje!A1" display="Puntaje" xr:uid="{026D5518-7BA3-459C-A65D-373CF0CBF4EA}"/>
    <hyperlink ref="B24:D24" location="Posición!A1" display="Posición" xr:uid="{4B7BE693-D530-4FB9-8BF1-F73DB908BF1C}"/>
    <hyperlink ref="B26:D26" location="Subpilares!A1" display="Subpilares" xr:uid="{29F53042-AEF8-4E10-8CD7-89E7F60D82D8}"/>
    <hyperlink ref="B28:D28" location="Posición_Subpilares!A1" display="Posición subpilares" xr:uid="{F05474A0-81AA-4A60-94B0-09A16BD5A943}"/>
    <hyperlink ref="B34:D34" location="signo!A1" display="Signo" xr:uid="{E4EA7D2C-85C5-4257-9205-B669FC0BAB6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B341-B630-4795-968F-97AFB80B1598}">
  <dimension ref="A1:BU67"/>
  <sheetViews>
    <sheetView showGridLines="0" workbookViewId="0">
      <pane xSplit="3" ySplit="1" topLeftCell="D2" activePane="bottomRight" state="frozen"/>
      <selection activeCell="F1" sqref="F1"/>
      <selection pane="topRight" activeCell="F1" sqref="F1"/>
      <selection pane="bottomLeft" activeCell="F1" sqref="F1"/>
      <selection pane="bottomRight"/>
    </sheetView>
  </sheetViews>
  <sheetFormatPr baseColWidth="10" defaultColWidth="11.5703125" defaultRowHeight="15"/>
  <cols>
    <col min="1" max="1" width="11.28515625" bestFit="1" customWidth="1"/>
    <col min="2" max="2" width="21.85546875" bestFit="1" customWidth="1"/>
    <col min="3" max="3" width="5.5703125" bestFit="1" customWidth="1"/>
    <col min="4" max="41" width="9" bestFit="1" customWidth="1"/>
    <col min="42" max="44" width="10.140625" bestFit="1" customWidth="1"/>
    <col min="45" max="73" width="9" bestFit="1" customWidth="1"/>
  </cols>
  <sheetData>
    <row r="1" spans="1:73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70">
        <f>ABS(' Brechas'!D2)</f>
        <v>2.59911692740784E-2</v>
      </c>
      <c r="E2" s="370">
        <f>ABS(' Brechas'!E2)</f>
        <v>5.54944800755462E-2</v>
      </c>
      <c r="F2" s="370">
        <f>ABS(' Brechas'!F2)</f>
        <v>1.3669443912863899E-3</v>
      </c>
      <c r="G2" s="370">
        <f>ABS(' Brechas'!G2)</f>
        <v>1.7975100525605299E-3</v>
      </c>
      <c r="H2" s="370">
        <f>ABS(' Brechas'!H2)</f>
        <v>6.4745054114420501E-4</v>
      </c>
      <c r="I2" s="370">
        <f>ABS(' Brechas'!I2)</f>
        <v>3.3187183693931801</v>
      </c>
      <c r="J2" s="370">
        <f>ABS(' Brechas'!J2)</f>
        <v>1.14932891612477E-2</v>
      </c>
      <c r="K2" s="370">
        <f>ABS(' Brechas'!K2)</f>
        <v>1.0254783757732899E-3</v>
      </c>
      <c r="L2" s="370">
        <f>ABS(' Brechas'!L2)</f>
        <v>3.56524677104715E-3</v>
      </c>
      <c r="M2" s="370">
        <f>ABS(' Brechas'!M2)</f>
        <v>9.9904253713915895E-5</v>
      </c>
      <c r="N2" s="370">
        <f>ABS(' Brechas'!N2)</f>
        <v>4.0496282205480802E-3</v>
      </c>
      <c r="O2" s="370">
        <f>ABS(' Brechas'!O2)</f>
        <v>1.90878004905654E-3</v>
      </c>
      <c r="P2" s="370">
        <f>ABS(' Brechas'!P2)</f>
        <v>1.02664132261653E-2</v>
      </c>
      <c r="Q2" s="370">
        <f>ABS(' Brechas'!Q2)</f>
        <v>1.5341756130214899E-2</v>
      </c>
      <c r="R2" s="370">
        <f>ABS(' Brechas'!R2)</f>
        <v>3.8589704858228498E-2</v>
      </c>
      <c r="S2" s="370">
        <f>ABS(' Brechas'!S2)</f>
        <v>6.5947886183775999E-3</v>
      </c>
      <c r="T2" s="370">
        <f>ABS(' Brechas'!T2)</f>
        <v>3.4380876691988901E-3</v>
      </c>
      <c r="U2" s="370">
        <f>ABS(' Brechas'!U2)</f>
        <v>1.23225905331335E-2</v>
      </c>
      <c r="V2" s="370">
        <f>ABS(' Brechas'!V2)</f>
        <v>5.71441902578931E-3</v>
      </c>
      <c r="W2" s="370">
        <f>ABS(' Brechas'!W2)</f>
        <v>0.70127162542013399</v>
      </c>
      <c r="X2" s="370">
        <f>ABS(' Brechas'!X2)</f>
        <v>0.24396190309123</v>
      </c>
      <c r="Y2" s="370">
        <f>ABS(' Brechas'!Y2)</f>
        <v>0.57059268025404897</v>
      </c>
      <c r="Z2" s="370">
        <f>ABS(' Brechas'!Z2)</f>
        <v>7.9854506827098798E-2</v>
      </c>
      <c r="AA2" s="370">
        <f>ABS(' Brechas'!AA2)</f>
        <v>5.8056951431873002E-3</v>
      </c>
      <c r="AB2" s="370">
        <f>ABS(' Brechas'!AB2)</f>
        <v>7.7004345254974103E-3</v>
      </c>
      <c r="AC2" s="370">
        <f>ABS(' Brechas'!AC2)</f>
        <v>0.30932846717245899</v>
      </c>
      <c r="AD2" s="370">
        <f>ABS(' Brechas'!AD2)</f>
        <v>0.46335883121115601</v>
      </c>
      <c r="AE2" s="370">
        <f>ABS(' Brechas'!AE2)</f>
        <v>0.30563054242266902</v>
      </c>
      <c r="AF2" s="370">
        <f>ABS(' Brechas'!AF2)</f>
        <v>2.3912534985768799E-2</v>
      </c>
      <c r="AG2" s="370">
        <f>ABS(' Brechas'!AG2)</f>
        <v>5.6373148380643202E-3</v>
      </c>
      <c r="AH2" s="370">
        <f>ABS(' Brechas'!AH2)</f>
        <v>3.3572917662493202E-3</v>
      </c>
      <c r="AI2" s="370">
        <f>ABS(' Brechas'!AI2)</f>
        <v>6.0632897116487004E-3</v>
      </c>
      <c r="AJ2" s="370">
        <f>ABS(' Brechas'!AJ2)</f>
        <v>2.37536137513472E-2</v>
      </c>
      <c r="AK2" s="370">
        <f>ABS(' Brechas'!AK2)</f>
        <v>6.19965305725379E-2</v>
      </c>
      <c r="AL2" s="370">
        <f>ABS(' Brechas'!AL2)</f>
        <v>2.2856968499099101E-2</v>
      </c>
      <c r="AM2" s="370">
        <f>ABS(' Brechas'!AM2)</f>
        <v>4.9693411966163703E-3</v>
      </c>
      <c r="AN2" s="370">
        <f>ABS(' Brechas'!AN2)</f>
        <v>5.2667468044829899E-3</v>
      </c>
      <c r="AO2" s="370">
        <f>ABS(' Brechas'!AO2)</f>
        <v>7.5267996492926698E-3</v>
      </c>
      <c r="AP2" s="370">
        <f>ABS(' Brechas'!AP2)</f>
        <v>8.5539886292196707E-2</v>
      </c>
      <c r="AQ2" s="370">
        <f>ABS(' Brechas'!AQ2)</f>
        <v>0.12012659744406599</v>
      </c>
      <c r="AR2" s="370">
        <f>ABS(' Brechas'!AR2)</f>
        <v>2.6166685643598801E-2</v>
      </c>
      <c r="AS2" s="370">
        <f>ABS(' Brechas'!AS2)</f>
        <v>5.2252427709036403E-2</v>
      </c>
      <c r="AT2" s="370">
        <f>ABS(' Brechas'!AT2)</f>
        <v>0.15852061920361399</v>
      </c>
      <c r="AU2" s="370">
        <f>ABS(' Brechas'!AU2)</f>
        <v>5.6575659117976502E-3</v>
      </c>
      <c r="AV2" s="370">
        <f>ABS(' Brechas'!AV2)</f>
        <v>0.108114585271507</v>
      </c>
      <c r="AW2" s="370">
        <f>ABS(' Brechas'!AW2)</f>
        <v>2.066212634303E-2</v>
      </c>
      <c r="AX2" s="370">
        <f>ABS(' Brechas'!AX2)</f>
        <v>3.2075791807418E-2</v>
      </c>
      <c r="AY2" s="370">
        <f>ABS(' Brechas'!AY2)</f>
        <v>1.26411588889585E-2</v>
      </c>
      <c r="AZ2" s="370">
        <f>ABS(' Brechas'!AZ2)</f>
        <v>1.9497619898447801E-3</v>
      </c>
      <c r="BA2" s="370">
        <f>ABS(' Brechas'!BA2)</f>
        <v>3.2532986691821898E-2</v>
      </c>
      <c r="BB2" s="370">
        <f>ABS(' Brechas'!BB2)</f>
        <v>2.4850978377325798E-2</v>
      </c>
      <c r="BC2" s="370">
        <f>ABS(' Brechas'!BC2)</f>
        <v>8.9740416428421704E-3</v>
      </c>
      <c r="BD2" s="370">
        <f>ABS(' Brechas'!BD2)</f>
        <v>3.70562980566866E-3</v>
      </c>
      <c r="BE2" s="370">
        <f>ABS(' Brechas'!BE2)</f>
        <v>1.44648565625527E-2</v>
      </c>
      <c r="BF2" s="370">
        <f>ABS(' Brechas'!BF2)</f>
        <v>5.4380783096254302E-3</v>
      </c>
      <c r="BG2" s="370">
        <f>ABS(' Brechas'!BG2)</f>
        <v>1.4101556682249196E-2</v>
      </c>
      <c r="BH2" s="370">
        <f>ABS(' Brechas'!BH2)</f>
        <v>0.20894762338564599</v>
      </c>
      <c r="BI2" s="370">
        <f>ABS(' Brechas'!BI2)</f>
        <v>0.192197670886258</v>
      </c>
      <c r="BJ2" s="370">
        <f>ABS(' Brechas'!BJ2)</f>
        <v>0.28990366456494998</v>
      </c>
      <c r="BK2" s="370">
        <f>ABS(' Brechas'!BK2)</f>
        <v>3.0502928912636298E-2</v>
      </c>
      <c r="BL2" s="370">
        <f>ABS(' Brechas'!BL2)</f>
        <v>0.168210659808184</v>
      </c>
      <c r="BM2" s="370">
        <f>ABS(' Brechas'!BM2)</f>
        <v>3.7895615008269198E-2</v>
      </c>
      <c r="BN2" s="370">
        <f>ABS(' Brechas'!BN2)</f>
        <v>5.5206851525391003E-2</v>
      </c>
      <c r="BO2" s="370">
        <f>ABS(' Brechas'!BO2)</f>
        <v>5.5206851525391003E-2</v>
      </c>
      <c r="BP2" s="370">
        <f>ABS(' Brechas'!BP2)</f>
        <v>1.52905198776758E-3</v>
      </c>
      <c r="BQ2" s="370">
        <f>ABS(' Brechas'!BQ2)</f>
        <v>1.2420582691457601E-2</v>
      </c>
      <c r="BR2" s="370">
        <f>ABS(' Brechas'!BR2)</f>
        <v>0.13518513429489301</v>
      </c>
      <c r="BS2" s="370">
        <f>ABS(' Brechas'!BS2)</f>
        <v>6.5476190476190493E-2</v>
      </c>
      <c r="BT2" s="370">
        <f>ABS(' Brechas'!BT2)</f>
        <v>3.5863045260263798E-3</v>
      </c>
      <c r="BU2" s="370">
        <f>ABS(' Brechas'!BU2)</f>
        <v>1.4818526955200999E-3</v>
      </c>
    </row>
    <row r="3" spans="1:73">
      <c r="A3" s="367">
        <v>8</v>
      </c>
      <c r="B3" s="367" t="s">
        <v>81</v>
      </c>
      <c r="C3" s="367">
        <v>2024</v>
      </c>
      <c r="D3" s="370">
        <f>ABS(' Brechas'!D3)</f>
        <v>8.4210570825576697E-4</v>
      </c>
      <c r="E3" s="370">
        <f>ABS(' Brechas'!E3)</f>
        <v>8.1577399144355106E-3</v>
      </c>
      <c r="F3" s="370">
        <f>ABS(' Brechas'!F3)</f>
        <v>2.6961097722695399E-3</v>
      </c>
      <c r="G3" s="370">
        <f>ABS(' Brechas'!G3)</f>
        <v>5.83267809671371E-3</v>
      </c>
      <c r="H3" s="370">
        <f>ABS(' Brechas'!H3)</f>
        <v>2.6791513717434401E-3</v>
      </c>
      <c r="I3" s="370">
        <f>ABS(' Brechas'!I3)</f>
        <v>2.8592626065229401</v>
      </c>
      <c r="J3" s="370">
        <f>ABS(' Brechas'!J3)</f>
        <v>1.2597631605965E-2</v>
      </c>
      <c r="K3" s="370">
        <f>ABS(' Brechas'!K3)</f>
        <v>1.60113630607859E-3</v>
      </c>
      <c r="L3" s="370">
        <f>ABS(' Brechas'!L3)</f>
        <v>3.6948952592333301E-2</v>
      </c>
      <c r="M3" s="370">
        <f>ABS(' Brechas'!M3)</f>
        <v>4.3719162102648402E-5</v>
      </c>
      <c r="N3" s="370">
        <f>ABS(' Brechas'!N3)</f>
        <v>5.9304405301769001E-3</v>
      </c>
      <c r="O3" s="370">
        <f>ABS(' Brechas'!O3)</f>
        <v>1.2658569612786601E-2</v>
      </c>
      <c r="P3" s="370">
        <f>ABS(' Brechas'!P3)</f>
        <v>4.6691822772618498E-3</v>
      </c>
      <c r="Q3" s="370">
        <f>ABS(' Brechas'!Q3)</f>
        <v>6.4956853801794497E-3</v>
      </c>
      <c r="R3" s="370">
        <f>ABS(' Brechas'!R3)</f>
        <v>2.70005193411034E-2</v>
      </c>
      <c r="S3" s="370">
        <f>ABS(' Brechas'!S3)</f>
        <v>3.1816679201035602E-3</v>
      </c>
      <c r="T3" s="370">
        <f>ABS(' Brechas'!T3)</f>
        <v>2.9459835347983598E-3</v>
      </c>
      <c r="U3" s="370">
        <f>ABS(' Brechas'!U3)</f>
        <v>4.3926439974054403E-3</v>
      </c>
      <c r="V3" s="370">
        <f>ABS(' Brechas'!V3)</f>
        <v>2.0045023677851399E-2</v>
      </c>
      <c r="W3" s="370">
        <f>ABS(' Brechas'!W3)</f>
        <v>0.51021148216017598</v>
      </c>
      <c r="X3" s="370">
        <f>ABS(' Brechas'!X3)</f>
        <v>4.7396153712775897E-2</v>
      </c>
      <c r="Y3" s="370">
        <f>ABS(' Brechas'!Y3)</f>
        <v>0.55116595344122299</v>
      </c>
      <c r="Z3" s="370">
        <f>ABS(' Brechas'!Z3)</f>
        <v>4.4661094857371998E-2</v>
      </c>
      <c r="AA3" s="370">
        <f>ABS(' Brechas'!AA3)</f>
        <v>9.1139600567544096E-2</v>
      </c>
      <c r="AB3" s="370">
        <f>ABS(' Brechas'!AB3)</f>
        <v>4.5585046180034998E-2</v>
      </c>
      <c r="AC3" s="370">
        <f>ABS(' Brechas'!AC3)</f>
        <v>0.237063122080411</v>
      </c>
      <c r="AD3" s="370">
        <f>ABS(' Brechas'!AD3)</f>
        <v>0.42800805237037998</v>
      </c>
      <c r="AE3" s="370">
        <f>ABS(' Brechas'!AE3)</f>
        <v>0.130542734955374</v>
      </c>
      <c r="AF3" s="370">
        <f>ABS(' Brechas'!AF3)</f>
        <v>0.101797769934311</v>
      </c>
      <c r="AG3" s="370">
        <f>ABS(' Brechas'!AG3)</f>
        <v>2.92849254026235E-3</v>
      </c>
      <c r="AH3" s="370">
        <f>ABS(' Brechas'!AH3)</f>
        <v>1.8687840977483699E-2</v>
      </c>
      <c r="AI3" s="370">
        <f>ABS(' Brechas'!AI3)</f>
        <v>1.15982660884982E-2</v>
      </c>
      <c r="AJ3" s="370">
        <f>ABS(' Brechas'!AJ3)</f>
        <v>2.87253424237967E-2</v>
      </c>
      <c r="AK3" s="370">
        <f>ABS(' Brechas'!AK3)</f>
        <v>3.8442495510084197E-2</v>
      </c>
      <c r="AL3" s="370">
        <f>ABS(' Brechas'!AL3)</f>
        <v>1.1292028936813799E-2</v>
      </c>
      <c r="AM3" s="370">
        <f>ABS(' Brechas'!AM3)</f>
        <v>3.3917779242932399E-3</v>
      </c>
      <c r="AN3" s="370">
        <f>ABS(' Brechas'!AN3)</f>
        <v>5.5855842497460902E-2</v>
      </c>
      <c r="AO3" s="370">
        <f>ABS(' Brechas'!AO3)</f>
        <v>3.7978086256078701E-2</v>
      </c>
      <c r="AP3" s="370">
        <f>ABS(' Brechas'!AP3)</f>
        <v>4.1423180954098998E-2</v>
      </c>
      <c r="AQ3" s="370">
        <f>ABS(' Brechas'!AQ3)</f>
        <v>4.4352995877413898E-2</v>
      </c>
      <c r="AR3" s="370">
        <f>ABS(' Brechas'!AR3)</f>
        <v>1.8481295328106499E-2</v>
      </c>
      <c r="AS3" s="370">
        <f>ABS(' Brechas'!AS3)</f>
        <v>1.22963253410032E-2</v>
      </c>
      <c r="AT3" s="370">
        <f>ABS(' Brechas'!AT3)</f>
        <v>3.3953578377283397E-2</v>
      </c>
      <c r="AU3" s="370">
        <f>ABS(' Brechas'!AU3)</f>
        <v>2.5759033676685299E-2</v>
      </c>
      <c r="AV3" s="370">
        <f>ABS(' Brechas'!AV3)</f>
        <v>4.6907308526724097E-2</v>
      </c>
      <c r="AW3" s="370">
        <f>ABS(' Brechas'!AW3)</f>
        <v>2.50319223595643E-2</v>
      </c>
      <c r="AX3" s="370">
        <f>ABS(' Brechas'!AX3)</f>
        <v>2.8110823865970299E-2</v>
      </c>
      <c r="AY3" s="370">
        <f>ABS(' Brechas'!AY3)</f>
        <v>5.6034086720081998E-3</v>
      </c>
      <c r="AZ3" s="370">
        <f>ABS(' Brechas'!AZ3)</f>
        <v>8.4863267505991605E-4</v>
      </c>
      <c r="BA3" s="370">
        <f>ABS(' Brechas'!BA3)</f>
        <v>4.5620879526449597E-3</v>
      </c>
      <c r="BB3" s="370">
        <f>ABS(' Brechas'!BB3)</f>
        <v>7.9445883500495699E-3</v>
      </c>
      <c r="BC3" s="370">
        <f>ABS(' Brechas'!BC3)</f>
        <v>2.76209700114386E-3</v>
      </c>
      <c r="BD3" s="370">
        <f>ABS(' Brechas'!BD3)</f>
        <v>3.1695439899666299E-3</v>
      </c>
      <c r="BE3" s="370">
        <f>ABS(' Brechas'!BE3)</f>
        <v>1.84718719603136E-2</v>
      </c>
      <c r="BF3" s="370">
        <f>ABS(' Brechas'!BF3)</f>
        <v>6.9797834339025699E-3</v>
      </c>
      <c r="BG3" s="370">
        <f>ABS(' Brechas'!BG3)</f>
        <v>1.1829392102571716E-2</v>
      </c>
      <c r="BH3" s="370">
        <f>ABS(' Brechas'!BH3)</f>
        <v>0.18178907422305299</v>
      </c>
      <c r="BI3" s="370">
        <f>ABS(' Brechas'!BI3)</f>
        <v>0.37311744758819698</v>
      </c>
      <c r="BJ3" s="370">
        <f>ABS(' Brechas'!BJ3)</f>
        <v>0.37818440472521903</v>
      </c>
      <c r="BK3" s="370">
        <f>ABS(' Brechas'!BK3)</f>
        <v>4.8275172479058097E-2</v>
      </c>
      <c r="BL3" s="370">
        <f>ABS(' Brechas'!BL3)</f>
        <v>0.23359997803150301</v>
      </c>
      <c r="BM3" s="370">
        <f>ABS(' Brechas'!BM3)</f>
        <v>1.0229181600351901E-2</v>
      </c>
      <c r="BN3" s="370">
        <f>ABS(' Brechas'!BN3)</f>
        <v>1.6247459127530499E-2</v>
      </c>
      <c r="BO3" s="370">
        <f>ABS(' Brechas'!BO3)</f>
        <v>1.6247459127530499E-2</v>
      </c>
      <c r="BP3" s="370">
        <f>ABS(' Brechas'!BP3)</f>
        <v>1.7474879860200999E-2</v>
      </c>
      <c r="BQ3" s="370">
        <f>ABS(' Brechas'!BQ3)</f>
        <v>2.6553376877938499E-3</v>
      </c>
      <c r="BR3" s="370">
        <f>ABS(' Brechas'!BR3)</f>
        <v>0.14150188494971799</v>
      </c>
      <c r="BS3" s="370">
        <f>ABS(' Brechas'!BS3)</f>
        <v>0.16666666666666699</v>
      </c>
      <c r="BT3" s="370">
        <f>ABS(' Brechas'!BT3)</f>
        <v>1.7138764957426601E-2</v>
      </c>
      <c r="BU3" s="370">
        <f>ABS(' Brechas'!BU3)</f>
        <v>8.2301105982239098E-4</v>
      </c>
    </row>
    <row r="4" spans="1:73">
      <c r="A4" s="367">
        <v>11</v>
      </c>
      <c r="B4" s="367" t="s">
        <v>82</v>
      </c>
      <c r="C4" s="367">
        <v>2024</v>
      </c>
      <c r="D4" s="370">
        <f>ABS(' Brechas'!D4)</f>
        <v>8.5383899862593298E-3</v>
      </c>
      <c r="E4" s="370">
        <f>ABS(' Brechas'!E4)</f>
        <v>9.6452857014731204E-4</v>
      </c>
      <c r="F4" s="370">
        <f>ABS(' Brechas'!F4)</f>
        <v>2.5433108962411399E-3</v>
      </c>
      <c r="G4" s="370">
        <f>ABS(' Brechas'!G4)</f>
        <v>5.8886186765601898E-3</v>
      </c>
      <c r="H4" s="370">
        <f>ABS(' Brechas'!H4)</f>
        <v>1.93495525164821E-3</v>
      </c>
      <c r="I4" s="370">
        <f>ABS(' Brechas'!I4)</f>
        <v>1.2345779428416299</v>
      </c>
      <c r="J4" s="370">
        <f>ABS(' Brechas'!J4)</f>
        <v>5.5620707117387102E-3</v>
      </c>
      <c r="K4" s="370">
        <f>ABS(' Brechas'!K4)</f>
        <v>8.0369078533554499E-5</v>
      </c>
      <c r="L4" s="370">
        <f>ABS(' Brechas'!L4)</f>
        <v>5.67703950707264E-3</v>
      </c>
      <c r="M4" s="370">
        <f>ABS(' Brechas'!M4)</f>
        <v>6.9086482663304604E-6</v>
      </c>
      <c r="N4" s="370">
        <f>ABS(' Brechas'!N4)</f>
        <v>2.41241809015507E-3</v>
      </c>
      <c r="O4" s="370">
        <f>ABS(' Brechas'!O4)</f>
        <v>8.5572676849405907E-3</v>
      </c>
      <c r="P4" s="370">
        <f>ABS(' Brechas'!P4)</f>
        <v>7.0603350746134302E-2</v>
      </c>
      <c r="Q4" s="370">
        <f>ABS(' Brechas'!Q4)</f>
        <v>4.6550505968282897E-2</v>
      </c>
      <c r="R4" s="370">
        <f>ABS(' Brechas'!R4)</f>
        <v>3.6616763981792401E-2</v>
      </c>
      <c r="S4" s="370">
        <f>ABS(' Brechas'!S4)</f>
        <v>1.50798425582029E-2</v>
      </c>
      <c r="T4" s="370">
        <f>ABS(' Brechas'!T4)</f>
        <v>5.6714322183091604E-4</v>
      </c>
      <c r="U4" s="370">
        <f>ABS(' Brechas'!U4)</f>
        <v>3.5485155866037399E-2</v>
      </c>
      <c r="V4" s="370">
        <f>ABS(' Brechas'!V4)</f>
        <v>8.55172409260644E-3</v>
      </c>
      <c r="W4" s="370">
        <f>ABS(' Brechas'!W4)</f>
        <v>0.68512845986775694</v>
      </c>
      <c r="X4" s="370">
        <f>ABS(' Brechas'!X4)</f>
        <v>0.119473481658602</v>
      </c>
      <c r="Y4" s="370">
        <f>ABS(' Brechas'!Y4)</f>
        <v>0.37884720813851602</v>
      </c>
      <c r="Z4" s="370">
        <f>ABS(' Brechas'!Z4)</f>
        <v>3.1081520530227501E-3</v>
      </c>
      <c r="AA4" s="370">
        <f>ABS(' Brechas'!AA4)</f>
        <v>2.7245534034918001E-2</v>
      </c>
      <c r="AB4" s="370">
        <f>ABS(' Brechas'!AB4)</f>
        <v>7.0705700960233204E-4</v>
      </c>
      <c r="AC4" s="370">
        <f>ABS(' Brechas'!AC4)</f>
        <v>0.26900336362462601</v>
      </c>
      <c r="AD4" s="370">
        <f>ABS(' Brechas'!AD4)</f>
        <v>0.29649814394754198</v>
      </c>
      <c r="AE4" s="370">
        <f>ABS(' Brechas'!AE4)</f>
        <v>0.19511016434752901</v>
      </c>
      <c r="AF4" s="370">
        <f>ABS(' Brechas'!AF4)</f>
        <v>0.114974683320639</v>
      </c>
      <c r="AG4" s="370">
        <f>ABS(' Brechas'!AG4)</f>
        <v>9.8786157265225204E-4</v>
      </c>
      <c r="AH4" s="370">
        <f>ABS(' Brechas'!AH4)</f>
        <v>3.3919129882483199E-3</v>
      </c>
      <c r="AI4" s="370">
        <f>ABS(' Brechas'!AI4)</f>
        <v>6.6240719717713401E-3</v>
      </c>
      <c r="AJ4" s="370">
        <f>ABS(' Brechas'!AJ4)</f>
        <v>1.46499976051111E-2</v>
      </c>
      <c r="AK4" s="370">
        <f>ABS(' Brechas'!AK4)</f>
        <v>3.1740420184395601E-2</v>
      </c>
      <c r="AL4" s="370">
        <f>ABS(' Brechas'!AL4)</f>
        <v>9.4502325677686492E-3</v>
      </c>
      <c r="AM4" s="370">
        <f>ABS(' Brechas'!AM4)</f>
        <v>1.6728497905027599E-3</v>
      </c>
      <c r="AN4" s="370">
        <f>ABS(' Brechas'!AN4)</f>
        <v>1.1612158807628101E-2</v>
      </c>
      <c r="AO4" s="370">
        <f>ABS(' Brechas'!AO4)</f>
        <v>1.11874624429726E-2</v>
      </c>
      <c r="AP4" s="370">
        <f>ABS(' Brechas'!AP4)</f>
        <v>1.94575031366007E-2</v>
      </c>
      <c r="AQ4" s="370">
        <f>ABS(' Brechas'!AQ4)</f>
        <v>4.2607158922782801E-2</v>
      </c>
      <c r="AR4" s="370">
        <f>ABS(' Brechas'!AR4)</f>
        <v>6.4860713742429105E-2</v>
      </c>
      <c r="AS4" s="370">
        <f>ABS(' Brechas'!AS4)</f>
        <v>5.2201009985435198E-2</v>
      </c>
      <c r="AT4" s="370">
        <f>ABS(' Brechas'!AT4)</f>
        <v>3.0491290827731402E-2</v>
      </c>
      <c r="AU4" s="370">
        <f>ABS(' Brechas'!AU4)</f>
        <v>4.7538423230953301E-2</v>
      </c>
      <c r="AV4" s="370">
        <f>ABS(' Brechas'!AV4)</f>
        <v>3.02686636417644E-2</v>
      </c>
      <c r="AW4" s="370">
        <f>ABS(' Brechas'!AW4)</f>
        <v>3.2792930740524598E-2</v>
      </c>
      <c r="AX4" s="370">
        <f>ABS(' Brechas'!AX4)</f>
        <v>3.04516339340653E-3</v>
      </c>
      <c r="AY4" s="370">
        <f>ABS(' Brechas'!AY4)</f>
        <v>3.0841571880909501E-3</v>
      </c>
      <c r="AZ4" s="370">
        <f>ABS(' Brechas'!AZ4)</f>
        <v>8.2727243375451504E-4</v>
      </c>
      <c r="BA4" s="370">
        <f>ABS(' Brechas'!BA4)</f>
        <v>2.7007214805943602E-2</v>
      </c>
      <c r="BB4" s="370">
        <f>ABS(' Brechas'!BB4)</f>
        <v>1.9152228944742101E-2</v>
      </c>
      <c r="BC4" s="370">
        <f>ABS(' Brechas'!BC4)</f>
        <v>3.9986731108934302E-4</v>
      </c>
      <c r="BD4" s="370">
        <f>ABS(' Brechas'!BD4)</f>
        <v>3.4790210123074E-3</v>
      </c>
      <c r="BE4" s="370">
        <f>ABS(' Brechas'!BE4)</f>
        <v>1.45404093157987E-2</v>
      </c>
      <c r="BF4" s="370">
        <f>ABS(' Brechas'!BF4)</f>
        <v>1.06981355459597E-2</v>
      </c>
      <c r="BG4" s="370">
        <f>ABS(' Brechas'!BG4)</f>
        <v>1.2273881810461532E-2</v>
      </c>
      <c r="BH4" s="370">
        <f>ABS(' Brechas'!BH4)</f>
        <v>0.121754285595628</v>
      </c>
      <c r="BI4" s="370">
        <f>ABS(' Brechas'!BI4)</f>
        <v>4.3342402853016902E-2</v>
      </c>
      <c r="BJ4" s="370">
        <f>ABS(' Brechas'!BJ4)</f>
        <v>0.135417962184812</v>
      </c>
      <c r="BK4" s="370">
        <f>ABS(' Brechas'!BK4)</f>
        <v>1.4419035286515801E-2</v>
      </c>
      <c r="BL4" s="370">
        <f>ABS(' Brechas'!BL4)</f>
        <v>0.154952754507026</v>
      </c>
      <c r="BM4" s="370">
        <f>ABS(' Brechas'!BM4)</f>
        <v>5.4059278700620697E-3</v>
      </c>
      <c r="BN4" s="370">
        <f>ABS(' Brechas'!BN4)</f>
        <v>0.15906633436748699</v>
      </c>
      <c r="BO4" s="370">
        <f>ABS(' Brechas'!BO4)</f>
        <v>0.15906633436748699</v>
      </c>
      <c r="BP4" s="370">
        <f>ABS(' Brechas'!BP4)</f>
        <v>0</v>
      </c>
      <c r="BQ4" s="370">
        <f>ABS(' Brechas'!BQ4)</f>
        <v>1.6147453976727601E-2</v>
      </c>
      <c r="BR4" s="370">
        <f>ABS(' Brechas'!BR4)</f>
        <v>2.41994441823613E-2</v>
      </c>
      <c r="BS4" s="370">
        <f>ABS(' Brechas'!BS4)</f>
        <v>1.16959064327484E-2</v>
      </c>
      <c r="BT4" s="370">
        <f>ABS(' Brechas'!BT4)</f>
        <v>2.2009549026488499E-2</v>
      </c>
      <c r="BU4" s="370">
        <f>ABS(' Brechas'!BU4)</f>
        <v>7.0987243555020298E-5</v>
      </c>
    </row>
    <row r="5" spans="1:73">
      <c r="A5" s="367">
        <v>13</v>
      </c>
      <c r="B5" s="367" t="s">
        <v>83</v>
      </c>
      <c r="C5" s="367">
        <v>2024</v>
      </c>
      <c r="D5" s="370">
        <f>ABS(' Brechas'!D5)</f>
        <v>1.06454154879762E-3</v>
      </c>
      <c r="E5" s="370">
        <f>ABS(' Brechas'!E5)</f>
        <v>3.0004453587468002E-2</v>
      </c>
      <c r="F5" s="370">
        <f>ABS(' Brechas'!F5)</f>
        <v>7.7633895301062296E-3</v>
      </c>
      <c r="G5" s="370">
        <f>ABS(' Brechas'!G5)</f>
        <v>7.6363275791252998E-3</v>
      </c>
      <c r="H5" s="370">
        <f>ABS(' Brechas'!H5)</f>
        <v>4.5599937043950302E-3</v>
      </c>
      <c r="I5" s="370">
        <f>ABS(' Brechas'!I5)</f>
        <v>4.3315716091596297</v>
      </c>
      <c r="J5" s="370">
        <f>ABS(' Brechas'!J5)</f>
        <v>1.0853250014951301E-2</v>
      </c>
      <c r="K5" s="370">
        <f>ABS(' Brechas'!K5)</f>
        <v>2.4359099263460801E-3</v>
      </c>
      <c r="L5" s="370">
        <f>ABS(' Brechas'!L5)</f>
        <v>3.68701250113408E-2</v>
      </c>
      <c r="M5" s="370">
        <f>ABS(' Brechas'!M5)</f>
        <v>6.2819003397534095E-5</v>
      </c>
      <c r="N5" s="370">
        <f>ABS(' Brechas'!N5)</f>
        <v>1.1229086491895199E-2</v>
      </c>
      <c r="O5" s="370">
        <f>ABS(' Brechas'!O5)</f>
        <v>1.0721441227152699E-2</v>
      </c>
      <c r="P5" s="370">
        <f>ABS(' Brechas'!P5)</f>
        <v>6.6338826075067206E-2</v>
      </c>
      <c r="Q5" s="370">
        <f>ABS(' Brechas'!Q5)</f>
        <v>1.7275125616853799E-3</v>
      </c>
      <c r="R5" s="370">
        <f>ABS(' Brechas'!R5)</f>
        <v>5.6458629845355102E-2</v>
      </c>
      <c r="S5" s="370">
        <f>ABS(' Brechas'!S5)</f>
        <v>8.2381001391907197E-3</v>
      </c>
      <c r="T5" s="370">
        <f>ABS(' Brechas'!T5)</f>
        <v>5.8650392511008396E-3</v>
      </c>
      <c r="U5" s="370">
        <f>ABS(' Brechas'!U5)</f>
        <v>2.2959317934650902E-2</v>
      </c>
      <c r="V5" s="370">
        <f>ABS(' Brechas'!V5)</f>
        <v>2.0282862607226199E-2</v>
      </c>
      <c r="W5" s="370">
        <f>ABS(' Brechas'!W5)</f>
        <v>0.50851043902146797</v>
      </c>
      <c r="X5" s="370">
        <f>ABS(' Brechas'!X5)</f>
        <v>5.4062260044900397E-2</v>
      </c>
      <c r="Y5" s="370">
        <f>ABS(' Brechas'!Y5)</f>
        <v>0.57107403228933995</v>
      </c>
      <c r="Z5" s="370">
        <f>ABS(' Brechas'!Z5)</f>
        <v>4.7108766889491803E-2</v>
      </c>
      <c r="AA5" s="370">
        <f>ABS(' Brechas'!AA5)</f>
        <v>1.5827822416340499E-2</v>
      </c>
      <c r="AB5" s="370">
        <f>ABS(' Brechas'!AB5)</f>
        <v>2.1849044953316299E-2</v>
      </c>
      <c r="AC5" s="370">
        <f>ABS(' Brechas'!AC5)</f>
        <v>0.23796616714786201</v>
      </c>
      <c r="AD5" s="370">
        <f>ABS(' Brechas'!AD5)</f>
        <v>0.48088767168345298</v>
      </c>
      <c r="AE5" s="370">
        <f>ABS(' Brechas'!AE5)</f>
        <v>0.146021032520775</v>
      </c>
      <c r="AF5" s="370">
        <f>ABS(' Brechas'!AF5)</f>
        <v>1.1394069050445601E-2</v>
      </c>
      <c r="AG5" s="370">
        <f>ABS(' Brechas'!AG5)</f>
        <v>1.64109488558796E-3</v>
      </c>
      <c r="AH5" s="370">
        <f>ABS(' Brechas'!AH5)</f>
        <v>8.6899681082299399E-3</v>
      </c>
      <c r="AI5" s="370">
        <f>ABS(' Brechas'!AI5)</f>
        <v>7.4995782156261296E-3</v>
      </c>
      <c r="AJ5" s="370">
        <f>ABS(' Brechas'!AJ5)</f>
        <v>3.2124804975043497E-2</v>
      </c>
      <c r="AK5" s="370">
        <f>ABS(' Brechas'!AK5)</f>
        <v>6.2621616491332896E-2</v>
      </c>
      <c r="AL5" s="370">
        <f>ABS(' Brechas'!AL5)</f>
        <v>1.8705106360576901E-2</v>
      </c>
      <c r="AM5" s="370">
        <f>ABS(' Brechas'!AM5)</f>
        <v>1.12956077855716E-2</v>
      </c>
      <c r="AN5" s="370">
        <f>ABS(' Brechas'!AN5)</f>
        <v>2.7301796029268698E-2</v>
      </c>
      <c r="AO5" s="370">
        <f>ABS(' Brechas'!AO5)</f>
        <v>1.42959031654952E-2</v>
      </c>
      <c r="AP5" s="370">
        <f>ABS(' Brechas'!AP5)</f>
        <v>0.104374047184215</v>
      </c>
      <c r="AQ5" s="370">
        <f>ABS(' Brechas'!AQ5)</f>
        <v>0.10189468371818899</v>
      </c>
      <c r="AR5" s="370">
        <f>ABS(' Brechas'!AR5)</f>
        <v>2.0743510962857901E-2</v>
      </c>
      <c r="AS5" s="370">
        <f>ABS(' Brechas'!AS5)</f>
        <v>6.8751896640778604E-2</v>
      </c>
      <c r="AT5" s="370">
        <f>ABS(' Brechas'!AT5)</f>
        <v>1.1107692322530499E-2</v>
      </c>
      <c r="AU5" s="370">
        <f>ABS(' Brechas'!AU5)</f>
        <v>2.5019422275866499E-2</v>
      </c>
      <c r="AV5" s="370">
        <f>ABS(' Brechas'!AV5)</f>
        <v>5.17438244550932E-2</v>
      </c>
      <c r="AW5" s="370">
        <f>ABS(' Brechas'!AW5)</f>
        <v>1.7894635100973201E-2</v>
      </c>
      <c r="AX5" s="370">
        <f>ABS(' Brechas'!AX5)</f>
        <v>3.4332042248905903E-2</v>
      </c>
      <c r="AY5" s="370">
        <f>ABS(' Brechas'!AY5)</f>
        <v>1.1799498191898501E-2</v>
      </c>
      <c r="AZ5" s="370">
        <f>ABS(' Brechas'!AZ5)</f>
        <v>4.8952965753883103E-3</v>
      </c>
      <c r="BA5" s="370">
        <f>ABS(' Brechas'!BA5)</f>
        <v>1.81764516327425E-2</v>
      </c>
      <c r="BB5" s="370">
        <f>ABS(' Brechas'!BB5)</f>
        <v>1.5777209872191399E-2</v>
      </c>
      <c r="BC5" s="370">
        <f>ABS(' Brechas'!BC5)</f>
        <v>6.6223128385039399E-3</v>
      </c>
      <c r="BD5" s="370">
        <f>ABS(' Brechas'!BD5)</f>
        <v>8.6052788393080999E-4</v>
      </c>
      <c r="BE5" s="370">
        <f>ABS(' Brechas'!BE5)</f>
        <v>2.0085286904252399E-2</v>
      </c>
      <c r="BF5" s="370">
        <f>ABS(' Brechas'!BF5)</f>
        <v>3.4091938868368301E-3</v>
      </c>
      <c r="BG5" s="370">
        <f>ABS(' Brechas'!BG5)</f>
        <v>1.1851039170201251E-2</v>
      </c>
      <c r="BH5" s="370">
        <f>ABS(' Brechas'!BH5)</f>
        <v>0.23324551579179401</v>
      </c>
      <c r="BI5" s="370">
        <f>ABS(' Brechas'!BI5)</f>
        <v>0.61663648779258096</v>
      </c>
      <c r="BJ5" s="370">
        <f>ABS(' Brechas'!BJ5)</f>
        <v>0.57654572078274802</v>
      </c>
      <c r="BK5" s="370">
        <f>ABS(' Brechas'!BK5)</f>
        <v>5.6359061063953803E-2</v>
      </c>
      <c r="BL5" s="370">
        <f>ABS(' Brechas'!BL5)</f>
        <v>0.19977856594899401</v>
      </c>
      <c r="BM5" s="370">
        <f>ABS(' Brechas'!BM5)</f>
        <v>1.5323733374293901E-2</v>
      </c>
      <c r="BN5" s="370">
        <f>ABS(' Brechas'!BN5)</f>
        <v>1.2588236522335599E-2</v>
      </c>
      <c r="BO5" s="370">
        <f>ABS(' Brechas'!BO5)</f>
        <v>1.2588236522335599E-2</v>
      </c>
      <c r="BP5" s="370">
        <f>ABS(' Brechas'!BP5)</f>
        <v>2.9004697499921201E-2</v>
      </c>
      <c r="BQ5" s="370">
        <f>ABS(' Brechas'!BQ5)</f>
        <v>9.0226656104824401E-2</v>
      </c>
      <c r="BR5" s="370">
        <f>ABS(' Brechas'!BR5)</f>
        <v>8.9747196703042306E-2</v>
      </c>
      <c r="BS5" s="370">
        <f>ABS(' Brechas'!BS5)</f>
        <v>0.1</v>
      </c>
      <c r="BT5" s="370">
        <f>ABS(' Brechas'!BT5)</f>
        <v>1.19884397533299E-2</v>
      </c>
      <c r="BU5" s="370">
        <f>ABS(' Brechas'!BU5)</f>
        <v>1.19786125509378E-3</v>
      </c>
    </row>
    <row r="6" spans="1:73">
      <c r="A6" s="367">
        <v>15</v>
      </c>
      <c r="B6" s="367" t="s">
        <v>84</v>
      </c>
      <c r="C6" s="367">
        <v>2024</v>
      </c>
      <c r="D6" s="370">
        <f>ABS(' Brechas'!D6)</f>
        <v>6.5491643668253302E-3</v>
      </c>
      <c r="E6" s="370">
        <f>ABS(' Brechas'!E6)</f>
        <v>8.7301393021367094E-2</v>
      </c>
      <c r="F6" s="370">
        <f>ABS(' Brechas'!F6)</f>
        <v>6.0395002358612799E-3</v>
      </c>
      <c r="G6" s="370">
        <f>ABS(' Brechas'!G6)</f>
        <v>5.1449539222686198E-3</v>
      </c>
      <c r="H6" s="370">
        <f>ABS(' Brechas'!H6)</f>
        <v>1.52352804978757E-3</v>
      </c>
      <c r="I6" s="370">
        <f>ABS(' Brechas'!I6)</f>
        <v>1.81941286085418</v>
      </c>
      <c r="J6" s="370">
        <f>ABS(' Brechas'!J6)</f>
        <v>2.4110022527542201E-3</v>
      </c>
      <c r="K6" s="370">
        <f>ABS(' Brechas'!K6)</f>
        <v>7.4220253868476603E-4</v>
      </c>
      <c r="L6" s="370">
        <f>ABS(' Brechas'!L6)</f>
        <v>2.57906653077931E-4</v>
      </c>
      <c r="M6" s="370">
        <f>ABS(' Brechas'!M6)</f>
        <v>5.9190985633235003E-5</v>
      </c>
      <c r="N6" s="370">
        <f>ABS(' Brechas'!N6)</f>
        <v>5.7168032885837397E-3</v>
      </c>
      <c r="O6" s="370">
        <f>ABS(' Brechas'!O6)</f>
        <v>4.3127406663317998E-2</v>
      </c>
      <c r="P6" s="370">
        <f>ABS(' Brechas'!P6)</f>
        <v>2.1404204585926201E-3</v>
      </c>
      <c r="Q6" s="370">
        <f>ABS(' Brechas'!Q6)</f>
        <v>8.3705357142857106E-3</v>
      </c>
      <c r="R6" s="370">
        <f>ABS(' Brechas'!R6)</f>
        <v>6.1438561438561301E-2</v>
      </c>
      <c r="S6" s="370">
        <f>ABS(' Brechas'!S6)</f>
        <v>8.0487462178118405E-3</v>
      </c>
      <c r="T6" s="370">
        <f>ABS(' Brechas'!T6)</f>
        <v>2.2559504454298701E-3</v>
      </c>
      <c r="U6" s="370">
        <f>ABS(' Brechas'!U6)</f>
        <v>6.7322014682268505E-2</v>
      </c>
      <c r="V6" s="370">
        <f>ABS(' Brechas'!V6)</f>
        <v>3.9459127452228598E-2</v>
      </c>
      <c r="W6" s="370">
        <f>ABS(' Brechas'!W6)</f>
        <v>0.68572744922096895</v>
      </c>
      <c r="X6" s="370">
        <f>ABS(' Brechas'!X6)</f>
        <v>0.13467561463241001</v>
      </c>
      <c r="Y6" s="370">
        <f>ABS(' Brechas'!Y6)</f>
        <v>0.44086417306292902</v>
      </c>
      <c r="Z6" s="370">
        <f>ABS(' Brechas'!Z6)</f>
        <v>0.105499364780084</v>
      </c>
      <c r="AA6" s="370">
        <f>ABS(' Brechas'!AA6)</f>
        <v>4.4603095679439798E-2</v>
      </c>
      <c r="AB6" s="370">
        <f>ABS(' Brechas'!AB6)</f>
        <v>0.28621775241340103</v>
      </c>
      <c r="AC6" s="370">
        <f>ABS(' Brechas'!AC6)</f>
        <v>6.9039330437728003E-2</v>
      </c>
      <c r="AD6" s="370">
        <f>ABS(' Brechas'!AD6)</f>
        <v>0.39501845671911501</v>
      </c>
      <c r="AE6" s="370">
        <f>ABS(' Brechas'!AE6)</f>
        <v>0.28009763290963602</v>
      </c>
      <c r="AF6" s="370">
        <f>ABS(' Brechas'!AF6)</f>
        <v>1.8894988718516799E-3</v>
      </c>
      <c r="AG6" s="370">
        <f>ABS(' Brechas'!AG6)</f>
        <v>5.6883796283130903E-3</v>
      </c>
      <c r="AH6" s="370">
        <f>ABS(' Brechas'!AH6)</f>
        <v>1.85519427781607E-3</v>
      </c>
      <c r="AI6" s="370">
        <f>ABS(' Brechas'!AI6)</f>
        <v>4.0454138785451702E-4</v>
      </c>
      <c r="AJ6" s="370">
        <f>ABS(' Brechas'!AJ6)</f>
        <v>2.6178807042231699E-2</v>
      </c>
      <c r="AK6" s="370">
        <f>ABS(' Brechas'!AK6)</f>
        <v>5.7863501728281301E-2</v>
      </c>
      <c r="AL6" s="370">
        <f>ABS(' Brechas'!AL6)</f>
        <v>6.8371203729769695E-2</v>
      </c>
      <c r="AM6" s="370">
        <f>ABS(' Brechas'!AM6)</f>
        <v>8.4751765164541495E-3</v>
      </c>
      <c r="AN6" s="370">
        <f>ABS(' Brechas'!AN6)</f>
        <v>3.1443133212502299E-2</v>
      </c>
      <c r="AO6" s="370">
        <f>ABS(' Brechas'!AO6)</f>
        <v>3.7318389965952901E-3</v>
      </c>
      <c r="AP6" s="370">
        <f>ABS(' Brechas'!AP6)</f>
        <v>7.2197825733764098E-3</v>
      </c>
      <c r="AQ6" s="370">
        <f>ABS(' Brechas'!AQ6)</f>
        <v>0.12904605354082399</v>
      </c>
      <c r="AR6" s="370">
        <f>ABS(' Brechas'!AR6)</f>
        <v>2.7994697956785702E-2</v>
      </c>
      <c r="AS6" s="370">
        <f>ABS(' Brechas'!AS6)</f>
        <v>1.5463315174479599E-2</v>
      </c>
      <c r="AT6" s="370">
        <f>ABS(' Brechas'!AT6)</f>
        <v>6.3698559617002201E-2</v>
      </c>
      <c r="AU6" s="370">
        <f>ABS(' Brechas'!AU6)</f>
        <v>2.43723091656581E-2</v>
      </c>
      <c r="AV6" s="370">
        <f>ABS(' Brechas'!AV6)</f>
        <v>0.13502971055819901</v>
      </c>
      <c r="AW6" s="370">
        <f>ABS(' Brechas'!AW6)</f>
        <v>4.9137972052227197E-2</v>
      </c>
      <c r="AX6" s="370">
        <f>ABS(' Brechas'!AX6)</f>
        <v>0.15169932071345099</v>
      </c>
      <c r="AY6" s="370">
        <f>ABS(' Brechas'!AY6)</f>
        <v>1.03693285487156E-2</v>
      </c>
      <c r="AZ6" s="370">
        <f>ABS(' Brechas'!AZ6)</f>
        <v>2.1204012322216998E-3</v>
      </c>
      <c r="BA6" s="370">
        <f>ABS(' Brechas'!BA6)</f>
        <v>2.14634902991396E-2</v>
      </c>
      <c r="BB6" s="370">
        <f>ABS(' Brechas'!BB6)</f>
        <v>2.1607333439790301E-2</v>
      </c>
      <c r="BC6" s="370">
        <f>ABS(' Brechas'!BC6)</f>
        <v>1.9494047831007302E-2</v>
      </c>
      <c r="BD6" s="370">
        <f>ABS(' Brechas'!BD6)</f>
        <v>1.8191471060013801E-3</v>
      </c>
      <c r="BE6" s="370">
        <f>ABS(' Brechas'!BE6)</f>
        <v>1.8174143382567998E-2</v>
      </c>
      <c r="BF6" s="370">
        <f>ABS(' Brechas'!BF6)</f>
        <v>2.28671807347819E-4</v>
      </c>
      <c r="BG6" s="370">
        <f>ABS(' Brechas'!BG6)</f>
        <v>8.7895157702694033E-3</v>
      </c>
      <c r="BH6" s="370">
        <f>ABS(' Brechas'!BH6)</f>
        <v>0.23071608751646999</v>
      </c>
      <c r="BI6" s="370">
        <f>ABS(' Brechas'!BI6)</f>
        <v>0.16981325338033901</v>
      </c>
      <c r="BJ6" s="370">
        <f>ABS(' Brechas'!BJ6)</f>
        <v>0.33514766264699197</v>
      </c>
      <c r="BK6" s="370">
        <f>ABS(' Brechas'!BK6)</f>
        <v>5.8951021418539098E-2</v>
      </c>
      <c r="BL6" s="370">
        <f>ABS(' Brechas'!BL6)</f>
        <v>0.183782339529308</v>
      </c>
      <c r="BM6" s="370">
        <f>ABS(' Brechas'!BM6)</f>
        <v>5.1043551542626301E-3</v>
      </c>
      <c r="BN6" s="370">
        <f>ABS(' Brechas'!BN6)</f>
        <v>1.7127859425385202E-2</v>
      </c>
      <c r="BO6" s="370">
        <f>ABS(' Brechas'!BO6)</f>
        <v>1.7127859425385202E-2</v>
      </c>
      <c r="BP6" s="370">
        <f>ABS(' Brechas'!BP6)</f>
        <v>1.85649991344989E-2</v>
      </c>
      <c r="BQ6" s="370">
        <f>ABS(' Brechas'!BQ6)</f>
        <v>3.5682660541204503E-2</v>
      </c>
      <c r="BR6" s="370">
        <f>ABS(' Brechas'!BR6)</f>
        <v>4.5964848868238602E-2</v>
      </c>
      <c r="BS6" s="370">
        <f>ABS(' Brechas'!BS6)</f>
        <v>0.266666666666667</v>
      </c>
      <c r="BT6" s="370">
        <f>ABS(' Brechas'!BT6)</f>
        <v>7.5730244528445399E-3</v>
      </c>
      <c r="BU6" s="370">
        <f>ABS(' Brechas'!BU6)</f>
        <v>1.47440020687832E-2</v>
      </c>
    </row>
    <row r="7" spans="1:73">
      <c r="A7" s="367">
        <v>17</v>
      </c>
      <c r="B7" s="367" t="s">
        <v>85</v>
      </c>
      <c r="C7" s="367">
        <v>2024</v>
      </c>
      <c r="D7" s="370">
        <f>ABS(' Brechas'!D7)</f>
        <v>2.7916459441440802E-2</v>
      </c>
      <c r="E7" s="370">
        <f>ABS(' Brechas'!E7)</f>
        <v>3.3632118857977199E-2</v>
      </c>
      <c r="F7" s="370">
        <f>ABS(' Brechas'!F7)</f>
        <v>4.0885174544830396E-3</v>
      </c>
      <c r="G7" s="370">
        <f>ABS(' Brechas'!G7)</f>
        <v>4.8743652933795501E-3</v>
      </c>
      <c r="H7" s="370">
        <f>ABS(' Brechas'!H7)</f>
        <v>1.9863212088490701E-3</v>
      </c>
      <c r="I7" s="370">
        <f>ABS(' Brechas'!I7)</f>
        <v>3.9972633147176202</v>
      </c>
      <c r="J7" s="370">
        <f>ABS(' Brechas'!J7)</f>
        <v>1.27457618542101E-2</v>
      </c>
      <c r="K7" s="370">
        <f>ABS(' Brechas'!K7)</f>
        <v>1.08335506991031E-3</v>
      </c>
      <c r="L7" s="370">
        <f>ABS(' Brechas'!L7)</f>
        <v>2.7628974650942498E-2</v>
      </c>
      <c r="M7" s="370">
        <f>ABS(' Brechas'!M7)</f>
        <v>8.5827323456311896E-5</v>
      </c>
      <c r="N7" s="370">
        <f>ABS(' Brechas'!N7)</f>
        <v>4.3065813510724596E-3</v>
      </c>
      <c r="O7" s="370">
        <f>ABS(' Brechas'!O7)</f>
        <v>5.2605504460419197E-4</v>
      </c>
      <c r="P7" s="370">
        <f>ABS(' Brechas'!P7)</f>
        <v>6.9218158901203997E-3</v>
      </c>
      <c r="Q7" s="370">
        <f>ABS(' Brechas'!Q7)</f>
        <v>1.91315388838974E-2</v>
      </c>
      <c r="R7" s="370">
        <f>ABS(' Brechas'!R7)</f>
        <v>4.50143846370267E-2</v>
      </c>
      <c r="S7" s="370">
        <f>ABS(' Brechas'!S7)</f>
        <v>1.48891171336357E-2</v>
      </c>
      <c r="T7" s="370">
        <f>ABS(' Brechas'!T7)</f>
        <v>3.93592724312766E-3</v>
      </c>
      <c r="U7" s="370">
        <f>ABS(' Brechas'!U7)</f>
        <v>4.37096595731944E-2</v>
      </c>
      <c r="V7" s="370">
        <f>ABS(' Brechas'!V7)</f>
        <v>1.7306016174953202E-2</v>
      </c>
      <c r="W7" s="370">
        <f>ABS(' Brechas'!W7)</f>
        <v>1.0760551689442599</v>
      </c>
      <c r="X7" s="370">
        <f>ABS(' Brechas'!X7)</f>
        <v>9.0397764037563305E-2</v>
      </c>
      <c r="Y7" s="370">
        <f>ABS(' Brechas'!Y7)</f>
        <v>0.71559275898862995</v>
      </c>
      <c r="Z7" s="370">
        <f>ABS(' Brechas'!Z7)</f>
        <v>0.120031579799268</v>
      </c>
      <c r="AA7" s="370">
        <f>ABS(' Brechas'!AA7)</f>
        <v>0.13002065402164201</v>
      </c>
      <c r="AB7" s="370">
        <f>ABS(' Brechas'!AB7)</f>
        <v>2.4675370537694599E-2</v>
      </c>
      <c r="AC7" s="370">
        <f>ABS(' Brechas'!AC7)</f>
        <v>0.33163248003465401</v>
      </c>
      <c r="AD7" s="370">
        <f>ABS(' Brechas'!AD7)</f>
        <v>0.45257245635281601</v>
      </c>
      <c r="AE7" s="370">
        <f>ABS(' Brechas'!AE7)</f>
        <v>0.28967447999732499</v>
      </c>
      <c r="AF7" s="370">
        <f>ABS(' Brechas'!AF7)</f>
        <v>2.3457872113119099E-2</v>
      </c>
      <c r="AG7" s="370">
        <f>ABS(' Brechas'!AG7)</f>
        <v>9.8735248904664504E-3</v>
      </c>
      <c r="AH7" s="370">
        <f>ABS(' Brechas'!AH7)</f>
        <v>1.43898568195188E-2</v>
      </c>
      <c r="AI7" s="370">
        <f>ABS(' Brechas'!AI7)</f>
        <v>3.0029702608660798E-3</v>
      </c>
      <c r="AJ7" s="370">
        <f>ABS(' Brechas'!AJ7)</f>
        <v>2.76662862061006E-2</v>
      </c>
      <c r="AK7" s="370">
        <f>ABS(' Brechas'!AK7)</f>
        <v>4.7505576950098202E-2</v>
      </c>
      <c r="AL7" s="370">
        <f>ABS(' Brechas'!AL7)</f>
        <v>2.14780615778449E-2</v>
      </c>
      <c r="AM7" s="370">
        <f>ABS(' Brechas'!AM7)</f>
        <v>6.3926796059072004E-4</v>
      </c>
      <c r="AN7" s="370">
        <f>ABS(' Brechas'!AN7)</f>
        <v>1.8012286799897501E-2</v>
      </c>
      <c r="AO7" s="370">
        <f>ABS(' Brechas'!AO7)</f>
        <v>1.9357377288737002E-2</v>
      </c>
      <c r="AP7" s="370">
        <f>ABS(' Brechas'!AP7)</f>
        <v>3.8408601015631302E-2</v>
      </c>
      <c r="AQ7" s="370">
        <f>ABS(' Brechas'!AQ7)</f>
        <v>6.7746504600421101E-2</v>
      </c>
      <c r="AR7" s="370">
        <f>ABS(' Brechas'!AR7)</f>
        <v>2.14387053791684E-2</v>
      </c>
      <c r="AS7" s="370">
        <f>ABS(' Brechas'!AS7)</f>
        <v>1.2365327111509099E-2</v>
      </c>
      <c r="AT7" s="370">
        <f>ABS(' Brechas'!AT7)</f>
        <v>3.9355949241363496E-3</v>
      </c>
      <c r="AU7" s="370">
        <f>ABS(' Brechas'!AU7)</f>
        <v>1.49934651337034E-2</v>
      </c>
      <c r="AV7" s="370">
        <f>ABS(' Brechas'!AV7)</f>
        <v>4.5058342806031298E-2</v>
      </c>
      <c r="AW7" s="370">
        <f>ABS(' Brechas'!AW7)</f>
        <v>1.9721712838484E-2</v>
      </c>
      <c r="AX7" s="370">
        <f>ABS(' Brechas'!AX7)</f>
        <v>6.9758754346658E-2</v>
      </c>
      <c r="AY7" s="370">
        <f>ABS(' Brechas'!AY7)</f>
        <v>3.72934674595471E-3</v>
      </c>
      <c r="AZ7" s="370">
        <f>ABS(' Brechas'!AZ7)</f>
        <v>7.9929889098420898E-4</v>
      </c>
      <c r="BA7" s="370">
        <f>ABS(' Brechas'!BA7)</f>
        <v>3.2349754471747698E-2</v>
      </c>
      <c r="BB7" s="370">
        <f>ABS(' Brechas'!BB7)</f>
        <v>2.32340861563879E-2</v>
      </c>
      <c r="BC7" s="370">
        <f>ABS(' Brechas'!BC7)</f>
        <v>6.4975181674359096E-3</v>
      </c>
      <c r="BD7" s="370">
        <f>ABS(' Brechas'!BD7)</f>
        <v>2.52437165541522E-3</v>
      </c>
      <c r="BE7" s="370">
        <f>ABS(' Brechas'!BE7)</f>
        <v>1.28335020096377E-2</v>
      </c>
      <c r="BF7" s="370">
        <f>ABS(' Brechas'!BF7)</f>
        <v>6.4942696393568101E-3</v>
      </c>
      <c r="BG7" s="370">
        <f>ABS(' Brechas'!BG7)</f>
        <v>6.0997104011600335E-3</v>
      </c>
      <c r="BH7" s="370">
        <f>ABS(' Brechas'!BH7)</f>
        <v>0.28806620156623802</v>
      </c>
      <c r="BI7" s="370">
        <f>ABS(' Brechas'!BI7)</f>
        <v>0.10479298503651201</v>
      </c>
      <c r="BJ7" s="370">
        <f>ABS(' Brechas'!BJ7)</f>
        <v>0.323375752340814</v>
      </c>
      <c r="BK7" s="370">
        <f>ABS(' Brechas'!BK7)</f>
        <v>4.13509806704562E-2</v>
      </c>
      <c r="BL7" s="370">
        <f>ABS(' Brechas'!BL7)</f>
        <v>0.15717961177822401</v>
      </c>
      <c r="BM7" s="370">
        <f>ABS(' Brechas'!BM7)</f>
        <v>8.6284790992785295E-3</v>
      </c>
      <c r="BN7" s="370">
        <f>ABS(' Brechas'!BN7)</f>
        <v>1.90669219352133E-2</v>
      </c>
      <c r="BO7" s="370">
        <f>ABS(' Brechas'!BO7)</f>
        <v>1.90669219352133E-2</v>
      </c>
      <c r="BP7" s="370">
        <f>ABS(' Brechas'!BP7)</f>
        <v>3.0999958108164699E-3</v>
      </c>
      <c r="BQ7" s="370">
        <f>ABS(' Brechas'!BQ7)</f>
        <v>2.6282725683067702E-3</v>
      </c>
      <c r="BR7" s="370">
        <f>ABS(' Brechas'!BR7)</f>
        <v>4.2789411166842199E-2</v>
      </c>
      <c r="BS7" s="370">
        <f>ABS(' Brechas'!BS7)</f>
        <v>0.30000000000000099</v>
      </c>
      <c r="BT7" s="370">
        <f>ABS(' Brechas'!BT7)</f>
        <v>1.6044309167267599E-2</v>
      </c>
      <c r="BU7" s="370">
        <f>ABS(' Brechas'!BU7)</f>
        <v>4.0088104556409501E-3</v>
      </c>
    </row>
    <row r="8" spans="1:73">
      <c r="A8" s="367">
        <v>18</v>
      </c>
      <c r="B8" s="367" t="s">
        <v>86</v>
      </c>
      <c r="C8" s="367">
        <v>2024</v>
      </c>
      <c r="D8" s="370">
        <f>ABS(' Brechas'!D8)</f>
        <v>5.2543207277144502E-3</v>
      </c>
      <c r="E8" s="370">
        <f>ABS(' Brechas'!E8)</f>
        <v>6.5068913348133896E-3</v>
      </c>
      <c r="F8" s="370">
        <f>ABS(' Brechas'!F8)</f>
        <v>6.3989953280237004E-3</v>
      </c>
      <c r="G8" s="370">
        <f>ABS(' Brechas'!G8)</f>
        <v>1.6274158344093299E-3</v>
      </c>
      <c r="H8" s="370">
        <f>ABS(' Brechas'!H8)</f>
        <v>2.0504412619552301E-3</v>
      </c>
      <c r="I8" s="370">
        <f>ABS(' Brechas'!I8)</f>
        <v>3.6505897706276</v>
      </c>
      <c r="J8" s="370">
        <f>ABS(' Brechas'!J8)</f>
        <v>3.2733114300102603E-2</v>
      </c>
      <c r="K8" s="370">
        <f>ABS(' Brechas'!K8)</f>
        <v>2.2040309022806201E-3</v>
      </c>
      <c r="L8" s="370">
        <f>ABS(' Brechas'!L8)</f>
        <v>2.3661718331746901E-3</v>
      </c>
      <c r="M8" s="370">
        <f>ABS(' Brechas'!M8)</f>
        <v>8.3911581046055796E-5</v>
      </c>
      <c r="N8" s="370">
        <f>ABS(' Brechas'!N8)</f>
        <v>7.2163231263173604E-3</v>
      </c>
      <c r="O8" s="370">
        <f>ABS(' Brechas'!O8)</f>
        <v>2.36627906976749E-2</v>
      </c>
      <c r="P8" s="370">
        <f>ABS(' Brechas'!P8)</f>
        <v>2.1154945683247699E-2</v>
      </c>
      <c r="Q8" s="370">
        <f>ABS(' Brechas'!Q8)</f>
        <v>4.0936444256756702E-2</v>
      </c>
      <c r="R8" s="370">
        <f>ABS(' Brechas'!R8)</f>
        <v>4.14799826564528E-2</v>
      </c>
      <c r="S8" s="370">
        <f>ABS(' Brechas'!S8)</f>
        <v>1.8436790570106699E-2</v>
      </c>
      <c r="T8" s="370">
        <f>ABS(' Brechas'!T8)</f>
        <v>3.3175444318933503E-2</v>
      </c>
      <c r="U8" s="370">
        <f>ABS(' Brechas'!U8)</f>
        <v>4.7618642321319599E-2</v>
      </c>
      <c r="V8" s="370">
        <f>ABS(' Brechas'!V8)</f>
        <v>2.7316870463439301E-2</v>
      </c>
      <c r="W8" s="370">
        <f>ABS(' Brechas'!W8)</f>
        <v>0.34395816656842398</v>
      </c>
      <c r="X8" s="370">
        <f>ABS(' Brechas'!X8)</f>
        <v>0.247793091402424</v>
      </c>
      <c r="Y8" s="370">
        <f>ABS(' Brechas'!Y8)</f>
        <v>0.40003402648099601</v>
      </c>
      <c r="Z8" s="370">
        <f>ABS(' Brechas'!Z8)</f>
        <v>4.3534581495060398E-2</v>
      </c>
      <c r="AA8" s="370">
        <f>ABS(' Brechas'!AA8)</f>
        <v>0.127980599186299</v>
      </c>
      <c r="AB8" s="370">
        <f>ABS(' Brechas'!AB8)</f>
        <v>2.5625901817329801E-2</v>
      </c>
      <c r="AC8" s="370">
        <f>ABS(' Brechas'!AC8)</f>
        <v>0.20271690110846599</v>
      </c>
      <c r="AD8" s="370">
        <f>ABS(' Brechas'!AD8)</f>
        <v>0.677184160511762</v>
      </c>
      <c r="AE8" s="370">
        <f>ABS(' Brechas'!AE8)</f>
        <v>0.26657483548265698</v>
      </c>
      <c r="AF8" s="370">
        <f>ABS(' Brechas'!AF8)</f>
        <v>0.119538488069242</v>
      </c>
      <c r="AG8" s="370">
        <f>ABS(' Brechas'!AG8)</f>
        <v>4.9501808701008197E-3</v>
      </c>
      <c r="AH8" s="370">
        <f>ABS(' Brechas'!AH8)</f>
        <v>2.0140847277514501E-2</v>
      </c>
      <c r="AI8" s="370">
        <f>ABS(' Brechas'!AI8)</f>
        <v>1.80970346686018E-3</v>
      </c>
      <c r="AJ8" s="370">
        <f>ABS(' Brechas'!AJ8)</f>
        <v>4.9822756785742398E-2</v>
      </c>
      <c r="AK8" s="370">
        <f>ABS(' Brechas'!AK8)</f>
        <v>0.118962073276229</v>
      </c>
      <c r="AL8" s="370">
        <f>ABS(' Brechas'!AL8)</f>
        <v>0.16785798938893601</v>
      </c>
      <c r="AM8" s="370">
        <f>ABS(' Brechas'!AM8)</f>
        <v>1.97907942308965E-2</v>
      </c>
      <c r="AN8" s="370">
        <f>ABS(' Brechas'!AN8)</f>
        <v>4.2428342037056303E-2</v>
      </c>
      <c r="AO8" s="370">
        <f>ABS(' Brechas'!AO8)</f>
        <v>4.0378818221794503E-2</v>
      </c>
      <c r="AP8" s="370">
        <f>ABS(' Brechas'!AP8)</f>
        <v>2.8803169670838999E-2</v>
      </c>
      <c r="AQ8" s="370">
        <f>ABS(' Brechas'!AQ8)</f>
        <v>2.9863746564418502E-2</v>
      </c>
      <c r="AR8" s="370">
        <f>ABS(' Brechas'!AR8)</f>
        <v>3.5052616244372302E-2</v>
      </c>
      <c r="AS8" s="370">
        <f>ABS(' Brechas'!AS8)</f>
        <v>4.6412060369318602E-2</v>
      </c>
      <c r="AT8" s="370">
        <f>ABS(' Brechas'!AT8)</f>
        <v>2.3831221133606601E-2</v>
      </c>
      <c r="AU8" s="370">
        <f>ABS(' Brechas'!AU8)</f>
        <v>4.38919803268436E-3</v>
      </c>
      <c r="AV8" s="370">
        <f>ABS(' Brechas'!AV8)</f>
        <v>3.2003379405963601E-2</v>
      </c>
      <c r="AW8" s="370">
        <f>ABS(' Brechas'!AW8)</f>
        <v>2.8769004445163501E-2</v>
      </c>
      <c r="AX8" s="370">
        <f>ABS(' Brechas'!AX8)</f>
        <v>0.29209063065250102</v>
      </c>
      <c r="AY8" s="370">
        <f>ABS(' Brechas'!AY8)</f>
        <v>1.1148607151879901E-2</v>
      </c>
      <c r="AZ8" s="370">
        <f>ABS(' Brechas'!AZ8)</f>
        <v>1.27496820605968E-2</v>
      </c>
      <c r="BA8" s="370">
        <f>ABS(' Brechas'!BA8)</f>
        <v>3.70656460804357E-2</v>
      </c>
      <c r="BB8" s="370">
        <f>ABS(' Brechas'!BB8)</f>
        <v>2.37446769320694E-2</v>
      </c>
      <c r="BC8" s="370">
        <f>ABS(' Brechas'!BC8)</f>
        <v>5.6197254175022603E-2</v>
      </c>
      <c r="BD8" s="370">
        <f>ABS(' Brechas'!BD8)</f>
        <v>9.0495355161732093E-3</v>
      </c>
      <c r="BE8" s="370">
        <f>ABS(' Brechas'!BE8)</f>
        <v>1.12411337061429E-2</v>
      </c>
      <c r="BF8" s="370">
        <f>ABS(' Brechas'!BF8)</f>
        <v>2.1299215945314999E-3</v>
      </c>
      <c r="BG8" s="370">
        <f>ABS(' Brechas'!BG8)</f>
        <v>1.5984384537063384E-2</v>
      </c>
      <c r="BH8" s="370">
        <f>ABS(' Brechas'!BH8)</f>
        <v>0.30021551729685703</v>
      </c>
      <c r="BI8" s="370">
        <f>ABS(' Brechas'!BI8)</f>
        <v>0.48073532016371801</v>
      </c>
      <c r="BJ8" s="370">
        <f>ABS(' Brechas'!BJ8)</f>
        <v>0.54032483813989296</v>
      </c>
      <c r="BK8" s="370">
        <f>ABS(' Brechas'!BK8)</f>
        <v>7.3793852652238007E-2</v>
      </c>
      <c r="BL8" s="370">
        <f>ABS(' Brechas'!BL8)</f>
        <v>0.18596244586389299</v>
      </c>
      <c r="BM8" s="370">
        <f>ABS(' Brechas'!BM8)</f>
        <v>8.6001338630408708E-3</v>
      </c>
      <c r="BN8" s="370">
        <f>ABS(' Brechas'!BN8)</f>
        <v>2.22593914328655E-2</v>
      </c>
      <c r="BO8" s="370">
        <f>ABS(' Brechas'!BO8)</f>
        <v>2.22593914328655E-2</v>
      </c>
      <c r="BP8" s="370">
        <f>ABS(' Brechas'!BP8)</f>
        <v>1.4858584287911E-2</v>
      </c>
      <c r="BQ8" s="370">
        <f>ABS(' Brechas'!BQ8)</f>
        <v>5.2881388960744097E-2</v>
      </c>
      <c r="BR8" s="370">
        <f>ABS(' Brechas'!BR8)</f>
        <v>0.15349744937430601</v>
      </c>
      <c r="BS8" s="370">
        <f>ABS(' Brechas'!BS8)</f>
        <v>0.33333333333333498</v>
      </c>
      <c r="BT8" s="370">
        <f>ABS(' Brechas'!BT8)</f>
        <v>4.0316747329685099E-2</v>
      </c>
      <c r="BU8" s="370">
        <f>ABS(' Brechas'!BU8)</f>
        <v>6.7819722992136802E-2</v>
      </c>
    </row>
    <row r="9" spans="1:73">
      <c r="A9" s="367">
        <v>19</v>
      </c>
      <c r="B9" s="367" t="s">
        <v>87</v>
      </c>
      <c r="C9" s="367">
        <v>2024</v>
      </c>
      <c r="D9" s="370">
        <f>ABS(' Brechas'!D9)</f>
        <v>1.09780425303966E-2</v>
      </c>
      <c r="E9" s="370">
        <f>ABS(' Brechas'!E9)</f>
        <v>6.8484344719736495E-2</v>
      </c>
      <c r="F9" s="370">
        <f>ABS(' Brechas'!F9)</f>
        <v>3.1738101728670302E-3</v>
      </c>
      <c r="G9" s="370">
        <f>ABS(' Brechas'!G9)</f>
        <v>1.1213959065834301E-2</v>
      </c>
      <c r="H9" s="370">
        <f>ABS(' Brechas'!H9)</f>
        <v>5.9517336631234596E-3</v>
      </c>
      <c r="I9" s="370">
        <f>ABS(' Brechas'!I9)</f>
        <v>4.8427148822952697</v>
      </c>
      <c r="J9" s="370">
        <f>ABS(' Brechas'!J9)</f>
        <v>6.6946041344500698E-3</v>
      </c>
      <c r="K9" s="370">
        <f>ABS(' Brechas'!K9)</f>
        <v>2.4451334988720701E-4</v>
      </c>
      <c r="L9" s="370">
        <f>ABS(' Brechas'!L9)</f>
        <v>4.1245135236904502E-3</v>
      </c>
      <c r="M9" s="370">
        <f>ABS(' Brechas'!M9)</f>
        <v>9.1638840552360793E-5</v>
      </c>
      <c r="N9" s="370">
        <f>ABS(' Brechas'!N9)</f>
        <v>6.2342926361686202E-3</v>
      </c>
      <c r="O9" s="370">
        <f>ABS(' Brechas'!O9)</f>
        <v>3.8119814138731201E-3</v>
      </c>
      <c r="P9" s="370">
        <f>ABS(' Brechas'!P9)</f>
        <v>3.2473093135897302E-2</v>
      </c>
      <c r="Q9" s="370">
        <f>ABS(' Brechas'!Q9)</f>
        <v>3.3136695304225097E-2</v>
      </c>
      <c r="R9" s="370">
        <f>ABS(' Brechas'!R9)</f>
        <v>6.4051205375756301E-2</v>
      </c>
      <c r="S9" s="370">
        <f>ABS(' Brechas'!S9)</f>
        <v>3.9867146952479102E-3</v>
      </c>
      <c r="T9" s="370">
        <f>ABS(' Brechas'!T9)</f>
        <v>7.5277040585721303E-3</v>
      </c>
      <c r="U9" s="370">
        <f>ABS(' Brechas'!U9)</f>
        <v>0.11152157478487</v>
      </c>
      <c r="V9" s="370">
        <f>ABS(' Brechas'!V9)</f>
        <v>5.0668930621174503E-3</v>
      </c>
      <c r="W9" s="370">
        <f>ABS(' Brechas'!W9)</f>
        <v>0.26233630362597199</v>
      </c>
      <c r="X9" s="370">
        <f>ABS(' Brechas'!X9)</f>
        <v>0.26625326544845102</v>
      </c>
      <c r="Y9" s="370">
        <f>ABS(' Brechas'!Y9)</f>
        <v>0.15946003624236499</v>
      </c>
      <c r="Z9" s="370">
        <f>ABS(' Brechas'!Z9)</f>
        <v>1.8764890478095101E-2</v>
      </c>
      <c r="AA9" s="370">
        <f>ABS(' Brechas'!AA9)</f>
        <v>4.33827380952682E-2</v>
      </c>
      <c r="AB9" s="370">
        <f>ABS(' Brechas'!AB9)</f>
        <v>5.6317775151145501E-3</v>
      </c>
      <c r="AC9" s="370">
        <f>ABS(' Brechas'!AC9)</f>
        <v>0.124379231164349</v>
      </c>
      <c r="AD9" s="370">
        <f>ABS(' Brechas'!AD9)</f>
        <v>0.73175358359307296</v>
      </c>
      <c r="AE9" s="370">
        <f>ABS(' Brechas'!AE9)</f>
        <v>0.216098688595602</v>
      </c>
      <c r="AF9" s="370">
        <f>ABS(' Brechas'!AF9)</f>
        <v>6.2323276556414502E-2</v>
      </c>
      <c r="AG9" s="370">
        <f>ABS(' Brechas'!AG9)</f>
        <v>6.3833271367833497E-3</v>
      </c>
      <c r="AH9" s="370">
        <f>ABS(' Brechas'!AH9)</f>
        <v>2.4682160823830301E-2</v>
      </c>
      <c r="AI9" s="370">
        <f>ABS(' Brechas'!AI9)</f>
        <v>7.5190790970421407E-5</v>
      </c>
      <c r="AJ9" s="370">
        <f>ABS(' Brechas'!AJ9)</f>
        <v>2.4158720111135901E-2</v>
      </c>
      <c r="AK9" s="370">
        <f>ABS(' Brechas'!AK9)</f>
        <v>6.1465430072861302E-2</v>
      </c>
      <c r="AL9" s="370">
        <f>ABS(' Brechas'!AL9)</f>
        <v>1.2145728012563001E-2</v>
      </c>
      <c r="AM9" s="370">
        <f>ABS(' Brechas'!AM9)</f>
        <v>8.6723589572336897E-3</v>
      </c>
      <c r="AN9" s="370">
        <f>ABS(' Brechas'!AN9)</f>
        <v>5.1634146743082896E-3</v>
      </c>
      <c r="AO9" s="370">
        <f>ABS(' Brechas'!AO9)</f>
        <v>4.4618571629709301E-2</v>
      </c>
      <c r="AP9" s="370">
        <f>ABS(' Brechas'!AP9)</f>
        <v>4.3470698743800003E-2</v>
      </c>
      <c r="AQ9" s="370">
        <f>ABS(' Brechas'!AQ9)</f>
        <v>0.15599341641023801</v>
      </c>
      <c r="AR9" s="370">
        <f>ABS(' Brechas'!AR9)</f>
        <v>9.5355512104266807E-2</v>
      </c>
      <c r="AS9" s="370">
        <f>ABS(' Brechas'!AS9)</f>
        <v>0.13571475440375599</v>
      </c>
      <c r="AT9" s="370">
        <f>ABS(' Brechas'!AT9)</f>
        <v>1.9781753667757501E-2</v>
      </c>
      <c r="AU9" s="370">
        <f>ABS(' Brechas'!AU9)</f>
        <v>1.6333402358238599E-2</v>
      </c>
      <c r="AV9" s="370">
        <f>ABS(' Brechas'!AV9)</f>
        <v>3.2870925860383399E-2</v>
      </c>
      <c r="AW9" s="370">
        <f>ABS(' Brechas'!AW9)</f>
        <v>2.5346939316907301E-2</v>
      </c>
      <c r="AX9" s="370">
        <f>ABS(' Brechas'!AX9)</f>
        <v>6.2795399679509395E-2</v>
      </c>
      <c r="AY9" s="370">
        <f>ABS(' Brechas'!AY9)</f>
        <v>1.97688034443936E-2</v>
      </c>
      <c r="AZ9" s="370">
        <f>ABS(' Brechas'!AZ9)</f>
        <v>6.6608709926871497E-3</v>
      </c>
      <c r="BA9" s="370">
        <f>ABS(' Brechas'!BA9)</f>
        <v>2.1302579544491801E-2</v>
      </c>
      <c r="BB9" s="370">
        <f>ABS(' Brechas'!BB9)</f>
        <v>1.6693935019294899E-2</v>
      </c>
      <c r="BC9" s="370">
        <f>ABS(' Brechas'!BC9)</f>
        <v>3.2929830486199803E-2</v>
      </c>
      <c r="BD9" s="370">
        <f>ABS(' Brechas'!BD9)</f>
        <v>3.13017924922443E-3</v>
      </c>
      <c r="BE9" s="370">
        <f>ABS(' Brechas'!BE9)</f>
        <v>8.6431447632543193E-3</v>
      </c>
      <c r="BF9" s="370">
        <f>ABS(' Brechas'!BF9)</f>
        <v>5.16742510232938E-3</v>
      </c>
      <c r="BG9" s="370">
        <f>ABS(' Brechas'!BG9)</f>
        <v>7.982701996327727E-3</v>
      </c>
      <c r="BH9" s="370">
        <f>ABS(' Brechas'!BH9)</f>
        <v>0.22853435975685699</v>
      </c>
      <c r="BI9" s="370">
        <f>ABS(' Brechas'!BI9)</f>
        <v>0.46724047274074298</v>
      </c>
      <c r="BJ9" s="370">
        <f>ABS(' Brechas'!BJ9)</f>
        <v>0.57118978154551403</v>
      </c>
      <c r="BK9" s="370">
        <f>ABS(' Brechas'!BK9)</f>
        <v>7.5659290956859804E-2</v>
      </c>
      <c r="BL9" s="370">
        <f>ABS(' Brechas'!BL9)</f>
        <v>0.14753046268245701</v>
      </c>
      <c r="BM9" s="370">
        <f>ABS(' Brechas'!BM9)</f>
        <v>2.2948943865179601E-2</v>
      </c>
      <c r="BN9" s="370">
        <f>ABS(' Brechas'!BN9)</f>
        <v>2.8586271682274001E-2</v>
      </c>
      <c r="BO9" s="370">
        <f>ABS(' Brechas'!BO9)</f>
        <v>2.8586271682274001E-2</v>
      </c>
      <c r="BP9" s="370">
        <f>ABS(' Brechas'!BP9)</f>
        <v>1.57902100697568E-2</v>
      </c>
      <c r="BQ9" s="370">
        <f>ABS(' Brechas'!BQ9)</f>
        <v>3.7532286477213503E-2</v>
      </c>
      <c r="BR9" s="370">
        <f>ABS(' Brechas'!BR9)</f>
        <v>2.8761837408969398E-2</v>
      </c>
      <c r="BS9" s="370">
        <f>ABS(' Brechas'!BS9)</f>
        <v>0.33333333333333398</v>
      </c>
      <c r="BT9" s="370">
        <f>ABS(' Brechas'!BT9)</f>
        <v>1.6320949501124098E-2</v>
      </c>
      <c r="BU9" s="370">
        <f>ABS(' Brechas'!BU9)</f>
        <v>3.18155739842493E-3</v>
      </c>
    </row>
    <row r="10" spans="1:73">
      <c r="A10" s="367">
        <v>20</v>
      </c>
      <c r="B10" s="367" t="s">
        <v>88</v>
      </c>
      <c r="C10" s="367">
        <v>2024</v>
      </c>
      <c r="D10" s="370">
        <f>ABS(' Brechas'!D10)</f>
        <v>1.31256502819908E-2</v>
      </c>
      <c r="E10" s="370">
        <f>ABS(' Brechas'!E10)</f>
        <v>6.5275415638759895E-2</v>
      </c>
      <c r="F10" s="370">
        <f>ABS(' Brechas'!F10)</f>
        <v>9.5081247160393005E-3</v>
      </c>
      <c r="G10" s="370">
        <f>ABS(' Brechas'!G10)</f>
        <v>8.3874047978509999E-3</v>
      </c>
      <c r="H10" s="370">
        <f>ABS(' Brechas'!H10)</f>
        <v>6.1427839190330499E-3</v>
      </c>
      <c r="I10" s="370">
        <f>ABS(' Brechas'!I10)</f>
        <v>3.4041659441709098</v>
      </c>
      <c r="J10" s="370">
        <f>ABS(' Brechas'!J10)</f>
        <v>2.5036532909864299E-2</v>
      </c>
      <c r="K10" s="370">
        <f>ABS(' Brechas'!K10)</f>
        <v>9.5775056371145903E-3</v>
      </c>
      <c r="L10" s="370">
        <f>ABS(' Brechas'!L10)</f>
        <v>8.49217872989203E-3</v>
      </c>
      <c r="M10" s="370">
        <f>ABS(' Brechas'!M10)</f>
        <v>8.7309544379008303E-5</v>
      </c>
      <c r="N10" s="370">
        <f>ABS(' Brechas'!N10)</f>
        <v>5.9001494414881502E-3</v>
      </c>
      <c r="O10" s="370">
        <f>ABS(' Brechas'!O10)</f>
        <v>1.11052108093527E-2</v>
      </c>
      <c r="P10" s="370">
        <f>ABS(' Brechas'!P10)</f>
        <v>4.0878602964896697E-2</v>
      </c>
      <c r="Q10" s="370">
        <f>ABS(' Brechas'!Q10)</f>
        <v>3.0586674528302198E-2</v>
      </c>
      <c r="R10" s="370">
        <f>ABS(' Brechas'!R10)</f>
        <v>5.7267131047223502E-2</v>
      </c>
      <c r="S10" s="370">
        <f>ABS(' Brechas'!S10)</f>
        <v>3.55649909283566E-3</v>
      </c>
      <c r="T10" s="370">
        <f>ABS(' Brechas'!T10)</f>
        <v>2.3906731097813401E-3</v>
      </c>
      <c r="U10" s="370">
        <f>ABS(' Brechas'!U10)</f>
        <v>5.3686368836203202E-2</v>
      </c>
      <c r="V10" s="370">
        <f>ABS(' Brechas'!V10)</f>
        <v>8.8173389163261392E-3</v>
      </c>
      <c r="W10" s="370">
        <f>ABS(' Brechas'!W10)</f>
        <v>0.28324514234843301</v>
      </c>
      <c r="X10" s="370">
        <f>ABS(' Brechas'!X10)</f>
        <v>5.0840328328008201E-2</v>
      </c>
      <c r="Y10" s="370">
        <f>ABS(' Brechas'!Y10)</f>
        <v>0.24267599931749201</v>
      </c>
      <c r="Z10" s="370">
        <f>ABS(' Brechas'!Z10)</f>
        <v>7.5873107167815895E-2</v>
      </c>
      <c r="AA10" s="370">
        <f>ABS(' Brechas'!AA10)</f>
        <v>8.7698166607434805E-2</v>
      </c>
      <c r="AB10" s="370">
        <f>ABS(' Brechas'!AB10)</f>
        <v>4.2629876979329399E-2</v>
      </c>
      <c r="AC10" s="370">
        <f>ABS(' Brechas'!AC10)</f>
        <v>0.25172294135788598</v>
      </c>
      <c r="AD10" s="370">
        <f>ABS(' Brechas'!AD10)</f>
        <v>0.51521793218968304</v>
      </c>
      <c r="AE10" s="370">
        <f>ABS(' Brechas'!AE10)</f>
        <v>0.262766033774601</v>
      </c>
      <c r="AF10" s="370">
        <f>ABS(' Brechas'!AF10)</f>
        <v>9.98276859404192E-2</v>
      </c>
      <c r="AG10" s="370">
        <f>ABS(' Brechas'!AG10)</f>
        <v>2.8894645048371799E-3</v>
      </c>
      <c r="AH10" s="370">
        <f>ABS(' Brechas'!AH10)</f>
        <v>3.96452690047622E-3</v>
      </c>
      <c r="AI10" s="370">
        <f>ABS(' Brechas'!AI10)</f>
        <v>1.9515552154096599E-2</v>
      </c>
      <c r="AJ10" s="370">
        <f>ABS(' Brechas'!AJ10)</f>
        <v>4.1246820167183701E-2</v>
      </c>
      <c r="AK10" s="370">
        <f>ABS(' Brechas'!AK10)</f>
        <v>7.5824423795425394E-2</v>
      </c>
      <c r="AL10" s="370">
        <f>ABS(' Brechas'!AL10)</f>
        <v>8.6173412816943993E-3</v>
      </c>
      <c r="AM10" s="370">
        <f>ABS(' Brechas'!AM10)</f>
        <v>9.8605452589962898E-3</v>
      </c>
      <c r="AN10" s="370">
        <f>ABS(' Brechas'!AN10)</f>
        <v>0.15000037864490401</v>
      </c>
      <c r="AO10" s="370">
        <f>ABS(' Brechas'!AO10)</f>
        <v>2.58802295555184E-2</v>
      </c>
      <c r="AP10" s="370">
        <f>ABS(' Brechas'!AP10)</f>
        <v>6.3242593680846906E-2</v>
      </c>
      <c r="AQ10" s="370">
        <f>ABS(' Brechas'!AQ10)</f>
        <v>4.7085895736933697E-2</v>
      </c>
      <c r="AR10" s="370">
        <f>ABS(' Brechas'!AR10)</f>
        <v>2.9243855583810201E-2</v>
      </c>
      <c r="AS10" s="370">
        <f>ABS(' Brechas'!AS10)</f>
        <v>6.6768542240339707E-2</v>
      </c>
      <c r="AT10" s="370">
        <f>ABS(' Brechas'!AT10)</f>
        <v>2.4386245372101101E-2</v>
      </c>
      <c r="AU10" s="370">
        <f>ABS(' Brechas'!AU10)</f>
        <v>2.5387252128074501E-2</v>
      </c>
      <c r="AV10" s="370">
        <f>ABS(' Brechas'!AV10)</f>
        <v>3.7227610543133199E-2</v>
      </c>
      <c r="AW10" s="370">
        <f>ABS(' Brechas'!AW10)</f>
        <v>2.0621706312184501E-2</v>
      </c>
      <c r="AX10" s="370">
        <f>ABS(' Brechas'!AX10)</f>
        <v>6.8418421666412502E-2</v>
      </c>
      <c r="AY10" s="370">
        <f>ABS(' Brechas'!AY10)</f>
        <v>1.6945328932945501E-2</v>
      </c>
      <c r="AZ10" s="370">
        <f>ABS(' Brechas'!AZ10)</f>
        <v>4.6781689109289197E-2</v>
      </c>
      <c r="BA10" s="370">
        <f>ABS(' Brechas'!BA10)</f>
        <v>2.3404950360223799E-2</v>
      </c>
      <c r="BB10" s="370">
        <f>ABS(' Brechas'!BB10)</f>
        <v>4.18670224197618E-3</v>
      </c>
      <c r="BC10" s="370">
        <f>ABS(' Brechas'!BC10)</f>
        <v>1.6033939448963402E-2</v>
      </c>
      <c r="BD10" s="370">
        <f>ABS(' Brechas'!BD10)</f>
        <v>4.5829166708232297E-3</v>
      </c>
      <c r="BE10" s="370">
        <f>ABS(' Brechas'!BE10)</f>
        <v>2.4826558395025799E-2</v>
      </c>
      <c r="BF10" s="370">
        <f>ABS(' Brechas'!BF10)</f>
        <v>4.6723462609398704E-3</v>
      </c>
      <c r="BG10" s="370">
        <f>ABS(' Brechas'!BG10)</f>
        <v>1.5133392554110593E-2</v>
      </c>
      <c r="BH10" s="370">
        <f>ABS(' Brechas'!BH10)</f>
        <v>0.28623774601602697</v>
      </c>
      <c r="BI10" s="370">
        <f>ABS(' Brechas'!BI10)</f>
        <v>0.32155855215372903</v>
      </c>
      <c r="BJ10" s="370">
        <f>ABS(' Brechas'!BJ10)</f>
        <v>0.499435720497234</v>
      </c>
      <c r="BK10" s="370">
        <f>ABS(' Brechas'!BK10)</f>
        <v>7.3842197024379996E-2</v>
      </c>
      <c r="BL10" s="370">
        <f>ABS(' Brechas'!BL10)</f>
        <v>0.23344042440242399</v>
      </c>
      <c r="BM10" s="370">
        <f>ABS(' Brechas'!BM10)</f>
        <v>9.3967951718095299E-2</v>
      </c>
      <c r="BN10" s="370">
        <f>ABS(' Brechas'!BN10)</f>
        <v>2.3721305719325E-2</v>
      </c>
      <c r="BO10" s="370">
        <f>ABS(' Brechas'!BO10)</f>
        <v>2.3721305719325E-2</v>
      </c>
      <c r="BP10" s="370">
        <f>ABS(' Brechas'!BP10)</f>
        <v>1.5290519877675501E-3</v>
      </c>
      <c r="BQ10" s="370">
        <f>ABS(' Brechas'!BQ10)</f>
        <v>2.5310888193411301E-2</v>
      </c>
      <c r="BR10" s="370">
        <f>ABS(' Brechas'!BR10)</f>
        <v>6.0272411595401101E-2</v>
      </c>
      <c r="BS10" s="370">
        <f>ABS(' Brechas'!BS10)</f>
        <v>0.40000000000000102</v>
      </c>
      <c r="BT10" s="370">
        <f>ABS(' Brechas'!BT10)</f>
        <v>1.8427364378402599E-2</v>
      </c>
      <c r="BU10" s="370">
        <f>ABS(' Brechas'!BU10)</f>
        <v>2.2340423586718498E-2</v>
      </c>
    </row>
    <row r="11" spans="1:73">
      <c r="A11" s="367">
        <v>23</v>
      </c>
      <c r="B11" s="367" t="s">
        <v>89</v>
      </c>
      <c r="C11" s="367">
        <v>2024</v>
      </c>
      <c r="D11" s="370">
        <f>ABS(' Brechas'!D11)</f>
        <v>3.7885590213192202E-3</v>
      </c>
      <c r="E11" s="370">
        <f>ABS(' Brechas'!E11)</f>
        <v>3.08095194531549E-2</v>
      </c>
      <c r="F11" s="370">
        <f>ABS(' Brechas'!F11)</f>
        <v>4.8634864116695598E-3</v>
      </c>
      <c r="G11" s="370">
        <f>ABS(' Brechas'!G11)</f>
        <v>1.05293304519235E-2</v>
      </c>
      <c r="H11" s="370">
        <f>ABS(' Brechas'!H11)</f>
        <v>1.00324136577871E-2</v>
      </c>
      <c r="I11" s="370">
        <f>ABS(' Brechas'!I11)</f>
        <v>4.4673601997567296</v>
      </c>
      <c r="J11" s="370">
        <f>ABS(' Brechas'!J11)</f>
        <v>1.7306058166385301E-2</v>
      </c>
      <c r="K11" s="370">
        <f>ABS(' Brechas'!K11)</f>
        <v>8.0138595136566404E-4</v>
      </c>
      <c r="L11" s="370">
        <f>ABS(' Brechas'!L11)</f>
        <v>1.15404233409271E-2</v>
      </c>
      <c r="M11" s="370">
        <f>ABS(' Brechas'!M11)</f>
        <v>7.4181354576552202E-5</v>
      </c>
      <c r="N11" s="370">
        <f>ABS(' Brechas'!N11)</f>
        <v>8.1661432819109692E-3</v>
      </c>
      <c r="O11" s="370">
        <f>ABS(' Brechas'!O11)</f>
        <v>4.0586888555044102E-2</v>
      </c>
      <c r="P11" s="370">
        <f>ABS(' Brechas'!P11)</f>
        <v>8.5605633545892696E-3</v>
      </c>
      <c r="Q11" s="370">
        <f>ABS(' Brechas'!Q11)</f>
        <v>7.6034650368827797E-2</v>
      </c>
      <c r="R11" s="370">
        <f>ABS(' Brechas'!R11)</f>
        <v>6.4542671244374001E-3</v>
      </c>
      <c r="S11" s="370">
        <f>ABS(' Brechas'!S11)</f>
        <v>5.1767568795162602E-5</v>
      </c>
      <c r="T11" s="370">
        <f>ABS(' Brechas'!T11)</f>
        <v>4.8957631768121297E-2</v>
      </c>
      <c r="U11" s="370">
        <f>ABS(' Brechas'!U11)</f>
        <v>2.9543479807051999E-2</v>
      </c>
      <c r="V11" s="370">
        <f>ABS(' Brechas'!V11)</f>
        <v>9.83028461831216E-3</v>
      </c>
      <c r="W11" s="370">
        <f>ABS(' Brechas'!W11)</f>
        <v>0.42606772544778398</v>
      </c>
      <c r="X11" s="370">
        <f>ABS(' Brechas'!X11)</f>
        <v>0.15868973288611499</v>
      </c>
      <c r="Y11" s="370">
        <f>ABS(' Brechas'!Y11)</f>
        <v>0.64547988003145496</v>
      </c>
      <c r="Z11" s="370">
        <f>ABS(' Brechas'!Z11)</f>
        <v>9.9420466705174501E-2</v>
      </c>
      <c r="AA11" s="370">
        <f>ABS(' Brechas'!AA11)</f>
        <v>4.4356066622133501E-3</v>
      </c>
      <c r="AB11" s="370">
        <f>ABS(' Brechas'!AB11)</f>
        <v>1.0394523482512E-2</v>
      </c>
      <c r="AC11" s="370">
        <f>ABS(' Brechas'!AC11)</f>
        <v>0.226929735060379</v>
      </c>
      <c r="AD11" s="370">
        <f>ABS(' Brechas'!AD11)</f>
        <v>0.320297119500698</v>
      </c>
      <c r="AE11" s="370">
        <f>ABS(' Brechas'!AE11)</f>
        <v>0.11166152707421099</v>
      </c>
      <c r="AF11" s="370">
        <f>ABS(' Brechas'!AF11)</f>
        <v>9.3413844680440297E-2</v>
      </c>
      <c r="AG11" s="370">
        <f>ABS(' Brechas'!AG11)</f>
        <v>6.0178582393176101E-4</v>
      </c>
      <c r="AH11" s="370">
        <f>ABS(' Brechas'!AH11)</f>
        <v>5.7390002095495498E-3</v>
      </c>
      <c r="AI11" s="370">
        <f>ABS(' Brechas'!AI11)</f>
        <v>1.2136497738191199E-3</v>
      </c>
      <c r="AJ11" s="370">
        <f>ABS(' Brechas'!AJ11)</f>
        <v>2.51523348618274E-2</v>
      </c>
      <c r="AK11" s="370">
        <f>ABS(' Brechas'!AK11)</f>
        <v>5.8414328069395803E-2</v>
      </c>
      <c r="AL11" s="370">
        <f>ABS(' Brechas'!AL11)</f>
        <v>6.51358418340868E-3</v>
      </c>
      <c r="AM11" s="370">
        <f>ABS(' Brechas'!AM11)</f>
        <v>5.4054899725626097E-3</v>
      </c>
      <c r="AN11" s="370">
        <f>ABS(' Brechas'!AN11)</f>
        <v>4.16599845981959E-2</v>
      </c>
      <c r="AO11" s="370">
        <f>ABS(' Brechas'!AO11)</f>
        <v>3.8338098258793599E-2</v>
      </c>
      <c r="AP11" s="370">
        <f>ABS(' Brechas'!AP11)</f>
        <v>8.2505751220902604E-2</v>
      </c>
      <c r="AQ11" s="370">
        <f>ABS(' Brechas'!AQ11)</f>
        <v>0.15897332927080099</v>
      </c>
      <c r="AR11" s="370">
        <f>ABS(' Brechas'!AR11)</f>
        <v>6.3736426980520094E-2</v>
      </c>
      <c r="AS11" s="370">
        <f>ABS(' Brechas'!AS11)</f>
        <v>5.45349156553862E-2</v>
      </c>
      <c r="AT11" s="370">
        <f>ABS(' Brechas'!AT11)</f>
        <v>5.07202661965531E-2</v>
      </c>
      <c r="AU11" s="370">
        <f>ABS(' Brechas'!AU11)</f>
        <v>3.1637143198661698E-2</v>
      </c>
      <c r="AV11" s="370">
        <f>ABS(' Brechas'!AV11)</f>
        <v>5.4040588821506898E-2</v>
      </c>
      <c r="AW11" s="370">
        <f>ABS(' Brechas'!AW11)</f>
        <v>1.27311022143982E-2</v>
      </c>
      <c r="AX11" s="370">
        <f>ABS(' Brechas'!AX11)</f>
        <v>0.28468275837725299</v>
      </c>
      <c r="AY11" s="370">
        <f>ABS(' Brechas'!AY11)</f>
        <v>1.76297867898941E-2</v>
      </c>
      <c r="AZ11" s="370">
        <f>ABS(' Brechas'!AZ11)</f>
        <v>9.9545736482274205E-4</v>
      </c>
      <c r="BA11" s="370">
        <f>ABS(' Brechas'!BA11)</f>
        <v>1.71513729750154E-2</v>
      </c>
      <c r="BB11" s="370">
        <f>ABS(' Brechas'!BB11)</f>
        <v>1.0695201461894101E-2</v>
      </c>
      <c r="BC11" s="370">
        <f>ABS(' Brechas'!BC11)</f>
        <v>2.7591182158894501E-2</v>
      </c>
      <c r="BD11" s="370">
        <f>ABS(' Brechas'!BD11)</f>
        <v>2.4588091138901401E-3</v>
      </c>
      <c r="BE11" s="370">
        <f>ABS(' Brechas'!BE11)</f>
        <v>2.0696689906810398E-2</v>
      </c>
      <c r="BF11" s="370">
        <f>ABS(' Brechas'!BF11)</f>
        <v>7.5298957894176996E-3</v>
      </c>
      <c r="BG11" s="370">
        <f>ABS(' Brechas'!BG11)</f>
        <v>9.0790735901835062E-3</v>
      </c>
      <c r="BH11" s="370">
        <f>ABS(' Brechas'!BH11)</f>
        <v>0.22458051716969099</v>
      </c>
      <c r="BI11" s="370">
        <f>ABS(' Brechas'!BI11)</f>
        <v>0.25806018947530601</v>
      </c>
      <c r="BJ11" s="370">
        <f>ABS(' Brechas'!BJ11)</f>
        <v>0.54107784622190802</v>
      </c>
      <c r="BK11" s="370">
        <f>ABS(' Brechas'!BK11)</f>
        <v>6.0491180493668799E-2</v>
      </c>
      <c r="BL11" s="370">
        <f>ABS(' Brechas'!BL11)</f>
        <v>0.185320048384646</v>
      </c>
      <c r="BM11" s="370">
        <f>ABS(' Brechas'!BM11)</f>
        <v>1.08015853209512E-3</v>
      </c>
      <c r="BN11" s="370">
        <f>ABS(' Brechas'!BN11)</f>
        <v>5.2965538974510699E-3</v>
      </c>
      <c r="BO11" s="370">
        <f>ABS(' Brechas'!BO11)</f>
        <v>5.2965538974510699E-3</v>
      </c>
      <c r="BP11" s="370">
        <f>ABS(' Brechas'!BP11)</f>
        <v>2.9215814766273499E-2</v>
      </c>
      <c r="BQ11" s="370">
        <f>ABS(' Brechas'!BQ11)</f>
        <v>0.14055845402396699</v>
      </c>
      <c r="BR11" s="370">
        <f>ABS(' Brechas'!BR11)</f>
        <v>7.7196735356077101E-2</v>
      </c>
      <c r="BS11" s="370">
        <f>ABS(' Brechas'!BS11)</f>
        <v>0</v>
      </c>
      <c r="BT11" s="370">
        <f>ABS(' Brechas'!BT11)</f>
        <v>1.39812860795677E-2</v>
      </c>
      <c r="BU11" s="370">
        <f>ABS(' Brechas'!BU11)</f>
        <v>1.2768607910308399E-2</v>
      </c>
    </row>
    <row r="12" spans="1:73">
      <c r="A12" s="367">
        <v>25</v>
      </c>
      <c r="B12" s="367" t="s">
        <v>90</v>
      </c>
      <c r="C12" s="367">
        <v>2024</v>
      </c>
      <c r="D12" s="370">
        <f>ABS(' Brechas'!D12)</f>
        <v>7.5921335978603602E-3</v>
      </c>
      <c r="E12" s="370">
        <f>ABS(' Brechas'!E12)</f>
        <v>9.1252154059792492E-3</v>
      </c>
      <c r="F12" s="370">
        <f>ABS(' Brechas'!F12)</f>
        <v>4.3097038754256103E-3</v>
      </c>
      <c r="G12" s="370">
        <f>ABS(' Brechas'!G12)</f>
        <v>1.3509665546934499E-3</v>
      </c>
      <c r="H12" s="370">
        <f>ABS(' Brechas'!H12)</f>
        <v>3.3405853861812401E-5</v>
      </c>
      <c r="I12" s="370">
        <f>ABS(' Brechas'!I12)</f>
        <v>2.5509085647999798</v>
      </c>
      <c r="J12" s="370">
        <f>ABS(' Brechas'!J12)</f>
        <v>1.20337052021994E-4</v>
      </c>
      <c r="K12" s="370">
        <f>ABS(' Brechas'!K12)</f>
        <v>6.0653390509998099E-4</v>
      </c>
      <c r="L12" s="370">
        <f>ABS(' Brechas'!L12)</f>
        <v>3.09953592405468E-3</v>
      </c>
      <c r="M12" s="370">
        <f>ABS(' Brechas'!M12)</f>
        <v>1.20922534585004E-4</v>
      </c>
      <c r="N12" s="370">
        <f>ABS(' Brechas'!N12)</f>
        <v>2.1399086143909E-3</v>
      </c>
      <c r="O12" s="370">
        <f>ABS(' Brechas'!O12)</f>
        <v>1.20643511376156E-2</v>
      </c>
      <c r="P12" s="370">
        <f>ABS(' Brechas'!P12)</f>
        <v>3.1314196751365597E-2</v>
      </c>
      <c r="Q12" s="370">
        <f>ABS(' Brechas'!Q12)</f>
        <v>4.0792248217692596E-3</v>
      </c>
      <c r="R12" s="370">
        <f>ABS(' Brechas'!R12)</f>
        <v>3.5027388102429897E-2</v>
      </c>
      <c r="S12" s="370">
        <f>ABS(' Brechas'!S12)</f>
        <v>5.5430236384395098E-3</v>
      </c>
      <c r="T12" s="370">
        <f>ABS(' Brechas'!T12)</f>
        <v>2.6193372276941398E-3</v>
      </c>
      <c r="U12" s="370">
        <f>ABS(' Brechas'!U12)</f>
        <v>5.8840349779647298E-2</v>
      </c>
      <c r="V12" s="370">
        <f>ABS(' Brechas'!V12)</f>
        <v>1.8566708246084501E-2</v>
      </c>
      <c r="W12" s="370">
        <f>ABS(' Brechas'!W12)</f>
        <v>0.32460431867123202</v>
      </c>
      <c r="X12" s="370">
        <f>ABS(' Brechas'!X12)</f>
        <v>0.22270925024883401</v>
      </c>
      <c r="Y12" s="370">
        <f>ABS(' Brechas'!Y12)</f>
        <v>0.43624993567942799</v>
      </c>
      <c r="Z12" s="370">
        <f>ABS(' Brechas'!Z12)</f>
        <v>5.2094353878039297E-2</v>
      </c>
      <c r="AA12" s="370">
        <f>ABS(' Brechas'!AA12)</f>
        <v>6.6463019330617407E-2</v>
      </c>
      <c r="AB12" s="370">
        <f>ABS(' Brechas'!AB12)</f>
        <v>9.6091080193466002E-2</v>
      </c>
      <c r="AC12" s="370">
        <f>ABS(' Brechas'!AC12)</f>
        <v>0.182429270051325</v>
      </c>
      <c r="AD12" s="370">
        <f>ABS(' Brechas'!AD12)</f>
        <v>0.341858360981456</v>
      </c>
      <c r="AE12" s="370">
        <f>ABS(' Brechas'!AE12)</f>
        <v>0.23346105649955701</v>
      </c>
      <c r="AF12" s="370">
        <f>ABS(' Brechas'!AF12)</f>
        <v>2.5773324578589499E-2</v>
      </c>
      <c r="AG12" s="370">
        <f>ABS(' Brechas'!AG12)</f>
        <v>7.2072384838625103E-3</v>
      </c>
      <c r="AH12" s="370">
        <f>ABS(' Brechas'!AH12)</f>
        <v>9.6860259407708597E-4</v>
      </c>
      <c r="AI12" s="370">
        <f>ABS(' Brechas'!AI12)</f>
        <v>2.65003262000025E-3</v>
      </c>
      <c r="AJ12" s="370">
        <f>ABS(' Brechas'!AJ12)</f>
        <v>1.26067493231014E-2</v>
      </c>
      <c r="AK12" s="370">
        <f>ABS(' Brechas'!AK12)</f>
        <v>4.6406332192402699E-2</v>
      </c>
      <c r="AL12" s="370">
        <f>ABS(' Brechas'!AL12)</f>
        <v>3.71086272832181E-2</v>
      </c>
      <c r="AM12" s="370">
        <f>ABS(' Brechas'!AM12)</f>
        <v>2.3792419604660699E-2</v>
      </c>
      <c r="AN12" s="370">
        <f>ABS(' Brechas'!AN12)</f>
        <v>4.7329602108572899E-2</v>
      </c>
      <c r="AO12" s="370">
        <f>ABS(' Brechas'!AO12)</f>
        <v>1.8978639827036299E-2</v>
      </c>
      <c r="AP12" s="370">
        <f>ABS(' Brechas'!AP12)</f>
        <v>3.4425674465530201E-2</v>
      </c>
      <c r="AQ12" s="370">
        <f>ABS(' Brechas'!AQ12)</f>
        <v>9.5866321760590803E-2</v>
      </c>
      <c r="AR12" s="370">
        <f>ABS(' Brechas'!AR12)</f>
        <v>5.7271595194134502E-2</v>
      </c>
      <c r="AS12" s="370">
        <f>ABS(' Brechas'!AS12)</f>
        <v>2.2818876896676899E-3</v>
      </c>
      <c r="AT12" s="370">
        <f>ABS(' Brechas'!AT12)</f>
        <v>7.0742750553904193E-2</v>
      </c>
      <c r="AU12" s="370">
        <f>ABS(' Brechas'!AU12)</f>
        <v>1.3857250057539501E-2</v>
      </c>
      <c r="AV12" s="370">
        <f>ABS(' Brechas'!AV12)</f>
        <v>0.103246165048021</v>
      </c>
      <c r="AW12" s="370">
        <f>ABS(' Brechas'!AW12)</f>
        <v>1.3315894193906001E-2</v>
      </c>
      <c r="AX12" s="370">
        <f>ABS(' Brechas'!AX12)</f>
        <v>6.6823767708930601E-2</v>
      </c>
      <c r="AY12" s="370">
        <f>ABS(' Brechas'!AY12)</f>
        <v>3.3617924403034599E-2</v>
      </c>
      <c r="AZ12" s="370">
        <f>ABS(' Brechas'!AZ12)</f>
        <v>4.7573764954253897E-3</v>
      </c>
      <c r="BA12" s="370">
        <f>ABS(' Brechas'!BA12)</f>
        <v>2.42086416297215E-2</v>
      </c>
      <c r="BB12" s="370">
        <f>ABS(' Brechas'!BB12)</f>
        <v>2.2615835651955001E-2</v>
      </c>
      <c r="BC12" s="370">
        <f>ABS(' Brechas'!BC12)</f>
        <v>1.7602640423501399E-5</v>
      </c>
      <c r="BD12" s="370">
        <f>ABS(' Brechas'!BD12)</f>
        <v>1.6583285858466799E-3</v>
      </c>
      <c r="BE12" s="370">
        <f>ABS(' Brechas'!BE12)</f>
        <v>1.54774089006954E-2</v>
      </c>
      <c r="BF12" s="370">
        <f>ABS(' Brechas'!BF12)</f>
        <v>1.0175516219133899E-2</v>
      </c>
      <c r="BG12" s="370">
        <f>ABS(' Brechas'!BG12)</f>
        <v>7.9498091313989667E-3</v>
      </c>
      <c r="BH12" s="370">
        <f>ABS(' Brechas'!BH12)</f>
        <v>0.15790145665463101</v>
      </c>
      <c r="BI12" s="370">
        <f>ABS(' Brechas'!BI12)</f>
        <v>0.14403296619683501</v>
      </c>
      <c r="BJ12" s="370">
        <f>ABS(' Brechas'!BJ12)</f>
        <v>0.230340390461101</v>
      </c>
      <c r="BK12" s="370">
        <f>ABS(' Brechas'!BK12)</f>
        <v>2.30726014202562E-2</v>
      </c>
      <c r="BL12" s="370">
        <f>ABS(' Brechas'!BL12)</f>
        <v>0.18716345353915001</v>
      </c>
      <c r="BM12" s="370">
        <f>ABS(' Brechas'!BM12)</f>
        <v>4.3077378461794996E-3</v>
      </c>
      <c r="BN12" s="370">
        <f>ABS(' Brechas'!BN12)</f>
        <v>8.2142184513282104E-2</v>
      </c>
      <c r="BO12" s="370">
        <f>ABS(' Brechas'!BO12)</f>
        <v>8.2142184513282104E-2</v>
      </c>
      <c r="BP12" s="370">
        <f>ABS(' Brechas'!BP12)</f>
        <v>7.3549336120466097E-3</v>
      </c>
      <c r="BQ12" s="370">
        <f>ABS(' Brechas'!BQ12)</f>
        <v>7.21063948393901E-3</v>
      </c>
      <c r="BR12" s="370">
        <f>ABS(' Brechas'!BR12)</f>
        <v>9.3770513672468594E-2</v>
      </c>
      <c r="BS12" s="370">
        <f>ABS(' Brechas'!BS12)</f>
        <v>0.17142857142857101</v>
      </c>
      <c r="BT12" s="370">
        <f>ABS(' Brechas'!BT12)</f>
        <v>3.8255754548612098E-3</v>
      </c>
      <c r="BU12" s="370">
        <f>ABS(' Brechas'!BU12)</f>
        <v>5.0727806715185298E-3</v>
      </c>
    </row>
    <row r="13" spans="1:73">
      <c r="A13" s="367">
        <v>27</v>
      </c>
      <c r="B13" s="367" t="s">
        <v>91</v>
      </c>
      <c r="C13" s="367">
        <v>2024</v>
      </c>
      <c r="D13" s="370">
        <f>ABS(' Brechas'!D13)</f>
        <v>6.8831579213688598E-2</v>
      </c>
      <c r="E13" s="370">
        <f>ABS(' Brechas'!E13)</f>
        <v>3.5649523446672701E-2</v>
      </c>
      <c r="F13" s="370">
        <f>ABS(' Brechas'!F13)</f>
        <v>2.0413785495079599E-2</v>
      </c>
      <c r="G13" s="370">
        <f>ABS(' Brechas'!G13)</f>
        <v>1.58582137822223E-2</v>
      </c>
      <c r="H13" s="370">
        <f>ABS(' Brechas'!H13)</f>
        <v>1.48538654277826E-2</v>
      </c>
      <c r="I13" s="370">
        <f>ABS(' Brechas'!I13)</f>
        <v>6.8337996569830297</v>
      </c>
      <c r="J13" s="370">
        <f>ABS(' Brechas'!J13)</f>
        <v>0.13689716914771499</v>
      </c>
      <c r="K13" s="370">
        <f>ABS(' Brechas'!K13)</f>
        <v>7.0815888578473797E-3</v>
      </c>
      <c r="L13" s="370">
        <f>ABS(' Brechas'!L13)</f>
        <v>0.10434772556267199</v>
      </c>
      <c r="M13" s="370">
        <f>ABS(' Brechas'!M13)</f>
        <v>3.9326651169248703E-2</v>
      </c>
      <c r="N13" s="370">
        <f>ABS(' Brechas'!N13)</f>
        <v>1.77882247600946E-2</v>
      </c>
      <c r="O13" s="370">
        <f>ABS(' Brechas'!O13)</f>
        <v>2.0739973906631199E-2</v>
      </c>
      <c r="P13" s="370">
        <f>ABS(' Brechas'!P13)</f>
        <v>1.2504319805150601E-2</v>
      </c>
      <c r="Q13" s="370">
        <f>ABS(' Brechas'!Q13)</f>
        <v>0.16345980126467999</v>
      </c>
      <c r="R13" s="370">
        <f>ABS(' Brechas'!R13)</f>
        <v>0.19212255593630301</v>
      </c>
      <c r="S13" s="370">
        <f>ABS(' Brechas'!S13)</f>
        <v>6.0224432473705402E-4</v>
      </c>
      <c r="T13" s="370">
        <f>ABS(' Brechas'!T13)</f>
        <v>2.35012266039769E-2</v>
      </c>
      <c r="U13" s="370">
        <f>ABS(' Brechas'!U13)</f>
        <v>4.6861957697620403E-3</v>
      </c>
      <c r="V13" s="370">
        <f>ABS(' Brechas'!V13)</f>
        <v>3.0046680712086798E-2</v>
      </c>
      <c r="W13" s="370">
        <f>ABS(' Brechas'!W13)</f>
        <v>0.191769377892134</v>
      </c>
      <c r="X13" s="370">
        <f>ABS(' Brechas'!X13)</f>
        <v>0.43005477071575499</v>
      </c>
      <c r="Y13" s="370">
        <f>ABS(' Brechas'!Y13)</f>
        <v>0.19870080011987601</v>
      </c>
      <c r="Z13" s="370">
        <f>ABS(' Brechas'!Z13)</f>
        <v>1.6719645302030201E-2</v>
      </c>
      <c r="AA13" s="370">
        <f>ABS(' Brechas'!AA13)</f>
        <v>6.5032291784512794E-2</v>
      </c>
      <c r="AB13" s="370">
        <f>ABS(' Brechas'!AB13)</f>
        <v>2.8242342925346799E-2</v>
      </c>
      <c r="AC13" s="370">
        <f>ABS(' Brechas'!AC13)</f>
        <v>0.125423669916747</v>
      </c>
      <c r="AD13" s="370">
        <f>ABS(' Brechas'!AD13)</f>
        <v>0.46023196075591299</v>
      </c>
      <c r="AE13" s="370">
        <f>ABS(' Brechas'!AE13)</f>
        <v>4.5743919947856003E-2</v>
      </c>
      <c r="AF13" s="370">
        <f>ABS(' Brechas'!AF13)</f>
        <v>0.184775068269565</v>
      </c>
      <c r="AG13" s="370">
        <f>ABS(' Brechas'!AG13)</f>
        <v>2.4934005426561601E-2</v>
      </c>
      <c r="AH13" s="370">
        <f>ABS(' Brechas'!AH13)</f>
        <v>1.5137109699444399E-2</v>
      </c>
      <c r="AI13" s="370">
        <f>ABS(' Brechas'!AI13)</f>
        <v>4.5384209666274799E-3</v>
      </c>
      <c r="AJ13" s="370">
        <f>ABS(' Brechas'!AJ13)</f>
        <v>4.4345662809018999E-2</v>
      </c>
      <c r="AK13" s="370">
        <f>ABS(' Brechas'!AK13)</f>
        <v>0.11806117184397801</v>
      </c>
      <c r="AL13" s="370">
        <f>ABS(' Brechas'!AL13)</f>
        <v>9.9774928439347793E-2</v>
      </c>
      <c r="AM13" s="370">
        <f>ABS(' Brechas'!AM13)</f>
        <v>1.7459314027531599E-2</v>
      </c>
      <c r="AN13" s="370">
        <f>ABS(' Brechas'!AN13)</f>
        <v>0.23070302935704201</v>
      </c>
      <c r="AO13" s="370">
        <f>ABS(' Brechas'!AO13)</f>
        <v>4.3769974369430196E-3</v>
      </c>
      <c r="AP13" s="370">
        <f>ABS(' Brechas'!AP13)</f>
        <v>2.4495885834275099E-2</v>
      </c>
      <c r="AQ13" s="370">
        <f>ABS(' Brechas'!AQ13)</f>
        <v>5.1818324469286602E-2</v>
      </c>
      <c r="AR13" s="370">
        <f>ABS(' Brechas'!AR13)</f>
        <v>3.1402095408712499E-2</v>
      </c>
      <c r="AS13" s="370">
        <f>ABS(' Brechas'!AS13)</f>
        <v>2.1118990416846999E-2</v>
      </c>
      <c r="AT13" s="370">
        <f>ABS(' Brechas'!AT13)</f>
        <v>6.2378762887282E-3</v>
      </c>
      <c r="AU13" s="370">
        <f>ABS(' Brechas'!AU13)</f>
        <v>5.1177913091237301E-2</v>
      </c>
      <c r="AV13" s="370">
        <f>ABS(' Brechas'!AV13)</f>
        <v>4.4813288775376204E-3</v>
      </c>
      <c r="AW13" s="370">
        <f>ABS(' Brechas'!AW13)</f>
        <v>3.2240774138845497E-2</v>
      </c>
      <c r="AX13" s="370">
        <f>ABS(' Brechas'!AX13)</f>
        <v>0.66256931342098002</v>
      </c>
      <c r="AY13" s="370">
        <f>ABS(' Brechas'!AY13)</f>
        <v>3.7019273388868998E-2</v>
      </c>
      <c r="AZ13" s="370">
        <f>ABS(' Brechas'!AZ13)</f>
        <v>4.02803456055092E-2</v>
      </c>
      <c r="BA13" s="370">
        <f>ABS(' Brechas'!BA13)</f>
        <v>2.29075438037416E-2</v>
      </c>
      <c r="BB13" s="370">
        <f>ABS(' Brechas'!BB13)</f>
        <v>1.14301022456684E-4</v>
      </c>
      <c r="BC13" s="370">
        <f>ABS(' Brechas'!BC13)</f>
        <v>9.9689909118401296E-2</v>
      </c>
      <c r="BD13" s="370">
        <f>ABS(' Brechas'!BD13)</f>
        <v>1.02011129606629E-2</v>
      </c>
      <c r="BE13" s="370">
        <f>ABS(' Brechas'!BE13)</f>
        <v>7.5463910448338297E-4</v>
      </c>
      <c r="BF13" s="370">
        <f>ABS(' Brechas'!BF13)</f>
        <v>1.0828036626623199E-5</v>
      </c>
      <c r="BG13" s="370">
        <f>ABS(' Brechas'!BG13)</f>
        <v>1.6920651830095147E-2</v>
      </c>
      <c r="BH13" s="370">
        <f>ABS(' Brechas'!BH13)</f>
        <v>0.52468007376579595</v>
      </c>
      <c r="BI13" s="370">
        <f>ABS(' Brechas'!BI13)</f>
        <v>0.34910845464342799</v>
      </c>
      <c r="BJ13" s="370">
        <f>ABS(' Brechas'!BJ13)</f>
        <v>0.38072824212956402</v>
      </c>
      <c r="BK13" s="370">
        <f>ABS(' Brechas'!BK13)</f>
        <v>1.7395315935255399E-2</v>
      </c>
      <c r="BL13" s="370">
        <f>ABS(' Brechas'!BL13)</f>
        <v>0.127898281803003</v>
      </c>
      <c r="BM13" s="370">
        <f>ABS(' Brechas'!BM13)</f>
        <v>0.14142349902071799</v>
      </c>
      <c r="BN13" s="370">
        <f>ABS(' Brechas'!BN13)</f>
        <v>1.50814640793621E-2</v>
      </c>
      <c r="BO13" s="370">
        <f>ABS(' Brechas'!BO13)</f>
        <v>1.50814640793621E-2</v>
      </c>
      <c r="BP13" s="370">
        <f>ABS(' Brechas'!BP13)</f>
        <v>1.50887979795535E-2</v>
      </c>
      <c r="BQ13" s="370">
        <f>ABS(' Brechas'!BQ13)</f>
        <v>0.30404771342294001</v>
      </c>
      <c r="BR13" s="370">
        <f>ABS(' Brechas'!BR13)</f>
        <v>0.16174363025897501</v>
      </c>
      <c r="BS13" s="370">
        <f>ABS(' Brechas'!BS13)</f>
        <v>0.33333333333333498</v>
      </c>
      <c r="BT13" s="370">
        <f>ABS(' Brechas'!BT13)</f>
        <v>3.6971887266048803E-2</v>
      </c>
      <c r="BU13" s="370">
        <f>ABS(' Brechas'!BU13)</f>
        <v>1.73452094244173E-2</v>
      </c>
    </row>
    <row r="14" spans="1:73">
      <c r="A14" s="367">
        <v>41</v>
      </c>
      <c r="B14" s="367" t="s">
        <v>92</v>
      </c>
      <c r="C14" s="367">
        <v>2024</v>
      </c>
      <c r="D14" s="370">
        <f>ABS(' Brechas'!D14)</f>
        <v>3.8616050682554699E-2</v>
      </c>
      <c r="E14" s="370">
        <f>ABS(' Brechas'!E14)</f>
        <v>2.9024378599354899E-2</v>
      </c>
      <c r="F14" s="370">
        <f>ABS(' Brechas'!F14)</f>
        <v>4.31805536470999E-3</v>
      </c>
      <c r="G14" s="370">
        <f>ABS(' Brechas'!G14)</f>
        <v>4.4531506656427999E-3</v>
      </c>
      <c r="H14" s="370">
        <f>ABS(' Brechas'!H14)</f>
        <v>3.5907963089293702E-3</v>
      </c>
      <c r="I14" s="370">
        <f>ABS(' Brechas'!I14)</f>
        <v>4.2429168914926798</v>
      </c>
      <c r="J14" s="370">
        <f>ABS(' Brechas'!J14)</f>
        <v>2.9835417487345602E-3</v>
      </c>
      <c r="K14" s="370">
        <f>ABS(' Brechas'!K14)</f>
        <v>7.2695834896147797E-4</v>
      </c>
      <c r="L14" s="370">
        <f>ABS(' Brechas'!L14)</f>
        <v>7.6615987396629198E-3</v>
      </c>
      <c r="M14" s="370">
        <f>ABS(' Brechas'!M14)</f>
        <v>3.9503966703841702E-5</v>
      </c>
      <c r="N14" s="370">
        <f>ABS(' Brechas'!N14)</f>
        <v>5.2413733759762802E-3</v>
      </c>
      <c r="O14" s="370">
        <f>ABS(' Brechas'!O14)</f>
        <v>2.28000819507626E-2</v>
      </c>
      <c r="P14" s="370">
        <f>ABS(' Brechas'!P14)</f>
        <v>5.9738228794832898E-2</v>
      </c>
      <c r="Q14" s="370">
        <f>ABS(' Brechas'!Q14)</f>
        <v>1.4729150854805299E-2</v>
      </c>
      <c r="R14" s="370">
        <f>ABS(' Brechas'!R14)</f>
        <v>7.4173173649614094E-2</v>
      </c>
      <c r="S14" s="370">
        <f>ABS(' Brechas'!S14)</f>
        <v>8.7107154835839203E-3</v>
      </c>
      <c r="T14" s="370">
        <f>ABS(' Brechas'!T14)</f>
        <v>2.3387945740849101E-2</v>
      </c>
      <c r="U14" s="370">
        <f>ABS(' Brechas'!U14)</f>
        <v>1.6132794107603599E-2</v>
      </c>
      <c r="V14" s="370">
        <f>ABS(' Brechas'!V14)</f>
        <v>1.3388952009566199E-2</v>
      </c>
      <c r="W14" s="370">
        <f>ABS(' Brechas'!W14)</f>
        <v>0.26639976270735499</v>
      </c>
      <c r="X14" s="370">
        <f>ABS(' Brechas'!X14)</f>
        <v>0.13947340496643201</v>
      </c>
      <c r="Y14" s="370">
        <f>ABS(' Brechas'!Y14)</f>
        <v>0.33911832837990502</v>
      </c>
      <c r="Z14" s="370">
        <f>ABS(' Brechas'!Z14)</f>
        <v>6.2988685360610405E-2</v>
      </c>
      <c r="AA14" s="370">
        <f>ABS(' Brechas'!AA14)</f>
        <v>8.1746860685343106E-2</v>
      </c>
      <c r="AB14" s="370">
        <f>ABS(' Brechas'!AB14)</f>
        <v>4.47854332854557E-2</v>
      </c>
      <c r="AC14" s="370">
        <f>ABS(' Brechas'!AC14)</f>
        <v>0.238999655525934</v>
      </c>
      <c r="AD14" s="370">
        <f>ABS(' Brechas'!AD14)</f>
        <v>0.62809584480277203</v>
      </c>
      <c r="AE14" s="370">
        <f>ABS(' Brechas'!AE14)</f>
        <v>0.35187742268348998</v>
      </c>
      <c r="AF14" s="370">
        <f>ABS(' Brechas'!AF14)</f>
        <v>0.17896213506342801</v>
      </c>
      <c r="AG14" s="370">
        <f>ABS(' Brechas'!AG14)</f>
        <v>8.4605151822914598E-3</v>
      </c>
      <c r="AH14" s="370">
        <f>ABS(' Brechas'!AH14)</f>
        <v>6.8255540461633199E-3</v>
      </c>
      <c r="AI14" s="370">
        <f>ABS(' Brechas'!AI14)</f>
        <v>3.5441554611926002E-4</v>
      </c>
      <c r="AJ14" s="370">
        <f>ABS(' Brechas'!AJ14)</f>
        <v>3.8831570989307201E-2</v>
      </c>
      <c r="AK14" s="370">
        <f>ABS(' Brechas'!AK14)</f>
        <v>8.7498025371087904E-2</v>
      </c>
      <c r="AL14" s="370">
        <f>ABS(' Brechas'!AL14)</f>
        <v>6.7857023280056298E-3</v>
      </c>
      <c r="AM14" s="370">
        <f>ABS(' Brechas'!AM14)</f>
        <v>1.7313384724287E-2</v>
      </c>
      <c r="AN14" s="370">
        <f>ABS(' Brechas'!AN14)</f>
        <v>0.118331677489728</v>
      </c>
      <c r="AO14" s="370">
        <f>ABS(' Brechas'!AO14)</f>
        <v>4.28561845960934E-4</v>
      </c>
      <c r="AP14" s="370">
        <f>ABS(' Brechas'!AP14)</f>
        <v>2.1123702466755E-2</v>
      </c>
      <c r="AQ14" s="370">
        <f>ABS(' Brechas'!AQ14)</f>
        <v>0.180347575244794</v>
      </c>
      <c r="AR14" s="370">
        <f>ABS(' Brechas'!AR14)</f>
        <v>5.07270098224709E-2</v>
      </c>
      <c r="AS14" s="370">
        <f>ABS(' Brechas'!AS14)</f>
        <v>2.2365259431389999E-2</v>
      </c>
      <c r="AT14" s="370">
        <f>ABS(' Brechas'!AT14)</f>
        <v>1.2215974793859099E-2</v>
      </c>
      <c r="AU14" s="370">
        <f>ABS(' Brechas'!AU14)</f>
        <v>2.8222217570091E-2</v>
      </c>
      <c r="AV14" s="370">
        <f>ABS(' Brechas'!AV14)</f>
        <v>2.1363269771010399E-2</v>
      </c>
      <c r="AW14" s="370">
        <f>ABS(' Brechas'!AW14)</f>
        <v>2.18875463938192E-2</v>
      </c>
      <c r="AX14" s="370">
        <f>ABS(' Brechas'!AX14)</f>
        <v>7.5417838839749798E-2</v>
      </c>
      <c r="AY14" s="370">
        <f>ABS(' Brechas'!AY14)</f>
        <v>1.5257680061087599E-2</v>
      </c>
      <c r="AZ14" s="370">
        <f>ABS(' Brechas'!AZ14)</f>
        <v>1.0017788757496799E-2</v>
      </c>
      <c r="BA14" s="370">
        <f>ABS(' Brechas'!BA14)</f>
        <v>3.2503324855003402E-2</v>
      </c>
      <c r="BB14" s="370">
        <f>ABS(' Brechas'!BB14)</f>
        <v>2.6611034427374499E-2</v>
      </c>
      <c r="BC14" s="370">
        <f>ABS(' Brechas'!BC14)</f>
        <v>1.56730281453254E-2</v>
      </c>
      <c r="BD14" s="370">
        <f>ABS(' Brechas'!BD14)</f>
        <v>8.3328301757657299E-4</v>
      </c>
      <c r="BE14" s="370">
        <f>ABS(' Brechas'!BE14)</f>
        <v>1.42754367469629E-2</v>
      </c>
      <c r="BF14" s="370">
        <f>ABS(' Brechas'!BF14)</f>
        <v>7.4391168993932404E-3</v>
      </c>
      <c r="BG14" s="370">
        <f>ABS(' Brechas'!BG14)</f>
        <v>9.328856252480415E-3</v>
      </c>
      <c r="BH14" s="370">
        <f>ABS(' Brechas'!BH14)</f>
        <v>0.30827478690847399</v>
      </c>
      <c r="BI14" s="370">
        <f>ABS(' Brechas'!BI14)</f>
        <v>0.295305370922054</v>
      </c>
      <c r="BJ14" s="370">
        <f>ABS(' Brechas'!BJ14)</f>
        <v>0.53918395167420596</v>
      </c>
      <c r="BK14" s="370">
        <f>ABS(' Brechas'!BK14)</f>
        <v>4.85273214854069E-2</v>
      </c>
      <c r="BL14" s="370">
        <f>ABS(' Brechas'!BL14)</f>
        <v>0.15620532364886999</v>
      </c>
      <c r="BM14" s="370">
        <f>ABS(' Brechas'!BM14)</f>
        <v>1.7472963079768901E-2</v>
      </c>
      <c r="BN14" s="370">
        <f>ABS(' Brechas'!BN14)</f>
        <v>1.0244530727900301E-2</v>
      </c>
      <c r="BO14" s="370">
        <f>ABS(' Brechas'!BO14)</f>
        <v>1.0244530727900301E-2</v>
      </c>
      <c r="BP14" s="370">
        <f>ABS(' Brechas'!BP14)</f>
        <v>1.52905198776758E-3</v>
      </c>
      <c r="BQ14" s="370">
        <f>ABS(' Brechas'!BQ14)</f>
        <v>9.5762032911415204E-2</v>
      </c>
      <c r="BR14" s="370">
        <f>ABS(' Brechas'!BR14)</f>
        <v>3.4569646748093603E-2</v>
      </c>
      <c r="BS14" s="370">
        <f>ABS(' Brechas'!BS14)</f>
        <v>0</v>
      </c>
      <c r="BT14" s="370">
        <f>ABS(' Brechas'!BT14)</f>
        <v>1.41125021387413E-2</v>
      </c>
      <c r="BU14" s="370">
        <f>ABS(' Brechas'!BU14)</f>
        <v>3.1504412538743199E-4</v>
      </c>
    </row>
    <row r="15" spans="1:73">
      <c r="A15" s="367">
        <v>44</v>
      </c>
      <c r="B15" s="367" t="s">
        <v>93</v>
      </c>
      <c r="C15" s="367">
        <v>2024</v>
      </c>
      <c r="D15" s="370">
        <f>ABS(' Brechas'!D15)</f>
        <v>4.45390793817564E-2</v>
      </c>
      <c r="E15" s="370">
        <f>ABS(' Brechas'!E15)</f>
        <v>1.9917522078964599E-2</v>
      </c>
      <c r="F15" s="370">
        <f>ABS(' Brechas'!F15)</f>
        <v>1.8051763910169001E-2</v>
      </c>
      <c r="G15" s="370">
        <f>ABS(' Brechas'!G15)</f>
        <v>1.33860524016601E-2</v>
      </c>
      <c r="H15" s="370">
        <f>ABS(' Brechas'!H15)</f>
        <v>1.11555773818072E-2</v>
      </c>
      <c r="I15" s="370">
        <f>ABS(' Brechas'!I15)</f>
        <v>4.3013723461686197</v>
      </c>
      <c r="J15" s="370">
        <f>ABS(' Brechas'!J15)</f>
        <v>3.56560116410699E-2</v>
      </c>
      <c r="K15" s="370">
        <f>ABS(' Brechas'!K15)</f>
        <v>1.03393157050951E-2</v>
      </c>
      <c r="L15" s="370">
        <f>ABS(' Brechas'!L15)</f>
        <v>5.0041922682090602E-2</v>
      </c>
      <c r="M15" s="370">
        <f>ABS(' Brechas'!M15)</f>
        <v>8.3836421064629305E-5</v>
      </c>
      <c r="N15" s="370">
        <f>ABS(' Brechas'!N15)</f>
        <v>6.2804256317080002E-3</v>
      </c>
      <c r="O15" s="370">
        <f>ABS(' Brechas'!O15)</f>
        <v>6.6342751030566804E-2</v>
      </c>
      <c r="P15" s="370">
        <f>ABS(' Brechas'!P15)</f>
        <v>3.01108107550399E-2</v>
      </c>
      <c r="Q15" s="370">
        <f>ABS(' Brechas'!Q15)</f>
        <v>4.2780968006562801E-2</v>
      </c>
      <c r="R15" s="370">
        <f>ABS(' Brechas'!R15)</f>
        <v>4.4175968048000896E-3</v>
      </c>
      <c r="S15" s="370">
        <f>ABS(' Brechas'!S15)</f>
        <v>4.4920947818221499E-3</v>
      </c>
      <c r="T15" s="370">
        <f>ABS(' Brechas'!T15)</f>
        <v>9.9920505347357705E-2</v>
      </c>
      <c r="U15" s="370">
        <f>ABS(' Brechas'!U15)</f>
        <v>4.5162904513490802E-2</v>
      </c>
      <c r="V15" s="370">
        <f>ABS(' Brechas'!V15)</f>
        <v>2.9766472485656E-2</v>
      </c>
      <c r="W15" s="370">
        <f>ABS(' Brechas'!W15)</f>
        <v>0.183200833933095</v>
      </c>
      <c r="X15" s="370">
        <f>ABS(' Brechas'!X15)</f>
        <v>9.5215827864241195E-2</v>
      </c>
      <c r="Y15" s="370">
        <f>ABS(' Brechas'!Y15)</f>
        <v>0.161405093016252</v>
      </c>
      <c r="Z15" s="370">
        <f>ABS(' Brechas'!Z15)</f>
        <v>5.5517303594688303E-2</v>
      </c>
      <c r="AA15" s="370">
        <f>ABS(' Brechas'!AA15)</f>
        <v>1.6609315252774499E-2</v>
      </c>
      <c r="AB15" s="370">
        <f>ABS(' Brechas'!AB15)</f>
        <v>4.7249596463751096E-3</v>
      </c>
      <c r="AC15" s="370">
        <f>ABS(' Brechas'!AC15)</f>
        <v>0.22646525675520501</v>
      </c>
      <c r="AD15" s="370">
        <f>ABS(' Brechas'!AD15)</f>
        <v>0.317052754161529</v>
      </c>
      <c r="AE15" s="370">
        <f>ABS(' Brechas'!AE15)</f>
        <v>0.120387988736315</v>
      </c>
      <c r="AF15" s="370">
        <f>ABS(' Brechas'!AF15)</f>
        <v>2.3400169663703601E-2</v>
      </c>
      <c r="AG15" s="370">
        <f>ABS(' Brechas'!AG15)</f>
        <v>1.07086379306255E-2</v>
      </c>
      <c r="AH15" s="370">
        <f>ABS(' Brechas'!AH15)</f>
        <v>1.00700905206522E-2</v>
      </c>
      <c r="AI15" s="370">
        <f>ABS(' Brechas'!AI15)</f>
        <v>2.2994728759041399E-3</v>
      </c>
      <c r="AJ15" s="370">
        <f>ABS(' Brechas'!AJ15)</f>
        <v>5.9656936916338298E-2</v>
      </c>
      <c r="AK15" s="370">
        <f>ABS(' Brechas'!AK15)</f>
        <v>0.140646357180023</v>
      </c>
      <c r="AL15" s="370">
        <f>ABS(' Brechas'!AL15)</f>
        <v>1.2991867390891801E-2</v>
      </c>
      <c r="AM15" s="370">
        <f>ABS(' Brechas'!AM15)</f>
        <v>2.3695737627137201E-2</v>
      </c>
      <c r="AN15" s="370">
        <f>ABS(' Brechas'!AN15)</f>
        <v>0.31642831045481001</v>
      </c>
      <c r="AO15" s="370">
        <f>ABS(' Brechas'!AO15)</f>
        <v>6.1699951986446698E-2</v>
      </c>
      <c r="AP15" s="370">
        <f>ABS(' Brechas'!AP15)</f>
        <v>8.7370947740607594E-2</v>
      </c>
      <c r="AQ15" s="370">
        <f>ABS(' Brechas'!AQ15)</f>
        <v>6.0301740006701299E-2</v>
      </c>
      <c r="AR15" s="370">
        <f>ABS(' Brechas'!AR15)</f>
        <v>3.0644775650689501E-2</v>
      </c>
      <c r="AS15" s="370">
        <f>ABS(' Brechas'!AS15)</f>
        <v>2.8244867208723001E-2</v>
      </c>
      <c r="AT15" s="370">
        <f>ABS(' Brechas'!AT15)</f>
        <v>2.6271077877928199E-2</v>
      </c>
      <c r="AU15" s="370">
        <f>ABS(' Brechas'!AU15)</f>
        <v>1.6471814319092299E-2</v>
      </c>
      <c r="AV15" s="370">
        <f>ABS(' Brechas'!AV15)</f>
        <v>6.0635157489916401E-2</v>
      </c>
      <c r="AW15" s="370">
        <f>ABS(' Brechas'!AW15)</f>
        <v>4.8820181322184599E-4</v>
      </c>
      <c r="AX15" s="370">
        <f>ABS(' Brechas'!AX15)</f>
        <v>1.1337210113020199E-2</v>
      </c>
      <c r="AY15" s="370">
        <f>ABS(' Brechas'!AY15)</f>
        <v>6.0882043248694097E-2</v>
      </c>
      <c r="AZ15" s="370">
        <f>ABS(' Brechas'!AZ15)</f>
        <v>3.6835009998191601E-2</v>
      </c>
      <c r="BA15" s="370">
        <f>ABS(' Brechas'!BA15)</f>
        <v>1.7503118892750202E-2</v>
      </c>
      <c r="BB15" s="370">
        <f>ABS(' Brechas'!BB15)</f>
        <v>1.3059283919530301E-2</v>
      </c>
      <c r="BC15" s="370">
        <f>ABS(' Brechas'!BC15)</f>
        <v>1.0227506836989799E-2</v>
      </c>
      <c r="BD15" s="370">
        <f>ABS(' Brechas'!BD15)</f>
        <v>3.7665653148386299E-3</v>
      </c>
      <c r="BE15" s="370">
        <f>ABS(' Brechas'!BE15)</f>
        <v>1.02619909569231E-2</v>
      </c>
      <c r="BF15" s="370">
        <f>ABS(' Brechas'!BF15)</f>
        <v>2.8692713423585899E-3</v>
      </c>
      <c r="BG15" s="370">
        <f>ABS(' Brechas'!BG15)</f>
        <v>1.8003578825918343E-2</v>
      </c>
      <c r="BH15" s="370">
        <f>ABS(' Brechas'!BH15)</f>
        <v>0.19171515935686201</v>
      </c>
      <c r="BI15" s="370">
        <f>ABS(' Brechas'!BI15)</f>
        <v>0.181220747882022</v>
      </c>
      <c r="BJ15" s="370">
        <f>ABS(' Brechas'!BJ15)</f>
        <v>0.43120447502876302</v>
      </c>
      <c r="BK15" s="370">
        <f>ABS(' Brechas'!BK15)</f>
        <v>1.21369640900428E-2</v>
      </c>
      <c r="BL15" s="370">
        <f>ABS(' Brechas'!BL15)</f>
        <v>0.25433425307514002</v>
      </c>
      <c r="BM15" s="370">
        <f>ABS(' Brechas'!BM15)</f>
        <v>9.1185975620172999E-2</v>
      </c>
      <c r="BN15" s="370">
        <f>ABS(' Brechas'!BN15)</f>
        <v>3.64169080868946E-2</v>
      </c>
      <c r="BO15" s="370">
        <f>ABS(' Brechas'!BO15)</f>
        <v>3.64169080868946E-2</v>
      </c>
      <c r="BP15" s="370">
        <f>ABS(' Brechas'!BP15)</f>
        <v>2.9811265299267298E-2</v>
      </c>
      <c r="BQ15" s="370">
        <f>ABS(' Brechas'!BQ15)</f>
        <v>7.3410698365402899E-2</v>
      </c>
      <c r="BR15" s="370">
        <f>ABS(' Brechas'!BR15)</f>
        <v>0.22105149624654299</v>
      </c>
      <c r="BS15" s="370">
        <f>ABS(' Brechas'!BS15)</f>
        <v>1</v>
      </c>
      <c r="BT15" s="370">
        <f>ABS(' Brechas'!BT15)</f>
        <v>2.0670875213231899E-2</v>
      </c>
      <c r="BU15" s="370">
        <f>ABS(' Brechas'!BU15)</f>
        <v>4.2245752025365998E-2</v>
      </c>
    </row>
    <row r="16" spans="1:73">
      <c r="A16" s="367">
        <v>47</v>
      </c>
      <c r="B16" s="367" t="s">
        <v>94</v>
      </c>
      <c r="C16" s="367">
        <v>2024</v>
      </c>
      <c r="D16" s="370">
        <f>ABS(' Brechas'!D16)</f>
        <v>1.40614971119169E-2</v>
      </c>
      <c r="E16" s="370">
        <f>ABS(' Brechas'!E16)</f>
        <v>1.1253907557027799E-2</v>
      </c>
      <c r="F16" s="370">
        <f>ABS(' Brechas'!F16)</f>
        <v>1.3317523457227099E-2</v>
      </c>
      <c r="G16" s="370">
        <f>ABS(' Brechas'!G16)</f>
        <v>9.6241481964243602E-3</v>
      </c>
      <c r="H16" s="370">
        <f>ABS(' Brechas'!H16)</f>
        <v>7.7037260859753797E-3</v>
      </c>
      <c r="I16" s="370">
        <f>ABS(' Brechas'!I16)</f>
        <v>3.9220994081084699</v>
      </c>
      <c r="J16" s="370">
        <f>ABS(' Brechas'!J16)</f>
        <v>1.52497622574384E-2</v>
      </c>
      <c r="K16" s="370">
        <f>ABS(' Brechas'!K16)</f>
        <v>2.1694277109077799E-3</v>
      </c>
      <c r="L16" s="370">
        <f>ABS(' Brechas'!L16)</f>
        <v>1.20918782196597E-2</v>
      </c>
      <c r="M16" s="370">
        <f>ABS(' Brechas'!M16)</f>
        <v>6.8224060368822303E-5</v>
      </c>
      <c r="N16" s="370">
        <f>ABS(' Brechas'!N16)</f>
        <v>6.51032661143266E-3</v>
      </c>
      <c r="O16" s="370">
        <f>ABS(' Brechas'!O16)</f>
        <v>2.8231046552944501E-5</v>
      </c>
      <c r="P16" s="370">
        <f>ABS(' Brechas'!P16)</f>
        <v>2.8316782069495498E-2</v>
      </c>
      <c r="Q16" s="370">
        <f>ABS(' Brechas'!Q16)</f>
        <v>3.4566295769611698E-2</v>
      </c>
      <c r="R16" s="370">
        <f>ABS(' Brechas'!R16)</f>
        <v>1.8116419125502801E-2</v>
      </c>
      <c r="S16" s="370">
        <f>ABS(' Brechas'!S16)</f>
        <v>6.51770577737218E-3</v>
      </c>
      <c r="T16" s="370">
        <f>ABS(' Brechas'!T16)</f>
        <v>2.0895567380277199E-2</v>
      </c>
      <c r="U16" s="370">
        <f>ABS(' Brechas'!U16)</f>
        <v>3.08985651614181E-2</v>
      </c>
      <c r="V16" s="370">
        <f>ABS(' Brechas'!V16)</f>
        <v>2.5627300234059801E-2</v>
      </c>
      <c r="W16" s="370">
        <f>ABS(' Brechas'!W16)</f>
        <v>0.14604363415902599</v>
      </c>
      <c r="X16" s="370">
        <f>ABS(' Brechas'!X16)</f>
        <v>9.6493678955745302E-2</v>
      </c>
      <c r="Y16" s="370">
        <f>ABS(' Brechas'!Y16)</f>
        <v>0.40857972257214697</v>
      </c>
      <c r="Z16" s="370">
        <f>ABS(' Brechas'!Z16)</f>
        <v>5.8702187628581197E-2</v>
      </c>
      <c r="AA16" s="370">
        <f>ABS(' Brechas'!AA16)</f>
        <v>7.0914711622610802E-2</v>
      </c>
      <c r="AB16" s="370">
        <f>ABS(' Brechas'!AB16)</f>
        <v>8.3059031244232494E-3</v>
      </c>
      <c r="AC16" s="370">
        <f>ABS(' Brechas'!AC16)</f>
        <v>0.31167381126326998</v>
      </c>
      <c r="AD16" s="370">
        <f>ABS(' Brechas'!AD16)</f>
        <v>0.48796121454960201</v>
      </c>
      <c r="AE16" s="370">
        <f>ABS(' Brechas'!AE16)</f>
        <v>0.17623930662979301</v>
      </c>
      <c r="AF16" s="370">
        <f>ABS(' Brechas'!AF16)</f>
        <v>0.102056886824564</v>
      </c>
      <c r="AG16" s="370">
        <f>ABS(' Brechas'!AG16)</f>
        <v>3.1595410612841198E-3</v>
      </c>
      <c r="AH16" s="370">
        <f>ABS(' Brechas'!AH16)</f>
        <v>1.40553370717413E-2</v>
      </c>
      <c r="AI16" s="370">
        <f>ABS(' Brechas'!AI16)</f>
        <v>3.6168578196733702E-3</v>
      </c>
      <c r="AJ16" s="370">
        <f>ABS(' Brechas'!AJ16)</f>
        <v>3.3013515457135101E-2</v>
      </c>
      <c r="AK16" s="370">
        <f>ABS(' Brechas'!AK16)</f>
        <v>8.0425242906271205E-2</v>
      </c>
      <c r="AL16" s="370">
        <f>ABS(' Brechas'!AL16)</f>
        <v>4.3215133947073402E-2</v>
      </c>
      <c r="AM16" s="370">
        <f>ABS(' Brechas'!AM16)</f>
        <v>8.9525525762213197E-3</v>
      </c>
      <c r="AN16" s="370">
        <f>ABS(' Brechas'!AN16)</f>
        <v>6.0386485015532801E-2</v>
      </c>
      <c r="AO16" s="370">
        <f>ABS(' Brechas'!AO16)</f>
        <v>3.1793808641956502E-2</v>
      </c>
      <c r="AP16" s="370">
        <f>ABS(' Brechas'!AP16)</f>
        <v>4.1073796558534201E-2</v>
      </c>
      <c r="AQ16" s="370">
        <f>ABS(' Brechas'!AQ16)</f>
        <v>9.7434488284774398E-2</v>
      </c>
      <c r="AR16" s="370">
        <f>ABS(' Brechas'!AR16)</f>
        <v>8.4035164022826195E-2</v>
      </c>
      <c r="AS16" s="370">
        <f>ABS(' Brechas'!AS16)</f>
        <v>0.104884042672544</v>
      </c>
      <c r="AT16" s="370">
        <f>ABS(' Brechas'!AT16)</f>
        <v>8.4456793369245206E-2</v>
      </c>
      <c r="AU16" s="370">
        <f>ABS(' Brechas'!AU16)</f>
        <v>8.2339503971439604E-2</v>
      </c>
      <c r="AV16" s="370">
        <f>ABS(' Brechas'!AV16)</f>
        <v>2.7175156169725299E-2</v>
      </c>
      <c r="AW16" s="370">
        <f>ABS(' Brechas'!AW16)</f>
        <v>9.75880403398839E-2</v>
      </c>
      <c r="AX16" s="370">
        <f>ABS(' Brechas'!AX16)</f>
        <v>0.138926985250617</v>
      </c>
      <c r="AY16" s="370">
        <f>ABS(' Brechas'!AY16)</f>
        <v>1.6237230870868698E-2</v>
      </c>
      <c r="AZ16" s="370">
        <f>ABS(' Brechas'!AZ16)</f>
        <v>1.63583156069796E-2</v>
      </c>
      <c r="BA16" s="370">
        <f>ABS(' Brechas'!BA16)</f>
        <v>1.6528471497876101E-2</v>
      </c>
      <c r="BB16" s="370">
        <f>ABS(' Brechas'!BB16)</f>
        <v>4.7649997694179198E-3</v>
      </c>
      <c r="BC16" s="370">
        <f>ABS(' Brechas'!BC16)</f>
        <v>6.3172385991302496E-2</v>
      </c>
      <c r="BD16" s="370">
        <f>ABS(' Brechas'!BD16)</f>
        <v>1.0682189392526599E-3</v>
      </c>
      <c r="BE16" s="370">
        <f>ABS(' Brechas'!BE16)</f>
        <v>1.7942763899588599E-2</v>
      </c>
      <c r="BF16" s="370">
        <f>ABS(' Brechas'!BF16)</f>
        <v>6.07084077820348E-3</v>
      </c>
      <c r="BG16" s="370">
        <f>ABS(' Brechas'!BG16)</f>
        <v>1.0955692151648962E-2</v>
      </c>
      <c r="BH16" s="370">
        <f>ABS(' Brechas'!BH16)</f>
        <v>0.26850626998792299</v>
      </c>
      <c r="BI16" s="370">
        <f>ABS(' Brechas'!BI16)</f>
        <v>0.53113423671225102</v>
      </c>
      <c r="BJ16" s="370">
        <f>ABS(' Brechas'!BJ16)</f>
        <v>0.52809635933212595</v>
      </c>
      <c r="BK16" s="370">
        <f>ABS(' Brechas'!BK16)</f>
        <v>9.0201107208982695E-2</v>
      </c>
      <c r="BL16" s="370">
        <f>ABS(' Brechas'!BL16)</f>
        <v>0.17300832133024699</v>
      </c>
      <c r="BM16" s="370">
        <f>ABS(' Brechas'!BM16)</f>
        <v>5.8683128534462101E-2</v>
      </c>
      <c r="BN16" s="370">
        <f>ABS(' Brechas'!BN16)</f>
        <v>4.6444753859659904E-3</v>
      </c>
      <c r="BO16" s="370">
        <f>ABS(' Brechas'!BO16)</f>
        <v>4.6444753859659904E-3</v>
      </c>
      <c r="BP16" s="370">
        <f>ABS(' Brechas'!BP16)</f>
        <v>1.93355574089519E-2</v>
      </c>
      <c r="BQ16" s="370">
        <f>ABS(' Brechas'!BQ16)</f>
        <v>9.8865744135342701E-2</v>
      </c>
      <c r="BR16" s="370">
        <f>ABS(' Brechas'!BR16)</f>
        <v>8.1021387581056703E-2</v>
      </c>
      <c r="BS16" s="370">
        <f>ABS(' Brechas'!BS16)</f>
        <v>0.2</v>
      </c>
      <c r="BT16" s="370">
        <f>ABS(' Brechas'!BT16)</f>
        <v>1.3424502548011299E-2</v>
      </c>
      <c r="BU16" s="370">
        <f>ABS(' Brechas'!BU16)</f>
        <v>6.36909693454838E-3</v>
      </c>
    </row>
    <row r="17" spans="1:73">
      <c r="A17" s="367">
        <v>50</v>
      </c>
      <c r="B17" s="367" t="s">
        <v>95</v>
      </c>
      <c r="C17" s="367">
        <v>2024</v>
      </c>
      <c r="D17" s="370">
        <f>ABS(' Brechas'!D17)</f>
        <v>1.9150943259603499E-2</v>
      </c>
      <c r="E17" s="370">
        <f>ABS(' Brechas'!E17)</f>
        <v>8.2261943128690701E-2</v>
      </c>
      <c r="F17" s="370">
        <f>ABS(' Brechas'!F17)</f>
        <v>5.6057157914750797E-3</v>
      </c>
      <c r="G17" s="370">
        <f>ABS(' Brechas'!G17)</f>
        <v>3.4983523510952199E-3</v>
      </c>
      <c r="H17" s="370">
        <f>ABS(' Brechas'!H17)</f>
        <v>2.7558781299099398E-3</v>
      </c>
      <c r="I17" s="370">
        <f>ABS(' Brechas'!I17)</f>
        <v>2.2692866240170102</v>
      </c>
      <c r="J17" s="370">
        <f>ABS(' Brechas'!J17)</f>
        <v>2.06634172967456E-2</v>
      </c>
      <c r="K17" s="370">
        <f>ABS(' Brechas'!K17)</f>
        <v>4.0151910390652801E-3</v>
      </c>
      <c r="L17" s="370">
        <f>ABS(' Brechas'!L17)</f>
        <v>4.2037791664342001E-3</v>
      </c>
      <c r="M17" s="370">
        <f>ABS(' Brechas'!M17)</f>
        <v>1.1695621034346299E-4</v>
      </c>
      <c r="N17" s="370">
        <f>ABS(' Brechas'!N17)</f>
        <v>6.9485561461796897E-3</v>
      </c>
      <c r="O17" s="370">
        <f>ABS(' Brechas'!O17)</f>
        <v>1.2718284038505201E-2</v>
      </c>
      <c r="P17" s="370">
        <f>ABS(' Brechas'!P17)</f>
        <v>8.3811237509165096E-2</v>
      </c>
      <c r="Q17" s="370">
        <f>ABS(' Brechas'!Q17)</f>
        <v>5.3571428571428603E-2</v>
      </c>
      <c r="R17" s="370">
        <f>ABS(' Brechas'!R17)</f>
        <v>6.5424597575365999E-3</v>
      </c>
      <c r="S17" s="370">
        <f>ABS(' Brechas'!S17)</f>
        <v>8.8446039295574201E-3</v>
      </c>
      <c r="T17" s="370">
        <f>ABS(' Brechas'!T17)</f>
        <v>3.7982196865659002E-4</v>
      </c>
      <c r="U17" s="370">
        <f>ABS(' Brechas'!U17)</f>
        <v>8.8984158834097202E-2</v>
      </c>
      <c r="V17" s="370">
        <f>ABS(' Brechas'!V17)</f>
        <v>8.2987850532183605E-2</v>
      </c>
      <c r="W17" s="370">
        <f>ABS(' Brechas'!W17)</f>
        <v>0.42735605004364902</v>
      </c>
      <c r="X17" s="370">
        <f>ABS(' Brechas'!X17)</f>
        <v>0.14773973742239899</v>
      </c>
      <c r="Y17" s="370">
        <f>ABS(' Brechas'!Y17)</f>
        <v>0.579759310658161</v>
      </c>
      <c r="Z17" s="370">
        <f>ABS(' Brechas'!Z17)</f>
        <v>0.16898811645095099</v>
      </c>
      <c r="AA17" s="370">
        <f>ABS(' Brechas'!AA17)</f>
        <v>9.9053242064012906E-2</v>
      </c>
      <c r="AB17" s="370">
        <f>ABS(' Brechas'!AB17)</f>
        <v>7.3518907915539694E-2</v>
      </c>
      <c r="AC17" s="370">
        <f>ABS(' Brechas'!AC17)</f>
        <v>0.306569252741412</v>
      </c>
      <c r="AD17" s="370">
        <f>ABS(' Brechas'!AD17)</f>
        <v>0.49123967806869201</v>
      </c>
      <c r="AE17" s="370">
        <f>ABS(' Brechas'!AE17)</f>
        <v>0.29065327870167501</v>
      </c>
      <c r="AF17" s="370">
        <f>ABS(' Brechas'!AF17)</f>
        <v>9.8522273623788695E-2</v>
      </c>
      <c r="AG17" s="370">
        <f>ABS(' Brechas'!AG17)</f>
        <v>1.5401993092385899E-3</v>
      </c>
      <c r="AH17" s="370">
        <f>ABS(' Brechas'!AH17)</f>
        <v>7.4707014692447296E-3</v>
      </c>
      <c r="AI17" s="370">
        <f>ABS(' Brechas'!AI17)</f>
        <v>4.1839106058671501E-4</v>
      </c>
      <c r="AJ17" s="370">
        <f>ABS(' Brechas'!AJ17)</f>
        <v>2.6209869999070601E-2</v>
      </c>
      <c r="AK17" s="370">
        <f>ABS(' Brechas'!AK17)</f>
        <v>6.3133776491055199E-2</v>
      </c>
      <c r="AL17" s="370">
        <f>ABS(' Brechas'!AL17)</f>
        <v>4.5418769297291099E-2</v>
      </c>
      <c r="AM17" s="370">
        <f>ABS(' Brechas'!AM17)</f>
        <v>1.8983756977667399E-2</v>
      </c>
      <c r="AN17" s="370">
        <f>ABS(' Brechas'!AN17)</f>
        <v>4.06702528014544E-2</v>
      </c>
      <c r="AO17" s="370">
        <f>ABS(' Brechas'!AO17)</f>
        <v>2.2870610804828401E-2</v>
      </c>
      <c r="AP17" s="370">
        <f>ABS(' Brechas'!AP17)</f>
        <v>3.4665551906943898E-2</v>
      </c>
      <c r="AQ17" s="370">
        <f>ABS(' Brechas'!AQ17)</f>
        <v>0.11549088203282</v>
      </c>
      <c r="AR17" s="370">
        <f>ABS(' Brechas'!AR17)</f>
        <v>7.3108508076425105E-2</v>
      </c>
      <c r="AS17" s="370">
        <f>ABS(' Brechas'!AS17)</f>
        <v>5.9938838948900902E-3</v>
      </c>
      <c r="AT17" s="370">
        <f>ABS(' Brechas'!AT17)</f>
        <v>1.3026706063473401E-3</v>
      </c>
      <c r="AU17" s="370">
        <f>ABS(' Brechas'!AU17)</f>
        <v>3.9243929452793203E-2</v>
      </c>
      <c r="AV17" s="370">
        <f>ABS(' Brechas'!AV17)</f>
        <v>5.8389558637777401E-2</v>
      </c>
      <c r="AW17" s="370">
        <f>ABS(' Brechas'!AW17)</f>
        <v>2.23512385968179E-2</v>
      </c>
      <c r="AX17" s="370">
        <f>ABS(' Brechas'!AX17)</f>
        <v>0.17794188413044401</v>
      </c>
      <c r="AY17" s="370">
        <f>ABS(' Brechas'!AY17)</f>
        <v>1.9534836783461601E-2</v>
      </c>
      <c r="AZ17" s="370">
        <f>ABS(' Brechas'!AZ17)</f>
        <v>9.2377984163129704E-3</v>
      </c>
      <c r="BA17" s="370">
        <f>ABS(' Brechas'!BA17)</f>
        <v>3.2782811699620697E-2</v>
      </c>
      <c r="BB17" s="370">
        <f>ABS(' Brechas'!BB17)</f>
        <v>1.3551749969906501E-2</v>
      </c>
      <c r="BC17" s="370">
        <f>ABS(' Brechas'!BC17)</f>
        <v>8.1696103562671702E-4</v>
      </c>
      <c r="BD17" s="370">
        <f>ABS(' Brechas'!BD17)</f>
        <v>3.6627944904562101E-4</v>
      </c>
      <c r="BE17" s="370">
        <f>ABS(' Brechas'!BE17)</f>
        <v>2.2630330163242899E-2</v>
      </c>
      <c r="BF17" s="370">
        <f>ABS(' Brechas'!BF17)</f>
        <v>5.3123125643567901E-3</v>
      </c>
      <c r="BG17" s="370">
        <f>ABS(' Brechas'!BG17)</f>
        <v>8.4926365084606863E-3</v>
      </c>
      <c r="BH17" s="370">
        <f>ABS(' Brechas'!BH17)</f>
        <v>0.21295879145091601</v>
      </c>
      <c r="BI17" s="370">
        <f>ABS(' Brechas'!BI17)</f>
        <v>0.118817647733599</v>
      </c>
      <c r="BJ17" s="370">
        <f>ABS(' Brechas'!BJ17)</f>
        <v>0.343041144774203</v>
      </c>
      <c r="BK17" s="370">
        <f>ABS(' Brechas'!BK17)</f>
        <v>4.5008932961648401E-2</v>
      </c>
      <c r="BL17" s="370">
        <f>ABS(' Brechas'!BL17)</f>
        <v>0.20076609985309099</v>
      </c>
      <c r="BM17" s="370">
        <f>ABS(' Brechas'!BM17)</f>
        <v>3.5165444159579199E-3</v>
      </c>
      <c r="BN17" s="370">
        <f>ABS(' Brechas'!BN17)</f>
        <v>2.06114572705055E-2</v>
      </c>
      <c r="BO17" s="370">
        <f>ABS(' Brechas'!BO17)</f>
        <v>2.06114572705055E-2</v>
      </c>
      <c r="BP17" s="370">
        <f>ABS(' Brechas'!BP17)</f>
        <v>9.3927479248580095E-3</v>
      </c>
      <c r="BQ17" s="370">
        <f>ABS(' Brechas'!BQ17)</f>
        <v>7.5977061370839797E-3</v>
      </c>
      <c r="BR17" s="370">
        <f>ABS(' Brechas'!BR17)</f>
        <v>0.128812453479873</v>
      </c>
      <c r="BS17" s="370">
        <f>ABS(' Brechas'!BS17)</f>
        <v>0.5</v>
      </c>
      <c r="BT17" s="370">
        <f>ABS(' Brechas'!BT17)</f>
        <v>1.65594100703081E-2</v>
      </c>
      <c r="BU17" s="370">
        <f>ABS(' Brechas'!BU17)</f>
        <v>3.4753094390437299E-2</v>
      </c>
    </row>
    <row r="18" spans="1:73">
      <c r="A18" s="367">
        <v>52</v>
      </c>
      <c r="B18" s="367" t="s">
        <v>96</v>
      </c>
      <c r="C18" s="367">
        <v>2024</v>
      </c>
      <c r="D18" s="370">
        <f>ABS(' Brechas'!D18)</f>
        <v>3.7208280678842201E-2</v>
      </c>
      <c r="E18" s="370">
        <f>ABS(' Brechas'!E18)</f>
        <v>0.10650200806931701</v>
      </c>
      <c r="F18" s="370">
        <f>ABS(' Brechas'!F18)</f>
        <v>2.9815149569425502E-3</v>
      </c>
      <c r="G18" s="370">
        <f>ABS(' Brechas'!G18)</f>
        <v>3.2934473241690702E-3</v>
      </c>
      <c r="H18" s="370">
        <f>ABS(' Brechas'!H18)</f>
        <v>1.23542411638693E-3</v>
      </c>
      <c r="I18" s="370">
        <f>ABS(' Brechas'!I18)</f>
        <v>5.2728654360699103</v>
      </c>
      <c r="J18" s="370">
        <f>ABS(' Brechas'!J18)</f>
        <v>5.9729469450817696E-3</v>
      </c>
      <c r="K18" s="370">
        <f>ABS(' Brechas'!K18)</f>
        <v>7.6853498477992598E-4</v>
      </c>
      <c r="L18" s="370">
        <f>ABS(' Brechas'!L18)</f>
        <v>2.3325552130228902E-3</v>
      </c>
      <c r="M18" s="370">
        <f>ABS(' Brechas'!M18)</f>
        <v>9.6500341817927994E-5</v>
      </c>
      <c r="N18" s="370">
        <f>ABS(' Brechas'!N18)</f>
        <v>5.4273435413633199E-3</v>
      </c>
      <c r="O18" s="370">
        <f>ABS(' Brechas'!O18)</f>
        <v>2.9341566458258399E-2</v>
      </c>
      <c r="P18" s="370">
        <f>ABS(' Brechas'!P18)</f>
        <v>4.1630414066837901E-2</v>
      </c>
      <c r="Q18" s="370">
        <f>ABS(' Brechas'!Q18)</f>
        <v>3.6035628019324001E-2</v>
      </c>
      <c r="R18" s="370">
        <f>ABS(' Brechas'!R18)</f>
        <v>1.48070427596115E-2</v>
      </c>
      <c r="S18" s="370">
        <f>ABS(' Brechas'!S18)</f>
        <v>1.0631945329646E-2</v>
      </c>
      <c r="T18" s="370">
        <f>ABS(' Brechas'!T18)</f>
        <v>1.77756690687631E-2</v>
      </c>
      <c r="U18" s="370">
        <f>ABS(' Brechas'!U18)</f>
        <v>4.5425511476896101E-2</v>
      </c>
      <c r="V18" s="370">
        <f>ABS(' Brechas'!V18)</f>
        <v>2.1944098439032399E-2</v>
      </c>
      <c r="W18" s="370">
        <f>ABS(' Brechas'!W18)</f>
        <v>0.21208539162805201</v>
      </c>
      <c r="X18" s="370">
        <f>ABS(' Brechas'!X18)</f>
        <v>0.278246105094691</v>
      </c>
      <c r="Y18" s="370">
        <f>ABS(' Brechas'!Y18)</f>
        <v>0.30447944614097799</v>
      </c>
      <c r="Z18" s="370">
        <f>ABS(' Brechas'!Z18)</f>
        <v>2.4543195370837899E-2</v>
      </c>
      <c r="AA18" s="370">
        <f>ABS(' Brechas'!AA18)</f>
        <v>8.1609269834999207E-2</v>
      </c>
      <c r="AB18" s="370">
        <f>ABS(' Brechas'!AB18)</f>
        <v>2.6828595177622499E-3</v>
      </c>
      <c r="AC18" s="370">
        <f>ABS(' Brechas'!AC18)</f>
        <v>0.114811906844192</v>
      </c>
      <c r="AD18" s="370">
        <f>ABS(' Brechas'!AD18)</f>
        <v>0.54109376114948304</v>
      </c>
      <c r="AE18" s="370">
        <f>ABS(' Brechas'!AE18)</f>
        <v>0.15313576334965701</v>
      </c>
      <c r="AF18" s="370">
        <f>ABS(' Brechas'!AF18)</f>
        <v>7.5034397280881807E-2</v>
      </c>
      <c r="AG18" s="370">
        <f>ABS(' Brechas'!AG18)</f>
        <v>2.27722176343021E-3</v>
      </c>
      <c r="AH18" s="370">
        <f>ABS(' Brechas'!AH18)</f>
        <v>1.1708002509911301E-3</v>
      </c>
      <c r="AI18" s="370">
        <f>ABS(' Brechas'!AI18)</f>
        <v>5.1909827075650103E-3</v>
      </c>
      <c r="AJ18" s="370">
        <f>ABS(' Brechas'!AJ18)</f>
        <v>3.9149893391695403E-2</v>
      </c>
      <c r="AK18" s="370">
        <f>ABS(' Brechas'!AK18)</f>
        <v>7.7282274012791793E-2</v>
      </c>
      <c r="AL18" s="370">
        <f>ABS(' Brechas'!AL18)</f>
        <v>0.37056048270423397</v>
      </c>
      <c r="AM18" s="370">
        <f>ABS(' Brechas'!AM18)</f>
        <v>5.9043502338941697E-3</v>
      </c>
      <c r="AN18" s="370">
        <f>ABS(' Brechas'!AN18)</f>
        <v>2.2109968448975201E-2</v>
      </c>
      <c r="AO18" s="370">
        <f>ABS(' Brechas'!AO18)</f>
        <v>1.6161771753592999E-2</v>
      </c>
      <c r="AP18" s="370">
        <f>ABS(' Brechas'!AP18)</f>
        <v>2.9817906741885E-2</v>
      </c>
      <c r="AQ18" s="370">
        <f>ABS(' Brechas'!AQ18)</f>
        <v>0.12126168031149499</v>
      </c>
      <c r="AR18" s="370">
        <f>ABS(' Brechas'!AR18)</f>
        <v>2.6862674585507101E-2</v>
      </c>
      <c r="AS18" s="370">
        <f>ABS(' Brechas'!AS18)</f>
        <v>8.7840753229844706E-2</v>
      </c>
      <c r="AT18" s="370">
        <f>ABS(' Brechas'!AT18)</f>
        <v>1.0378298131914401E-3</v>
      </c>
      <c r="AU18" s="370">
        <f>ABS(' Brechas'!AU18)</f>
        <v>1.1039548704384399E-2</v>
      </c>
      <c r="AV18" s="370">
        <f>ABS(' Brechas'!AV18)</f>
        <v>0.114068863124981</v>
      </c>
      <c r="AW18" s="370">
        <f>ABS(' Brechas'!AW18)</f>
        <v>2.6867659678390401E-2</v>
      </c>
      <c r="AX18" s="370">
        <f>ABS(' Brechas'!AX18)</f>
        <v>0.12908393721098599</v>
      </c>
      <c r="AY18" s="370">
        <f>ABS(' Brechas'!AY18)</f>
        <v>1.7668912805710001E-2</v>
      </c>
      <c r="AZ18" s="370">
        <f>ABS(' Brechas'!AZ18)</f>
        <v>8.2378900604815793E-3</v>
      </c>
      <c r="BA18" s="370">
        <f>ABS(' Brechas'!BA18)</f>
        <v>3.0280749340321201E-2</v>
      </c>
      <c r="BB18" s="370">
        <f>ABS(' Brechas'!BB18)</f>
        <v>9.8758008154741991E-3</v>
      </c>
      <c r="BC18" s="370">
        <f>ABS(' Brechas'!BC18)</f>
        <v>3.2614899307421202E-2</v>
      </c>
      <c r="BD18" s="370">
        <f>ABS(' Brechas'!BD18)</f>
        <v>7.1921948876560102E-3</v>
      </c>
      <c r="BE18" s="370">
        <f>ABS(' Brechas'!BE18)</f>
        <v>5.1475334888591703E-3</v>
      </c>
      <c r="BF18" s="370">
        <f>ABS(' Brechas'!BF18)</f>
        <v>9.4367660457083998E-3</v>
      </c>
      <c r="BG18" s="370">
        <f>ABS(' Brechas'!BG18)</f>
        <v>8.3036425506535609E-3</v>
      </c>
      <c r="BH18" s="370">
        <f>ABS(' Brechas'!BH18)</f>
        <v>0.111394107196647</v>
      </c>
      <c r="BI18" s="370">
        <f>ABS(' Brechas'!BI18)</f>
        <v>0.326743228905437</v>
      </c>
      <c r="BJ18" s="370">
        <f>ABS(' Brechas'!BJ18)</f>
        <v>0.55560483369504998</v>
      </c>
      <c r="BK18" s="370">
        <f>ABS(' Brechas'!BK18)</f>
        <v>5.59293426281679E-2</v>
      </c>
      <c r="BL18" s="370">
        <f>ABS(' Brechas'!BL18)</f>
        <v>0.225586710194254</v>
      </c>
      <c r="BM18" s="370">
        <f>ABS(' Brechas'!BM18)</f>
        <v>6.8719157163784406E-2</v>
      </c>
      <c r="BN18" s="370">
        <f>ABS(' Brechas'!BN18)</f>
        <v>1.4900793380952701E-2</v>
      </c>
      <c r="BO18" s="370">
        <f>ABS(' Brechas'!BO18)</f>
        <v>1.4900793380952701E-2</v>
      </c>
      <c r="BP18" s="370">
        <f>ABS(' Brechas'!BP18)</f>
        <v>6.0433959516528598E-3</v>
      </c>
      <c r="BQ18" s="370">
        <f>ABS(' Brechas'!BQ18)</f>
        <v>5.30799332544689E-2</v>
      </c>
      <c r="BR18" s="370">
        <f>ABS(' Brechas'!BR18)</f>
        <v>0.110705406691362</v>
      </c>
      <c r="BS18" s="370">
        <f>ABS(' Brechas'!BS18)</f>
        <v>0.16666666666666699</v>
      </c>
      <c r="BT18" s="370">
        <f>ABS(' Brechas'!BT18)</f>
        <v>1.3796209949002601E-2</v>
      </c>
      <c r="BU18" s="370">
        <f>ABS(' Brechas'!BU18)</f>
        <v>8.4330342306414494E-3</v>
      </c>
    </row>
    <row r="19" spans="1:73">
      <c r="A19" s="367">
        <v>54</v>
      </c>
      <c r="B19" s="367" t="s">
        <v>97</v>
      </c>
      <c r="C19" s="367">
        <v>2024</v>
      </c>
      <c r="D19" s="370">
        <f>ABS(' Brechas'!D19)</f>
        <v>8.1669272280097002E-2</v>
      </c>
      <c r="E19" s="370">
        <f>ABS(' Brechas'!E19)</f>
        <v>4.4544481491428402E-2</v>
      </c>
      <c r="F19" s="370">
        <f>ABS(' Brechas'!F19)</f>
        <v>1.0698101425050699E-2</v>
      </c>
      <c r="G19" s="370">
        <f>ABS(' Brechas'!G19)</f>
        <v>2.7347154338442899E-3</v>
      </c>
      <c r="H19" s="370">
        <f>ABS(' Brechas'!H19)</f>
        <v>3.9016693018690402E-3</v>
      </c>
      <c r="I19" s="370">
        <f>ABS(' Brechas'!I19)</f>
        <v>2.7276681478435201</v>
      </c>
      <c r="J19" s="370">
        <f>ABS(' Brechas'!J19)</f>
        <v>2.56242033637127E-2</v>
      </c>
      <c r="K19" s="370">
        <f>ABS(' Brechas'!K19)</f>
        <v>7.6423862611642703E-4</v>
      </c>
      <c r="L19" s="370">
        <f>ABS(' Brechas'!L19)</f>
        <v>2.2358001933697001E-2</v>
      </c>
      <c r="M19" s="370">
        <f>ABS(' Brechas'!M19)</f>
        <v>8.5635910369393398E-5</v>
      </c>
      <c r="N19" s="370">
        <f>ABS(' Brechas'!N19)</f>
        <v>4.5104156470580203E-3</v>
      </c>
      <c r="O19" s="370">
        <f>ABS(' Brechas'!O19)</f>
        <v>2.6141459437423499E-2</v>
      </c>
      <c r="P19" s="370">
        <f>ABS(' Brechas'!P19)</f>
        <v>8.5387421377944098E-2</v>
      </c>
      <c r="Q19" s="370">
        <f>ABS(' Brechas'!Q19)</f>
        <v>4.8179585735638998E-2</v>
      </c>
      <c r="R19" s="370">
        <f>ABS(' Brechas'!R19)</f>
        <v>4.0275072227403001E-2</v>
      </c>
      <c r="S19" s="370">
        <f>ABS(' Brechas'!S19)</f>
        <v>1.33390560724682E-2</v>
      </c>
      <c r="T19" s="370">
        <f>ABS(' Brechas'!T19)</f>
        <v>1.2899182303045601E-3</v>
      </c>
      <c r="U19" s="370">
        <f>ABS(' Brechas'!U19)</f>
        <v>5.3855743116645503E-2</v>
      </c>
      <c r="V19" s="370">
        <f>ABS(' Brechas'!V19)</f>
        <v>5.3051015325274897E-2</v>
      </c>
      <c r="W19" s="370">
        <f>ABS(' Brechas'!W19)</f>
        <v>0.28427872710157898</v>
      </c>
      <c r="X19" s="370">
        <f>ABS(' Brechas'!X19)</f>
        <v>7.4252939129630796E-2</v>
      </c>
      <c r="Y19" s="370">
        <f>ABS(' Brechas'!Y19)</f>
        <v>0.181993367008846</v>
      </c>
      <c r="Z19" s="370">
        <f>ABS(' Brechas'!Z19)</f>
        <v>6.4480588953421195E-2</v>
      </c>
      <c r="AA19" s="370">
        <f>ABS(' Brechas'!AA19)</f>
        <v>7.1938794503406206E-2</v>
      </c>
      <c r="AB19" s="370">
        <f>ABS(' Brechas'!AB19)</f>
        <v>7.81626306510117E-2</v>
      </c>
      <c r="AC19" s="370">
        <f>ABS(' Brechas'!AC19)</f>
        <v>0.36160997445822202</v>
      </c>
      <c r="AD19" s="370">
        <f>ABS(' Brechas'!AD19)</f>
        <v>0.51735463737313403</v>
      </c>
      <c r="AE19" s="370">
        <f>ABS(' Brechas'!AE19)</f>
        <v>0.18969162820970101</v>
      </c>
      <c r="AF19" s="370">
        <f>ABS(' Brechas'!AF19)</f>
        <v>3.4684318797424403E-2</v>
      </c>
      <c r="AG19" s="370">
        <f>ABS(' Brechas'!AG19)</f>
        <v>3.15035882222658E-3</v>
      </c>
      <c r="AH19" s="370">
        <f>ABS(' Brechas'!AH19)</f>
        <v>2.0145844592663002E-3</v>
      </c>
      <c r="AI19" s="370">
        <f>ABS(' Brechas'!AI19)</f>
        <v>3.5099825976543202E-3</v>
      </c>
      <c r="AJ19" s="370">
        <f>ABS(' Brechas'!AJ19)</f>
        <v>3.0515381310014699E-2</v>
      </c>
      <c r="AK19" s="370">
        <f>ABS(' Brechas'!AK19)</f>
        <v>6.6634321453723999E-2</v>
      </c>
      <c r="AL19" s="370">
        <f>ABS(' Brechas'!AL19)</f>
        <v>7.5067549090140601E-2</v>
      </c>
      <c r="AM19" s="370">
        <f>ABS(' Brechas'!AM19)</f>
        <v>4.6726997262990701E-3</v>
      </c>
      <c r="AN19" s="370">
        <f>ABS(' Brechas'!AN19)</f>
        <v>4.4942653351893902E-2</v>
      </c>
      <c r="AO19" s="370">
        <f>ABS(' Brechas'!AO19)</f>
        <v>4.0821375801127604E-3</v>
      </c>
      <c r="AP19" s="370">
        <f>ABS(' Brechas'!AP19)</f>
        <v>4.5482228064258598E-2</v>
      </c>
      <c r="AQ19" s="370">
        <f>ABS(' Brechas'!AQ19)</f>
        <v>8.9139528669247306E-2</v>
      </c>
      <c r="AR19" s="370">
        <f>ABS(' Brechas'!AR19)</f>
        <v>7.8279168781508299E-2</v>
      </c>
      <c r="AS19" s="370">
        <f>ABS(' Brechas'!AS19)</f>
        <v>4.5685668983309396E-3</v>
      </c>
      <c r="AT19" s="370">
        <f>ABS(' Brechas'!AT19)</f>
        <v>4.9445782701099401E-2</v>
      </c>
      <c r="AU19" s="370">
        <f>ABS(' Brechas'!AU19)</f>
        <v>3.1189866246562298E-2</v>
      </c>
      <c r="AV19" s="370">
        <f>ABS(' Brechas'!AV19)</f>
        <v>8.2377681985907492E-3</v>
      </c>
      <c r="AW19" s="370">
        <f>ABS(' Brechas'!AW19)</f>
        <v>1.3922015943586699E-3</v>
      </c>
      <c r="AX19" s="370">
        <f>ABS(' Brechas'!AX19)</f>
        <v>0.11655211379095</v>
      </c>
      <c r="AY19" s="370">
        <f>ABS(' Brechas'!AY19)</f>
        <v>1.0977156276571601E-2</v>
      </c>
      <c r="AZ19" s="370">
        <f>ABS(' Brechas'!AZ19)</f>
        <v>2.6098810490996498E-3</v>
      </c>
      <c r="BA19" s="370">
        <f>ABS(' Brechas'!BA19)</f>
        <v>2.7754213201956701E-2</v>
      </c>
      <c r="BB19" s="370">
        <f>ABS(' Brechas'!BB19)</f>
        <v>2.0241646777529501E-2</v>
      </c>
      <c r="BC19" s="370">
        <f>ABS(' Brechas'!BC19)</f>
        <v>6.1401002578489296E-3</v>
      </c>
      <c r="BD19" s="370">
        <f>ABS(' Brechas'!BD19)</f>
        <v>2.4075986560374799E-3</v>
      </c>
      <c r="BE19" s="370">
        <f>ABS(' Brechas'!BE19)</f>
        <v>1.21830404274853E-2</v>
      </c>
      <c r="BF19" s="370">
        <f>ABS(' Brechas'!BF19)</f>
        <v>6.8652462203345104E-3</v>
      </c>
      <c r="BG19" s="370">
        <f>ABS(' Brechas'!BG19)</f>
        <v>1.1188492832377061E-2</v>
      </c>
      <c r="BH19" s="370">
        <f>ABS(' Brechas'!BH19)</f>
        <v>0.28496639988802003</v>
      </c>
      <c r="BI19" s="370">
        <f>ABS(' Brechas'!BI19)</f>
        <v>0.18071351068677599</v>
      </c>
      <c r="BJ19" s="370">
        <f>ABS(' Brechas'!BJ19)</f>
        <v>0.49243974333356799</v>
      </c>
      <c r="BK19" s="370">
        <f>ABS(' Brechas'!BK19)</f>
        <v>4.4330108514786901E-2</v>
      </c>
      <c r="BL19" s="370">
        <f>ABS(' Brechas'!BL19)</f>
        <v>0.155555210750042</v>
      </c>
      <c r="BM19" s="370">
        <f>ABS(' Brechas'!BM19)</f>
        <v>8.9901554174186497E-3</v>
      </c>
      <c r="BN19" s="370">
        <f>ABS(' Brechas'!BN19)</f>
        <v>1.67834536488813E-2</v>
      </c>
      <c r="BO19" s="370">
        <f>ABS(' Brechas'!BO19)</f>
        <v>1.67834536488813E-2</v>
      </c>
      <c r="BP19" s="370">
        <f>ABS(' Brechas'!BP19)</f>
        <v>1.49264598805883E-2</v>
      </c>
      <c r="BQ19" s="370">
        <f>ABS(' Brechas'!BQ19)</f>
        <v>6.3409026555915002E-2</v>
      </c>
      <c r="BR19" s="370">
        <f>ABS(' Brechas'!BR19)</f>
        <v>6.9520922330163701E-2</v>
      </c>
      <c r="BS19" s="370">
        <f>ABS(' Brechas'!BS19)</f>
        <v>0.33333333333333398</v>
      </c>
      <c r="BT19" s="370">
        <f>ABS(' Brechas'!BT19)</f>
        <v>1.23799837942433E-2</v>
      </c>
      <c r="BU19" s="370">
        <f>ABS(' Brechas'!BU19)</f>
        <v>2.44586628597636E-2</v>
      </c>
    </row>
    <row r="20" spans="1:73">
      <c r="A20" s="367">
        <v>63</v>
      </c>
      <c r="B20" s="367" t="s">
        <v>98</v>
      </c>
      <c r="C20" s="367">
        <v>2024</v>
      </c>
      <c r="D20" s="370">
        <f>ABS(' Brechas'!D20)</f>
        <v>0.129360974509862</v>
      </c>
      <c r="E20" s="370">
        <f>ABS(' Brechas'!E20)</f>
        <v>1.0088980464074099E-2</v>
      </c>
      <c r="F20" s="370">
        <f>ABS(' Brechas'!F20)</f>
        <v>3.2512976444202899E-3</v>
      </c>
      <c r="G20" s="370">
        <f>ABS(' Brechas'!G20)</f>
        <v>5.1355707690473396E-3</v>
      </c>
      <c r="H20" s="370">
        <f>ABS(' Brechas'!H20)</f>
        <v>4.5511845660824298E-3</v>
      </c>
      <c r="I20" s="370">
        <f>ABS(' Brechas'!I20)</f>
        <v>3.0014677184558001</v>
      </c>
      <c r="J20" s="370">
        <f>ABS(' Brechas'!J20)</f>
        <v>8.8053954425407407E-3</v>
      </c>
      <c r="K20" s="370">
        <f>ABS(' Brechas'!K20)</f>
        <v>4.1461318780590801E-4</v>
      </c>
      <c r="L20" s="370">
        <f>ABS(' Brechas'!L20)</f>
        <v>1.08456547458226E-2</v>
      </c>
      <c r="M20" s="370">
        <f>ABS(' Brechas'!M20)</f>
        <v>7.9486580138026395E-5</v>
      </c>
      <c r="N20" s="370">
        <f>ABS(' Brechas'!N20)</f>
        <v>5.3708806973884601E-3</v>
      </c>
      <c r="O20" s="370">
        <f>ABS(' Brechas'!O20)</f>
        <v>1.4079145256298E-2</v>
      </c>
      <c r="P20" s="370">
        <f>ABS(' Brechas'!P20)</f>
        <v>2.5256893788288499E-2</v>
      </c>
      <c r="Q20" s="370">
        <f>ABS(' Brechas'!Q20)</f>
        <v>1.7149083329385601E-2</v>
      </c>
      <c r="R20" s="370">
        <f>ABS(' Brechas'!R20)</f>
        <v>3.1696949599263301E-3</v>
      </c>
      <c r="S20" s="370">
        <f>ABS(' Brechas'!S20)</f>
        <v>1.93998281665268E-2</v>
      </c>
      <c r="T20" s="370">
        <f>ABS(' Brechas'!T20)</f>
        <v>7.1325428938432004E-3</v>
      </c>
      <c r="U20" s="370">
        <f>ABS(' Brechas'!U20)</f>
        <v>5.4673590070080498E-2</v>
      </c>
      <c r="V20" s="370">
        <f>ABS(' Brechas'!V20)</f>
        <v>8.3619795631202504E-2</v>
      </c>
      <c r="W20" s="370">
        <f>ABS(' Brechas'!W20)</f>
        <v>0.87417606697968597</v>
      </c>
      <c r="X20" s="370">
        <f>ABS(' Brechas'!X20)</f>
        <v>5.8470596441654497E-2</v>
      </c>
      <c r="Y20" s="370">
        <f>ABS(' Brechas'!Y20)</f>
        <v>0.386806621503613</v>
      </c>
      <c r="Z20" s="370">
        <f>ABS(' Brechas'!Z20)</f>
        <v>0.194695154659418</v>
      </c>
      <c r="AA20" s="370">
        <f>ABS(' Brechas'!AA20)</f>
        <v>9.8746990108207006E-2</v>
      </c>
      <c r="AB20" s="370">
        <f>ABS(' Brechas'!AB20)</f>
        <v>0.14838606326121101</v>
      </c>
      <c r="AC20" s="370">
        <f>ABS(' Brechas'!AC20)</f>
        <v>0.73147620178981498</v>
      </c>
      <c r="AD20" s="370">
        <f>ABS(' Brechas'!AD20)</f>
        <v>0.65790319915995099</v>
      </c>
      <c r="AE20" s="370">
        <f>ABS(' Brechas'!AE20)</f>
        <v>0.354287010376579</v>
      </c>
      <c r="AF20" s="370">
        <f>ABS(' Brechas'!AF20)</f>
        <v>0.10428113245244899</v>
      </c>
      <c r="AG20" s="370">
        <f>ABS(' Brechas'!AG20)</f>
        <v>1.58345982064579E-3</v>
      </c>
      <c r="AH20" s="370">
        <f>ABS(' Brechas'!AH20)</f>
        <v>3.5306352383975399E-2</v>
      </c>
      <c r="AI20" s="370">
        <f>ABS(' Brechas'!AI20)</f>
        <v>9.2900986900107292E-3</v>
      </c>
      <c r="AJ20" s="370">
        <f>ABS(' Brechas'!AJ20)</f>
        <v>2.35771531230775E-2</v>
      </c>
      <c r="AK20" s="370">
        <f>ABS(' Brechas'!AK20)</f>
        <v>3.1084866820207099E-2</v>
      </c>
      <c r="AL20" s="370">
        <f>ABS(' Brechas'!AL20)</f>
        <v>1.27980145691627E-2</v>
      </c>
      <c r="AM20" s="370">
        <f>ABS(' Brechas'!AM20)</f>
        <v>3.9042839430092902E-3</v>
      </c>
      <c r="AN20" s="370">
        <f>ABS(' Brechas'!AN20)</f>
        <v>1.2903524979753399E-2</v>
      </c>
      <c r="AO20" s="370">
        <f>ABS(' Brechas'!AO20)</f>
        <v>1.78456903047861E-3</v>
      </c>
      <c r="AP20" s="370">
        <f>ABS(' Brechas'!AP20)</f>
        <v>4.0020892071050397E-2</v>
      </c>
      <c r="AQ20" s="370">
        <f>ABS(' Brechas'!AQ20)</f>
        <v>7.6325131822425493E-2</v>
      </c>
      <c r="AR20" s="370">
        <f>ABS(' Brechas'!AR20)</f>
        <v>0.107151626046485</v>
      </c>
      <c r="AS20" s="370">
        <f>ABS(' Brechas'!AS20)</f>
        <v>5.4513092679533401E-2</v>
      </c>
      <c r="AT20" s="370">
        <f>ABS(' Brechas'!AT20)</f>
        <v>8.1375966303970398E-2</v>
      </c>
      <c r="AU20" s="370">
        <f>ABS(' Brechas'!AU20)</f>
        <v>2.4958199476148499E-2</v>
      </c>
      <c r="AV20" s="370">
        <f>ABS(' Brechas'!AV20)</f>
        <v>1.6657720434352801E-2</v>
      </c>
      <c r="AW20" s="370">
        <f>ABS(' Brechas'!AW20)</f>
        <v>3.0845093526609799E-3</v>
      </c>
      <c r="AX20" s="370">
        <f>ABS(' Brechas'!AX20)</f>
        <v>7.0012097178395197E-2</v>
      </c>
      <c r="AY20" s="370">
        <f>ABS(' Brechas'!AY20)</f>
        <v>9.9300994780455194E-3</v>
      </c>
      <c r="AZ20" s="370">
        <f>ABS(' Brechas'!AZ20)</f>
        <v>1.04407008743015E-2</v>
      </c>
      <c r="BA20" s="370">
        <f>ABS(' Brechas'!BA20)</f>
        <v>3.2722705246414803E-2</v>
      </c>
      <c r="BB20" s="370">
        <f>ABS(' Brechas'!BB20)</f>
        <v>2.21502367019571E-2</v>
      </c>
      <c r="BC20" s="370">
        <f>ABS(' Brechas'!BC20)</f>
        <v>4.8465671330271797E-4</v>
      </c>
      <c r="BD20" s="370">
        <f>ABS(' Brechas'!BD20)</f>
        <v>3.4726013670122202E-3</v>
      </c>
      <c r="BE20" s="370">
        <f>ABS(' Brechas'!BE20)</f>
        <v>1.4629213285850399E-2</v>
      </c>
      <c r="BF20" s="370">
        <f>ABS(' Brechas'!BF20)</f>
        <v>1.14607948395061E-2</v>
      </c>
      <c r="BG20" s="370">
        <f>ABS(' Brechas'!BG20)</f>
        <v>8.0526935134172025E-3</v>
      </c>
      <c r="BH20" s="370">
        <f>ABS(' Brechas'!BH20)</f>
        <v>0.28499627946770101</v>
      </c>
      <c r="BI20" s="370">
        <f>ABS(' Brechas'!BI20)</f>
        <v>8.8324282111531302E-2</v>
      </c>
      <c r="BJ20" s="370">
        <f>ABS(' Brechas'!BJ20)</f>
        <v>0.26778160232852699</v>
      </c>
      <c r="BK20" s="370">
        <f>ABS(' Brechas'!BK20)</f>
        <v>4.5971251360873801E-2</v>
      </c>
      <c r="BL20" s="370">
        <f>ABS(' Brechas'!BL20)</f>
        <v>0.108289620136089</v>
      </c>
      <c r="BM20" s="370">
        <f>ABS(' Brechas'!BM20)</f>
        <v>2.9236961118374299E-3</v>
      </c>
      <c r="BN20" s="370">
        <f>ABS(' Brechas'!BN20)</f>
        <v>3.4378303145312199E-2</v>
      </c>
      <c r="BO20" s="370">
        <f>ABS(' Brechas'!BO20)</f>
        <v>3.4378303145312199E-2</v>
      </c>
      <c r="BP20" s="370">
        <f>ABS(' Brechas'!BP20)</f>
        <v>4.6491445574014297E-3</v>
      </c>
      <c r="BQ20" s="370">
        <f>ABS(' Brechas'!BQ20)</f>
        <v>1.55425335395179E-2</v>
      </c>
      <c r="BR20" s="370">
        <f>ABS(' Brechas'!BR20)</f>
        <v>5.7343392593388602E-2</v>
      </c>
      <c r="BS20" s="370">
        <f>ABS(' Brechas'!BS20)</f>
        <v>0.66666666666667096</v>
      </c>
      <c r="BT20" s="370">
        <f>ABS(' Brechas'!BT20)</f>
        <v>2.4790903286568002E-2</v>
      </c>
      <c r="BU20" s="370">
        <f>ABS(' Brechas'!BU20)</f>
        <v>1.6142077671980198E-2</v>
      </c>
    </row>
    <row r="21" spans="1:73">
      <c r="A21" s="367">
        <v>66</v>
      </c>
      <c r="B21" s="367" t="s">
        <v>99</v>
      </c>
      <c r="C21" s="367">
        <v>2024</v>
      </c>
      <c r="D21" s="370">
        <f>ABS(' Brechas'!D21)</f>
        <v>5.61684757134518E-2</v>
      </c>
      <c r="E21" s="370">
        <f>ABS(' Brechas'!E21)</f>
        <v>9.5406372696884706E-2</v>
      </c>
      <c r="F21" s="370">
        <f>ABS(' Brechas'!F21)</f>
        <v>5.7154829205209303E-3</v>
      </c>
      <c r="G21" s="370">
        <f>ABS(' Brechas'!G21)</f>
        <v>4.5007395355080001E-3</v>
      </c>
      <c r="H21" s="370">
        <f>ABS(' Brechas'!H21)</f>
        <v>3.5689108747651798E-3</v>
      </c>
      <c r="I21" s="370">
        <f>ABS(' Brechas'!I21)</f>
        <v>3.4358192756792301</v>
      </c>
      <c r="J21" s="370">
        <f>ABS(' Brechas'!J21)</f>
        <v>4.1340926682060302E-3</v>
      </c>
      <c r="K21" s="370">
        <f>ABS(' Brechas'!K21)</f>
        <v>1.4602221241901E-3</v>
      </c>
      <c r="L21" s="370">
        <f>ABS(' Brechas'!L21)</f>
        <v>2.1722649841996899E-2</v>
      </c>
      <c r="M21" s="370">
        <f>ABS(' Brechas'!M21)</f>
        <v>5.8595597466422003E-5</v>
      </c>
      <c r="N21" s="370">
        <f>ABS(' Brechas'!N21)</f>
        <v>3.55170162666323E-3</v>
      </c>
      <c r="O21" s="370">
        <f>ABS(' Brechas'!O21)</f>
        <v>8.7310926682902298E-3</v>
      </c>
      <c r="P21" s="370">
        <f>ABS(' Brechas'!P21)</f>
        <v>1.4217324200148901E-2</v>
      </c>
      <c r="Q21" s="370">
        <f>ABS(' Brechas'!Q21)</f>
        <v>1.34662936719607E-2</v>
      </c>
      <c r="R21" s="370">
        <f>ABS(' Brechas'!R21)</f>
        <v>4.7903981746858802E-2</v>
      </c>
      <c r="S21" s="370">
        <f>ABS(' Brechas'!S21)</f>
        <v>6.5745295100105398E-3</v>
      </c>
      <c r="T21" s="370">
        <f>ABS(' Brechas'!T21)</f>
        <v>1.44652659106899E-2</v>
      </c>
      <c r="U21" s="370">
        <f>ABS(' Brechas'!U21)</f>
        <v>2.9583029124283101E-2</v>
      </c>
      <c r="V21" s="370">
        <f>ABS(' Brechas'!V21)</f>
        <v>2.03774452267209E-2</v>
      </c>
      <c r="W21" s="370">
        <f>ABS(' Brechas'!W21)</f>
        <v>0.68882040873781603</v>
      </c>
      <c r="X21" s="370">
        <f>ABS(' Brechas'!X21)</f>
        <v>7.9634430148119897E-2</v>
      </c>
      <c r="Y21" s="370">
        <f>ABS(' Brechas'!Y21)</f>
        <v>0.76611503164649797</v>
      </c>
      <c r="Z21" s="370">
        <f>ABS(' Brechas'!Z21)</f>
        <v>0.13399547078541399</v>
      </c>
      <c r="AA21" s="370">
        <f>ABS(' Brechas'!AA21)</f>
        <v>0.13224781969466201</v>
      </c>
      <c r="AB21" s="370">
        <f>ABS(' Brechas'!AB21)</f>
        <v>2.0000124046986398E-2</v>
      </c>
      <c r="AC21" s="370">
        <f>ABS(' Brechas'!AC21)</f>
        <v>0.74256941895684203</v>
      </c>
      <c r="AD21" s="370">
        <f>ABS(' Brechas'!AD21)</f>
        <v>0.54570987820088601</v>
      </c>
      <c r="AE21" s="370">
        <f>ABS(' Brechas'!AE21)</f>
        <v>0.36969431891139198</v>
      </c>
      <c r="AF21" s="370">
        <f>ABS(' Brechas'!AF21)</f>
        <v>8.2247468771176294E-2</v>
      </c>
      <c r="AG21" s="370">
        <f>ABS(' Brechas'!AG21)</f>
        <v>2.2014383778457599E-3</v>
      </c>
      <c r="AH21" s="370">
        <f>ABS(' Brechas'!AH21)</f>
        <v>9.0205149322318198E-3</v>
      </c>
      <c r="AI21" s="370">
        <f>ABS(' Brechas'!AI21)</f>
        <v>1.0064062255801001E-2</v>
      </c>
      <c r="AJ21" s="370">
        <f>ABS(' Brechas'!AJ21)</f>
        <v>1.7020035570536801E-2</v>
      </c>
      <c r="AK21" s="370">
        <f>ABS(' Brechas'!AK21)</f>
        <v>3.7734989796486103E-2</v>
      </c>
      <c r="AL21" s="370">
        <f>ABS(' Brechas'!AL21)</f>
        <v>2.0637820907487701E-2</v>
      </c>
      <c r="AM21" s="370">
        <f>ABS(' Brechas'!AM21)</f>
        <v>8.6259320845677803E-4</v>
      </c>
      <c r="AN21" s="370">
        <f>ABS(' Brechas'!AN21)</f>
        <v>6.9964397120909905E-4</v>
      </c>
      <c r="AO21" s="370">
        <f>ABS(' Brechas'!AO21)</f>
        <v>1.66951751139877E-3</v>
      </c>
      <c r="AP21" s="370">
        <f>ABS(' Brechas'!AP21)</f>
        <v>3.2434065653574699E-2</v>
      </c>
      <c r="AQ21" s="370">
        <f>ABS(' Brechas'!AQ21)</f>
        <v>5.4294128227322797E-2</v>
      </c>
      <c r="AR21" s="370">
        <f>ABS(' Brechas'!AR21)</f>
        <v>2.80996125544591E-2</v>
      </c>
      <c r="AS21" s="370">
        <f>ABS(' Brechas'!AS21)</f>
        <v>1.2928690962724299E-2</v>
      </c>
      <c r="AT21" s="370">
        <f>ABS(' Brechas'!AT21)</f>
        <v>4.5071922189582302E-2</v>
      </c>
      <c r="AU21" s="370">
        <f>ABS(' Brechas'!AU21)</f>
        <v>3.4026137935690003E-2</v>
      </c>
      <c r="AV21" s="370">
        <f>ABS(' Brechas'!AV21)</f>
        <v>0.17205977925993099</v>
      </c>
      <c r="AW21" s="370">
        <f>ABS(' Brechas'!AW21)</f>
        <v>1.6572105395469602E-2</v>
      </c>
      <c r="AX21" s="370">
        <f>ABS(' Brechas'!AX21)</f>
        <v>4.9603562341078301E-2</v>
      </c>
      <c r="AY21" s="370">
        <f>ABS(' Brechas'!AY21)</f>
        <v>5.7777509696909403E-3</v>
      </c>
      <c r="AZ21" s="370">
        <f>ABS(' Brechas'!AZ21)</f>
        <v>1.45178608619882E-3</v>
      </c>
      <c r="BA21" s="370">
        <f>ABS(' Brechas'!BA21)</f>
        <v>2.4267847529729401E-2</v>
      </c>
      <c r="BB21" s="370">
        <f>ABS(' Brechas'!BB21)</f>
        <v>2.6106334274888902E-2</v>
      </c>
      <c r="BC21" s="370">
        <f>ABS(' Brechas'!BC21)</f>
        <v>5.94276858682544E-3</v>
      </c>
      <c r="BD21" s="370">
        <f>ABS(' Brechas'!BD21)</f>
        <v>5.7409100866045101E-3</v>
      </c>
      <c r="BE21" s="370">
        <f>ABS(' Brechas'!BE21)</f>
        <v>1.40380844906603E-2</v>
      </c>
      <c r="BF21" s="370">
        <f>ABS(' Brechas'!BF21)</f>
        <v>6.8643663073431E-3</v>
      </c>
      <c r="BG21" s="370">
        <f>ABS(' Brechas'!BG21)</f>
        <v>8.5201724138239451E-3</v>
      </c>
      <c r="BH21" s="370">
        <f>ABS(' Brechas'!BH21)</f>
        <v>0.27618711310355898</v>
      </c>
      <c r="BI21" s="370">
        <f>ABS(' Brechas'!BI21)</f>
        <v>0.135275267871309</v>
      </c>
      <c r="BJ21" s="370">
        <f>ABS(' Brechas'!BJ21)</f>
        <v>0.30766133880083202</v>
      </c>
      <c r="BK21" s="370">
        <f>ABS(' Brechas'!BK21)</f>
        <v>3.52429973080347E-2</v>
      </c>
      <c r="BL21" s="370">
        <f>ABS(' Brechas'!BL21)</f>
        <v>0.13655637842415499</v>
      </c>
      <c r="BM21" s="370">
        <f>ABS(' Brechas'!BM21)</f>
        <v>1.3886420146336601E-2</v>
      </c>
      <c r="BN21" s="370">
        <f>ABS(' Brechas'!BN21)</f>
        <v>3.2998591841313899E-3</v>
      </c>
      <c r="BO21" s="370">
        <f>ABS(' Brechas'!BO21)</f>
        <v>3.2998591841313899E-3</v>
      </c>
      <c r="BP21" s="370">
        <f>ABS(' Brechas'!BP21)</f>
        <v>4.6263624245275704E-3</v>
      </c>
      <c r="BQ21" s="370">
        <f>ABS(' Brechas'!BQ21)</f>
        <v>1.7526913031694399E-2</v>
      </c>
      <c r="BR21" s="370">
        <f>ABS(' Brechas'!BR21)</f>
        <v>5.9198471596817299E-2</v>
      </c>
      <c r="BS21" s="370">
        <f>ABS(' Brechas'!BS21)</f>
        <v>0.33333333333333298</v>
      </c>
      <c r="BT21" s="370">
        <f>ABS(' Brechas'!BT21)</f>
        <v>2.4295263660493401E-2</v>
      </c>
      <c r="BU21" s="370">
        <f>ABS(' Brechas'!BU21)</f>
        <v>2.5461410437948998E-4</v>
      </c>
    </row>
    <row r="22" spans="1:73">
      <c r="A22" s="367">
        <v>68</v>
      </c>
      <c r="B22" s="367" t="s">
        <v>100</v>
      </c>
      <c r="C22" s="367">
        <v>2024</v>
      </c>
      <c r="D22" s="370">
        <f>ABS(' Brechas'!D22)</f>
        <v>6.7057314851543598E-3</v>
      </c>
      <c r="E22" s="370">
        <f>ABS(' Brechas'!E22)</f>
        <v>1.81938727213748E-2</v>
      </c>
      <c r="F22" s="370">
        <f>ABS(' Brechas'!F22)</f>
        <v>3.9078487232520201E-3</v>
      </c>
      <c r="G22" s="370">
        <f>ABS(' Brechas'!G22)</f>
        <v>1.9867413537901601E-3</v>
      </c>
      <c r="H22" s="370">
        <f>ABS(' Brechas'!H22)</f>
        <v>2.85169354317329E-3</v>
      </c>
      <c r="I22" s="370">
        <f>ABS(' Brechas'!I22)</f>
        <v>2.77107652351319</v>
      </c>
      <c r="J22" s="370">
        <f>ABS(' Brechas'!J22)</f>
        <v>1.0885486443702099E-2</v>
      </c>
      <c r="K22" s="370">
        <f>ABS(' Brechas'!K22)</f>
        <v>3.64094115903562E-4</v>
      </c>
      <c r="L22" s="370">
        <f>ABS(' Brechas'!L22)</f>
        <v>1.95956968106566E-2</v>
      </c>
      <c r="M22" s="370">
        <f>ABS(' Brechas'!M22)</f>
        <v>4.0666737018708697E-5</v>
      </c>
      <c r="N22" s="370">
        <f>ABS(' Brechas'!N22)</f>
        <v>7.0134830593213899E-3</v>
      </c>
      <c r="O22" s="370">
        <f>ABS(' Brechas'!O22)</f>
        <v>1.8528260980218099E-2</v>
      </c>
      <c r="P22" s="370">
        <f>ABS(' Brechas'!P22)</f>
        <v>6.0255418363589899E-2</v>
      </c>
      <c r="Q22" s="370">
        <f>ABS(' Brechas'!Q22)</f>
        <v>1.8021954188646501E-2</v>
      </c>
      <c r="R22" s="370">
        <f>ABS(' Brechas'!R22)</f>
        <v>4.2115317165976003E-2</v>
      </c>
      <c r="S22" s="370">
        <f>ABS(' Brechas'!S22)</f>
        <v>3.12643019661237E-3</v>
      </c>
      <c r="T22" s="370">
        <f>ABS(' Brechas'!T22)</f>
        <v>1.29935701161499E-2</v>
      </c>
      <c r="U22" s="370">
        <f>ABS(' Brechas'!U22)</f>
        <v>2.50496063146953E-2</v>
      </c>
      <c r="V22" s="370">
        <f>ABS(' Brechas'!V22)</f>
        <v>2.57698482295265E-2</v>
      </c>
      <c r="W22" s="370">
        <f>ABS(' Brechas'!W22)</f>
        <v>0.77956800108691504</v>
      </c>
      <c r="X22" s="370">
        <f>ABS(' Brechas'!X22)</f>
        <v>0.10852382479217</v>
      </c>
      <c r="Y22" s="370">
        <f>ABS(' Brechas'!Y22)</f>
        <v>0.35724048621575</v>
      </c>
      <c r="Z22" s="370">
        <f>ABS(' Brechas'!Z22)</f>
        <v>7.8857571552218494E-2</v>
      </c>
      <c r="AA22" s="370">
        <f>ABS(' Brechas'!AA22)</f>
        <v>1.08683981575589E-2</v>
      </c>
      <c r="AB22" s="370">
        <f>ABS(' Brechas'!AB22)</f>
        <v>0.17101207370191401</v>
      </c>
      <c r="AC22" s="370">
        <f>ABS(' Brechas'!AC22)</f>
        <v>0.30013713434455203</v>
      </c>
      <c r="AD22" s="370">
        <f>ABS(' Brechas'!AD22)</f>
        <v>0.41629376131498802</v>
      </c>
      <c r="AE22" s="370">
        <f>ABS(' Brechas'!AE22)</f>
        <v>0.225144167064211</v>
      </c>
      <c r="AF22" s="370">
        <f>ABS(' Brechas'!AF22)</f>
        <v>7.8181565673658804E-2</v>
      </c>
      <c r="AG22" s="370">
        <f>ABS(' Brechas'!AG22)</f>
        <v>1.9688563294945698E-3</v>
      </c>
      <c r="AH22" s="370">
        <f>ABS(' Brechas'!AH22)</f>
        <v>2.9707841318411502E-3</v>
      </c>
      <c r="AI22" s="370">
        <f>ABS(' Brechas'!AI22)</f>
        <v>2.2905480025014898E-3</v>
      </c>
      <c r="AJ22" s="370">
        <f>ABS(' Brechas'!AJ22)</f>
        <v>1.4463203490095399E-2</v>
      </c>
      <c r="AK22" s="370">
        <f>ABS(' Brechas'!AK22)</f>
        <v>5.2336899247546101E-2</v>
      </c>
      <c r="AL22" s="370">
        <f>ABS(' Brechas'!AL22)</f>
        <v>3.15957802342241E-3</v>
      </c>
      <c r="AM22" s="370">
        <f>ABS(' Brechas'!AM22)</f>
        <v>8.5446629157259601E-3</v>
      </c>
      <c r="AN22" s="370">
        <f>ABS(' Brechas'!AN22)</f>
        <v>1.1861504505940401E-2</v>
      </c>
      <c r="AO22" s="370">
        <f>ABS(' Brechas'!AO22)</f>
        <v>1.4681519089098399E-2</v>
      </c>
      <c r="AP22" s="370">
        <f>ABS(' Brechas'!AP22)</f>
        <v>4.8220969775193703E-2</v>
      </c>
      <c r="AQ22" s="370">
        <f>ABS(' Brechas'!AQ22)</f>
        <v>0.11522172131740401</v>
      </c>
      <c r="AR22" s="370">
        <f>ABS(' Brechas'!AR22)</f>
        <v>7.9638501850510399E-2</v>
      </c>
      <c r="AS22" s="370">
        <f>ABS(' Brechas'!AS22)</f>
        <v>1.40822820158938E-2</v>
      </c>
      <c r="AT22" s="370">
        <f>ABS(' Brechas'!AT22)</f>
        <v>7.4970182091258206E-2</v>
      </c>
      <c r="AU22" s="370">
        <f>ABS(' Brechas'!AU22)</f>
        <v>1.06418721299577E-3</v>
      </c>
      <c r="AV22" s="370">
        <f>ABS(' Brechas'!AV22)</f>
        <v>9.8639551378428503E-2</v>
      </c>
      <c r="AW22" s="370">
        <f>ABS(' Brechas'!AW22)</f>
        <v>3.3205143824097498E-2</v>
      </c>
      <c r="AX22" s="370">
        <f>ABS(' Brechas'!AX22)</f>
        <v>4.1921524374766601E-2</v>
      </c>
      <c r="AY22" s="370">
        <f>ABS(' Brechas'!AY22)</f>
        <v>1.05222032300046E-2</v>
      </c>
      <c r="AZ22" s="370">
        <f>ABS(' Brechas'!AZ22)</f>
        <v>2.3744371142922901E-3</v>
      </c>
      <c r="BA22" s="370">
        <f>ABS(' Brechas'!BA22)</f>
        <v>2.7509054362482702E-2</v>
      </c>
      <c r="BB22" s="370">
        <f>ABS(' Brechas'!BB22)</f>
        <v>2.6284641457124999E-2</v>
      </c>
      <c r="BC22" s="370">
        <f>ABS(' Brechas'!BC22)</f>
        <v>7.2737900155686998E-4</v>
      </c>
      <c r="BD22" s="370">
        <f>ABS(' Brechas'!BD22)</f>
        <v>4.7572757624178303E-3</v>
      </c>
      <c r="BE22" s="370">
        <f>ABS(' Brechas'!BE22)</f>
        <v>1.5283939559292499E-2</v>
      </c>
      <c r="BF22" s="370">
        <f>ABS(' Brechas'!BF22)</f>
        <v>6.8710658525423197E-3</v>
      </c>
      <c r="BG22" s="370">
        <f>ABS(' Brechas'!BG22)</f>
        <v>1.0271627586040041E-2</v>
      </c>
      <c r="BH22" s="370">
        <f>ABS(' Brechas'!BH22)</f>
        <v>0.21162699314985101</v>
      </c>
      <c r="BI22" s="370">
        <f>ABS(' Brechas'!BI22)</f>
        <v>0.130723992919343</v>
      </c>
      <c r="BJ22" s="370">
        <f>ABS(' Brechas'!BJ22)</f>
        <v>0.340636785036592</v>
      </c>
      <c r="BK22" s="370">
        <f>ABS(' Brechas'!BK22)</f>
        <v>3.6409670182618398E-2</v>
      </c>
      <c r="BL22" s="370">
        <f>ABS(' Brechas'!BL22)</f>
        <v>0.158282555190665</v>
      </c>
      <c r="BM22" s="370">
        <f>ABS(' Brechas'!BM22)</f>
        <v>1.1690607752932101E-2</v>
      </c>
      <c r="BN22" s="370">
        <f>ABS(' Brechas'!BN22)</f>
        <v>9.9565640477753802E-3</v>
      </c>
      <c r="BO22" s="370">
        <f>ABS(' Brechas'!BO22)</f>
        <v>9.9565640477753802E-3</v>
      </c>
      <c r="BP22" s="370">
        <f>ABS(' Brechas'!BP22)</f>
        <v>3.0272140363883601E-3</v>
      </c>
      <c r="BQ22" s="370">
        <f>ABS(' Brechas'!BQ22)</f>
        <v>9.80374207677631E-3</v>
      </c>
      <c r="BR22" s="370">
        <f>ABS(' Brechas'!BR22)</f>
        <v>0.115690801675567</v>
      </c>
      <c r="BS22" s="370">
        <f>ABS(' Brechas'!BS22)</f>
        <v>0.16666666666666699</v>
      </c>
      <c r="BT22" s="370">
        <f>ABS(' Brechas'!BT22)</f>
        <v>6.7718850128095703E-3</v>
      </c>
      <c r="BU22" s="370">
        <f>ABS(' Brechas'!BU22)</f>
        <v>8.2262600501377802E-3</v>
      </c>
    </row>
    <row r="23" spans="1:73">
      <c r="A23" s="367">
        <v>70</v>
      </c>
      <c r="B23" s="367" t="s">
        <v>101</v>
      </c>
      <c r="C23" s="367">
        <v>2024</v>
      </c>
      <c r="D23" s="370">
        <f>ABS(' Brechas'!D23)</f>
        <v>1.11243488193356E-2</v>
      </c>
      <c r="E23" s="370">
        <f>ABS(' Brechas'!E23)</f>
        <v>1.34833717422101E-3</v>
      </c>
      <c r="F23" s="370">
        <f>ABS(' Brechas'!F23)</f>
        <v>6.7439744997253104E-3</v>
      </c>
      <c r="G23" s="370">
        <f>ABS(' Brechas'!G23)</f>
        <v>1.2688048844501299E-2</v>
      </c>
      <c r="H23" s="370">
        <f>ABS(' Brechas'!H23)</f>
        <v>1.7336740717330101E-2</v>
      </c>
      <c r="I23" s="370">
        <f>ABS(' Brechas'!I23)</f>
        <v>4.6197558292902103</v>
      </c>
      <c r="J23" s="370">
        <f>ABS(' Brechas'!J23)</f>
        <v>6.9883799449849604E-3</v>
      </c>
      <c r="K23" s="370">
        <f>ABS(' Brechas'!K23)</f>
        <v>1.9859326980570199E-3</v>
      </c>
      <c r="L23" s="370">
        <f>ABS(' Brechas'!L23)</f>
        <v>2.37508133706427E-2</v>
      </c>
      <c r="M23" s="370">
        <f>ABS(' Brechas'!M23)</f>
        <v>6.5467875832217394E-5</v>
      </c>
      <c r="N23" s="370">
        <f>ABS(' Brechas'!N23)</f>
        <v>7.9787536757508493E-3</v>
      </c>
      <c r="O23" s="370">
        <f>ABS(' Brechas'!O23)</f>
        <v>1.6334289190128599E-2</v>
      </c>
      <c r="P23" s="370">
        <f>ABS(' Brechas'!P23)</f>
        <v>1.0782610738216E-2</v>
      </c>
      <c r="Q23" s="370">
        <f>ABS(' Brechas'!Q23)</f>
        <v>8.6935459115154903E-3</v>
      </c>
      <c r="R23" s="370">
        <f>ABS(' Brechas'!R23)</f>
        <v>2.5467794261647098E-2</v>
      </c>
      <c r="S23" s="370">
        <f>ABS(' Brechas'!S23)</f>
        <v>3.47538057269709E-3</v>
      </c>
      <c r="T23" s="370">
        <f>ABS(' Brechas'!T23)</f>
        <v>0.17602253104805601</v>
      </c>
      <c r="U23" s="370">
        <f>ABS(' Brechas'!U23)</f>
        <v>1.7622787995533101E-2</v>
      </c>
      <c r="V23" s="370">
        <f>ABS(' Brechas'!V23)</f>
        <v>4.2482966288727901E-3</v>
      </c>
      <c r="W23" s="370">
        <f>ABS(' Brechas'!W23)</f>
        <v>0.380210617411118</v>
      </c>
      <c r="X23" s="370">
        <f>ABS(' Brechas'!X23)</f>
        <v>8.9667777342098007E-2</v>
      </c>
      <c r="Y23" s="370">
        <f>ABS(' Brechas'!Y23)</f>
        <v>0.44758158926184599</v>
      </c>
      <c r="Z23" s="370">
        <f>ABS(' Brechas'!Z23)</f>
        <v>6.3451260114659805E-2</v>
      </c>
      <c r="AA23" s="370">
        <f>ABS(' Brechas'!AA23)</f>
        <v>2.81557895477445E-2</v>
      </c>
      <c r="AB23" s="370">
        <f>ABS(' Brechas'!AB23)</f>
        <v>1.5860407477444102E-2</v>
      </c>
      <c r="AC23" s="370">
        <f>ABS(' Brechas'!AC23)</f>
        <v>5.21697700308053E-2</v>
      </c>
      <c r="AD23" s="370">
        <f>ABS(' Brechas'!AD23)</f>
        <v>0.54541119276206795</v>
      </c>
      <c r="AE23" s="370">
        <f>ABS(' Brechas'!AE23)</f>
        <v>0.18478694684018801</v>
      </c>
      <c r="AF23" s="370">
        <f>ABS(' Brechas'!AF23)</f>
        <v>5.7716923670071599E-2</v>
      </c>
      <c r="AG23" s="370">
        <f>ABS(' Brechas'!AG23)</f>
        <v>5.0615670033520004E-3</v>
      </c>
      <c r="AH23" s="370">
        <f>ABS(' Brechas'!AH23)</f>
        <v>1.1975542709745E-3</v>
      </c>
      <c r="AI23" s="370">
        <f>ABS(' Brechas'!AI23)</f>
        <v>6.30793687112737E-3</v>
      </c>
      <c r="AJ23" s="370">
        <f>ABS(' Brechas'!AJ23)</f>
        <v>3.0473380498138799E-2</v>
      </c>
      <c r="AK23" s="370">
        <f>ABS(' Brechas'!AK23)</f>
        <v>6.4969309997130895E-2</v>
      </c>
      <c r="AL23" s="370">
        <f>ABS(' Brechas'!AL23)</f>
        <v>8.2596665602371902E-2</v>
      </c>
      <c r="AM23" s="370">
        <f>ABS(' Brechas'!AM23)</f>
        <v>1.5409844440187601E-2</v>
      </c>
      <c r="AN23" s="370">
        <f>ABS(' Brechas'!AN23)</f>
        <v>4.4339086268552798E-2</v>
      </c>
      <c r="AO23" s="370">
        <f>ABS(' Brechas'!AO23)</f>
        <v>7.7717830460270101E-2</v>
      </c>
      <c r="AP23" s="370">
        <f>ABS(' Brechas'!AP23)</f>
        <v>0.196475041802911</v>
      </c>
      <c r="AQ23" s="370">
        <f>ABS(' Brechas'!AQ23)</f>
        <v>0.18263013602307801</v>
      </c>
      <c r="AR23" s="370">
        <f>ABS(' Brechas'!AR23)</f>
        <v>5.2539881161027403E-2</v>
      </c>
      <c r="AS23" s="370">
        <f>ABS(' Brechas'!AS23)</f>
        <v>0.102498052056702</v>
      </c>
      <c r="AT23" s="370">
        <f>ABS(' Brechas'!AT23)</f>
        <v>6.3375013892362095E-2</v>
      </c>
      <c r="AU23" s="370">
        <f>ABS(' Brechas'!AU23)</f>
        <v>1.49326132332003E-2</v>
      </c>
      <c r="AV23" s="370">
        <f>ABS(' Brechas'!AV23)</f>
        <v>3.2974022052138799E-2</v>
      </c>
      <c r="AW23" s="370">
        <f>ABS(' Brechas'!AW23)</f>
        <v>6.4457177201968704E-4</v>
      </c>
      <c r="AX23" s="370">
        <f>ABS(' Brechas'!AX23)</f>
        <v>0.14908363908751401</v>
      </c>
      <c r="AY23" s="370">
        <f>ABS(' Brechas'!AY23)</f>
        <v>2.7740469479360898E-2</v>
      </c>
      <c r="AZ23" s="370">
        <f>ABS(' Brechas'!AZ23)</f>
        <v>1.5992217937554998E-2</v>
      </c>
      <c r="BA23" s="370">
        <f>ABS(' Brechas'!BA23)</f>
        <v>1.45872958992758E-2</v>
      </c>
      <c r="BB23" s="370">
        <f>ABS(' Brechas'!BB23)</f>
        <v>3.8805524586479601E-3</v>
      </c>
      <c r="BC23" s="370">
        <f>ABS(' Brechas'!BC23)</f>
        <v>3.5784631535700703E-2</v>
      </c>
      <c r="BD23" s="370">
        <f>ABS(' Brechas'!BD23)</f>
        <v>3.0374372790535099E-3</v>
      </c>
      <c r="BE23" s="370">
        <f>ABS(' Brechas'!BE23)</f>
        <v>1.3065882419463999E-2</v>
      </c>
      <c r="BF23" s="370">
        <f>ABS(' Brechas'!BF23)</f>
        <v>5.5104972269128102E-3</v>
      </c>
      <c r="BG23" s="370">
        <f>ABS(' Brechas'!BG23)</f>
        <v>1.0529973181914549E-2</v>
      </c>
      <c r="BH23" s="370">
        <f>ABS(' Brechas'!BH23)</f>
        <v>0.31260071102756298</v>
      </c>
      <c r="BI23" s="370">
        <f>ABS(' Brechas'!BI23)</f>
        <v>0.40076761452035298</v>
      </c>
      <c r="BJ23" s="370">
        <f>ABS(' Brechas'!BJ23)</f>
        <v>0.60942405984025205</v>
      </c>
      <c r="BK23" s="370">
        <f>ABS(' Brechas'!BK23)</f>
        <v>5.0595561442696502E-2</v>
      </c>
      <c r="BL23" s="370">
        <f>ABS(' Brechas'!BL23)</f>
        <v>6.5473224025490398E-2</v>
      </c>
      <c r="BM23" s="370">
        <f>ABS(' Brechas'!BM23)</f>
        <v>2.9195852308411302E-3</v>
      </c>
      <c r="BN23" s="370">
        <f>ABS(' Brechas'!BN23)</f>
        <v>7.8947493126245508E-3</v>
      </c>
      <c r="BO23" s="370">
        <f>ABS(' Brechas'!BO23)</f>
        <v>7.8947493126245508E-3</v>
      </c>
      <c r="BP23" s="370">
        <f>ABS(' Brechas'!BP23)</f>
        <v>3.4885037943141899E-2</v>
      </c>
      <c r="BQ23" s="370">
        <f>ABS(' Brechas'!BQ23)</f>
        <v>0.50506459673950899</v>
      </c>
      <c r="BR23" s="370">
        <f>ABS(' Brechas'!BR23)</f>
        <v>0.302680498652665</v>
      </c>
      <c r="BS23" s="370">
        <f>ABS(' Brechas'!BS23)</f>
        <v>0.66666666666667096</v>
      </c>
      <c r="BT23" s="370">
        <f>ABS(' Brechas'!BT23)</f>
        <v>2.0800867752215599E-2</v>
      </c>
      <c r="BU23" s="370">
        <f>ABS(' Brechas'!BU23)</f>
        <v>1.3407335283937001E-3</v>
      </c>
    </row>
    <row r="24" spans="1:73">
      <c r="A24" s="367">
        <v>73</v>
      </c>
      <c r="B24" s="367" t="s">
        <v>102</v>
      </c>
      <c r="C24" s="367">
        <v>2024</v>
      </c>
      <c r="D24" s="370">
        <f>ABS(' Brechas'!D24)</f>
        <v>3.2177719927725199E-3</v>
      </c>
      <c r="E24" s="370">
        <f>ABS(' Brechas'!E24)</f>
        <v>0.102931509528215</v>
      </c>
      <c r="F24" s="370">
        <f>ABS(' Brechas'!F24)</f>
        <v>7.8773414689551294E-3</v>
      </c>
      <c r="G24" s="370">
        <f>ABS(' Brechas'!G24)</f>
        <v>5.0526020918685603E-3</v>
      </c>
      <c r="H24" s="370">
        <f>ABS(' Brechas'!H24)</f>
        <v>3.1502146938587701E-3</v>
      </c>
      <c r="I24" s="370">
        <f>ABS(' Brechas'!I24)</f>
        <v>2.91248810514114</v>
      </c>
      <c r="J24" s="370">
        <f>ABS(' Brechas'!J24)</f>
        <v>1.07948764584615E-2</v>
      </c>
      <c r="K24" s="370">
        <f>ABS(' Brechas'!K24)</f>
        <v>3.10409298467728E-3</v>
      </c>
      <c r="L24" s="370">
        <f>ABS(' Brechas'!L24)</f>
        <v>5.8375288068484099E-3</v>
      </c>
      <c r="M24" s="370">
        <f>ABS(' Brechas'!M24)</f>
        <v>8.6928441906736496E-5</v>
      </c>
      <c r="N24" s="370">
        <f>ABS(' Brechas'!N24)</f>
        <v>5.3828269493863597E-3</v>
      </c>
      <c r="O24" s="370">
        <f>ABS(' Brechas'!O24)</f>
        <v>3.4016553063160503E-2</v>
      </c>
      <c r="P24" s="370">
        <f>ABS(' Brechas'!P24)</f>
        <v>3.3760394714600399E-2</v>
      </c>
      <c r="Q24" s="370">
        <f>ABS(' Brechas'!Q24)</f>
        <v>1.3751752119229899E-2</v>
      </c>
      <c r="R24" s="370">
        <f>ABS(' Brechas'!R24)</f>
        <v>0.104942362601627</v>
      </c>
      <c r="S24" s="370">
        <f>ABS(' Brechas'!S24)</f>
        <v>1.8814824553300299E-2</v>
      </c>
      <c r="T24" s="370">
        <f>ABS(' Brechas'!T24)</f>
        <v>3.1398169337560899E-3</v>
      </c>
      <c r="U24" s="370">
        <f>ABS(' Brechas'!U24)</f>
        <v>1.34319133701125E-2</v>
      </c>
      <c r="V24" s="370">
        <f>ABS(' Brechas'!V24)</f>
        <v>9.4976062391188502E-3</v>
      </c>
      <c r="W24" s="370">
        <f>ABS(' Brechas'!W24)</f>
        <v>0.46363976643794502</v>
      </c>
      <c r="X24" s="370">
        <f>ABS(' Brechas'!X24)</f>
        <v>0.13280637670127399</v>
      </c>
      <c r="Y24" s="370">
        <f>ABS(' Brechas'!Y24)</f>
        <v>0.42972840393259099</v>
      </c>
      <c r="Z24" s="370">
        <f>ABS(' Brechas'!Z24)</f>
        <v>0.146679220480669</v>
      </c>
      <c r="AA24" s="370">
        <f>ABS(' Brechas'!AA24)</f>
        <v>7.7364822458795002E-2</v>
      </c>
      <c r="AB24" s="370">
        <f>ABS(' Brechas'!AB24)</f>
        <v>8.5246138910735E-2</v>
      </c>
      <c r="AC24" s="370">
        <f>ABS(' Brechas'!AC24)</f>
        <v>0.41783819982930698</v>
      </c>
      <c r="AD24" s="370">
        <f>ABS(' Brechas'!AD24)</f>
        <v>0.54959913241306901</v>
      </c>
      <c r="AE24" s="370">
        <f>ABS(' Brechas'!AE24)</f>
        <v>0.39829415747917701</v>
      </c>
      <c r="AF24" s="370">
        <f>ABS(' Brechas'!AF24)</f>
        <v>9.3563950019823594E-2</v>
      </c>
      <c r="AG24" s="370">
        <f>ABS(' Brechas'!AG24)</f>
        <v>6.1368228358384298E-3</v>
      </c>
      <c r="AH24" s="370">
        <f>ABS(' Brechas'!AH24)</f>
        <v>8.4627732574425404E-4</v>
      </c>
      <c r="AI24" s="370">
        <f>ABS(' Brechas'!AI24)</f>
        <v>2.1285982527201701E-3</v>
      </c>
      <c r="AJ24" s="370">
        <f>ABS(' Brechas'!AJ24)</f>
        <v>1.7405240156338101E-2</v>
      </c>
      <c r="AK24" s="370">
        <f>ABS(' Brechas'!AK24)</f>
        <v>5.0284761750811903E-2</v>
      </c>
      <c r="AL24" s="370">
        <f>ABS(' Brechas'!AL24)</f>
        <v>1.0315317778795199E-2</v>
      </c>
      <c r="AM24" s="370">
        <f>ABS(' Brechas'!AM24)</f>
        <v>1.9559468111612899E-2</v>
      </c>
      <c r="AN24" s="370">
        <f>ABS(' Brechas'!AN24)</f>
        <v>8.8617806809572902E-2</v>
      </c>
      <c r="AO24" s="370">
        <f>ABS(' Brechas'!AO24)</f>
        <v>3.3442636718831999E-2</v>
      </c>
      <c r="AP24" s="370">
        <f>ABS(' Brechas'!AP24)</f>
        <v>5.3245834838284399E-2</v>
      </c>
      <c r="AQ24" s="370">
        <f>ABS(' Brechas'!AQ24)</f>
        <v>0.15099084143247399</v>
      </c>
      <c r="AR24" s="370">
        <f>ABS(' Brechas'!AR24)</f>
        <v>2.54193998573497E-2</v>
      </c>
      <c r="AS24" s="370">
        <f>ABS(' Brechas'!AS24)</f>
        <v>5.1543619489624201E-2</v>
      </c>
      <c r="AT24" s="370">
        <f>ABS(' Brechas'!AT24)</f>
        <v>5.03803901403393E-2</v>
      </c>
      <c r="AU24" s="370">
        <f>ABS(' Brechas'!AU24)</f>
        <v>1.4212881713889401E-2</v>
      </c>
      <c r="AV24" s="370">
        <f>ABS(' Brechas'!AV24)</f>
        <v>0.103791927903481</v>
      </c>
      <c r="AW24" s="370">
        <f>ABS(' Brechas'!AW24)</f>
        <v>3.12786877765601E-2</v>
      </c>
      <c r="AX24" s="370">
        <f>ABS(' Brechas'!AX24)</f>
        <v>4.1454055976296998E-2</v>
      </c>
      <c r="AY24" s="370">
        <f>ABS(' Brechas'!AY24)</f>
        <v>1.44462224260272E-2</v>
      </c>
      <c r="AZ24" s="370">
        <f>ABS(' Brechas'!AZ24)</f>
        <v>5.9356594924991901E-3</v>
      </c>
      <c r="BA24" s="370">
        <f>ABS(' Brechas'!BA24)</f>
        <v>2.4820324772383599E-2</v>
      </c>
      <c r="BB24" s="370">
        <f>ABS(' Brechas'!BB24)</f>
        <v>2.75963453480907E-2</v>
      </c>
      <c r="BC24" s="370">
        <f>ABS(' Brechas'!BC24)</f>
        <v>1.9259522498066201E-2</v>
      </c>
      <c r="BD24" s="370">
        <f>ABS(' Brechas'!BD24)</f>
        <v>2.10678974286208E-3</v>
      </c>
      <c r="BE24" s="370">
        <f>ABS(' Brechas'!BE24)</f>
        <v>1.1449492251218401E-2</v>
      </c>
      <c r="BF24" s="370">
        <f>ABS(' Brechas'!BF24)</f>
        <v>7.35769962817225E-3</v>
      </c>
      <c r="BG24" s="370">
        <f>ABS(' Brechas'!BG24)</f>
        <v>1.0319027252865921E-2</v>
      </c>
      <c r="BH24" s="370">
        <f>ABS(' Brechas'!BH24)</f>
        <v>0.286412364194856</v>
      </c>
      <c r="BI24" s="370">
        <f>ABS(' Brechas'!BI24)</f>
        <v>0.24677538132673199</v>
      </c>
      <c r="BJ24" s="370">
        <f>ABS(' Brechas'!BJ24)</f>
        <v>0.41356100170565402</v>
      </c>
      <c r="BK24" s="370">
        <f>ABS(' Brechas'!BK24)</f>
        <v>5.8649674644602301E-2</v>
      </c>
      <c r="BL24" s="370">
        <f>ABS(' Brechas'!BL24)</f>
        <v>0.14828527023445401</v>
      </c>
      <c r="BM24" s="370">
        <f>ABS(' Brechas'!BM24)</f>
        <v>7.9835553423552898E-3</v>
      </c>
      <c r="BN24" s="370">
        <f>ABS(' Brechas'!BN24)</f>
        <v>1.86846169110562E-2</v>
      </c>
      <c r="BO24" s="370">
        <f>ABS(' Brechas'!BO24)</f>
        <v>1.86846169110562E-2</v>
      </c>
      <c r="BP24" s="370">
        <f>ABS(' Brechas'!BP24)</f>
        <v>8.9658048373644703E-3</v>
      </c>
      <c r="BQ24" s="370">
        <f>ABS(' Brechas'!BQ24)</f>
        <v>5.8878675260997703E-3</v>
      </c>
      <c r="BR24" s="370">
        <f>ABS(' Brechas'!BR24)</f>
        <v>5.9496546648265397E-3</v>
      </c>
      <c r="BS24" s="370">
        <f>ABS(' Brechas'!BS24)</f>
        <v>7.1428571428571105E-2</v>
      </c>
      <c r="BT24" s="370">
        <f>ABS(' Brechas'!BT24)</f>
        <v>9.9548701967478708E-3</v>
      </c>
      <c r="BU24" s="370">
        <f>ABS(' Brechas'!BU24)</f>
        <v>7.9410116961127902E-3</v>
      </c>
    </row>
    <row r="25" spans="1:73">
      <c r="A25" s="367">
        <v>76</v>
      </c>
      <c r="B25" s="367" t="s">
        <v>103</v>
      </c>
      <c r="C25" s="367">
        <v>2024</v>
      </c>
      <c r="D25" s="370">
        <f>ABS(' Brechas'!D25)</f>
        <v>4.7746014860343298E-3</v>
      </c>
      <c r="E25" s="370">
        <f>ABS(' Brechas'!E25)</f>
        <v>2.03706859970798E-2</v>
      </c>
      <c r="F25" s="370">
        <f>ABS(' Brechas'!F25)</f>
        <v>1.15510051747147E-4</v>
      </c>
      <c r="G25" s="370">
        <f>ABS(' Brechas'!G25)</f>
        <v>2.8923473841897E-3</v>
      </c>
      <c r="H25" s="370">
        <f>ABS(' Brechas'!H25)</f>
        <v>1.5778394379755601E-3</v>
      </c>
      <c r="I25" s="370">
        <f>ABS(' Brechas'!I25)</f>
        <v>2.3199331705388802</v>
      </c>
      <c r="J25" s="370">
        <f>ABS(' Brechas'!J25)</f>
        <v>5.3884921218530103E-3</v>
      </c>
      <c r="K25" s="370">
        <f>ABS(' Brechas'!K25)</f>
        <v>1.7899004926417599E-3</v>
      </c>
      <c r="L25" s="370">
        <f>ABS(' Brechas'!L25)</f>
        <v>7.7519347371458602E-3</v>
      </c>
      <c r="M25" s="370">
        <f>ABS(' Brechas'!M25)</f>
        <v>4.9331387854905601E-5</v>
      </c>
      <c r="N25" s="370">
        <f>ABS(' Brechas'!N25)</f>
        <v>2.3745846875835499E-3</v>
      </c>
      <c r="O25" s="370">
        <f>ABS(' Brechas'!O25)</f>
        <v>5.9902358717359799E-2</v>
      </c>
      <c r="P25" s="370">
        <f>ABS(' Brechas'!P25)</f>
        <v>7.9090758574814804E-2</v>
      </c>
      <c r="Q25" s="370">
        <f>ABS(' Brechas'!Q25)</f>
        <v>1.0599461803400399E-2</v>
      </c>
      <c r="R25" s="370">
        <f>ABS(' Brechas'!R25)</f>
        <v>3.2714261946982397E-2</v>
      </c>
      <c r="S25" s="370">
        <f>ABS(' Brechas'!S25)</f>
        <v>1.77964752215252E-2</v>
      </c>
      <c r="T25" s="370">
        <f>ABS(' Brechas'!T25)</f>
        <v>1.3603004130673701E-3</v>
      </c>
      <c r="U25" s="370">
        <f>ABS(' Brechas'!U25)</f>
        <v>5.1093773582222897E-2</v>
      </c>
      <c r="V25" s="370">
        <f>ABS(' Brechas'!V25)</f>
        <v>1.37235941352326E-2</v>
      </c>
      <c r="W25" s="370">
        <f>ABS(' Brechas'!W25)</f>
        <v>0.677124958536649</v>
      </c>
      <c r="X25" s="370">
        <f>ABS(' Brechas'!X25)</f>
        <v>0.11298391739373401</v>
      </c>
      <c r="Y25" s="370">
        <f>ABS(' Brechas'!Y25)</f>
        <v>0.46234672205205102</v>
      </c>
      <c r="Z25" s="370">
        <f>ABS(' Brechas'!Z25)</f>
        <v>5.32887521094784E-2</v>
      </c>
      <c r="AA25" s="370">
        <f>ABS(' Brechas'!AA25)</f>
        <v>0.11039025423580601</v>
      </c>
      <c r="AB25" s="370">
        <f>ABS(' Brechas'!AB25)</f>
        <v>7.0951464569211304E-3</v>
      </c>
      <c r="AC25" s="370">
        <f>ABS(' Brechas'!AC25)</f>
        <v>0.45527408362570698</v>
      </c>
      <c r="AD25" s="370">
        <f>ABS(' Brechas'!AD25)</f>
        <v>0.70546949380840196</v>
      </c>
      <c r="AE25" s="370">
        <f>ABS(' Brechas'!AE25)</f>
        <v>0.24481771594145299</v>
      </c>
      <c r="AF25" s="370">
        <f>ABS(' Brechas'!AF25)</f>
        <v>0.13028183027854601</v>
      </c>
      <c r="AG25" s="370">
        <f>ABS(' Brechas'!AG25)</f>
        <v>5.6830679422040196E-3</v>
      </c>
      <c r="AH25" s="370">
        <f>ABS(' Brechas'!AH25)</f>
        <v>1.18892625095432E-2</v>
      </c>
      <c r="AI25" s="370">
        <f>ABS(' Brechas'!AI25)</f>
        <v>3.86058283357371E-3</v>
      </c>
      <c r="AJ25" s="370">
        <f>ABS(' Brechas'!AJ25)</f>
        <v>2.1427038246295799E-2</v>
      </c>
      <c r="AK25" s="370">
        <f>ABS(' Brechas'!AK25)</f>
        <v>4.7885217548911903E-2</v>
      </c>
      <c r="AL25" s="370">
        <f>ABS(' Brechas'!AL25)</f>
        <v>9.0941920594498002E-3</v>
      </c>
      <c r="AM25" s="370">
        <f>ABS(' Brechas'!AM25)</f>
        <v>4.6679679665921998E-3</v>
      </c>
      <c r="AN25" s="370">
        <f>ABS(' Brechas'!AN25)</f>
        <v>8.1005005949785405E-3</v>
      </c>
      <c r="AO25" s="370">
        <f>ABS(' Brechas'!AO25)</f>
        <v>9.2678849426659007E-3</v>
      </c>
      <c r="AP25" s="370">
        <f>ABS(' Brechas'!AP25)</f>
        <v>6.4799185700733605E-2</v>
      </c>
      <c r="AQ25" s="370">
        <f>ABS(' Brechas'!AQ25)</f>
        <v>9.1442246192665194E-2</v>
      </c>
      <c r="AR25" s="370">
        <f>ABS(' Brechas'!AR25)</f>
        <v>6.1655864709035002E-2</v>
      </c>
      <c r="AS25" s="370">
        <f>ABS(' Brechas'!AS25)</f>
        <v>3.2127250351434898E-2</v>
      </c>
      <c r="AT25" s="370">
        <f>ABS(' Brechas'!AT25)</f>
        <v>6.1012863242414601E-3</v>
      </c>
      <c r="AU25" s="370">
        <f>ABS(' Brechas'!AU25)</f>
        <v>4.8908011186233002E-2</v>
      </c>
      <c r="AV25" s="370">
        <f>ABS(' Brechas'!AV25)</f>
        <v>8.7163582548174301E-2</v>
      </c>
      <c r="AW25" s="370">
        <f>ABS(' Brechas'!AW25)</f>
        <v>6.9363471345136804E-3</v>
      </c>
      <c r="AX25" s="370">
        <f>ABS(' Brechas'!AX25)</f>
        <v>3.9946522173103002E-2</v>
      </c>
      <c r="AY25" s="370">
        <f>ABS(' Brechas'!AY25)</f>
        <v>7.8888193232569109E-3</v>
      </c>
      <c r="AZ25" s="370">
        <f>ABS(' Brechas'!AZ25)</f>
        <v>3.7895095801656801E-4</v>
      </c>
      <c r="BA25" s="370">
        <f>ABS(' Brechas'!BA25)</f>
        <v>2.71560566040627E-2</v>
      </c>
      <c r="BB25" s="370">
        <f>ABS(' Brechas'!BB25)</f>
        <v>2.0642258506095499E-2</v>
      </c>
      <c r="BC25" s="370">
        <f>ABS(' Brechas'!BC25)</f>
        <v>8.0393629080236298E-3</v>
      </c>
      <c r="BD25" s="370">
        <f>ABS(' Brechas'!BD25)</f>
        <v>4.4554055691275298E-3</v>
      </c>
      <c r="BE25" s="370">
        <f>ABS(' Brechas'!BE25)</f>
        <v>1.5343450946983901E-2</v>
      </c>
      <c r="BF25" s="370">
        <f>ABS(' Brechas'!BF25)</f>
        <v>7.5573295542385403E-3</v>
      </c>
      <c r="BG25" s="370">
        <f>ABS(' Brechas'!BG25)</f>
        <v>1.0571840033260071E-2</v>
      </c>
      <c r="BH25" s="370">
        <f>ABS(' Brechas'!BH25)</f>
        <v>0.17480213095584199</v>
      </c>
      <c r="BI25" s="370">
        <f>ABS(' Brechas'!BI25)</f>
        <v>0.221500862086314</v>
      </c>
      <c r="BJ25" s="370">
        <f>ABS(' Brechas'!BJ25)</f>
        <v>0.23620681615464001</v>
      </c>
      <c r="BK25" s="370">
        <f>ABS(' Brechas'!BK25)</f>
        <v>3.8304370991745003E-2</v>
      </c>
      <c r="BL25" s="370">
        <f>ABS(' Brechas'!BL25)</f>
        <v>0.204753109937859</v>
      </c>
      <c r="BM25" s="370">
        <f>ABS(' Brechas'!BM25)</f>
        <v>2.08798562396563E-2</v>
      </c>
      <c r="BN25" s="370">
        <f>ABS(' Brechas'!BN25)</f>
        <v>6.1648396862867799E-2</v>
      </c>
      <c r="BO25" s="370">
        <f>ABS(' Brechas'!BO25)</f>
        <v>6.1648396862867799E-2</v>
      </c>
      <c r="BP25" s="370">
        <f>ABS(' Brechas'!BP25)</f>
        <v>4.7182175622542599E-3</v>
      </c>
      <c r="BQ25" s="370">
        <f>ABS(' Brechas'!BQ25)</f>
        <v>3.5058209717439498E-3</v>
      </c>
      <c r="BR25" s="370">
        <f>ABS(' Brechas'!BR25)</f>
        <v>5.1753120860368101E-3</v>
      </c>
      <c r="BS25" s="370">
        <f>ABS(' Brechas'!BS25)</f>
        <v>0.13186813186813201</v>
      </c>
      <c r="BT25" s="370">
        <f>ABS(' Brechas'!BT25)</f>
        <v>7.2809210145613097E-3</v>
      </c>
      <c r="BU25" s="370">
        <f>ABS(' Brechas'!BU25)</f>
        <v>4.3414901878583302E-4</v>
      </c>
    </row>
    <row r="26" spans="1:73">
      <c r="A26" s="367">
        <v>81</v>
      </c>
      <c r="B26" s="367" t="s">
        <v>104</v>
      </c>
      <c r="C26" s="367">
        <v>2024</v>
      </c>
      <c r="D26" s="370">
        <f>ABS(' Brechas'!D26)</f>
        <v>0.150931323492109</v>
      </c>
      <c r="E26" s="370">
        <f>ABS(' Brechas'!E26)</f>
        <v>3.6355381470060998E-3</v>
      </c>
      <c r="F26" s="370">
        <f>ABS(' Brechas'!F26)</f>
        <v>3.6727133822352901E-3</v>
      </c>
      <c r="G26" s="370">
        <f>ABS(' Brechas'!G26)</f>
        <v>9.2906403393295603E-3</v>
      </c>
      <c r="H26" s="370">
        <f>ABS(' Brechas'!H26)</f>
        <v>7.8991795900308799E-4</v>
      </c>
      <c r="I26" s="370">
        <f>ABS(' Brechas'!I26)</f>
        <v>5.7218294237048504</v>
      </c>
      <c r="J26" s="370">
        <f>ABS(' Brechas'!J26)</f>
        <v>3.2189278654047797E-2</v>
      </c>
      <c r="K26" s="370">
        <f>ABS(' Brechas'!K26)</f>
        <v>6.7645444609940996E-3</v>
      </c>
      <c r="L26" s="370">
        <f>ABS(' Brechas'!L26)</f>
        <v>3.8183180932427702E-2</v>
      </c>
      <c r="M26" s="370">
        <f>ABS(' Brechas'!M26)</f>
        <v>2.9754867722676399E-3</v>
      </c>
      <c r="N26" s="370">
        <f>ABS(' Brechas'!N26)</f>
        <v>6.3317846028952797E-3</v>
      </c>
      <c r="O26" s="370">
        <f>ABS(' Brechas'!O26)</f>
        <v>2.3922413793103298E-2</v>
      </c>
      <c r="P26" s="370">
        <f>ABS(' Brechas'!P26)</f>
        <v>1.63627143899901E-3</v>
      </c>
      <c r="Q26" s="370">
        <f>ABS(' Brechas'!Q26)</f>
        <v>3.3827675807164802E-2</v>
      </c>
      <c r="R26" s="370">
        <f>ABS(' Brechas'!R26)</f>
        <v>1.5721120984279399E-2</v>
      </c>
      <c r="S26" s="370">
        <f>ABS(' Brechas'!S26)</f>
        <v>2.6955149740630299E-3</v>
      </c>
      <c r="T26" s="370">
        <f>ABS(' Brechas'!T26)</f>
        <v>1.9698542015740401E-2</v>
      </c>
      <c r="U26" s="370">
        <f>ABS(' Brechas'!U26)</f>
        <v>4.1281875897319298E-2</v>
      </c>
      <c r="V26" s="370">
        <f>ABS(' Brechas'!V26)</f>
        <v>1.9648231875240701E-3</v>
      </c>
      <c r="W26" s="370">
        <f>ABS(' Brechas'!W26)</f>
        <v>0.583588651248657</v>
      </c>
      <c r="X26" s="370">
        <f>ABS(' Brechas'!X26)</f>
        <v>0.12916452397941799</v>
      </c>
      <c r="Y26" s="370">
        <f>ABS(' Brechas'!Y26)</f>
        <v>0.48048907913459099</v>
      </c>
      <c r="Z26" s="370">
        <f>ABS(' Brechas'!Z26)</f>
        <v>0.130532213059918</v>
      </c>
      <c r="AA26" s="370">
        <f>ABS(' Brechas'!AA26)</f>
        <v>0.122490557136797</v>
      </c>
      <c r="AB26" s="370">
        <f>ABS(' Brechas'!AB26)</f>
        <v>0.13660979740242599</v>
      </c>
      <c r="AC26" s="370">
        <f>ABS(' Brechas'!AC26)</f>
        <v>0.27141057010716901</v>
      </c>
      <c r="AD26" s="370">
        <f>ABS(' Brechas'!AD26)</f>
        <v>0.69268450273414595</v>
      </c>
      <c r="AE26" s="370">
        <f>ABS(' Brechas'!AE26)</f>
        <v>0.33020944821168402</v>
      </c>
      <c r="AF26" s="370">
        <f>ABS(' Brechas'!AF26)</f>
        <v>7.9227516907413795E-2</v>
      </c>
      <c r="AG26" s="370">
        <f>ABS(' Brechas'!AG26)</f>
        <v>2.03027836974926E-2</v>
      </c>
      <c r="AH26" s="370">
        <f>ABS(' Brechas'!AH26)</f>
        <v>1.58164023835135E-3</v>
      </c>
      <c r="AI26" s="370">
        <f>ABS(' Brechas'!AI26)</f>
        <v>2.8382827549391699E-3</v>
      </c>
      <c r="AJ26" s="370">
        <f>ABS(' Brechas'!AJ26)</f>
        <v>5.32349988346646E-2</v>
      </c>
      <c r="AK26" s="370">
        <f>ABS(' Brechas'!AK26)</f>
        <v>8.6937146350753794E-2</v>
      </c>
      <c r="AL26" s="370">
        <f>ABS(' Brechas'!AL26)</f>
        <v>0.45785713691517399</v>
      </c>
      <c r="AM26" s="370">
        <f>ABS(' Brechas'!AM26)</f>
        <v>0.17312873956351299</v>
      </c>
      <c r="AN26" s="370">
        <f>ABS(' Brechas'!AN26)</f>
        <v>2.0688734621382801</v>
      </c>
      <c r="AO26" s="370">
        <f>ABS(' Brechas'!AO26)</f>
        <v>4.9543950255735603E-2</v>
      </c>
      <c r="AP26" s="370">
        <f>ABS(' Brechas'!AP26)</f>
        <v>1.80462400085456E-3</v>
      </c>
      <c r="AQ26" s="370">
        <f>ABS(' Brechas'!AQ26)</f>
        <v>0.103908231383356</v>
      </c>
      <c r="AR26" s="370">
        <f>ABS(' Brechas'!AR26)</f>
        <v>8.5730698115361006E-2</v>
      </c>
      <c r="AS26" s="370">
        <f>ABS(' Brechas'!AS26)</f>
        <v>5.6893552208562598E-2</v>
      </c>
      <c r="AT26" s="370">
        <f>ABS(' Brechas'!AT26)</f>
        <v>2.66583916706996E-2</v>
      </c>
      <c r="AU26" s="370">
        <f>ABS(' Brechas'!AU26)</f>
        <v>5.3753689585596801E-2</v>
      </c>
      <c r="AV26" s="370">
        <f>ABS(' Brechas'!AV26)</f>
        <v>4.1159515523093798E-2</v>
      </c>
      <c r="AW26" s="370">
        <f>ABS(' Brechas'!AW26)</f>
        <v>5.2867602371277501E-2</v>
      </c>
      <c r="AX26" s="370">
        <f>ABS(' Brechas'!AX26)</f>
        <v>0.79334573662049601</v>
      </c>
      <c r="AY26" s="370">
        <f>ABS(' Brechas'!AY26)</f>
        <v>6.7554296925070104E-2</v>
      </c>
      <c r="AZ26" s="370">
        <f>ABS(' Brechas'!AZ26)</f>
        <v>1.9461185236527501</v>
      </c>
      <c r="BA26" s="370">
        <f>ABS(' Brechas'!BA26)</f>
        <v>3.7379548574520402E-2</v>
      </c>
      <c r="BB26" s="370">
        <f>ABS(' Brechas'!BB26)</f>
        <v>2.1497003382029398E-2</v>
      </c>
      <c r="BC26" s="370">
        <f>ABS(' Brechas'!BC26)</f>
        <v>1.02638674846633E-2</v>
      </c>
      <c r="BD26" s="370">
        <f>ABS(' Brechas'!BD26)</f>
        <v>1.0524607929567301E-3</v>
      </c>
      <c r="BE26" s="370">
        <f>ABS(' Brechas'!BE26)</f>
        <v>1.05041289398879E-2</v>
      </c>
      <c r="BF26" s="370">
        <f>ABS(' Brechas'!BF26)</f>
        <v>1.70226679625223E-3</v>
      </c>
      <c r="BG26" s="370">
        <f>ABS(' Brechas'!BG26)</f>
        <v>1.1907379850344364E-2</v>
      </c>
      <c r="BH26" s="370">
        <f>ABS(' Brechas'!BH26)</f>
        <v>0.136697859086889</v>
      </c>
      <c r="BI26" s="370">
        <f>ABS(' Brechas'!BI26)</f>
        <v>7.4129484857267405E-2</v>
      </c>
      <c r="BJ26" s="370">
        <f>ABS(' Brechas'!BJ26)</f>
        <v>4.2099743812703698E-2</v>
      </c>
      <c r="BK26" s="370">
        <f>ABS(' Brechas'!BK26)</f>
        <v>6.7513842640320801E-2</v>
      </c>
      <c r="BL26" s="370">
        <f>ABS(' Brechas'!BL26)</f>
        <v>0.12772078252098501</v>
      </c>
      <c r="BM26" s="370">
        <f>ABS(' Brechas'!BM26)</f>
        <v>2.93140195238649E-2</v>
      </c>
      <c r="BN26" s="370">
        <f>ABS(' Brechas'!BN26)</f>
        <v>3.2112323393972103E-2</v>
      </c>
      <c r="BO26" s="370">
        <f>ABS(' Brechas'!BO26)</f>
        <v>3.2112323393972103E-2</v>
      </c>
      <c r="BP26" s="370">
        <f>ABS(' Brechas'!BP26)</f>
        <v>1.5357878996079899E-3</v>
      </c>
      <c r="BQ26" s="370">
        <f>ABS(' Brechas'!BQ26)</f>
        <v>0.20654064388337601</v>
      </c>
      <c r="BR26" s="370">
        <f>ABS(' Brechas'!BR26)</f>
        <v>0.21191161686965801</v>
      </c>
      <c r="BS26" s="370">
        <f>ABS(' Brechas'!BS26)</f>
        <v>0.66666666666667096</v>
      </c>
      <c r="BT26" s="370">
        <f>ABS(' Brechas'!BT26)</f>
        <v>7.5092413307516301E-2</v>
      </c>
      <c r="BU26" s="370">
        <f>ABS(' Brechas'!BU26)</f>
        <v>0.13961423662146</v>
      </c>
    </row>
    <row r="27" spans="1:73">
      <c r="A27" s="367">
        <v>85</v>
      </c>
      <c r="B27" s="367" t="s">
        <v>105</v>
      </c>
      <c r="C27" s="367">
        <v>2024</v>
      </c>
      <c r="D27" s="370">
        <f>ABS(' Brechas'!D27)</f>
        <v>1.6302124073980399E-2</v>
      </c>
      <c r="E27" s="370">
        <f>ABS(' Brechas'!E27)</f>
        <v>5.3353886317397597E-2</v>
      </c>
      <c r="F27" s="370">
        <f>ABS(' Brechas'!F27)</f>
        <v>7.4231695503331196E-3</v>
      </c>
      <c r="G27" s="370">
        <f>ABS(' Brechas'!G27)</f>
        <v>5.4476904417949104E-3</v>
      </c>
      <c r="H27" s="370">
        <f>ABS(' Brechas'!H27)</f>
        <v>3.4625601895426098E-3</v>
      </c>
      <c r="I27" s="370">
        <f>ABS(' Brechas'!I27)</f>
        <v>2.6860404866183401</v>
      </c>
      <c r="J27" s="370">
        <f>ABS(' Brechas'!J27)</f>
        <v>2.54664838231289E-2</v>
      </c>
      <c r="K27" s="370">
        <f>ABS(' Brechas'!K27)</f>
        <v>1.47027694397078E-3</v>
      </c>
      <c r="L27" s="370">
        <f>ABS(' Brechas'!L27)</f>
        <v>2.4246139243715999E-2</v>
      </c>
      <c r="M27" s="370">
        <f>ABS(' Brechas'!M27)</f>
        <v>1.8206283933628699E-5</v>
      </c>
      <c r="N27" s="370">
        <f>ABS(' Brechas'!N27)</f>
        <v>5.5484287396564197E-3</v>
      </c>
      <c r="O27" s="370">
        <f>ABS(' Brechas'!O27)</f>
        <v>6.5767973856216601E-3</v>
      </c>
      <c r="P27" s="370">
        <f>ABS(' Brechas'!P27)</f>
        <v>3.7107538554320502E-2</v>
      </c>
      <c r="Q27" s="370">
        <f>ABS(' Brechas'!Q27)</f>
        <v>8.6266390614216596E-3</v>
      </c>
      <c r="R27" s="370">
        <f>ABS(' Brechas'!R27)</f>
        <v>4.4779417180173503E-2</v>
      </c>
      <c r="S27" s="370">
        <f>ABS(' Brechas'!S27)</f>
        <v>2.0608840372187899E-3</v>
      </c>
      <c r="T27" s="370">
        <f>ABS(' Brechas'!T27)</f>
        <v>1.7961919512886899E-2</v>
      </c>
      <c r="U27" s="370">
        <f>ABS(' Brechas'!U27)</f>
        <v>9.9326988720153997E-2</v>
      </c>
      <c r="V27" s="370">
        <f>ABS(' Brechas'!V27)</f>
        <v>4.2107460404715101E-2</v>
      </c>
      <c r="W27" s="370">
        <f>ABS(' Brechas'!W27)</f>
        <v>0.47510377154448802</v>
      </c>
      <c r="X27" s="370">
        <f>ABS(' Brechas'!X27)</f>
        <v>0.22455758071593199</v>
      </c>
      <c r="Y27" s="370">
        <f>ABS(' Brechas'!Y27)</f>
        <v>0.50952227500615099</v>
      </c>
      <c r="Z27" s="370">
        <f>ABS(' Brechas'!Z27)</f>
        <v>0.103861672142193</v>
      </c>
      <c r="AA27" s="370">
        <f>ABS(' Brechas'!AA27)</f>
        <v>6.4409557880475102E-2</v>
      </c>
      <c r="AB27" s="370">
        <f>ABS(' Brechas'!AB27)</f>
        <v>8.1811034029649302E-2</v>
      </c>
      <c r="AC27" s="370">
        <f>ABS(' Brechas'!AC27)</f>
        <v>0.21070919868570601</v>
      </c>
      <c r="AD27" s="370">
        <f>ABS(' Brechas'!AD27)</f>
        <v>0.57842730137086595</v>
      </c>
      <c r="AE27" s="370">
        <f>ABS(' Brechas'!AE27)</f>
        <v>0.163909820651365</v>
      </c>
      <c r="AF27" s="370">
        <f>ABS(' Brechas'!AF27)</f>
        <v>4.4508321828283799E-2</v>
      </c>
      <c r="AG27" s="370">
        <f>ABS(' Brechas'!AG27)</f>
        <v>2.3518297268182E-3</v>
      </c>
      <c r="AH27" s="370">
        <f>ABS(' Brechas'!AH27)</f>
        <v>2.8678537386807999E-2</v>
      </c>
      <c r="AI27" s="370">
        <f>ABS(' Brechas'!AI27)</f>
        <v>1.0840210756097601E-2</v>
      </c>
      <c r="AJ27" s="370">
        <f>ABS(' Brechas'!AJ27)</f>
        <v>8.6015064058845795E-3</v>
      </c>
      <c r="AK27" s="370">
        <f>ABS(' Brechas'!AK27)</f>
        <v>5.7522912961267901E-2</v>
      </c>
      <c r="AL27" s="370">
        <f>ABS(' Brechas'!AL27)</f>
        <v>0.18993242129347901</v>
      </c>
      <c r="AM27" s="370">
        <f>ABS(' Brechas'!AM27)</f>
        <v>2.8456014220635401E-2</v>
      </c>
      <c r="AN27" s="370">
        <f>ABS(' Brechas'!AN27)</f>
        <v>9.62086706591848E-2</v>
      </c>
      <c r="AO27" s="370">
        <f>ABS(' Brechas'!AO27)</f>
        <v>2.17919107818943E-2</v>
      </c>
      <c r="AP27" s="370">
        <f>ABS(' Brechas'!AP27)</f>
        <v>9.6068811471660298E-2</v>
      </c>
      <c r="AQ27" s="370">
        <f>ABS(' Brechas'!AQ27)</f>
        <v>0.17260347377419799</v>
      </c>
      <c r="AR27" s="370">
        <f>ABS(' Brechas'!AR27)</f>
        <v>0.13065272542627701</v>
      </c>
      <c r="AS27" s="370">
        <f>ABS(' Brechas'!AS27)</f>
        <v>5.5581242615646304E-3</v>
      </c>
      <c r="AT27" s="370">
        <f>ABS(' Brechas'!AT27)</f>
        <v>1.6725138355803901E-2</v>
      </c>
      <c r="AU27" s="370">
        <f>ABS(' Brechas'!AU27)</f>
        <v>3.8041089037311897E-2</v>
      </c>
      <c r="AV27" s="370">
        <f>ABS(' Brechas'!AV27)</f>
        <v>5.6601212092863999E-2</v>
      </c>
      <c r="AW27" s="370">
        <f>ABS(' Brechas'!AW27)</f>
        <v>4.0107815203784002E-2</v>
      </c>
      <c r="AX27" s="370">
        <f>ABS(' Brechas'!AX27)</f>
        <v>0.35835787798437102</v>
      </c>
      <c r="AY27" s="370">
        <f>ABS(' Brechas'!AY27)</f>
        <v>3.8856053963518503E-2</v>
      </c>
      <c r="AZ27" s="370">
        <f>ABS(' Brechas'!AZ27)</f>
        <v>5.2893980452157598E-3</v>
      </c>
      <c r="BA27" s="370">
        <f>ABS(' Brechas'!BA27)</f>
        <v>3.4975751991829999E-2</v>
      </c>
      <c r="BB27" s="370">
        <f>ABS(' Brechas'!BB27)</f>
        <v>2.4502928170624098E-2</v>
      </c>
      <c r="BC27" s="370">
        <f>ABS(' Brechas'!BC27)</f>
        <v>3.05739162071321E-3</v>
      </c>
      <c r="BD27" s="370">
        <f>ABS(' Brechas'!BD27)</f>
        <v>5.4548359051248101E-3</v>
      </c>
      <c r="BE27" s="370">
        <f>ABS(' Brechas'!BE27)</f>
        <v>2.03110904291753E-2</v>
      </c>
      <c r="BF27" s="370">
        <f>ABS(' Brechas'!BF27)</f>
        <v>2.2400324947916702E-3</v>
      </c>
      <c r="BG27" s="370">
        <f>ABS(' Brechas'!BG27)</f>
        <v>1.3637883654108405E-2</v>
      </c>
      <c r="BH27" s="370">
        <f>ABS(' Brechas'!BH27)</f>
        <v>9.6814998187516293E-2</v>
      </c>
      <c r="BI27" s="370">
        <f>ABS(' Brechas'!BI27)</f>
        <v>0.185445368840748</v>
      </c>
      <c r="BJ27" s="370">
        <f>ABS(' Brechas'!BJ27)</f>
        <v>8.3532253382699206E-2</v>
      </c>
      <c r="BK27" s="370">
        <f>ABS(' Brechas'!BK27)</f>
        <v>4.4723995868975103E-2</v>
      </c>
      <c r="BL27" s="370">
        <f>ABS(' Brechas'!BL27)</f>
        <v>0.162851529764101</v>
      </c>
      <c r="BM27" s="370">
        <f>ABS(' Brechas'!BM27)</f>
        <v>1.2502598706595701E-2</v>
      </c>
      <c r="BN27" s="370">
        <f>ABS(' Brechas'!BN27)</f>
        <v>5.6672384790270001E-2</v>
      </c>
      <c r="BO27" s="370">
        <f>ABS(' Brechas'!BO27)</f>
        <v>5.6672384790270001E-2</v>
      </c>
      <c r="BP27" s="370">
        <f>ABS(' Brechas'!BP27)</f>
        <v>1.09966067613422E-2</v>
      </c>
      <c r="BQ27" s="370">
        <f>ABS(' Brechas'!BQ27)</f>
        <v>4.4687720522378099E-2</v>
      </c>
      <c r="BR27" s="370">
        <f>ABS(' Brechas'!BR27)</f>
        <v>0.14817165919366801</v>
      </c>
      <c r="BS27" s="370">
        <f>ABS(' Brechas'!BS27)</f>
        <v>1</v>
      </c>
      <c r="BT27" s="370">
        <f>ABS(' Brechas'!BT27)</f>
        <v>2.9263803328099101E-2</v>
      </c>
      <c r="BU27" s="370">
        <f>ABS(' Brechas'!BU27)</f>
        <v>2.779567957549E-2</v>
      </c>
    </row>
    <row r="28" spans="1:73">
      <c r="A28" s="367">
        <v>86</v>
      </c>
      <c r="B28" s="367" t="s">
        <v>106</v>
      </c>
      <c r="C28" s="367">
        <v>2024</v>
      </c>
      <c r="D28" s="370">
        <f>ABS(' Brechas'!D28)</f>
        <v>2.4240104424395701E-2</v>
      </c>
      <c r="E28" s="370">
        <f>ABS(' Brechas'!E28)</f>
        <v>1.3001384892233601E-2</v>
      </c>
      <c r="F28" s="370">
        <f>ABS(' Brechas'!F28)</f>
        <v>2.9415611743555101E-2</v>
      </c>
      <c r="G28" s="370">
        <f>ABS(' Brechas'!G28)</f>
        <v>2.2674941239534001E-2</v>
      </c>
      <c r="H28" s="370">
        <f>ABS(' Brechas'!H28)</f>
        <v>5.2123519368699198E-3</v>
      </c>
      <c r="I28" s="370">
        <f>ABS(' Brechas'!I28)</f>
        <v>7.8908027633401296</v>
      </c>
      <c r="J28" s="370">
        <f>ABS(' Brechas'!J28)</f>
        <v>1.5595292400018401E-2</v>
      </c>
      <c r="K28" s="370">
        <f>ABS(' Brechas'!K28)</f>
        <v>2.04734804044905E-3</v>
      </c>
      <c r="L28" s="370">
        <f>ABS(' Brechas'!L28)</f>
        <v>5.69441004197871E-3</v>
      </c>
      <c r="M28" s="370">
        <f>ABS(' Brechas'!M28)</f>
        <v>6.1479609454436802E-4</v>
      </c>
      <c r="N28" s="370">
        <f>ABS(' Brechas'!N28)</f>
        <v>4.9969511544051002E-3</v>
      </c>
      <c r="O28" s="370">
        <f>ABS(' Brechas'!O28)</f>
        <v>1.7687074829939699E-3</v>
      </c>
      <c r="P28" s="370">
        <f>ABS(' Brechas'!P28)</f>
        <v>3.6891051446307402E-2</v>
      </c>
      <c r="Q28" s="370">
        <f>ABS(' Brechas'!Q28)</f>
        <v>0.11486999467768701</v>
      </c>
      <c r="R28" s="370">
        <f>ABS(' Brechas'!R28)</f>
        <v>5.1160960251870002E-2</v>
      </c>
      <c r="S28" s="370">
        <f>ABS(' Brechas'!S28)</f>
        <v>7.2995548944756001E-3</v>
      </c>
      <c r="T28" s="370">
        <f>ABS(' Brechas'!T28)</f>
        <v>1.71244302962905</v>
      </c>
      <c r="U28" s="370">
        <f>ABS(' Brechas'!U28)</f>
        <v>5.7404966059472996E-3</v>
      </c>
      <c r="V28" s="370">
        <f>ABS(' Brechas'!V28)</f>
        <v>2.4411282686406698E-2</v>
      </c>
      <c r="W28" s="370">
        <f>ABS(' Brechas'!W28)</f>
        <v>0.25800478424797701</v>
      </c>
      <c r="X28" s="370">
        <f>ABS(' Brechas'!X28)</f>
        <v>0.20391379720306499</v>
      </c>
      <c r="Y28" s="370">
        <f>ABS(' Brechas'!Y28)</f>
        <v>0.43631150746853098</v>
      </c>
      <c r="Z28" s="370">
        <f>ABS(' Brechas'!Z28)</f>
        <v>6.6957968151559105E-2</v>
      </c>
      <c r="AA28" s="370">
        <f>ABS(' Brechas'!AA28)</f>
        <v>2.24344589272015E-2</v>
      </c>
      <c r="AB28" s="370">
        <f>ABS(' Brechas'!AB28)</f>
        <v>8.8073703518045193E-2</v>
      </c>
      <c r="AC28" s="370">
        <f>ABS(' Brechas'!AC28)</f>
        <v>0.19968210446225801</v>
      </c>
      <c r="AD28" s="370">
        <f>ABS(' Brechas'!AD28)</f>
        <v>0.85391125413813196</v>
      </c>
      <c r="AE28" s="370">
        <f>ABS(' Brechas'!AE28)</f>
        <v>0.31081940577422501</v>
      </c>
      <c r="AF28" s="370">
        <f>ABS(' Brechas'!AF28)</f>
        <v>3.0773378046883501E-2</v>
      </c>
      <c r="AG28" s="370">
        <f>ABS(' Brechas'!AG28)</f>
        <v>2.1141344815421999E-3</v>
      </c>
      <c r="AH28" s="370">
        <f>ABS(' Brechas'!AH28)</f>
        <v>3.23267666816172E-2</v>
      </c>
      <c r="AI28" s="370">
        <f>ABS(' Brechas'!AI28)</f>
        <v>3.3732626589230898E-3</v>
      </c>
      <c r="AJ28" s="370">
        <f>ABS(' Brechas'!AJ28)</f>
        <v>3.7630563637807E-2</v>
      </c>
      <c r="AK28" s="370">
        <f>ABS(' Brechas'!AK28)</f>
        <v>8.65640878480302E-2</v>
      </c>
      <c r="AL28" s="370">
        <f>ABS(' Brechas'!AL28)</f>
        <v>1.0040316085109901E-2</v>
      </c>
      <c r="AM28" s="370">
        <f>ABS(' Brechas'!AM28)</f>
        <v>0.159824528211987</v>
      </c>
      <c r="AN28" s="370">
        <f>ABS(' Brechas'!AN28)</f>
        <v>0.247582233209587</v>
      </c>
      <c r="AO28" s="370">
        <f>ABS(' Brechas'!AO28)</f>
        <v>7.1279813644654702E-2</v>
      </c>
      <c r="AP28" s="370">
        <f>ABS(' Brechas'!AP28)</f>
        <v>7.8648078782489195E-2</v>
      </c>
      <c r="AQ28" s="370">
        <f>ABS(' Brechas'!AQ28)</f>
        <v>0.2277103619418</v>
      </c>
      <c r="AR28" s="370">
        <f>ABS(' Brechas'!AR28)</f>
        <v>9.5793152576350904E-2</v>
      </c>
      <c r="AS28" s="370">
        <f>ABS(' Brechas'!AS28)</f>
        <v>1.49791726755237E-2</v>
      </c>
      <c r="AT28" s="370">
        <f>ABS(' Brechas'!AT28)</f>
        <v>1.73426251655317E-2</v>
      </c>
      <c r="AU28" s="370">
        <f>ABS(' Brechas'!AU28)</f>
        <v>1.7924681633231701E-2</v>
      </c>
      <c r="AV28" s="370">
        <f>ABS(' Brechas'!AV28)</f>
        <v>2.3100006304185498E-3</v>
      </c>
      <c r="AW28" s="370">
        <f>ABS(' Brechas'!AW28)</f>
        <v>4.9878377042477599E-2</v>
      </c>
      <c r="AX28" s="370">
        <f>ABS(' Brechas'!AX28)</f>
        <v>0.46173970198360098</v>
      </c>
      <c r="AY28" s="370">
        <f>ABS(' Brechas'!AY28)</f>
        <v>0.135480723330268</v>
      </c>
      <c r="AZ28" s="370">
        <f>ABS(' Brechas'!AZ28)</f>
        <v>1.7509144951127601E-2</v>
      </c>
      <c r="BA28" s="370">
        <f>ABS(' Brechas'!BA28)</f>
        <v>3.0319342975815001E-2</v>
      </c>
      <c r="BB28" s="370">
        <f>ABS(' Brechas'!BB28)</f>
        <v>1.6041501780530799E-2</v>
      </c>
      <c r="BC28" s="370">
        <f>ABS(' Brechas'!BC28)</f>
        <v>1.88482460260938E-2</v>
      </c>
      <c r="BD28" s="370">
        <f>ABS(' Brechas'!BD28)</f>
        <v>8.2352503058648104E-3</v>
      </c>
      <c r="BE28" s="370">
        <f>ABS(' Brechas'!BE28)</f>
        <v>2.9338659595139599E-3</v>
      </c>
      <c r="BF28" s="370">
        <f>ABS(' Brechas'!BF28)</f>
        <v>5.6474425078156401E-3</v>
      </c>
      <c r="BG28" s="370">
        <f>ABS(' Brechas'!BG28)</f>
        <v>1.0397721462616409E-2</v>
      </c>
      <c r="BH28" s="370">
        <f>ABS(' Brechas'!BH28)</f>
        <v>0.234337717941593</v>
      </c>
      <c r="BI28" s="370">
        <f>ABS(' Brechas'!BI28)</f>
        <v>2.7202642670063001E-2</v>
      </c>
      <c r="BJ28" s="370">
        <f>ABS(' Brechas'!BJ28)</f>
        <v>2.2527334597983902E-2</v>
      </c>
      <c r="BK28" s="370">
        <f>ABS(' Brechas'!BK28)</f>
        <v>0.221436561094393</v>
      </c>
      <c r="BL28" s="370">
        <f>ABS(' Brechas'!BL28)</f>
        <v>2.0180079873476801E-2</v>
      </c>
      <c r="BM28" s="370">
        <f>ABS(' Brechas'!BM28)</f>
        <v>4.6365566835021299E-2</v>
      </c>
      <c r="BN28" s="370">
        <f>ABS(' Brechas'!BN28)</f>
        <v>5.4540581425434401E-2</v>
      </c>
      <c r="BO28" s="370">
        <f>ABS(' Brechas'!BO28)</f>
        <v>5.4540581425434401E-2</v>
      </c>
      <c r="BP28" s="370">
        <f>ABS(' Brechas'!BP28)</f>
        <v>3.0814482806919398E-3</v>
      </c>
      <c r="BQ28" s="370">
        <f>ABS(' Brechas'!BQ28)</f>
        <v>0.51749927010400798</v>
      </c>
      <c r="BR28" s="370">
        <f>ABS(' Brechas'!BR28)</f>
        <v>0.24740962611574899</v>
      </c>
      <c r="BS28" s="370">
        <f>ABS(' Brechas'!BS28)</f>
        <v>0.66666666666666896</v>
      </c>
      <c r="BT28" s="370">
        <f>ABS(' Brechas'!BT28)</f>
        <v>4.2061329808094503E-2</v>
      </c>
      <c r="BU28" s="370">
        <f>ABS(' Brechas'!BU28)</f>
        <v>5.8886471192307298E-2</v>
      </c>
    </row>
    <row r="29" spans="1:73" ht="27">
      <c r="A29" s="367">
        <v>88</v>
      </c>
      <c r="B29" s="367" t="s">
        <v>107</v>
      </c>
      <c r="C29" s="367">
        <v>2024</v>
      </c>
      <c r="D29" s="370">
        <f>ABS(' Brechas'!D29)</f>
        <v>2.71326186311572E-2</v>
      </c>
      <c r="E29" s="370">
        <f>ABS(' Brechas'!E29)</f>
        <v>6.06262792057813E-2</v>
      </c>
      <c r="F29" s="370">
        <f>ABS(' Brechas'!F29)</f>
        <v>6.0240018123504803E-4</v>
      </c>
      <c r="G29" s="370">
        <f>ABS(' Brechas'!G29)</f>
        <v>1.4288803399721401E-3</v>
      </c>
      <c r="H29" s="370">
        <f>ABS(' Brechas'!H29)</f>
        <v>1.9123831322192099E-3</v>
      </c>
      <c r="I29" s="370">
        <f>ABS(' Brechas'!I29)</f>
        <v>1.9621616948084299</v>
      </c>
      <c r="J29" s="370">
        <f>ABS(' Brechas'!J29)</f>
        <v>1.8533402367949099E-2</v>
      </c>
      <c r="K29" s="370">
        <f>ABS(' Brechas'!K29)</f>
        <v>1.7623769060241001E-3</v>
      </c>
      <c r="L29" s="370">
        <f>ABS(' Brechas'!L29)</f>
        <v>8.7142341780888401E-3</v>
      </c>
      <c r="M29" s="370">
        <f>ABS(' Brechas'!M29)</f>
        <v>0.11525974025974001</v>
      </c>
      <c r="N29" s="370">
        <f>ABS(' Brechas'!N29)</f>
        <v>1.86408160533443E-3</v>
      </c>
      <c r="O29" s="370">
        <f>ABS(' Brechas'!O29)</f>
        <v>1.02040816326525E-2</v>
      </c>
      <c r="P29" s="370">
        <f>ABS(' Brechas'!P29)</f>
        <v>2.3411628802464501E-2</v>
      </c>
      <c r="Q29" s="370">
        <f>ABS(' Brechas'!Q29)</f>
        <v>4.4642857142857498E-2</v>
      </c>
      <c r="R29" s="370">
        <f>ABS(' Brechas'!R29)</f>
        <v>7.1428571428570495E-2</v>
      </c>
      <c r="S29" s="370">
        <f>ABS(' Brechas'!S29)</f>
        <v>8.7101787180990792E-3</v>
      </c>
      <c r="T29" s="370">
        <f>ABS(' Brechas'!T29)</f>
        <v>9.0883791744046701E-3</v>
      </c>
      <c r="U29" s="370">
        <f>ABS(' Brechas'!U29)</f>
        <v>1.9529603085943E-3</v>
      </c>
      <c r="V29" s="370">
        <f>ABS(' Brechas'!V29)</f>
        <v>2.34381216747853E-2</v>
      </c>
      <c r="W29" s="370">
        <f>ABS(' Brechas'!W29)</f>
        <v>0.42380141089067302</v>
      </c>
      <c r="X29" s="370">
        <f>ABS(' Brechas'!X29)</f>
        <v>0.14869160065968301</v>
      </c>
      <c r="Y29" s="370">
        <f>ABS(' Brechas'!Y29)</f>
        <v>1.3054314731454499</v>
      </c>
      <c r="Z29" s="370">
        <f>ABS(' Brechas'!Z29)</f>
        <v>0.152386098052159</v>
      </c>
      <c r="AA29" s="370">
        <f>ABS(' Brechas'!AA29)</f>
        <v>9.2606582144527105E-2</v>
      </c>
      <c r="AB29" s="370">
        <f>ABS(' Brechas'!AB29)</f>
        <v>3.2556190014829303E-2</v>
      </c>
      <c r="AC29" s="370">
        <f>ABS(' Brechas'!AC29)</f>
        <v>0.311204018596419</v>
      </c>
      <c r="AD29" s="370">
        <f>ABS(' Brechas'!AD29)</f>
        <v>0.92671471207925404</v>
      </c>
      <c r="AE29" s="370">
        <f>ABS(' Brechas'!AE29)</f>
        <v>0.25479256698357799</v>
      </c>
      <c r="AF29" s="370">
        <f>ABS(' Brechas'!AF29)</f>
        <v>0.166057936001308</v>
      </c>
      <c r="AG29" s="370">
        <f>ABS(' Brechas'!AG29)</f>
        <v>2.8028914836654602E-4</v>
      </c>
      <c r="AH29" s="370">
        <f>ABS(' Brechas'!AH29)</f>
        <v>9.8848610534016702E-3</v>
      </c>
      <c r="AI29" s="370">
        <f>ABS(' Brechas'!AI29)</f>
        <v>8.8529604540101003E-4</v>
      </c>
      <c r="AJ29" s="370">
        <f>ABS(' Brechas'!AJ29)</f>
        <v>2.87837859163899E-3</v>
      </c>
      <c r="AK29" s="370">
        <f>ABS(' Brechas'!AK29)</f>
        <v>1.97989292110917E-2</v>
      </c>
      <c r="AL29" s="370">
        <f>ABS(' Brechas'!AL29)</f>
        <v>9.8426156115264105E-2</v>
      </c>
      <c r="AM29" s="370">
        <f>ABS(' Brechas'!AM29)</f>
        <v>1.0000423198694499</v>
      </c>
      <c r="AN29" s="370">
        <f>ABS(' Brechas'!AN29)</f>
        <v>0.19342459891324301</v>
      </c>
      <c r="AO29" s="370">
        <f>ABS(' Brechas'!AO29)</f>
        <v>3.8883098553785501E-2</v>
      </c>
      <c r="AP29" s="370">
        <f>ABS(' Brechas'!AP29)</f>
        <v>3.46457595648655E-2</v>
      </c>
      <c r="AQ29" s="370">
        <f>ABS(' Brechas'!AQ29)</f>
        <v>0.14535589782008401</v>
      </c>
      <c r="AR29" s="370">
        <f>ABS(' Brechas'!AR29)</f>
        <v>9.6880445512155897E-2</v>
      </c>
      <c r="AS29" s="370">
        <f>ABS(' Brechas'!AS29)</f>
        <v>1.00935999040032E-2</v>
      </c>
      <c r="AT29" s="370">
        <f>ABS(' Brechas'!AT29)</f>
        <v>1.5458493954567099E-2</v>
      </c>
      <c r="AU29" s="370">
        <f>ABS(' Brechas'!AU29)</f>
        <v>4.1429648485666201E-2</v>
      </c>
      <c r="AV29" s="370">
        <f>ABS(' Brechas'!AV29)</f>
        <v>9.0410544341985394E-2</v>
      </c>
      <c r="AW29" s="370">
        <f>ABS(' Brechas'!AW29)</f>
        <v>6.1064980393986001E-2</v>
      </c>
      <c r="AX29" s="370">
        <f>ABS(' Brechas'!AX29)</f>
        <v>0.352431837902353</v>
      </c>
      <c r="AY29" s="370">
        <f>ABS(' Brechas'!AY29)</f>
        <v>7.5163016593435106E-2</v>
      </c>
      <c r="AZ29" s="370">
        <f>ABS(' Brechas'!AZ29)</f>
        <v>6.8770379511755603E-2</v>
      </c>
      <c r="BA29" s="370">
        <f>ABS(' Brechas'!BA29)</f>
        <v>2.7633603254930202E-2</v>
      </c>
      <c r="BB29" s="370">
        <f>ABS(' Brechas'!BB29)</f>
        <v>1.4549017961748499E-2</v>
      </c>
      <c r="BC29" s="370">
        <f>ABS(' Brechas'!BC29)</f>
        <v>2.09227633697287E-2</v>
      </c>
      <c r="BD29" s="370">
        <f>ABS(' Brechas'!BD29)</f>
        <v>1.2780339517604799E-2</v>
      </c>
      <c r="BE29" s="370">
        <f>ABS(' Brechas'!BE29)</f>
        <v>4.0490033677509699E-4</v>
      </c>
      <c r="BF29" s="370">
        <f>ABS(' Brechas'!BF29)</f>
        <v>1.01001513423053E-2</v>
      </c>
      <c r="BG29" s="370">
        <f>ABS(' Brechas'!BG29)</f>
        <v>1.8870657181669082E-2</v>
      </c>
      <c r="BH29" s="370">
        <f>ABS(' Brechas'!BH29)</f>
        <v>0.14455209570774999</v>
      </c>
      <c r="BI29" s="370">
        <f>ABS(' Brechas'!BI29)</f>
        <v>9.4026458308751504E-2</v>
      </c>
      <c r="BJ29" s="370">
        <f>ABS(' Brechas'!BJ29)</f>
        <v>0.16453198000298699</v>
      </c>
      <c r="BK29" s="370">
        <f>ABS(' Brechas'!BK29)</f>
        <v>3.13377562339544E-3</v>
      </c>
      <c r="BL29" s="370">
        <f>ABS(' Brechas'!BL29)</f>
        <v>6.0993686315987004E-3</v>
      </c>
      <c r="BM29" s="370">
        <f>ABS(' Brechas'!BM29)</f>
        <v>1.8917510589454199E-2</v>
      </c>
      <c r="BN29" s="370">
        <f>ABS(' Brechas'!BN29)</f>
        <v>9.5597219407027104E-2</v>
      </c>
      <c r="BO29" s="370">
        <f>ABS(' Brechas'!BO29)</f>
        <v>9.5597219407027104E-2</v>
      </c>
      <c r="BP29" s="370">
        <f>ABS(' Brechas'!BP29)</f>
        <v>7.2125093762621896E-3</v>
      </c>
      <c r="BQ29" s="370">
        <f>ABS(' Brechas'!BQ29)</f>
        <v>0.24903958100162299</v>
      </c>
      <c r="BR29" s="370">
        <f>ABS(' Brechas'!BR29)</f>
        <v>4.4754327473069899E-2</v>
      </c>
      <c r="BS29" s="370">
        <f>ABS(' Brechas'!BS29)</f>
        <v>0</v>
      </c>
      <c r="BT29" s="370">
        <f>ABS(' Brechas'!BT29)</f>
        <v>0.38775510204081598</v>
      </c>
      <c r="BU29" s="370">
        <f>ABS(' Brechas'!BU29)</f>
        <v>0.165201465201465</v>
      </c>
    </row>
    <row r="30" spans="1:73">
      <c r="A30" s="367">
        <v>91</v>
      </c>
      <c r="B30" s="367" t="s">
        <v>108</v>
      </c>
      <c r="C30" s="367">
        <v>2024</v>
      </c>
      <c r="D30" s="370">
        <f>ABS(' Brechas'!D30)</f>
        <v>7.33139472196081E-2</v>
      </c>
      <c r="E30" s="370">
        <f>ABS(' Brechas'!E30)</f>
        <v>0.190856339819412</v>
      </c>
      <c r="F30" s="370">
        <f>ABS(' Brechas'!F30)</f>
        <v>2.8507660451700601E-2</v>
      </c>
      <c r="G30" s="370">
        <f>ABS(' Brechas'!G30)</f>
        <v>1.66134074110518E-2</v>
      </c>
      <c r="H30" s="370">
        <f>ABS(' Brechas'!H30)</f>
        <v>1.0699144964072101E-2</v>
      </c>
      <c r="I30" s="370">
        <f>ABS(' Brechas'!I30)</f>
        <v>1.5330708114592</v>
      </c>
      <c r="J30" s="370">
        <f>ABS(' Brechas'!J30)</f>
        <v>2.1463416027488299E-2</v>
      </c>
      <c r="K30" s="370">
        <f>ABS(' Brechas'!K30)</f>
        <v>1.44024864235732E-2</v>
      </c>
      <c r="L30" s="370">
        <f>ABS(' Brechas'!L30)</f>
        <v>6.9707271747596498E-3</v>
      </c>
      <c r="M30" s="370">
        <f>ABS(' Brechas'!M30)</f>
        <v>3.65850265841055E-2</v>
      </c>
      <c r="N30" s="370">
        <f>ABS(' Brechas'!N30)</f>
        <v>1.5768842815900401E-2</v>
      </c>
      <c r="O30" s="370">
        <f>ABS(' Brechas'!O30)</f>
        <v>4.5000000000000297E-2</v>
      </c>
      <c r="P30" s="370">
        <f>ABS(' Brechas'!P30)</f>
        <v>6.28449548810502E-2</v>
      </c>
      <c r="Q30" s="370">
        <f>ABS(' Brechas'!Q30)</f>
        <v>0.147119341563786</v>
      </c>
      <c r="R30" s="370">
        <f>ABS(' Brechas'!R30)</f>
        <v>8.6195286195279198E-3</v>
      </c>
      <c r="S30" s="370">
        <f>ABS(' Brechas'!S30)</f>
        <v>2.7281419873938801E-3</v>
      </c>
      <c r="T30" s="370">
        <f>ABS(' Brechas'!T30)</f>
        <v>0.15812695735444801</v>
      </c>
      <c r="U30" s="370">
        <f>ABS(' Brechas'!U30)</f>
        <v>5.3262153665655801E-2</v>
      </c>
      <c r="V30" s="370">
        <f>ABS(' Brechas'!V30)</f>
        <v>0.59333792354439896</v>
      </c>
      <c r="W30" s="370">
        <f>ABS(' Brechas'!W30)</f>
        <v>0.39011377576448503</v>
      </c>
      <c r="X30" s="370">
        <f>ABS(' Brechas'!X30)</f>
        <v>4.4545799433170698E-2</v>
      </c>
      <c r="Y30" s="370">
        <f>ABS(' Brechas'!Y30)</f>
        <v>0.464989643970046</v>
      </c>
      <c r="Z30" s="370">
        <f>ABS(' Brechas'!Z30)</f>
        <v>2.1309292996449E-2</v>
      </c>
      <c r="AA30" s="370">
        <f>ABS(' Brechas'!AA30)</f>
        <v>0.168782128539777</v>
      </c>
      <c r="AB30" s="370">
        <f>ABS(' Brechas'!AB30)</f>
        <v>0.11456311306556601</v>
      </c>
      <c r="AC30" s="370">
        <f>ABS(' Brechas'!AC30)</f>
        <v>1.10389709400404E-2</v>
      </c>
      <c r="AD30" s="370">
        <f>ABS(' Brechas'!AD30)</f>
        <v>0.42149576459932298</v>
      </c>
      <c r="AE30" s="370">
        <f>ABS(' Brechas'!AE30)</f>
        <v>0.19885259834871299</v>
      </c>
      <c r="AF30" s="370">
        <f>ABS(' Brechas'!AF30)</f>
        <v>0.12813978817347901</v>
      </c>
      <c r="AG30" s="370">
        <f>ABS(' Brechas'!AG30)</f>
        <v>3.6592637130788898E-2</v>
      </c>
      <c r="AH30" s="370">
        <f>ABS(' Brechas'!AH30)</f>
        <v>2.3962155398722E-3</v>
      </c>
      <c r="AI30" s="370">
        <f>ABS(' Brechas'!AI30)</f>
        <v>6.3082468154514702E-3</v>
      </c>
      <c r="AJ30" s="370">
        <f>ABS(' Brechas'!AJ30)</f>
        <v>3.6391283604098601E-2</v>
      </c>
      <c r="AK30" s="370">
        <f>ABS(' Brechas'!AK30)</f>
        <v>0.153785206303756</v>
      </c>
      <c r="AL30" s="370">
        <f>ABS(' Brechas'!AL30)</f>
        <v>0.13241456266294699</v>
      </c>
      <c r="AM30" s="370">
        <f>ABS(' Brechas'!AM30)</f>
        <v>8.56713504619247E-2</v>
      </c>
      <c r="AN30" s="370">
        <f>ABS(' Brechas'!AN30)</f>
        <v>2.6656238093216999E-2</v>
      </c>
      <c r="AO30" s="370">
        <f>ABS(' Brechas'!AO30)</f>
        <v>8.9559305907283795E-2</v>
      </c>
      <c r="AP30" s="370">
        <f>ABS(' Brechas'!AP30)</f>
        <v>6.7189648801177698E-2</v>
      </c>
      <c r="AQ30" s="370">
        <f>ABS(' Brechas'!AQ30)</f>
        <v>0.23930980236364099</v>
      </c>
      <c r="AR30" s="370">
        <f>ABS(' Brechas'!AR30)</f>
        <v>0.15484042364367301</v>
      </c>
      <c r="AS30" s="370">
        <f>ABS(' Brechas'!AS30)</f>
        <v>0.218696459797143</v>
      </c>
      <c r="AT30" s="370">
        <f>ABS(' Brechas'!AT30)</f>
        <v>0.13641053785177501</v>
      </c>
      <c r="AU30" s="370">
        <f>ABS(' Brechas'!AU30)</f>
        <v>0.144271990646759</v>
      </c>
      <c r="AV30" s="370">
        <f>ABS(' Brechas'!AV30)</f>
        <v>0.133440914348088</v>
      </c>
      <c r="AW30" s="370">
        <f>ABS(' Brechas'!AW30)</f>
        <v>8.5497411183947297E-2</v>
      </c>
      <c r="AX30" s="370">
        <f>ABS(' Brechas'!AX30)</f>
        <v>6.4269052018642997E-2</v>
      </c>
      <c r="AY30" s="370">
        <f>ABS(' Brechas'!AY30)</f>
        <v>0.27658936513695698</v>
      </c>
      <c r="AZ30" s="370">
        <f>ABS(' Brechas'!AZ30)</f>
        <v>7.5268289675473998E-2</v>
      </c>
      <c r="BA30" s="370">
        <f>ABS(' Brechas'!BA30)</f>
        <v>4.4316437305148101E-2</v>
      </c>
      <c r="BB30" s="370">
        <f>ABS(' Brechas'!BB30)</f>
        <v>3.1550437739741498E-2</v>
      </c>
      <c r="BC30" s="370">
        <f>ABS(' Brechas'!BC30)</f>
        <v>1.1593794324052499E-2</v>
      </c>
      <c r="BD30" s="370">
        <f>ABS(' Brechas'!BD30)</f>
        <v>7.80955848758159E-3</v>
      </c>
      <c r="BE30" s="370">
        <f>ABS(' Brechas'!BE30)</f>
        <v>4.3992288177879899E-3</v>
      </c>
      <c r="BF30" s="370">
        <f>ABS(' Brechas'!BF30)</f>
        <v>1.7328564043440901E-2</v>
      </c>
      <c r="BG30" s="370">
        <f>ABS(' Brechas'!BG30)</f>
        <v>3.389456413944599E-3</v>
      </c>
      <c r="BH30" s="370">
        <f>ABS(' Brechas'!BH30)</f>
        <v>0.257706535926434</v>
      </c>
      <c r="BI30" s="370">
        <f>ABS(' Brechas'!BI30)</f>
        <v>2.6279071958817402E-2</v>
      </c>
      <c r="BJ30" s="370">
        <f>ABS(' Brechas'!BJ30)</f>
        <v>0.18639717344933099</v>
      </c>
      <c r="BK30" s="370">
        <f>ABS(' Brechas'!BK30)</f>
        <v>1.4610689284762E-2</v>
      </c>
      <c r="BL30" s="370">
        <f>ABS(' Brechas'!BL30)</f>
        <v>0.107387097187263</v>
      </c>
      <c r="BM30" s="370">
        <f>ABS(' Brechas'!BM30)</f>
        <v>7.2859088708784103E-2</v>
      </c>
      <c r="BN30" s="370">
        <f>ABS(' Brechas'!BN30)</f>
        <v>4.31552575813876E-2</v>
      </c>
      <c r="BO30" s="370">
        <f>ABS(' Brechas'!BO30)</f>
        <v>4.31552575813876E-2</v>
      </c>
      <c r="BP30" s="370">
        <f>ABS(' Brechas'!BP30)</f>
        <v>8.4430261933253495E-2</v>
      </c>
      <c r="BQ30" s="370">
        <f>ABS(' Brechas'!BQ30)</f>
        <v>0.119598627817145</v>
      </c>
      <c r="BR30" s="370">
        <f>ABS(' Brechas'!BR30)</f>
        <v>0.12703745506253</v>
      </c>
      <c r="BS30" s="370">
        <f>ABS(' Brechas'!BS30)</f>
        <v>1</v>
      </c>
      <c r="BT30" s="370">
        <f>ABS(' Brechas'!BT30)</f>
        <v>0.19306891025641101</v>
      </c>
      <c r="BU30" s="370">
        <f>ABS(' Brechas'!BU30)</f>
        <v>6.3896639268029104E-2</v>
      </c>
    </row>
    <row r="31" spans="1:73">
      <c r="A31" s="367">
        <v>94</v>
      </c>
      <c r="B31" s="367" t="s">
        <v>109</v>
      </c>
      <c r="C31" s="367">
        <v>2024</v>
      </c>
      <c r="D31" s="370">
        <f>ABS(' Brechas'!D31)</f>
        <v>0.10918934754845599</v>
      </c>
      <c r="E31" s="370">
        <f>ABS(' Brechas'!E31)</f>
        <v>3.9531843558311297E-2</v>
      </c>
      <c r="F31" s="370">
        <f>ABS(' Brechas'!F31)</f>
        <v>0.11183181778187901</v>
      </c>
      <c r="G31" s="370">
        <f>ABS(' Brechas'!G31)</f>
        <v>4.5806775689818897E-2</v>
      </c>
      <c r="H31" s="370">
        <f>ABS(' Brechas'!H31)</f>
        <v>6.1088350293886699E-2</v>
      </c>
      <c r="I31" s="370">
        <f>ABS(' Brechas'!I31)</f>
        <v>2.20114779564032</v>
      </c>
      <c r="J31" s="370">
        <f>ABS(' Brechas'!J31)</f>
        <v>5.00773528459382E-2</v>
      </c>
      <c r="K31" s="370">
        <f>ABS(' Brechas'!K31)</f>
        <v>3.3231100825292098E-3</v>
      </c>
      <c r="L31" s="370">
        <f>ABS(' Brechas'!L31)</f>
        <v>2.2422443569821399E-2</v>
      </c>
      <c r="M31" s="370">
        <f>ABS(' Brechas'!M31)</f>
        <v>0.68675522306065895</v>
      </c>
      <c r="N31" s="370">
        <f>ABS(' Brechas'!N31)</f>
        <v>1.37152209445259E-2</v>
      </c>
      <c r="O31" s="370">
        <f>ABS(' Brechas'!O31)</f>
        <v>1.640625</v>
      </c>
      <c r="P31" s="370">
        <f>ABS(' Brechas'!P31)</f>
        <v>0.115820029027576</v>
      </c>
      <c r="Q31" s="370">
        <f>ABS(' Brechas'!Q31)</f>
        <v>0.31730769230769301</v>
      </c>
      <c r="R31" s="370">
        <f>ABS(' Brechas'!R31)</f>
        <v>0.27972027972028102</v>
      </c>
      <c r="S31" s="370">
        <f>ABS(' Brechas'!S31)</f>
        <v>1.2944735716315501E-2</v>
      </c>
      <c r="T31" s="370">
        <f>ABS(' Brechas'!T31)</f>
        <v>9.8821201137180195E-2</v>
      </c>
      <c r="U31" s="370">
        <f>ABS(' Brechas'!U31)</f>
        <v>3.1450072940018899E-2</v>
      </c>
      <c r="V31" s="370">
        <f>ABS(' Brechas'!V31)</f>
        <v>7.0643243501745199E-3</v>
      </c>
      <c r="W31" s="370">
        <f>ABS(' Brechas'!W31)</f>
        <v>1.6243741068413899E-2</v>
      </c>
      <c r="X31" s="370">
        <f>ABS(' Brechas'!X31)</f>
        <v>0.38265859749397602</v>
      </c>
      <c r="Y31" s="370">
        <f>ABS(' Brechas'!Y31)</f>
        <v>0.21302117045914801</v>
      </c>
      <c r="Z31" s="370">
        <f>ABS(' Brechas'!Z31)</f>
        <v>2.5551079882498301E-2</v>
      </c>
      <c r="AA31" s="370">
        <f>ABS(' Brechas'!AA31)</f>
        <v>8.7131257728565406E-2</v>
      </c>
      <c r="AB31" s="370">
        <f>ABS(' Brechas'!AB31)</f>
        <v>7.4852750762943399E-2</v>
      </c>
      <c r="AC31" s="370">
        <f>ABS(' Brechas'!AC31)</f>
        <v>2.4354788376882101E-2</v>
      </c>
      <c r="AD31" s="370">
        <f>ABS(' Brechas'!AD31)</f>
        <v>0.17970433163125701</v>
      </c>
      <c r="AE31" s="370">
        <f>ABS(' Brechas'!AE31)</f>
        <v>0.101981194736187</v>
      </c>
      <c r="AF31" s="370">
        <f>ABS(' Brechas'!AF31)</f>
        <v>9.7606961392229893E-2</v>
      </c>
      <c r="AG31" s="370">
        <f>ABS(' Brechas'!AG31)</f>
        <v>9.7941273878435806E-2</v>
      </c>
      <c r="AH31" s="370">
        <f>ABS(' Brechas'!AH31)</f>
        <v>3.2749000893036999E-2</v>
      </c>
      <c r="AI31" s="370">
        <f>ABS(' Brechas'!AI31)</f>
        <v>1.6610998678052599E-2</v>
      </c>
      <c r="AJ31" s="370">
        <f>ABS(' Brechas'!AJ31)</f>
        <v>7.8420057185807607E-2</v>
      </c>
      <c r="AK31" s="370">
        <f>ABS(' Brechas'!AK31)</f>
        <v>0.75322069547649595</v>
      </c>
      <c r="AL31" s="370">
        <f>ABS(' Brechas'!AL31)</f>
        <v>7.5244944984606696E-2</v>
      </c>
      <c r="AM31" s="370">
        <f>ABS(' Brechas'!AM31)</f>
        <v>8.8949875113902899E-2</v>
      </c>
      <c r="AN31" s="370">
        <f>ABS(' Brechas'!AN31)</f>
        <v>0.90301877389131602</v>
      </c>
      <c r="AO31" s="370">
        <f>ABS(' Brechas'!AO31)</f>
        <v>0.124397648730701</v>
      </c>
      <c r="AP31" s="370">
        <f>ABS(' Brechas'!AP31)</f>
        <v>0.122136327214452</v>
      </c>
      <c r="AQ31" s="370">
        <f>ABS(' Brechas'!AQ31)</f>
        <v>0.13781022927237299</v>
      </c>
      <c r="AR31" s="370">
        <f>ABS(' Brechas'!AR31)</f>
        <v>0.174413292982354</v>
      </c>
      <c r="AS31" s="370">
        <f>ABS(' Brechas'!AS31)</f>
        <v>0.26537887235420698</v>
      </c>
      <c r="AT31" s="370">
        <f>ABS(' Brechas'!AT31)</f>
        <v>3.6850919921189102E-3</v>
      </c>
      <c r="AU31" s="370">
        <f>ABS(' Brechas'!AU31)</f>
        <v>4.6620673831936597E-2</v>
      </c>
      <c r="AV31" s="370">
        <f>ABS(' Brechas'!AV31)</f>
        <v>3.72908919773548E-3</v>
      </c>
      <c r="AW31" s="370">
        <f>ABS(' Brechas'!AW31)</f>
        <v>0.189567208402045</v>
      </c>
      <c r="AX31" s="370">
        <f>ABS(' Brechas'!AX31)</f>
        <v>0.169051861829284</v>
      </c>
      <c r="AY31" s="370">
        <f>ABS(' Brechas'!AY31)</f>
        <v>6.3627382560945994E-2</v>
      </c>
      <c r="AZ31" s="370">
        <f>ABS(' Brechas'!AZ31)</f>
        <v>7.2633436349356817E-2</v>
      </c>
      <c r="BA31" s="370">
        <f>ABS(' Brechas'!BA31)</f>
        <v>1.40919346427227E-2</v>
      </c>
      <c r="BB31" s="370">
        <f>ABS(' Brechas'!BB31)</f>
        <v>3.4586199428842598E-3</v>
      </c>
      <c r="BC31" s="370">
        <f>ABS(' Brechas'!BC31)</f>
        <v>2.8087368973888999E-2</v>
      </c>
      <c r="BD31" s="370">
        <f>ABS(' Brechas'!BD31)</f>
        <v>2.31671002823052E-2</v>
      </c>
      <c r="BE31" s="370">
        <f>ABS(' Brechas'!BE31)</f>
        <v>1.8377043953708001E-2</v>
      </c>
      <c r="BF31" s="370">
        <f>ABS(' Brechas'!BF31)</f>
        <v>3.1199343780503598E-4</v>
      </c>
      <c r="BG31" s="370">
        <f>ABS(' Brechas'!BG31)</f>
        <v>1.7429739472132683E-2</v>
      </c>
      <c r="BH31" s="370">
        <f>ABS(' Brechas'!BH31)</f>
        <v>0.27168976490671698</v>
      </c>
      <c r="BI31" s="370">
        <f>ABS(' Brechas'!BI31)</f>
        <v>0.54103061785176898</v>
      </c>
      <c r="BJ31" s="370">
        <f>ABS(' Brechas'!BJ31)</f>
        <v>0.25480849028722002</v>
      </c>
      <c r="BK31" s="370">
        <f>ABS(' Brechas'!BK31)</f>
        <v>2.6788138699077702E-2</v>
      </c>
      <c r="BL31" s="370">
        <f>ABS(' Brechas'!BL31)</f>
        <v>4.7100189404135601E-2</v>
      </c>
      <c r="BM31" s="370">
        <f>ABS(' Brechas'!BM31)</f>
        <v>1.2693874460435101E-2</v>
      </c>
      <c r="BN31" s="370">
        <f>ABS(' Brechas'!BN31)</f>
        <v>4.26640041455515E-2</v>
      </c>
      <c r="BO31" s="370">
        <f>ABS(' Brechas'!BO31)</f>
        <v>4.26640041455515E-2</v>
      </c>
      <c r="BP31" s="370">
        <f>ABS(' Brechas'!BP31)</f>
        <v>4.5783683082007004E-3</v>
      </c>
      <c r="BQ31" s="370">
        <f>ABS(' Brechas'!BQ31)</f>
        <v>3.6740737300342198E-2</v>
      </c>
      <c r="BR31" s="370">
        <f>ABS(' Brechas'!BR31)</f>
        <v>0.24620053388330901</v>
      </c>
      <c r="BS31" s="370">
        <f>ABS(' Brechas'!BS31)</f>
        <v>1</v>
      </c>
      <c r="BT31" s="370">
        <f>ABS(' Brechas'!BT31)</f>
        <v>0.28197843822843799</v>
      </c>
      <c r="BU31" s="370">
        <f>ABS(' Brechas'!BU31)</f>
        <v>0.114942528735633</v>
      </c>
    </row>
    <row r="32" spans="1:73">
      <c r="A32" s="367">
        <v>95</v>
      </c>
      <c r="B32" s="367" t="s">
        <v>110</v>
      </c>
      <c r="C32" s="367">
        <v>2024</v>
      </c>
      <c r="D32" s="370">
        <f>ABS(' Brechas'!D32)</f>
        <v>0.251113713622451</v>
      </c>
      <c r="E32" s="370">
        <f>ABS(' Brechas'!E32)</f>
        <v>0.13827825999247201</v>
      </c>
      <c r="F32" s="370">
        <f>ABS(' Brechas'!F32)</f>
        <v>2.06845216117095E-2</v>
      </c>
      <c r="G32" s="370">
        <f>ABS(' Brechas'!G32)</f>
        <v>2.9111207795669201E-2</v>
      </c>
      <c r="H32" s="370">
        <f>ABS(' Brechas'!H32)</f>
        <v>1.9918632969559199E-2</v>
      </c>
      <c r="I32" s="370">
        <f>ABS(' Brechas'!I32)</f>
        <v>2.7800429851827899</v>
      </c>
      <c r="J32" s="370">
        <f>ABS(' Brechas'!J32)</f>
        <v>4.3344637194775902E-2</v>
      </c>
      <c r="K32" s="370">
        <f>ABS(' Brechas'!K32)</f>
        <v>8.4381635184854094E-3</v>
      </c>
      <c r="L32" s="370">
        <f>ABS(' Brechas'!L32)</f>
        <v>4.2987043199690302E-2</v>
      </c>
      <c r="M32" s="370">
        <f>ABS(' Brechas'!M32)</f>
        <v>1.6968143545432299E-4</v>
      </c>
      <c r="N32" s="370">
        <f>ABS(' Brechas'!N32)</f>
        <v>8.0790522010557204E-3</v>
      </c>
      <c r="O32" s="370">
        <f>ABS(' Brechas'!O32)</f>
        <v>4.8701298701299099E-2</v>
      </c>
      <c r="P32" s="370">
        <f>ABS(' Brechas'!P32)</f>
        <v>1.9916142557652099E-2</v>
      </c>
      <c r="Q32" s="370">
        <f>ABS(' Brechas'!Q32)</f>
        <v>0.20753512132822499</v>
      </c>
      <c r="R32" s="370">
        <f>ABS(' Brechas'!R32)</f>
        <v>0.125391849529781</v>
      </c>
      <c r="S32" s="370">
        <f>ABS(' Brechas'!S32)</f>
        <v>2.7483939067356002E-2</v>
      </c>
      <c r="T32" s="370">
        <f>ABS(' Brechas'!T32)</f>
        <v>0.123312445746908</v>
      </c>
      <c r="U32" s="370">
        <f>ABS(' Brechas'!U32)</f>
        <v>8.3808631289934696E-2</v>
      </c>
      <c r="V32" s="370">
        <f>ABS(' Brechas'!V32)</f>
        <v>0.11654765750091101</v>
      </c>
      <c r="W32" s="370">
        <f>ABS(' Brechas'!W32)</f>
        <v>0.38758666012946602</v>
      </c>
      <c r="X32" s="370">
        <f>ABS(' Brechas'!X32)</f>
        <v>0.45331314992257798</v>
      </c>
      <c r="Y32" s="370">
        <f>ABS(' Brechas'!Y32)</f>
        <v>0.27800179544162801</v>
      </c>
      <c r="Z32" s="370">
        <f>ABS(' Brechas'!Z32)</f>
        <v>0.14299722259701</v>
      </c>
      <c r="AA32" s="370">
        <f>ABS(' Brechas'!AA32)</f>
        <v>3.05985964187536E-2</v>
      </c>
      <c r="AB32" s="370">
        <f>ABS(' Brechas'!AB32)</f>
        <v>0.113380131716091</v>
      </c>
      <c r="AC32" s="370">
        <f>ABS(' Brechas'!AC32)</f>
        <v>1.8992232259916E-2</v>
      </c>
      <c r="AD32" s="370">
        <f>ABS(' Brechas'!AD32)</f>
        <v>0.57915708843207103</v>
      </c>
      <c r="AE32" s="370">
        <f>ABS(' Brechas'!AE32)</f>
        <v>0.36992774135395301</v>
      </c>
      <c r="AF32" s="370">
        <f>ABS(' Brechas'!AF32)</f>
        <v>0.136000936143854</v>
      </c>
      <c r="AG32" s="370">
        <f>ABS(' Brechas'!AG32)</f>
        <v>1.8232503897461699E-2</v>
      </c>
      <c r="AH32" s="370">
        <f>ABS(' Brechas'!AH32)</f>
        <v>9.0816006801775095E-2</v>
      </c>
      <c r="AI32" s="370">
        <f>ABS(' Brechas'!AI32)</f>
        <v>4.3804990857922999E-3</v>
      </c>
      <c r="AJ32" s="370">
        <f>ABS(' Brechas'!AJ32)</f>
        <v>4.6878568263589299E-2</v>
      </c>
      <c r="AK32" s="370">
        <f>ABS(' Brechas'!AK32)</f>
        <v>0.16918390504976699</v>
      </c>
      <c r="AL32" s="370">
        <f>ABS(' Brechas'!AL32)</f>
        <v>4.14834500308668E-2</v>
      </c>
      <c r="AM32" s="370">
        <f>ABS(' Brechas'!AM32)</f>
        <v>0.14826184376998</v>
      </c>
      <c r="AN32" s="370">
        <f>ABS(' Brechas'!AN32)</f>
        <v>0.60520594565924701</v>
      </c>
      <c r="AO32" s="370">
        <f>ABS(' Brechas'!AO32)</f>
        <v>5.0061122246835801E-2</v>
      </c>
      <c r="AP32" s="370">
        <f>ABS(' Brechas'!AP32)</f>
        <v>1.09925714683101E-2</v>
      </c>
      <c r="AQ32" s="370">
        <f>ABS(' Brechas'!AQ32)</f>
        <v>4.5235186246540798E-2</v>
      </c>
      <c r="AR32" s="370">
        <f>ABS(' Brechas'!AR32)</f>
        <v>4.88013525526583E-2</v>
      </c>
      <c r="AS32" s="370">
        <f>ABS(' Brechas'!AS32)</f>
        <v>1.0587415042129801E-2</v>
      </c>
      <c r="AT32" s="370">
        <f>ABS(' Brechas'!AT32)</f>
        <v>8.4417386997984994E-3</v>
      </c>
      <c r="AU32" s="370">
        <f>ABS(' Brechas'!AU32)</f>
        <v>3.71202972946836E-2</v>
      </c>
      <c r="AV32" s="370">
        <f>ABS(' Brechas'!AV32)</f>
        <v>7.3768815353918204E-3</v>
      </c>
      <c r="AW32" s="370">
        <f>ABS(' Brechas'!AW32)</f>
        <v>0.15910978410753501</v>
      </c>
      <c r="AX32" s="370">
        <f>ABS(' Brechas'!AX32)</f>
        <v>0.220531784602467</v>
      </c>
      <c r="AY32" s="370">
        <f>ABS(' Brechas'!AY32)</f>
        <v>0.14581327618495399</v>
      </c>
      <c r="AZ32" s="370">
        <f>ABS(' Brechas'!AZ32)</f>
        <v>0.114752850657972</v>
      </c>
      <c r="BA32" s="370">
        <f>ABS(' Brechas'!BA32)</f>
        <v>3.1863115322170801E-2</v>
      </c>
      <c r="BB32" s="370">
        <f>ABS(' Brechas'!BB32)</f>
        <v>7.9893627923194196E-2</v>
      </c>
      <c r="BC32" s="370">
        <f>ABS(' Brechas'!BC32)</f>
        <v>1.1309300009295E-2</v>
      </c>
      <c r="BD32" s="370">
        <f>ABS(' Brechas'!BD32)</f>
        <v>1.1953905950015001E-3</v>
      </c>
      <c r="BE32" s="370">
        <f>ABS(' Brechas'!BE32)</f>
        <v>5.2331109483152996E-3</v>
      </c>
      <c r="BF32" s="370">
        <f>ABS(' Brechas'!BF32)</f>
        <v>4.2384274240248902E-3</v>
      </c>
      <c r="BG32" s="370">
        <f>ABS(' Brechas'!BG32)</f>
        <v>9.0134519155756886E-3</v>
      </c>
      <c r="BH32" s="370">
        <f>ABS(' Brechas'!BH32)</f>
        <v>7.0657625419266595E-2</v>
      </c>
      <c r="BI32" s="370">
        <f>ABS(' Brechas'!BI32)</f>
        <v>0.26072084126944201</v>
      </c>
      <c r="BJ32" s="370">
        <f>ABS(' Brechas'!BJ32)</f>
        <v>0.13095848725846301</v>
      </c>
      <c r="BK32" s="370">
        <f>ABS(' Brechas'!BK32)</f>
        <v>1.10312951065274E-2</v>
      </c>
      <c r="BL32" s="370">
        <f>ABS(' Brechas'!BL32)</f>
        <v>0.12506746589628201</v>
      </c>
      <c r="BM32" s="370">
        <f>ABS(' Brechas'!BM32)</f>
        <v>9.3315581735610702E-3</v>
      </c>
      <c r="BN32" s="370">
        <f>ABS(' Brechas'!BN32)</f>
        <v>2.9709055855673398E-2</v>
      </c>
      <c r="BO32" s="370">
        <f>ABS(' Brechas'!BO32)</f>
        <v>2.9709055855673398E-2</v>
      </c>
      <c r="BP32" s="370">
        <f>ABS(' Brechas'!BP32)</f>
        <v>4.2402522935779799E-2</v>
      </c>
      <c r="BQ32" s="370">
        <f>ABS(' Brechas'!BQ32)</f>
        <v>0.105925692493875</v>
      </c>
      <c r="BR32" s="370">
        <f>ABS(' Brechas'!BR32)</f>
        <v>0.121633393211073</v>
      </c>
      <c r="BS32" s="370">
        <f>ABS(' Brechas'!BS32)</f>
        <v>1</v>
      </c>
      <c r="BT32" s="370">
        <f>ABS(' Brechas'!BT32)</f>
        <v>0.14630164357859099</v>
      </c>
      <c r="BU32" s="370">
        <f>ABS(' Brechas'!BU32)</f>
        <v>0.10966079264470301</v>
      </c>
    </row>
    <row r="33" spans="1:73">
      <c r="A33" s="367">
        <v>97</v>
      </c>
      <c r="B33" s="367" t="s">
        <v>111</v>
      </c>
      <c r="C33" s="367">
        <v>2024</v>
      </c>
      <c r="D33" s="370">
        <f>ABS(' Brechas'!D33)</f>
        <v>0.18285331080678599</v>
      </c>
      <c r="E33" s="370">
        <f>ABS(' Brechas'!E33)</f>
        <v>0.387598100272385</v>
      </c>
      <c r="F33" s="370">
        <f>ABS(' Brechas'!F33)</f>
        <v>6.6534201007192498E-2</v>
      </c>
      <c r="G33" s="370">
        <f>ABS(' Brechas'!G33)</f>
        <v>1.02730260713755E-2</v>
      </c>
      <c r="H33" s="370">
        <f>ABS(' Brechas'!H33)</f>
        <v>3.7640547059883001E-3</v>
      </c>
      <c r="I33" s="370">
        <f>ABS(' Brechas'!I33)</f>
        <v>1.21098222420957</v>
      </c>
      <c r="J33" s="370">
        <f>ABS(' Brechas'!J33)</f>
        <v>5.8368558325715601E-2</v>
      </c>
      <c r="K33" s="370">
        <f>ABS(' Brechas'!K33)</f>
        <v>8.4669915592838797E-3</v>
      </c>
      <c r="L33" s="370">
        <f>ABS(' Brechas'!L33)</f>
        <v>4.5650773141583799E-2</v>
      </c>
      <c r="M33" s="370">
        <f>ABS(' Brechas'!M33)</f>
        <v>0.22568161953629401</v>
      </c>
      <c r="N33" s="370">
        <f>ABS(' Brechas'!N33)</f>
        <v>8.0374798523509903E-3</v>
      </c>
      <c r="O33" s="370">
        <f>ABS(' Brechas'!O33)</f>
        <v>0.624999999999996</v>
      </c>
      <c r="P33" s="370">
        <f>ABS(' Brechas'!P33)</f>
        <v>0</v>
      </c>
      <c r="Q33" s="370">
        <f>ABS(' Brechas'!Q33)</f>
        <v>0.19999999999999901</v>
      </c>
      <c r="R33" s="370">
        <f>ABS(' Brechas'!R33)</f>
        <v>9.6969696969696997E-2</v>
      </c>
      <c r="S33" s="370">
        <f>ABS(' Brechas'!S33)</f>
        <v>1.9845991482632802E-3</v>
      </c>
      <c r="T33" s="370">
        <f>ABS(' Brechas'!T33)</f>
        <v>0.11391816642335199</v>
      </c>
      <c r="U33" s="370">
        <f>ABS(' Brechas'!U33)</f>
        <v>5.2630968134285598E-3</v>
      </c>
      <c r="V33" s="370">
        <f>ABS(' Brechas'!V33)</f>
        <v>2.3207384885034102E-3</v>
      </c>
      <c r="W33" s="370">
        <f>ABS(' Brechas'!W33)</f>
        <v>0.40679581296863299</v>
      </c>
      <c r="X33" s="370">
        <f>ABS(' Brechas'!X33)</f>
        <v>0.47935425055964898</v>
      </c>
      <c r="Y33" s="370">
        <f>ABS(' Brechas'!Y33)</f>
        <v>0.28364962098095797</v>
      </c>
      <c r="Z33" s="370">
        <f>ABS(' Brechas'!Z33)</f>
        <v>8.4380168202545E-2</v>
      </c>
      <c r="AA33" s="370">
        <f>ABS(' Brechas'!AA33)</f>
        <v>4.4436250294530001E-2</v>
      </c>
      <c r="AB33" s="370">
        <f>ABS(' Brechas'!AB33)</f>
        <v>0.26763259456217697</v>
      </c>
      <c r="AC33" s="370">
        <f>ABS(' Brechas'!AC33)</f>
        <v>3.8807366387071801E-2</v>
      </c>
      <c r="AD33" s="370">
        <f>ABS(' Brechas'!AD33)</f>
        <v>7.2912543622372497E-2</v>
      </c>
      <c r="AE33" s="370">
        <f>ABS(' Brechas'!AE33)</f>
        <v>0.63254172015404397</v>
      </c>
      <c r="AF33" s="370">
        <f>ABS(' Brechas'!AF33)</f>
        <v>1.6285468029940999</v>
      </c>
      <c r="AG33" s="370">
        <f>ABS(' Brechas'!AG33)</f>
        <v>0.34022072518924501</v>
      </c>
      <c r="AH33" s="370">
        <f>ABS(' Brechas'!AH33)</f>
        <v>4.4602529358630204E-3</v>
      </c>
      <c r="AI33" s="370">
        <f>ABS(' Brechas'!AI33)</f>
        <v>3.9911593686398399E-2</v>
      </c>
      <c r="AJ33" s="370">
        <f>ABS(' Brechas'!AJ33)</f>
        <v>3.0082930231786001E-2</v>
      </c>
      <c r="AK33" s="370">
        <f>ABS(' Brechas'!AK33)</f>
        <v>2.75667112177315E-2</v>
      </c>
      <c r="AL33" s="370">
        <f>ABS(' Brechas'!AL33)</f>
        <v>0.146882072894717</v>
      </c>
      <c r="AM33" s="370">
        <f>ABS(' Brechas'!AM33)</f>
        <v>0.124414495643366</v>
      </c>
      <c r="AN33" s="370">
        <f>ABS(' Brechas'!AN33)</f>
        <v>0.58392701004699199</v>
      </c>
      <c r="AO33" s="370">
        <f>ABS(' Brechas'!AO33)</f>
        <v>2.5329222700819699E-2</v>
      </c>
      <c r="AP33" s="370">
        <f>ABS(' Brechas'!AP33)</f>
        <v>7.5372852557279005E-2</v>
      </c>
      <c r="AQ33" s="370">
        <f>ABS(' Brechas'!AQ33)</f>
        <v>5.8927241589673898E-2</v>
      </c>
      <c r="AR33" s="370">
        <f>ABS(' Brechas'!AR33)</f>
        <v>0.21649538191427101</v>
      </c>
      <c r="AS33" s="370">
        <f>ABS(' Brechas'!AS33)</f>
        <v>0.18876229867244099</v>
      </c>
      <c r="AT33" s="370">
        <f>ABS(' Brechas'!AT33)</f>
        <v>3.3299762060537703E-2</v>
      </c>
      <c r="AU33" s="370">
        <f>ABS(' Brechas'!AU33)</f>
        <v>6.1932867388969602E-2</v>
      </c>
      <c r="AV33" s="370">
        <f>ABS(' Brechas'!AV33)</f>
        <v>4.4725684437298401E-2</v>
      </c>
      <c r="AW33" s="370">
        <f>ABS(' Brechas'!AW33)</f>
        <v>0.106878646171692</v>
      </c>
      <c r="AX33" s="370">
        <f>ABS(' Brechas'!AX33)</f>
        <v>0.21829014289998799</v>
      </c>
      <c r="AY33" s="370">
        <f>ABS(' Brechas'!AY33)</f>
        <v>0.73337328032072602</v>
      </c>
      <c r="AZ33" s="370">
        <f>ABS(' Brechas'!AZ33)</f>
        <v>0.39932084769210702</v>
      </c>
      <c r="BA33" s="370">
        <f>ABS(' Brechas'!BA33)</f>
        <v>9.65696728991031E-3</v>
      </c>
      <c r="BB33" s="370">
        <f>ABS(' Brechas'!BB33)</f>
        <v>5.21611904600979E-2</v>
      </c>
      <c r="BC33" s="370">
        <f>ABS(' Brechas'!BC33)</f>
        <v>8.2749705843822005E-2</v>
      </c>
      <c r="BD33" s="370">
        <f>ABS(' Brechas'!BD33)</f>
        <v>1.50245532105734E-2</v>
      </c>
      <c r="BE33" s="370">
        <f>ABS(' Brechas'!BE33)</f>
        <v>1.6224074309064401E-3</v>
      </c>
      <c r="BF33" s="370">
        <f>ABS(' Brechas'!BF33)</f>
        <v>2.0010414529367301E-3</v>
      </c>
      <c r="BG33" s="370">
        <f>ABS(' Brechas'!BG33)</f>
        <v>1.7580266471997733E-2</v>
      </c>
      <c r="BH33" s="370">
        <f>ABS(' Brechas'!BH33)</f>
        <v>0.13110433282583001</v>
      </c>
      <c r="BI33" s="370">
        <f>ABS(' Brechas'!BI33)</f>
        <v>2.1227351428173301E-2</v>
      </c>
      <c r="BJ33" s="370">
        <f>ABS(' Brechas'!BJ33)</f>
        <v>6.0496341517384797E-2</v>
      </c>
      <c r="BK33" s="370">
        <f>ABS(' Brechas'!BK33)</f>
        <v>7.33244733048234E-3</v>
      </c>
      <c r="BL33" s="370">
        <f>ABS(' Brechas'!BL33)</f>
        <v>7.3693834870128205E-2</v>
      </c>
      <c r="BM33" s="370">
        <f>ABS(' Brechas'!BM33)</f>
        <v>3.6426083905530503E-2</v>
      </c>
      <c r="BN33" s="370">
        <f>ABS(' Brechas'!BN33)</f>
        <v>8.6417528062635807E-2</v>
      </c>
      <c r="BO33" s="370">
        <f>ABS(' Brechas'!BO33)</f>
        <v>8.6417528062635807E-2</v>
      </c>
      <c r="BP33" s="370">
        <f>ABS(' Brechas'!BP33)</f>
        <v>2.16791770920211E-2</v>
      </c>
      <c r="BQ33" s="370">
        <f>ABS(' Brechas'!BQ33)</f>
        <v>1.57259915654889E-2</v>
      </c>
      <c r="BR33" s="370">
        <f>ABS(' Brechas'!BR33)</f>
        <v>1.5347031186719699E-2</v>
      </c>
      <c r="BS33" s="370">
        <f>ABS(' Brechas'!BS33)</f>
        <v>1</v>
      </c>
      <c r="BT33" s="370">
        <f>ABS(' Brechas'!BT33)</f>
        <v>0.38817874310129902</v>
      </c>
      <c r="BU33" s="370">
        <f>ABS(' Brechas'!BU33)</f>
        <v>0.18681055155875401</v>
      </c>
    </row>
    <row r="34" spans="1:73">
      <c r="A34" s="367">
        <v>99</v>
      </c>
      <c r="B34" s="367" t="s">
        <v>112</v>
      </c>
      <c r="C34" s="367">
        <v>2024</v>
      </c>
      <c r="D34" s="370">
        <f>ABS(' Brechas'!D34)</f>
        <v>7.9316514546828296E-2</v>
      </c>
      <c r="E34" s="370">
        <f>ABS(' Brechas'!E34)</f>
        <v>6.0755284644392102E-2</v>
      </c>
      <c r="F34" s="370">
        <f>ABS(' Brechas'!F34)</f>
        <v>0.160281239649118</v>
      </c>
      <c r="G34" s="370">
        <f>ABS(' Brechas'!G34)</f>
        <v>0.137891279923641</v>
      </c>
      <c r="H34" s="370">
        <f>ABS(' Brechas'!H34)</f>
        <v>0.111407921972022</v>
      </c>
      <c r="I34" s="370">
        <f>ABS(' Brechas'!I34)</f>
        <v>4.0293415002336799</v>
      </c>
      <c r="J34" s="370">
        <f>ABS(' Brechas'!J34)</f>
        <v>3.9479683347999998E-2</v>
      </c>
      <c r="K34" s="370">
        <f>ABS(' Brechas'!K34)</f>
        <v>5.94506029031516E-2</v>
      </c>
      <c r="L34" s="370">
        <f>ABS(' Brechas'!L34)</f>
        <v>0.16300102427722701</v>
      </c>
      <c r="M34" s="370">
        <f>ABS(' Brechas'!M34)</f>
        <v>3.44920889512021E-2</v>
      </c>
      <c r="N34" s="370">
        <f>ABS(' Brechas'!N34)</f>
        <v>9.2314772204325796E-2</v>
      </c>
      <c r="O34" s="370">
        <f>ABS(' Brechas'!O34)</f>
        <v>0.34615384615385097</v>
      </c>
      <c r="P34" s="370">
        <f>ABS(' Brechas'!P34)</f>
        <v>2.9790756461604999E-2</v>
      </c>
      <c r="Q34" s="370">
        <f>ABS(' Brechas'!Q34)</f>
        <v>7.4404761904762001E-2</v>
      </c>
      <c r="R34" s="370">
        <f>ABS(' Brechas'!R34)</f>
        <v>0</v>
      </c>
      <c r="S34" s="370">
        <f>ABS(' Brechas'!S34)</f>
        <v>2.1593813822466199E-2</v>
      </c>
      <c r="T34" s="370">
        <f>ABS(' Brechas'!T34)</f>
        <v>9.6062634507288799E-3</v>
      </c>
      <c r="U34" s="370">
        <f>ABS(' Brechas'!U34)</f>
        <v>1.9198360931343798E-2</v>
      </c>
      <c r="V34" s="370">
        <f>ABS(' Brechas'!V34)</f>
        <v>8.4793532891609604E-4</v>
      </c>
      <c r="W34" s="370">
        <f>ABS(' Brechas'!W34)</f>
        <v>7.25560002192807E-2</v>
      </c>
      <c r="X34" s="370">
        <f>ABS(' Brechas'!X34)</f>
        <v>1.09330840472262</v>
      </c>
      <c r="Y34" s="370">
        <f>ABS(' Brechas'!Y34)</f>
        <v>0.20632778104045699</v>
      </c>
      <c r="Z34" s="370">
        <f>ABS(' Brechas'!Z34)</f>
        <v>0.10210929682348099</v>
      </c>
      <c r="AA34" s="370">
        <f>ABS(' Brechas'!AA34)</f>
        <v>5.7729524721049301E-2</v>
      </c>
      <c r="AB34" s="370">
        <f>ABS(' Brechas'!AB34)</f>
        <v>5.1154510523251401E-2</v>
      </c>
      <c r="AC34" s="370">
        <f>ABS(' Brechas'!AC34)</f>
        <v>0.107496356377126</v>
      </c>
      <c r="AD34" s="370">
        <f>ABS(' Brechas'!AD34)</f>
        <v>0.33143311725783903</v>
      </c>
      <c r="AE34" s="370">
        <f>ABS(' Brechas'!AE34)</f>
        <v>0.18347056517112001</v>
      </c>
      <c r="AF34" s="370">
        <f>ABS(' Brechas'!AF34)</f>
        <v>1.14008122967021E-2</v>
      </c>
      <c r="AG34" s="370">
        <f>ABS(' Brechas'!AG34)</f>
        <v>5.2358494476145802E-2</v>
      </c>
      <c r="AH34" s="370">
        <f>ABS(' Brechas'!AH34)</f>
        <v>8.2085691744373204E-2</v>
      </c>
      <c r="AI34" s="370">
        <f>ABS(' Brechas'!AI34)</f>
        <v>2.5900043050211801E-2</v>
      </c>
      <c r="AJ34" s="370">
        <f>ABS(' Brechas'!AJ34)</f>
        <v>0.16914582583663301</v>
      </c>
      <c r="AK34" s="370">
        <f>ABS(' Brechas'!AK34)</f>
        <v>0.33719682832793901</v>
      </c>
      <c r="AL34" s="370">
        <f>ABS(' Brechas'!AL34)</f>
        <v>0.20858353536993701</v>
      </c>
      <c r="AM34" s="370">
        <f>ABS(' Brechas'!AM34)</f>
        <v>0.26207820920293501</v>
      </c>
      <c r="AN34" s="370">
        <f>ABS(' Brechas'!AN34)</f>
        <v>0.108834673930417</v>
      </c>
      <c r="AO34" s="370">
        <f>ABS(' Brechas'!AO34)</f>
        <v>0.101616320983433</v>
      </c>
      <c r="AP34" s="370">
        <f>ABS(' Brechas'!AP34)</f>
        <v>1.9577307074835602E-2</v>
      </c>
      <c r="AQ34" s="370">
        <f>ABS(' Brechas'!AQ34)</f>
        <v>0.20518897334862801</v>
      </c>
      <c r="AR34" s="370">
        <f>ABS(' Brechas'!AR34)</f>
        <v>0.165492096437826</v>
      </c>
      <c r="AS34" s="370">
        <f>ABS(' Brechas'!AS34)</f>
        <v>8.3990804380686498E-2</v>
      </c>
      <c r="AT34" s="370">
        <f>ABS(' Brechas'!AT34)</f>
        <v>5.1545033874048699E-2</v>
      </c>
      <c r="AU34" s="370">
        <f>ABS(' Brechas'!AU34)</f>
        <v>5.8645249779602799E-3</v>
      </c>
      <c r="AV34" s="370">
        <f>ABS(' Brechas'!AV34)</f>
        <v>0.120767368237999</v>
      </c>
      <c r="AW34" s="370">
        <f>ABS(' Brechas'!AW34)</f>
        <v>0.29010332429604402</v>
      </c>
      <c r="AX34" s="370">
        <f>ABS(' Brechas'!AX34)</f>
        <v>0.205284457116791</v>
      </c>
      <c r="AY34" s="370">
        <f>ABS(' Brechas'!AY34)</f>
        <v>2.1291067935845698</v>
      </c>
      <c r="AZ34" s="370">
        <f>ABS(' Brechas'!AZ34)</f>
        <v>8.8035244369517596E-2</v>
      </c>
      <c r="BA34" s="370">
        <f>ABS(' Brechas'!BA34)</f>
        <v>1.23957314941559E-2</v>
      </c>
      <c r="BB34" s="370">
        <f>ABS(' Brechas'!BB34)</f>
        <v>1.14869166600264E-2</v>
      </c>
      <c r="BC34" s="370">
        <f>ABS(' Brechas'!BC34)</f>
        <v>0.27702485358916101</v>
      </c>
      <c r="BD34" s="370">
        <f>ABS(' Brechas'!BD34)</f>
        <v>2.95369420974744E-2</v>
      </c>
      <c r="BE34" s="370">
        <f>ABS(' Brechas'!BE34)</f>
        <v>2.0158590762959401E-2</v>
      </c>
      <c r="BF34" s="370">
        <f>ABS(' Brechas'!BF34)</f>
        <v>7.4289284552693097E-3</v>
      </c>
      <c r="BG34" s="370">
        <f>ABS(' Brechas'!BG34)</f>
        <v>1.3344077596842722E-2</v>
      </c>
      <c r="BH34" s="370">
        <f>ABS(' Brechas'!BH34)</f>
        <v>0.115311111759841</v>
      </c>
      <c r="BI34" s="370">
        <f>ABS(' Brechas'!BI34)</f>
        <v>0.18525373905442699</v>
      </c>
      <c r="BJ34" s="370">
        <f>ABS(' Brechas'!BJ34)</f>
        <v>3.8634924694376703E-2</v>
      </c>
      <c r="BK34" s="370">
        <f>ABS(' Brechas'!BK34)</f>
        <v>0.113885220260947</v>
      </c>
      <c r="BL34" s="370">
        <f>ABS(' Brechas'!BL34)</f>
        <v>0.145311258251062</v>
      </c>
      <c r="BM34" s="370">
        <f>ABS(' Brechas'!BM34)</f>
        <v>8.4787740218288096E-2</v>
      </c>
      <c r="BN34" s="370">
        <f>ABS(' Brechas'!BN34)</f>
        <v>0.35467126155434597</v>
      </c>
      <c r="BO34" s="370">
        <f>ABS(' Brechas'!BO34)</f>
        <v>0.35467126155434597</v>
      </c>
      <c r="BP34" s="370">
        <f>ABS(' Brechas'!BP34)</f>
        <v>3.8940809968847301E-2</v>
      </c>
      <c r="BQ34" s="370">
        <f>ABS(' Brechas'!BQ34)</f>
        <v>0.25073929203286099</v>
      </c>
      <c r="BR34" s="370">
        <f>ABS(' Brechas'!BR34)</f>
        <v>7.8004685585238001E-2</v>
      </c>
      <c r="BS34" s="370">
        <f>ABS(' Brechas'!BS34)</f>
        <v>1</v>
      </c>
      <c r="BT34" s="370">
        <f>ABS(' Brechas'!BT34)</f>
        <v>0.142412035697595</v>
      </c>
      <c r="BU34" s="370">
        <f>ABS(' Brechas'!BU34)</f>
        <v>2.9224829224828899E-2</v>
      </c>
    </row>
    <row r="35" spans="1:73">
      <c r="A35" s="367">
        <v>5</v>
      </c>
      <c r="B35" s="367" t="s">
        <v>79</v>
      </c>
      <c r="C35" s="367">
        <v>2023</v>
      </c>
      <c r="D35" s="370">
        <f>ABS(' Brechas'!D35)</f>
        <v>4.4451879822970601E-2</v>
      </c>
      <c r="E35" s="370">
        <f>ABS(' Brechas'!E35)</f>
        <v>3.0190791684001801E-2</v>
      </c>
      <c r="F35" s="370">
        <f>ABS(' Brechas'!F35)</f>
        <v>4.12982841700682E-3</v>
      </c>
      <c r="G35" s="370">
        <f>ABS(' Brechas'!G35)</f>
        <v>3.5195817285820002E-3</v>
      </c>
      <c r="H35" s="370">
        <f>ABS(' Brechas'!H35)</f>
        <v>2.41083508930553E-3</v>
      </c>
      <c r="I35" s="370">
        <f>ABS(' Brechas'!I35)</f>
        <v>3.5799429141493402</v>
      </c>
      <c r="J35" s="370">
        <f>ABS(' Brechas'!J35)</f>
        <v>4.9856175202142401E-3</v>
      </c>
      <c r="K35" s="370">
        <f>ABS(' Brechas'!K35)</f>
        <v>4.0231886822491399E-5</v>
      </c>
      <c r="L35" s="370">
        <f>ABS(' Brechas'!L35)</f>
        <v>3.0656974589463998E-2</v>
      </c>
      <c r="M35" s="370">
        <f>ABS(' Brechas'!M35)</f>
        <v>6.8669240959816407E-5</v>
      </c>
      <c r="N35" s="370">
        <f>ABS(' Brechas'!N35)</f>
        <v>6.8736357545592201E-3</v>
      </c>
      <c r="O35" s="370">
        <f>ABS(' Brechas'!O35)</f>
        <v>1.44505105357442E-3</v>
      </c>
      <c r="P35" s="370">
        <f>ABS(' Brechas'!P35)</f>
        <v>1.06932731628799E-2</v>
      </c>
      <c r="Q35" s="370">
        <f>ABS(' Brechas'!Q35)</f>
        <v>3.7615388884628198E-3</v>
      </c>
      <c r="R35" s="370">
        <f>ABS(' Brechas'!R35)</f>
        <v>5.2870645128493397E-2</v>
      </c>
      <c r="S35" s="370">
        <f>ABS(' Brechas'!S35)</f>
        <v>9.9085078621096306E-3</v>
      </c>
      <c r="T35" s="370">
        <f>ABS(' Brechas'!T35)</f>
        <v>8.4432471726395304E-3</v>
      </c>
      <c r="U35" s="370">
        <f>ABS(' Brechas'!U35)</f>
        <v>1.3739576201478899E-2</v>
      </c>
      <c r="V35" s="370">
        <f>ABS(' Brechas'!V35)</f>
        <v>9.2071692576155204E-3</v>
      </c>
      <c r="W35" s="370">
        <f>ABS(' Brechas'!W35)</f>
        <v>0.990237057555447</v>
      </c>
      <c r="X35" s="370">
        <f>ABS(' Brechas'!X35)</f>
        <v>0.20637096777518901</v>
      </c>
      <c r="Y35" s="370">
        <f>ABS(' Brechas'!Y35)</f>
        <v>0.51975645814366001</v>
      </c>
      <c r="Z35" s="370">
        <f>ABS(' Brechas'!Z35)</f>
        <v>8.8420390107785296E-2</v>
      </c>
      <c r="AA35" s="370">
        <f>ABS(' Brechas'!AA35)</f>
        <v>1.0993731732798899E-2</v>
      </c>
      <c r="AB35" s="370">
        <f>ABS(' Brechas'!AB35)</f>
        <v>1.3283020688800501E-2</v>
      </c>
      <c r="AC35" s="370">
        <f>ABS(' Brechas'!AC35)</f>
        <v>0.32422603996697402</v>
      </c>
      <c r="AD35" s="370">
        <f>ABS(' Brechas'!AD35)</f>
        <v>0.39855914832657602</v>
      </c>
      <c r="AE35" s="370">
        <f>ABS(' Brechas'!AE35)</f>
        <v>0.18330196946504099</v>
      </c>
      <c r="AF35" s="370">
        <f>ABS(' Brechas'!AF35)</f>
        <v>1.2200649130218601E-2</v>
      </c>
      <c r="AG35" s="370">
        <f>ABS(' Brechas'!AG35)</f>
        <v>3.4390462685626E-3</v>
      </c>
      <c r="AH35" s="370">
        <f>ABS(' Brechas'!AH35)</f>
        <v>3.2056109975572302E-3</v>
      </c>
      <c r="AI35" s="370">
        <f>ABS(' Brechas'!AI35)</f>
        <v>5.9755208159508796E-3</v>
      </c>
      <c r="AJ35" s="370">
        <f>ABS(' Brechas'!AJ35)</f>
        <v>2.26738870342858E-2</v>
      </c>
      <c r="AK35" s="370">
        <f>ABS(' Brechas'!AK35)</f>
        <v>6.0426062970857099E-2</v>
      </c>
      <c r="AL35" s="370">
        <f>ABS(' Brechas'!AL35)</f>
        <v>1.7083622997440401E-2</v>
      </c>
      <c r="AM35" s="370">
        <f>ABS(' Brechas'!AM35)</f>
        <v>5.5503395471209202E-3</v>
      </c>
      <c r="AN35" s="370">
        <f>ABS(' Brechas'!AN35)</f>
        <v>3.33710694355551E-3</v>
      </c>
      <c r="AO35" s="370">
        <f>ABS(' Brechas'!AO35)</f>
        <v>7.7440200821627904E-3</v>
      </c>
      <c r="AP35" s="370">
        <f>ABS(' Brechas'!AP35)</f>
        <v>8.5725698712779394E-2</v>
      </c>
      <c r="AQ35" s="370">
        <f>ABS(' Brechas'!AQ35)</f>
        <v>0.122002124694192</v>
      </c>
      <c r="AR35" s="370">
        <f>ABS(' Brechas'!AR35)</f>
        <v>2.7187180202049702E-2</v>
      </c>
      <c r="AS35" s="370">
        <f>ABS(' Brechas'!AS35)</f>
        <v>6.6612434130710704E-2</v>
      </c>
      <c r="AT35" s="370">
        <f>ABS(' Brechas'!AT35)</f>
        <v>7.4221633242899897E-3</v>
      </c>
      <c r="AU35" s="370">
        <f>ABS(' Brechas'!AU35)</f>
        <v>3.5100731341202299E-2</v>
      </c>
      <c r="AV35" s="370">
        <f>ABS(' Brechas'!AV35)</f>
        <v>9.4412494158854499E-2</v>
      </c>
      <c r="AW35" s="370">
        <f>ABS(' Brechas'!AW35)</f>
        <v>1.8839885461376601E-2</v>
      </c>
      <c r="AX35" s="370">
        <f>ABS(' Brechas'!AX35)</f>
        <v>4.3586264753470702E-2</v>
      </c>
      <c r="AY35" s="370">
        <f>ABS(' Brechas'!AY35)</f>
        <v>8.4533675170679907E-3</v>
      </c>
      <c r="AZ35" s="370">
        <f>ABS(' Brechas'!AZ35)</f>
        <v>7.9069693481150193E-3</v>
      </c>
      <c r="BA35" s="370">
        <f>ABS(' Brechas'!BA35)</f>
        <v>2.9774138580600702E-2</v>
      </c>
      <c r="BB35" s="370">
        <f>ABS(' Brechas'!BB35)</f>
        <v>2.7016017167463002E-2</v>
      </c>
      <c r="BC35" s="370">
        <f>ABS(' Brechas'!BC35)</f>
        <v>1.4959562757244299E-3</v>
      </c>
      <c r="BD35" s="370">
        <f>ABS(' Brechas'!BD35)</f>
        <v>5.7563483351352404E-3</v>
      </c>
      <c r="BE35" s="370">
        <f>ABS(' Brechas'!BE35)</f>
        <v>1.4036974432636601E-2</v>
      </c>
      <c r="BF35" s="370">
        <f>ABS(' Brechas'!BF35)</f>
        <v>7.7440986554941898E-3</v>
      </c>
      <c r="BG35" s="370">
        <f>ABS(' Brechas'!BG35)</f>
        <v>1.3431188938075243E-2</v>
      </c>
      <c r="BH35" s="370">
        <f>ABS(' Brechas'!BH35)</f>
        <v>0.23942162254650601</v>
      </c>
      <c r="BI35" s="370">
        <f>ABS(' Brechas'!BI35)</f>
        <v>0.210581445831626</v>
      </c>
      <c r="BJ35" s="370">
        <f>ABS(' Brechas'!BJ35)</f>
        <v>0.29723160397543902</v>
      </c>
      <c r="BK35" s="370">
        <f>ABS(' Brechas'!BK35)</f>
        <v>3.07280102901537E-2</v>
      </c>
      <c r="BL35" s="370">
        <f>ABS(' Brechas'!BL35)</f>
        <v>0.185468595296296</v>
      </c>
      <c r="BM35" s="370">
        <f>ABS(' Brechas'!BM35)</f>
        <v>4.1013372110291803E-2</v>
      </c>
      <c r="BN35" s="370">
        <f>ABS(' Brechas'!BN35)</f>
        <v>0.149589237187959</v>
      </c>
      <c r="BO35" s="370">
        <f>ABS(' Brechas'!BO35)</f>
        <v>1.9094527856675099E-2</v>
      </c>
      <c r="BP35" s="370">
        <f>ABS(' Brechas'!BP35)</f>
        <v>1.01364153088291E-2</v>
      </c>
      <c r="BQ35" s="370">
        <f>ABS(' Brechas'!BQ35)</f>
        <v>1.6856457030882899E-2</v>
      </c>
      <c r="BR35" s="370">
        <f>ABS(' Brechas'!BR35)</f>
        <v>6.8189225743904097E-2</v>
      </c>
      <c r="BS35" s="370">
        <f>ABS(' Brechas'!BS35)</f>
        <v>6.6666666666666693E-2</v>
      </c>
      <c r="BT35" s="370">
        <f>ABS(' Brechas'!BT35)</f>
        <v>3.9137215044123897E-3</v>
      </c>
      <c r="BU35" s="370">
        <f>ABS(' Brechas'!BU35)</f>
        <v>2.7099291805174099E-3</v>
      </c>
    </row>
    <row r="36" spans="1:73">
      <c r="A36" s="367">
        <v>8</v>
      </c>
      <c r="B36" s="367" t="s">
        <v>81</v>
      </c>
      <c r="C36" s="367">
        <v>2023</v>
      </c>
      <c r="D36" s="370">
        <f>ABS(' Brechas'!D36)</f>
        <v>3.4388516705732702E-2</v>
      </c>
      <c r="E36" s="370">
        <f>ABS(' Brechas'!E36)</f>
        <v>1.24099980758257E-2</v>
      </c>
      <c r="F36" s="370">
        <f>ABS(' Brechas'!F36)</f>
        <v>3.7652286167643E-3</v>
      </c>
      <c r="G36" s="370">
        <f>ABS(' Brechas'!G36)</f>
        <v>5.3351077446907504E-3</v>
      </c>
      <c r="H36" s="370">
        <f>ABS(' Brechas'!H36)</f>
        <v>1.38895298992893E-3</v>
      </c>
      <c r="I36" s="370">
        <f>ABS(' Brechas'!I36)</f>
        <v>4.1465742416562597</v>
      </c>
      <c r="J36" s="370">
        <f>ABS(' Brechas'!J36)</f>
        <v>8.6561084012775503E-3</v>
      </c>
      <c r="K36" s="370">
        <f>ABS(' Brechas'!K36)</f>
        <v>1.9082766542141501E-3</v>
      </c>
      <c r="L36" s="370">
        <f>ABS(' Brechas'!L36)</f>
        <v>3.09009899035361E-2</v>
      </c>
      <c r="M36" s="370">
        <f>ABS(' Brechas'!M36)</f>
        <v>3.2817792604117899E-5</v>
      </c>
      <c r="N36" s="370">
        <f>ABS(' Brechas'!N36)</f>
        <v>6.3560122070373502E-3</v>
      </c>
      <c r="O36" s="370">
        <f>ABS(' Brechas'!O36)</f>
        <v>3.37401918047079E-2</v>
      </c>
      <c r="P36" s="370">
        <f>ABS(' Brechas'!P36)</f>
        <v>7.9120843108673303E-2</v>
      </c>
      <c r="Q36" s="370">
        <f>ABS(' Brechas'!Q36)</f>
        <v>2.9721415121240899E-3</v>
      </c>
      <c r="R36" s="370">
        <f>ABS(' Brechas'!R36)</f>
        <v>4.76486748426189E-2</v>
      </c>
      <c r="S36" s="370">
        <f>ABS(' Brechas'!S36)</f>
        <v>8.0191883100045099E-3</v>
      </c>
      <c r="T36" s="370">
        <f>ABS(' Brechas'!T36)</f>
        <v>3.3522802724991999E-3</v>
      </c>
      <c r="U36" s="370">
        <f>ABS(' Brechas'!U36)</f>
        <v>1.5488158623293301E-2</v>
      </c>
      <c r="V36" s="370">
        <f>ABS(' Brechas'!V36)</f>
        <v>4.6694563239947202E-2</v>
      </c>
      <c r="W36" s="370">
        <f>ABS(' Brechas'!W36)</f>
        <v>0.208902962764482</v>
      </c>
      <c r="X36" s="370">
        <f>ABS(' Brechas'!X36)</f>
        <v>4.7598735103604399E-2</v>
      </c>
      <c r="Y36" s="370">
        <f>ABS(' Brechas'!Y36)</f>
        <v>0.57384178861099899</v>
      </c>
      <c r="Z36" s="370">
        <f>ABS(' Brechas'!Z36)</f>
        <v>8.8637419673810502E-2</v>
      </c>
      <c r="AA36" s="370">
        <f>ABS(' Brechas'!AA36)</f>
        <v>6.538917190422E-2</v>
      </c>
      <c r="AB36" s="370">
        <f>ABS(' Brechas'!AB36)</f>
        <v>3.1259168057011502E-3</v>
      </c>
      <c r="AC36" s="370">
        <f>ABS(' Brechas'!AC36)</f>
        <v>0.41448059895957101</v>
      </c>
      <c r="AD36" s="370">
        <f>ABS(' Brechas'!AD36)</f>
        <v>0.31635071607120702</v>
      </c>
      <c r="AE36" s="370">
        <f>ABS(' Brechas'!AE36)</f>
        <v>0.122253805153691</v>
      </c>
      <c r="AF36" s="370">
        <f>ABS(' Brechas'!AF36)</f>
        <v>4.8970010676453998E-2</v>
      </c>
      <c r="AG36" s="370">
        <f>ABS(' Brechas'!AG36)</f>
        <v>2.90578417687812E-3</v>
      </c>
      <c r="AH36" s="370">
        <f>ABS(' Brechas'!AH36)</f>
        <v>2.2246928571837001E-2</v>
      </c>
      <c r="AI36" s="370">
        <f>ABS(' Brechas'!AI36)</f>
        <v>1.4299917207552601E-2</v>
      </c>
      <c r="AJ36" s="370">
        <f>ABS(' Brechas'!AJ36)</f>
        <v>2.96135567320591E-2</v>
      </c>
      <c r="AK36" s="370">
        <f>ABS(' Brechas'!AK36)</f>
        <v>3.4144863037848097E-2</v>
      </c>
      <c r="AL36" s="370">
        <f>ABS(' Brechas'!AL36)</f>
        <v>1.6450273238915899E-2</v>
      </c>
      <c r="AM36" s="370">
        <f>ABS(' Brechas'!AM36)</f>
        <v>4.0034531917588802E-3</v>
      </c>
      <c r="AN36" s="370">
        <f>ABS(' Brechas'!AN36)</f>
        <v>3.4236424342646198E-2</v>
      </c>
      <c r="AO36" s="370">
        <f>ABS(' Brechas'!AO36)</f>
        <v>3.7240893236268599E-2</v>
      </c>
      <c r="AP36" s="370">
        <f>ABS(' Brechas'!AP36)</f>
        <v>4.0964207939042499E-2</v>
      </c>
      <c r="AQ36" s="370">
        <f>ABS(' Brechas'!AQ36)</f>
        <v>4.39566506481949E-2</v>
      </c>
      <c r="AR36" s="370">
        <f>ABS(' Brechas'!AR36)</f>
        <v>1.8109472309321299E-2</v>
      </c>
      <c r="AS36" s="370">
        <f>ABS(' Brechas'!AS36)</f>
        <v>4.8328458320152E-2</v>
      </c>
      <c r="AT36" s="370">
        <f>ABS(' Brechas'!AT36)</f>
        <v>2.6027491594227601E-2</v>
      </c>
      <c r="AU36" s="370">
        <f>ABS(' Brechas'!AU36)</f>
        <v>6.4500172371040304E-2</v>
      </c>
      <c r="AV36" s="370">
        <f>ABS(' Brechas'!AV36)</f>
        <v>3.2077998373204498E-3</v>
      </c>
      <c r="AW36" s="370">
        <f>ABS(' Brechas'!AW36)</f>
        <v>1.8908367403473399E-2</v>
      </c>
      <c r="AX36" s="370">
        <f>ABS(' Brechas'!AX36)</f>
        <v>3.36742432783027E-2</v>
      </c>
      <c r="AY36" s="370">
        <f>ABS(' Brechas'!AY36)</f>
        <v>5.2083020808475801E-3</v>
      </c>
      <c r="AZ36" s="370">
        <f>ABS(' Brechas'!AZ36)</f>
        <v>9.6967993985800898E-3</v>
      </c>
      <c r="BA36" s="370">
        <f>ABS(' Brechas'!BA36)</f>
        <v>3.7936526734145401E-3</v>
      </c>
      <c r="BB36" s="370">
        <f>ABS(' Brechas'!BB36)</f>
        <v>1.43256456147485E-2</v>
      </c>
      <c r="BC36" s="370">
        <f>ABS(' Brechas'!BC36)</f>
        <v>1.5691353485342899E-3</v>
      </c>
      <c r="BD36" s="370">
        <f>ABS(' Brechas'!BD36)</f>
        <v>1.54591382802245E-3</v>
      </c>
      <c r="BE36" s="370">
        <f>ABS(' Brechas'!BE36)</f>
        <v>2.03571442246748E-2</v>
      </c>
      <c r="BF36" s="370">
        <f>ABS(' Brechas'!BF36)</f>
        <v>6.1231126995731399E-3</v>
      </c>
      <c r="BG36" s="370">
        <f>ABS(' Brechas'!BG36)</f>
        <v>8.4285132081107876E-3</v>
      </c>
      <c r="BH36" s="370">
        <f>ABS(' Brechas'!BH36)</f>
        <v>0.20071287883834399</v>
      </c>
      <c r="BI36" s="370">
        <f>ABS(' Brechas'!BI36)</f>
        <v>0.39222427454632502</v>
      </c>
      <c r="BJ36" s="370">
        <f>ABS(' Brechas'!BJ36)</f>
        <v>0.38685921379761201</v>
      </c>
      <c r="BK36" s="370">
        <f>ABS(' Brechas'!BK36)</f>
        <v>5.1759685126985401E-2</v>
      </c>
      <c r="BL36" s="370">
        <f>ABS(' Brechas'!BL36)</f>
        <v>0.197890038595568</v>
      </c>
      <c r="BM36" s="370">
        <f>ABS(' Brechas'!BM36)</f>
        <v>3.4984462509337802E-2</v>
      </c>
      <c r="BN36" s="370">
        <f>ABS(' Brechas'!BN36)</f>
        <v>3.8481617962751E-2</v>
      </c>
      <c r="BO36" s="370">
        <f>ABS(' Brechas'!BO36)</f>
        <v>5.9272169256235102E-2</v>
      </c>
      <c r="BP36" s="370">
        <f>ABS(' Brechas'!BP36)</f>
        <v>0</v>
      </c>
      <c r="BQ36" s="370">
        <f>ABS(' Brechas'!BQ36)</f>
        <v>4.85555575955269E-3</v>
      </c>
      <c r="BR36" s="370">
        <f>ABS(' Brechas'!BR36)</f>
        <v>1.3575146921143699E-3</v>
      </c>
      <c r="BS36" s="370">
        <f>ABS(' Brechas'!BS36)</f>
        <v>0.16666666666666699</v>
      </c>
      <c r="BT36" s="370">
        <f>ABS(' Brechas'!BT36)</f>
        <v>1.5883280169792301E-2</v>
      </c>
      <c r="BU36" s="370">
        <f>ABS(' Brechas'!BU36)</f>
        <v>1.1410233553218E-2</v>
      </c>
    </row>
    <row r="37" spans="1:73">
      <c r="A37" s="367">
        <v>11</v>
      </c>
      <c r="B37" s="367" t="s">
        <v>82</v>
      </c>
      <c r="C37" s="367">
        <v>2023</v>
      </c>
      <c r="D37" s="370">
        <f>ABS(' Brechas'!D37)</f>
        <v>3.7548252386772799E-2</v>
      </c>
      <c r="E37" s="370">
        <f>ABS(' Brechas'!E37)</f>
        <v>9.4685477811826901E-2</v>
      </c>
      <c r="F37" s="370">
        <f>ABS(' Brechas'!F37)</f>
        <v>1.67839804908693E-3</v>
      </c>
      <c r="G37" s="370">
        <f>ABS(' Brechas'!G37)</f>
        <v>6.8440846414769803E-3</v>
      </c>
      <c r="H37" s="370">
        <f>ABS(' Brechas'!H37)</f>
        <v>1.3480983173660001E-3</v>
      </c>
      <c r="I37" s="370">
        <f>ABS(' Brechas'!I37)</f>
        <v>1.8378416553444199</v>
      </c>
      <c r="J37" s="370">
        <f>ABS(' Brechas'!J37)</f>
        <v>1.77014666264248E-3</v>
      </c>
      <c r="K37" s="370">
        <f>ABS(' Brechas'!K37)</f>
        <v>5.1088481465841004E-4</v>
      </c>
      <c r="L37" s="370">
        <f>ABS(' Brechas'!L37)</f>
        <v>2.16321344702495E-2</v>
      </c>
      <c r="M37" s="370">
        <f>ABS(' Brechas'!M37)</f>
        <v>6.7358619945162896E-6</v>
      </c>
      <c r="N37" s="370">
        <f>ABS(' Brechas'!N37)</f>
        <v>2.8301733447500901E-3</v>
      </c>
      <c r="O37" s="370">
        <f>ABS(' Brechas'!O37)</f>
        <v>2.4515091308751302E-2</v>
      </c>
      <c r="P37" s="370">
        <f>ABS(' Brechas'!P37)</f>
        <v>6.0902320365377197E-2</v>
      </c>
      <c r="Q37" s="370">
        <f>ABS(' Brechas'!Q37)</f>
        <v>6.9984020992361999E-3</v>
      </c>
      <c r="R37" s="370">
        <f>ABS(' Brechas'!R37)</f>
        <v>4.5704632185467997E-2</v>
      </c>
      <c r="S37" s="370">
        <f>ABS(' Brechas'!S37)</f>
        <v>2.8019433277921099E-2</v>
      </c>
      <c r="T37" s="370">
        <f>ABS(' Brechas'!T37)</f>
        <v>3.8856489628499001E-4</v>
      </c>
      <c r="U37" s="370">
        <f>ABS(' Brechas'!U37)</f>
        <v>7.4359284203694698E-2</v>
      </c>
      <c r="V37" s="370">
        <f>ABS(' Brechas'!V37)</f>
        <v>7.5980376173989499E-3</v>
      </c>
      <c r="W37" s="370">
        <f>ABS(' Brechas'!W37)</f>
        <v>0.29504108819491698</v>
      </c>
      <c r="X37" s="370">
        <f>ABS(' Brechas'!X37)</f>
        <v>9.7587253547999797E-2</v>
      </c>
      <c r="Y37" s="370">
        <f>ABS(' Brechas'!Y37)</f>
        <v>0.44512268464610499</v>
      </c>
      <c r="Z37" s="370">
        <f>ABS(' Brechas'!Z37)</f>
        <v>9.3854578640757708E-3</v>
      </c>
      <c r="AA37" s="370">
        <f>ABS(' Brechas'!AA37)</f>
        <v>2.4396101992799599E-2</v>
      </c>
      <c r="AB37" s="370">
        <f>ABS(' Brechas'!AB37)</f>
        <v>3.5752919417247099E-2</v>
      </c>
      <c r="AC37" s="370">
        <f>ABS(' Brechas'!AC37)</f>
        <v>0.23228022004114501</v>
      </c>
      <c r="AD37" s="370">
        <f>ABS(' Brechas'!AD37)</f>
        <v>0.23787656837595</v>
      </c>
      <c r="AE37" s="370">
        <f>ABS(' Brechas'!AE37)</f>
        <v>0.14490933492887301</v>
      </c>
      <c r="AF37" s="370">
        <f>ABS(' Brechas'!AF37)</f>
        <v>0.10095908002855999</v>
      </c>
      <c r="AG37" s="370">
        <f>ABS(' Brechas'!AG37)</f>
        <v>8.5831823046914502E-4</v>
      </c>
      <c r="AH37" s="370">
        <f>ABS(' Brechas'!AH37)</f>
        <v>9.1944733614100303E-3</v>
      </c>
      <c r="AI37" s="370">
        <f>ABS(' Brechas'!AI37)</f>
        <v>8.8418221491844608E-3</v>
      </c>
      <c r="AJ37" s="370">
        <f>ABS(' Brechas'!AJ37)</f>
        <v>1.19235665534445E-2</v>
      </c>
      <c r="AK37" s="370">
        <f>ABS(' Brechas'!AK37)</f>
        <v>3.2848788895217598E-2</v>
      </c>
      <c r="AL37" s="370">
        <f>ABS(' Brechas'!AL37)</f>
        <v>8.0897378943780192E-3</v>
      </c>
      <c r="AM37" s="370">
        <f>ABS(' Brechas'!AM37)</f>
        <v>2.3014133422579E-3</v>
      </c>
      <c r="AN37" s="370">
        <f>ABS(' Brechas'!AN37)</f>
        <v>7.0403843075771497E-3</v>
      </c>
      <c r="AO37" s="370">
        <f>ABS(' Brechas'!AO37)</f>
        <v>1.08487866762401E-2</v>
      </c>
      <c r="AP37" s="370">
        <f>ABS(' Brechas'!AP37)</f>
        <v>1.9532629169064199E-2</v>
      </c>
      <c r="AQ37" s="370">
        <f>ABS(' Brechas'!AQ37)</f>
        <v>4.33866118212307E-2</v>
      </c>
      <c r="AR37" s="370">
        <f>ABS(' Brechas'!AR37)</f>
        <v>6.6921297430655502E-2</v>
      </c>
      <c r="AS37" s="370">
        <f>ABS(' Brechas'!AS37)</f>
        <v>2.3208364457669699E-2</v>
      </c>
      <c r="AT37" s="370">
        <f>ABS(' Brechas'!AT37)</f>
        <v>4.0178905412580901E-2</v>
      </c>
      <c r="AU37" s="370">
        <f>ABS(' Brechas'!AU37)</f>
        <v>0.130073508971736</v>
      </c>
      <c r="AV37" s="370">
        <f>ABS(' Brechas'!AV37)</f>
        <v>1.51109106076029E-2</v>
      </c>
      <c r="AW37" s="370">
        <f>ABS(' Brechas'!AW37)</f>
        <v>4.70575497906187E-2</v>
      </c>
      <c r="AX37" s="370">
        <f>ABS(' Brechas'!AX37)</f>
        <v>2.5045149763126199E-3</v>
      </c>
      <c r="AY37" s="370">
        <f>ABS(' Brechas'!AY37)</f>
        <v>2.7992827270225998E-3</v>
      </c>
      <c r="AZ37" s="370">
        <f>ABS(' Brechas'!AZ37)</f>
        <v>3.7974934248766099E-3</v>
      </c>
      <c r="BA37" s="370">
        <f>ABS(' Brechas'!BA37)</f>
        <v>2.3036719778275001E-2</v>
      </c>
      <c r="BB37" s="370">
        <f>ABS(' Brechas'!BB37)</f>
        <v>2.0164162810491298E-2</v>
      </c>
      <c r="BC37" s="370">
        <f>ABS(' Brechas'!BC37)</f>
        <v>2.1814334255677399E-3</v>
      </c>
      <c r="BD37" s="370">
        <f>ABS(' Brechas'!BD37)</f>
        <v>1.4324092449807099E-3</v>
      </c>
      <c r="BE37" s="370">
        <f>ABS(' Brechas'!BE37)</f>
        <v>1.69121993358744E-2</v>
      </c>
      <c r="BF37" s="370">
        <f>ABS(' Brechas'!BF37)</f>
        <v>1.00074469922275E-2</v>
      </c>
      <c r="BG37" s="370">
        <f>ABS(' Brechas'!BG37)</f>
        <v>1.2434105500131458E-2</v>
      </c>
      <c r="BH37" s="370">
        <f>ABS(' Brechas'!BH37)</f>
        <v>0.136507096003886</v>
      </c>
      <c r="BI37" s="370">
        <f>ABS(' Brechas'!BI37)</f>
        <v>5.1492448400908199E-2</v>
      </c>
      <c r="BJ37" s="370">
        <f>ABS(' Brechas'!BJ37)</f>
        <v>0.116538697990205</v>
      </c>
      <c r="BK37" s="370">
        <f>ABS(' Brechas'!BK37)</f>
        <v>1.60792000072571E-2</v>
      </c>
      <c r="BL37" s="370">
        <f>ABS(' Brechas'!BL37)</f>
        <v>0.11274719819302299</v>
      </c>
      <c r="BM37" s="370">
        <f>ABS(' Brechas'!BM37)</f>
        <v>4.9167284764491097E-3</v>
      </c>
      <c r="BN37" s="370">
        <f>ABS(' Brechas'!BN37)</f>
        <v>0.18128055552613301</v>
      </c>
      <c r="BO37" s="370">
        <f>ABS(' Brechas'!BO37)</f>
        <v>2.24454046679619E-3</v>
      </c>
      <c r="BP37" s="370">
        <f>ABS(' Brechas'!BP37)</f>
        <v>8.3996463306808093E-3</v>
      </c>
      <c r="BQ37" s="370">
        <f>ABS(' Brechas'!BQ37)</f>
        <v>3.1358222414412098E-3</v>
      </c>
      <c r="BR37" s="370">
        <f>ABS(' Brechas'!BR37)</f>
        <v>3.126758619096E-3</v>
      </c>
      <c r="BS37" s="370">
        <f>ABS(' Brechas'!BS37)</f>
        <v>1.1695906432748499E-2</v>
      </c>
      <c r="BT37" s="370">
        <f>ABS(' Brechas'!BT37)</f>
        <v>1.9840081731918299E-2</v>
      </c>
      <c r="BU37" s="370">
        <f>ABS(' Brechas'!BU37)</f>
        <v>2.03868543359257E-3</v>
      </c>
    </row>
    <row r="38" spans="1:73">
      <c r="A38" s="367">
        <v>13</v>
      </c>
      <c r="B38" s="367" t="s">
        <v>83</v>
      </c>
      <c r="C38" s="367">
        <v>2023</v>
      </c>
      <c r="D38" s="370">
        <f>ABS(' Brechas'!D38)</f>
        <v>5.4060698492169401E-3</v>
      </c>
      <c r="E38" s="370">
        <f>ABS(' Brechas'!E38)</f>
        <v>1.34685591311401E-4</v>
      </c>
      <c r="F38" s="370">
        <f>ABS(' Brechas'!F38)</f>
        <v>5.5122750476012698E-3</v>
      </c>
      <c r="G38" s="370">
        <f>ABS(' Brechas'!G38)</f>
        <v>7.9189371330107092E-3</v>
      </c>
      <c r="H38" s="370">
        <f>ABS(' Brechas'!H38)</f>
        <v>7.9372957116269401E-3</v>
      </c>
      <c r="I38" s="370">
        <f>ABS(' Brechas'!I38)</f>
        <v>4.4738072112775296</v>
      </c>
      <c r="J38" s="370">
        <f>ABS(' Brechas'!J38)</f>
        <v>1.07162340929919E-2</v>
      </c>
      <c r="K38" s="370">
        <f>ABS(' Brechas'!K38)</f>
        <v>2.8178883988852301E-3</v>
      </c>
      <c r="L38" s="370">
        <f>ABS(' Brechas'!L38)</f>
        <v>1.60162703617114E-2</v>
      </c>
      <c r="M38" s="370">
        <f>ABS(' Brechas'!M38)</f>
        <v>3.7724404359982902E-5</v>
      </c>
      <c r="N38" s="370">
        <f>ABS(' Brechas'!N38)</f>
        <v>6.5418552150915098E-3</v>
      </c>
      <c r="O38" s="370">
        <f>ABS(' Brechas'!O38)</f>
        <v>3.19943127106408E-2</v>
      </c>
      <c r="P38" s="370">
        <f>ABS(' Brechas'!P38)</f>
        <v>5.9290929470906098E-2</v>
      </c>
      <c r="Q38" s="370">
        <f>ABS(' Brechas'!Q38)</f>
        <v>2.34960884812517E-2</v>
      </c>
      <c r="R38" s="370">
        <f>ABS(' Brechas'!R38)</f>
        <v>6.3480949949649701E-2</v>
      </c>
      <c r="S38" s="370">
        <f>ABS(' Brechas'!S38)</f>
        <v>6.1786483591574097E-3</v>
      </c>
      <c r="T38" s="370">
        <f>ABS(' Brechas'!T38)</f>
        <v>2.06856824547955E-2</v>
      </c>
      <c r="U38" s="370">
        <f>ABS(' Brechas'!U38)</f>
        <v>1.3834898767435599E-2</v>
      </c>
      <c r="V38" s="370">
        <f>ABS(' Brechas'!V38)</f>
        <v>5.5675791871835799E-3</v>
      </c>
      <c r="W38" s="370">
        <f>ABS(' Brechas'!W38)</f>
        <v>0.14083694372043101</v>
      </c>
      <c r="X38" s="370">
        <f>ABS(' Brechas'!X38)</f>
        <v>7.5378893045275799E-2</v>
      </c>
      <c r="Y38" s="370">
        <f>ABS(' Brechas'!Y38)</f>
        <v>0.35554768050581598</v>
      </c>
      <c r="Z38" s="370">
        <f>ABS(' Brechas'!Z38)</f>
        <v>7.5636362712020205E-2</v>
      </c>
      <c r="AA38" s="370">
        <f>ABS(' Brechas'!AA38)</f>
        <v>6.2404013061525002E-2</v>
      </c>
      <c r="AB38" s="370">
        <f>ABS(' Brechas'!AB38)</f>
        <v>8.2031812155165904E-2</v>
      </c>
      <c r="AC38" s="370">
        <f>ABS(' Brechas'!AC38)</f>
        <v>0.27124061823032503</v>
      </c>
      <c r="AD38" s="370">
        <f>ABS(' Brechas'!AD38)</f>
        <v>0.36731994860343298</v>
      </c>
      <c r="AE38" s="370">
        <f>ABS(' Brechas'!AE38)</f>
        <v>7.7121527583557795E-2</v>
      </c>
      <c r="AF38" s="370">
        <f>ABS(' Brechas'!AF38)</f>
        <v>2.82090290703698E-2</v>
      </c>
      <c r="AG38" s="370">
        <f>ABS(' Brechas'!AG38)</f>
        <v>4.01214389052045E-3</v>
      </c>
      <c r="AH38" s="370">
        <f>ABS(' Brechas'!AH38)</f>
        <v>7.7846249284796096E-3</v>
      </c>
      <c r="AI38" s="370">
        <f>ABS(' Brechas'!AI38)</f>
        <v>9.0333074184828898E-3</v>
      </c>
      <c r="AJ38" s="370">
        <f>ABS(' Brechas'!AJ38)</f>
        <v>3.35516818004103E-2</v>
      </c>
      <c r="AK38" s="370">
        <f>ABS(' Brechas'!AK38)</f>
        <v>5.8879812639655603E-2</v>
      </c>
      <c r="AL38" s="370">
        <f>ABS(' Brechas'!AL38)</f>
        <v>5.4414831752335E-3</v>
      </c>
      <c r="AM38" s="370">
        <f>ABS(' Brechas'!AM38)</f>
        <v>1.3830416520342699E-2</v>
      </c>
      <c r="AN38" s="370">
        <f>ABS(' Brechas'!AN38)</f>
        <v>1.7329782674278701E-2</v>
      </c>
      <c r="AO38" s="370">
        <f>ABS(' Brechas'!AO38)</f>
        <v>1.48906884892101E-2</v>
      </c>
      <c r="AP38" s="370">
        <f>ABS(' Brechas'!AP38)</f>
        <v>0.105216413016681</v>
      </c>
      <c r="AQ38" s="370">
        <f>ABS(' Brechas'!AQ38)</f>
        <v>0.10295045554373</v>
      </c>
      <c r="AR38" s="370">
        <f>ABS(' Brechas'!AR38)</f>
        <v>2.05980697682886E-2</v>
      </c>
      <c r="AS38" s="370">
        <f>ABS(' Brechas'!AS38)</f>
        <v>0.13966339626794999</v>
      </c>
      <c r="AT38" s="370">
        <f>ABS(' Brechas'!AT38)</f>
        <v>1.38273348781524E-2</v>
      </c>
      <c r="AU38" s="370">
        <f>ABS(' Brechas'!AU38)</f>
        <v>1.2893006117082899E-2</v>
      </c>
      <c r="AV38" s="370">
        <f>ABS(' Brechas'!AV38)</f>
        <v>2.6465647426091601E-2</v>
      </c>
      <c r="AW38" s="370">
        <f>ABS(' Brechas'!AW38)</f>
        <v>1.0674725281230001E-2</v>
      </c>
      <c r="AX38" s="370">
        <f>ABS(' Brechas'!AX38)</f>
        <v>1.9533355496084499E-2</v>
      </c>
      <c r="AY38" s="370">
        <f>ABS(' Brechas'!AY38)</f>
        <v>1.0308289297163599E-2</v>
      </c>
      <c r="AZ38" s="370">
        <f>ABS(' Brechas'!AZ38)</f>
        <v>2.2095802911149699E-2</v>
      </c>
      <c r="BA38" s="370">
        <f>ABS(' Brechas'!BA38)</f>
        <v>9.6272231041935E-3</v>
      </c>
      <c r="BB38" s="370">
        <f>ABS(' Brechas'!BB38)</f>
        <v>1.76598793508763E-2</v>
      </c>
      <c r="BC38" s="370">
        <f>ABS(' Brechas'!BC38)</f>
        <v>2.15529471501778E-2</v>
      </c>
      <c r="BD38" s="370">
        <f>ABS(' Brechas'!BD38)</f>
        <v>2.4176793817833101E-3</v>
      </c>
      <c r="BE38" s="370">
        <f>ABS(' Brechas'!BE38)</f>
        <v>2.0941924122550099E-2</v>
      </c>
      <c r="BF38" s="370">
        <f>ABS(' Brechas'!BF38)</f>
        <v>6.6078343154887201E-3</v>
      </c>
      <c r="BG38" s="370">
        <f>ABS(' Brechas'!BG38)</f>
        <v>1.0125396466354873E-2</v>
      </c>
      <c r="BH38" s="370">
        <f>ABS(' Brechas'!BH38)</f>
        <v>0.23637491034115199</v>
      </c>
      <c r="BI38" s="370">
        <f>ABS(' Brechas'!BI38)</f>
        <v>0.62280395425975499</v>
      </c>
      <c r="BJ38" s="370">
        <f>ABS(' Brechas'!BJ38)</f>
        <v>0.52780620913749199</v>
      </c>
      <c r="BK38" s="370">
        <f>ABS(' Brechas'!BK38)</f>
        <v>6.0739220387423701E-2</v>
      </c>
      <c r="BL38" s="370">
        <f>ABS(' Brechas'!BL38)</f>
        <v>0.20961450892906899</v>
      </c>
      <c r="BM38" s="370">
        <f>ABS(' Brechas'!BM38)</f>
        <v>0.14162319484653599</v>
      </c>
      <c r="BN38" s="370">
        <f>ABS(' Brechas'!BN38)</f>
        <v>9.2299448683149897E-3</v>
      </c>
      <c r="BO38" s="370">
        <f>ABS(' Brechas'!BO38)</f>
        <v>1.5449996586880701E-2</v>
      </c>
      <c r="BP38" s="370">
        <f>ABS(' Brechas'!BP38)</f>
        <v>1.29293683270464E-2</v>
      </c>
      <c r="BQ38" s="370">
        <f>ABS(' Brechas'!BQ38)</f>
        <v>1.2829756795560201E-2</v>
      </c>
      <c r="BR38" s="370">
        <f>ABS(' Brechas'!BR38)</f>
        <v>8.6019806064449506E-2</v>
      </c>
      <c r="BS38" s="370">
        <f>ABS(' Brechas'!BS38)</f>
        <v>0.16666666666666699</v>
      </c>
      <c r="BT38" s="370">
        <f>ABS(' Brechas'!BT38)</f>
        <v>1.17738345889208E-2</v>
      </c>
      <c r="BU38" s="370">
        <f>ABS(' Brechas'!BU38)</f>
        <v>1.29621446457505E-2</v>
      </c>
    </row>
    <row r="39" spans="1:73">
      <c r="A39" s="367">
        <v>15</v>
      </c>
      <c r="B39" s="367" t="s">
        <v>84</v>
      </c>
      <c r="C39" s="367">
        <v>2023</v>
      </c>
      <c r="D39" s="370">
        <f>ABS(' Brechas'!D39)</f>
        <v>5.7529497623460699E-2</v>
      </c>
      <c r="E39" s="370">
        <f>ABS(' Brechas'!E39)</f>
        <v>9.0392814490881906E-2</v>
      </c>
      <c r="F39" s="370">
        <f>ABS(' Brechas'!F39)</f>
        <v>7.1050348522370202E-3</v>
      </c>
      <c r="G39" s="370">
        <f>ABS(' Brechas'!G39)</f>
        <v>9.5464330519574904E-3</v>
      </c>
      <c r="H39" s="370">
        <f>ABS(' Brechas'!H39)</f>
        <v>4.9192280446255102E-3</v>
      </c>
      <c r="I39" s="370">
        <f>ABS(' Brechas'!I39)</f>
        <v>3.0585989876493702</v>
      </c>
      <c r="J39" s="370">
        <f>ABS(' Brechas'!J39)</f>
        <v>9.5874788846992704E-3</v>
      </c>
      <c r="K39" s="370">
        <f>ABS(' Brechas'!K39)</f>
        <v>1.3195562372692901E-3</v>
      </c>
      <c r="L39" s="370">
        <f>ABS(' Brechas'!L39)</f>
        <v>2.00917620746539E-2</v>
      </c>
      <c r="M39" s="370">
        <f>ABS(' Brechas'!M39)</f>
        <v>2.2252023182821598E-5</v>
      </c>
      <c r="N39" s="370">
        <f>ABS(' Brechas'!N39)</f>
        <v>6.2515372654417204E-3</v>
      </c>
      <c r="O39" s="370">
        <f>ABS(' Brechas'!O39)</f>
        <v>5.6078504586428497E-2</v>
      </c>
      <c r="P39" s="370">
        <f>ABS(' Brechas'!P39)</f>
        <v>3.04687500000001E-2</v>
      </c>
      <c r="Q39" s="370">
        <f>ABS(' Brechas'!Q39)</f>
        <v>1.6261876651487001E-2</v>
      </c>
      <c r="R39" s="370">
        <f>ABS(' Brechas'!R39)</f>
        <v>6.7300168682656605E-2</v>
      </c>
      <c r="S39" s="370">
        <f>ABS(' Brechas'!S39)</f>
        <v>7.8806804695603905E-4</v>
      </c>
      <c r="T39" s="370">
        <f>ABS(' Brechas'!T39)</f>
        <v>6.9929439273220201E-3</v>
      </c>
      <c r="U39" s="370">
        <f>ABS(' Brechas'!U39)</f>
        <v>4.5487214470435501E-3</v>
      </c>
      <c r="V39" s="370">
        <f>ABS(' Brechas'!V39)</f>
        <v>1.741618008011E-3</v>
      </c>
      <c r="W39" s="370">
        <f>ABS(' Brechas'!W39)</f>
        <v>0.19486606732942</v>
      </c>
      <c r="X39" s="370">
        <f>ABS(' Brechas'!X39)</f>
        <v>0.177302734674116</v>
      </c>
      <c r="Y39" s="370">
        <f>ABS(' Brechas'!Y39)</f>
        <v>0.35225571172360098</v>
      </c>
      <c r="Z39" s="370">
        <f>ABS(' Brechas'!Z39)</f>
        <v>7.42616285975434E-2</v>
      </c>
      <c r="AA39" s="370">
        <f>ABS(' Brechas'!AA39)</f>
        <v>0.12458002771135999</v>
      </c>
      <c r="AB39" s="370">
        <f>ABS(' Brechas'!AB39)</f>
        <v>0.19135228290481199</v>
      </c>
      <c r="AC39" s="370">
        <f>ABS(' Brechas'!AC39)</f>
        <v>6.3772431704526095E-2</v>
      </c>
      <c r="AD39" s="370">
        <f>ABS(' Brechas'!AD39)</f>
        <v>0.327690406321616</v>
      </c>
      <c r="AE39" s="370">
        <f>ABS(' Brechas'!AE39)</f>
        <v>0.191120768643469</v>
      </c>
      <c r="AF39" s="370">
        <f>ABS(' Brechas'!AF39)</f>
        <v>7.5169856598744006E-2</v>
      </c>
      <c r="AG39" s="370">
        <f>ABS(' Brechas'!AG39)</f>
        <v>3.30651265461671E-3</v>
      </c>
      <c r="AH39" s="370">
        <f>ABS(' Brechas'!AH39)</f>
        <v>2.16221204368784E-2</v>
      </c>
      <c r="AI39" s="370">
        <f>ABS(' Brechas'!AI39)</f>
        <v>1.0184169758592199E-2</v>
      </c>
      <c r="AJ39" s="370">
        <f>ABS(' Brechas'!AJ39)</f>
        <v>2.1984614481637001E-2</v>
      </c>
      <c r="AK39" s="370">
        <f>ABS(' Brechas'!AK39)</f>
        <v>6.0801791506567497E-2</v>
      </c>
      <c r="AL39" s="370">
        <f>ABS(' Brechas'!AL39)</f>
        <v>7.0129227710761396E-2</v>
      </c>
      <c r="AM39" s="370">
        <f>ABS(' Brechas'!AM39)</f>
        <v>1.0182040533824301E-2</v>
      </c>
      <c r="AN39" s="370">
        <f>ABS(' Brechas'!AN39)</f>
        <v>2.0848374717321701E-2</v>
      </c>
      <c r="AO39" s="370">
        <f>ABS(' Brechas'!AO39)</f>
        <v>3.9957714702388101E-3</v>
      </c>
      <c r="AP39" s="370">
        <f>ABS(' Brechas'!AP39)</f>
        <v>7.5621047679934198E-3</v>
      </c>
      <c r="AQ39" s="370">
        <f>ABS(' Brechas'!AQ39)</f>
        <v>0.13075179512301999</v>
      </c>
      <c r="AR39" s="370">
        <f>ABS(' Brechas'!AR39)</f>
        <v>2.84112466755587E-2</v>
      </c>
      <c r="AS39" s="370">
        <f>ABS(' Brechas'!AS39)</f>
        <v>1.85707920967428E-2</v>
      </c>
      <c r="AT39" s="370">
        <f>ABS(' Brechas'!AT39)</f>
        <v>3.8666668908816898E-2</v>
      </c>
      <c r="AU39" s="370">
        <f>ABS(' Brechas'!AU39)</f>
        <v>5.6112510644858301E-3</v>
      </c>
      <c r="AV39" s="370">
        <f>ABS(' Brechas'!AV39)</f>
        <v>0.121688668623177</v>
      </c>
      <c r="AW39" s="370">
        <f>ABS(' Brechas'!AW39)</f>
        <v>4.0778590504351203E-2</v>
      </c>
      <c r="AX39" s="370">
        <f>ABS(' Brechas'!AX39)</f>
        <v>7.0919837895442497E-2</v>
      </c>
      <c r="AY39" s="370">
        <f>ABS(' Brechas'!AY39)</f>
        <v>1.0469431574533301E-2</v>
      </c>
      <c r="AZ39" s="370">
        <f>ABS(' Brechas'!AZ39)</f>
        <v>1.03665851896062E-2</v>
      </c>
      <c r="BA39" s="370">
        <f>ABS(' Brechas'!BA39)</f>
        <v>2.0605299659114399E-2</v>
      </c>
      <c r="BB39" s="370">
        <f>ABS(' Brechas'!BB39)</f>
        <v>1.6231166218756501E-2</v>
      </c>
      <c r="BC39" s="370">
        <f>ABS(' Brechas'!BC39)</f>
        <v>1.4577856682599699E-2</v>
      </c>
      <c r="BD39" s="370">
        <f>ABS(' Brechas'!BD39)</f>
        <v>3.0195166603425301E-3</v>
      </c>
      <c r="BE39" s="370">
        <f>ABS(' Brechas'!BE39)</f>
        <v>1.76850185339609E-2</v>
      </c>
      <c r="BF39" s="370">
        <f>ABS(' Brechas'!BF39)</f>
        <v>1.5339242548149899E-3</v>
      </c>
      <c r="BG39" s="370">
        <f>ABS(' Brechas'!BG39)</f>
        <v>8.3615598070391744E-3</v>
      </c>
      <c r="BH39" s="370">
        <f>ABS(' Brechas'!BH39)</f>
        <v>0.22728926715324699</v>
      </c>
      <c r="BI39" s="370">
        <f>ABS(' Brechas'!BI39)</f>
        <v>0.22627421952918</v>
      </c>
      <c r="BJ39" s="370">
        <f>ABS(' Brechas'!BJ39)</f>
        <v>0.31094523384009298</v>
      </c>
      <c r="BK39" s="370">
        <f>ABS(' Brechas'!BK39)</f>
        <v>4.7365330307392602E-2</v>
      </c>
      <c r="BL39" s="370">
        <f>ABS(' Brechas'!BL39)</f>
        <v>0.17827567709367301</v>
      </c>
      <c r="BM39" s="370">
        <f>ABS(' Brechas'!BM39)</f>
        <v>8.5435392569688604E-3</v>
      </c>
      <c r="BN39" s="370">
        <f>ABS(' Brechas'!BN39)</f>
        <v>2.2476455852117098E-2</v>
      </c>
      <c r="BO39" s="370">
        <f>ABS(' Brechas'!BO39)</f>
        <v>1.2593055480538301E-2</v>
      </c>
      <c r="BP39" s="370">
        <f>ABS(' Brechas'!BP39)</f>
        <v>6.4303512579374604E-3</v>
      </c>
      <c r="BQ39" s="370">
        <f>ABS(' Brechas'!BQ39)</f>
        <v>2.30066646903106E-2</v>
      </c>
      <c r="BR39" s="370">
        <f>ABS(' Brechas'!BR39)</f>
        <v>7.6352257210427099E-2</v>
      </c>
      <c r="BS39" s="370">
        <f>ABS(' Brechas'!BS39)</f>
        <v>0.266666666666666</v>
      </c>
      <c r="BT39" s="370">
        <f>ABS(' Brechas'!BT39)</f>
        <v>6.7353405936615499E-3</v>
      </c>
      <c r="BU39" s="370">
        <f>ABS(' Brechas'!BU39)</f>
        <v>2.4719332578019798E-3</v>
      </c>
    </row>
    <row r="40" spans="1:73">
      <c r="A40" s="367">
        <v>17</v>
      </c>
      <c r="B40" s="367" t="s">
        <v>85</v>
      </c>
      <c r="C40" s="367">
        <v>2023</v>
      </c>
      <c r="D40" s="370">
        <f>ABS(' Brechas'!D40)</f>
        <v>5.0671252651056098E-3</v>
      </c>
      <c r="E40" s="370">
        <f>ABS(' Brechas'!E40)</f>
        <v>0.166870458989445</v>
      </c>
      <c r="F40" s="370">
        <f>ABS(' Brechas'!F40)</f>
        <v>4.5581547500384003E-3</v>
      </c>
      <c r="G40" s="370">
        <f>ABS(' Brechas'!G40)</f>
        <v>3.9347578953617401E-3</v>
      </c>
      <c r="H40" s="370">
        <f>ABS(' Brechas'!H40)</f>
        <v>4.1477741599472099E-3</v>
      </c>
      <c r="I40" s="370">
        <f>ABS(' Brechas'!I40)</f>
        <v>4.0475803704869602</v>
      </c>
      <c r="J40" s="370">
        <f>ABS(' Brechas'!J40)</f>
        <v>1.365624591867E-2</v>
      </c>
      <c r="K40" s="370">
        <f>ABS(' Brechas'!K40)</f>
        <v>1.0627096495025999E-3</v>
      </c>
      <c r="L40" s="370">
        <f>ABS(' Brechas'!L40)</f>
        <v>2.9430593114580201E-2</v>
      </c>
      <c r="M40" s="370">
        <f>ABS(' Brechas'!M40)</f>
        <v>6.0031280371782501E-5</v>
      </c>
      <c r="N40" s="370">
        <f>ABS(' Brechas'!N40)</f>
        <v>5.8485234057822797E-3</v>
      </c>
      <c r="O40" s="370">
        <f>ABS(' Brechas'!O40)</f>
        <v>4.6149752383769097E-3</v>
      </c>
      <c r="P40" s="370">
        <f>ABS(' Brechas'!P40)</f>
        <v>7.3797725508341298E-3</v>
      </c>
      <c r="Q40" s="370">
        <f>ABS(' Brechas'!Q40)</f>
        <v>5.9255025538045396E-3</v>
      </c>
      <c r="R40" s="370">
        <f>ABS(' Brechas'!R40)</f>
        <v>7.0506743261902594E-2</v>
      </c>
      <c r="S40" s="370">
        <f>ABS(' Brechas'!S40)</f>
        <v>1.2555900151298101E-2</v>
      </c>
      <c r="T40" s="370">
        <f>ABS(' Brechas'!T40)</f>
        <v>4.0758795868488301E-3</v>
      </c>
      <c r="U40" s="370">
        <f>ABS(' Brechas'!U40)</f>
        <v>7.0986263326089594E-2</v>
      </c>
      <c r="V40" s="370">
        <f>ABS(' Brechas'!V40)</f>
        <v>6.0218710007643998E-2</v>
      </c>
      <c r="W40" s="370">
        <f>ABS(' Brechas'!W40)</f>
        <v>0.38928758295002502</v>
      </c>
      <c r="X40" s="370">
        <f>ABS(' Brechas'!X40)</f>
        <v>7.7783004763632299E-2</v>
      </c>
      <c r="Y40" s="370">
        <f>ABS(' Brechas'!Y40)</f>
        <v>0.55183383570854505</v>
      </c>
      <c r="Z40" s="370">
        <f>ABS(' Brechas'!Z40)</f>
        <v>0.16737148198396001</v>
      </c>
      <c r="AA40" s="370">
        <f>ABS(' Brechas'!AA40)</f>
        <v>9.6141455874289003E-2</v>
      </c>
      <c r="AB40" s="370">
        <f>ABS(' Brechas'!AB40)</f>
        <v>5.1850090028992997E-3</v>
      </c>
      <c r="AC40" s="370">
        <f>ABS(' Brechas'!AC40)</f>
        <v>0.38667629640941698</v>
      </c>
      <c r="AD40" s="370">
        <f>ABS(' Brechas'!AD40)</f>
        <v>0.33329868207966401</v>
      </c>
      <c r="AE40" s="370">
        <f>ABS(' Brechas'!AE40)</f>
        <v>0.29317610132199901</v>
      </c>
      <c r="AF40" s="370">
        <f>ABS(' Brechas'!AF40)</f>
        <v>8.5771127205334607E-5</v>
      </c>
      <c r="AG40" s="370">
        <f>ABS(' Brechas'!AG40)</f>
        <v>3.3147497406026201E-3</v>
      </c>
      <c r="AH40" s="370">
        <f>ABS(' Brechas'!AH40)</f>
        <v>9.39007356532791E-3</v>
      </c>
      <c r="AI40" s="370">
        <f>ABS(' Brechas'!AI40)</f>
        <v>5.4233869105384204E-3</v>
      </c>
      <c r="AJ40" s="370">
        <f>ABS(' Brechas'!AJ40)</f>
        <v>2.7506174697418E-2</v>
      </c>
      <c r="AK40" s="370">
        <f>ABS(' Brechas'!AK40)</f>
        <v>4.5667385696076902E-2</v>
      </c>
      <c r="AL40" s="370">
        <f>ABS(' Brechas'!AL40)</f>
        <v>3.7169654842863803E-2</v>
      </c>
      <c r="AM40" s="370">
        <f>ABS(' Brechas'!AM40)</f>
        <v>1.2315447851228001E-4</v>
      </c>
      <c r="AN40" s="370">
        <f>ABS(' Brechas'!AN40)</f>
        <v>1.14049241085659E-2</v>
      </c>
      <c r="AO40" s="370">
        <f>ABS(' Brechas'!AO40)</f>
        <v>1.9450015886934999E-2</v>
      </c>
      <c r="AP40" s="370">
        <f>ABS(' Brechas'!AP40)</f>
        <v>3.85509774266116E-2</v>
      </c>
      <c r="AQ40" s="370">
        <f>ABS(' Brechas'!AQ40)</f>
        <v>6.8608794604407497E-2</v>
      </c>
      <c r="AR40" s="370">
        <f>ABS(' Brechas'!AR40)</f>
        <v>2.2045380515417101E-2</v>
      </c>
      <c r="AS40" s="370">
        <f>ABS(' Brechas'!AS40)</f>
        <v>7.0408467036432804E-2</v>
      </c>
      <c r="AT40" s="370">
        <f>ABS(' Brechas'!AT40)</f>
        <v>7.57704956162744E-2</v>
      </c>
      <c r="AU40" s="370">
        <f>ABS(' Brechas'!AU40)</f>
        <v>1.7340316075496898E-2</v>
      </c>
      <c r="AV40" s="370">
        <f>ABS(' Brechas'!AV40)</f>
        <v>4.5594458217876603E-2</v>
      </c>
      <c r="AW40" s="370">
        <f>ABS(' Brechas'!AW40)</f>
        <v>1.42119375384301E-2</v>
      </c>
      <c r="AX40" s="370">
        <f>ABS(' Brechas'!AX40)</f>
        <v>1.5775429570990901E-2</v>
      </c>
      <c r="AY40" s="370">
        <f>ABS(' Brechas'!AY40)</f>
        <v>5.6854852472087098E-3</v>
      </c>
      <c r="AZ40" s="370">
        <f>ABS(' Brechas'!AZ40)</f>
        <v>6.5997073347911703E-3</v>
      </c>
      <c r="BA40" s="370">
        <f>ABS(' Brechas'!BA40)</f>
        <v>3.06041134005638E-2</v>
      </c>
      <c r="BB40" s="370">
        <f>ABS(' Brechas'!BB40)</f>
        <v>4.3411233580963E-2</v>
      </c>
      <c r="BC40" s="370">
        <f>ABS(' Brechas'!BC40)</f>
        <v>6.1415728622174601E-4</v>
      </c>
      <c r="BD40" s="370">
        <f>ABS(' Brechas'!BD40)</f>
        <v>9.4418808692760898E-4</v>
      </c>
      <c r="BE40" s="370">
        <f>ABS(' Brechas'!BE40)</f>
        <v>1.4883964029214099E-2</v>
      </c>
      <c r="BF40" s="370">
        <f>ABS(' Brechas'!BF40)</f>
        <v>6.9834273938486503E-3</v>
      </c>
      <c r="BG40" s="370">
        <f>ABS(' Brechas'!BG40)</f>
        <v>8.0405141721121651E-3</v>
      </c>
      <c r="BH40" s="370">
        <f>ABS(' Brechas'!BH40)</f>
        <v>0.29550573933586199</v>
      </c>
      <c r="BI40" s="370">
        <f>ABS(' Brechas'!BI40)</f>
        <v>0.30742825468479301</v>
      </c>
      <c r="BJ40" s="370">
        <f>ABS(' Brechas'!BJ40)</f>
        <v>0.32570683054632299</v>
      </c>
      <c r="BK40" s="370">
        <f>ABS(' Brechas'!BK40)</f>
        <v>4.1874227112057703E-2</v>
      </c>
      <c r="BL40" s="370">
        <f>ABS(' Brechas'!BL40)</f>
        <v>0.15962975893596201</v>
      </c>
      <c r="BM40" s="370">
        <f>ABS(' Brechas'!BM40)</f>
        <v>2.2789292218858798E-2</v>
      </c>
      <c r="BN40" s="370">
        <f>ABS(' Brechas'!BN40)</f>
        <v>9.1725154050926998E-3</v>
      </c>
      <c r="BO40" s="370">
        <f>ABS(' Brechas'!BO40)</f>
        <v>1.58877583759897E-2</v>
      </c>
      <c r="BP40" s="370">
        <f>ABS(' Brechas'!BP40)</f>
        <v>1.6163793103448301E-2</v>
      </c>
      <c r="BQ40" s="370">
        <f>ABS(' Brechas'!BQ40)</f>
        <v>5.98548271827607E-3</v>
      </c>
      <c r="BR40" s="370">
        <f>ABS(' Brechas'!BR40)</f>
        <v>2.8221373168151199E-2</v>
      </c>
      <c r="BS40" s="370">
        <f>ABS(' Brechas'!BS40)</f>
        <v>0.3</v>
      </c>
      <c r="BT40" s="370">
        <f>ABS(' Brechas'!BT40)</f>
        <v>1.8957577176755201E-2</v>
      </c>
      <c r="BU40" s="370">
        <f>ABS(' Brechas'!BU40)</f>
        <v>2.8183310941931598E-2</v>
      </c>
    </row>
    <row r="41" spans="1:73">
      <c r="A41" s="367">
        <v>18</v>
      </c>
      <c r="B41" s="367" t="s">
        <v>86</v>
      </c>
      <c r="C41" s="367">
        <v>2023</v>
      </c>
      <c r="D41" s="370">
        <f>ABS(' Brechas'!D41)</f>
        <v>7.5352773878241006E-2</v>
      </c>
      <c r="E41" s="370">
        <f>ABS(' Brechas'!E41)</f>
        <v>2.04961967619131E-2</v>
      </c>
      <c r="F41" s="370">
        <f>ABS(' Brechas'!F41)</f>
        <v>1.1990376483540101E-2</v>
      </c>
      <c r="G41" s="370">
        <f>ABS(' Brechas'!G41)</f>
        <v>4.5292197282459402E-3</v>
      </c>
      <c r="H41" s="370">
        <f>ABS(' Brechas'!H41)</f>
        <v>3.9084076594902402E-3</v>
      </c>
      <c r="I41" s="370">
        <f>ABS(' Brechas'!I41)</f>
        <v>4.3742062746590404</v>
      </c>
      <c r="J41" s="370">
        <f>ABS(' Brechas'!J41)</f>
        <v>1.9932479153162399E-2</v>
      </c>
      <c r="K41" s="370">
        <f>ABS(' Brechas'!K41)</f>
        <v>5.32201155221007E-3</v>
      </c>
      <c r="L41" s="370">
        <f>ABS(' Brechas'!L41)</f>
        <v>1.9516450584167198E-2</v>
      </c>
      <c r="M41" s="370">
        <f>ABS(' Brechas'!M41)</f>
        <v>6.2945776504767605E-5</v>
      </c>
      <c r="N41" s="370">
        <f>ABS(' Brechas'!N41)</f>
        <v>8.5994763412319594E-3</v>
      </c>
      <c r="O41" s="370">
        <f>ABS(' Brechas'!O41)</f>
        <v>4.9107142857141198E-2</v>
      </c>
      <c r="P41" s="370">
        <f>ABS(' Brechas'!P41)</f>
        <v>1.70142910392786E-4</v>
      </c>
      <c r="Q41" s="370">
        <f>ABS(' Brechas'!Q41)</f>
        <v>8.3290289256198705E-2</v>
      </c>
      <c r="R41" s="370">
        <f>ABS(' Brechas'!R41)</f>
        <v>7.2973901098901894E-2</v>
      </c>
      <c r="S41" s="370">
        <f>ABS(' Brechas'!S41)</f>
        <v>1.9362569533445E-2</v>
      </c>
      <c r="T41" s="370">
        <f>ABS(' Brechas'!T41)</f>
        <v>0.12121796944517201</v>
      </c>
      <c r="U41" s="370">
        <f>ABS(' Brechas'!U41)</f>
        <v>2.46405281495123E-2</v>
      </c>
      <c r="V41" s="370">
        <f>ABS(' Brechas'!V41)</f>
        <v>6.3478003704319205E-2</v>
      </c>
      <c r="W41" s="370">
        <f>ABS(' Brechas'!W41)</f>
        <v>0.30803628363580698</v>
      </c>
      <c r="X41" s="370">
        <f>ABS(' Brechas'!X41)</f>
        <v>0.25110827737614799</v>
      </c>
      <c r="Y41" s="370">
        <f>ABS(' Brechas'!Y41)</f>
        <v>0.45242540049278401</v>
      </c>
      <c r="Z41" s="370">
        <f>ABS(' Brechas'!Z41)</f>
        <v>0.13457838143065701</v>
      </c>
      <c r="AA41" s="370">
        <f>ABS(' Brechas'!AA41)</f>
        <v>6.5373671948588299E-2</v>
      </c>
      <c r="AB41" s="370">
        <f>ABS(' Brechas'!AB41)</f>
        <v>0.116472286919742</v>
      </c>
      <c r="AC41" s="370">
        <f>ABS(' Brechas'!AC41)</f>
        <v>0.167525444017601</v>
      </c>
      <c r="AD41" s="370">
        <f>ABS(' Brechas'!AD41)</f>
        <v>0.50496545665665604</v>
      </c>
      <c r="AE41" s="370">
        <f>ABS(' Brechas'!AE41)</f>
        <v>0.109095884602955</v>
      </c>
      <c r="AF41" s="370">
        <f>ABS(' Brechas'!AF41)</f>
        <v>8.6429945327604299E-2</v>
      </c>
      <c r="AG41" s="370">
        <f>ABS(' Brechas'!AG41)</f>
        <v>1.3060432599967401E-2</v>
      </c>
      <c r="AH41" s="370">
        <f>ABS(' Brechas'!AH41)</f>
        <v>1.92252948107802E-2</v>
      </c>
      <c r="AI41" s="370">
        <f>ABS(' Brechas'!AI41)</f>
        <v>1.0358458839106899E-2</v>
      </c>
      <c r="AJ41" s="370">
        <f>ABS(' Brechas'!AJ41)</f>
        <v>5.5800371662530601E-2</v>
      </c>
      <c r="AK41" s="370">
        <f>ABS(' Brechas'!AK41)</f>
        <v>0.100698734100906</v>
      </c>
      <c r="AL41" s="370">
        <f>ABS(' Brechas'!AL41)</f>
        <v>6.0652903034106101E-2</v>
      </c>
      <c r="AM41" s="370">
        <f>ABS(' Brechas'!AM41)</f>
        <v>2.1954746333655701E-2</v>
      </c>
      <c r="AN41" s="370">
        <f>ABS(' Brechas'!AN41)</f>
        <v>1.49080144419003E-2</v>
      </c>
      <c r="AO41" s="370">
        <f>ABS(' Brechas'!AO41)</f>
        <v>3.9414004188254102E-2</v>
      </c>
      <c r="AP41" s="370">
        <f>ABS(' Brechas'!AP41)</f>
        <v>2.8888564532671399E-2</v>
      </c>
      <c r="AQ41" s="370">
        <f>ABS(' Brechas'!AQ41)</f>
        <v>3.2935241978907903E-2</v>
      </c>
      <c r="AR41" s="370">
        <f>ABS(' Brechas'!AR41)</f>
        <v>3.0179458907638498E-2</v>
      </c>
      <c r="AS41" s="370">
        <f>ABS(' Brechas'!AS41)</f>
        <v>9.4172835515104594E-2</v>
      </c>
      <c r="AT41" s="370">
        <f>ABS(' Brechas'!AT41)</f>
        <v>3.90236055905352E-2</v>
      </c>
      <c r="AU41" s="370">
        <f>ABS(' Brechas'!AU41)</f>
        <v>1.02338454970166E-2</v>
      </c>
      <c r="AV41" s="370">
        <f>ABS(' Brechas'!AV41)</f>
        <v>0.106196675949179</v>
      </c>
      <c r="AW41" s="370">
        <f>ABS(' Brechas'!AW41)</f>
        <v>1.1961138144088E-2</v>
      </c>
      <c r="AX41" s="370">
        <f>ABS(' Brechas'!AX41)</f>
        <v>0.32366752387269099</v>
      </c>
      <c r="AY41" s="370">
        <f>ABS(' Brechas'!AY41)</f>
        <v>2.6547731073529202E-2</v>
      </c>
      <c r="AZ41" s="370">
        <f>ABS(' Brechas'!AZ41)</f>
        <v>7.6179439859894296E-2</v>
      </c>
      <c r="BA41" s="370">
        <f>ABS(' Brechas'!BA41)</f>
        <v>3.15327207646698E-2</v>
      </c>
      <c r="BB41" s="370">
        <f>ABS(' Brechas'!BB41)</f>
        <v>3.3198850157694297E-2</v>
      </c>
      <c r="BC41" s="370">
        <f>ABS(' Brechas'!BC41)</f>
        <v>2.32613452849449E-3</v>
      </c>
      <c r="BD41" s="370">
        <f>ABS(' Brechas'!BD41)</f>
        <v>9.8401272299577808E-3</v>
      </c>
      <c r="BE41" s="370">
        <f>ABS(' Brechas'!BE41)</f>
        <v>1.9183609032035601E-2</v>
      </c>
      <c r="BF41" s="370">
        <f>ABS(' Brechas'!BF41)</f>
        <v>3.3842994975796501E-3</v>
      </c>
      <c r="BG41" s="370">
        <f>ABS(' Brechas'!BG41)</f>
        <v>1.5204157257032841E-2</v>
      </c>
      <c r="BH41" s="370">
        <f>ABS(' Brechas'!BH41)</f>
        <v>0.28947022743165102</v>
      </c>
      <c r="BI41" s="370">
        <f>ABS(' Brechas'!BI41)</f>
        <v>0.283877907566155</v>
      </c>
      <c r="BJ41" s="370">
        <f>ABS(' Brechas'!BJ41)</f>
        <v>0.44291254444373401</v>
      </c>
      <c r="BK41" s="370">
        <f>ABS(' Brechas'!BK41)</f>
        <v>6.4711598476585697E-2</v>
      </c>
      <c r="BL41" s="370">
        <f>ABS(' Brechas'!BL41)</f>
        <v>0.143721858346154</v>
      </c>
      <c r="BM41" s="370">
        <f>ABS(' Brechas'!BM41)</f>
        <v>2.0277635826685101E-2</v>
      </c>
      <c r="BN41" s="370">
        <f>ABS(' Brechas'!BN41)</f>
        <v>3.9518254153483902E-2</v>
      </c>
      <c r="BO41" s="370">
        <f>ABS(' Brechas'!BO41)</f>
        <v>3.05781529431043E-2</v>
      </c>
      <c r="BP41" s="370">
        <f>ABS(' Brechas'!BP41)</f>
        <v>3.1243623750254999E-2</v>
      </c>
      <c r="BQ41" s="370">
        <f>ABS(' Brechas'!BQ41)</f>
        <v>1.59323260776504E-2</v>
      </c>
      <c r="BR41" s="370">
        <f>ABS(' Brechas'!BR41)</f>
        <v>0.117018236161073</v>
      </c>
      <c r="BS41" s="370">
        <f>ABS(' Brechas'!BS41)</f>
        <v>0.33333333333333398</v>
      </c>
      <c r="BT41" s="370">
        <f>ABS(' Brechas'!BT41)</f>
        <v>3.4154744662275999E-2</v>
      </c>
      <c r="BU41" s="370">
        <f>ABS(' Brechas'!BU41)</f>
        <v>8.7024087024086802E-2</v>
      </c>
    </row>
    <row r="42" spans="1:73">
      <c r="A42" s="367">
        <v>19</v>
      </c>
      <c r="B42" s="367" t="s">
        <v>87</v>
      </c>
      <c r="C42" s="367">
        <v>2023</v>
      </c>
      <c r="D42" s="370">
        <f>ABS(' Brechas'!D42)</f>
        <v>4.3772656232038298E-2</v>
      </c>
      <c r="E42" s="370">
        <f>ABS(' Brechas'!E42)</f>
        <v>6.6789864529399098E-2</v>
      </c>
      <c r="F42" s="370">
        <f>ABS(' Brechas'!F42)</f>
        <v>2.9497901058110301E-2</v>
      </c>
      <c r="G42" s="370">
        <f>ABS(' Brechas'!G42)</f>
        <v>1.6989295880057299E-2</v>
      </c>
      <c r="H42" s="370">
        <f>ABS(' Brechas'!H42)</f>
        <v>1.0189369600088399E-2</v>
      </c>
      <c r="I42" s="370">
        <f>ABS(' Brechas'!I42)</f>
        <v>5.7265030905478396</v>
      </c>
      <c r="J42" s="370">
        <f>ABS(' Brechas'!J42)</f>
        <v>1.8564924969748299E-2</v>
      </c>
      <c r="K42" s="370">
        <f>ABS(' Brechas'!K42)</f>
        <v>3.0420366556654001E-3</v>
      </c>
      <c r="L42" s="370">
        <f>ABS(' Brechas'!L42)</f>
        <v>2.5950526266982001E-2</v>
      </c>
      <c r="M42" s="370">
        <f>ABS(' Brechas'!M42)</f>
        <v>5.2324470782576201E-5</v>
      </c>
      <c r="N42" s="370">
        <f>ABS(' Brechas'!N42)</f>
        <v>9.7850728504569502E-3</v>
      </c>
      <c r="O42" s="370">
        <f>ABS(' Brechas'!O42)</f>
        <v>2.7667423770235001E-2</v>
      </c>
      <c r="P42" s="370">
        <f>ABS(' Brechas'!P42)</f>
        <v>4.9762163615414502E-2</v>
      </c>
      <c r="Q42" s="370">
        <f>ABS(' Brechas'!Q42)</f>
        <v>1.7475102370274598E-2</v>
      </c>
      <c r="R42" s="370">
        <f>ABS(' Brechas'!R42)</f>
        <v>0.101060026627029</v>
      </c>
      <c r="S42" s="370">
        <f>ABS(' Brechas'!S42)</f>
        <v>1.3956475978772901E-2</v>
      </c>
      <c r="T42" s="370">
        <f>ABS(' Brechas'!T42)</f>
        <v>7.9450232364901199E-3</v>
      </c>
      <c r="U42" s="370">
        <f>ABS(' Brechas'!U42)</f>
        <v>6.5640911322372902E-2</v>
      </c>
      <c r="V42" s="370">
        <f>ABS(' Brechas'!V42)</f>
        <v>9.0924202961511508E-3</v>
      </c>
      <c r="W42" s="370">
        <f>ABS(' Brechas'!W42)</f>
        <v>0.14142076989440899</v>
      </c>
      <c r="X42" s="370">
        <f>ABS(' Brechas'!X42)</f>
        <v>0.23397979473754299</v>
      </c>
      <c r="Y42" s="370">
        <f>ABS(' Brechas'!Y42)</f>
        <v>0.169212419652364</v>
      </c>
      <c r="Z42" s="370">
        <f>ABS(' Brechas'!Z42)</f>
        <v>4.6605774919448797E-2</v>
      </c>
      <c r="AA42" s="370">
        <f>ABS(' Brechas'!AA42)</f>
        <v>0.12780657862952399</v>
      </c>
      <c r="AB42" s="370">
        <f>ABS(' Brechas'!AB42)</f>
        <v>7.0702349966806105E-2</v>
      </c>
      <c r="AC42" s="370">
        <f>ABS(' Brechas'!AC42)</f>
        <v>0.13094356355365799</v>
      </c>
      <c r="AD42" s="370">
        <f>ABS(' Brechas'!AD42)</f>
        <v>0.57931808804516505</v>
      </c>
      <c r="AE42" s="370">
        <f>ABS(' Brechas'!AE42)</f>
        <v>0.14827352294086801</v>
      </c>
      <c r="AF42" s="370">
        <f>ABS(' Brechas'!AF42)</f>
        <v>4.1000059369628902E-2</v>
      </c>
      <c r="AG42" s="370">
        <f>ABS(' Brechas'!AG42)</f>
        <v>8.0212198364470605E-3</v>
      </c>
      <c r="AH42" s="370">
        <f>ABS(' Brechas'!AH42)</f>
        <v>2.4064692229114901E-3</v>
      </c>
      <c r="AI42" s="370">
        <f>ABS(' Brechas'!AI42)</f>
        <v>1.8265250708798201E-3</v>
      </c>
      <c r="AJ42" s="370">
        <f>ABS(' Brechas'!AJ42)</f>
        <v>2.69901452370322E-2</v>
      </c>
      <c r="AK42" s="370">
        <f>ABS(' Brechas'!AK42)</f>
        <v>8.1786842594809506E-2</v>
      </c>
      <c r="AL42" s="370">
        <f>ABS(' Brechas'!AL42)</f>
        <v>2.1383553136219199E-2</v>
      </c>
      <c r="AM42" s="370">
        <f>ABS(' Brechas'!AM42)</f>
        <v>1.0735969240147801E-2</v>
      </c>
      <c r="AN42" s="370">
        <f>ABS(' Brechas'!AN42)</f>
        <v>2.89223794535758E-2</v>
      </c>
      <c r="AO42" s="370">
        <f>ABS(' Brechas'!AO42)</f>
        <v>4.4166005033622897E-2</v>
      </c>
      <c r="AP42" s="370">
        <f>ABS(' Brechas'!AP42)</f>
        <v>4.3648000736506501E-2</v>
      </c>
      <c r="AQ42" s="370">
        <f>ABS(' Brechas'!AQ42)</f>
        <v>0.15889357292985901</v>
      </c>
      <c r="AR42" s="370">
        <f>ABS(' Brechas'!AR42)</f>
        <v>9.9039968518452995E-2</v>
      </c>
      <c r="AS42" s="370">
        <f>ABS(' Brechas'!AS42)</f>
        <v>0.16706468391878301</v>
      </c>
      <c r="AT42" s="370">
        <f>ABS(' Brechas'!AT42)</f>
        <v>9.9115706698784008E-3</v>
      </c>
      <c r="AU42" s="370">
        <f>ABS(' Brechas'!AU42)</f>
        <v>2.4483868795462799E-2</v>
      </c>
      <c r="AV42" s="370">
        <f>ABS(' Brechas'!AV42)</f>
        <v>0.143563564629547</v>
      </c>
      <c r="AW42" s="370">
        <f>ABS(' Brechas'!AW42)</f>
        <v>4.8277986929176703E-2</v>
      </c>
      <c r="AX42" s="370">
        <f>ABS(' Brechas'!AX42)</f>
        <v>0.12617167085134601</v>
      </c>
      <c r="AY42" s="370">
        <f>ABS(' Brechas'!AY42)</f>
        <v>9.3416680169276199E-3</v>
      </c>
      <c r="AZ42" s="370">
        <f>ABS(' Brechas'!AZ42)</f>
        <v>4.1383108835625397E-2</v>
      </c>
      <c r="BA42" s="370">
        <f>ABS(' Brechas'!BA42)</f>
        <v>1.25033802783592E-2</v>
      </c>
      <c r="BB42" s="370">
        <f>ABS(' Brechas'!BB42)</f>
        <v>2.4207281046470901E-2</v>
      </c>
      <c r="BC42" s="370">
        <f>ABS(' Brechas'!BC42)</f>
        <v>1.2883062874413599E-3</v>
      </c>
      <c r="BD42" s="370">
        <f>ABS(' Brechas'!BD42)</f>
        <v>2.5248074369218498E-3</v>
      </c>
      <c r="BE42" s="370">
        <f>ABS(' Brechas'!BE42)</f>
        <v>1.10703838993005E-2</v>
      </c>
      <c r="BF42" s="370">
        <f>ABS(' Brechas'!BF42)</f>
        <v>8.2925094644890496E-3</v>
      </c>
      <c r="BG42" s="370">
        <f>ABS(' Brechas'!BG42)</f>
        <v>7.5904630118712301E-3</v>
      </c>
      <c r="BH42" s="370">
        <f>ABS(' Brechas'!BH42)</f>
        <v>0.25966860852907497</v>
      </c>
      <c r="BI42" s="370">
        <f>ABS(' Brechas'!BI42)</f>
        <v>0.43966415942053</v>
      </c>
      <c r="BJ42" s="370">
        <f>ABS(' Brechas'!BJ42)</f>
        <v>0.49496025654138698</v>
      </c>
      <c r="BK42" s="370">
        <f>ABS(' Brechas'!BK42)</f>
        <v>8.2351892488707806E-2</v>
      </c>
      <c r="BL42" s="370">
        <f>ABS(' Brechas'!BL42)</f>
        <v>0.171930738508703</v>
      </c>
      <c r="BM42" s="370">
        <f>ABS(' Brechas'!BM42)</f>
        <v>9.3967640700056594E-3</v>
      </c>
      <c r="BN42" s="370">
        <f>ABS(' Brechas'!BN42)</f>
        <v>3.6611860128140501E-2</v>
      </c>
      <c r="BO42" s="370">
        <f>ABS(' Brechas'!BO42)</f>
        <v>8.6268149060844193E-2</v>
      </c>
      <c r="BP42" s="370">
        <f>ABS(' Brechas'!BP42)</f>
        <v>1.0847176325889499E-2</v>
      </c>
      <c r="BQ42" s="370">
        <f>ABS(' Brechas'!BQ42)</f>
        <v>2.38927062888772E-2</v>
      </c>
      <c r="BR42" s="370">
        <f>ABS(' Brechas'!BR42)</f>
        <v>9.4050336358771594E-2</v>
      </c>
      <c r="BS42" s="370">
        <f>ABS(' Brechas'!BS42)</f>
        <v>0.33333333333333298</v>
      </c>
      <c r="BT42" s="370">
        <f>ABS(' Brechas'!BT42)</f>
        <v>1.6577235400764799E-2</v>
      </c>
      <c r="BU42" s="370">
        <f>ABS(' Brechas'!BU42)</f>
        <v>1.3455815758830401E-2</v>
      </c>
    </row>
    <row r="43" spans="1:73">
      <c r="A43" s="367">
        <v>20</v>
      </c>
      <c r="B43" s="367" t="s">
        <v>88</v>
      </c>
      <c r="C43" s="367">
        <v>2023</v>
      </c>
      <c r="D43" s="370">
        <f>ABS(' Brechas'!D43)</f>
        <v>5.2243509410461797E-2</v>
      </c>
      <c r="E43" s="370">
        <f>ABS(' Brechas'!E43)</f>
        <v>0.113305679894221</v>
      </c>
      <c r="F43" s="370">
        <f>ABS(' Brechas'!F43)</f>
        <v>5.5031955024459102E-3</v>
      </c>
      <c r="G43" s="370">
        <f>ABS(' Brechas'!G43)</f>
        <v>1.05602466464991E-2</v>
      </c>
      <c r="H43" s="370">
        <f>ABS(' Brechas'!H43)</f>
        <v>7.0891422286790302E-3</v>
      </c>
      <c r="I43" s="370">
        <f>ABS(' Brechas'!I43)</f>
        <v>4.0449516757703901</v>
      </c>
      <c r="J43" s="370">
        <f>ABS(' Brechas'!J43)</f>
        <v>1.67742982493982E-2</v>
      </c>
      <c r="K43" s="370">
        <f>ABS(' Brechas'!K43)</f>
        <v>3.1354393762308302E-3</v>
      </c>
      <c r="L43" s="370">
        <f>ABS(' Brechas'!L43)</f>
        <v>8.8854369988653308E-3</v>
      </c>
      <c r="M43" s="370">
        <f>ABS(' Brechas'!M43)</f>
        <v>5.6878484727117697E-5</v>
      </c>
      <c r="N43" s="370">
        <f>ABS(' Brechas'!N43)</f>
        <v>5.6947242579875696E-3</v>
      </c>
      <c r="O43" s="370">
        <f>ABS(' Brechas'!O43)</f>
        <v>9.5360182316705205E-2</v>
      </c>
      <c r="P43" s="370">
        <f>ABS(' Brechas'!P43)</f>
        <v>2.33785158597721E-2</v>
      </c>
      <c r="Q43" s="370">
        <f>ABS(' Brechas'!Q43)</f>
        <v>3.5844280889615103E-2</v>
      </c>
      <c r="R43" s="370">
        <f>ABS(' Brechas'!R43)</f>
        <v>1.2830709879504101E-2</v>
      </c>
      <c r="S43" s="370">
        <f>ABS(' Brechas'!S43)</f>
        <v>2.0587326110955002E-2</v>
      </c>
      <c r="T43" s="370">
        <f>ABS(' Brechas'!T43)</f>
        <v>3.0768018873627602E-3</v>
      </c>
      <c r="U43" s="370">
        <f>ABS(' Brechas'!U43)</f>
        <v>1.7822543844624599E-2</v>
      </c>
      <c r="V43" s="370">
        <f>ABS(' Brechas'!V43)</f>
        <v>1.11239256100415E-2</v>
      </c>
      <c r="W43" s="370">
        <f>ABS(' Brechas'!W43)</f>
        <v>6.6151749258252193E-2</v>
      </c>
      <c r="X43" s="370">
        <f>ABS(' Brechas'!X43)</f>
        <v>0.10949352447586699</v>
      </c>
      <c r="Y43" s="370">
        <f>ABS(' Brechas'!Y43)</f>
        <v>0.35447689380652198</v>
      </c>
      <c r="Z43" s="370">
        <f>ABS(' Brechas'!Z43)</f>
        <v>0.118808668704488</v>
      </c>
      <c r="AA43" s="370">
        <f>ABS(' Brechas'!AA43)</f>
        <v>8.5490503831902001E-2</v>
      </c>
      <c r="AB43" s="370">
        <f>ABS(' Brechas'!AB43)</f>
        <v>1.07094208958555E-2</v>
      </c>
      <c r="AC43" s="370">
        <f>ABS(' Brechas'!AC43)</f>
        <v>0.188110124232134</v>
      </c>
      <c r="AD43" s="370">
        <f>ABS(' Brechas'!AD43)</f>
        <v>0.39628357548883197</v>
      </c>
      <c r="AE43" s="370">
        <f>ABS(' Brechas'!AE43)</f>
        <v>0.162018273443018</v>
      </c>
      <c r="AF43" s="370">
        <f>ABS(' Brechas'!AF43)</f>
        <v>5.1914007376293501E-2</v>
      </c>
      <c r="AG43" s="370">
        <f>ABS(' Brechas'!AG43)</f>
        <v>6.5198625247692796E-3</v>
      </c>
      <c r="AH43" s="370">
        <f>ABS(' Brechas'!AH43)</f>
        <v>1.9282830840738299E-2</v>
      </c>
      <c r="AI43" s="370">
        <f>ABS(' Brechas'!AI43)</f>
        <v>2.2464689142363999E-2</v>
      </c>
      <c r="AJ43" s="370">
        <f>ABS(' Brechas'!AJ43)</f>
        <v>4.0537084209638197E-2</v>
      </c>
      <c r="AK43" s="370">
        <f>ABS(' Brechas'!AK43)</f>
        <v>8.2313835726900098E-2</v>
      </c>
      <c r="AL43" s="370">
        <f>ABS(' Brechas'!AL43)</f>
        <v>5.0112944418789197E-2</v>
      </c>
      <c r="AM43" s="370">
        <f>ABS(' Brechas'!AM43)</f>
        <v>1.02694668229339E-2</v>
      </c>
      <c r="AN43" s="370">
        <f>ABS(' Brechas'!AN43)</f>
        <v>0.216260980958943</v>
      </c>
      <c r="AO43" s="370">
        <f>ABS(' Brechas'!AO43)</f>
        <v>2.5827508687945599E-2</v>
      </c>
      <c r="AP43" s="370">
        <f>ABS(' Brechas'!AP43)</f>
        <v>6.3333602075736795E-2</v>
      </c>
      <c r="AQ43" s="370">
        <f>ABS(' Brechas'!AQ43)</f>
        <v>4.6636225636470803E-2</v>
      </c>
      <c r="AR43" s="370">
        <f>ABS(' Brechas'!AR43)</f>
        <v>2.86196412328493E-2</v>
      </c>
      <c r="AS43" s="370">
        <f>ABS(' Brechas'!AS43)</f>
        <v>0.151930352891955</v>
      </c>
      <c r="AT43" s="370">
        <f>ABS(' Brechas'!AT43)</f>
        <v>7.1638058549781294E-2</v>
      </c>
      <c r="AU43" s="370">
        <f>ABS(' Brechas'!AU43)</f>
        <v>2.51087512734228E-2</v>
      </c>
      <c r="AV43" s="370">
        <f>ABS(' Brechas'!AV43)</f>
        <v>5.6887224968833597E-2</v>
      </c>
      <c r="AW43" s="370">
        <f>ABS(' Brechas'!AW43)</f>
        <v>8.6251429558014802E-3</v>
      </c>
      <c r="AX43" s="370">
        <f>ABS(' Brechas'!AX43)</f>
        <v>8.4638269587563E-2</v>
      </c>
      <c r="AY43" s="370">
        <f>ABS(' Brechas'!AY43)</f>
        <v>1.77850426000042E-2</v>
      </c>
      <c r="AZ43" s="370">
        <f>ABS(' Brechas'!AZ43)</f>
        <v>0.20727378202117699</v>
      </c>
      <c r="BA43" s="370">
        <f>ABS(' Brechas'!BA43)</f>
        <v>1.7496748624589799E-2</v>
      </c>
      <c r="BB43" s="370">
        <f>ABS(' Brechas'!BB43)</f>
        <v>2.3600084434833302E-2</v>
      </c>
      <c r="BC43" s="370">
        <f>ABS(' Brechas'!BC43)</f>
        <v>1.1729323646481301E-2</v>
      </c>
      <c r="BD43" s="370">
        <f>ABS(' Brechas'!BD43)</f>
        <v>5.0295420678548204E-3</v>
      </c>
      <c r="BE43" s="370">
        <f>ABS(' Brechas'!BE43)</f>
        <v>2.39300180179042E-2</v>
      </c>
      <c r="BF43" s="370">
        <f>ABS(' Brechas'!BF43)</f>
        <v>4.5552704106353401E-3</v>
      </c>
      <c r="BG43" s="370">
        <f>ABS(' Brechas'!BG43)</f>
        <v>1.4378963149931045E-2</v>
      </c>
      <c r="BH43" s="370">
        <f>ABS(' Brechas'!BH43)</f>
        <v>0.30307857221877799</v>
      </c>
      <c r="BI43" s="370">
        <f>ABS(' Brechas'!BI43)</f>
        <v>0.39758256740621301</v>
      </c>
      <c r="BJ43" s="370">
        <f>ABS(' Brechas'!BJ43)</f>
        <v>0.47239688633534299</v>
      </c>
      <c r="BK43" s="370">
        <f>ABS(' Brechas'!BK43)</f>
        <v>8.3457386829322897E-2</v>
      </c>
      <c r="BL43" s="370">
        <f>ABS(' Brechas'!BL43)</f>
        <v>0.170506044206646</v>
      </c>
      <c r="BM43" s="370">
        <f>ABS(' Brechas'!BM43)</f>
        <v>0.22921713704228699</v>
      </c>
      <c r="BN43" s="370">
        <f>ABS(' Brechas'!BN43)</f>
        <v>2.7686684069143801E-2</v>
      </c>
      <c r="BO43" s="370">
        <f>ABS(' Brechas'!BO43)</f>
        <v>7.1090612905944997E-2</v>
      </c>
      <c r="BP43" s="370">
        <f>ABS(' Brechas'!BP43)</f>
        <v>2.87007879160079E-2</v>
      </c>
      <c r="BQ43" s="370">
        <f>ABS(' Brechas'!BQ43)</f>
        <v>6.15409345214082E-2</v>
      </c>
      <c r="BR43" s="370">
        <f>ABS(' Brechas'!BR43)</f>
        <v>0.141048413935178</v>
      </c>
      <c r="BS43" s="370">
        <f>ABS(' Brechas'!BS43)</f>
        <v>0.4</v>
      </c>
      <c r="BT43" s="370">
        <f>ABS(' Brechas'!BT43)</f>
        <v>1.48650452073533E-2</v>
      </c>
      <c r="BU43" s="370">
        <f>ABS(' Brechas'!BU43)</f>
        <v>8.9659037027459403E-3</v>
      </c>
    </row>
    <row r="44" spans="1:73">
      <c r="A44" s="367">
        <v>23</v>
      </c>
      <c r="B44" s="367" t="s">
        <v>89</v>
      </c>
      <c r="C44" s="367">
        <v>2023</v>
      </c>
      <c r="D44" s="370">
        <f>ABS(' Brechas'!D44)</f>
        <v>3.3294768856402597E-2</v>
      </c>
      <c r="E44" s="370">
        <f>ABS(' Brechas'!E44)</f>
        <v>0.23624130625819201</v>
      </c>
      <c r="F44" s="370">
        <f>ABS(' Brechas'!F44)</f>
        <v>1.0418077489640999E-2</v>
      </c>
      <c r="G44" s="370">
        <f>ABS(' Brechas'!G44)</f>
        <v>1.3590689842653899E-2</v>
      </c>
      <c r="H44" s="370">
        <f>ABS(' Brechas'!H44)</f>
        <v>1.5481795899063899E-2</v>
      </c>
      <c r="I44" s="370">
        <f>ABS(' Brechas'!I44)</f>
        <v>8.0699219008131102</v>
      </c>
      <c r="J44" s="370">
        <f>ABS(' Brechas'!J44)</f>
        <v>1.55583607693453E-2</v>
      </c>
      <c r="K44" s="370">
        <f>ABS(' Brechas'!K44)</f>
        <v>9.9753203375347894E-4</v>
      </c>
      <c r="L44" s="370">
        <f>ABS(' Brechas'!L44)</f>
        <v>4.0295191030102699E-2</v>
      </c>
      <c r="M44" s="370">
        <f>ABS(' Brechas'!M44)</f>
        <v>3.5795769618406397E-5</v>
      </c>
      <c r="N44" s="370">
        <f>ABS(' Brechas'!N44)</f>
        <v>1.0233124488348099E-2</v>
      </c>
      <c r="O44" s="370">
        <f>ABS(' Brechas'!O44)</f>
        <v>5.11953721335802E-3</v>
      </c>
      <c r="P44" s="370">
        <f>ABS(' Brechas'!P44)</f>
        <v>1.6406834776660498E-2</v>
      </c>
      <c r="Q44" s="370">
        <f>ABS(' Brechas'!Q44)</f>
        <v>9.5191062858713996E-2</v>
      </c>
      <c r="R44" s="370">
        <f>ABS(' Brechas'!R44)</f>
        <v>2.6630524267396101E-2</v>
      </c>
      <c r="S44" s="370">
        <f>ABS(' Brechas'!S44)</f>
        <v>7.46360382526214E-3</v>
      </c>
      <c r="T44" s="370">
        <f>ABS(' Brechas'!T44)</f>
        <v>3.36266246712058E-2</v>
      </c>
      <c r="U44" s="370">
        <f>ABS(' Brechas'!U44)</f>
        <v>3.2234938681636099E-2</v>
      </c>
      <c r="V44" s="370">
        <f>ABS(' Brechas'!V44)</f>
        <v>3.0176756558856599E-2</v>
      </c>
      <c r="W44" s="370">
        <f>ABS(' Brechas'!W44)</f>
        <v>0.14767380039375899</v>
      </c>
      <c r="X44" s="370">
        <f>ABS(' Brechas'!X44)</f>
        <v>0.20211816473132299</v>
      </c>
      <c r="Y44" s="370">
        <f>ABS(' Brechas'!Y44)</f>
        <v>0.64841588498491898</v>
      </c>
      <c r="Z44" s="370">
        <f>ABS(' Brechas'!Z44)</f>
        <v>9.3380811390682994E-2</v>
      </c>
      <c r="AA44" s="370">
        <f>ABS(' Brechas'!AA44)</f>
        <v>3.90969059575665E-2</v>
      </c>
      <c r="AB44" s="370">
        <f>ABS(' Brechas'!AB44)</f>
        <v>6.9198582469676306E-2</v>
      </c>
      <c r="AC44" s="370">
        <f>ABS(' Brechas'!AC44)</f>
        <v>0.23558189315185199</v>
      </c>
      <c r="AD44" s="370">
        <f>ABS(' Brechas'!AD44)</f>
        <v>0.30932438246010302</v>
      </c>
      <c r="AE44" s="370">
        <f>ABS(' Brechas'!AE44)</f>
        <v>4.4711204639267803E-2</v>
      </c>
      <c r="AF44" s="370">
        <f>ABS(' Brechas'!AF44)</f>
        <v>3.1387988858531599E-2</v>
      </c>
      <c r="AG44" s="370">
        <f>ABS(' Brechas'!AG44)</f>
        <v>7.0384549692576797E-3</v>
      </c>
      <c r="AH44" s="370">
        <f>ABS(' Brechas'!AH44)</f>
        <v>2.6473727257918099E-2</v>
      </c>
      <c r="AI44" s="370">
        <f>ABS(' Brechas'!AI44)</f>
        <v>1.53855318336595E-3</v>
      </c>
      <c r="AJ44" s="370">
        <f>ABS(' Brechas'!AJ44)</f>
        <v>2.4408673529927299E-2</v>
      </c>
      <c r="AK44" s="370">
        <f>ABS(' Brechas'!AK44)</f>
        <v>6.1264207430391002E-2</v>
      </c>
      <c r="AL44" s="370">
        <f>ABS(' Brechas'!AL44)</f>
        <v>0.29856696907821001</v>
      </c>
      <c r="AM44" s="370">
        <f>ABS(' Brechas'!AM44)</f>
        <v>8.68939959208446E-3</v>
      </c>
      <c r="AN44" s="370">
        <f>ABS(' Brechas'!AN44)</f>
        <v>1.15064658825779E-2</v>
      </c>
      <c r="AO44" s="370">
        <f>ABS(' Brechas'!AO44)</f>
        <v>3.80021175401202E-2</v>
      </c>
      <c r="AP44" s="370">
        <f>ABS(' Brechas'!AP44)</f>
        <v>8.2243525313634602E-2</v>
      </c>
      <c r="AQ44" s="370">
        <f>ABS(' Brechas'!AQ44)</f>
        <v>0.15940946288122401</v>
      </c>
      <c r="AR44" s="370">
        <f>ABS(' Brechas'!AR44)</f>
        <v>6.3648610163152902E-2</v>
      </c>
      <c r="AS44" s="370">
        <f>ABS(' Brechas'!AS44)</f>
        <v>0.151512792464088</v>
      </c>
      <c r="AT44" s="370">
        <f>ABS(' Brechas'!AT44)</f>
        <v>1.2471631958591901E-2</v>
      </c>
      <c r="AU44" s="370">
        <f>ABS(' Brechas'!AU44)</f>
        <v>2.0431127108928401E-2</v>
      </c>
      <c r="AV44" s="370">
        <f>ABS(' Brechas'!AV44)</f>
        <v>0.158225135482709</v>
      </c>
      <c r="AW44" s="370">
        <f>ABS(' Brechas'!AW44)</f>
        <v>6.0910518483702103E-2</v>
      </c>
      <c r="AX44" s="370">
        <f>ABS(' Brechas'!AX44)</f>
        <v>0.24193449708028</v>
      </c>
      <c r="AY44" s="370">
        <f>ABS(' Brechas'!AY44)</f>
        <v>1.24015270015872E-2</v>
      </c>
      <c r="AZ44" s="370">
        <f>ABS(' Brechas'!AZ44)</f>
        <v>2.4323727145421801E-3</v>
      </c>
      <c r="BA44" s="370">
        <f>ABS(' Brechas'!BA44)</f>
        <v>9.7964453453711804E-3</v>
      </c>
      <c r="BB44" s="370">
        <f>ABS(' Brechas'!BB44)</f>
        <v>2.81840528771003E-2</v>
      </c>
      <c r="BC44" s="370">
        <f>ABS(' Brechas'!BC44)</f>
        <v>6.4049030545882098E-3</v>
      </c>
      <c r="BD44" s="370">
        <f>ABS(' Brechas'!BD44)</f>
        <v>4.1497626031451696E-3</v>
      </c>
      <c r="BE44" s="370">
        <f>ABS(' Brechas'!BE44)</f>
        <v>2.14668810705183E-2</v>
      </c>
      <c r="BF44" s="370">
        <f>ABS(' Brechas'!BF44)</f>
        <v>1.7502754417347E-3</v>
      </c>
      <c r="BG44" s="370">
        <f>ABS(' Brechas'!BG44)</f>
        <v>7.975338284400996E-3</v>
      </c>
      <c r="BH44" s="370">
        <f>ABS(' Brechas'!BH44)</f>
        <v>0.27503168745422801</v>
      </c>
      <c r="BI44" s="370">
        <f>ABS(' Brechas'!BI44)</f>
        <v>0.35864844075011498</v>
      </c>
      <c r="BJ44" s="370">
        <f>ABS(' Brechas'!BJ44)</f>
        <v>0.57894546487260201</v>
      </c>
      <c r="BK44" s="370">
        <f>ABS(' Brechas'!BK44)</f>
        <v>5.2548777103110497E-2</v>
      </c>
      <c r="BL44" s="370">
        <f>ABS(' Brechas'!BL44)</f>
        <v>0.15743724794539499</v>
      </c>
      <c r="BM44" s="370">
        <f>ABS(' Brechas'!BM44)</f>
        <v>1.7063432601985101E-2</v>
      </c>
      <c r="BN44" s="370">
        <f>ABS(' Brechas'!BN44)</f>
        <v>2.2801272978996701E-2</v>
      </c>
      <c r="BO44" s="370">
        <f>ABS(' Brechas'!BO44)</f>
        <v>0.131782739469925</v>
      </c>
      <c r="BP44" s="370">
        <f>ABS(' Brechas'!BP44)</f>
        <v>2.1816499055397599E-2</v>
      </c>
      <c r="BQ44" s="370">
        <f>ABS(' Brechas'!BQ44)</f>
        <v>2.5080169230996801E-2</v>
      </c>
      <c r="BR44" s="370">
        <f>ABS(' Brechas'!BR44)</f>
        <v>1.90104394067474E-2</v>
      </c>
      <c r="BS44" s="370">
        <f>ABS(' Brechas'!BS44)</f>
        <v>0</v>
      </c>
      <c r="BT44" s="370">
        <f>ABS(' Brechas'!BT44)</f>
        <v>1.33172710730859E-2</v>
      </c>
      <c r="BU44" s="370">
        <f>ABS(' Brechas'!BU44)</f>
        <v>2.9918699186991801E-2</v>
      </c>
    </row>
    <row r="45" spans="1:73">
      <c r="A45" s="367">
        <v>25</v>
      </c>
      <c r="B45" s="367" t="s">
        <v>90</v>
      </c>
      <c r="C45" s="367">
        <v>2023</v>
      </c>
      <c r="D45" s="370">
        <f>ABS(' Brechas'!D45)</f>
        <v>2.8930485903186899E-2</v>
      </c>
      <c r="E45" s="370">
        <f>ABS(' Brechas'!E45)</f>
        <v>8.3146152034589596E-2</v>
      </c>
      <c r="F45" s="370">
        <f>ABS(' Brechas'!F45)</f>
        <v>4.1003678380530997E-3</v>
      </c>
      <c r="G45" s="370">
        <f>ABS(' Brechas'!G45)</f>
        <v>4.69712520058188E-3</v>
      </c>
      <c r="H45" s="370">
        <f>ABS(' Brechas'!H45)</f>
        <v>2.4310781730655E-3</v>
      </c>
      <c r="I45" s="370">
        <f>ABS(' Brechas'!I45)</f>
        <v>2.3500129887677401</v>
      </c>
      <c r="J45" s="370">
        <f>ABS(' Brechas'!J45)</f>
        <v>3.4910150155941901E-3</v>
      </c>
      <c r="K45" s="370">
        <f>ABS(' Brechas'!K45)</f>
        <v>4.4092899735914399E-4</v>
      </c>
      <c r="L45" s="370">
        <f>ABS(' Brechas'!L45)</f>
        <v>9.1074600967273808E-3</v>
      </c>
      <c r="M45" s="370">
        <f>ABS(' Brechas'!M45)</f>
        <v>6.4458397979441705E-5</v>
      </c>
      <c r="N45" s="370">
        <f>ABS(' Brechas'!N45)</f>
        <v>4.3055978328030804E-3</v>
      </c>
      <c r="O45" s="370">
        <f>ABS(' Brechas'!O45)</f>
        <v>4.9233644267164797E-2</v>
      </c>
      <c r="P45" s="370">
        <f>ABS(' Brechas'!P45)</f>
        <v>3.3859173098570602E-2</v>
      </c>
      <c r="Q45" s="370">
        <f>ABS(' Brechas'!Q45)</f>
        <v>3.3088164402411998E-3</v>
      </c>
      <c r="R45" s="370">
        <f>ABS(' Brechas'!R45)</f>
        <v>1.8154175336949699E-2</v>
      </c>
      <c r="S45" s="370">
        <f>ABS(' Brechas'!S45)</f>
        <v>1.9377522967507999E-2</v>
      </c>
      <c r="T45" s="370">
        <f>ABS(' Brechas'!T45)</f>
        <v>1.2845485604578201E-3</v>
      </c>
      <c r="U45" s="370">
        <f>ABS(' Brechas'!U45)</f>
        <v>7.8917798123969193E-2</v>
      </c>
      <c r="V45" s="370">
        <f>ABS(' Brechas'!V45)</f>
        <v>0.112153383973017</v>
      </c>
      <c r="W45" s="370">
        <f>ABS(' Brechas'!W45)</f>
        <v>0.16248185785778199</v>
      </c>
      <c r="X45" s="370">
        <f>ABS(' Brechas'!X45)</f>
        <v>0.164305433936555</v>
      </c>
      <c r="Y45" s="370">
        <f>ABS(' Brechas'!Y45)</f>
        <v>0.27980000676694999</v>
      </c>
      <c r="Z45" s="370">
        <f>ABS(' Brechas'!Z45)</f>
        <v>8.0002378003926497E-2</v>
      </c>
      <c r="AA45" s="370">
        <f>ABS(' Brechas'!AA45)</f>
        <v>9.0352049779790694E-2</v>
      </c>
      <c r="AB45" s="370">
        <f>ABS(' Brechas'!AB45)</f>
        <v>0.10002404034701801</v>
      </c>
      <c r="AC45" s="370">
        <f>ABS(' Brechas'!AC45)</f>
        <v>0.12709281192758301</v>
      </c>
      <c r="AD45" s="370">
        <f>ABS(' Brechas'!AD45)</f>
        <v>0.230817493857601</v>
      </c>
      <c r="AE45" s="370">
        <f>ABS(' Brechas'!AE45)</f>
        <v>0.14505472351458401</v>
      </c>
      <c r="AF45" s="370">
        <f>ABS(' Brechas'!AF45)</f>
        <v>4.0570552623184201E-2</v>
      </c>
      <c r="AG45" s="370">
        <f>ABS(' Brechas'!AG45)</f>
        <v>4.5243017707492002E-3</v>
      </c>
      <c r="AH45" s="370">
        <f>ABS(' Brechas'!AH45)</f>
        <v>8.0204806141128595E-3</v>
      </c>
      <c r="AI45" s="370">
        <f>ABS(' Brechas'!AI45)</f>
        <v>2.23414925315753E-3</v>
      </c>
      <c r="AJ45" s="370">
        <f>ABS(' Brechas'!AJ45)</f>
        <v>1.2757212394725499E-2</v>
      </c>
      <c r="AK45" s="370">
        <f>ABS(' Brechas'!AK45)</f>
        <v>4.8233729417751302E-2</v>
      </c>
      <c r="AL45" s="370">
        <f>ABS(' Brechas'!AL45)</f>
        <v>4.3520041498814201E-2</v>
      </c>
      <c r="AM45" s="370">
        <f>ABS(' Brechas'!AM45)</f>
        <v>2.88299340667688E-2</v>
      </c>
      <c r="AN45" s="370">
        <f>ABS(' Brechas'!AN45)</f>
        <v>1.8366272706621799E-2</v>
      </c>
      <c r="AO45" s="370">
        <f>ABS(' Brechas'!AO45)</f>
        <v>1.8387674329817499E-2</v>
      </c>
      <c r="AP45" s="370">
        <f>ABS(' Brechas'!AP45)</f>
        <v>3.3774907222845603E-2</v>
      </c>
      <c r="AQ45" s="370">
        <f>ABS(' Brechas'!AQ45)</f>
        <v>9.5608478916123202E-2</v>
      </c>
      <c r="AR45" s="370">
        <f>ABS(' Brechas'!AR45)</f>
        <v>5.7990525317936803E-2</v>
      </c>
      <c r="AS45" s="370">
        <f>ABS(' Brechas'!AS45)</f>
        <v>7.3903434612582294E-2</v>
      </c>
      <c r="AT45" s="370">
        <f>ABS(' Brechas'!AT45)</f>
        <v>3.7369597689978197E-2</v>
      </c>
      <c r="AU45" s="370">
        <f>ABS(' Brechas'!AU45)</f>
        <v>4.07043695457888E-2</v>
      </c>
      <c r="AV45" s="370">
        <f>ABS(' Brechas'!AV45)</f>
        <v>1.61938689389549E-2</v>
      </c>
      <c r="AW45" s="370">
        <f>ABS(' Brechas'!AW45)</f>
        <v>3.7010746313958201E-3</v>
      </c>
      <c r="AX45" s="370">
        <f>ABS(' Brechas'!AX45)</f>
        <v>8.9513416096239397E-3</v>
      </c>
      <c r="AY45" s="370">
        <f>ABS(' Brechas'!AY45)</f>
        <v>2.39554816012113E-2</v>
      </c>
      <c r="AZ45" s="370">
        <f>ABS(' Brechas'!AZ45)</f>
        <v>2.3343865176092399E-2</v>
      </c>
      <c r="BA45" s="370">
        <f>ABS(' Brechas'!BA45)</f>
        <v>2.3914194222836999E-2</v>
      </c>
      <c r="BB45" s="370">
        <f>ABS(' Brechas'!BB45)</f>
        <v>2.49668554719263E-2</v>
      </c>
      <c r="BC45" s="370">
        <f>ABS(' Brechas'!BC45)</f>
        <v>5.6295712565410799E-3</v>
      </c>
      <c r="BD45" s="370">
        <f>ABS(' Brechas'!BD45)</f>
        <v>8.4489755930203806E-5</v>
      </c>
      <c r="BE45" s="370">
        <f>ABS(' Brechas'!BE45)</f>
        <v>1.7338750944324199E-2</v>
      </c>
      <c r="BF45" s="370">
        <f>ABS(' Brechas'!BF45)</f>
        <v>8.5976849943699904E-3</v>
      </c>
      <c r="BG45" s="370">
        <f>ABS(' Brechas'!BG45)</f>
        <v>8.8602617704597875E-3</v>
      </c>
      <c r="BH45" s="370">
        <f>ABS(' Brechas'!BH45)</f>
        <v>0.17768784800036799</v>
      </c>
      <c r="BI45" s="370">
        <f>ABS(' Brechas'!BI45)</f>
        <v>0.17765800472575899</v>
      </c>
      <c r="BJ45" s="370">
        <f>ABS(' Brechas'!BJ45)</f>
        <v>0.23986070030163301</v>
      </c>
      <c r="BK45" s="370">
        <f>ABS(' Brechas'!BK45)</f>
        <v>2.7136739561224799E-2</v>
      </c>
      <c r="BL45" s="370">
        <f>ABS(' Brechas'!BL45)</f>
        <v>0.117528445595091</v>
      </c>
      <c r="BM45" s="370">
        <f>ABS(' Brechas'!BM45)</f>
        <v>1.0873739567199E-2</v>
      </c>
      <c r="BN45" s="370">
        <f>ABS(' Brechas'!BN45)</f>
        <v>0.12313472232348099</v>
      </c>
      <c r="BO45" s="370">
        <f>ABS(' Brechas'!BO45)</f>
        <v>1.87008132210254E-2</v>
      </c>
      <c r="BP45" s="370">
        <f>ABS(' Brechas'!BP45)</f>
        <v>5.1635720601237896E-3</v>
      </c>
      <c r="BQ45" s="370">
        <f>ABS(' Brechas'!BQ45)</f>
        <v>1.70812699966466E-3</v>
      </c>
      <c r="BR45" s="370">
        <f>ABS(' Brechas'!BR45)</f>
        <v>3.9749645353590803E-2</v>
      </c>
      <c r="BS45" s="370">
        <f>ABS(' Brechas'!BS45)</f>
        <v>0.17142857142857101</v>
      </c>
      <c r="BT45" s="370">
        <f>ABS(' Brechas'!BT45)</f>
        <v>4.6772426777336399E-3</v>
      </c>
      <c r="BU45" s="370">
        <f>ABS(' Brechas'!BU45)</f>
        <v>4.4267494432822796E-3</v>
      </c>
    </row>
    <row r="46" spans="1:73">
      <c r="A46" s="367">
        <v>27</v>
      </c>
      <c r="B46" s="367" t="s">
        <v>91</v>
      </c>
      <c r="C46" s="367">
        <v>2023</v>
      </c>
      <c r="D46" s="370">
        <f>ABS(' Brechas'!D46)</f>
        <v>1.57222255114054E-3</v>
      </c>
      <c r="E46" s="370">
        <f>ABS(' Brechas'!E46)</f>
        <v>9.0113218452931507E-2</v>
      </c>
      <c r="F46" s="370">
        <f>ABS(' Brechas'!F46)</f>
        <v>1.0935746640715199E-2</v>
      </c>
      <c r="G46" s="370">
        <f>ABS(' Brechas'!G46)</f>
        <v>1.26599881609056E-2</v>
      </c>
      <c r="H46" s="370">
        <f>ABS(' Brechas'!H46)</f>
        <v>6.1045259299723096E-3</v>
      </c>
      <c r="I46" s="370">
        <f>ABS(' Brechas'!I46)</f>
        <v>5.3948667322739299</v>
      </c>
      <c r="J46" s="370">
        <f>ABS(' Brechas'!J46)</f>
        <v>2.12310521729842E-2</v>
      </c>
      <c r="K46" s="370">
        <f>ABS(' Brechas'!K46)</f>
        <v>1.22197082334082E-2</v>
      </c>
      <c r="L46" s="370">
        <f>ABS(' Brechas'!L46)</f>
        <v>0.11412190904495501</v>
      </c>
      <c r="M46" s="370">
        <f>ABS(' Brechas'!M46)</f>
        <v>3.8817495367064803E-2</v>
      </c>
      <c r="N46" s="370">
        <f>ABS(' Brechas'!N46)</f>
        <v>6.7762403056186599E-3</v>
      </c>
      <c r="O46" s="370">
        <f>ABS(' Brechas'!O46)</f>
        <v>4.2651717543321997E-2</v>
      </c>
      <c r="P46" s="370">
        <f>ABS(' Brechas'!P46)</f>
        <v>5.0748825092040803E-2</v>
      </c>
      <c r="Q46" s="370">
        <f>ABS(' Brechas'!Q46)</f>
        <v>8.3892442992388294E-2</v>
      </c>
      <c r="R46" s="370">
        <f>ABS(' Brechas'!R46)</f>
        <v>8.9844038731613299E-2</v>
      </c>
      <c r="S46" s="370">
        <f>ABS(' Brechas'!S46)</f>
        <v>5.4964521397085301E-3</v>
      </c>
      <c r="T46" s="370">
        <f>ABS(' Brechas'!T46)</f>
        <v>0.34249998939875398</v>
      </c>
      <c r="U46" s="370">
        <f>ABS(' Brechas'!U46)</f>
        <v>2.50965003504602E-2</v>
      </c>
      <c r="V46" s="370">
        <f>ABS(' Brechas'!V46)</f>
        <v>5.5594425807311602E-2</v>
      </c>
      <c r="W46" s="370">
        <f>ABS(' Brechas'!W46)</f>
        <v>0.133155844191435</v>
      </c>
      <c r="X46" s="370">
        <f>ABS(' Brechas'!X46)</f>
        <v>0.71235888157358895</v>
      </c>
      <c r="Y46" s="370">
        <f>ABS(' Brechas'!Y46)</f>
        <v>9.5973381906702904E-2</v>
      </c>
      <c r="Z46" s="370">
        <f>ABS(' Brechas'!Z46)</f>
        <v>2.1135182290957299E-2</v>
      </c>
      <c r="AA46" s="370">
        <f>ABS(' Brechas'!AA46)</f>
        <v>5.5580694068038602E-3</v>
      </c>
      <c r="AB46" s="370">
        <f>ABS(' Brechas'!AB46)</f>
        <v>8.4558313573023694E-2</v>
      </c>
      <c r="AC46" s="370">
        <f>ABS(' Brechas'!AC46)</f>
        <v>7.9932249898513399E-2</v>
      </c>
      <c r="AD46" s="370">
        <f>ABS(' Brechas'!AD46)</f>
        <v>0.54491647627751405</v>
      </c>
      <c r="AE46" s="370">
        <f>ABS(' Brechas'!AE46)</f>
        <v>1.29528219865394E-2</v>
      </c>
      <c r="AF46" s="370">
        <f>ABS(' Brechas'!AF46)</f>
        <v>0.249729499989197</v>
      </c>
      <c r="AG46" s="370">
        <f>ABS(' Brechas'!AG46)</f>
        <v>0.13752358854792601</v>
      </c>
      <c r="AH46" s="370">
        <f>ABS(' Brechas'!AH46)</f>
        <v>1.4606986998787E-2</v>
      </c>
      <c r="AI46" s="370">
        <f>ABS(' Brechas'!AI46)</f>
        <v>5.3803122894500599E-5</v>
      </c>
      <c r="AJ46" s="370">
        <f>ABS(' Brechas'!AJ46)</f>
        <v>5.0785114319217298E-2</v>
      </c>
      <c r="AK46" s="370">
        <f>ABS(' Brechas'!AK46)</f>
        <v>0.12541745844833499</v>
      </c>
      <c r="AL46" s="370">
        <f>ABS(' Brechas'!AL46)</f>
        <v>0.110395176780338</v>
      </c>
      <c r="AM46" s="370">
        <f>ABS(' Brechas'!AM46)</f>
        <v>2.30530577950981E-2</v>
      </c>
      <c r="AN46" s="370">
        <f>ABS(' Brechas'!AN46)</f>
        <v>0.11680022890238501</v>
      </c>
      <c r="AO46" s="370">
        <f>ABS(' Brechas'!AO46)</f>
        <v>4.6937657540257098E-3</v>
      </c>
      <c r="AP46" s="370">
        <f>ABS(' Brechas'!AP46)</f>
        <v>2.4530845152331102E-2</v>
      </c>
      <c r="AQ46" s="370">
        <f>ABS(' Brechas'!AQ46)</f>
        <v>5.2099109125957097E-2</v>
      </c>
      <c r="AR46" s="370">
        <f>ABS(' Brechas'!AR46)</f>
        <v>3.0999415099767599E-2</v>
      </c>
      <c r="AS46" s="370">
        <f>ABS(' Brechas'!AS46)</f>
        <v>0.26398447232959399</v>
      </c>
      <c r="AT46" s="370">
        <f>ABS(' Brechas'!AT46)</f>
        <v>1.9417160984593299E-2</v>
      </c>
      <c r="AU46" s="370">
        <f>ABS(' Brechas'!AU46)</f>
        <v>3.9534961705154498E-2</v>
      </c>
      <c r="AV46" s="370">
        <f>ABS(' Brechas'!AV46)</f>
        <v>1.1095162450154E-2</v>
      </c>
      <c r="AW46" s="370">
        <f>ABS(' Brechas'!AW46)</f>
        <v>5.9296348030988801E-2</v>
      </c>
      <c r="AX46" s="370">
        <f>ABS(' Brechas'!AX46)</f>
        <v>0.377293259743959</v>
      </c>
      <c r="AY46" s="370">
        <f>ABS(' Brechas'!AY46)</f>
        <v>1.4478366787078201E-2</v>
      </c>
      <c r="AZ46" s="370">
        <f>ABS(' Brechas'!AZ46)</f>
        <v>0.26091509528847201</v>
      </c>
      <c r="BA46" s="370">
        <f>ABS(' Brechas'!BA46)</f>
        <v>3.1689959127254801E-2</v>
      </c>
      <c r="BB46" s="370">
        <f>ABS(' Brechas'!BB46)</f>
        <v>9.4621989948235306E-3</v>
      </c>
      <c r="BC46" s="370">
        <f>ABS(' Brechas'!BC46)</f>
        <v>3.6994328881010403E-2</v>
      </c>
      <c r="BD46" s="370">
        <f>ABS(' Brechas'!BD46)</f>
        <v>1.6417319009692101E-2</v>
      </c>
      <c r="BE46" s="370">
        <f>ABS(' Brechas'!BE46)</f>
        <v>5.8729975956885502E-3</v>
      </c>
      <c r="BF46" s="370">
        <f>ABS(' Brechas'!BF46)</f>
        <v>8.3556409464554098E-4</v>
      </c>
      <c r="BG46" s="370">
        <f>ABS(' Brechas'!BG46)</f>
        <v>1.7577454285834845E-2</v>
      </c>
      <c r="BH46" s="370">
        <f>ABS(' Brechas'!BH46)</f>
        <v>0.42589873697901798</v>
      </c>
      <c r="BI46" s="370">
        <f>ABS(' Brechas'!BI46)</f>
        <v>0.38216310170543399</v>
      </c>
      <c r="BJ46" s="370">
        <f>ABS(' Brechas'!BJ46)</f>
        <v>0.33921876422202601</v>
      </c>
      <c r="BK46" s="370">
        <f>ABS(' Brechas'!BK46)</f>
        <v>1.06363814238855E-2</v>
      </c>
      <c r="BL46" s="370">
        <f>ABS(' Brechas'!BL46)</f>
        <v>0.132916120492821</v>
      </c>
      <c r="BM46" s="370">
        <f>ABS(' Brechas'!BM46)</f>
        <v>0.278096225838598</v>
      </c>
      <c r="BN46" s="370">
        <f>ABS(' Brechas'!BN46)</f>
        <v>2.4128142607916701E-2</v>
      </c>
      <c r="BO46" s="370">
        <f>ABS(' Brechas'!BO46)</f>
        <v>9.8826777643384503E-2</v>
      </c>
      <c r="BP46" s="370">
        <f>ABS(' Brechas'!BP46)</f>
        <v>2.6597474685419202E-3</v>
      </c>
      <c r="BQ46" s="370">
        <f>ABS(' Brechas'!BQ46)</f>
        <v>0.262162751123515</v>
      </c>
      <c r="BR46" s="370">
        <f>ABS(' Brechas'!BR46)</f>
        <v>4.0712146250701103E-2</v>
      </c>
      <c r="BS46" s="370">
        <f>ABS(' Brechas'!BS46)</f>
        <v>0.33333333333333398</v>
      </c>
      <c r="BT46" s="370">
        <f>ABS(' Brechas'!BT46)</f>
        <v>2.8218283919616099E-2</v>
      </c>
      <c r="BU46" s="370">
        <f>ABS(' Brechas'!BU46)</f>
        <v>4.9436858367387398E-2</v>
      </c>
    </row>
    <row r="47" spans="1:73">
      <c r="A47" s="367">
        <v>41</v>
      </c>
      <c r="B47" s="367" t="s">
        <v>92</v>
      </c>
      <c r="C47" s="367">
        <v>2023</v>
      </c>
      <c r="D47" s="370">
        <f>ABS(' Brechas'!D47)</f>
        <v>1.5037511675037699E-2</v>
      </c>
      <c r="E47" s="370">
        <f>ABS(' Brechas'!E47)</f>
        <v>4.2700679834090399E-2</v>
      </c>
      <c r="F47" s="370">
        <f>ABS(' Brechas'!F47)</f>
        <v>2.72782669576871E-3</v>
      </c>
      <c r="G47" s="370">
        <f>ABS(' Brechas'!G47)</f>
        <v>1.5178304505941099E-3</v>
      </c>
      <c r="H47" s="370">
        <f>ABS(' Brechas'!H47)</f>
        <v>2.4855983768503199E-3</v>
      </c>
      <c r="I47" s="370">
        <f>ABS(' Brechas'!I47)</f>
        <v>4.3265023151015596</v>
      </c>
      <c r="J47" s="370">
        <f>ABS(' Brechas'!J47)</f>
        <v>5.28635385915357E-3</v>
      </c>
      <c r="K47" s="370">
        <f>ABS(' Brechas'!K47)</f>
        <v>4.3212303663732301E-5</v>
      </c>
      <c r="L47" s="370">
        <f>ABS(' Brechas'!L47)</f>
        <v>5.5584440724763496E-3</v>
      </c>
      <c r="M47" s="370">
        <f>ABS(' Brechas'!M47)</f>
        <v>2.8156182366005698E-5</v>
      </c>
      <c r="N47" s="370">
        <f>ABS(' Brechas'!N47)</f>
        <v>5.7910125097269897E-3</v>
      </c>
      <c r="O47" s="370">
        <f>ABS(' Brechas'!O47)</f>
        <v>8.9375438292088896E-2</v>
      </c>
      <c r="P47" s="370">
        <f>ABS(' Brechas'!P47)</f>
        <v>0.129360254740194</v>
      </c>
      <c r="Q47" s="370">
        <f>ABS(' Brechas'!Q47)</f>
        <v>1.4662368364496E-2</v>
      </c>
      <c r="R47" s="370">
        <f>ABS(' Brechas'!R47)</f>
        <v>0.106119668364798</v>
      </c>
      <c r="S47" s="370">
        <f>ABS(' Brechas'!S47)</f>
        <v>6.0548603698235299E-3</v>
      </c>
      <c r="T47" s="370">
        <f>ABS(' Brechas'!T47)</f>
        <v>8.6518325250330901E-4</v>
      </c>
      <c r="U47" s="370">
        <f>ABS(' Brechas'!U47)</f>
        <v>1.17799004959289E-2</v>
      </c>
      <c r="V47" s="370">
        <f>ABS(' Brechas'!V47)</f>
        <v>2.18455137405664E-2</v>
      </c>
      <c r="W47" s="370">
        <f>ABS(' Brechas'!W47)</f>
        <v>0.11273963808689901</v>
      </c>
      <c r="X47" s="370">
        <f>ABS(' Brechas'!X47)</f>
        <v>9.1891847536585594E-2</v>
      </c>
      <c r="Y47" s="370">
        <f>ABS(' Brechas'!Y47)</f>
        <v>0.36797580964784099</v>
      </c>
      <c r="Z47" s="370">
        <f>ABS(' Brechas'!Z47)</f>
        <v>9.7653229743734193E-2</v>
      </c>
      <c r="AA47" s="370">
        <f>ABS(' Brechas'!AA47)</f>
        <v>7.2433641831622805E-2</v>
      </c>
      <c r="AB47" s="370">
        <f>ABS(' Brechas'!AB47)</f>
        <v>3.67627245147258E-2</v>
      </c>
      <c r="AC47" s="370">
        <f>ABS(' Brechas'!AC47)</f>
        <v>0.22857910139641099</v>
      </c>
      <c r="AD47" s="370">
        <f>ABS(' Brechas'!AD47)</f>
        <v>0.44789000591119399</v>
      </c>
      <c r="AE47" s="370">
        <f>ABS(' Brechas'!AE47)</f>
        <v>0.24270823805252001</v>
      </c>
      <c r="AF47" s="370">
        <f>ABS(' Brechas'!AF47)</f>
        <v>1.8715517459774001E-2</v>
      </c>
      <c r="AG47" s="370">
        <f>ABS(' Brechas'!AG47)</f>
        <v>6.4342831347151503E-3</v>
      </c>
      <c r="AH47" s="370">
        <f>ABS(' Brechas'!AH47)</f>
        <v>1.3786413568144799E-2</v>
      </c>
      <c r="AI47" s="370">
        <f>ABS(' Brechas'!AI47)</f>
        <v>2.7757773091978502E-3</v>
      </c>
      <c r="AJ47" s="370">
        <f>ABS(' Brechas'!AJ47)</f>
        <v>3.3185449738477299E-2</v>
      </c>
      <c r="AK47" s="370">
        <f>ABS(' Brechas'!AK47)</f>
        <v>8.5970465183401096E-2</v>
      </c>
      <c r="AL47" s="370">
        <f>ABS(' Brechas'!AL47)</f>
        <v>2.7291495679489599E-2</v>
      </c>
      <c r="AM47" s="370">
        <f>ABS(' Brechas'!AM47)</f>
        <v>2.0922031215236399E-2</v>
      </c>
      <c r="AN47" s="370">
        <f>ABS(' Brechas'!AN47)</f>
        <v>6.4346637489520797E-2</v>
      </c>
      <c r="AO47" s="370">
        <f>ABS(' Brechas'!AO47)</f>
        <v>4.8696971330330398E-4</v>
      </c>
      <c r="AP47" s="370">
        <f>ABS(' Brechas'!AP47)</f>
        <v>2.2192318442575399E-2</v>
      </c>
      <c r="AQ47" s="370">
        <f>ABS(' Brechas'!AQ47)</f>
        <v>0.18205242103783401</v>
      </c>
      <c r="AR47" s="370">
        <f>ABS(' Brechas'!AR47)</f>
        <v>5.2290084493658899E-2</v>
      </c>
      <c r="AS47" s="370">
        <f>ABS(' Brechas'!AS47)</f>
        <v>3.7511386167384399E-2</v>
      </c>
      <c r="AT47" s="370">
        <f>ABS(' Brechas'!AT47)</f>
        <v>3.8482779019071503E-2</v>
      </c>
      <c r="AU47" s="370">
        <f>ABS(' Brechas'!AU47)</f>
        <v>3.1492329794266499E-2</v>
      </c>
      <c r="AV47" s="370">
        <f>ABS(' Brechas'!AV47)</f>
        <v>3.9354283638363602E-2</v>
      </c>
      <c r="AW47" s="370">
        <f>ABS(' Brechas'!AW47)</f>
        <v>5.4017959704164897E-2</v>
      </c>
      <c r="AX47" s="370">
        <f>ABS(' Brechas'!AX47)</f>
        <v>3.7339505825791798E-2</v>
      </c>
      <c r="AY47" s="370">
        <f>ABS(' Brechas'!AY47)</f>
        <v>1.46421182120135E-2</v>
      </c>
      <c r="AZ47" s="370">
        <f>ABS(' Brechas'!AZ47)</f>
        <v>4.7792717398664801E-2</v>
      </c>
      <c r="BA47" s="370">
        <f>ABS(' Brechas'!BA47)</f>
        <v>3.3935326620625303E-2</v>
      </c>
      <c r="BB47" s="370">
        <f>ABS(' Brechas'!BB47)</f>
        <v>2.7318697696599399E-2</v>
      </c>
      <c r="BC47" s="370">
        <f>ABS(' Brechas'!BC47)</f>
        <v>1.24861655547802E-2</v>
      </c>
      <c r="BD47" s="370">
        <f>ABS(' Brechas'!BD47)</f>
        <v>2.2846737055934501E-3</v>
      </c>
      <c r="BE47" s="370">
        <f>ABS(' Brechas'!BE47)</f>
        <v>1.4850691107515201E-2</v>
      </c>
      <c r="BF47" s="370">
        <f>ABS(' Brechas'!BF47)</f>
        <v>8.1270797036711792E-3</v>
      </c>
      <c r="BG47" s="370">
        <f>ABS(' Brechas'!BG47)</f>
        <v>9.5292915405542095E-3</v>
      </c>
      <c r="BH47" s="370">
        <f>ABS(' Brechas'!BH47)</f>
        <v>0.35720554989875902</v>
      </c>
      <c r="BI47" s="370">
        <f>ABS(' Brechas'!BI47)</f>
        <v>0.27523801274725701</v>
      </c>
      <c r="BJ47" s="370">
        <f>ABS(' Brechas'!BJ47)</f>
        <v>0.54102604675527</v>
      </c>
      <c r="BK47" s="370">
        <f>ABS(' Brechas'!BK47)</f>
        <v>6.4268890251817298E-2</v>
      </c>
      <c r="BL47" s="370">
        <f>ABS(' Brechas'!BL47)</f>
        <v>0.137171125159571</v>
      </c>
      <c r="BM47" s="370">
        <f>ABS(' Brechas'!BM47)</f>
        <v>7.91401309498776E-3</v>
      </c>
      <c r="BN47" s="370">
        <f>ABS(' Brechas'!BN47)</f>
        <v>1.5807375070287899E-2</v>
      </c>
      <c r="BO47" s="370">
        <f>ABS(' Brechas'!BO47)</f>
        <v>4.63164477658837E-2</v>
      </c>
      <c r="BP47" s="370">
        <f>ABS(' Brechas'!BP47)</f>
        <v>9.0790294897799897E-3</v>
      </c>
      <c r="BQ47" s="370">
        <f>ABS(' Brechas'!BQ47)</f>
        <v>6.1223331575294103E-2</v>
      </c>
      <c r="BR47" s="370">
        <f>ABS(' Brechas'!BR47)</f>
        <v>8.9110776077992906E-2</v>
      </c>
      <c r="BS47" s="370">
        <f>ABS(' Brechas'!BS47)</f>
        <v>0</v>
      </c>
      <c r="BT47" s="370">
        <f>ABS(' Brechas'!BT47)</f>
        <v>1.4840320567033201E-2</v>
      </c>
      <c r="BU47" s="370">
        <f>ABS(' Brechas'!BU47)</f>
        <v>2.1705792143446801E-2</v>
      </c>
    </row>
    <row r="48" spans="1:73">
      <c r="A48" s="367">
        <v>44</v>
      </c>
      <c r="B48" s="367" t="s">
        <v>93</v>
      </c>
      <c r="C48" s="367">
        <v>2023</v>
      </c>
      <c r="D48" s="370">
        <f>ABS(' Brechas'!D48)</f>
        <v>2.5840714093405201E-2</v>
      </c>
      <c r="E48" s="370">
        <f>ABS(' Brechas'!E48)</f>
        <v>2.2146898828121499E-3</v>
      </c>
      <c r="F48" s="370">
        <f>ABS(' Brechas'!F48)</f>
        <v>2.00083964756562E-2</v>
      </c>
      <c r="G48" s="370">
        <f>ABS(' Brechas'!G48)</f>
        <v>1.96505568454826E-2</v>
      </c>
      <c r="H48" s="370">
        <f>ABS(' Brechas'!H48)</f>
        <v>9.1359739225250897E-3</v>
      </c>
      <c r="I48" s="370">
        <f>ABS(' Brechas'!I48)</f>
        <v>2.7351977250899502</v>
      </c>
      <c r="J48" s="370">
        <f>ABS(' Brechas'!J48)</f>
        <v>2.7269245675289801E-2</v>
      </c>
      <c r="K48" s="370">
        <f>ABS(' Brechas'!K48)</f>
        <v>1.11450544783788E-2</v>
      </c>
      <c r="L48" s="370">
        <f>ABS(' Brechas'!L48)</f>
        <v>3.24452595767801E-2</v>
      </c>
      <c r="M48" s="370">
        <f>ABS(' Brechas'!M48)</f>
        <v>6.8324955498918504E-5</v>
      </c>
      <c r="N48" s="370">
        <f>ABS(' Brechas'!N48)</f>
        <v>8.4588393695098404E-3</v>
      </c>
      <c r="O48" s="370">
        <f>ABS(' Brechas'!O48)</f>
        <v>8.0309671945700004E-2</v>
      </c>
      <c r="P48" s="370">
        <f>ABS(' Brechas'!P48)</f>
        <v>5.5926110480979903E-2</v>
      </c>
      <c r="Q48" s="370">
        <f>ABS(' Brechas'!Q48)</f>
        <v>2.4234139066675001E-2</v>
      </c>
      <c r="R48" s="370">
        <f>ABS(' Brechas'!R48)</f>
        <v>7.0678520093723995E-2</v>
      </c>
      <c r="S48" s="370">
        <f>ABS(' Brechas'!S48)</f>
        <v>1.4604782334378799E-2</v>
      </c>
      <c r="T48" s="370">
        <f>ABS(' Brechas'!T48)</f>
        <v>0.164827323893558</v>
      </c>
      <c r="U48" s="370">
        <f>ABS(' Brechas'!U48)</f>
        <v>1.7813772412206899E-2</v>
      </c>
      <c r="V48" s="370">
        <f>ABS(' Brechas'!V48)</f>
        <v>8.5132250680842306E-2</v>
      </c>
      <c r="W48" s="370">
        <f>ABS(' Brechas'!W48)</f>
        <v>0.10430081696982201</v>
      </c>
      <c r="X48" s="370">
        <f>ABS(' Brechas'!X48)</f>
        <v>0.138378682801307</v>
      </c>
      <c r="Y48" s="370">
        <f>ABS(' Brechas'!Y48)</f>
        <v>0.247240920248948</v>
      </c>
      <c r="Z48" s="370">
        <f>ABS(' Brechas'!Z48)</f>
        <v>1.1540011821196201E-2</v>
      </c>
      <c r="AA48" s="370">
        <f>ABS(' Brechas'!AA48)</f>
        <v>4.66718425614151E-2</v>
      </c>
      <c r="AB48" s="370">
        <f>ABS(' Brechas'!AB48)</f>
        <v>6.7675751871058606E-2</v>
      </c>
      <c r="AC48" s="370">
        <f>ABS(' Brechas'!AC48)</f>
        <v>0.28417881057491201</v>
      </c>
      <c r="AD48" s="370">
        <f>ABS(' Brechas'!AD48)</f>
        <v>0.23851856851581499</v>
      </c>
      <c r="AE48" s="370">
        <f>ABS(' Brechas'!AE48)</f>
        <v>8.2736357278000494E-2</v>
      </c>
      <c r="AF48" s="370">
        <f>ABS(' Brechas'!AF48)</f>
        <v>3.50130671522687E-3</v>
      </c>
      <c r="AG48" s="370">
        <f>ABS(' Brechas'!AG48)</f>
        <v>1.9635130992900298E-3</v>
      </c>
      <c r="AH48" s="370">
        <f>ABS(' Brechas'!AH48)</f>
        <v>4.7421157845628E-3</v>
      </c>
      <c r="AI48" s="370">
        <f>ABS(' Brechas'!AI48)</f>
        <v>2.9094943505180602E-3</v>
      </c>
      <c r="AJ48" s="370">
        <f>ABS(' Brechas'!AJ48)</f>
        <v>6.0747248498196502E-2</v>
      </c>
      <c r="AK48" s="370">
        <f>ABS(' Brechas'!AK48)</f>
        <v>0.14138035449393799</v>
      </c>
      <c r="AL48" s="370">
        <f>ABS(' Brechas'!AL48)</f>
        <v>1.9985134040559301E-2</v>
      </c>
      <c r="AM48" s="370">
        <f>ABS(' Brechas'!AM48)</f>
        <v>3.4507042051790802E-2</v>
      </c>
      <c r="AN48" s="370">
        <f>ABS(' Brechas'!AN48)</f>
        <v>0.12855211016704299</v>
      </c>
      <c r="AO48" s="370">
        <f>ABS(' Brechas'!AO48)</f>
        <v>6.1067134447963599E-2</v>
      </c>
      <c r="AP48" s="370">
        <f>ABS(' Brechas'!AP48)</f>
        <v>8.5936735508760798E-2</v>
      </c>
      <c r="AQ48" s="370">
        <f>ABS(' Brechas'!AQ48)</f>
        <v>5.7857565744746299E-2</v>
      </c>
      <c r="AR48" s="370">
        <f>ABS(' Brechas'!AR48)</f>
        <v>2.9650648380460901E-2</v>
      </c>
      <c r="AS48" s="370">
        <f>ABS(' Brechas'!AS48)</f>
        <v>4.6136916691673802E-2</v>
      </c>
      <c r="AT48" s="370">
        <f>ABS(' Brechas'!AT48)</f>
        <v>2.49959375177942E-3</v>
      </c>
      <c r="AU48" s="370">
        <f>ABS(' Brechas'!AU48)</f>
        <v>5.1341047843303601E-2</v>
      </c>
      <c r="AV48" s="370">
        <f>ABS(' Brechas'!AV48)</f>
        <v>2.1572992169946101E-2</v>
      </c>
      <c r="AW48" s="370">
        <f>ABS(' Brechas'!AW48)</f>
        <v>6.26329429838067E-3</v>
      </c>
      <c r="AX48" s="370">
        <f>ABS(' Brechas'!AX48)</f>
        <v>4.2861227662538401E-2</v>
      </c>
      <c r="AY48" s="370">
        <f>ABS(' Brechas'!AY48)</f>
        <v>4.8399698309032298E-2</v>
      </c>
      <c r="AZ48" s="370">
        <f>ABS(' Brechas'!AZ48)</f>
        <v>0.15604364113296501</v>
      </c>
      <c r="BA48" s="370">
        <f>ABS(' Brechas'!BA48)</f>
        <v>1.7832715537924398E-2</v>
      </c>
      <c r="BB48" s="370">
        <f>ABS(' Brechas'!BB48)</f>
        <v>3.4717172434371203E-2</v>
      </c>
      <c r="BC48" s="370">
        <f>ABS(' Brechas'!BC48)</f>
        <v>2.4907373339992399E-2</v>
      </c>
      <c r="BD48" s="370">
        <f>ABS(' Brechas'!BD48)</f>
        <v>9.0658092302938094E-3</v>
      </c>
      <c r="BE48" s="370">
        <f>ABS(' Brechas'!BE48)</f>
        <v>7.9223249638803901E-3</v>
      </c>
      <c r="BF48" s="370">
        <f>ABS(' Brechas'!BF48)</f>
        <v>1.31242572322548E-3</v>
      </c>
      <c r="BG48" s="370">
        <f>ABS(' Brechas'!BG48)</f>
        <v>1.4956566139845263E-2</v>
      </c>
      <c r="BH48" s="370">
        <f>ABS(' Brechas'!BH48)</f>
        <v>0.17137071072775201</v>
      </c>
      <c r="BI48" s="370">
        <f>ABS(' Brechas'!BI48)</f>
        <v>0.20313826403791799</v>
      </c>
      <c r="BJ48" s="370">
        <f>ABS(' Brechas'!BJ48)</f>
        <v>0.41351529210639798</v>
      </c>
      <c r="BK48" s="370">
        <f>ABS(' Brechas'!BK48)</f>
        <v>5.1414447749055299E-2</v>
      </c>
      <c r="BL48" s="370">
        <f>ABS(' Brechas'!BL48)</f>
        <v>0.197299790344554</v>
      </c>
      <c r="BM48" s="370">
        <f>ABS(' Brechas'!BM48)</f>
        <v>0.1191354322337</v>
      </c>
      <c r="BN48" s="370">
        <f>ABS(' Brechas'!BN48)</f>
        <v>2.4057941004652399E-2</v>
      </c>
      <c r="BO48" s="370">
        <f>ABS(' Brechas'!BO48)</f>
        <v>0.23255432668797399</v>
      </c>
      <c r="BP48" s="370">
        <f>ABS(' Brechas'!BP48)</f>
        <v>2.2083136513934801E-2</v>
      </c>
      <c r="BQ48" s="370">
        <f>ABS(' Brechas'!BQ48)</f>
        <v>0.17408344956736499</v>
      </c>
      <c r="BR48" s="370">
        <f>ABS(' Brechas'!BR48)</f>
        <v>0.19135088480713899</v>
      </c>
      <c r="BS48" s="370">
        <f>ABS(' Brechas'!BS48)</f>
        <v>1</v>
      </c>
      <c r="BT48" s="370">
        <f>ABS(' Brechas'!BT48)</f>
        <v>2.2232764187028801E-2</v>
      </c>
      <c r="BU48" s="370">
        <f>ABS(' Brechas'!BU48)</f>
        <v>3.07017543859649E-2</v>
      </c>
    </row>
    <row r="49" spans="1:73">
      <c r="A49" s="367">
        <v>47</v>
      </c>
      <c r="B49" s="367" t="s">
        <v>94</v>
      </c>
      <c r="C49" s="367">
        <v>2023</v>
      </c>
      <c r="D49" s="370">
        <f>ABS(' Brechas'!D49)</f>
        <v>3.2982005475552897E-2</v>
      </c>
      <c r="E49" s="370">
        <f>ABS(' Brechas'!E49)</f>
        <v>0.11350909727259199</v>
      </c>
      <c r="F49" s="370">
        <f>ABS(' Brechas'!F49)</f>
        <v>6.0405117665521899E-3</v>
      </c>
      <c r="G49" s="370">
        <f>ABS(' Brechas'!G49)</f>
        <v>1.0438879993042299E-2</v>
      </c>
      <c r="H49" s="370">
        <f>ABS(' Brechas'!H49)</f>
        <v>8.6072916254512008E-3</v>
      </c>
      <c r="I49" s="370">
        <f>ABS(' Brechas'!I49)</f>
        <v>5.2190949183044699</v>
      </c>
      <c r="J49" s="370">
        <f>ABS(' Brechas'!J49)</f>
        <v>1.25443456279809E-2</v>
      </c>
      <c r="K49" s="370">
        <f>ABS(' Brechas'!K49)</f>
        <v>2.8353690315575698E-3</v>
      </c>
      <c r="L49" s="370">
        <f>ABS(' Brechas'!L49)</f>
        <v>8.5627644745165099E-3</v>
      </c>
      <c r="M49" s="370">
        <f>ABS(' Brechas'!M49)</f>
        <v>4.3676551242044097E-5</v>
      </c>
      <c r="N49" s="370">
        <f>ABS(' Brechas'!N49)</f>
        <v>1.1340295487478801E-2</v>
      </c>
      <c r="O49" s="370">
        <f>ABS(' Brechas'!O49)</f>
        <v>2.5438681644022E-2</v>
      </c>
      <c r="P49" s="370">
        <f>ABS(' Brechas'!P49)</f>
        <v>3.4084188477650601E-2</v>
      </c>
      <c r="Q49" s="370">
        <f>ABS(' Brechas'!Q49)</f>
        <v>9.0019727042229495E-4</v>
      </c>
      <c r="R49" s="370">
        <f>ABS(' Brechas'!R49)</f>
        <v>8.9742420628909896E-3</v>
      </c>
      <c r="S49" s="370">
        <f>ABS(' Brechas'!S49)</f>
        <v>3.5292434652529799E-3</v>
      </c>
      <c r="T49" s="370">
        <f>ABS(' Brechas'!T49)</f>
        <v>1.0177143907157901E-3</v>
      </c>
      <c r="U49" s="370">
        <f>ABS(' Brechas'!U49)</f>
        <v>5.7304443580258699E-2</v>
      </c>
      <c r="V49" s="370">
        <f>ABS(' Brechas'!V49)</f>
        <v>1.77276415636121E-2</v>
      </c>
      <c r="W49" s="370">
        <f>ABS(' Brechas'!W49)</f>
        <v>5.8280753423417903E-2</v>
      </c>
      <c r="X49" s="370">
        <f>ABS(' Brechas'!X49)</f>
        <v>0.19884353761392201</v>
      </c>
      <c r="Y49" s="370">
        <f>ABS(' Brechas'!Y49)</f>
        <v>0.44898667014842902</v>
      </c>
      <c r="Z49" s="370">
        <f>ABS(' Brechas'!Z49)</f>
        <v>9.1141957386049105E-2</v>
      </c>
      <c r="AA49" s="370">
        <f>ABS(' Brechas'!AA49)</f>
        <v>9.1969621745937993E-2</v>
      </c>
      <c r="AB49" s="370">
        <f>ABS(' Brechas'!AB49)</f>
        <v>5.4925148195561699E-2</v>
      </c>
      <c r="AC49" s="370">
        <f>ABS(' Brechas'!AC49)</f>
        <v>0.40878448450600802</v>
      </c>
      <c r="AD49" s="370">
        <f>ABS(' Brechas'!AD49)</f>
        <v>0.397384950771623</v>
      </c>
      <c r="AE49" s="370">
        <f>ABS(' Brechas'!AE49)</f>
        <v>7.3067653168469804E-2</v>
      </c>
      <c r="AF49" s="370">
        <f>ABS(' Brechas'!AF49)</f>
        <v>7.4414724039748199E-3</v>
      </c>
      <c r="AG49" s="370">
        <f>ABS(' Brechas'!AG49)</f>
        <v>6.2688461760888404E-3</v>
      </c>
      <c r="AH49" s="370">
        <f>ABS(' Brechas'!AH49)</f>
        <v>1.93641414550744E-2</v>
      </c>
      <c r="AI49" s="370">
        <f>ABS(' Brechas'!AI49)</f>
        <v>2.995559498391E-3</v>
      </c>
      <c r="AJ49" s="370">
        <f>ABS(' Brechas'!AJ49)</f>
        <v>3.5601289711556003E-2</v>
      </c>
      <c r="AK49" s="370">
        <f>ABS(' Brechas'!AK49)</f>
        <v>8.1329908877597001E-2</v>
      </c>
      <c r="AL49" s="370">
        <f>ABS(' Brechas'!AL49)</f>
        <v>9.3588255274556095E-2</v>
      </c>
      <c r="AM49" s="370">
        <f>ABS(' Brechas'!AM49)</f>
        <v>1.04129267548453E-2</v>
      </c>
      <c r="AN49" s="370">
        <f>ABS(' Brechas'!AN49)</f>
        <v>8.4610688335069795E-2</v>
      </c>
      <c r="AO49" s="370">
        <f>ABS(' Brechas'!AO49)</f>
        <v>3.2215796807500502E-2</v>
      </c>
      <c r="AP49" s="370">
        <f>ABS(' Brechas'!AP49)</f>
        <v>4.2397029078218899E-2</v>
      </c>
      <c r="AQ49" s="370">
        <f>ABS(' Brechas'!AQ49)</f>
        <v>9.8467002377680801E-2</v>
      </c>
      <c r="AR49" s="370">
        <f>ABS(' Brechas'!AR49)</f>
        <v>8.4580439373032099E-2</v>
      </c>
      <c r="AS49" s="370">
        <f>ABS(' Brechas'!AS49)</f>
        <v>0.168799065105565</v>
      </c>
      <c r="AT49" s="370">
        <f>ABS(' Brechas'!AT49)</f>
        <v>9.1251635290841293E-3</v>
      </c>
      <c r="AU49" s="370">
        <f>ABS(' Brechas'!AU49)</f>
        <v>8.4129941471929297E-3</v>
      </c>
      <c r="AV49" s="370">
        <f>ABS(' Brechas'!AV49)</f>
        <v>9.4122844087434002E-3</v>
      </c>
      <c r="AW49" s="370">
        <f>ABS(' Brechas'!AW49)</f>
        <v>5.2921851809293902E-2</v>
      </c>
      <c r="AX49" s="370">
        <f>ABS(' Brechas'!AX49)</f>
        <v>9.6877857557512201E-2</v>
      </c>
      <c r="AY49" s="370">
        <f>ABS(' Brechas'!AY49)</f>
        <v>1.70702772975776E-2</v>
      </c>
      <c r="AZ49" s="370">
        <f>ABS(' Brechas'!AZ49)</f>
        <v>5.2469287631055003E-2</v>
      </c>
      <c r="BA49" s="370">
        <f>ABS(' Brechas'!BA49)</f>
        <v>1.2954435737734801E-2</v>
      </c>
      <c r="BB49" s="370">
        <f>ABS(' Brechas'!BB49)</f>
        <v>1.9609324628426201E-2</v>
      </c>
      <c r="BC49" s="370">
        <f>ABS(' Brechas'!BC49)</f>
        <v>8.8110038728372603E-3</v>
      </c>
      <c r="BD49" s="370">
        <f>ABS(' Brechas'!BD49)</f>
        <v>8.3926828681363502E-4</v>
      </c>
      <c r="BE49" s="370">
        <f>ABS(' Brechas'!BE49)</f>
        <v>1.6691427085750901E-2</v>
      </c>
      <c r="BF49" s="370">
        <f>ABS(' Brechas'!BF49)</f>
        <v>6.19475426494234E-3</v>
      </c>
      <c r="BG49" s="370">
        <f>ABS(' Brechas'!BG49)</f>
        <v>1.1054139089320545E-2</v>
      </c>
      <c r="BH49" s="370">
        <f>ABS(' Brechas'!BH49)</f>
        <v>0.26968756588745302</v>
      </c>
      <c r="BI49" s="370">
        <f>ABS(' Brechas'!BI49)</f>
        <v>0.68735156884673398</v>
      </c>
      <c r="BJ49" s="370">
        <f>ABS(' Brechas'!BJ49)</f>
        <v>0.522848497957215</v>
      </c>
      <c r="BK49" s="370">
        <f>ABS(' Brechas'!BK49)</f>
        <v>8.0478908155819706E-2</v>
      </c>
      <c r="BL49" s="370">
        <f>ABS(' Brechas'!BL49)</f>
        <v>0.17143460758475301</v>
      </c>
      <c r="BM49" s="370">
        <f>ABS(' Brechas'!BM49)</f>
        <v>6.2273469031017603E-2</v>
      </c>
      <c r="BN49" s="370">
        <f>ABS(' Brechas'!BN49)</f>
        <v>1.7134868479899701E-2</v>
      </c>
      <c r="BO49" s="370">
        <f>ABS(' Brechas'!BO49)</f>
        <v>0.151932822531299</v>
      </c>
      <c r="BP49" s="370">
        <f>ABS(' Brechas'!BP49)</f>
        <v>1.68030391583869E-2</v>
      </c>
      <c r="BQ49" s="370">
        <f>ABS(' Brechas'!BQ49)</f>
        <v>0.214210202490698</v>
      </c>
      <c r="BR49" s="370">
        <f>ABS(' Brechas'!BR49)</f>
        <v>3.70807807262825E-2</v>
      </c>
      <c r="BS49" s="370">
        <f>ABS(' Brechas'!BS49)</f>
        <v>0.2</v>
      </c>
      <c r="BT49" s="370">
        <f>ABS(' Brechas'!BT49)</f>
        <v>1.3960617183269301E-2</v>
      </c>
      <c r="BU49" s="370">
        <f>ABS(' Brechas'!BU49)</f>
        <v>2.5658551974341401E-2</v>
      </c>
    </row>
    <row r="50" spans="1:73">
      <c r="A50" s="367">
        <v>50</v>
      </c>
      <c r="B50" s="367" t="s">
        <v>95</v>
      </c>
      <c r="C50" s="367">
        <v>2023</v>
      </c>
      <c r="D50" s="370">
        <f>ABS(' Brechas'!D50)</f>
        <v>1.60935522448141E-2</v>
      </c>
      <c r="E50" s="370">
        <f>ABS(' Brechas'!E50)</f>
        <v>1.38104443783511E-2</v>
      </c>
      <c r="F50" s="370">
        <f>ABS(' Brechas'!F50)</f>
        <v>7.6652499031041798E-3</v>
      </c>
      <c r="G50" s="370">
        <f>ABS(' Brechas'!G50)</f>
        <v>9.9844856569494891E-3</v>
      </c>
      <c r="H50" s="370">
        <f>ABS(' Brechas'!H50)</f>
        <v>5.4911461214296802E-3</v>
      </c>
      <c r="I50" s="370">
        <f>ABS(' Brechas'!I50)</f>
        <v>3.0785894090575501</v>
      </c>
      <c r="J50" s="370">
        <f>ABS(' Brechas'!J50)</f>
        <v>1.96535719991192E-3</v>
      </c>
      <c r="K50" s="370">
        <f>ABS(' Brechas'!K50)</f>
        <v>4.03686878185328E-4</v>
      </c>
      <c r="L50" s="370">
        <f>ABS(' Brechas'!L50)</f>
        <v>1.0045448508408101E-2</v>
      </c>
      <c r="M50" s="370">
        <f>ABS(' Brechas'!M50)</f>
        <v>6.9572761404622502E-5</v>
      </c>
      <c r="N50" s="370">
        <f>ABS(' Brechas'!N50)</f>
        <v>8.5971795674028495E-4</v>
      </c>
      <c r="O50" s="370">
        <f>ABS(' Brechas'!O50)</f>
        <v>8.7730263157895005E-2</v>
      </c>
      <c r="P50" s="370">
        <f>ABS(' Brechas'!P50)</f>
        <v>1.6794441000880301E-3</v>
      </c>
      <c r="Q50" s="370">
        <f>ABS(' Brechas'!Q50)</f>
        <v>4.1515641327063799E-2</v>
      </c>
      <c r="R50" s="370">
        <f>ABS(' Brechas'!R50)</f>
        <v>2.3083862809203898E-2</v>
      </c>
      <c r="S50" s="370">
        <f>ABS(' Brechas'!S50)</f>
        <v>1.7647862099492002E-2</v>
      </c>
      <c r="T50" s="370">
        <f>ABS(' Brechas'!T50)</f>
        <v>2.1251506346562799E-2</v>
      </c>
      <c r="U50" s="370">
        <f>ABS(' Brechas'!U50)</f>
        <v>5.0190183226021499E-2</v>
      </c>
      <c r="V50" s="370">
        <f>ABS(' Brechas'!V50)</f>
        <v>3.5613247524272099E-2</v>
      </c>
      <c r="W50" s="370">
        <f>ABS(' Brechas'!W50)</f>
        <v>0.267896292360917</v>
      </c>
      <c r="X50" s="370">
        <f>ABS(' Brechas'!X50)</f>
        <v>0.14124359150410001</v>
      </c>
      <c r="Y50" s="370">
        <f>ABS(' Brechas'!Y50)</f>
        <v>0.39804938455640498</v>
      </c>
      <c r="Z50" s="370">
        <f>ABS(' Brechas'!Z50)</f>
        <v>0.142054232071574</v>
      </c>
      <c r="AA50" s="370">
        <f>ABS(' Brechas'!AA50)</f>
        <v>0.128677128287015</v>
      </c>
      <c r="AB50" s="370">
        <f>ABS(' Brechas'!AB50)</f>
        <v>8.6727476557111605E-2</v>
      </c>
      <c r="AC50" s="370">
        <f>ABS(' Brechas'!AC50)</f>
        <v>0.36889495073235801</v>
      </c>
      <c r="AD50" s="370">
        <f>ABS(' Brechas'!AD50)</f>
        <v>0.40919212168834401</v>
      </c>
      <c r="AE50" s="370">
        <f>ABS(' Brechas'!AE50)</f>
        <v>0.17346593071800501</v>
      </c>
      <c r="AF50" s="370">
        <f>ABS(' Brechas'!AF50)</f>
        <v>9.3429875275314097E-3</v>
      </c>
      <c r="AG50" s="370">
        <f>ABS(' Brechas'!AG50)</f>
        <v>1.30418816040553E-3</v>
      </c>
      <c r="AH50" s="370">
        <f>ABS(' Brechas'!AH50)</f>
        <v>3.4985546411968899E-3</v>
      </c>
      <c r="AI50" s="370">
        <f>ABS(' Brechas'!AI50)</f>
        <v>3.4033764348559499E-3</v>
      </c>
      <c r="AJ50" s="370">
        <f>ABS(' Brechas'!AJ50)</f>
        <v>2.44956479356498E-2</v>
      </c>
      <c r="AK50" s="370">
        <f>ABS(' Brechas'!AK50)</f>
        <v>6.9650017997513802E-2</v>
      </c>
      <c r="AL50" s="370">
        <f>ABS(' Brechas'!AL50)</f>
        <v>2.8709217610316501E-2</v>
      </c>
      <c r="AM50" s="370">
        <f>ABS(' Brechas'!AM50)</f>
        <v>2.4426797355797301E-2</v>
      </c>
      <c r="AN50" s="370">
        <f>ABS(' Brechas'!AN50)</f>
        <v>4.4913451015662798E-2</v>
      </c>
      <c r="AO50" s="370">
        <f>ABS(' Brechas'!AO50)</f>
        <v>2.3745088007385201E-2</v>
      </c>
      <c r="AP50" s="370">
        <f>ABS(' Brechas'!AP50)</f>
        <v>3.4959256223467301E-2</v>
      </c>
      <c r="AQ50" s="370">
        <f>ABS(' Brechas'!AQ50)</f>
        <v>0.116907347248334</v>
      </c>
      <c r="AR50" s="370">
        <f>ABS(' Brechas'!AR50)</f>
        <v>7.5312887746505103E-2</v>
      </c>
      <c r="AS50" s="370">
        <f>ABS(' Brechas'!AS50)</f>
        <v>6.5119916328710897E-3</v>
      </c>
      <c r="AT50" s="370">
        <f>ABS(' Brechas'!AT50)</f>
        <v>2.54041829168523E-2</v>
      </c>
      <c r="AU50" s="370">
        <f>ABS(' Brechas'!AU50)</f>
        <v>3.6962918664170799E-2</v>
      </c>
      <c r="AV50" s="370">
        <f>ABS(' Brechas'!AV50)</f>
        <v>0.14677006286779801</v>
      </c>
      <c r="AW50" s="370">
        <f>ABS(' Brechas'!AW50)</f>
        <v>6.6151826181423595E-2</v>
      </c>
      <c r="AX50" s="370">
        <f>ABS(' Brechas'!AX50)</f>
        <v>6.0072988922373199E-2</v>
      </c>
      <c r="AY50" s="370">
        <f>ABS(' Brechas'!AY50)</f>
        <v>2.1424855476947401E-2</v>
      </c>
      <c r="AZ50" s="370">
        <f>ABS(' Brechas'!AZ50)</f>
        <v>5.6067054367994897E-2</v>
      </c>
      <c r="BA50" s="370">
        <f>ABS(' Brechas'!BA50)</f>
        <v>2.76869527662125E-2</v>
      </c>
      <c r="BB50" s="370">
        <f>ABS(' Brechas'!BB50)</f>
        <v>3.79881554731058E-2</v>
      </c>
      <c r="BC50" s="370">
        <f>ABS(' Brechas'!BC50)</f>
        <v>7.1373960409596903E-3</v>
      </c>
      <c r="BD50" s="370">
        <f>ABS(' Brechas'!BD50)</f>
        <v>8.5874604688187899E-4</v>
      </c>
      <c r="BE50" s="370">
        <f>ABS(' Brechas'!BE50)</f>
        <v>2.17810521291961E-2</v>
      </c>
      <c r="BF50" s="370">
        <f>ABS(' Brechas'!BF50)</f>
        <v>3.5703159453718699E-3</v>
      </c>
      <c r="BG50" s="370">
        <f>ABS(' Brechas'!BG50)</f>
        <v>1.0484798946218362E-2</v>
      </c>
      <c r="BH50" s="370">
        <f>ABS(' Brechas'!BH50)</f>
        <v>0.23217129527804201</v>
      </c>
      <c r="BI50" s="370">
        <f>ABS(' Brechas'!BI50)</f>
        <v>0.17227609954836501</v>
      </c>
      <c r="BJ50" s="370">
        <f>ABS(' Brechas'!BJ50)</f>
        <v>0.34231385490225202</v>
      </c>
      <c r="BK50" s="370">
        <f>ABS(' Brechas'!BK50)</f>
        <v>4.5649466906789601E-2</v>
      </c>
      <c r="BL50" s="370">
        <f>ABS(' Brechas'!BL50)</f>
        <v>0.18716751080717101</v>
      </c>
      <c r="BM50" s="370">
        <f>ABS(' Brechas'!BM50)</f>
        <v>5.79160568431469E-3</v>
      </c>
      <c r="BN50" s="370">
        <f>ABS(' Brechas'!BN50)</f>
        <v>3.9253857068617497E-2</v>
      </c>
      <c r="BO50" s="370">
        <f>ABS(' Brechas'!BO50)</f>
        <v>3.3292652076295497E-2</v>
      </c>
      <c r="BP50" s="370">
        <f>ABS(' Brechas'!BP50)</f>
        <v>4.0143046608563902E-3</v>
      </c>
      <c r="BQ50" s="370">
        <f>ABS(' Brechas'!BQ50)</f>
        <v>5.5157850699902602E-2</v>
      </c>
      <c r="BR50" s="370">
        <f>ABS(' Brechas'!BR50)</f>
        <v>0.17325094858328299</v>
      </c>
      <c r="BS50" s="370">
        <f>ABS(' Brechas'!BS50)</f>
        <v>0.5</v>
      </c>
      <c r="BT50" s="370">
        <f>ABS(' Brechas'!BT50)</f>
        <v>1.5279632385335201E-2</v>
      </c>
      <c r="BU50" s="370">
        <f>ABS(' Brechas'!BU50)</f>
        <v>6.2375735838753705E-4</v>
      </c>
    </row>
    <row r="51" spans="1:73">
      <c r="A51" s="367">
        <v>52</v>
      </c>
      <c r="B51" s="367" t="s">
        <v>96</v>
      </c>
      <c r="C51" s="367">
        <v>2023</v>
      </c>
      <c r="D51" s="370">
        <f>ABS(' Brechas'!D51)</f>
        <v>2.2788127715144602E-2</v>
      </c>
      <c r="E51" s="370">
        <f>ABS(' Brechas'!E51)</f>
        <v>5.2267776213636097E-2</v>
      </c>
      <c r="F51" s="370">
        <f>ABS(' Brechas'!F51)</f>
        <v>9.3826329015512799E-3</v>
      </c>
      <c r="G51" s="370">
        <f>ABS(' Brechas'!G51)</f>
        <v>4.9211128481295901E-3</v>
      </c>
      <c r="H51" s="370">
        <f>ABS(' Brechas'!H51)</f>
        <v>5.0018891844674203E-3</v>
      </c>
      <c r="I51" s="370">
        <f>ABS(' Brechas'!I51)</f>
        <v>5.2766356180493101</v>
      </c>
      <c r="J51" s="370">
        <f>ABS(' Brechas'!J51)</f>
        <v>1.2495582097828299E-2</v>
      </c>
      <c r="K51" s="370">
        <f>ABS(' Brechas'!K51)</f>
        <v>6.7681201904792702E-4</v>
      </c>
      <c r="L51" s="370">
        <f>ABS(' Brechas'!L51)</f>
        <v>2.4387668690194E-2</v>
      </c>
      <c r="M51" s="370">
        <f>ABS(' Brechas'!M51)</f>
        <v>7.4408308969718703E-5</v>
      </c>
      <c r="N51" s="370">
        <f>ABS(' Brechas'!N51)</f>
        <v>6.0951727904119297E-3</v>
      </c>
      <c r="O51" s="370">
        <f>ABS(' Brechas'!O51)</f>
        <v>7.9432207199418695E-2</v>
      </c>
      <c r="P51" s="370">
        <f>ABS(' Brechas'!P51)</f>
        <v>4.6837714984319399E-2</v>
      </c>
      <c r="Q51" s="370">
        <f>ABS(' Brechas'!Q51)</f>
        <v>2.56825973870543E-3</v>
      </c>
      <c r="R51" s="370">
        <f>ABS(' Brechas'!R51)</f>
        <v>2.6492494903076402E-3</v>
      </c>
      <c r="S51" s="370">
        <f>ABS(' Brechas'!S51)</f>
        <v>9.5304044553631596E-3</v>
      </c>
      <c r="T51" s="370">
        <f>ABS(' Brechas'!T51)</f>
        <v>5.8775762388859404E-3</v>
      </c>
      <c r="U51" s="370">
        <f>ABS(' Brechas'!U51)</f>
        <v>3.1949419746934597E-2</v>
      </c>
      <c r="V51" s="370">
        <f>ABS(' Brechas'!V51)</f>
        <v>8.7345841602587099E-2</v>
      </c>
      <c r="W51" s="370">
        <f>ABS(' Brechas'!W51)</f>
        <v>0.26257584790965</v>
      </c>
      <c r="X51" s="370">
        <f>ABS(' Brechas'!X51)</f>
        <v>9.7799487212660199E-2</v>
      </c>
      <c r="Y51" s="370">
        <f>ABS(' Brechas'!Y51)</f>
        <v>0.246662377421317</v>
      </c>
      <c r="Z51" s="370">
        <f>ABS(' Brechas'!Z51)</f>
        <v>1.9673325903669498E-3</v>
      </c>
      <c r="AA51" s="370">
        <f>ABS(' Brechas'!AA51)</f>
        <v>5.5820035883730502E-2</v>
      </c>
      <c r="AB51" s="370">
        <f>ABS(' Brechas'!AB51)</f>
        <v>4.63600369670071E-2</v>
      </c>
      <c r="AC51" s="370">
        <f>ABS(' Brechas'!AC51)</f>
        <v>0.18122002046718999</v>
      </c>
      <c r="AD51" s="370">
        <f>ABS(' Brechas'!AD51)</f>
        <v>0.46050233641930699</v>
      </c>
      <c r="AE51" s="370">
        <f>ABS(' Brechas'!AE51)</f>
        <v>0.110158520924171</v>
      </c>
      <c r="AF51" s="370">
        <f>ABS(' Brechas'!AF51)</f>
        <v>7.9437608743383695E-2</v>
      </c>
      <c r="AG51" s="370">
        <f>ABS(' Brechas'!AG51)</f>
        <v>2.57830271388138E-3</v>
      </c>
      <c r="AH51" s="370">
        <f>ABS(' Brechas'!AH51)</f>
        <v>5.4396913560969097E-3</v>
      </c>
      <c r="AI51" s="370">
        <f>ABS(' Brechas'!AI51)</f>
        <v>1.3501575880001599E-3</v>
      </c>
      <c r="AJ51" s="370">
        <f>ABS(' Brechas'!AJ51)</f>
        <v>3.7793686497526097E-2</v>
      </c>
      <c r="AK51" s="370">
        <f>ABS(' Brechas'!AK51)</f>
        <v>7.4920676779461196E-2</v>
      </c>
      <c r="AL51" s="370">
        <f>ABS(' Brechas'!AL51)</f>
        <v>0.30900618383136003</v>
      </c>
      <c r="AM51" s="370">
        <f>ABS(' Brechas'!AM51)</f>
        <v>8.7614468937859801E-3</v>
      </c>
      <c r="AN51" s="370">
        <f>ABS(' Brechas'!AN51)</f>
        <v>9.4096698665870893E-3</v>
      </c>
      <c r="AO51" s="370">
        <f>ABS(' Brechas'!AO51)</f>
        <v>1.62036219674788E-2</v>
      </c>
      <c r="AP51" s="370">
        <f>ABS(' Brechas'!AP51)</f>
        <v>2.99949258327099E-2</v>
      </c>
      <c r="AQ51" s="370">
        <f>ABS(' Brechas'!AQ51)</f>
        <v>0.123090536847386</v>
      </c>
      <c r="AR51" s="370">
        <f>ABS(' Brechas'!AR51)</f>
        <v>2.8250148787485E-2</v>
      </c>
      <c r="AS51" s="370">
        <f>ABS(' Brechas'!AS51)</f>
        <v>4.8343094545607201E-2</v>
      </c>
      <c r="AT51" s="370">
        <f>ABS(' Brechas'!AT51)</f>
        <v>3.6339371292556502E-2</v>
      </c>
      <c r="AU51" s="370">
        <f>ABS(' Brechas'!AU51)</f>
        <v>8.6942562966542195E-3</v>
      </c>
      <c r="AV51" s="370">
        <f>ABS(' Brechas'!AV51)</f>
        <v>9.97539170452032E-2</v>
      </c>
      <c r="AW51" s="370">
        <f>ABS(' Brechas'!AW51)</f>
        <v>2.4241117941651201E-2</v>
      </c>
      <c r="AX51" s="370">
        <f>ABS(' Brechas'!AX51)</f>
        <v>5.3489060719247097E-2</v>
      </c>
      <c r="AY51" s="370">
        <f>ABS(' Brechas'!AY51)</f>
        <v>1.03882634242495E-2</v>
      </c>
      <c r="AZ51" s="370">
        <f>ABS(' Brechas'!AZ51)</f>
        <v>6.1078464525635402E-2</v>
      </c>
      <c r="BA51" s="370">
        <f>ABS(' Brechas'!BA51)</f>
        <v>3.3573367527159698E-2</v>
      </c>
      <c r="BB51" s="370">
        <f>ABS(' Brechas'!BB51)</f>
        <v>2.23609411138374E-2</v>
      </c>
      <c r="BC51" s="370">
        <f>ABS(' Brechas'!BC51)</f>
        <v>1.93064934704128E-2</v>
      </c>
      <c r="BD51" s="370">
        <f>ABS(' Brechas'!BD51)</f>
        <v>8.3728734411759407E-3</v>
      </c>
      <c r="BE51" s="370">
        <f>ABS(' Brechas'!BE51)</f>
        <v>4.8216263420278304E-3</v>
      </c>
      <c r="BF51" s="370">
        <f>ABS(' Brechas'!BF51)</f>
        <v>4.18439286645744E-3</v>
      </c>
      <c r="BG51" s="370">
        <f>ABS(' Brechas'!BG51)</f>
        <v>8.3770459444864817E-3</v>
      </c>
      <c r="BH51" s="370">
        <f>ABS(' Brechas'!BH51)</f>
        <v>0.13468526415406801</v>
      </c>
      <c r="BI51" s="370">
        <f>ABS(' Brechas'!BI51)</f>
        <v>0.189093075358227</v>
      </c>
      <c r="BJ51" s="370">
        <f>ABS(' Brechas'!BJ51)</f>
        <v>0.55365614222431703</v>
      </c>
      <c r="BK51" s="370">
        <f>ABS(' Brechas'!BK51)</f>
        <v>6.5355761229519305E-2</v>
      </c>
      <c r="BL51" s="370">
        <f>ABS(' Brechas'!BL51)</f>
        <v>0.17022797583431201</v>
      </c>
      <c r="BM51" s="370">
        <f>ABS(' Brechas'!BM51)</f>
        <v>2.4668902550668202E-2</v>
      </c>
      <c r="BN51" s="370">
        <f>ABS(' Brechas'!BN51)</f>
        <v>2.7032476334310999E-2</v>
      </c>
      <c r="BO51" s="370">
        <f>ABS(' Brechas'!BO51)</f>
        <v>2.5757220806221898E-3</v>
      </c>
      <c r="BP51" s="370">
        <f>ABS(' Brechas'!BP51)</f>
        <v>7.8241927596579604E-3</v>
      </c>
      <c r="BQ51" s="370">
        <f>ABS(' Brechas'!BQ51)</f>
        <v>6.6260159523056805E-2</v>
      </c>
      <c r="BR51" s="370">
        <f>ABS(' Brechas'!BR51)</f>
        <v>0.106782990679069</v>
      </c>
      <c r="BS51" s="370">
        <f>ABS(' Brechas'!BS51)</f>
        <v>0.16666666666666699</v>
      </c>
      <c r="BT51" s="370">
        <f>ABS(' Brechas'!BT51)</f>
        <v>1.2464009095430899E-2</v>
      </c>
      <c r="BU51" s="370">
        <f>ABS(' Brechas'!BU51)</f>
        <v>4.2754619025806E-3</v>
      </c>
    </row>
    <row r="52" spans="1:73">
      <c r="A52" s="367">
        <v>54</v>
      </c>
      <c r="B52" s="367" t="s">
        <v>97</v>
      </c>
      <c r="C52" s="367">
        <v>2023</v>
      </c>
      <c r="D52" s="370">
        <f>ABS(' Brechas'!D52)</f>
        <v>4.7295928899787502E-2</v>
      </c>
      <c r="E52" s="370">
        <f>ABS(' Brechas'!E52)</f>
        <v>8.2134847306957002E-3</v>
      </c>
      <c r="F52" s="370">
        <f>ABS(' Brechas'!F52)</f>
        <v>7.0333249085680997E-3</v>
      </c>
      <c r="G52" s="370">
        <f>ABS(' Brechas'!G52)</f>
        <v>1.9537806086649301E-3</v>
      </c>
      <c r="H52" s="370">
        <f>ABS(' Brechas'!H52)</f>
        <v>3.3570380371964401E-3</v>
      </c>
      <c r="I52" s="370">
        <f>ABS(' Brechas'!I52)</f>
        <v>3.7073568533021599</v>
      </c>
      <c r="J52" s="370">
        <f>ABS(' Brechas'!J52)</f>
        <v>2.05657501049849E-2</v>
      </c>
      <c r="K52" s="370">
        <f>ABS(' Brechas'!K52)</f>
        <v>8.7117759762929403E-4</v>
      </c>
      <c r="L52" s="370">
        <f>ABS(' Brechas'!L52)</f>
        <v>1.35858657581734E-2</v>
      </c>
      <c r="M52" s="370">
        <f>ABS(' Brechas'!M52)</f>
        <v>5.4901146138076102E-5</v>
      </c>
      <c r="N52" s="370">
        <f>ABS(' Brechas'!N52)</f>
        <v>4.7230297080529098E-3</v>
      </c>
      <c r="O52" s="370">
        <f>ABS(' Brechas'!O52)</f>
        <v>3.0736549120843601E-2</v>
      </c>
      <c r="P52" s="370">
        <f>ABS(' Brechas'!P52)</f>
        <v>9.3929923610779995E-2</v>
      </c>
      <c r="Q52" s="370">
        <f>ABS(' Brechas'!Q52)</f>
        <v>6.6834705408426896E-3</v>
      </c>
      <c r="R52" s="370">
        <f>ABS(' Brechas'!R52)</f>
        <v>5.1676547855722801E-2</v>
      </c>
      <c r="S52" s="370">
        <f>ABS(' Brechas'!S52)</f>
        <v>1.4831985840210799E-2</v>
      </c>
      <c r="T52" s="370">
        <f>ABS(' Brechas'!T52)</f>
        <v>1.09310421710584E-2</v>
      </c>
      <c r="U52" s="370">
        <f>ABS(' Brechas'!U52)</f>
        <v>5.5559851327734201E-2</v>
      </c>
      <c r="V52" s="370">
        <f>ABS(' Brechas'!V52)</f>
        <v>3.2305940305491498E-2</v>
      </c>
      <c r="W52" s="370">
        <f>ABS(' Brechas'!W52)</f>
        <v>0.12977379566764399</v>
      </c>
      <c r="X52" s="370">
        <f>ABS(' Brechas'!X52)</f>
        <v>7.1480710372724701E-2</v>
      </c>
      <c r="Y52" s="370">
        <f>ABS(' Brechas'!Y52)</f>
        <v>0.204420201292039</v>
      </c>
      <c r="Z52" s="370">
        <f>ABS(' Brechas'!Z52)</f>
        <v>9.7905655635245295E-2</v>
      </c>
      <c r="AA52" s="370">
        <f>ABS(' Brechas'!AA52)</f>
        <v>5.13707323938494E-2</v>
      </c>
      <c r="AB52" s="370">
        <f>ABS(' Brechas'!AB52)</f>
        <v>0.10548508573170901</v>
      </c>
      <c r="AC52" s="370">
        <f>ABS(' Brechas'!AC52)</f>
        <v>0.24323343042284801</v>
      </c>
      <c r="AD52" s="370">
        <f>ABS(' Brechas'!AD52)</f>
        <v>0.39287904064353601</v>
      </c>
      <c r="AE52" s="370">
        <f>ABS(' Brechas'!AE52)</f>
        <v>0.20620134080139799</v>
      </c>
      <c r="AF52" s="370">
        <f>ABS(' Brechas'!AF52)</f>
        <v>5.0752223682177799E-2</v>
      </c>
      <c r="AG52" s="370">
        <f>ABS(' Brechas'!AG52)</f>
        <v>3.0541902413051699E-3</v>
      </c>
      <c r="AH52" s="370">
        <f>ABS(' Brechas'!AH52)</f>
        <v>2.40676675732632E-3</v>
      </c>
      <c r="AI52" s="370">
        <f>ABS(' Brechas'!AI52)</f>
        <v>5.0274482321799596E-3</v>
      </c>
      <c r="AJ52" s="370">
        <f>ABS(' Brechas'!AJ52)</f>
        <v>3.6849313407501097E-2</v>
      </c>
      <c r="AK52" s="370">
        <f>ABS(' Brechas'!AK52)</f>
        <v>6.9452661168726906E-2</v>
      </c>
      <c r="AL52" s="370">
        <f>ABS(' Brechas'!AL52)</f>
        <v>4.83919144256994E-2</v>
      </c>
      <c r="AM52" s="370">
        <f>ABS(' Brechas'!AM52)</f>
        <v>5.5415897135393096E-3</v>
      </c>
      <c r="AN52" s="370">
        <f>ABS(' Brechas'!AN52)</f>
        <v>1.76959500526019E-2</v>
      </c>
      <c r="AO52" s="370">
        <f>ABS(' Brechas'!AO52)</f>
        <v>5.1226179238416701E-3</v>
      </c>
      <c r="AP52" s="370">
        <f>ABS(' Brechas'!AP52)</f>
        <v>4.5839190621434198E-2</v>
      </c>
      <c r="AQ52" s="370">
        <f>ABS(' Brechas'!AQ52)</f>
        <v>8.97838651296336E-2</v>
      </c>
      <c r="AR52" s="370">
        <f>ABS(' Brechas'!AR52)</f>
        <v>7.9131341349879203E-2</v>
      </c>
      <c r="AS52" s="370">
        <f>ABS(' Brechas'!AS52)</f>
        <v>2.9294145669215201E-2</v>
      </c>
      <c r="AT52" s="370">
        <f>ABS(' Brechas'!AT52)</f>
        <v>3.46863150223235E-2</v>
      </c>
      <c r="AU52" s="370">
        <f>ABS(' Brechas'!AU52)</f>
        <v>7.3432551332443998E-3</v>
      </c>
      <c r="AV52" s="370">
        <f>ABS(' Brechas'!AV52)</f>
        <v>0.105145956159113</v>
      </c>
      <c r="AW52" s="370">
        <f>ABS(' Brechas'!AW52)</f>
        <v>5.2796124963099399E-2</v>
      </c>
      <c r="AX52" s="370">
        <f>ABS(' Brechas'!AX52)</f>
        <v>4.4492000213417301E-2</v>
      </c>
      <c r="AY52" s="370">
        <f>ABS(' Brechas'!AY52)</f>
        <v>8.48724271945305E-3</v>
      </c>
      <c r="AZ52" s="370">
        <f>ABS(' Brechas'!AZ52)</f>
        <v>4.8261488808479601E-2</v>
      </c>
      <c r="BA52" s="370">
        <f>ABS(' Brechas'!BA52)</f>
        <v>2.6315867609401598E-2</v>
      </c>
      <c r="BB52" s="370">
        <f>ABS(' Brechas'!BB52)</f>
        <v>2.90338237922638E-2</v>
      </c>
      <c r="BC52" s="370">
        <f>ABS(' Brechas'!BC52)</f>
        <v>3.2317077200011798E-2</v>
      </c>
      <c r="BD52" s="370">
        <f>ABS(' Brechas'!BD52)</f>
        <v>4.7665971134891401E-4</v>
      </c>
      <c r="BE52" s="370">
        <f>ABS(' Brechas'!BE52)</f>
        <v>1.5725660141095599E-2</v>
      </c>
      <c r="BF52" s="370">
        <f>ABS(' Brechas'!BF52)</f>
        <v>8.4657742190774894E-3</v>
      </c>
      <c r="BG52" s="370">
        <f>ABS(' Brechas'!BG52)</f>
        <v>1.241495826784737E-2</v>
      </c>
      <c r="BH52" s="370">
        <f>ABS(' Brechas'!BH52)</f>
        <v>0.291659315045525</v>
      </c>
      <c r="BI52" s="370">
        <f>ABS(' Brechas'!BI52)</f>
        <v>0.225169611825143</v>
      </c>
      <c r="BJ52" s="370">
        <f>ABS(' Brechas'!BJ52)</f>
        <v>0.50268953778027403</v>
      </c>
      <c r="BK52" s="370">
        <f>ABS(' Brechas'!BK52)</f>
        <v>5.7576148710279697E-2</v>
      </c>
      <c r="BL52" s="370">
        <f>ABS(' Brechas'!BL52)</f>
        <v>0.15648476927214</v>
      </c>
      <c r="BM52" s="370">
        <f>ABS(' Brechas'!BM52)</f>
        <v>4.8368883725448897E-2</v>
      </c>
      <c r="BN52" s="370">
        <f>ABS(' Brechas'!BN52)</f>
        <v>3.3262628726507398E-2</v>
      </c>
      <c r="BO52" s="370">
        <f>ABS(' Brechas'!BO52)</f>
        <v>9.0081605507916898E-2</v>
      </c>
      <c r="BP52" s="370">
        <f>ABS(' Brechas'!BP52)</f>
        <v>1.1622225324584699E-2</v>
      </c>
      <c r="BQ52" s="370">
        <f>ABS(' Brechas'!BQ52)</f>
        <v>4.4123002778938297E-2</v>
      </c>
      <c r="BR52" s="370">
        <f>ABS(' Brechas'!BR52)</f>
        <v>0.100529534363392</v>
      </c>
      <c r="BS52" s="370">
        <f>ABS(' Brechas'!BS52)</f>
        <v>0.33333333333333298</v>
      </c>
      <c r="BT52" s="370">
        <f>ABS(' Brechas'!BT52)</f>
        <v>1.37895671364325E-2</v>
      </c>
      <c r="BU52" s="370">
        <f>ABS(' Brechas'!BU52)</f>
        <v>2.19082046226311E-2</v>
      </c>
    </row>
    <row r="53" spans="1:73">
      <c r="A53" s="367">
        <v>63</v>
      </c>
      <c r="B53" s="367" t="s">
        <v>98</v>
      </c>
      <c r="C53" s="367">
        <v>2023</v>
      </c>
      <c r="D53" s="370">
        <f>ABS(' Brechas'!D53)</f>
        <v>6.3674754849626994E-2</v>
      </c>
      <c r="E53" s="370">
        <f>ABS(' Brechas'!E53)</f>
        <v>4.3765235075316399E-2</v>
      </c>
      <c r="F53" s="370">
        <f>ABS(' Brechas'!F53)</f>
        <v>4.2561499666906397E-3</v>
      </c>
      <c r="G53" s="370">
        <f>ABS(' Brechas'!G53)</f>
        <v>2.4264113190009999E-3</v>
      </c>
      <c r="H53" s="370">
        <f>ABS(' Brechas'!H53)</f>
        <v>3.30977475730178E-3</v>
      </c>
      <c r="I53" s="370">
        <f>ABS(' Brechas'!I53)</f>
        <v>3.3847287885992601</v>
      </c>
      <c r="J53" s="370">
        <f>ABS(' Brechas'!J53)</f>
        <v>6.4313071833441496E-3</v>
      </c>
      <c r="K53" s="370">
        <f>ABS(' Brechas'!K53)</f>
        <v>6.4667431055962096E-4</v>
      </c>
      <c r="L53" s="370">
        <f>ABS(' Brechas'!L53)</f>
        <v>1.49281632644408E-2</v>
      </c>
      <c r="M53" s="370">
        <f>ABS(' Brechas'!M53)</f>
        <v>5.4212845946631798E-5</v>
      </c>
      <c r="N53" s="370">
        <f>ABS(' Brechas'!N53)</f>
        <v>7.2183760916676998E-3</v>
      </c>
      <c r="O53" s="370">
        <f>ABS(' Brechas'!O53)</f>
        <v>4.5008273579701601E-2</v>
      </c>
      <c r="P53" s="370">
        <f>ABS(' Brechas'!P53)</f>
        <v>2.4591327826299501E-2</v>
      </c>
      <c r="Q53" s="370">
        <f>ABS(' Brechas'!Q53)</f>
        <v>2.8374986358180301E-3</v>
      </c>
      <c r="R53" s="370">
        <f>ABS(' Brechas'!R53)</f>
        <v>2.8151412079983101E-2</v>
      </c>
      <c r="S53" s="370">
        <f>ABS(' Brechas'!S53)</f>
        <v>2.7741272014528601E-2</v>
      </c>
      <c r="T53" s="370">
        <f>ABS(' Brechas'!T53)</f>
        <v>3.7975356901611898E-3</v>
      </c>
      <c r="U53" s="370">
        <f>ABS(' Brechas'!U53)</f>
        <v>2.7610745590242999E-2</v>
      </c>
      <c r="V53" s="370">
        <f>ABS(' Brechas'!V53)</f>
        <v>3.12419782703196E-2</v>
      </c>
      <c r="W53" s="370">
        <f>ABS(' Brechas'!W53)</f>
        <v>0.42151026221791799</v>
      </c>
      <c r="X53" s="370">
        <f>ABS(' Brechas'!X53)</f>
        <v>4.32129829852042E-2</v>
      </c>
      <c r="Y53" s="370">
        <f>ABS(' Brechas'!Y53)</f>
        <v>0.43220389066120402</v>
      </c>
      <c r="Z53" s="370">
        <f>ABS(' Brechas'!Z53)</f>
        <v>0.221162166103025</v>
      </c>
      <c r="AA53" s="370">
        <f>ABS(' Brechas'!AA53)</f>
        <v>0.222453881934291</v>
      </c>
      <c r="AB53" s="370">
        <f>ABS(' Brechas'!AB53)</f>
        <v>1.57661634886858E-2</v>
      </c>
      <c r="AC53" s="370">
        <f>ABS(' Brechas'!AC53)</f>
        <v>0.82326817600788205</v>
      </c>
      <c r="AD53" s="370">
        <f>ABS(' Brechas'!AD53)</f>
        <v>0.49792471450758102</v>
      </c>
      <c r="AE53" s="370">
        <f>ABS(' Brechas'!AE53)</f>
        <v>0.206022796087106</v>
      </c>
      <c r="AF53" s="370">
        <f>ABS(' Brechas'!AF53)</f>
        <v>4.3397324708862997E-2</v>
      </c>
      <c r="AG53" s="370">
        <f>ABS(' Brechas'!AG53)</f>
        <v>2.7400606951737002E-3</v>
      </c>
      <c r="AH53" s="370">
        <f>ABS(' Brechas'!AH53)</f>
        <v>2.2193359575704698E-2</v>
      </c>
      <c r="AI53" s="370">
        <f>ABS(' Brechas'!AI53)</f>
        <v>7.6231389817284197E-3</v>
      </c>
      <c r="AJ53" s="370">
        <f>ABS(' Brechas'!AJ53)</f>
        <v>1.9319853022212501E-2</v>
      </c>
      <c r="AK53" s="370">
        <f>ABS(' Brechas'!AK53)</f>
        <v>3.4393455327756499E-2</v>
      </c>
      <c r="AL53" s="370">
        <f>ABS(' Brechas'!AL53)</f>
        <v>1.08532381416807E-2</v>
      </c>
      <c r="AM53" s="370">
        <f>ABS(' Brechas'!AM53)</f>
        <v>4.28712935101409E-3</v>
      </c>
      <c r="AN53" s="370">
        <f>ABS(' Brechas'!AN53)</f>
        <v>1.21489240993598E-2</v>
      </c>
      <c r="AO53" s="370">
        <f>ABS(' Brechas'!AO53)</f>
        <v>2.15512291312581E-3</v>
      </c>
      <c r="AP53" s="370">
        <f>ABS(' Brechas'!AP53)</f>
        <v>3.9746541759658902E-2</v>
      </c>
      <c r="AQ53" s="370">
        <f>ABS(' Brechas'!AQ53)</f>
        <v>7.6997476169247403E-2</v>
      </c>
      <c r="AR53" s="370">
        <f>ABS(' Brechas'!AR53)</f>
        <v>0.110335990309902</v>
      </c>
      <c r="AS53" s="370">
        <f>ABS(' Brechas'!AS53)</f>
        <v>4.6781547647847102E-2</v>
      </c>
      <c r="AT53" s="370">
        <f>ABS(' Brechas'!AT53)</f>
        <v>2.5355521971426199E-2</v>
      </c>
      <c r="AU53" s="370">
        <f>ABS(' Brechas'!AU53)</f>
        <v>7.7406551636987004E-4</v>
      </c>
      <c r="AV53" s="370">
        <f>ABS(' Brechas'!AV53)</f>
        <v>0.17504824350958101</v>
      </c>
      <c r="AW53" s="370">
        <f>ABS(' Brechas'!AW53)</f>
        <v>1.21903419880732E-2</v>
      </c>
      <c r="AX53" s="370">
        <f>ABS(' Brechas'!AX53)</f>
        <v>1.1026726194885801E-2</v>
      </c>
      <c r="AY53" s="370">
        <f>ABS(' Brechas'!AY53)</f>
        <v>7.1432974079822797E-3</v>
      </c>
      <c r="AZ53" s="370">
        <f>ABS(' Brechas'!AZ53)</f>
        <v>3.8529306308942898E-2</v>
      </c>
      <c r="BA53" s="370">
        <f>ABS(' Brechas'!BA53)</f>
        <v>2.1462516109824099E-2</v>
      </c>
      <c r="BB53" s="370">
        <f>ABS(' Brechas'!BB53)</f>
        <v>2.583494125678E-2</v>
      </c>
      <c r="BC53" s="370">
        <f>ABS(' Brechas'!BC53)</f>
        <v>6.8181567084246598E-3</v>
      </c>
      <c r="BD53" s="370">
        <f>ABS(' Brechas'!BD53)</f>
        <v>9.9452840377366894E-5</v>
      </c>
      <c r="BE53" s="370">
        <f>ABS(' Brechas'!BE53)</f>
        <v>1.4686983195728601E-2</v>
      </c>
      <c r="BF53" s="370">
        <f>ABS(' Brechas'!BF53)</f>
        <v>7.1196821498508804E-3</v>
      </c>
      <c r="BG53" s="370">
        <f>ABS(' Brechas'!BG53)</f>
        <v>8.3450064729301363E-3</v>
      </c>
      <c r="BH53" s="370">
        <f>ABS(' Brechas'!BH53)</f>
        <v>0.27182523066233499</v>
      </c>
      <c r="BI53" s="370">
        <f>ABS(' Brechas'!BI53)</f>
        <v>0.20394533544381999</v>
      </c>
      <c r="BJ53" s="370">
        <f>ABS(' Brechas'!BJ53)</f>
        <v>0.26459322897177201</v>
      </c>
      <c r="BK53" s="370">
        <f>ABS(' Brechas'!BK53)</f>
        <v>4.4723397851178501E-2</v>
      </c>
      <c r="BL53" s="370">
        <f>ABS(' Brechas'!BL53)</f>
        <v>0.18813560314410799</v>
      </c>
      <c r="BM53" s="370">
        <f>ABS(' Brechas'!BM53)</f>
        <v>5.26927224673625E-2</v>
      </c>
      <c r="BN53" s="370">
        <f>ABS(' Brechas'!BN53)</f>
        <v>4.3977126847609703E-2</v>
      </c>
      <c r="BO53" s="370">
        <f>ABS(' Brechas'!BO53)</f>
        <v>5.7090433726330802E-3</v>
      </c>
      <c r="BP53" s="370">
        <f>ABS(' Brechas'!BP53)</f>
        <v>1.26310471138057E-2</v>
      </c>
      <c r="BQ53" s="370">
        <f>ABS(' Brechas'!BQ53)</f>
        <v>4.4426328957170398E-3</v>
      </c>
      <c r="BR53" s="370">
        <f>ABS(' Brechas'!BR53)</f>
        <v>3.3295178200183698E-2</v>
      </c>
      <c r="BS53" s="370">
        <f>ABS(' Brechas'!BS53)</f>
        <v>0.66666666666666896</v>
      </c>
      <c r="BT53" s="370">
        <f>ABS(' Brechas'!BT53)</f>
        <v>2.8070081607366602E-2</v>
      </c>
      <c r="BU53" s="370">
        <f>ABS(' Brechas'!BU53)</f>
        <v>1.85185185185185E-2</v>
      </c>
    </row>
    <row r="54" spans="1:73">
      <c r="A54" s="367">
        <v>66</v>
      </c>
      <c r="B54" s="367" t="s">
        <v>99</v>
      </c>
      <c r="C54" s="367">
        <v>2023</v>
      </c>
      <c r="D54" s="370">
        <f>ABS(' Brechas'!D54)</f>
        <v>3.9937590143899498E-2</v>
      </c>
      <c r="E54" s="370">
        <f>ABS(' Brechas'!E54)</f>
        <v>0.34531191349718499</v>
      </c>
      <c r="F54" s="370">
        <f>ABS(' Brechas'!F54)</f>
        <v>3.54943443161107E-3</v>
      </c>
      <c r="G54" s="370">
        <f>ABS(' Brechas'!G54)</f>
        <v>3.9863978671176598E-3</v>
      </c>
      <c r="H54" s="370">
        <f>ABS(' Brechas'!H54)</f>
        <v>1.0240456493211701E-3</v>
      </c>
      <c r="I54" s="370">
        <f>ABS(' Brechas'!I54)</f>
        <v>3.4976437251982402</v>
      </c>
      <c r="J54" s="370">
        <f>ABS(' Brechas'!J54)</f>
        <v>4.3616276396428602E-3</v>
      </c>
      <c r="K54" s="370">
        <f>ABS(' Brechas'!K54)</f>
        <v>1.04013915388306E-3</v>
      </c>
      <c r="L54" s="370">
        <f>ABS(' Brechas'!L54)</f>
        <v>1.7798528375956899E-2</v>
      </c>
      <c r="M54" s="370">
        <f>ABS(' Brechas'!M54)</f>
        <v>4.2155107774665398E-5</v>
      </c>
      <c r="N54" s="370">
        <f>ABS(' Brechas'!N54)</f>
        <v>5.4392372060273197E-3</v>
      </c>
      <c r="O54" s="370">
        <f>ABS(' Brechas'!O54)</f>
        <v>4.7252943616579099E-2</v>
      </c>
      <c r="P54" s="370">
        <f>ABS(' Brechas'!P54)</f>
        <v>1.27726941550053E-2</v>
      </c>
      <c r="Q54" s="370">
        <f>ABS(' Brechas'!Q54)</f>
        <v>8.6648328396106908E-3</v>
      </c>
      <c r="R54" s="370">
        <f>ABS(' Brechas'!R54)</f>
        <v>5.5714049450066104E-4</v>
      </c>
      <c r="S54" s="370">
        <f>ABS(' Brechas'!S54)</f>
        <v>1.0584591659526601E-2</v>
      </c>
      <c r="T54" s="370">
        <f>ABS(' Brechas'!T54)</f>
        <v>2.00675545413938E-3</v>
      </c>
      <c r="U54" s="370">
        <f>ABS(' Brechas'!U54)</f>
        <v>8.6385291960924204E-2</v>
      </c>
      <c r="V54" s="370">
        <f>ABS(' Brechas'!V54)</f>
        <v>7.97654068357007E-2</v>
      </c>
      <c r="W54" s="370">
        <f>ABS(' Brechas'!W54)</f>
        <v>0.34429750078167698</v>
      </c>
      <c r="X54" s="370">
        <f>ABS(' Brechas'!X54)</f>
        <v>6.4015063775645503E-2</v>
      </c>
      <c r="Y54" s="370">
        <f>ABS(' Brechas'!Y54)</f>
        <v>0.57759964198145897</v>
      </c>
      <c r="Z54" s="370">
        <f>ABS(' Brechas'!Z54)</f>
        <v>0.15733324750600999</v>
      </c>
      <c r="AA54" s="370">
        <f>ABS(' Brechas'!AA54)</f>
        <v>0.19445526635884899</v>
      </c>
      <c r="AB54" s="370">
        <f>ABS(' Brechas'!AB54)</f>
        <v>1.63739395392224E-2</v>
      </c>
      <c r="AC54" s="370">
        <f>ABS(' Brechas'!AC54)</f>
        <v>0.76886768213618795</v>
      </c>
      <c r="AD54" s="370">
        <f>ABS(' Brechas'!AD54)</f>
        <v>0.42471202728285601</v>
      </c>
      <c r="AE54" s="370">
        <f>ABS(' Brechas'!AE54)</f>
        <v>0.27922655782074901</v>
      </c>
      <c r="AF54" s="370">
        <f>ABS(' Brechas'!AF54)</f>
        <v>6.1758269406544601E-2</v>
      </c>
      <c r="AG54" s="370">
        <f>ABS(' Brechas'!AG54)</f>
        <v>1.4325810599692299E-3</v>
      </c>
      <c r="AH54" s="370">
        <f>ABS(' Brechas'!AH54)</f>
        <v>1.19802310376143E-2</v>
      </c>
      <c r="AI54" s="370">
        <f>ABS(' Brechas'!AI54)</f>
        <v>1.3811923658770899E-2</v>
      </c>
      <c r="AJ54" s="370">
        <f>ABS(' Brechas'!AJ54)</f>
        <v>1.5042852637749699E-2</v>
      </c>
      <c r="AK54" s="370">
        <f>ABS(' Brechas'!AK54)</f>
        <v>3.2768718525524397E-2</v>
      </c>
      <c r="AL54" s="370">
        <f>ABS(' Brechas'!AL54)</f>
        <v>3.4029801760890897E-2</v>
      </c>
      <c r="AM54" s="370">
        <f>ABS(' Brechas'!AM54)</f>
        <v>1.8364575919016201E-3</v>
      </c>
      <c r="AN54" s="370">
        <f>ABS(' Brechas'!AN54)</f>
        <v>2.1412456766014701E-3</v>
      </c>
      <c r="AO54" s="370">
        <f>ABS(' Brechas'!AO54)</f>
        <v>1.9433595817440401E-3</v>
      </c>
      <c r="AP54" s="370">
        <f>ABS(' Brechas'!AP54)</f>
        <v>3.31360598796821E-2</v>
      </c>
      <c r="AQ54" s="370">
        <f>ABS(' Brechas'!AQ54)</f>
        <v>5.4284139828170902E-2</v>
      </c>
      <c r="AR54" s="370">
        <f>ABS(' Brechas'!AR54)</f>
        <v>2.7801020902181901E-2</v>
      </c>
      <c r="AS54" s="370">
        <f>ABS(' Brechas'!AS54)</f>
        <v>4.2128129855612102E-2</v>
      </c>
      <c r="AT54" s="370">
        <f>ABS(' Brechas'!AT54)</f>
        <v>3.1895404251242203E-2</v>
      </c>
      <c r="AU54" s="370">
        <f>ABS(' Brechas'!AU54)</f>
        <v>6.43642875911009E-3</v>
      </c>
      <c r="AV54" s="370">
        <f>ABS(' Brechas'!AV54)</f>
        <v>3.2041332035174702E-2</v>
      </c>
      <c r="AW54" s="370">
        <f>ABS(' Brechas'!AW54)</f>
        <v>3.7771907659724297E-4</v>
      </c>
      <c r="AX54" s="370">
        <f>ABS(' Brechas'!AX54)</f>
        <v>1.15713114786185E-2</v>
      </c>
      <c r="AY54" s="370">
        <f>ABS(' Brechas'!AY54)</f>
        <v>6.6063685554094203E-3</v>
      </c>
      <c r="AZ54" s="370">
        <f>ABS(' Brechas'!AZ54)</f>
        <v>2.5201051967515499E-3</v>
      </c>
      <c r="BA54" s="370">
        <f>ABS(' Brechas'!BA54)</f>
        <v>2.4663198657132498E-2</v>
      </c>
      <c r="BB54" s="370">
        <f>ABS(' Brechas'!BB54)</f>
        <v>3.09485446146558E-2</v>
      </c>
      <c r="BC54" s="370">
        <f>ABS(' Brechas'!BC54)</f>
        <v>1.1697424476331699E-2</v>
      </c>
      <c r="BD54" s="370">
        <f>ABS(' Brechas'!BD54)</f>
        <v>4.3805895926275198E-3</v>
      </c>
      <c r="BE54" s="370">
        <f>ABS(' Brechas'!BE54)</f>
        <v>1.4269367357813E-2</v>
      </c>
      <c r="BF54" s="370">
        <f>ABS(' Brechas'!BF54)</f>
        <v>8.0873821818699208E-3</v>
      </c>
      <c r="BG54" s="370">
        <f>ABS(' Brechas'!BG54)</f>
        <v>8.6136558917419871E-3</v>
      </c>
      <c r="BH54" s="370">
        <f>ABS(' Brechas'!BH54)</f>
        <v>0.29332080008966099</v>
      </c>
      <c r="BI54" s="370">
        <f>ABS(' Brechas'!BI54)</f>
        <v>0.21866192782474</v>
      </c>
      <c r="BJ54" s="370">
        <f>ABS(' Brechas'!BJ54)</f>
        <v>0.28629983229183897</v>
      </c>
      <c r="BK54" s="370">
        <f>ABS(' Brechas'!BK54)</f>
        <v>3.5498871117070001E-2</v>
      </c>
      <c r="BL54" s="370">
        <f>ABS(' Brechas'!BL54)</f>
        <v>9.0842391840065206E-2</v>
      </c>
      <c r="BM54" s="370">
        <f>ABS(' Brechas'!BM54)</f>
        <v>1.72571877370346E-2</v>
      </c>
      <c r="BN54" s="370">
        <f>ABS(' Brechas'!BN54)</f>
        <v>6.7204030143842797E-2</v>
      </c>
      <c r="BO54" s="370">
        <f>ABS(' Brechas'!BO54)</f>
        <v>4.0143784009682097E-2</v>
      </c>
      <c r="BP54" s="370">
        <f>ABS(' Brechas'!BP54)</f>
        <v>5.20101939980234E-3</v>
      </c>
      <c r="BQ54" s="370">
        <f>ABS(' Brechas'!BQ54)</f>
        <v>7.3276976117307002E-3</v>
      </c>
      <c r="BR54" s="370">
        <f>ABS(' Brechas'!BR54)</f>
        <v>0.138186407050127</v>
      </c>
      <c r="BS54" s="370">
        <f>ABS(' Brechas'!BS54)</f>
        <v>0.33333333333333298</v>
      </c>
      <c r="BT54" s="370">
        <f>ABS(' Brechas'!BT54)</f>
        <v>2.4810201028597899E-2</v>
      </c>
      <c r="BU54" s="370">
        <f>ABS(' Brechas'!BU54)</f>
        <v>3.87355606280695E-3</v>
      </c>
    </row>
    <row r="55" spans="1:73">
      <c r="A55" s="367">
        <v>68</v>
      </c>
      <c r="B55" s="367" t="s">
        <v>100</v>
      </c>
      <c r="C55" s="367">
        <v>2023</v>
      </c>
      <c r="D55" s="370">
        <f>ABS(' Brechas'!D55)</f>
        <v>8.3487461048826303E-2</v>
      </c>
      <c r="E55" s="370">
        <f>ABS(' Brechas'!E55)</f>
        <v>1.4471896818520701E-2</v>
      </c>
      <c r="F55" s="370">
        <f>ABS(' Brechas'!F55)</f>
        <v>5.3021936115846798E-3</v>
      </c>
      <c r="G55" s="370">
        <f>ABS(' Brechas'!G55)</f>
        <v>3.4318371249749402E-3</v>
      </c>
      <c r="H55" s="370">
        <f>ABS(' Brechas'!H55)</f>
        <v>3.7597002917719902E-3</v>
      </c>
      <c r="I55" s="370">
        <f>ABS(' Brechas'!I55)</f>
        <v>4.8750428061162197</v>
      </c>
      <c r="J55" s="370">
        <f>ABS(' Brechas'!J55)</f>
        <v>1.56150919445112E-2</v>
      </c>
      <c r="K55" s="370">
        <f>ABS(' Brechas'!K55)</f>
        <v>1.1141120012634501E-3</v>
      </c>
      <c r="L55" s="370">
        <f>ABS(' Brechas'!L55)</f>
        <v>8.7007135252447892E-3</v>
      </c>
      <c r="M55" s="370">
        <f>ABS(' Brechas'!M55)</f>
        <v>2.9757439249406199E-5</v>
      </c>
      <c r="N55" s="370">
        <f>ABS(' Brechas'!N55)</f>
        <v>7.0031821534828802E-3</v>
      </c>
      <c r="O55" s="370">
        <f>ABS(' Brechas'!O55)</f>
        <v>4.7070070350777003E-2</v>
      </c>
      <c r="P55" s="370">
        <f>ABS(' Brechas'!P55)</f>
        <v>4.1146561970529898E-2</v>
      </c>
      <c r="Q55" s="370">
        <f>ABS(' Brechas'!Q55)</f>
        <v>3.8281658280648903E-2</v>
      </c>
      <c r="R55" s="370">
        <f>ABS(' Brechas'!R55)</f>
        <v>3.2021821035338897E-2</v>
      </c>
      <c r="S55" s="370">
        <f>ABS(' Brechas'!S55)</f>
        <v>1.2556972021338901E-2</v>
      </c>
      <c r="T55" s="370">
        <f>ABS(' Brechas'!T55)</f>
        <v>6.3155001343119504E-3</v>
      </c>
      <c r="U55" s="370">
        <f>ABS(' Brechas'!U55)</f>
        <v>1.2648456770971799E-2</v>
      </c>
      <c r="V55" s="370">
        <f>ABS(' Brechas'!V55)</f>
        <v>1.43669171872704E-2</v>
      </c>
      <c r="W55" s="370">
        <f>ABS(' Brechas'!W55)</f>
        <v>0.36279162013234401</v>
      </c>
      <c r="X55" s="370">
        <f>ABS(' Brechas'!X55)</f>
        <v>9.2949770921342503E-2</v>
      </c>
      <c r="Y55" s="370">
        <f>ABS(' Brechas'!Y55)</f>
        <v>0.32357211625980398</v>
      </c>
      <c r="Z55" s="370">
        <f>ABS(' Brechas'!Z55)</f>
        <v>8.5852917453506303E-2</v>
      </c>
      <c r="AA55" s="370">
        <f>ABS(' Brechas'!AA55)</f>
        <v>5.2110276678370801E-2</v>
      </c>
      <c r="AB55" s="370">
        <f>ABS(' Brechas'!AB55)</f>
        <v>0.24035997442199999</v>
      </c>
      <c r="AC55" s="370">
        <f>ABS(' Brechas'!AC55)</f>
        <v>0.30663133410573801</v>
      </c>
      <c r="AD55" s="370">
        <f>ABS(' Brechas'!AD55)</f>
        <v>0.33046574197844297</v>
      </c>
      <c r="AE55" s="370">
        <f>ABS(' Brechas'!AE55)</f>
        <v>0.16376734034894</v>
      </c>
      <c r="AF55" s="370">
        <f>ABS(' Brechas'!AF55)</f>
        <v>3.2893764609731001E-2</v>
      </c>
      <c r="AG55" s="370">
        <f>ABS(' Brechas'!AG55)</f>
        <v>1.7474512934944301E-3</v>
      </c>
      <c r="AH55" s="370">
        <f>ABS(' Brechas'!AH55)</f>
        <v>1.51919959782026E-3</v>
      </c>
      <c r="AI55" s="370">
        <f>ABS(' Brechas'!AI55)</f>
        <v>3.0241716534049399E-3</v>
      </c>
      <c r="AJ55" s="370">
        <f>ABS(' Brechas'!AJ55)</f>
        <v>1.8032394367542198E-2</v>
      </c>
      <c r="AK55" s="370">
        <f>ABS(' Brechas'!AK55)</f>
        <v>5.4072426975425802E-2</v>
      </c>
      <c r="AL55" s="370">
        <f>ABS(' Brechas'!AL55)</f>
        <v>4.8328210942333097E-3</v>
      </c>
      <c r="AM55" s="370">
        <f>ABS(' Brechas'!AM55)</f>
        <v>9.4434896289798797E-3</v>
      </c>
      <c r="AN55" s="370">
        <f>ABS(' Brechas'!AN55)</f>
        <v>5.9188202775178203E-3</v>
      </c>
      <c r="AO55" s="370">
        <f>ABS(' Brechas'!AO55)</f>
        <v>1.4134896129797099E-2</v>
      </c>
      <c r="AP55" s="370">
        <f>ABS(' Brechas'!AP55)</f>
        <v>4.85952897056608E-2</v>
      </c>
      <c r="AQ55" s="370">
        <f>ABS(' Brechas'!AQ55)</f>
        <v>0.116978348241186</v>
      </c>
      <c r="AR55" s="370">
        <f>ABS(' Brechas'!AR55)</f>
        <v>8.1885548685146498E-2</v>
      </c>
      <c r="AS55" s="370">
        <f>ABS(' Brechas'!AS55)</f>
        <v>2.2583699236430499E-2</v>
      </c>
      <c r="AT55" s="370">
        <f>ABS(' Brechas'!AT55)</f>
        <v>5.0088736781082097E-2</v>
      </c>
      <c r="AU55" s="370">
        <f>ABS(' Brechas'!AU55)</f>
        <v>2.8293045772882101E-2</v>
      </c>
      <c r="AV55" s="370">
        <f>ABS(' Brechas'!AV55)</f>
        <v>4.9269365519030002E-2</v>
      </c>
      <c r="AW55" s="370">
        <f>ABS(' Brechas'!AW55)</f>
        <v>2.4631904365883001E-2</v>
      </c>
      <c r="AX55" s="370">
        <f>ABS(' Brechas'!AX55)</f>
        <v>4.2318677889691098E-2</v>
      </c>
      <c r="AY55" s="370">
        <f>ABS(' Brechas'!AY55)</f>
        <v>8.3374478695600295E-3</v>
      </c>
      <c r="AZ55" s="370">
        <f>ABS(' Brechas'!AZ55)</f>
        <v>9.6025887926087308E-3</v>
      </c>
      <c r="BA55" s="370">
        <f>ABS(' Brechas'!BA55)</f>
        <v>2.4892488297941901E-2</v>
      </c>
      <c r="BB55" s="370">
        <f>ABS(' Brechas'!BB55)</f>
        <v>3.08695692252225E-2</v>
      </c>
      <c r="BC55" s="370">
        <f>ABS(' Brechas'!BC55)</f>
        <v>1.16999633784653E-2</v>
      </c>
      <c r="BD55" s="370">
        <f>ABS(' Brechas'!BD55)</f>
        <v>2.3847532133619799E-3</v>
      </c>
      <c r="BE55" s="370">
        <f>ABS(' Brechas'!BE55)</f>
        <v>1.6677812126846301E-2</v>
      </c>
      <c r="BF55" s="370">
        <f>ABS(' Brechas'!BF55)</f>
        <v>6.2059463382854304E-3</v>
      </c>
      <c r="BG55" s="370">
        <f>ABS(' Brechas'!BG55)</f>
        <v>9.7511837675587233E-3</v>
      </c>
      <c r="BH55" s="370">
        <f>ABS(' Brechas'!BH55)</f>
        <v>0.246640024438432</v>
      </c>
      <c r="BI55" s="370">
        <f>ABS(' Brechas'!BI55)</f>
        <v>0.16684067069189701</v>
      </c>
      <c r="BJ55" s="370">
        <f>ABS(' Brechas'!BJ55)</f>
        <v>0.33746592458146002</v>
      </c>
      <c r="BK55" s="370">
        <f>ABS(' Brechas'!BK55)</f>
        <v>3.3703629751037599E-2</v>
      </c>
      <c r="BL55" s="370">
        <f>ABS(' Brechas'!BL55)</f>
        <v>0.14833346418626001</v>
      </c>
      <c r="BM55" s="370">
        <f>ABS(' Brechas'!BM55)</f>
        <v>2.0988706668458701E-2</v>
      </c>
      <c r="BN55" s="370">
        <f>ABS(' Brechas'!BN55)</f>
        <v>2.7597004620090401E-2</v>
      </c>
      <c r="BO55" s="370">
        <f>ABS(' Brechas'!BO55)</f>
        <v>4.4993347113161802E-2</v>
      </c>
      <c r="BP55" s="370">
        <f>ABS(' Brechas'!BP55)</f>
        <v>1.37931034482759E-2</v>
      </c>
      <c r="BQ55" s="370">
        <f>ABS(' Brechas'!BQ55)</f>
        <v>7.3196737683610203E-3</v>
      </c>
      <c r="BR55" s="370">
        <f>ABS(' Brechas'!BR55)</f>
        <v>0.102222651696699</v>
      </c>
      <c r="BS55" s="370">
        <f>ABS(' Brechas'!BS55)</f>
        <v>0.16666666666666699</v>
      </c>
      <c r="BT55" s="370">
        <f>ABS(' Brechas'!BT55)</f>
        <v>6.3936877985295501E-3</v>
      </c>
      <c r="BU55" s="370">
        <f>ABS(' Brechas'!BU55)</f>
        <v>3.0239573017229E-3</v>
      </c>
    </row>
    <row r="56" spans="1:73">
      <c r="A56" s="367">
        <v>70</v>
      </c>
      <c r="B56" s="367" t="s">
        <v>101</v>
      </c>
      <c r="C56" s="367">
        <v>2023</v>
      </c>
      <c r="D56" s="370">
        <f>ABS(' Brechas'!D56)</f>
        <v>1.12302945286437E-2</v>
      </c>
      <c r="E56" s="370">
        <f>ABS(' Brechas'!E56)</f>
        <v>4.3059980412866801E-2</v>
      </c>
      <c r="F56" s="370">
        <f>ABS(' Brechas'!F56)</f>
        <v>1.0882519856972099E-2</v>
      </c>
      <c r="G56" s="370">
        <f>ABS(' Brechas'!G56)</f>
        <v>1.6766367039816401E-2</v>
      </c>
      <c r="H56" s="370">
        <f>ABS(' Brechas'!H56)</f>
        <v>1.6397157284559701E-2</v>
      </c>
      <c r="I56" s="370">
        <f>ABS(' Brechas'!I56)</f>
        <v>5.3117805603416697</v>
      </c>
      <c r="J56" s="370">
        <f>ABS(' Brechas'!J56)</f>
        <v>1.1776072121623999E-2</v>
      </c>
      <c r="K56" s="370">
        <f>ABS(' Brechas'!K56)</f>
        <v>9.2073760460690602E-4</v>
      </c>
      <c r="L56" s="370">
        <f>ABS(' Brechas'!L56)</f>
        <v>2.6026596764756799E-2</v>
      </c>
      <c r="M56" s="370">
        <f>ABS(' Brechas'!M56)</f>
        <v>6.0217330235992201E-5</v>
      </c>
      <c r="N56" s="370">
        <f>ABS(' Brechas'!N56)</f>
        <v>9.9626453583309908E-3</v>
      </c>
      <c r="O56" s="370">
        <f>ABS(' Brechas'!O56)</f>
        <v>2.20166180103301E-2</v>
      </c>
      <c r="P56" s="370">
        <f>ABS(' Brechas'!P56)</f>
        <v>2.0872552593337898E-3</v>
      </c>
      <c r="Q56" s="370">
        <f>ABS(' Brechas'!Q56)</f>
        <v>1.9741156169111301E-2</v>
      </c>
      <c r="R56" s="370">
        <f>ABS(' Brechas'!R56)</f>
        <v>3.2649319990238797E-2</v>
      </c>
      <c r="S56" s="370">
        <f>ABS(' Brechas'!S56)</f>
        <v>2.1931273408368401E-3</v>
      </c>
      <c r="T56" s="370">
        <f>ABS(' Brechas'!T56)</f>
        <v>9.36388531234148E-2</v>
      </c>
      <c r="U56" s="370">
        <f>ABS(' Brechas'!U56)</f>
        <v>2.8555028213152998E-2</v>
      </c>
      <c r="V56" s="370">
        <f>ABS(' Brechas'!V56)</f>
        <v>3.3509875613813703E-2</v>
      </c>
      <c r="W56" s="370">
        <f>ABS(' Brechas'!W56)</f>
        <v>8.2812159905992805E-2</v>
      </c>
      <c r="X56" s="370">
        <f>ABS(' Brechas'!X56)</f>
        <v>8.4979021419915896E-2</v>
      </c>
      <c r="Y56" s="370">
        <f>ABS(' Brechas'!Y56)</f>
        <v>0.54468067722953695</v>
      </c>
      <c r="Z56" s="370">
        <f>ABS(' Brechas'!Z56)</f>
        <v>7.7392188875378395E-2</v>
      </c>
      <c r="AA56" s="370">
        <f>ABS(' Brechas'!AA56)</f>
        <v>6.24883462247008E-2</v>
      </c>
      <c r="AB56" s="370">
        <f>ABS(' Brechas'!AB56)</f>
        <v>2.6804900556850302E-2</v>
      </c>
      <c r="AC56" s="370">
        <f>ABS(' Brechas'!AC56)</f>
        <v>0.21294513992479999</v>
      </c>
      <c r="AD56" s="370">
        <f>ABS(' Brechas'!AD56)</f>
        <v>0.313788929526579</v>
      </c>
      <c r="AE56" s="370">
        <f>ABS(' Brechas'!AE56)</f>
        <v>0.17121829732932001</v>
      </c>
      <c r="AF56" s="370">
        <f>ABS(' Brechas'!AF56)</f>
        <v>0.117451785171033</v>
      </c>
      <c r="AG56" s="370">
        <f>ABS(' Brechas'!AG56)</f>
        <v>3.45261184286208E-3</v>
      </c>
      <c r="AH56" s="370">
        <f>ABS(' Brechas'!AH56)</f>
        <v>5.2084463058352602E-3</v>
      </c>
      <c r="AI56" s="370">
        <f>ABS(' Brechas'!AI56)</f>
        <v>5.9191415319849398E-3</v>
      </c>
      <c r="AJ56" s="370">
        <f>ABS(' Brechas'!AJ56)</f>
        <v>3.4131136025980398E-2</v>
      </c>
      <c r="AK56" s="370">
        <f>ABS(' Brechas'!AK56)</f>
        <v>7.0521514086736195E-2</v>
      </c>
      <c r="AL56" s="370">
        <f>ABS(' Brechas'!AL56)</f>
        <v>3.8979585941895198E-2</v>
      </c>
      <c r="AM56" s="370">
        <f>ABS(' Brechas'!AM56)</f>
        <v>2.4163011743004802E-2</v>
      </c>
      <c r="AN56" s="370">
        <f>ABS(' Brechas'!AN56)</f>
        <v>2.3929853407838899E-2</v>
      </c>
      <c r="AO56" s="370">
        <f>ABS(' Brechas'!AO56)</f>
        <v>7.8802561677001795E-2</v>
      </c>
      <c r="AP56" s="370">
        <f>ABS(' Brechas'!AP56)</f>
        <v>0.19760368012563301</v>
      </c>
      <c r="AQ56" s="370">
        <f>ABS(' Brechas'!AQ56)</f>
        <v>0.18528456104178501</v>
      </c>
      <c r="AR56" s="370">
        <f>ABS(' Brechas'!AR56)</f>
        <v>5.4723501198775303E-2</v>
      </c>
      <c r="AS56" s="370">
        <f>ABS(' Brechas'!AS56)</f>
        <v>0.193571249613397</v>
      </c>
      <c r="AT56" s="370">
        <f>ABS(' Brechas'!AT56)</f>
        <v>2.0444069912790699E-2</v>
      </c>
      <c r="AU56" s="370">
        <f>ABS(' Brechas'!AU56)</f>
        <v>2.5205971528814701E-2</v>
      </c>
      <c r="AV56" s="370">
        <f>ABS(' Brechas'!AV56)</f>
        <v>5.3314186346662198E-2</v>
      </c>
      <c r="AW56" s="370">
        <f>ABS(' Brechas'!AW56)</f>
        <v>3.7520581210423898E-2</v>
      </c>
      <c r="AX56" s="370">
        <f>ABS(' Brechas'!AX56)</f>
        <v>0.119483015466325</v>
      </c>
      <c r="AY56" s="370">
        <f>ABS(' Brechas'!AY56)</f>
        <v>2.30877270833942E-2</v>
      </c>
      <c r="AZ56" s="370">
        <f>ABS(' Brechas'!AZ56)</f>
        <v>1.5947737464410999E-2</v>
      </c>
      <c r="BA56" s="370">
        <f>ABS(' Brechas'!BA56)</f>
        <v>4.4151795686483896E-3</v>
      </c>
      <c r="BB56" s="370">
        <f>ABS(' Brechas'!BB56)</f>
        <v>9.0699528919347492E-3</v>
      </c>
      <c r="BC56" s="370">
        <f>ABS(' Brechas'!BC56)</f>
        <v>1.1729289192562E-2</v>
      </c>
      <c r="BD56" s="370">
        <f>ABS(' Brechas'!BD56)</f>
        <v>3.1806773099288701E-3</v>
      </c>
      <c r="BE56" s="370">
        <f>ABS(' Brechas'!BE56)</f>
        <v>1.4357072288107901E-2</v>
      </c>
      <c r="BF56" s="370">
        <f>ABS(' Brechas'!BF56)</f>
        <v>5.0528200827900096E-3</v>
      </c>
      <c r="BG56" s="370">
        <f>ABS(' Brechas'!BG56)</f>
        <v>8.9915756462687676E-3</v>
      </c>
      <c r="BH56" s="370">
        <f>ABS(' Brechas'!BH56)</f>
        <v>0.32567603190066802</v>
      </c>
      <c r="BI56" s="370">
        <f>ABS(' Brechas'!BI56)</f>
        <v>0.40547158720188398</v>
      </c>
      <c r="BJ56" s="370">
        <f>ABS(' Brechas'!BJ56)</f>
        <v>0.63978383717033205</v>
      </c>
      <c r="BK56" s="370">
        <f>ABS(' Brechas'!BK56)</f>
        <v>5.3355752102722802E-2</v>
      </c>
      <c r="BL56" s="370">
        <f>ABS(' Brechas'!BL56)</f>
        <v>0.14738718377804699</v>
      </c>
      <c r="BM56" s="370">
        <f>ABS(' Brechas'!BM56)</f>
        <v>0.11261660902102601</v>
      </c>
      <c r="BN56" s="370">
        <f>ABS(' Brechas'!BN56)</f>
        <v>2.5617958835952499E-3</v>
      </c>
      <c r="BO56" s="370">
        <f>ABS(' Brechas'!BO56)</f>
        <v>4.2105594113940902E-2</v>
      </c>
      <c r="BP56" s="370">
        <f>ABS(' Brechas'!BP56)</f>
        <v>2.5542784163473799E-2</v>
      </c>
      <c r="BQ56" s="370">
        <f>ABS(' Brechas'!BQ56)</f>
        <v>7.9240226785116996E-2</v>
      </c>
      <c r="BR56" s="370">
        <f>ABS(' Brechas'!BR56)</f>
        <v>0.19085927298543401</v>
      </c>
      <c r="BS56" s="370">
        <f>ABS(' Brechas'!BS56)</f>
        <v>0.66666666666666896</v>
      </c>
      <c r="BT56" s="370">
        <f>ABS(' Brechas'!BT56)</f>
        <v>2.2283826784118901E-2</v>
      </c>
      <c r="BU56" s="370">
        <f>ABS(' Brechas'!BU56)</f>
        <v>5.4229628583533501E-2</v>
      </c>
    </row>
    <row r="57" spans="1:73">
      <c r="A57" s="367">
        <v>73</v>
      </c>
      <c r="B57" s="367" t="s">
        <v>102</v>
      </c>
      <c r="C57" s="367">
        <v>2023</v>
      </c>
      <c r="D57" s="370">
        <f>ABS(' Brechas'!D57)</f>
        <v>4.6066446512574702E-2</v>
      </c>
      <c r="E57" s="370">
        <f>ABS(' Brechas'!E57)</f>
        <v>8.6694708586515096E-3</v>
      </c>
      <c r="F57" s="370">
        <f>ABS(' Brechas'!F57)</f>
        <v>9.2918616651881496E-3</v>
      </c>
      <c r="G57" s="370">
        <f>ABS(' Brechas'!G57)</f>
        <v>4.57011498077121E-3</v>
      </c>
      <c r="H57" s="370">
        <f>ABS(' Brechas'!H57)</f>
        <v>3.6392695945754901E-3</v>
      </c>
      <c r="I57" s="370">
        <f>ABS(' Brechas'!I57)</f>
        <v>2.9452473005079498</v>
      </c>
      <c r="J57" s="370">
        <f>ABS(' Brechas'!J57)</f>
        <v>7.4913896095422303E-3</v>
      </c>
      <c r="K57" s="370">
        <f>ABS(' Brechas'!K57)</f>
        <v>1.01430831040642E-3</v>
      </c>
      <c r="L57" s="370">
        <f>ABS(' Brechas'!L57)</f>
        <v>2.2406408029859701E-2</v>
      </c>
      <c r="M57" s="370">
        <f>ABS(' Brechas'!M57)</f>
        <v>6.44689073642162E-5</v>
      </c>
      <c r="N57" s="370">
        <f>ABS(' Brechas'!N57)</f>
        <v>8.8847235205528202E-3</v>
      </c>
      <c r="O57" s="370">
        <f>ABS(' Brechas'!O57)</f>
        <v>1.12959774170784E-2</v>
      </c>
      <c r="P57" s="370">
        <f>ABS(' Brechas'!P57)</f>
        <v>1.6711893035739299E-2</v>
      </c>
      <c r="Q57" s="370">
        <f>ABS(' Brechas'!Q57)</f>
        <v>1.54321907600596E-2</v>
      </c>
      <c r="R57" s="370">
        <f>ABS(' Brechas'!R57)</f>
        <v>4.9253802983310703E-2</v>
      </c>
      <c r="S57" s="370">
        <f>ABS(' Brechas'!S57)</f>
        <v>9.4126046991753302E-3</v>
      </c>
      <c r="T57" s="370">
        <f>ABS(' Brechas'!T57)</f>
        <v>1.44338660112493E-2</v>
      </c>
      <c r="U57" s="370">
        <f>ABS(' Brechas'!U57)</f>
        <v>4.4669020577104299E-2</v>
      </c>
      <c r="V57" s="370">
        <f>ABS(' Brechas'!V57)</f>
        <v>4.67186293934653E-2</v>
      </c>
      <c r="W57" s="370">
        <f>ABS(' Brechas'!W57)</f>
        <v>0.28271316582921602</v>
      </c>
      <c r="X57" s="370">
        <f>ABS(' Brechas'!X57)</f>
        <v>8.1369793233301596E-2</v>
      </c>
      <c r="Y57" s="370">
        <f>ABS(' Brechas'!Y57)</f>
        <v>0.28400586802988997</v>
      </c>
      <c r="Z57" s="370">
        <f>ABS(' Brechas'!Z57)</f>
        <v>0.15106856661054599</v>
      </c>
      <c r="AA57" s="370">
        <f>ABS(' Brechas'!AA57)</f>
        <v>0.141789833878458</v>
      </c>
      <c r="AB57" s="370">
        <f>ABS(' Brechas'!AB57)</f>
        <v>4.8302903665190702E-2</v>
      </c>
      <c r="AC57" s="370">
        <f>ABS(' Brechas'!AC57)</f>
        <v>0.28504382192702699</v>
      </c>
      <c r="AD57" s="370">
        <f>ABS(' Brechas'!AD57)</f>
        <v>0.44758103227835</v>
      </c>
      <c r="AE57" s="370">
        <f>ABS(' Brechas'!AE57)</f>
        <v>0.23491399696102999</v>
      </c>
      <c r="AF57" s="370">
        <f>ABS(' Brechas'!AF57)</f>
        <v>0.14543074505025599</v>
      </c>
      <c r="AG57" s="370">
        <f>ABS(' Brechas'!AG57)</f>
        <v>1.1221960409125999E-3</v>
      </c>
      <c r="AH57" s="370">
        <f>ABS(' Brechas'!AH57)</f>
        <v>1.22286790573223E-4</v>
      </c>
      <c r="AI57" s="370">
        <f>ABS(' Brechas'!AI57)</f>
        <v>3.60355389766015E-3</v>
      </c>
      <c r="AJ57" s="370">
        <f>ABS(' Brechas'!AJ57)</f>
        <v>1.36153906802681E-2</v>
      </c>
      <c r="AK57" s="370">
        <f>ABS(' Brechas'!AK57)</f>
        <v>4.9841140335199999E-2</v>
      </c>
      <c r="AL57" s="370">
        <f>ABS(' Brechas'!AL57)</f>
        <v>5.5295342092886004E-3</v>
      </c>
      <c r="AM57" s="370">
        <f>ABS(' Brechas'!AM57)</f>
        <v>2.3582223291336E-2</v>
      </c>
      <c r="AN57" s="370">
        <f>ABS(' Brechas'!AN57)</f>
        <v>3.93339615743536E-2</v>
      </c>
      <c r="AO57" s="370">
        <f>ABS(' Brechas'!AO57)</f>
        <v>3.3456909024397997E-2</v>
      </c>
      <c r="AP57" s="370">
        <f>ABS(' Brechas'!AP57)</f>
        <v>5.4541532517248401E-2</v>
      </c>
      <c r="AQ57" s="370">
        <f>ABS(' Brechas'!AQ57)</f>
        <v>0.15590507860414299</v>
      </c>
      <c r="AR57" s="370">
        <f>ABS(' Brechas'!AR57)</f>
        <v>2.7301076313779898E-2</v>
      </c>
      <c r="AS57" s="370">
        <f>ABS(' Brechas'!AS57)</f>
        <v>5.1010154308938897E-2</v>
      </c>
      <c r="AT57" s="370">
        <f>ABS(' Brechas'!AT57)</f>
        <v>3.1589070008059002E-2</v>
      </c>
      <c r="AU57" s="370">
        <f>ABS(' Brechas'!AU57)</f>
        <v>8.9250163641655302E-3</v>
      </c>
      <c r="AV57" s="370">
        <f>ABS(' Brechas'!AV57)</f>
        <v>1.1675042666497999E-2</v>
      </c>
      <c r="AW57" s="370">
        <f>ABS(' Brechas'!AW57)</f>
        <v>1.5941105320202299E-2</v>
      </c>
      <c r="AX57" s="370">
        <f>ABS(' Brechas'!AX57)</f>
        <v>1.7295414615271398E-2</v>
      </c>
      <c r="AY57" s="370">
        <f>ABS(' Brechas'!AY57)</f>
        <v>1.64811391971268E-2</v>
      </c>
      <c r="AZ57" s="370">
        <f>ABS(' Brechas'!AZ57)</f>
        <v>7.7070414732218897E-5</v>
      </c>
      <c r="BA57" s="370">
        <f>ABS(' Brechas'!BA57)</f>
        <v>2.5181487014782601E-2</v>
      </c>
      <c r="BB57" s="370">
        <f>ABS(' Brechas'!BB57)</f>
        <v>3.18997689376904E-2</v>
      </c>
      <c r="BC57" s="370">
        <f>ABS(' Brechas'!BC57)</f>
        <v>7.2195426507322301E-3</v>
      </c>
      <c r="BD57" s="370">
        <f>ABS(' Brechas'!BD57)</f>
        <v>6.8272467501386805E-5</v>
      </c>
      <c r="BE57" s="370">
        <f>ABS(' Brechas'!BE57)</f>
        <v>1.8456848903236001E-2</v>
      </c>
      <c r="BF57" s="370">
        <f>ABS(' Brechas'!BF57)</f>
        <v>8.2538687832501498E-3</v>
      </c>
      <c r="BG57" s="370">
        <f>ABS(' Brechas'!BG57)</f>
        <v>8.6402986192319602E-3</v>
      </c>
      <c r="BH57" s="370">
        <f>ABS(' Brechas'!BH57)</f>
        <v>0.29887522334046501</v>
      </c>
      <c r="BI57" s="370">
        <f>ABS(' Brechas'!BI57)</f>
        <v>0.30958696370988797</v>
      </c>
      <c r="BJ57" s="370">
        <f>ABS(' Brechas'!BJ57)</f>
        <v>0.37848411217897998</v>
      </c>
      <c r="BK57" s="370">
        <f>ABS(' Brechas'!BK57)</f>
        <v>5.9848185588990903E-2</v>
      </c>
      <c r="BL57" s="370">
        <f>ABS(' Brechas'!BL57)</f>
        <v>0.17066934208814</v>
      </c>
      <c r="BM57" s="370">
        <f>ABS(' Brechas'!BM57)</f>
        <v>1.10378527896261E-2</v>
      </c>
      <c r="BN57" s="370">
        <f>ABS(' Brechas'!BN57)</f>
        <v>3.1178656490806499E-2</v>
      </c>
      <c r="BO57" s="370">
        <f>ABS(' Brechas'!BO57)</f>
        <v>4.9509116413587698E-2</v>
      </c>
      <c r="BP57" s="370">
        <f>ABS(' Brechas'!BP57)</f>
        <v>9.55687314713685E-3</v>
      </c>
      <c r="BQ57" s="370">
        <f>ABS(' Brechas'!BQ57)</f>
        <v>1.25965126611867E-2</v>
      </c>
      <c r="BR57" s="370">
        <f>ABS(' Brechas'!BR57)</f>
        <v>0.22442888689380799</v>
      </c>
      <c r="BS57" s="370">
        <f>ABS(' Brechas'!BS57)</f>
        <v>7.1428571428570994E-2</v>
      </c>
      <c r="BT57" s="370">
        <f>ABS(' Brechas'!BT57)</f>
        <v>1.0006271421279101E-2</v>
      </c>
      <c r="BU57" s="370">
        <f>ABS(' Brechas'!BU57)</f>
        <v>8.6757272043518092E-3</v>
      </c>
    </row>
    <row r="58" spans="1:73">
      <c r="A58" s="367">
        <v>76</v>
      </c>
      <c r="B58" s="367" t="s">
        <v>103</v>
      </c>
      <c r="C58" s="367">
        <v>2023</v>
      </c>
      <c r="D58" s="370">
        <f>ABS(' Brechas'!D58)</f>
        <v>6.82855376281868E-3</v>
      </c>
      <c r="E58" s="370">
        <f>ABS(' Brechas'!E58)</f>
        <v>0.20196049525118201</v>
      </c>
      <c r="F58" s="370">
        <f>ABS(' Brechas'!F58)</f>
        <v>1.8763375583197401E-3</v>
      </c>
      <c r="G58" s="370">
        <f>ABS(' Brechas'!G58)</f>
        <v>1.0203706821791899E-3</v>
      </c>
      <c r="H58" s="370">
        <f>ABS(' Brechas'!H58)</f>
        <v>2.4149856964493801E-3</v>
      </c>
      <c r="I58" s="370">
        <f>ABS(' Brechas'!I58)</f>
        <v>2.90338346725563</v>
      </c>
      <c r="J58" s="370">
        <f>ABS(' Brechas'!J58)</f>
        <v>3.7391272012928202E-3</v>
      </c>
      <c r="K58" s="370">
        <f>ABS(' Brechas'!K58)</f>
        <v>1.09772569896137E-3</v>
      </c>
      <c r="L58" s="370">
        <f>ABS(' Brechas'!L58)</f>
        <v>1.49331861189678E-2</v>
      </c>
      <c r="M58" s="370">
        <f>ABS(' Brechas'!M58)</f>
        <v>3.87817598769472E-5</v>
      </c>
      <c r="N58" s="370">
        <f>ABS(' Brechas'!N58)</f>
        <v>2.15101364952774E-3</v>
      </c>
      <c r="O58" s="370">
        <f>ABS(' Brechas'!O58)</f>
        <v>3.7944050335878103E-2</v>
      </c>
      <c r="P58" s="370">
        <f>ABS(' Brechas'!P58)</f>
        <v>5.7669475791029899E-2</v>
      </c>
      <c r="Q58" s="370">
        <f>ABS(' Brechas'!Q58)</f>
        <v>8.9360706439543507E-3</v>
      </c>
      <c r="R58" s="370">
        <f>ABS(' Brechas'!R58)</f>
        <v>1.0480720388843699E-2</v>
      </c>
      <c r="S58" s="370">
        <f>ABS(' Brechas'!S58)</f>
        <v>2.16040698456107E-2</v>
      </c>
      <c r="T58" s="370">
        <f>ABS(' Brechas'!T58)</f>
        <v>1.1610963605713099E-3</v>
      </c>
      <c r="U58" s="370">
        <f>ABS(' Brechas'!U58)</f>
        <v>7.6474240708261296E-2</v>
      </c>
      <c r="V58" s="370">
        <f>ABS(' Brechas'!V58)</f>
        <v>4.4577170877556901E-2</v>
      </c>
      <c r="W58" s="370">
        <f>ABS(' Brechas'!W58)</f>
        <v>0.367335842054555</v>
      </c>
      <c r="X58" s="370">
        <f>ABS(' Brechas'!X58)</f>
        <v>9.9066453932773205E-2</v>
      </c>
      <c r="Y58" s="370">
        <f>ABS(' Brechas'!Y58)</f>
        <v>0.42387484495567601</v>
      </c>
      <c r="Z58" s="370">
        <f>ABS(' Brechas'!Z58)</f>
        <v>0.111884411814809</v>
      </c>
      <c r="AA58" s="370">
        <f>ABS(' Brechas'!AA58)</f>
        <v>9.1755855068717904E-2</v>
      </c>
      <c r="AB58" s="370">
        <f>ABS(' Brechas'!AB58)</f>
        <v>8.3989200819036602E-2</v>
      </c>
      <c r="AC58" s="370">
        <f>ABS(' Brechas'!AC58)</f>
        <v>0.44459734702079601</v>
      </c>
      <c r="AD58" s="370">
        <f>ABS(' Brechas'!AD58)</f>
        <v>0.55988123028438996</v>
      </c>
      <c r="AE58" s="370">
        <f>ABS(' Brechas'!AE58)</f>
        <v>0.131097975506587</v>
      </c>
      <c r="AF58" s="370">
        <f>ABS(' Brechas'!AF58)</f>
        <v>4.6909241083769896E-3</v>
      </c>
      <c r="AG58" s="370">
        <f>ABS(' Brechas'!AG58)</f>
        <v>4.7042689125456E-3</v>
      </c>
      <c r="AH58" s="370">
        <f>ABS(' Brechas'!AH58)</f>
        <v>9.4065630128424196E-3</v>
      </c>
      <c r="AI58" s="370">
        <f>ABS(' Brechas'!AI58)</f>
        <v>3.4674511028213E-3</v>
      </c>
      <c r="AJ58" s="370">
        <f>ABS(' Brechas'!AJ58)</f>
        <v>2.0095931632753701E-2</v>
      </c>
      <c r="AK58" s="370">
        <f>ABS(' Brechas'!AK58)</f>
        <v>4.7241380569088498E-2</v>
      </c>
      <c r="AL58" s="370">
        <f>ABS(' Brechas'!AL58)</f>
        <v>3.1907141070972901E-2</v>
      </c>
      <c r="AM58" s="370">
        <f>ABS(' Brechas'!AM58)</f>
        <v>6.5269947135004102E-3</v>
      </c>
      <c r="AN58" s="370">
        <f>ABS(' Brechas'!AN58)</f>
        <v>2.6391884409135698E-2</v>
      </c>
      <c r="AO58" s="370">
        <f>ABS(' Brechas'!AO58)</f>
        <v>8.7622629639784299E-3</v>
      </c>
      <c r="AP58" s="370">
        <f>ABS(' Brechas'!AP58)</f>
        <v>6.4456122556655698E-2</v>
      </c>
      <c r="AQ58" s="370">
        <f>ABS(' Brechas'!AQ58)</f>
        <v>9.1840669908167596E-2</v>
      </c>
      <c r="AR58" s="370">
        <f>ABS(' Brechas'!AR58)</f>
        <v>6.2385459138043102E-2</v>
      </c>
      <c r="AS58" s="370">
        <f>ABS(' Brechas'!AS58)</f>
        <v>2.8868929774998699E-2</v>
      </c>
      <c r="AT58" s="370">
        <f>ABS(' Brechas'!AT58)</f>
        <v>4.7402785870964397E-3</v>
      </c>
      <c r="AU58" s="370">
        <f>ABS(' Brechas'!AU58)</f>
        <v>1.6350995398622802E-2</v>
      </c>
      <c r="AV58" s="370">
        <f>ABS(' Brechas'!AV58)</f>
        <v>1.35840982534734E-2</v>
      </c>
      <c r="AW58" s="370">
        <f>ABS(' Brechas'!AW58)</f>
        <v>2.2808766081982498E-2</v>
      </c>
      <c r="AX58" s="370">
        <f>ABS(' Brechas'!AX58)</f>
        <v>1.8340561255607801E-2</v>
      </c>
      <c r="AY58" s="370">
        <f>ABS(' Brechas'!AY58)</f>
        <v>7.0604828719357197E-3</v>
      </c>
      <c r="AZ58" s="370">
        <f>ABS(' Brechas'!AZ58)</f>
        <v>9.5299335347637602E-3</v>
      </c>
      <c r="BA58" s="370">
        <f>ABS(' Brechas'!BA58)</f>
        <v>2.9409312351632199E-2</v>
      </c>
      <c r="BB58" s="370">
        <f>ABS(' Brechas'!BB58)</f>
        <v>3.01798876894184E-2</v>
      </c>
      <c r="BC58" s="370">
        <f>ABS(' Brechas'!BC58)</f>
        <v>1.1019287865914501E-2</v>
      </c>
      <c r="BD58" s="370">
        <f>ABS(' Brechas'!BD58)</f>
        <v>2.39439898931227E-3</v>
      </c>
      <c r="BE58" s="370">
        <f>ABS(' Brechas'!BE58)</f>
        <v>1.5212564049554501E-2</v>
      </c>
      <c r="BF58" s="370">
        <f>ABS(' Brechas'!BF58)</f>
        <v>7.3099176027665701E-3</v>
      </c>
      <c r="BG58" s="370">
        <f>ABS(' Brechas'!BG58)</f>
        <v>1.0027689692420733E-2</v>
      </c>
      <c r="BH58" s="370">
        <f>ABS(' Brechas'!BH58)</f>
        <v>0.191725668525486</v>
      </c>
      <c r="BI58" s="370">
        <f>ABS(' Brechas'!BI58)</f>
        <v>0.25502073267547298</v>
      </c>
      <c r="BJ58" s="370">
        <f>ABS(' Brechas'!BJ58)</f>
        <v>0.22477898652049</v>
      </c>
      <c r="BK58" s="370">
        <f>ABS(' Brechas'!BK58)</f>
        <v>3.6170974921062603E-2</v>
      </c>
      <c r="BL58" s="370">
        <f>ABS(' Brechas'!BL58)</f>
        <v>0.18641336704933001</v>
      </c>
      <c r="BM58" s="370">
        <f>ABS(' Brechas'!BM58)</f>
        <v>2.0601072235749699E-2</v>
      </c>
      <c r="BN58" s="370">
        <f>ABS(' Brechas'!BN58)</f>
        <v>0.102091041784322</v>
      </c>
      <c r="BO58" s="370">
        <f>ABS(' Brechas'!BO58)</f>
        <v>2.6207299085526201E-2</v>
      </c>
      <c r="BP58" s="370">
        <f>ABS(' Brechas'!BP58)</f>
        <v>2.6254533643696302E-3</v>
      </c>
      <c r="BQ58" s="370">
        <f>ABS(' Brechas'!BQ58)</f>
        <v>4.7617676469444798E-3</v>
      </c>
      <c r="BR58" s="370">
        <f>ABS(' Brechas'!BR58)</f>
        <v>0.100523935926512</v>
      </c>
      <c r="BS58" s="370">
        <f>ABS(' Brechas'!BS58)</f>
        <v>0.13186813186813201</v>
      </c>
      <c r="BT58" s="370">
        <f>ABS(' Brechas'!BT58)</f>
        <v>7.1413230343730502E-3</v>
      </c>
      <c r="BU58" s="370">
        <f>ABS(' Brechas'!BU58)</f>
        <v>2.4349562316617001E-3</v>
      </c>
    </row>
    <row r="59" spans="1:73">
      <c r="A59" s="367">
        <v>81</v>
      </c>
      <c r="B59" s="367" t="s">
        <v>104</v>
      </c>
      <c r="C59" s="367">
        <v>2023</v>
      </c>
      <c r="D59" s="370">
        <f>ABS(' Brechas'!D59)</f>
        <v>0.41468672719470401</v>
      </c>
      <c r="E59" s="370">
        <f>ABS(' Brechas'!E59)</f>
        <v>8.54038218226712E-2</v>
      </c>
      <c r="F59" s="370">
        <f>ABS(' Brechas'!F59)</f>
        <v>4.8151979989235899E-3</v>
      </c>
      <c r="G59" s="370">
        <f>ABS(' Brechas'!G59)</f>
        <v>3.0414322695268602E-3</v>
      </c>
      <c r="H59" s="370">
        <f>ABS(' Brechas'!H59)</f>
        <v>2.6855809625889E-3</v>
      </c>
      <c r="I59" s="370">
        <f>ABS(' Brechas'!I59)</f>
        <v>5.1563865968920304</v>
      </c>
      <c r="J59" s="370">
        <f>ABS(' Brechas'!J59)</f>
        <v>3.8704507109403097E-2</v>
      </c>
      <c r="K59" s="370">
        <f>ABS(' Brechas'!K59)</f>
        <v>3.9940276062939099E-3</v>
      </c>
      <c r="L59" s="370">
        <f>ABS(' Brechas'!L59)</f>
        <v>2.3435170947971599E-2</v>
      </c>
      <c r="M59" s="370">
        <f>ABS(' Brechas'!M59)</f>
        <v>5.4580378492101102E-2</v>
      </c>
      <c r="N59" s="370">
        <f>ABS(' Brechas'!N59)</f>
        <v>1.18595675776637E-2</v>
      </c>
      <c r="O59" s="370">
        <f>ABS(' Brechas'!O59)</f>
        <v>4.4681122448980003E-2</v>
      </c>
      <c r="P59" s="370">
        <f>ABS(' Brechas'!P59)</f>
        <v>1.62744534767266E-2</v>
      </c>
      <c r="Q59" s="370">
        <f>ABS(' Brechas'!Q59)</f>
        <v>3.38658391755738E-2</v>
      </c>
      <c r="R59" s="370">
        <f>ABS(' Brechas'!R59)</f>
        <v>3.2181705646859703E-2</v>
      </c>
      <c r="S59" s="370">
        <f>ABS(' Brechas'!S59)</f>
        <v>3.7904281118350202E-3</v>
      </c>
      <c r="T59" s="370">
        <f>ABS(' Brechas'!T59)</f>
        <v>6.4869179855832704E-3</v>
      </c>
      <c r="U59" s="370">
        <f>ABS(' Brechas'!U59)</f>
        <v>9.8221519512696302E-3</v>
      </c>
      <c r="V59" s="370">
        <f>ABS(' Brechas'!V59)</f>
        <v>3.40577613233203E-3</v>
      </c>
      <c r="W59" s="370">
        <f>ABS(' Brechas'!W59)</f>
        <v>0.346159199149361</v>
      </c>
      <c r="X59" s="370">
        <f>ABS(' Brechas'!X59)</f>
        <v>0.13253492838400699</v>
      </c>
      <c r="Y59" s="370">
        <f>ABS(' Brechas'!Y59)</f>
        <v>0.23271359976913999</v>
      </c>
      <c r="Z59" s="370">
        <f>ABS(' Brechas'!Z59)</f>
        <v>0.219432328707169</v>
      </c>
      <c r="AA59" s="370">
        <f>ABS(' Brechas'!AA59)</f>
        <v>1.11465780563793E-2</v>
      </c>
      <c r="AB59" s="370">
        <f>ABS(' Brechas'!AB59)</f>
        <v>3.42828721166838E-2</v>
      </c>
      <c r="AC59" s="370">
        <f>ABS(' Brechas'!AC59)</f>
        <v>0.168725373028105</v>
      </c>
      <c r="AD59" s="370">
        <f>ABS(' Brechas'!AD59)</f>
        <v>0.86903282429473205</v>
      </c>
      <c r="AE59" s="370">
        <f>ABS(' Brechas'!AE59)</f>
        <v>0.20623752164106801</v>
      </c>
      <c r="AF59" s="370">
        <f>ABS(' Brechas'!AF59)</f>
        <v>0.225815099878449</v>
      </c>
      <c r="AG59" s="370">
        <f>ABS(' Brechas'!AG59)</f>
        <v>2.5752013107146299E-2</v>
      </c>
      <c r="AH59" s="370">
        <f>ABS(' Brechas'!AH59)</f>
        <v>2.7492375605959799E-2</v>
      </c>
      <c r="AI59" s="370">
        <f>ABS(' Brechas'!AI59)</f>
        <v>1.0622511651380499E-2</v>
      </c>
      <c r="AJ59" s="370">
        <f>ABS(' Brechas'!AJ59)</f>
        <v>5.85574959478148E-2</v>
      </c>
      <c r="AK59" s="370">
        <f>ABS(' Brechas'!AK59)</f>
        <v>8.9844897621066594E-2</v>
      </c>
      <c r="AL59" s="370">
        <f>ABS(' Brechas'!AL59)</f>
        <v>0.30304577342427003</v>
      </c>
      <c r="AM59" s="370">
        <f>ABS(' Brechas'!AM59)</f>
        <v>0.19086865343772</v>
      </c>
      <c r="AN59" s="370">
        <f>ABS(' Brechas'!AN59)</f>
        <v>0.372675576212945</v>
      </c>
      <c r="AO59" s="370">
        <f>ABS(' Brechas'!AO59)</f>
        <v>4.9632115909116099E-2</v>
      </c>
      <c r="AP59" s="370">
        <f>ABS(' Brechas'!AP59)</f>
        <v>2.84990752999386E-3</v>
      </c>
      <c r="AQ59" s="370">
        <f>ABS(' Brechas'!AQ59)</f>
        <v>0.10445081942855</v>
      </c>
      <c r="AR59" s="370">
        <f>ABS(' Brechas'!AR59)</f>
        <v>8.71068824568169E-2</v>
      </c>
      <c r="AS59" s="370">
        <f>ABS(' Brechas'!AS59)</f>
        <v>3.4627656923198101E-2</v>
      </c>
      <c r="AT59" s="370">
        <f>ABS(' Brechas'!AT59)</f>
        <v>4.2197933959238501E-2</v>
      </c>
      <c r="AU59" s="370">
        <f>ABS(' Brechas'!AU59)</f>
        <v>4.3077203121613498E-2</v>
      </c>
      <c r="AV59" s="370">
        <f>ABS(' Brechas'!AV59)</f>
        <v>1.0374499320405101E-2</v>
      </c>
      <c r="AW59" s="370">
        <f>ABS(' Brechas'!AW59)</f>
        <v>0.15924625673019199</v>
      </c>
      <c r="AX59" s="370">
        <f>ABS(' Brechas'!AX59)</f>
        <v>0.14746112788662699</v>
      </c>
      <c r="AY59" s="370">
        <f>ABS(' Brechas'!AY59)</f>
        <v>0.10145886664258701</v>
      </c>
      <c r="AZ59" s="370">
        <f>ABS(' Brechas'!AZ59)</f>
        <v>1.37950732697336</v>
      </c>
      <c r="BA59" s="370">
        <f>ABS(' Brechas'!BA59)</f>
        <v>3.6451447405249499E-2</v>
      </c>
      <c r="BB59" s="370">
        <f>ABS(' Brechas'!BB59)</f>
        <v>2.7198967011798799E-2</v>
      </c>
      <c r="BC59" s="370">
        <f>ABS(' Brechas'!BC59)</f>
        <v>4.9063109750685204E-3</v>
      </c>
      <c r="BD59" s="370">
        <f>ABS(' Brechas'!BD59)</f>
        <v>3.5032092100626398E-4</v>
      </c>
      <c r="BE59" s="370">
        <f>ABS(' Brechas'!BE59)</f>
        <v>9.2099157488272701E-3</v>
      </c>
      <c r="BF59" s="370">
        <f>ABS(' Brechas'!BF59)</f>
        <v>2.8260022261199901E-3</v>
      </c>
      <c r="BG59" s="370">
        <f>ABS(' Brechas'!BG59)</f>
        <v>1.0032436058916013E-2</v>
      </c>
      <c r="BH59" s="370">
        <f>ABS(' Brechas'!BH59)</f>
        <v>0.16902873154114301</v>
      </c>
      <c r="BI59" s="370">
        <f>ABS(' Brechas'!BI59)</f>
        <v>2.11247996947421E-2</v>
      </c>
      <c r="BJ59" s="370">
        <f>ABS(' Brechas'!BJ59)</f>
        <v>4.7113021584308898E-2</v>
      </c>
      <c r="BK59" s="370">
        <f>ABS(' Brechas'!BK59)</f>
        <v>3.8631906024882701E-2</v>
      </c>
      <c r="BL59" s="370">
        <f>ABS(' Brechas'!BL59)</f>
        <v>0.173533734847063</v>
      </c>
      <c r="BM59" s="370">
        <f>ABS(' Brechas'!BM59)</f>
        <v>2.0577534512028098E-2</v>
      </c>
      <c r="BN59" s="370">
        <f>ABS(' Brechas'!BN59)</f>
        <v>5.0740918756996801E-2</v>
      </c>
      <c r="BO59" s="370">
        <f>ABS(' Brechas'!BO59)</f>
        <v>2.5816451549021201E-2</v>
      </c>
      <c r="BP59" s="370">
        <f>ABS(' Brechas'!BP59)</f>
        <v>1.08012521805625E-2</v>
      </c>
      <c r="BQ59" s="370">
        <f>ABS(' Brechas'!BQ59)</f>
        <v>0.42223221767766</v>
      </c>
      <c r="BR59" s="370">
        <f>ABS(' Brechas'!BR59)</f>
        <v>0.31325316734619002</v>
      </c>
      <c r="BS59" s="370">
        <f>ABS(' Brechas'!BS59)</f>
        <v>0.66666666666666896</v>
      </c>
      <c r="BT59" s="370">
        <f>ABS(' Brechas'!BT59)</f>
        <v>5.5546705074143499E-2</v>
      </c>
      <c r="BU59" s="370">
        <f>ABS(' Brechas'!BU59)</f>
        <v>3.7716081718177301E-2</v>
      </c>
    </row>
    <row r="60" spans="1:73">
      <c r="A60" s="367">
        <v>85</v>
      </c>
      <c r="B60" s="367" t="s">
        <v>105</v>
      </c>
      <c r="C60" s="367">
        <v>2023</v>
      </c>
      <c r="D60" s="370">
        <f>ABS(' Brechas'!D60)</f>
        <v>6.3294710747510793E-2</v>
      </c>
      <c r="E60" s="370">
        <f>ABS(' Brechas'!E60)</f>
        <v>0.17031103997265601</v>
      </c>
      <c r="F60" s="370">
        <f>ABS(' Brechas'!F60)</f>
        <v>7.5842723820636702E-3</v>
      </c>
      <c r="G60" s="370">
        <f>ABS(' Brechas'!G60)</f>
        <v>5.1518877291673896E-3</v>
      </c>
      <c r="H60" s="370">
        <f>ABS(' Brechas'!H60)</f>
        <v>2.3796457600034899E-3</v>
      </c>
      <c r="I60" s="370">
        <f>ABS(' Brechas'!I60)</f>
        <v>2.8073711499259302</v>
      </c>
      <c r="J60" s="370">
        <f>ABS(' Brechas'!J60)</f>
        <v>2.3463397278176899E-2</v>
      </c>
      <c r="K60" s="370">
        <f>ABS(' Brechas'!K60)</f>
        <v>2.35232645147802E-3</v>
      </c>
      <c r="L60" s="370">
        <f>ABS(' Brechas'!L60)</f>
        <v>7.9617009064238201E-3</v>
      </c>
      <c r="M60" s="370">
        <f>ABS(' Brechas'!M60)</f>
        <v>2.37196670205073E-5</v>
      </c>
      <c r="N60" s="370">
        <f>ABS(' Brechas'!N60)</f>
        <v>7.8937716769024793E-3</v>
      </c>
      <c r="O60" s="370">
        <f>ABS(' Brechas'!O60)</f>
        <v>4.3765138905804697E-2</v>
      </c>
      <c r="P60" s="370">
        <f>ABS(' Brechas'!P60)</f>
        <v>1.1934257173115199E-2</v>
      </c>
      <c r="Q60" s="370">
        <f>ABS(' Brechas'!Q60)</f>
        <v>5.2001600049231701E-3</v>
      </c>
      <c r="R60" s="370">
        <f>ABS(' Brechas'!R60)</f>
        <v>5.7688062642729999E-2</v>
      </c>
      <c r="S60" s="370">
        <f>ABS(' Brechas'!S60)</f>
        <v>1.14797945909143E-2</v>
      </c>
      <c r="T60" s="370">
        <f>ABS(' Brechas'!T60)</f>
        <v>8.1685493821854499E-2</v>
      </c>
      <c r="U60" s="370">
        <f>ABS(' Brechas'!U60)</f>
        <v>0.101589087792989</v>
      </c>
      <c r="V60" s="370">
        <f>ABS(' Brechas'!V60)</f>
        <v>6.7866717687620107E-2</v>
      </c>
      <c r="W60" s="370">
        <f>ABS(' Brechas'!W60)</f>
        <v>0.26988013627215801</v>
      </c>
      <c r="X60" s="370">
        <f>ABS(' Brechas'!X60)</f>
        <v>0.192807712679329</v>
      </c>
      <c r="Y60" s="370">
        <f>ABS(' Brechas'!Y60)</f>
        <v>0.27893458416490902</v>
      </c>
      <c r="Z60" s="370">
        <f>ABS(' Brechas'!Z60)</f>
        <v>0.128577170126603</v>
      </c>
      <c r="AA60" s="370">
        <f>ABS(' Brechas'!AA60)</f>
        <v>4.1062729221686203E-2</v>
      </c>
      <c r="AB60" s="370">
        <f>ABS(' Brechas'!AB60)</f>
        <v>0.12579716748516201</v>
      </c>
      <c r="AC60" s="370">
        <f>ABS(' Brechas'!AC60)</f>
        <v>0.212941286067304</v>
      </c>
      <c r="AD60" s="370">
        <f>ABS(' Brechas'!AD60)</f>
        <v>0.39127393167209501</v>
      </c>
      <c r="AE60" s="370">
        <f>ABS(' Brechas'!AE60)</f>
        <v>0.27086202201075399</v>
      </c>
      <c r="AF60" s="370">
        <f>ABS(' Brechas'!AF60)</f>
        <v>9.9428171587479006E-2</v>
      </c>
      <c r="AG60" s="370">
        <f>ABS(' Brechas'!AG60)</f>
        <v>9.3997159819679509E-3</v>
      </c>
      <c r="AH60" s="370">
        <f>ABS(' Brechas'!AH60)</f>
        <v>3.0713417165605501E-2</v>
      </c>
      <c r="AI60" s="370">
        <f>ABS(' Brechas'!AI60)</f>
        <v>3.01545098786608E-3</v>
      </c>
      <c r="AJ60" s="370">
        <f>ABS(' Brechas'!AJ60)</f>
        <v>1.4725858621197E-2</v>
      </c>
      <c r="AK60" s="370">
        <f>ABS(' Brechas'!AK60)</f>
        <v>5.9678669643623602E-2</v>
      </c>
      <c r="AL60" s="370">
        <f>ABS(' Brechas'!AL60)</f>
        <v>0.43779840993143299</v>
      </c>
      <c r="AM60" s="370">
        <f>ABS(' Brechas'!AM60)</f>
        <v>4.26472906827099E-2</v>
      </c>
      <c r="AN60" s="370">
        <f>ABS(' Brechas'!AN60)</f>
        <v>3.10581746582596E-2</v>
      </c>
      <c r="AO60" s="370">
        <f>ABS(' Brechas'!AO60)</f>
        <v>2.1248192041513299E-2</v>
      </c>
      <c r="AP60" s="370">
        <f>ABS(' Brechas'!AP60)</f>
        <v>9.6527212150975206E-2</v>
      </c>
      <c r="AQ60" s="370">
        <f>ABS(' Brechas'!AQ60)</f>
        <v>0.17442224539109699</v>
      </c>
      <c r="AR60" s="370">
        <f>ABS(' Brechas'!AR60)</f>
        <v>0.133870918825576</v>
      </c>
      <c r="AS60" s="370">
        <f>ABS(' Brechas'!AS60)</f>
        <v>4.0698161405008397E-3</v>
      </c>
      <c r="AT60" s="370">
        <f>ABS(' Brechas'!AT60)</f>
        <v>4.9061384488638497E-2</v>
      </c>
      <c r="AU60" s="370">
        <f>ABS(' Brechas'!AU60)</f>
        <v>2.94933277976515E-2</v>
      </c>
      <c r="AV60" s="370">
        <f>ABS(' Brechas'!AV60)</f>
        <v>1.19831651509054E-2</v>
      </c>
      <c r="AW60" s="370">
        <f>ABS(' Brechas'!AW60)</f>
        <v>3.1014134481941999E-2</v>
      </c>
      <c r="AX60" s="370">
        <f>ABS(' Brechas'!AX60)</f>
        <v>0.29780639452940799</v>
      </c>
      <c r="AY60" s="370">
        <f>ABS(' Brechas'!AY60)</f>
        <v>2.56617532316821E-2</v>
      </c>
      <c r="AZ60" s="370">
        <f>ABS(' Brechas'!AZ60)</f>
        <v>4.5165055614263698E-2</v>
      </c>
      <c r="BA60" s="370">
        <f>ABS(' Brechas'!BA60)</f>
        <v>2.9087769550567501E-2</v>
      </c>
      <c r="BB60" s="370">
        <f>ABS(' Brechas'!BB60)</f>
        <v>2.969723969094E-2</v>
      </c>
      <c r="BC60" s="370">
        <f>ABS(' Brechas'!BC60)</f>
        <v>5.2672458424094003E-4</v>
      </c>
      <c r="BD60" s="370">
        <f>ABS(' Brechas'!BD60)</f>
        <v>5.6279989408117197E-3</v>
      </c>
      <c r="BE60" s="370">
        <f>ABS(' Brechas'!BE60)</f>
        <v>1.71911787980253E-2</v>
      </c>
      <c r="BF60" s="370">
        <f>ABS(' Brechas'!BF60)</f>
        <v>1.40588961020627E-2</v>
      </c>
      <c r="BG60" s="370">
        <f>ABS(' Brechas'!BG60)</f>
        <v>1.4626568265518133E-2</v>
      </c>
      <c r="BH60" s="370">
        <f>ABS(' Brechas'!BH60)</f>
        <v>0.10010949472759099</v>
      </c>
      <c r="BI60" s="370">
        <f>ABS(' Brechas'!BI60)</f>
        <v>0.185958441142763</v>
      </c>
      <c r="BJ60" s="370">
        <f>ABS(' Brechas'!BJ60)</f>
        <v>2.5255586232891598E-2</v>
      </c>
      <c r="BK60" s="370">
        <f>ABS(' Brechas'!BK60)</f>
        <v>7.0061917338726507E-2</v>
      </c>
      <c r="BL60" s="370">
        <f>ABS(' Brechas'!BL60)</f>
        <v>0.204333234349836</v>
      </c>
      <c r="BM60" s="370">
        <f>ABS(' Brechas'!BM60)</f>
        <v>1.5111812980887899E-2</v>
      </c>
      <c r="BN60" s="370">
        <f>ABS(' Brechas'!BN60)</f>
        <v>5.40565685360066E-2</v>
      </c>
      <c r="BO60" s="370">
        <f>ABS(' Brechas'!BO60)</f>
        <v>5.7860772163911799E-2</v>
      </c>
      <c r="BP60" s="370">
        <f>ABS(' Brechas'!BP60)</f>
        <v>4.0395245712434502E-3</v>
      </c>
      <c r="BQ60" s="370">
        <f>ABS(' Brechas'!BQ60)</f>
        <v>7.8536961339333702E-2</v>
      </c>
      <c r="BR60" s="370">
        <f>ABS(' Brechas'!BR60)</f>
        <v>5.3089421253421198E-2</v>
      </c>
      <c r="BS60" s="370">
        <f>ABS(' Brechas'!BS60)</f>
        <v>1</v>
      </c>
      <c r="BT60" s="370">
        <f>ABS(' Brechas'!BT60)</f>
        <v>2.5680261578967498E-2</v>
      </c>
      <c r="BU60" s="370">
        <f>ABS(' Brechas'!BU60)</f>
        <v>2.04290091930535E-3</v>
      </c>
    </row>
    <row r="61" spans="1:73">
      <c r="A61" s="367">
        <v>86</v>
      </c>
      <c r="B61" s="367" t="s">
        <v>106</v>
      </c>
      <c r="C61" s="367">
        <v>2023</v>
      </c>
      <c r="D61" s="370">
        <f>ABS(' Brechas'!D61)</f>
        <v>0.16765125133258199</v>
      </c>
      <c r="E61" s="370">
        <f>ABS(' Brechas'!E61)</f>
        <v>0.20283631711903399</v>
      </c>
      <c r="F61" s="370">
        <f>ABS(' Brechas'!F61)</f>
        <v>1.3173810026699199E-2</v>
      </c>
      <c r="G61" s="370">
        <f>ABS(' Brechas'!G61)</f>
        <v>2.0453637334936801E-2</v>
      </c>
      <c r="H61" s="370">
        <f>ABS(' Brechas'!H61)</f>
        <v>7.8706931170436905E-3</v>
      </c>
      <c r="I61" s="370">
        <f>ABS(' Brechas'!I61)</f>
        <v>5.5782712962429297</v>
      </c>
      <c r="J61" s="370">
        <f>ABS(' Brechas'!J61)</f>
        <v>2.2619923027485701E-2</v>
      </c>
      <c r="K61" s="370">
        <f>ABS(' Brechas'!K61)</f>
        <v>1.21975275334549E-2</v>
      </c>
      <c r="L61" s="370">
        <f>ABS(' Brechas'!L61)</f>
        <v>2.6777963785929101E-2</v>
      </c>
      <c r="M61" s="370">
        <f>ABS(' Brechas'!M61)</f>
        <v>3.1396517731409199E-5</v>
      </c>
      <c r="N61" s="370">
        <f>ABS(' Brechas'!N61)</f>
        <v>6.1783001393750196E-3</v>
      </c>
      <c r="O61" s="370">
        <f>ABS(' Brechas'!O61)</f>
        <v>9.2165898617511205E-2</v>
      </c>
      <c r="P61" s="370">
        <f>ABS(' Brechas'!P61)</f>
        <v>5.7474284972282998E-2</v>
      </c>
      <c r="Q61" s="370">
        <f>ABS(' Brechas'!Q61)</f>
        <v>0.117468975468976</v>
      </c>
      <c r="R61" s="370">
        <f>ABS(' Brechas'!R61)</f>
        <v>1.55363155363134E-3</v>
      </c>
      <c r="S61" s="370">
        <f>ABS(' Brechas'!S61)</f>
        <v>2.5777805723892901E-2</v>
      </c>
      <c r="T61" s="370">
        <f>ABS(' Brechas'!T61)</f>
        <v>2.6978182056463101E-2</v>
      </c>
      <c r="U61" s="370">
        <f>ABS(' Brechas'!U61)</f>
        <v>6.1866934151810797E-3</v>
      </c>
      <c r="V61" s="370">
        <f>ABS(' Brechas'!V61)</f>
        <v>6.6379077656175999E-3</v>
      </c>
      <c r="W61" s="370">
        <f>ABS(' Brechas'!W61)</f>
        <v>0.27340094692056</v>
      </c>
      <c r="X61" s="370">
        <f>ABS(' Brechas'!X61)</f>
        <v>0.14386664725449499</v>
      </c>
      <c r="Y61" s="370">
        <f>ABS(' Brechas'!Y61)</f>
        <v>0.44370230738371802</v>
      </c>
      <c r="Z61" s="370">
        <f>ABS(' Brechas'!Z61)</f>
        <v>3.8118887245594597E-2</v>
      </c>
      <c r="AA61" s="370">
        <f>ABS(' Brechas'!AA61)</f>
        <v>0.100758893088412</v>
      </c>
      <c r="AB61" s="370">
        <f>ABS(' Brechas'!AB61)</f>
        <v>1.6969233053739399E-2</v>
      </c>
      <c r="AC61" s="370">
        <f>ABS(' Brechas'!AC61)</f>
        <v>0.188755620915904</v>
      </c>
      <c r="AD61" s="370">
        <f>ABS(' Brechas'!AD61)</f>
        <v>0.68306117610821404</v>
      </c>
      <c r="AE61" s="370">
        <f>ABS(' Brechas'!AE61)</f>
        <v>2.19740503289623E-2</v>
      </c>
      <c r="AF61" s="370">
        <f>ABS(' Brechas'!AF61)</f>
        <v>0.22822733835435799</v>
      </c>
      <c r="AG61" s="370">
        <f>ABS(' Brechas'!AG61)</f>
        <v>3.0233084824007098E-3</v>
      </c>
      <c r="AH61" s="370">
        <f>ABS(' Brechas'!AH61)</f>
        <v>6.5367741967066201E-3</v>
      </c>
      <c r="AI61" s="370">
        <f>ABS(' Brechas'!AI61)</f>
        <v>6.8005312007026397E-3</v>
      </c>
      <c r="AJ61" s="370">
        <f>ABS(' Brechas'!AJ61)</f>
        <v>3.2809344481583097E-2</v>
      </c>
      <c r="AK61" s="370">
        <f>ABS(' Brechas'!AK61)</f>
        <v>9.2138976774824494E-2</v>
      </c>
      <c r="AL61" s="370">
        <f>ABS(' Brechas'!AL61)</f>
        <v>3.8438306087798901E-3</v>
      </c>
      <c r="AM61" s="370">
        <f>ABS(' Brechas'!AM61)</f>
        <v>0.18332349825341099</v>
      </c>
      <c r="AN61" s="370">
        <f>ABS(' Brechas'!AN61)</f>
        <v>1.14232816067271E-2</v>
      </c>
      <c r="AO61" s="370">
        <f>ABS(' Brechas'!AO61)</f>
        <v>7.1050222938702903E-2</v>
      </c>
      <c r="AP61" s="370">
        <f>ABS(' Brechas'!AP61)</f>
        <v>7.8658102261486604E-2</v>
      </c>
      <c r="AQ61" s="370">
        <f>ABS(' Brechas'!AQ61)</f>
        <v>0.23219036651455299</v>
      </c>
      <c r="AR61" s="370">
        <f>ABS(' Brechas'!AR61)</f>
        <v>0.10088067757494799</v>
      </c>
      <c r="AS61" s="370">
        <f>ABS(' Brechas'!AS61)</f>
        <v>3.6273103654450099E-2</v>
      </c>
      <c r="AT61" s="370">
        <f>ABS(' Brechas'!AT61)</f>
        <v>6.0429124097612599E-2</v>
      </c>
      <c r="AU61" s="370">
        <f>ABS(' Brechas'!AU61)</f>
        <v>1.45292448687411E-2</v>
      </c>
      <c r="AV61" s="370">
        <f>ABS(' Brechas'!AV61)</f>
        <v>2.87082103971977E-2</v>
      </c>
      <c r="AW61" s="370">
        <f>ABS(' Brechas'!AW61)</f>
        <v>1.3259666359118299E-2</v>
      </c>
      <c r="AX61" s="370">
        <f>ABS(' Brechas'!AX61)</f>
        <v>0.125817090444034</v>
      </c>
      <c r="AY61" s="370">
        <f>ABS(' Brechas'!AY61)</f>
        <v>0.13093822611893999</v>
      </c>
      <c r="AZ61" s="370">
        <f>ABS(' Brechas'!AZ61)</f>
        <v>0.65645464279591803</v>
      </c>
      <c r="BA61" s="370">
        <f>ABS(' Brechas'!BA61)</f>
        <v>3.7104368825853697E-2</v>
      </c>
      <c r="BB61" s="370">
        <f>ABS(' Brechas'!BB61)</f>
        <v>9.1248995528179794E-3</v>
      </c>
      <c r="BC61" s="370">
        <f>ABS(' Brechas'!BC61)</f>
        <v>2.6287233047503699E-2</v>
      </c>
      <c r="BD61" s="370">
        <f>ABS(' Brechas'!BD61)</f>
        <v>7.6606050957575599E-3</v>
      </c>
      <c r="BE61" s="370">
        <f>ABS(' Brechas'!BE61)</f>
        <v>1.95636086409837E-3</v>
      </c>
      <c r="BF61" s="370">
        <f>ABS(' Brechas'!BF61)</f>
        <v>5.8346471943379798E-3</v>
      </c>
      <c r="BG61" s="370">
        <f>ABS(' Brechas'!BG61)</f>
        <v>1.0083030808990803E-2</v>
      </c>
      <c r="BH61" s="370">
        <f>ABS(' Brechas'!BH61)</f>
        <v>0.25077989561061897</v>
      </c>
      <c r="BI61" s="370">
        <f>ABS(' Brechas'!BI61)</f>
        <v>0.102427265078363</v>
      </c>
      <c r="BJ61" s="370">
        <f>ABS(' Brechas'!BJ61)</f>
        <v>2.0838858433762299E-2</v>
      </c>
      <c r="BK61" s="370">
        <f>ABS(' Brechas'!BK61)</f>
        <v>0.35103362178319802</v>
      </c>
      <c r="BL61" s="370">
        <f>ABS(' Brechas'!BL61)</f>
        <v>6.1320906492031702E-3</v>
      </c>
      <c r="BM61" s="370">
        <f>ABS(' Brechas'!BM61)</f>
        <v>8.7989616298806805E-2</v>
      </c>
      <c r="BN61" s="370">
        <f>ABS(' Brechas'!BN61)</f>
        <v>5.9876991812012802E-2</v>
      </c>
      <c r="BO61" s="370">
        <f>ABS(' Brechas'!BO61)</f>
        <v>0.148572696002508</v>
      </c>
      <c r="BP61" s="370">
        <f>ABS(' Brechas'!BP61)</f>
        <v>2.1711366538952798E-2</v>
      </c>
      <c r="BQ61" s="370">
        <f>ABS(' Brechas'!BQ61)</f>
        <v>0.104937761100273</v>
      </c>
      <c r="BR61" s="370">
        <f>ABS(' Brechas'!BR61)</f>
        <v>0.19191597224925</v>
      </c>
      <c r="BS61" s="370">
        <f>ABS(' Brechas'!BS61)</f>
        <v>0.66666666666666696</v>
      </c>
      <c r="BT61" s="370">
        <f>ABS(' Brechas'!BT61)</f>
        <v>3.8358176960520303E-2</v>
      </c>
      <c r="BU61" s="370">
        <f>ABS(' Brechas'!BU61)</f>
        <v>5.7237204182718597E-2</v>
      </c>
    </row>
    <row r="62" spans="1:73" ht="27">
      <c r="A62" s="367">
        <v>88</v>
      </c>
      <c r="B62" s="367" t="s">
        <v>107</v>
      </c>
      <c r="C62" s="367">
        <v>2023</v>
      </c>
      <c r="D62" s="370">
        <f>ABS(' Brechas'!D62)</f>
        <v>2.17583305091642E-2</v>
      </c>
      <c r="E62" s="370">
        <f>ABS(' Brechas'!E62)</f>
        <v>1.72370289190832E-2</v>
      </c>
      <c r="F62" s="370">
        <f>ABS(' Brechas'!F62)</f>
        <v>2.1773648905537399E-3</v>
      </c>
      <c r="G62" s="370">
        <f>ABS(' Brechas'!G62)</f>
        <v>6.0824852181276499E-3</v>
      </c>
      <c r="H62" s="370">
        <f>ABS(' Brechas'!H62)</f>
        <v>6.7619589678409803E-3</v>
      </c>
      <c r="I62" s="370">
        <f>ABS(' Brechas'!I62)</f>
        <v>1.7091717427703601</v>
      </c>
      <c r="J62" s="370">
        <f>ABS(' Brechas'!J62)</f>
        <v>2.0136130884595801E-2</v>
      </c>
      <c r="K62" s="370">
        <f>ABS(' Brechas'!K62)</f>
        <v>1.4959589587689799E-3</v>
      </c>
      <c r="L62" s="370">
        <f>ABS(' Brechas'!L62)</f>
        <v>2.2887531319828801E-2</v>
      </c>
      <c r="M62" s="370">
        <f>ABS(' Brechas'!M62)</f>
        <v>2.9336372239877999E-3</v>
      </c>
      <c r="N62" s="370">
        <f>ABS(' Brechas'!N62)</f>
        <v>4.4681771548246403E-3</v>
      </c>
      <c r="O62" s="370">
        <f>ABS(' Brechas'!O62)</f>
        <v>0.152380952380954</v>
      </c>
      <c r="P62" s="370">
        <f>ABS(' Brechas'!P62)</f>
        <v>2.3823406913786101E-2</v>
      </c>
      <c r="Q62" s="370">
        <f>ABS(' Brechas'!Q62)</f>
        <v>4.2207792207792597E-2</v>
      </c>
      <c r="R62" s="370">
        <f>ABS(' Brechas'!R62)</f>
        <v>6.9568452380951398E-2</v>
      </c>
      <c r="S62" s="370">
        <f>ABS(' Brechas'!S62)</f>
        <v>1.95123900453567E-3</v>
      </c>
      <c r="T62" s="370">
        <f>ABS(' Brechas'!T62)</f>
        <v>2.1239024200044E-4</v>
      </c>
      <c r="U62" s="370">
        <f>ABS(' Brechas'!U62)</f>
        <v>1.24027286996533E-3</v>
      </c>
      <c r="V62" s="370">
        <f>ABS(' Brechas'!V62)</f>
        <v>4.90064368509001E-4</v>
      </c>
      <c r="W62" s="370">
        <f>ABS(' Brechas'!W62)</f>
        <v>0.21599740360261799</v>
      </c>
      <c r="X62" s="370">
        <f>ABS(' Brechas'!X62)</f>
        <v>3.6709597978129303E-2</v>
      </c>
      <c r="Y62" s="370">
        <f>ABS(' Brechas'!Y62)</f>
        <v>1.01461723599248E-2</v>
      </c>
      <c r="Z62" s="370">
        <f>ABS(' Brechas'!Z62)</f>
        <v>1.4622755047795E-2</v>
      </c>
      <c r="AA62" s="370">
        <f>ABS(' Brechas'!AA62)</f>
        <v>4.09887139688387E-2</v>
      </c>
      <c r="AB62" s="370">
        <f>ABS(' Brechas'!AB62)</f>
        <v>3.9858286877360802E-2</v>
      </c>
      <c r="AC62" s="370">
        <f>ABS(' Brechas'!AC62)</f>
        <v>0.22841394093789599</v>
      </c>
      <c r="AD62" s="370">
        <f>ABS(' Brechas'!AD62)</f>
        <v>0.54510701844328802</v>
      </c>
      <c r="AE62" s="370">
        <f>ABS(' Brechas'!AE62)</f>
        <v>0.241094229913286</v>
      </c>
      <c r="AF62" s="370">
        <f>ABS(' Brechas'!AF62)</f>
        <v>4.7133381954952903E-2</v>
      </c>
      <c r="AG62" s="370">
        <f>ABS(' Brechas'!AG62)</f>
        <v>9.8213523466357403E-4</v>
      </c>
      <c r="AH62" s="370">
        <f>ABS(' Brechas'!AH62)</f>
        <v>2.3481476281352699E-2</v>
      </c>
      <c r="AI62" s="370">
        <f>ABS(' Brechas'!AI62)</f>
        <v>2.8019492319099298E-3</v>
      </c>
      <c r="AJ62" s="370">
        <f>ABS(' Brechas'!AJ62)</f>
        <v>7.8285748659743702E-4</v>
      </c>
      <c r="AK62" s="370">
        <f>ABS(' Brechas'!AK62)</f>
        <v>3.5576424792159098E-2</v>
      </c>
      <c r="AL62" s="370">
        <f>ABS(' Brechas'!AL62)</f>
        <v>0.30886302493662698</v>
      </c>
      <c r="AM62" s="370">
        <f>ABS(' Brechas'!AM62)</f>
        <v>1.1243500096581101</v>
      </c>
      <c r="AN62" s="370">
        <f>ABS(' Brechas'!AN62)</f>
        <v>1.06863211349747E-2</v>
      </c>
      <c r="AO62" s="370">
        <f>ABS(' Brechas'!AO62)</f>
        <v>3.9866001413784498E-2</v>
      </c>
      <c r="AP62" s="370">
        <f>ABS(' Brechas'!AP62)</f>
        <v>3.4291336462853601E-2</v>
      </c>
      <c r="AQ62" s="370">
        <f>ABS(' Brechas'!AQ62)</f>
        <v>0.147992686508569</v>
      </c>
      <c r="AR62" s="370">
        <f>ABS(' Brechas'!AR62)</f>
        <v>9.9765947163218793E-2</v>
      </c>
      <c r="AS62" s="370">
        <f>ABS(' Brechas'!AS62)</f>
        <v>1.9515036109378499E-2</v>
      </c>
      <c r="AT62" s="370">
        <f>ABS(' Brechas'!AT62)</f>
        <v>4.7989003535720699E-2</v>
      </c>
      <c r="AU62" s="370">
        <f>ABS(' Brechas'!AU62)</f>
        <v>0.179443166864417</v>
      </c>
      <c r="AV62" s="370">
        <f>ABS(' Brechas'!AV62)</f>
        <v>6.7304416393047795E-2</v>
      </c>
      <c r="AW62" s="370">
        <f>ABS(' Brechas'!AW62)</f>
        <v>9.3846721047736795E-2</v>
      </c>
      <c r="AX62" s="370">
        <f>ABS(' Brechas'!AX62)</f>
        <v>0.106342150912332</v>
      </c>
      <c r="AY62" s="370">
        <f>ABS(' Brechas'!AY62)</f>
        <v>0.28317825621620202</v>
      </c>
      <c r="AZ62" s="370">
        <f>ABS(' Brechas'!AZ62)</f>
        <v>5.1582781603591497E-2</v>
      </c>
      <c r="BA62" s="370">
        <f>ABS(' Brechas'!BA62)</f>
        <v>2.9538983880703602E-2</v>
      </c>
      <c r="BB62" s="370">
        <f>ABS(' Brechas'!BB62)</f>
        <v>2.3684595675674502E-2</v>
      </c>
      <c r="BC62" s="370">
        <f>ABS(' Brechas'!BC62)</f>
        <v>7.3359053910181504E-3</v>
      </c>
      <c r="BD62" s="370">
        <f>ABS(' Brechas'!BD62)</f>
        <v>1.7501144146173798E-2</v>
      </c>
      <c r="BE62" s="370">
        <f>ABS(' Brechas'!BE62)</f>
        <v>8.9710920013070605E-4</v>
      </c>
      <c r="BF62" s="370">
        <f>ABS(' Brechas'!BF62)</f>
        <v>2.0789838709787101E-3</v>
      </c>
      <c r="BG62" s="370">
        <f>ABS(' Brechas'!BG62)</f>
        <v>1.6224469915177168E-2</v>
      </c>
      <c r="BH62" s="370">
        <f>ABS(' Brechas'!BH62)</f>
        <v>0.170609173417647</v>
      </c>
      <c r="BI62" s="370">
        <f>ABS(' Brechas'!BI62)</f>
        <v>5.38509192036263E-2</v>
      </c>
      <c r="BJ62" s="370">
        <f>ABS(' Brechas'!BJ62)</f>
        <v>0.18734660366164199</v>
      </c>
      <c r="BK62" s="370">
        <f>ABS(' Brechas'!BK62)</f>
        <v>4.5403946920627696E-3</v>
      </c>
      <c r="BL62" s="370">
        <f>ABS(' Brechas'!BL62)</f>
        <v>0.10930948710468601</v>
      </c>
      <c r="BM62" s="370">
        <f>ABS(' Brechas'!BM62)</f>
        <v>5.1932456799518398E-2</v>
      </c>
      <c r="BN62" s="370">
        <f>ABS(' Brechas'!BN62)</f>
        <v>0.205750042512439</v>
      </c>
      <c r="BO62" s="370">
        <f>ABS(' Brechas'!BO62)</f>
        <v>1.5950317689354499E-2</v>
      </c>
      <c r="BP62" s="370">
        <f>ABS(' Brechas'!BP62)</f>
        <v>2.6227162995857401E-3</v>
      </c>
      <c r="BQ62" s="370">
        <f>ABS(' Brechas'!BQ62)</f>
        <v>4.5972424137649702E-2</v>
      </c>
      <c r="BR62" s="370">
        <f>ABS(' Brechas'!BR62)</f>
        <v>0.10578573551411501</v>
      </c>
      <c r="BS62" s="370">
        <f>ABS(' Brechas'!BS62)</f>
        <v>0</v>
      </c>
      <c r="BT62" s="370">
        <f>ABS(' Brechas'!BT62)</f>
        <v>0.40476190476190499</v>
      </c>
      <c r="BU62" s="370">
        <f>ABS(' Brechas'!BU62)</f>
        <v>6.92640692640695E-2</v>
      </c>
    </row>
    <row r="63" spans="1:73">
      <c r="A63" s="367">
        <v>91</v>
      </c>
      <c r="B63" s="367" t="s">
        <v>108</v>
      </c>
      <c r="C63" s="367">
        <v>2023</v>
      </c>
      <c r="D63" s="370">
        <f>ABS(' Brechas'!D63)</f>
        <v>0.13580126722674099</v>
      </c>
      <c r="E63" s="370">
        <f>ABS(' Brechas'!E63)</f>
        <v>6.93770869249105E-2</v>
      </c>
      <c r="F63" s="370">
        <f>ABS(' Brechas'!F63)</f>
        <v>2.9570038415703302E-2</v>
      </c>
      <c r="G63" s="370">
        <f>ABS(' Brechas'!G63)</f>
        <v>1.1229527004725799E-2</v>
      </c>
      <c r="H63" s="370">
        <f>ABS(' Brechas'!H63)</f>
        <v>2.3672643642964002E-2</v>
      </c>
      <c r="I63" s="370">
        <f>ABS(' Brechas'!I63)</f>
        <v>2.4616510163910599</v>
      </c>
      <c r="J63" s="370">
        <f>ABS(' Brechas'!J63)</f>
        <v>2.7515924143836398E-2</v>
      </c>
      <c r="K63" s="370">
        <f>ABS(' Brechas'!K63)</f>
        <v>8.9110255935517108E-3</v>
      </c>
      <c r="L63" s="370">
        <f>ABS(' Brechas'!L63)</f>
        <v>3.2888350294685898E-3</v>
      </c>
      <c r="M63" s="370">
        <f>ABS(' Brechas'!M63)</f>
        <v>0.217314395466294</v>
      </c>
      <c r="N63" s="370">
        <f>ABS(' Brechas'!N63)</f>
        <v>8.2450183250799506E-3</v>
      </c>
      <c r="O63" s="370">
        <f>ABS(' Brechas'!O63)</f>
        <v>0.377142857142859</v>
      </c>
      <c r="P63" s="370">
        <f>ABS(' Brechas'!P63)</f>
        <v>0.18899902818270201</v>
      </c>
      <c r="Q63" s="370">
        <f>ABS(' Brechas'!Q63)</f>
        <v>0.249409681227863</v>
      </c>
      <c r="R63" s="370">
        <f>ABS(' Brechas'!R63)</f>
        <v>0.13798701298701299</v>
      </c>
      <c r="S63" s="370">
        <f>ABS(' Brechas'!S63)</f>
        <v>5.48066883646256E-3</v>
      </c>
      <c r="T63" s="370">
        <f>ABS(' Brechas'!T63)</f>
        <v>4.5161028970220401E-3</v>
      </c>
      <c r="U63" s="370">
        <f>ABS(' Brechas'!U63)</f>
        <v>1.2540768911177399E-3</v>
      </c>
      <c r="V63" s="370">
        <f>ABS(' Brechas'!V63)</f>
        <v>7.1792273608412602E-2</v>
      </c>
      <c r="W63" s="370">
        <f>ABS(' Brechas'!W63)</f>
        <v>8.8331521686754205E-2</v>
      </c>
      <c r="X63" s="370">
        <f>ABS(' Brechas'!X63)</f>
        <v>9.7423425314720799E-2</v>
      </c>
      <c r="Y63" s="370">
        <f>ABS(' Brechas'!Y63)</f>
        <v>0.19109773894263499</v>
      </c>
      <c r="Z63" s="370">
        <f>ABS(' Brechas'!Z63)</f>
        <v>0.1248158691827</v>
      </c>
      <c r="AA63" s="370">
        <f>ABS(' Brechas'!AA63)</f>
        <v>2.67456048273438E-2</v>
      </c>
      <c r="AB63" s="370">
        <f>ABS(' Brechas'!AB63)</f>
        <v>4.9126199964764999E-2</v>
      </c>
      <c r="AC63" s="370">
        <f>ABS(' Brechas'!AC63)</f>
        <v>0.74444306807231997</v>
      </c>
      <c r="AD63" s="370">
        <f>ABS(' Brechas'!AD63)</f>
        <v>0.395749237916518</v>
      </c>
      <c r="AE63" s="370">
        <f>ABS(' Brechas'!AE63)</f>
        <v>0.33491992096713802</v>
      </c>
      <c r="AF63" s="370">
        <f>ABS(' Brechas'!AF63)</f>
        <v>0.20540671545085001</v>
      </c>
      <c r="AG63" s="370">
        <f>ABS(' Brechas'!AG63)</f>
        <v>2.3251957691838201E-2</v>
      </c>
      <c r="AH63" s="370">
        <f>ABS(' Brechas'!AH63)</f>
        <v>3.3389499102779198E-2</v>
      </c>
      <c r="AI63" s="370">
        <f>ABS(' Brechas'!AI63)</f>
        <v>1.3038191466702501E-2</v>
      </c>
      <c r="AJ63" s="370">
        <f>ABS(' Brechas'!AJ63)</f>
        <v>5.102765146984E-2</v>
      </c>
      <c r="AK63" s="370">
        <f>ABS(' Brechas'!AK63)</f>
        <v>9.6425002096607898E-2</v>
      </c>
      <c r="AL63" s="370">
        <f>ABS(' Brechas'!AL63)</f>
        <v>0.58302992437586498</v>
      </c>
      <c r="AM63" s="370">
        <f>ABS(' Brechas'!AM63)</f>
        <v>0.198825831264132</v>
      </c>
      <c r="AN63" s="370">
        <f>ABS(' Brechas'!AN63)</f>
        <v>3.5876856901280001E-2</v>
      </c>
      <c r="AO63" s="370">
        <f>ABS(' Brechas'!AO63)</f>
        <v>9.0184288683131594E-2</v>
      </c>
      <c r="AP63" s="370">
        <f>ABS(' Brechas'!AP63)</f>
        <v>6.8564932490393499E-2</v>
      </c>
      <c r="AQ63" s="370">
        <f>ABS(' Brechas'!AQ63)</f>
        <v>0.244935717045312</v>
      </c>
      <c r="AR63" s="370">
        <f>ABS(' Brechas'!AR63)</f>
        <v>0.162538462038126</v>
      </c>
      <c r="AS63" s="370">
        <f>ABS(' Brechas'!AS63)</f>
        <v>0.34869000364826902</v>
      </c>
      <c r="AT63" s="370">
        <f>ABS(' Brechas'!AT63)</f>
        <v>1.8574418764407599E-2</v>
      </c>
      <c r="AU63" s="370">
        <f>ABS(' Brechas'!AU63)</f>
        <v>2.3988516247060901E-2</v>
      </c>
      <c r="AV63" s="370">
        <f>ABS(' Brechas'!AV63)</f>
        <v>4.6372941953739998E-2</v>
      </c>
      <c r="AW63" s="370">
        <f>ABS(' Brechas'!AW63)</f>
        <v>0.122096679845674</v>
      </c>
      <c r="AX63" s="370">
        <f>ABS(' Brechas'!AX63)</f>
        <v>2.6682918165178999E-2</v>
      </c>
      <c r="AY63" s="370">
        <f>ABS(' Brechas'!AY63)</f>
        <v>0.33426794539502502</v>
      </c>
      <c r="AZ63" s="370">
        <f>ABS(' Brechas'!AZ63)</f>
        <v>5.8197249405264898E-2</v>
      </c>
      <c r="BA63" s="370">
        <f>ABS(' Brechas'!BA63)</f>
        <v>3.7287434682124802E-2</v>
      </c>
      <c r="BB63" s="370">
        <f>ABS(' Brechas'!BB63)</f>
        <v>6.6338026867918107E-2</v>
      </c>
      <c r="BC63" s="370">
        <f>ABS(' Brechas'!BC63)</f>
        <v>5.78220896111264E-2</v>
      </c>
      <c r="BD63" s="370">
        <f>ABS(' Brechas'!BD63)</f>
        <v>6.2192458046491695E-4</v>
      </c>
      <c r="BE63" s="370">
        <f>ABS(' Brechas'!BE63)</f>
        <v>3.3897020298188601E-3</v>
      </c>
      <c r="BF63" s="370">
        <f>ABS(' Brechas'!BF63)</f>
        <v>1.4165797111597E-2</v>
      </c>
      <c r="BG63" s="370">
        <f>ABS(' Brechas'!BG63)</f>
        <v>4.3880831410551932E-4</v>
      </c>
      <c r="BH63" s="370">
        <f>ABS(' Brechas'!BH63)</f>
        <v>0.24907659704665</v>
      </c>
      <c r="BI63" s="370">
        <f>ABS(' Brechas'!BI63)</f>
        <v>1.39087794112846E-2</v>
      </c>
      <c r="BJ63" s="370">
        <f>ABS(' Brechas'!BJ63)</f>
        <v>0.12789003224963899</v>
      </c>
      <c r="BK63" s="370">
        <f>ABS(' Brechas'!BK63)</f>
        <v>4.3741907990774501E-2</v>
      </c>
      <c r="BL63" s="370">
        <f>ABS(' Brechas'!BL63)</f>
        <v>3.3667601870342102E-2</v>
      </c>
      <c r="BM63" s="370">
        <f>ABS(' Brechas'!BM63)</f>
        <v>0.86218709853298603</v>
      </c>
      <c r="BN63" s="370">
        <f>ABS(' Brechas'!BN63)</f>
        <v>0.11661703696146999</v>
      </c>
      <c r="BO63" s="370">
        <f>ABS(' Brechas'!BO63)</f>
        <v>0.813999008762889</v>
      </c>
      <c r="BP63" s="370">
        <f>ABS(' Brechas'!BP63)</f>
        <v>2.4668435013262598E-2</v>
      </c>
      <c r="BQ63" s="370">
        <f>ABS(' Brechas'!BQ63)</f>
        <v>7.7761908583067599E-2</v>
      </c>
      <c r="BR63" s="370">
        <f>ABS(' Brechas'!BR63)</f>
        <v>4.1174123709752999E-2</v>
      </c>
      <c r="BS63" s="370">
        <f>ABS(' Brechas'!BS63)</f>
        <v>1</v>
      </c>
      <c r="BT63" s="370">
        <f>ABS(' Brechas'!BT63)</f>
        <v>0.194685122569737</v>
      </c>
      <c r="BU63" s="370">
        <f>ABS(' Brechas'!BU63)</f>
        <v>0.66666666666666696</v>
      </c>
    </row>
    <row r="64" spans="1:73">
      <c r="A64" s="367">
        <v>94</v>
      </c>
      <c r="B64" s="367" t="s">
        <v>109</v>
      </c>
      <c r="C64" s="367">
        <v>2023</v>
      </c>
      <c r="D64" s="370">
        <f>ABS(' Brechas'!D64)</f>
        <v>0.38404337178963399</v>
      </c>
      <c r="E64" s="370">
        <f>ABS(' Brechas'!E64)</f>
        <v>3.4900768043362597E-2</v>
      </c>
      <c r="F64" s="370">
        <f>ABS(' Brechas'!F64)</f>
        <v>8.2199227040439998E-2</v>
      </c>
      <c r="G64" s="370">
        <f>ABS(' Brechas'!G64)</f>
        <v>6.5413550318686606E-2</v>
      </c>
      <c r="H64" s="370">
        <f>ABS(' Brechas'!H64)</f>
        <v>5.3463498598871902E-2</v>
      </c>
      <c r="I64" s="370">
        <f>ABS(' Brechas'!I64)</f>
        <v>4.7539759993789596</v>
      </c>
      <c r="J64" s="370">
        <f>ABS(' Brechas'!J64)</f>
        <v>2.7283515312916201E-2</v>
      </c>
      <c r="K64" s="370">
        <f>ABS(' Brechas'!K64)</f>
        <v>8.52710090280907E-4</v>
      </c>
      <c r="L64" s="370">
        <f>ABS(' Brechas'!L64)</f>
        <v>3.4359540581238801E-2</v>
      </c>
      <c r="M64" s="370">
        <f>ABS(' Brechas'!M64)</f>
        <v>8.7421144594903605E-2</v>
      </c>
      <c r="N64" s="370">
        <f>ABS(' Brechas'!N64)</f>
        <v>6.7426203929063701E-3</v>
      </c>
      <c r="O64" s="370">
        <f>ABS(' Brechas'!O64)</f>
        <v>0.374999999999999</v>
      </c>
      <c r="P64" s="370">
        <f>ABS(' Brechas'!P64)</f>
        <v>0.11785714285714299</v>
      </c>
      <c r="Q64" s="370">
        <f>ABS(' Brechas'!Q64)</f>
        <v>8.0808080808081106E-2</v>
      </c>
      <c r="R64" s="370">
        <f>ABS(' Brechas'!R64)</f>
        <v>4.8433048433048E-2</v>
      </c>
      <c r="S64" s="370">
        <f>ABS(' Brechas'!S64)</f>
        <v>8.9034898400035794E-3</v>
      </c>
      <c r="T64" s="370">
        <f>ABS(' Brechas'!T64)</f>
        <v>0.71811292179797204</v>
      </c>
      <c r="U64" s="370">
        <f>ABS(' Brechas'!U64)</f>
        <v>1.4768551324947201E-2</v>
      </c>
      <c r="V64" s="370">
        <f>ABS(' Brechas'!V64)</f>
        <v>1.8471093862282999E-2</v>
      </c>
      <c r="W64" s="370">
        <f>ABS(' Brechas'!W64)</f>
        <v>7.1940356912449002E-2</v>
      </c>
      <c r="X64" s="370">
        <f>ABS(' Brechas'!X64)</f>
        <v>0.112690753023397</v>
      </c>
      <c r="Y64" s="370">
        <f>ABS(' Brechas'!Y64)</f>
        <v>0.23130321591654299</v>
      </c>
      <c r="Z64" s="370">
        <f>ABS(' Brechas'!Z64)</f>
        <v>5.3105116096470603E-2</v>
      </c>
      <c r="AA64" s="370">
        <f>ABS(' Brechas'!AA64)</f>
        <v>0.14017722070253899</v>
      </c>
      <c r="AB64" s="370">
        <f>ABS(' Brechas'!AB64)</f>
        <v>0.17327076366166999</v>
      </c>
      <c r="AC64" s="370">
        <f>ABS(' Brechas'!AC64)</f>
        <v>0.55690882395243202</v>
      </c>
      <c r="AD64" s="370">
        <f>ABS(' Brechas'!AD64)</f>
        <v>0.21528664621273899</v>
      </c>
      <c r="AE64" s="370">
        <f>ABS(' Brechas'!AE64)</f>
        <v>1.2484607585295E-2</v>
      </c>
      <c r="AF64" s="370">
        <f>ABS(' Brechas'!AF64)</f>
        <v>0.117556761842565</v>
      </c>
      <c r="AG64" s="370">
        <f>ABS(' Brechas'!AG64)</f>
        <v>1.7823844955445901E-2</v>
      </c>
      <c r="AH64" s="370">
        <f>ABS(' Brechas'!AH64)</f>
        <v>4.5910352831414099E-2</v>
      </c>
      <c r="AI64" s="370">
        <f>ABS(' Brechas'!AI64)</f>
        <v>1.78175708128409E-2</v>
      </c>
      <c r="AJ64" s="370">
        <f>ABS(' Brechas'!AJ64)</f>
        <v>2.8319444680155501E-2</v>
      </c>
      <c r="AK64" s="370">
        <f>ABS(' Brechas'!AK64)</f>
        <v>0.76834319526626804</v>
      </c>
      <c r="AL64" s="370">
        <f>ABS(' Brechas'!AL64)</f>
        <v>5.3716308494353597E-2</v>
      </c>
      <c r="AM64" s="370">
        <f>ABS(' Brechas'!AM64)</f>
        <v>0.20208658959977399</v>
      </c>
      <c r="AN64" s="370">
        <f>ABS(' Brechas'!AN64)</f>
        <v>2.2928173412528299</v>
      </c>
      <c r="AO64" s="370">
        <f>ABS(' Brechas'!AO64)</f>
        <v>0.12552876754989001</v>
      </c>
      <c r="AP64" s="370">
        <f>ABS(' Brechas'!AP64)</f>
        <v>0.122011401537123</v>
      </c>
      <c r="AQ64" s="370">
        <f>ABS(' Brechas'!AQ64)</f>
        <v>0.14409693405733501</v>
      </c>
      <c r="AR64" s="370">
        <f>ABS(' Brechas'!AR64)</f>
        <v>0.188415199258572</v>
      </c>
      <c r="AS64" s="370">
        <f>ABS(' Brechas'!AS64)</f>
        <v>0.50167737733303297</v>
      </c>
      <c r="AT64" s="370">
        <f>ABS(' Brechas'!AT64)</f>
        <v>7.3838893666573105E-2</v>
      </c>
      <c r="AU64" s="370">
        <f>ABS(' Brechas'!AU64)</f>
        <v>2.7434388593099601E-2</v>
      </c>
      <c r="AV64" s="370">
        <f>ABS(' Brechas'!AV64)</f>
        <v>1.44250123706568E-2</v>
      </c>
      <c r="AW64" s="370">
        <f>ABS(' Brechas'!AW64)</f>
        <v>0.20633832212199299</v>
      </c>
      <c r="AX64" s="370">
        <f>ABS(' Brechas'!AX64)</f>
        <v>3.8109307556540101E-2</v>
      </c>
      <c r="AY64" s="370">
        <f>ABS(' Brechas'!AY64)</f>
        <v>5.0917824143270396</v>
      </c>
      <c r="AZ64" s="370">
        <f>ABS(' Brechas'!AZ64)</f>
        <v>1.46972071882096</v>
      </c>
      <c r="BA64" s="370">
        <f>ABS(' Brechas'!BA64)</f>
        <v>2.0858434510089299E-2</v>
      </c>
      <c r="BB64" s="370">
        <f>ABS(' Brechas'!BB64)</f>
        <v>2.7304939511775098E-2</v>
      </c>
      <c r="BC64" s="370">
        <f>ABS(' Brechas'!BC64)</f>
        <v>6.2151829254800204E-3</v>
      </c>
      <c r="BD64" s="370">
        <f>ABS(' Brechas'!BD64)</f>
        <v>1.6030494292005499E-2</v>
      </c>
      <c r="BE64" s="370">
        <f>ABS(' Brechas'!BE64)</f>
        <v>1.8215692196995099E-2</v>
      </c>
      <c r="BF64" s="370">
        <f>ABS(' Brechas'!BF64)</f>
        <v>1.12337482525362E-2</v>
      </c>
      <c r="BG64" s="370">
        <f>ABS(' Brechas'!BG64)</f>
        <v>1.0939025160608087E-2</v>
      </c>
      <c r="BH64" s="370">
        <f>ABS(' Brechas'!BH64)</f>
        <v>0.27971752643673298</v>
      </c>
      <c r="BI64" s="370">
        <f>ABS(' Brechas'!BI64)</f>
        <v>7.4676297129526004E-2</v>
      </c>
      <c r="BJ64" s="370">
        <f>ABS(' Brechas'!BJ64)</f>
        <v>0.22275849657563801</v>
      </c>
      <c r="BK64" s="370">
        <f>ABS(' Brechas'!BK64)</f>
        <v>2.1285986320275101E-2</v>
      </c>
      <c r="BL64" s="370">
        <f>ABS(' Brechas'!BL64)</f>
        <v>7.1171468197661097E-2</v>
      </c>
      <c r="BM64" s="370">
        <f>ABS(' Brechas'!BM64)</f>
        <v>9.4377541068889806E-2</v>
      </c>
      <c r="BN64" s="370">
        <f>ABS(' Brechas'!BN64)</f>
        <v>8.1367403945510494E-2</v>
      </c>
      <c r="BO64" s="370">
        <f>ABS(' Brechas'!BO64)</f>
        <v>0.54710708098572303</v>
      </c>
      <c r="BP64" s="370">
        <f>ABS(' Brechas'!BP64)</f>
        <v>1.05195884917964E-2</v>
      </c>
      <c r="BQ64" s="370">
        <f>ABS(' Brechas'!BQ64)</f>
        <v>0.19155121139005399</v>
      </c>
      <c r="BR64" s="370">
        <f>ABS(' Brechas'!BR64)</f>
        <v>0.54369260106777095</v>
      </c>
      <c r="BS64" s="370">
        <f>ABS(' Brechas'!BS64)</f>
        <v>1</v>
      </c>
      <c r="BT64" s="370">
        <f>ABS(' Brechas'!BT64)</f>
        <v>0.32748397435897297</v>
      </c>
      <c r="BU64" s="370">
        <f>ABS(' Brechas'!BU64)</f>
        <v>0.21455938697318</v>
      </c>
    </row>
    <row r="65" spans="1:73">
      <c r="A65" s="367">
        <v>95</v>
      </c>
      <c r="B65" s="367" t="s">
        <v>110</v>
      </c>
      <c r="C65" s="367">
        <v>2023</v>
      </c>
      <c r="D65" s="370">
        <f>ABS(' Brechas'!D65)</f>
        <v>3.7046429365005198E-2</v>
      </c>
      <c r="E65" s="370">
        <f>ABS(' Brechas'!E65)</f>
        <v>0.19416573251594399</v>
      </c>
      <c r="F65" s="370">
        <f>ABS(' Brechas'!F65)</f>
        <v>1.9590337803866601E-2</v>
      </c>
      <c r="G65" s="370">
        <f>ABS(' Brechas'!G65)</f>
        <v>2.9918726525739101E-2</v>
      </c>
      <c r="H65" s="370">
        <f>ABS(' Brechas'!H65)</f>
        <v>2.1346437425067501E-2</v>
      </c>
      <c r="I65" s="370">
        <f>ABS(' Brechas'!I65)</f>
        <v>3.6988505177580899</v>
      </c>
      <c r="J65" s="370">
        <f>ABS(' Brechas'!J65)</f>
        <v>6.1627375407361303E-2</v>
      </c>
      <c r="K65" s="370">
        <f>ABS(' Brechas'!K65)</f>
        <v>1.24028496467068E-2</v>
      </c>
      <c r="L65" s="370">
        <f>ABS(' Brechas'!L65)</f>
        <v>1.18185251729806E-2</v>
      </c>
      <c r="M65" s="370">
        <f>ABS(' Brechas'!M65)</f>
        <v>3.7799459055929203E-5</v>
      </c>
      <c r="N65" s="370">
        <f>ABS(' Brechas'!N65)</f>
        <v>1.1242566635773801E-2</v>
      </c>
      <c r="O65" s="370">
        <f>ABS(' Brechas'!O65)</f>
        <v>8.8888888888889406E-2</v>
      </c>
      <c r="P65" s="370">
        <f>ABS(' Brechas'!P65)</f>
        <v>1.1926916360414101E-2</v>
      </c>
      <c r="Q65" s="370">
        <f>ABS(' Brechas'!Q65)</f>
        <v>9.2329545454545095E-2</v>
      </c>
      <c r="R65" s="370">
        <f>ABS(' Brechas'!R65)</f>
        <v>0.17708333333333301</v>
      </c>
      <c r="S65" s="370">
        <f>ABS(' Brechas'!S65)</f>
        <v>1.7868164357626198E-2</v>
      </c>
      <c r="T65" s="370">
        <f>ABS(' Brechas'!T65)</f>
        <v>5.5647690507928099E-3</v>
      </c>
      <c r="U65" s="370">
        <f>ABS(' Brechas'!U65)</f>
        <v>0.144301089445455</v>
      </c>
      <c r="V65" s="370">
        <f>ABS(' Brechas'!V65)</f>
        <v>0.130376904372934</v>
      </c>
      <c r="W65" s="370">
        <f>ABS(' Brechas'!W65)</f>
        <v>0.32498562457747998</v>
      </c>
      <c r="X65" s="370">
        <f>ABS(' Brechas'!X65)</f>
        <v>0.201284668453454</v>
      </c>
      <c r="Y65" s="370">
        <f>ABS(' Brechas'!Y65)</f>
        <v>0.40939580967858102</v>
      </c>
      <c r="Z65" s="370">
        <f>ABS(' Brechas'!Z65)</f>
        <v>0.202171403020416</v>
      </c>
      <c r="AA65" s="370">
        <f>ABS(' Brechas'!AA65)</f>
        <v>0.14153203627744501</v>
      </c>
      <c r="AB65" s="370">
        <f>ABS(' Brechas'!AB65)</f>
        <v>2.7127304768341999E-2</v>
      </c>
      <c r="AC65" s="370">
        <f>ABS(' Brechas'!AC65)</f>
        <v>0.34029127407413301</v>
      </c>
      <c r="AD65" s="370">
        <f>ABS(' Brechas'!AD65)</f>
        <v>0.48893300336708401</v>
      </c>
      <c r="AE65" s="370">
        <f>ABS(' Brechas'!AE65)</f>
        <v>0.12667277747125499</v>
      </c>
      <c r="AF65" s="370">
        <f>ABS(' Brechas'!AF65)</f>
        <v>0.19589464646990901</v>
      </c>
      <c r="AG65" s="370">
        <f>ABS(' Brechas'!AG65)</f>
        <v>1.08790595444816E-2</v>
      </c>
      <c r="AH65" s="370">
        <f>ABS(' Brechas'!AH65)</f>
        <v>2.3693775807345299E-2</v>
      </c>
      <c r="AI65" s="370">
        <f>ABS(' Brechas'!AI65)</f>
        <v>2.6512855513238201E-3</v>
      </c>
      <c r="AJ65" s="370">
        <f>ABS(' Brechas'!AJ65)</f>
        <v>3.90457351359908E-2</v>
      </c>
      <c r="AK65" s="370">
        <f>ABS(' Brechas'!AK65)</f>
        <v>0.15518690931618101</v>
      </c>
      <c r="AL65" s="370">
        <f>ABS(' Brechas'!AL65)</f>
        <v>4.42331832781677E-2</v>
      </c>
      <c r="AM65" s="370">
        <f>ABS(' Brechas'!AM65)</f>
        <v>0.192802754767506</v>
      </c>
      <c r="AN65" s="370">
        <f>ABS(' Brechas'!AN65)</f>
        <v>0.499181959254128</v>
      </c>
      <c r="AO65" s="370">
        <f>ABS(' Brechas'!AO65)</f>
        <v>4.8637836658032202E-2</v>
      </c>
      <c r="AP65" s="370">
        <f>ABS(' Brechas'!AP65)</f>
        <v>1.10441074932821E-2</v>
      </c>
      <c r="AQ65" s="370">
        <f>ABS(' Brechas'!AQ65)</f>
        <v>4.0024504746614398E-2</v>
      </c>
      <c r="AR65" s="370">
        <f>ABS(' Brechas'!AR65)</f>
        <v>4.2862861988019203E-2</v>
      </c>
      <c r="AS65" s="370">
        <f>ABS(' Brechas'!AS65)</f>
        <v>9.5972210350567397E-2</v>
      </c>
      <c r="AT65" s="370">
        <f>ABS(' Brechas'!AT65)</f>
        <v>6.3129249717020094E-2</v>
      </c>
      <c r="AU65" s="370">
        <f>ABS(' Brechas'!AU65)</f>
        <v>6.7149979216251904E-2</v>
      </c>
      <c r="AV65" s="370">
        <f>ABS(' Brechas'!AV65)</f>
        <v>3.00199780248065E-2</v>
      </c>
      <c r="AW65" s="370">
        <f>ABS(' Brechas'!AW65)</f>
        <v>0.22095345029573699</v>
      </c>
      <c r="AX65" s="370">
        <f>ABS(' Brechas'!AX65)</f>
        <v>0.26248770944852601</v>
      </c>
      <c r="AY65" s="370">
        <f>ABS(' Brechas'!AY65)</f>
        <v>0.34719825908387297</v>
      </c>
      <c r="AZ65" s="370">
        <f>ABS(' Brechas'!AZ65)</f>
        <v>0.42159314595502501</v>
      </c>
      <c r="BA65" s="370">
        <f>ABS(' Brechas'!BA65)</f>
        <v>3.2893384257121197E-2</v>
      </c>
      <c r="BB65" s="370">
        <f>ABS(' Brechas'!BB65)</f>
        <v>1.44464325907602E-2</v>
      </c>
      <c r="BC65" s="370">
        <f>ABS(' Brechas'!BC65)</f>
        <v>2.89428880270538E-2</v>
      </c>
      <c r="BD65" s="370">
        <f>ABS(' Brechas'!BD65)</f>
        <v>1.33191524174389E-3</v>
      </c>
      <c r="BE65" s="370">
        <f>ABS(' Brechas'!BE65)</f>
        <v>6.0945095229022004E-3</v>
      </c>
      <c r="BF65" s="370">
        <f>ABS(' Brechas'!BF65)</f>
        <v>1.3444476724457401E-2</v>
      </c>
      <c r="BG65" s="370">
        <f>ABS(' Brechas'!BG65)</f>
        <v>1.201375003368366E-2</v>
      </c>
      <c r="BH65" s="370">
        <f>ABS(' Brechas'!BH65)</f>
        <v>5.5715796687986402E-2</v>
      </c>
      <c r="BI65" s="370">
        <f>ABS(' Brechas'!BI65)</f>
        <v>0.20449202580203099</v>
      </c>
      <c r="BJ65" s="370">
        <f>ABS(' Brechas'!BJ65)</f>
        <v>0.117943898139932</v>
      </c>
      <c r="BK65" s="370">
        <f>ABS(' Brechas'!BK65)</f>
        <v>4.0042885650098198E-2</v>
      </c>
      <c r="BL65" s="370">
        <f>ABS(' Brechas'!BL65)</f>
        <v>0.12935892458394099</v>
      </c>
      <c r="BM65" s="370">
        <f>ABS(' Brechas'!BM65)</f>
        <v>1.9561543634003399E-2</v>
      </c>
      <c r="BN65" s="370">
        <f>ABS(' Brechas'!BN65)</f>
        <v>5.2389414254605499E-2</v>
      </c>
      <c r="BO65" s="370">
        <f>ABS(' Brechas'!BO65)</f>
        <v>1.7063560163133699E-2</v>
      </c>
      <c r="BP65" s="370">
        <f>ABS(' Brechas'!BP65)</f>
        <v>1.4322639354101699E-2</v>
      </c>
      <c r="BQ65" s="370">
        <f>ABS(' Brechas'!BQ65)</f>
        <v>0.49055226696508097</v>
      </c>
      <c r="BR65" s="370">
        <f>ABS(' Brechas'!BR65)</f>
        <v>1.50614623679583E-2</v>
      </c>
      <c r="BS65" s="370">
        <f>ABS(' Brechas'!BS65)</f>
        <v>1</v>
      </c>
      <c r="BT65" s="370">
        <f>ABS(' Brechas'!BT65)</f>
        <v>0.118401233469726</v>
      </c>
      <c r="BU65" s="370">
        <f>ABS(' Brechas'!BU65)</f>
        <v>3.4858387799563899E-2</v>
      </c>
    </row>
    <row r="66" spans="1:73">
      <c r="A66" s="367">
        <v>97</v>
      </c>
      <c r="B66" s="367" t="s">
        <v>111</v>
      </c>
      <c r="C66" s="367">
        <v>2023</v>
      </c>
      <c r="D66" s="370">
        <f>ABS(' Brechas'!D66)</f>
        <v>0.32442619376283799</v>
      </c>
      <c r="E66" s="370">
        <f>ABS(' Brechas'!E66)</f>
        <v>0.48522577548836698</v>
      </c>
      <c r="F66" s="370">
        <f>ABS(' Brechas'!F66)</f>
        <v>7.4949793785941904E-3</v>
      </c>
      <c r="G66" s="370">
        <f>ABS(' Brechas'!G66)</f>
        <v>6.0403684428794999E-2</v>
      </c>
      <c r="H66" s="370">
        <f>ABS(' Brechas'!H66)</f>
        <v>2.9647601880105599E-2</v>
      </c>
      <c r="I66" s="370">
        <f>ABS(' Brechas'!I66)</f>
        <v>1.1664912704338</v>
      </c>
      <c r="J66" s="370">
        <f>ABS(' Brechas'!J66)</f>
        <v>3.6628187949789101E-2</v>
      </c>
      <c r="K66" s="370">
        <f>ABS(' Brechas'!K66)</f>
        <v>1.38606722945085E-3</v>
      </c>
      <c r="L66" s="370">
        <f>ABS(' Brechas'!L66)</f>
        <v>8.5227272727272804E-2</v>
      </c>
      <c r="M66" s="370">
        <f>ABS(' Brechas'!M66)</f>
        <v>9.6073685319896907E-2</v>
      </c>
      <c r="N66" s="370">
        <f>ABS(' Brechas'!N66)</f>
        <v>8.5962990938374898E-3</v>
      </c>
      <c r="O66" s="370">
        <f>ABS(' Brechas'!O66)</f>
        <v>0.77777777777777601</v>
      </c>
      <c r="P66" s="370">
        <f>ABS(' Brechas'!P66)</f>
        <v>0</v>
      </c>
      <c r="Q66" s="370">
        <f>ABS(' Brechas'!Q66)</f>
        <v>0.25925925925925902</v>
      </c>
      <c r="R66" s="370">
        <f>ABS(' Brechas'!R66)</f>
        <v>0.108974358974359</v>
      </c>
      <c r="S66" s="370">
        <f>ABS(' Brechas'!S66)</f>
        <v>2.7321944046852899E-3</v>
      </c>
      <c r="T66" s="370">
        <f>ABS(' Brechas'!T66)</f>
        <v>7.7969933142890802E-2</v>
      </c>
      <c r="U66" s="370">
        <f>ABS(' Brechas'!U66)</f>
        <v>3.1809821077323802E-2</v>
      </c>
      <c r="V66" s="370">
        <f>ABS(' Brechas'!V66)</f>
        <v>3.1337482163950603E-2</v>
      </c>
      <c r="W66" s="370">
        <f>ABS(' Brechas'!W66)</f>
        <v>8.9040935417932399E-2</v>
      </c>
      <c r="X66" s="370">
        <f>ABS(' Brechas'!X66)</f>
        <v>1.89052496501419</v>
      </c>
      <c r="Y66" s="370">
        <f>ABS(' Brechas'!Y66)</f>
        <v>0.51409090314489203</v>
      </c>
      <c r="Z66" s="370">
        <f>ABS(' Brechas'!Z66)</f>
        <v>8.5580526508145793E-2</v>
      </c>
      <c r="AA66" s="370">
        <f>ABS(' Brechas'!AA66)</f>
        <v>0.13508618091521399</v>
      </c>
      <c r="AB66" s="370">
        <f>ABS(' Brechas'!AB66)</f>
        <v>0.33315917434876702</v>
      </c>
      <c r="AC66" s="370">
        <f>ABS(' Brechas'!AC66)</f>
        <v>0.19527301221731999</v>
      </c>
      <c r="AD66" s="370">
        <f>ABS(' Brechas'!AD66)</f>
        <v>0.345220888259335</v>
      </c>
      <c r="AE66" s="370">
        <f>ABS(' Brechas'!AE66)</f>
        <v>0.36873267825648798</v>
      </c>
      <c r="AF66" s="370">
        <f>ABS(' Brechas'!AF66)</f>
        <v>5.81671183621396E-2</v>
      </c>
      <c r="AG66" s="370">
        <f>ABS(' Brechas'!AG66)</f>
        <v>6.7804562005940594E-2</v>
      </c>
      <c r="AH66" s="370">
        <f>ABS(' Brechas'!AH66)</f>
        <v>8.7046937741513397E-2</v>
      </c>
      <c r="AI66" s="370">
        <f>ABS(' Brechas'!AI66)</f>
        <v>2.7184829822601699E-2</v>
      </c>
      <c r="AJ66" s="370">
        <f>ABS(' Brechas'!AJ66)</f>
        <v>5.9882810053431601E-2</v>
      </c>
      <c r="AK66" s="370">
        <f>ABS(' Brechas'!AK66)</f>
        <v>9.2205719162066005E-2</v>
      </c>
      <c r="AL66" s="370">
        <f>ABS(' Brechas'!AL66)</f>
        <v>7.7657716655754203E-2</v>
      </c>
      <c r="AM66" s="370">
        <f>ABS(' Brechas'!AM66)</f>
        <v>0.15234149576934999</v>
      </c>
      <c r="AN66" s="370">
        <f>ABS(' Brechas'!AN66)</f>
        <v>0.52466465961547704</v>
      </c>
      <c r="AO66" s="370">
        <f>ABS(' Brechas'!AO66)</f>
        <v>2.42363456204303E-2</v>
      </c>
      <c r="AP66" s="370">
        <f>ABS(' Brechas'!AP66)</f>
        <v>7.5033574790861396E-2</v>
      </c>
      <c r="AQ66" s="370">
        <f>ABS(' Brechas'!AQ66)</f>
        <v>5.7947553348825398E-2</v>
      </c>
      <c r="AR66" s="370">
        <f>ABS(' Brechas'!AR66)</f>
        <v>0.21970380639672599</v>
      </c>
      <c r="AS66" s="370">
        <f>ABS(' Brechas'!AS66)</f>
        <v>0.115767390391059</v>
      </c>
      <c r="AT66" s="370">
        <f>ABS(' Brechas'!AT66)</f>
        <v>8.7269253470717997E-2</v>
      </c>
      <c r="AU66" s="370">
        <f>ABS(' Brechas'!AU66)</f>
        <v>0.113120781620507</v>
      </c>
      <c r="AV66" s="370">
        <f>ABS(' Brechas'!AV66)</f>
        <v>2.3333681348950398E-2</v>
      </c>
      <c r="AW66" s="370">
        <f>ABS(' Brechas'!AW66)</f>
        <v>0.14113067944333901</v>
      </c>
      <c r="AX66" s="370">
        <f>ABS(' Brechas'!AX66)</f>
        <v>1</v>
      </c>
      <c r="AY66" s="370">
        <f>ABS(' Brechas'!AY66)</f>
        <v>0.33313228969897601</v>
      </c>
      <c r="AZ66" s="370">
        <f>ABS(' Brechas'!AZ66)</f>
        <v>0.36270780305654998</v>
      </c>
      <c r="BA66" s="370">
        <f>ABS(' Brechas'!BA66)</f>
        <v>2.5396697473491998E-2</v>
      </c>
      <c r="BB66" s="370">
        <f>ABS(' Brechas'!BB66)</f>
        <v>3.4003995252854802E-2</v>
      </c>
      <c r="BC66" s="370">
        <f>ABS(' Brechas'!BC66)</f>
        <v>4.32297186288274E-2</v>
      </c>
      <c r="BD66" s="370">
        <f>ABS(' Brechas'!BD66)</f>
        <v>4.5649999078953996E-3</v>
      </c>
      <c r="BE66" s="370">
        <f>ABS(' Brechas'!BE66)</f>
        <v>5.2857902903087201E-3</v>
      </c>
      <c r="BF66" s="370">
        <f>ABS(' Brechas'!BF66)</f>
        <v>1.0758817841701001E-3</v>
      </c>
      <c r="BG66" s="370">
        <f>ABS(' Brechas'!BG66)</f>
        <v>9.3987432422865946E-3</v>
      </c>
      <c r="BH66" s="370">
        <f>ABS(' Brechas'!BH66)</f>
        <v>0.13940973823039901</v>
      </c>
      <c r="BI66" s="370">
        <f>ABS(' Brechas'!BI66)</f>
        <v>8.6981322878193004E-2</v>
      </c>
      <c r="BJ66" s="370">
        <f>ABS(' Brechas'!BJ66)</f>
        <v>6.4740013008230707E-2</v>
      </c>
      <c r="BK66" s="370">
        <f>ABS(' Brechas'!BK66)</f>
        <v>5.2839828540974503E-3</v>
      </c>
      <c r="BL66" s="370">
        <f>ABS(' Brechas'!BL66)</f>
        <v>4.2021386845622698E-2</v>
      </c>
      <c r="BM66" s="370">
        <f>ABS(' Brechas'!BM66)</f>
        <v>9.3786707606212202E-2</v>
      </c>
      <c r="BN66" s="370">
        <f>ABS(' Brechas'!BN66)</f>
        <v>0.12764980413464699</v>
      </c>
      <c r="BO66" s="370">
        <f>ABS(' Brechas'!BO66)</f>
        <v>3.0320565308344299E-2</v>
      </c>
      <c r="BP66" s="370">
        <f>ABS(' Brechas'!BP66)</f>
        <v>2.01940226836184E-2</v>
      </c>
      <c r="BQ66" s="370">
        <f>ABS(' Brechas'!BQ66)</f>
        <v>0.28489814522544998</v>
      </c>
      <c r="BR66" s="370">
        <f>ABS(' Brechas'!BR66)</f>
        <v>0.21605973303315101</v>
      </c>
      <c r="BS66" s="370">
        <f>ABS(' Brechas'!BS66)</f>
        <v>1</v>
      </c>
      <c r="BT66" s="370">
        <f>ABS(' Brechas'!BT66)</f>
        <v>0.206691979117228</v>
      </c>
      <c r="BU66" s="370">
        <f>ABS(' Brechas'!BU66)</f>
        <v>0.25396825396825401</v>
      </c>
    </row>
    <row r="67" spans="1:73">
      <c r="A67" s="367">
        <v>99</v>
      </c>
      <c r="B67" s="367" t="s">
        <v>112</v>
      </c>
      <c r="C67" s="367">
        <v>2023</v>
      </c>
      <c r="D67" s="370">
        <f>ABS(' Brechas'!D67)</f>
        <v>0.187746184469439</v>
      </c>
      <c r="E67" s="370">
        <f>ABS(' Brechas'!E67)</f>
        <v>0.47246008268574202</v>
      </c>
      <c r="F67" s="370">
        <f>ABS(' Brechas'!F67)</f>
        <v>0.126811020370028</v>
      </c>
      <c r="G67" s="370">
        <f>ABS(' Brechas'!G67)</f>
        <v>0.19822679857367401</v>
      </c>
      <c r="H67" s="370">
        <f>ABS(' Brechas'!H67)</f>
        <v>0.108582286020726</v>
      </c>
      <c r="I67" s="370">
        <f>ABS(' Brechas'!I67)</f>
        <v>1.5085831357331101</v>
      </c>
      <c r="J67" s="370">
        <f>ABS(' Brechas'!J67)</f>
        <v>6.4715501302873304E-2</v>
      </c>
      <c r="K67" s="370">
        <f>ABS(' Brechas'!K67)</f>
        <v>9.5550026458591605E-2</v>
      </c>
      <c r="L67" s="370">
        <f>ABS(' Brechas'!L67)</f>
        <v>4.1882499334188299E-2</v>
      </c>
      <c r="M67" s="370">
        <f>ABS(' Brechas'!M67)</f>
        <v>7.3492143943233598E-2</v>
      </c>
      <c r="N67" s="370">
        <f>ABS(' Brechas'!N67)</f>
        <v>4.2526414376445103E-2</v>
      </c>
      <c r="O67" s="370">
        <f>ABS(' Brechas'!O67)</f>
        <v>0.12952380952380799</v>
      </c>
      <c r="P67" s="370">
        <f>ABS(' Brechas'!P67)</f>
        <v>4.5937263794406602E-2</v>
      </c>
      <c r="Q67" s="370">
        <f>ABS(' Brechas'!Q67)</f>
        <v>1.6552075375604498E-2</v>
      </c>
      <c r="R67" s="370">
        <f>ABS(' Brechas'!R67)</f>
        <v>2.0408163265305701E-2</v>
      </c>
      <c r="S67" s="370">
        <f>ABS(' Brechas'!S67)</f>
        <v>3.5003862537471703E-2</v>
      </c>
      <c r="T67" s="370">
        <f>ABS(' Brechas'!T67)</f>
        <v>9.9398700409873197E-2</v>
      </c>
      <c r="U67" s="370">
        <f>ABS(' Brechas'!U67)</f>
        <v>1.1244285668159401E-2</v>
      </c>
      <c r="V67" s="370">
        <f>ABS(' Brechas'!V67)</f>
        <v>4.5616053641648301E-3</v>
      </c>
      <c r="W67" s="370">
        <f>ABS(' Brechas'!W67)</f>
        <v>4.5090438857137802E-2</v>
      </c>
      <c r="X67" s="370">
        <f>ABS(' Brechas'!X67)</f>
        <v>0.89140583113439598</v>
      </c>
      <c r="Y67" s="370">
        <f>ABS(' Brechas'!Y67)</f>
        <v>0.23835910048850101</v>
      </c>
      <c r="Z67" s="370">
        <f>ABS(' Brechas'!Z67)</f>
        <v>7.3731866229052201E-2</v>
      </c>
      <c r="AA67" s="370">
        <f>ABS(' Brechas'!AA67)</f>
        <v>2.7740704499416999E-2</v>
      </c>
      <c r="AB67" s="370">
        <f>ABS(' Brechas'!AB67)</f>
        <v>0.17418067576605401</v>
      </c>
      <c r="AC67" s="370">
        <f>ABS(' Brechas'!AC67)</f>
        <v>7.3591875641656396E-2</v>
      </c>
      <c r="AD67" s="370">
        <f>ABS(' Brechas'!AD67)</f>
        <v>0.17788073112455199</v>
      </c>
      <c r="AE67" s="370">
        <f>ABS(' Brechas'!AE67)</f>
        <v>9.9760621183240195E-2</v>
      </c>
      <c r="AF67" s="370">
        <f>ABS(' Brechas'!AF67)</f>
        <v>0.17477020187880599</v>
      </c>
      <c r="AG67" s="370">
        <f>ABS(' Brechas'!AG67)</f>
        <v>2.08249559784775E-2</v>
      </c>
      <c r="AH67" s="370">
        <f>ABS(' Brechas'!AH67)</f>
        <v>7.9506009518652707E-2</v>
      </c>
      <c r="AI67" s="370">
        <f>ABS(' Brechas'!AI67)</f>
        <v>1.9792366106789E-2</v>
      </c>
      <c r="AJ67" s="370">
        <f>ABS(' Brechas'!AJ67)</f>
        <v>9.4375558086798497E-2</v>
      </c>
      <c r="AK67" s="370">
        <f>ABS(' Brechas'!AK67)</f>
        <v>0.29162688902485301</v>
      </c>
      <c r="AL67" s="370">
        <f>ABS(' Brechas'!AL67)</f>
        <v>0.18623065230494301</v>
      </c>
      <c r="AM67" s="370">
        <f>ABS(' Brechas'!AM67)</f>
        <v>0.31280931671159501</v>
      </c>
      <c r="AN67" s="370">
        <f>ABS(' Brechas'!AN67)</f>
        <v>6.5045059467510099E-3</v>
      </c>
      <c r="AO67" s="370">
        <f>ABS(' Brechas'!AO67)</f>
        <v>0.102201609651957</v>
      </c>
      <c r="AP67" s="370">
        <f>ABS(' Brechas'!AP67)</f>
        <v>2.4285569506869401E-2</v>
      </c>
      <c r="AQ67" s="370">
        <f>ABS(' Brechas'!AQ67)</f>
        <v>0.20843209243733499</v>
      </c>
      <c r="AR67" s="370">
        <f>ABS(' Brechas'!AR67)</f>
        <v>0.168274472836939</v>
      </c>
      <c r="AS67" s="370">
        <f>ABS(' Brechas'!AS67)</f>
        <v>0.17822746143021301</v>
      </c>
      <c r="AT67" s="370">
        <f>ABS(' Brechas'!AT67)</f>
        <v>3.6282217843992798E-4</v>
      </c>
      <c r="AU67" s="370">
        <f>ABS(' Brechas'!AU67)</f>
        <v>6.7447651685138604E-4</v>
      </c>
      <c r="AV67" s="370">
        <f>ABS(' Brechas'!AV67)</f>
        <v>2.23267765760491E-2</v>
      </c>
      <c r="AW67" s="370">
        <f>ABS(' Brechas'!AW67)</f>
        <v>2.9456656521156602E-2</v>
      </c>
      <c r="AX67" s="370">
        <f>ABS(' Brechas'!AX67)</f>
        <v>0.46301121641986498</v>
      </c>
      <c r="AY67" s="370">
        <f>ABS(' Brechas'!AY67)</f>
        <v>1.82173195541608</v>
      </c>
      <c r="AZ67" s="370">
        <f>ABS(' Brechas'!AZ67)</f>
        <v>5.2289827397050098E-2</v>
      </c>
      <c r="BA67" s="370">
        <f>ABS(' Brechas'!BA67)</f>
        <v>5.4840821595109099E-2</v>
      </c>
      <c r="BB67" s="370">
        <f>ABS(' Brechas'!BB67)</f>
        <v>1.0444629202928799E-2</v>
      </c>
      <c r="BC67" s="370">
        <f>ABS(' Brechas'!BC67)</f>
        <v>0.22724897087673501</v>
      </c>
      <c r="BD67" s="370">
        <f>ABS(' Brechas'!BD67)</f>
        <v>3.11405476784175E-2</v>
      </c>
      <c r="BE67" s="370">
        <f>ABS(' Brechas'!BE67)</f>
        <v>1.39447882442765E-2</v>
      </c>
      <c r="BF67" s="370">
        <f>ABS(' Brechas'!BF67)</f>
        <v>2.1194916199878998E-3</v>
      </c>
      <c r="BG67" s="370">
        <f>ABS(' Brechas'!BG67)</f>
        <v>1.0188666185710862E-2</v>
      </c>
      <c r="BH67" s="370">
        <f>ABS(' Brechas'!BH67)</f>
        <v>0.113905082350516</v>
      </c>
      <c r="BI67" s="370">
        <f>ABS(' Brechas'!BI67)</f>
        <v>0.27229349632550598</v>
      </c>
      <c r="BJ67" s="370">
        <f>ABS(' Brechas'!BJ67)</f>
        <v>3.3262756126434E-2</v>
      </c>
      <c r="BK67" s="370">
        <f>ABS(' Brechas'!BK67)</f>
        <v>0.120511907163141</v>
      </c>
      <c r="BL67" s="370">
        <f>ABS(' Brechas'!BL67)</f>
        <v>0.13299663037887399</v>
      </c>
      <c r="BM67" s="370">
        <f>ABS(' Brechas'!BM67)</f>
        <v>0.10560804706481</v>
      </c>
      <c r="BN67" s="370">
        <f>ABS(' Brechas'!BN67)</f>
        <v>0.12727875962882601</v>
      </c>
      <c r="BO67" s="370">
        <f>ABS(' Brechas'!BO67)</f>
        <v>6.7431830878930996E-2</v>
      </c>
      <c r="BP67" s="370">
        <f>ABS(' Brechas'!BP67)</f>
        <v>1.57894736842106E-2</v>
      </c>
      <c r="BQ67" s="370">
        <f>ABS(' Brechas'!BQ67)</f>
        <v>8.53051265268015E-2</v>
      </c>
      <c r="BR67" s="370">
        <f>ABS(' Brechas'!BR67)</f>
        <v>0.23941471674728901</v>
      </c>
      <c r="BS67" s="370">
        <f>ABS(' Brechas'!BS67)</f>
        <v>1</v>
      </c>
      <c r="BT67" s="370">
        <f>ABS(' Brechas'!BT67)</f>
        <v>0.13426197458455499</v>
      </c>
      <c r="BU67" s="370">
        <f>ABS(' Brechas'!BU67)</f>
        <v>0.68421052631578805</v>
      </c>
    </row>
  </sheetData>
  <sheetProtection algorithmName="SHA-512" hashValue="IIcpEW8BTdx5z2NbBD9efrPzI4rdGCInbsV/NAW3aVUkiKBH3xEf/KsQx4kN9k9AK3yy+zJzVC8djyrKSwtCjA==" saltValue="cShb19EFJVXhCxH/KCXfhA==" spinCount="100000" sheet="1" objects="1" scenarios="1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EFC1-EFAB-4548-B835-114F4DEDC721}">
  <dimension ref="A1:BU67"/>
  <sheetViews>
    <sheetView showGridLines="0" workbookViewId="0">
      <pane xSplit="3" ySplit="1" topLeftCell="D2" activePane="bottomRight" state="frozen"/>
      <selection activeCell="F1" sqref="F1"/>
      <selection pane="topRight" activeCell="F1" sqref="F1"/>
      <selection pane="bottomLeft" activeCell="F1" sqref="F1"/>
      <selection pane="bottomRight" activeCell="A2" sqref="A2"/>
    </sheetView>
  </sheetViews>
  <sheetFormatPr baseColWidth="10" defaultColWidth="11.5703125" defaultRowHeight="15"/>
  <cols>
    <col min="2" max="2" width="21.85546875" bestFit="1" customWidth="1"/>
  </cols>
  <sheetData>
    <row r="1" spans="1:73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68">
        <f>RANK(' Brechas abs'!D2,' Brechas abs'!D$2:D$67,0)</f>
        <v>39</v>
      </c>
      <c r="E2" s="368">
        <f>RANK(' Brechas abs'!E2,' Brechas abs'!E$2:E$67,0)</f>
        <v>31</v>
      </c>
      <c r="F2" s="368">
        <f>RANK(' Brechas abs'!F2,' Brechas abs'!F$2:F$67,0)</f>
        <v>64</v>
      </c>
      <c r="G2" s="368">
        <f>RANK(' Brechas abs'!G2,' Brechas abs'!G$2:G$67,0)</f>
        <v>61</v>
      </c>
      <c r="H2" s="368">
        <f>RANK(' Brechas abs'!H2,' Brechas abs'!H$2:H$67,0)</f>
        <v>65</v>
      </c>
      <c r="I2" s="368">
        <f>RANK(' Brechas abs'!I2,' Brechas abs'!I$2:I$67,0)</f>
        <v>38</v>
      </c>
      <c r="J2" s="368">
        <f>RANK(' Brechas abs'!J2,' Brechas abs'!J$2:J$67,0)</f>
        <v>41</v>
      </c>
      <c r="K2" s="368">
        <f>RANK(' Brechas abs'!K2,' Brechas abs'!K$2:K$67,0)</f>
        <v>44</v>
      </c>
      <c r="L2" s="368">
        <f>RANK(' Brechas abs'!L2,' Brechas abs'!L$2:L$67,0)</f>
        <v>61</v>
      </c>
      <c r="M2" s="368">
        <f>RANK(' Brechas abs'!M2,' Brechas abs'!M$2:M$67,0)</f>
        <v>19</v>
      </c>
      <c r="N2" s="368">
        <f>RANK(' Brechas abs'!N2,' Brechas abs'!N$2:N$67,0)</f>
        <v>58</v>
      </c>
      <c r="O2" s="368">
        <f>RANK(' Brechas abs'!O2,' Brechas abs'!O$2:O$67,0)</f>
        <v>62</v>
      </c>
      <c r="P2" s="368">
        <f>RANK(' Brechas abs'!P2,' Brechas abs'!P$2:P$67,0)</f>
        <v>55</v>
      </c>
      <c r="Q2" s="368">
        <f>RANK(' Brechas abs'!Q2,' Brechas abs'!Q$2:Q$67,0)</f>
        <v>43</v>
      </c>
      <c r="R2" s="368">
        <f>RANK(' Brechas abs'!R2,' Brechas abs'!R$2:R$67,0)</f>
        <v>38</v>
      </c>
      <c r="S2" s="368">
        <f>RANK(' Brechas abs'!S2,' Brechas abs'!S$2:S$67,0)</f>
        <v>41</v>
      </c>
      <c r="T2" s="368">
        <f>RANK(' Brechas abs'!T2,' Brechas abs'!T$2:T$67,0)</f>
        <v>48</v>
      </c>
      <c r="U2" s="368">
        <f>RANK(' Brechas abs'!U2,' Brechas abs'!U$2:U$67,0)</f>
        <v>54</v>
      </c>
      <c r="V2" s="368">
        <f>RANK(' Brechas abs'!V2,' Brechas abs'!V$2:V$67,0)</f>
        <v>56</v>
      </c>
      <c r="W2" s="368">
        <f>RANK(' Brechas abs'!W2,' Brechas abs'!W$2:W$67,0)</f>
        <v>5</v>
      </c>
      <c r="X2" s="368">
        <f>RANK(' Brechas abs'!X2,' Brechas abs'!X$2:X$67,0)</f>
        <v>13</v>
      </c>
      <c r="Y2" s="368">
        <f>RANK(' Brechas abs'!Y2,' Brechas abs'!Y$2:Y$67,0)</f>
        <v>10</v>
      </c>
      <c r="Z2" s="368">
        <f>RANK(' Brechas abs'!Z2,' Brechas abs'!Z$2:Z$67,0)</f>
        <v>35</v>
      </c>
      <c r="AA2" s="368">
        <f>RANK(' Brechas abs'!AA2,' Brechas abs'!AA$2:AA$67,0)</f>
        <v>64</v>
      </c>
      <c r="AB2" s="368">
        <f>RANK(' Brechas abs'!AB2,' Brechas abs'!AB$2:AB$67,0)</f>
        <v>59</v>
      </c>
      <c r="AC2" s="368">
        <f>RANK(' Brechas abs'!AC2,' Brechas abs'!AC$2:AC$67,0)</f>
        <v>20</v>
      </c>
      <c r="AD2" s="368">
        <f>RANK(' Brechas abs'!AD2,' Brechas abs'!AD$2:AD$67,0)</f>
        <v>29</v>
      </c>
      <c r="AE2" s="368">
        <f>RANK(' Brechas abs'!AE2,' Brechas abs'!AE$2:AE$67,0)</f>
        <v>11</v>
      </c>
      <c r="AF2" s="368">
        <f>RANK(' Brechas abs'!AF2,' Brechas abs'!AF$2:AF$67,0)</f>
        <v>54</v>
      </c>
      <c r="AG2" s="368">
        <f>RANK(' Brechas abs'!AG2,' Brechas abs'!AG$2:AG$67,0)</f>
        <v>30</v>
      </c>
      <c r="AH2" s="368">
        <f>RANK(' Brechas abs'!AH2,' Brechas abs'!AH$2:AH$67,0)</f>
        <v>52</v>
      </c>
      <c r="AI2" s="368">
        <f>RANK(' Brechas abs'!AI2,' Brechas abs'!AI$2:AI$67,0)</f>
        <v>27</v>
      </c>
      <c r="AJ2" s="368">
        <f>RANK(' Brechas abs'!AJ2,' Brechas abs'!AJ$2:AJ$67,0)</f>
        <v>46</v>
      </c>
      <c r="AK2" s="368">
        <f>RANK(' Brechas abs'!AK2,' Brechas abs'!AK$2:AK$67,0)</f>
        <v>36</v>
      </c>
      <c r="AL2" s="368">
        <f>RANK(' Brechas abs'!AL2,' Brechas abs'!AL$2:AL$67,0)</f>
        <v>41</v>
      </c>
      <c r="AM2" s="368">
        <f>RANK(' Brechas abs'!AM2,' Brechas abs'!AM$2:AM$67,0)</f>
        <v>54</v>
      </c>
      <c r="AN2" s="368">
        <f>RANK(' Brechas abs'!AN2,' Brechas abs'!AN$2:AN$67,0)</f>
        <v>62</v>
      </c>
      <c r="AO2" s="368">
        <f>RANK(' Brechas abs'!AO2,' Brechas abs'!AO$2:AO$67,0)</f>
        <v>54</v>
      </c>
      <c r="AP2" s="368">
        <f>RANK(' Brechas abs'!AP2,' Brechas abs'!AP$2:AP$67,0)</f>
        <v>12</v>
      </c>
      <c r="AQ2" s="368">
        <f>RANK(' Brechas abs'!AQ2,' Brechas abs'!AQ$2:AQ$67,0)</f>
        <v>28</v>
      </c>
      <c r="AR2" s="368">
        <f>RANK(' Brechas abs'!AR2,' Brechas abs'!AR$2:AR$67,0)</f>
        <v>59</v>
      </c>
      <c r="AS2" s="368">
        <f>RANK(' Brechas abs'!AS2,' Brechas abs'!AS$2:AS$67,0)</f>
        <v>30</v>
      </c>
      <c r="AT2" s="368">
        <f>RANK(' Brechas abs'!AT2,' Brechas abs'!AT$2:AT$67,0)</f>
        <v>1</v>
      </c>
      <c r="AU2" s="368">
        <f>RANK(' Brechas abs'!AU2,' Brechas abs'!AU$2:AU$67,0)</f>
        <v>61</v>
      </c>
      <c r="AV2" s="368">
        <f>RANK(' Brechas abs'!AV2,' Brechas abs'!AV$2:AV$67,0)</f>
        <v>11</v>
      </c>
      <c r="AW2" s="368">
        <f>RANK(' Brechas abs'!AW2,' Brechas abs'!AW$2:AW$67,0)</f>
        <v>43</v>
      </c>
      <c r="AX2" s="368">
        <f>RANK(' Brechas abs'!AX2,' Brechas abs'!AX$2:AX$67,0)</f>
        <v>54</v>
      </c>
      <c r="AY2" s="368">
        <f>RANK(' Brechas abs'!AY2,' Brechas abs'!AY$2:AY$67,0)</f>
        <v>41</v>
      </c>
      <c r="AZ2" s="368">
        <f>RANK(' Brechas abs'!AZ2,' Brechas abs'!AZ$2:AZ$67,0)</f>
        <v>59</v>
      </c>
      <c r="BA2" s="368">
        <f>RANK(' Brechas abs'!BA2,' Brechas abs'!BA$2:BA$67,0)</f>
        <v>14</v>
      </c>
      <c r="BB2" s="368">
        <f>RANK(' Brechas abs'!BB2,' Brechas abs'!BB$2:BB$67,0)</f>
        <v>27</v>
      </c>
      <c r="BC2" s="368">
        <f>RANK(' Brechas abs'!BC2,' Brechas abs'!BC$2:BC$67,0)</f>
        <v>38</v>
      </c>
      <c r="BD2" s="368">
        <f>RANK(' Brechas abs'!BD2,' Brechas abs'!BD$2:BD$67,0)</f>
        <v>30</v>
      </c>
      <c r="BE2" s="368">
        <f>RANK(' Brechas abs'!BE2,' Brechas abs'!BE$2:BE$67,0)</f>
        <v>35</v>
      </c>
      <c r="BF2" s="368">
        <f>RANK(' Brechas abs'!BF2,' Brechas abs'!BF$2:BF$67,0)</f>
        <v>40</v>
      </c>
      <c r="BG2" s="368">
        <f>RANK(' Brechas abs'!BG2,' Brechas abs'!BG$2:BG$67,0)</f>
        <v>14</v>
      </c>
      <c r="BH2" s="368">
        <f>RANK(' Brechas abs'!BH2,' Brechas abs'!BH$2:BH$67,0)</f>
        <v>42</v>
      </c>
      <c r="BI2" s="368">
        <f>RANK(' Brechas abs'!BI2,' Brechas abs'!BI$2:BI$67,0)</f>
        <v>37</v>
      </c>
      <c r="BJ2" s="368">
        <f>RANK(' Brechas abs'!BJ2,' Brechas abs'!BJ$2:BJ$67,0)</f>
        <v>39</v>
      </c>
      <c r="BK2" s="368">
        <f>RANK(' Brechas abs'!BK2,' Brechas abs'!BK$2:BK$67,0)</f>
        <v>51</v>
      </c>
      <c r="BL2" s="368">
        <f>RANK(' Brechas abs'!BL2,' Brechas abs'!BL$2:BL$67,0)</f>
        <v>28</v>
      </c>
      <c r="BM2" s="368">
        <f>RANK(' Brechas abs'!BM2,' Brechas abs'!BM$2:BM$67,0)</f>
        <v>24</v>
      </c>
      <c r="BN2" s="368">
        <f>RANK(' Brechas abs'!BN2,' Brechas abs'!BN$2:BN$67,0)</f>
        <v>19</v>
      </c>
      <c r="BO2" s="368">
        <f>RANK(' Brechas abs'!BO2,' Brechas abs'!BO$2:BO$67,0)</f>
        <v>21</v>
      </c>
      <c r="BP2" s="368">
        <f>RANK(' Brechas abs'!BP2,' Brechas abs'!BP$2:BP$67,0)</f>
        <v>62</v>
      </c>
      <c r="BQ2" s="368">
        <f>RANK(' Brechas abs'!BQ2,' Brechas abs'!BQ$2:BQ$67,0)</f>
        <v>51</v>
      </c>
      <c r="BR2" s="368">
        <f>RANK(' Brechas abs'!BR2,' Brechas abs'!BR$2:BR$67,0)</f>
        <v>21</v>
      </c>
      <c r="BS2" s="368">
        <f>RANK(' Brechas abs'!BS2,' Brechas abs'!BS$2:BS$67,0)</f>
        <v>58</v>
      </c>
      <c r="BT2" s="368">
        <f>RANK(' Brechas abs'!BT2,' Brechas abs'!BT$2:BT$67,0)</f>
        <v>66</v>
      </c>
      <c r="BU2" s="368">
        <f>RANK(' Brechas abs'!BU2,' Brechas abs'!BU$2:BU$67,0)</f>
        <v>58</v>
      </c>
    </row>
    <row r="3" spans="1:73">
      <c r="A3" s="367">
        <v>8</v>
      </c>
      <c r="B3" s="367" t="s">
        <v>81</v>
      </c>
      <c r="C3" s="367">
        <v>2024</v>
      </c>
      <c r="D3" s="368">
        <f>RANK(' Brechas abs'!D3,' Brechas abs'!D$2:D$67,0)</f>
        <v>66</v>
      </c>
      <c r="E3" s="368">
        <f>RANK(' Brechas abs'!E3,' Brechas abs'!E$2:E$67,0)</f>
        <v>60</v>
      </c>
      <c r="F3" s="368">
        <f>RANK(' Brechas abs'!F3,' Brechas abs'!F$2:F$67,0)</f>
        <v>59</v>
      </c>
      <c r="G3" s="368">
        <f>RANK(' Brechas abs'!G3,' Brechas abs'!G$2:G$67,0)</f>
        <v>35</v>
      </c>
      <c r="H3" s="368">
        <f>RANK(' Brechas abs'!H3,' Brechas abs'!H$2:H$67,0)</f>
        <v>48</v>
      </c>
      <c r="I3" s="368">
        <f>RANK(' Brechas abs'!I3,' Brechas abs'!I$2:I$67,0)</f>
        <v>45</v>
      </c>
      <c r="J3" s="368">
        <f>RANK(' Brechas abs'!J3,' Brechas abs'!J$2:J$67,0)</f>
        <v>37</v>
      </c>
      <c r="K3" s="368">
        <f>RANK(' Brechas abs'!K3,' Brechas abs'!K$2:K$67,0)</f>
        <v>33</v>
      </c>
      <c r="L3" s="368">
        <f>RANK(' Brechas abs'!L3,' Brechas abs'!L$2:L$67,0)</f>
        <v>11</v>
      </c>
      <c r="M3" s="368">
        <f>RANK(' Brechas abs'!M3,' Brechas abs'!M$2:M$67,0)</f>
        <v>49</v>
      </c>
      <c r="N3" s="368">
        <f>RANK(' Brechas abs'!N3,' Brechas abs'!N$2:N$67,0)</f>
        <v>40</v>
      </c>
      <c r="O3" s="368">
        <f>RANK(' Brechas abs'!O3,' Brechas abs'!O$2:O$67,0)</f>
        <v>50</v>
      </c>
      <c r="P3" s="368">
        <f>RANK(' Brechas abs'!P3,' Brechas abs'!P$2:P$67,0)</f>
        <v>59</v>
      </c>
      <c r="Q3" s="368">
        <f>RANK(' Brechas abs'!Q3,' Brechas abs'!Q$2:Q$67,0)</f>
        <v>56</v>
      </c>
      <c r="R3" s="368">
        <f>RANK(' Brechas abs'!R3,' Brechas abs'!R$2:R$67,0)</f>
        <v>46</v>
      </c>
      <c r="S3" s="368">
        <f>RANK(' Brechas abs'!S3,' Brechas abs'!S$2:S$67,0)</f>
        <v>55</v>
      </c>
      <c r="T3" s="368">
        <f>RANK(' Brechas abs'!T3,' Brechas abs'!T$2:T$67,0)</f>
        <v>52</v>
      </c>
      <c r="U3" s="368">
        <f>RANK(' Brechas abs'!U3,' Brechas abs'!U$2:U$67,0)</f>
        <v>63</v>
      </c>
      <c r="V3" s="368">
        <f>RANK(' Brechas abs'!V3,' Brechas abs'!V$2:V$67,0)</f>
        <v>38</v>
      </c>
      <c r="W3" s="368">
        <f>RANK(' Brechas abs'!W3,' Brechas abs'!W$2:W$67,0)</f>
        <v>11</v>
      </c>
      <c r="X3" s="368">
        <f>RANK(' Brechas abs'!X3,' Brechas abs'!X$2:X$67,0)</f>
        <v>63</v>
      </c>
      <c r="Y3" s="368">
        <f>RANK(' Brechas abs'!Y3,' Brechas abs'!Y$2:Y$67,0)</f>
        <v>12</v>
      </c>
      <c r="Z3" s="368">
        <f>RANK(' Brechas abs'!Z3,' Brechas abs'!Z$2:Z$67,0)</f>
        <v>53</v>
      </c>
      <c r="AA3" s="368">
        <f>RANK(' Brechas abs'!AA3,' Brechas abs'!AA$2:AA$67,0)</f>
        <v>23</v>
      </c>
      <c r="AB3" s="368">
        <f>RANK(' Brechas abs'!AB3,' Brechas abs'!AB$2:AB$67,0)</f>
        <v>36</v>
      </c>
      <c r="AC3" s="368">
        <f>RANK(' Brechas abs'!AC3,' Brechas abs'!AC$2:AC$67,0)</f>
        <v>33</v>
      </c>
      <c r="AD3" s="368">
        <f>RANK(' Brechas abs'!AD3,' Brechas abs'!AD$2:AD$67,0)</f>
        <v>35</v>
      </c>
      <c r="AE3" s="368">
        <f>RANK(' Brechas abs'!AE3,' Brechas abs'!AE$2:AE$67,0)</f>
        <v>50</v>
      </c>
      <c r="AF3" s="368">
        <f>RANK(' Brechas abs'!AF3,' Brechas abs'!AF$2:AF$67,0)</f>
        <v>21</v>
      </c>
      <c r="AG3" s="368">
        <f>RANK(' Brechas abs'!AG3,' Brechas abs'!AG$2:AG$67,0)</f>
        <v>44</v>
      </c>
      <c r="AH3" s="368">
        <f>RANK(' Brechas abs'!AH3,' Brechas abs'!AH$2:AH$67,0)</f>
        <v>24</v>
      </c>
      <c r="AI3" s="368">
        <f>RANK(' Brechas abs'!AI3,' Brechas abs'!AI$2:AI$67,0)</f>
        <v>12</v>
      </c>
      <c r="AJ3" s="368">
        <f>RANK(' Brechas abs'!AJ3,' Brechas abs'!AJ$2:AJ$67,0)</f>
        <v>35</v>
      </c>
      <c r="AK3" s="368">
        <f>RANK(' Brechas abs'!AK3,' Brechas abs'!AK$2:AK$67,0)</f>
        <v>56</v>
      </c>
      <c r="AL3" s="368">
        <f>RANK(' Brechas abs'!AL3,' Brechas abs'!AL$2:AL$67,0)</f>
        <v>52</v>
      </c>
      <c r="AM3" s="368">
        <f>RANK(' Brechas abs'!AM3,' Brechas abs'!AM$2:AM$67,0)</f>
        <v>60</v>
      </c>
      <c r="AN3" s="368">
        <f>RANK(' Brechas abs'!AN3,' Brechas abs'!AN$2:AN$67,0)</f>
        <v>24</v>
      </c>
      <c r="AO3" s="368">
        <f>RANK(' Brechas abs'!AO3,' Brechas abs'!AO$2:AO$67,0)</f>
        <v>25</v>
      </c>
      <c r="AP3" s="368">
        <f>RANK(' Brechas abs'!AP3,' Brechas abs'!AP$2:AP$67,0)</f>
        <v>34</v>
      </c>
      <c r="AQ3" s="368">
        <f>RANK(' Brechas abs'!AQ3,' Brechas abs'!AQ$2:AQ$67,0)</f>
        <v>60</v>
      </c>
      <c r="AR3" s="368">
        <f>RANK(' Brechas abs'!AR3,' Brechas abs'!AR$2:AR$67,0)</f>
        <v>65</v>
      </c>
      <c r="AS3" s="368">
        <f>RANK(' Brechas abs'!AS3,' Brechas abs'!AS$2:AS$67,0)</f>
        <v>58</v>
      </c>
      <c r="AT3" s="368">
        <f>RANK(' Brechas abs'!AT3,' Brechas abs'!AT$2:AT$67,0)</f>
        <v>31</v>
      </c>
      <c r="AU3" s="368">
        <f>RANK(' Brechas abs'!AU3,' Brechas abs'!AU$2:AU$67,0)</f>
        <v>32</v>
      </c>
      <c r="AV3" s="368">
        <f>RANK(' Brechas abs'!AV3,' Brechas abs'!AV$2:AV$67,0)</f>
        <v>30</v>
      </c>
      <c r="AW3" s="368">
        <f>RANK(' Brechas abs'!AW3,' Brechas abs'!AW$2:AW$67,0)</f>
        <v>37</v>
      </c>
      <c r="AX3" s="368">
        <f>RANK(' Brechas abs'!AX3,' Brechas abs'!AX$2:AX$67,0)</f>
        <v>55</v>
      </c>
      <c r="AY3" s="368">
        <f>RANK(' Brechas abs'!AY3,' Brechas abs'!AY$2:AY$67,0)</f>
        <v>62</v>
      </c>
      <c r="AZ3" s="368">
        <f>RANK(' Brechas abs'!AZ3,' Brechas abs'!AZ$2:AZ$67,0)</f>
        <v>62</v>
      </c>
      <c r="BA3" s="368">
        <f>RANK(' Brechas abs'!BA3,' Brechas abs'!BA$2:BA$67,0)</f>
        <v>64</v>
      </c>
      <c r="BB3" s="368">
        <f>RANK(' Brechas abs'!BB3,' Brechas abs'!BB$2:BB$67,0)</f>
        <v>61</v>
      </c>
      <c r="BC3" s="368">
        <f>RANK(' Brechas abs'!BC3,' Brechas abs'!BC$2:BC$67,0)</f>
        <v>54</v>
      </c>
      <c r="BD3" s="368">
        <f>RANK(' Brechas abs'!BD3,' Brechas abs'!BD$2:BD$67,0)</f>
        <v>34</v>
      </c>
      <c r="BE3" s="368">
        <f>RANK(' Brechas abs'!BE3,' Brechas abs'!BE$2:BE$67,0)</f>
        <v>13</v>
      </c>
      <c r="BF3" s="368">
        <f>RANK(' Brechas abs'!BF3,' Brechas abs'!BF$2:BF$67,0)</f>
        <v>27</v>
      </c>
      <c r="BG3" s="368">
        <f>RANK(' Brechas abs'!BG3,' Brechas abs'!BG$2:BG$67,0)</f>
        <v>24</v>
      </c>
      <c r="BH3" s="368">
        <f>RANK(' Brechas abs'!BH3,' Brechas abs'!BH$2:BH$67,0)</f>
        <v>46</v>
      </c>
      <c r="BI3" s="368">
        <f>RANK(' Brechas abs'!BI3,' Brechas abs'!BI$2:BI$67,0)</f>
        <v>14</v>
      </c>
      <c r="BJ3" s="368">
        <f>RANK(' Brechas abs'!BJ3,' Brechas abs'!BJ$2:BJ$67,0)</f>
        <v>27</v>
      </c>
      <c r="BK3" s="368">
        <f>RANK(' Brechas abs'!BK3,' Brechas abs'!BK$2:BK$67,0)</f>
        <v>31</v>
      </c>
      <c r="BL3" s="368">
        <f>RANK(' Brechas abs'!BL3,' Brechas abs'!BL$2:BL$67,0)</f>
        <v>2</v>
      </c>
      <c r="BM3" s="368">
        <f>RANK(' Brechas abs'!BM3,' Brechas abs'!BM$2:BM$67,0)</f>
        <v>49</v>
      </c>
      <c r="BN3" s="368">
        <f>RANK(' Brechas abs'!BN3,' Brechas abs'!BN$2:BN$67,0)</f>
        <v>53</v>
      </c>
      <c r="BO3" s="368">
        <f>RANK(' Brechas abs'!BO3,' Brechas abs'!BO$2:BO$67,0)</f>
        <v>50</v>
      </c>
      <c r="BP3" s="368">
        <f>RANK(' Brechas abs'!BP3,' Brechas abs'!BP$2:BP$67,0)</f>
        <v>19</v>
      </c>
      <c r="BQ3" s="368">
        <f>RANK(' Brechas abs'!BQ3,' Brechas abs'!BQ$2:BQ$67,0)</f>
        <v>64</v>
      </c>
      <c r="BR3" s="368">
        <f>RANK(' Brechas abs'!BR3,' Brechas abs'!BR$2:BR$67,0)</f>
        <v>18</v>
      </c>
      <c r="BS3" s="368">
        <f>RANK(' Brechas abs'!BS3,' Brechas abs'!BS$2:BS$67,0)</f>
        <v>45</v>
      </c>
      <c r="BT3" s="368">
        <f>RANK(' Brechas abs'!BT3,' Brechas abs'!BT$2:BT$67,0)</f>
        <v>35</v>
      </c>
      <c r="BU3" s="368">
        <f>RANK(' Brechas abs'!BU3,' Brechas abs'!BU$2:BU$67,0)</f>
        <v>61</v>
      </c>
    </row>
    <row r="4" spans="1:73">
      <c r="A4" s="367">
        <v>11</v>
      </c>
      <c r="B4" s="367" t="s">
        <v>82</v>
      </c>
      <c r="C4" s="367">
        <v>2024</v>
      </c>
      <c r="D4" s="368">
        <f>RANK(' Brechas abs'!D4,' Brechas abs'!D$2:D$67,0)</f>
        <v>53</v>
      </c>
      <c r="E4" s="368">
        <f>RANK(' Brechas abs'!E4,' Brechas abs'!E$2:E$67,0)</f>
        <v>65</v>
      </c>
      <c r="F4" s="368">
        <f>RANK(' Brechas abs'!F4,' Brechas abs'!F$2:F$67,0)</f>
        <v>60</v>
      </c>
      <c r="G4" s="368">
        <f>RANK(' Brechas abs'!G4,' Brechas abs'!G$2:G$67,0)</f>
        <v>34</v>
      </c>
      <c r="H4" s="368">
        <f>RANK(' Brechas abs'!H4,' Brechas abs'!H$2:H$67,0)</f>
        <v>56</v>
      </c>
      <c r="I4" s="368">
        <f>RANK(' Brechas abs'!I4,' Brechas abs'!I$2:I$67,0)</f>
        <v>64</v>
      </c>
      <c r="J4" s="368">
        <f>RANK(' Brechas abs'!J4,' Brechas abs'!J$2:J$67,0)</f>
        <v>54</v>
      </c>
      <c r="K4" s="368">
        <f>RANK(' Brechas abs'!K4,' Brechas abs'!K$2:K$67,0)</f>
        <v>64</v>
      </c>
      <c r="L4" s="368">
        <f>RANK(' Brechas abs'!L4,' Brechas abs'!L$2:L$67,0)</f>
        <v>57</v>
      </c>
      <c r="M4" s="368">
        <f>RANK(' Brechas abs'!M4,' Brechas abs'!M$2:M$67,0)</f>
        <v>65</v>
      </c>
      <c r="N4" s="368">
        <f>RANK(' Brechas abs'!N4,' Brechas abs'!N$2:N$67,0)</f>
        <v>61</v>
      </c>
      <c r="O4" s="368">
        <f>RANK(' Brechas abs'!O4,' Brechas abs'!O$2:O$67,0)</f>
        <v>57</v>
      </c>
      <c r="P4" s="368">
        <f>RANK(' Brechas abs'!P4,' Brechas abs'!P$2:P$67,0)</f>
        <v>10</v>
      </c>
      <c r="Q4" s="368">
        <f>RANK(' Brechas abs'!Q4,' Brechas abs'!Q$2:Q$67,0)</f>
        <v>19</v>
      </c>
      <c r="R4" s="368">
        <f>RANK(' Brechas abs'!R4,' Brechas abs'!R$2:R$67,0)</f>
        <v>39</v>
      </c>
      <c r="S4" s="368">
        <f>RANK(' Brechas abs'!S4,' Brechas abs'!S$2:S$67,0)</f>
        <v>17</v>
      </c>
      <c r="T4" s="368">
        <f>RANK(' Brechas abs'!T4,' Brechas abs'!T$2:T$67,0)</f>
        <v>63</v>
      </c>
      <c r="U4" s="368">
        <f>RANK(' Brechas abs'!U4,' Brechas abs'!U$2:U$67,0)</f>
        <v>29</v>
      </c>
      <c r="V4" s="368">
        <f>RANK(' Brechas abs'!V4,' Brechas abs'!V$2:V$67,0)</f>
        <v>52</v>
      </c>
      <c r="W4" s="368">
        <f>RANK(' Brechas abs'!W4,' Brechas abs'!W$2:W$67,0)</f>
        <v>8</v>
      </c>
      <c r="X4" s="368">
        <f>RANK(' Brechas abs'!X4,' Brechas abs'!X$2:X$67,0)</f>
        <v>36</v>
      </c>
      <c r="Y4" s="368">
        <f>RANK(' Brechas abs'!Y4,' Brechas abs'!Y$2:Y$67,0)</f>
        <v>36</v>
      </c>
      <c r="Z4" s="368">
        <f>RANK(' Brechas abs'!Z4,' Brechas abs'!Z$2:Z$67,0)</f>
        <v>65</v>
      </c>
      <c r="AA4" s="368">
        <f>RANK(' Brechas abs'!AA4,' Brechas abs'!AA$2:AA$67,0)</f>
        <v>55</v>
      </c>
      <c r="AB4" s="368">
        <f>RANK(' Brechas abs'!AB4,' Brechas abs'!AB$2:AB$67,0)</f>
        <v>66</v>
      </c>
      <c r="AC4" s="368">
        <f>RANK(' Brechas abs'!AC4,' Brechas abs'!AC$2:AC$67,0)</f>
        <v>28</v>
      </c>
      <c r="AD4" s="368">
        <f>RANK(' Brechas abs'!AD4,' Brechas abs'!AD$2:AD$67,0)</f>
        <v>59</v>
      </c>
      <c r="AE4" s="368">
        <f>RANK(' Brechas abs'!AE4,' Brechas abs'!AE$2:AE$67,0)</f>
        <v>32</v>
      </c>
      <c r="AF4" s="368">
        <f>RANK(' Brechas abs'!AF4,' Brechas abs'!AF$2:AF$67,0)</f>
        <v>18</v>
      </c>
      <c r="AG4" s="368">
        <f>RANK(' Brechas abs'!AG4,' Brechas abs'!AG$2:AG$67,0)</f>
        <v>62</v>
      </c>
      <c r="AH4" s="368">
        <f>RANK(' Brechas abs'!AH4,' Brechas abs'!AH$2:AH$67,0)</f>
        <v>51</v>
      </c>
      <c r="AI4" s="368">
        <f>RANK(' Brechas abs'!AI4,' Brechas abs'!AI$2:AI$67,0)</f>
        <v>24</v>
      </c>
      <c r="AJ4" s="368">
        <f>RANK(' Brechas abs'!AJ4,' Brechas abs'!AJ$2:AJ$67,0)</f>
        <v>58</v>
      </c>
      <c r="AK4" s="368">
        <f>RANK(' Brechas abs'!AK4,' Brechas abs'!AK$2:AK$67,0)</f>
        <v>63</v>
      </c>
      <c r="AL4" s="368">
        <f>RANK(' Brechas abs'!AL4,' Brechas abs'!AL$2:AL$67,0)</f>
        <v>56</v>
      </c>
      <c r="AM4" s="368">
        <f>RANK(' Brechas abs'!AM4,' Brechas abs'!AM$2:AM$67,0)</f>
        <v>63</v>
      </c>
      <c r="AN4" s="368">
        <f>RANK(' Brechas abs'!AN4,' Brechas abs'!AN$2:AN$67,0)</f>
        <v>52</v>
      </c>
      <c r="AO4" s="368">
        <f>RANK(' Brechas abs'!AO4,' Brechas abs'!AO$2:AO$67,0)</f>
        <v>49</v>
      </c>
      <c r="AP4" s="368">
        <f>RANK(' Brechas abs'!AP4,' Brechas abs'!AP$2:AP$67,0)</f>
        <v>60</v>
      </c>
      <c r="AQ4" s="368">
        <f>RANK(' Brechas abs'!AQ4,' Brechas abs'!AQ$2:AQ$67,0)</f>
        <v>63</v>
      </c>
      <c r="AR4" s="368">
        <f>RANK(' Brechas abs'!AR4,' Brechas abs'!AR$2:AR$67,0)</f>
        <v>30</v>
      </c>
      <c r="AS4" s="368">
        <f>RANK(' Brechas abs'!AS4,' Brechas abs'!AS$2:AS$67,0)</f>
        <v>31</v>
      </c>
      <c r="AT4" s="368">
        <f>RANK(' Brechas abs'!AT4,' Brechas abs'!AT$2:AT$67,0)</f>
        <v>35</v>
      </c>
      <c r="AU4" s="368">
        <f>RANK(' Brechas abs'!AU4,' Brechas abs'!AU$2:AU$67,0)</f>
        <v>13</v>
      </c>
      <c r="AV4" s="368">
        <f>RANK(' Brechas abs'!AV4,' Brechas abs'!AV$2:AV$67,0)</f>
        <v>42</v>
      </c>
      <c r="AW4" s="368">
        <f>RANK(' Brechas abs'!AW4,' Brechas abs'!AW$2:AW$67,0)</f>
        <v>29</v>
      </c>
      <c r="AX4" s="368">
        <f>RANK(' Brechas abs'!AX4,' Brechas abs'!AX$2:AX$67,0)</f>
        <v>65</v>
      </c>
      <c r="AY4" s="368">
        <f>RANK(' Brechas abs'!AY4,' Brechas abs'!AY$2:AY$67,0)</f>
        <v>65</v>
      </c>
      <c r="AZ4" s="368">
        <f>RANK(' Brechas abs'!AZ4,' Brechas abs'!AZ$2:AZ$67,0)</f>
        <v>63</v>
      </c>
      <c r="BA4" s="368">
        <f>RANK(' Brechas abs'!BA4,' Brechas abs'!BA$2:BA$67,0)</f>
        <v>32</v>
      </c>
      <c r="BB4" s="368">
        <f>RANK(' Brechas abs'!BB4,' Brechas abs'!BB$2:BB$67,0)</f>
        <v>43</v>
      </c>
      <c r="BC4" s="368">
        <f>RANK(' Brechas abs'!BC4,' Brechas abs'!BC$2:BC$67,0)</f>
        <v>65</v>
      </c>
      <c r="BD4" s="368">
        <f>RANK(' Brechas abs'!BD4,' Brechas abs'!BD$2:BD$67,0)</f>
        <v>31</v>
      </c>
      <c r="BE4" s="368">
        <f>RANK(' Brechas abs'!BE4,' Brechas abs'!BE$2:BE$67,0)</f>
        <v>34</v>
      </c>
      <c r="BF4" s="368">
        <f>RANK(' Brechas abs'!BF4,' Brechas abs'!BF$2:BF$67,0)</f>
        <v>7</v>
      </c>
      <c r="BG4" s="368">
        <f>RANK(' Brechas abs'!BG4,' Brechas abs'!BG$2:BG$67,0)</f>
        <v>20</v>
      </c>
      <c r="BH4" s="368">
        <f>RANK(' Brechas abs'!BH4,' Brechas abs'!BH$2:BH$67,0)</f>
        <v>59</v>
      </c>
      <c r="BI4" s="368">
        <f>RANK(' Brechas abs'!BI4,' Brechas abs'!BI$2:BI$67,0)</f>
        <v>61</v>
      </c>
      <c r="BJ4" s="368">
        <f>RANK(' Brechas abs'!BJ4,' Brechas abs'!BJ$2:BJ$67,0)</f>
        <v>52</v>
      </c>
      <c r="BK4" s="368">
        <f>RANK(' Brechas abs'!BK4,' Brechas abs'!BK$2:BK$67,0)</f>
        <v>59</v>
      </c>
      <c r="BL4" s="368">
        <f>RANK(' Brechas abs'!BL4,' Brechas abs'!BL$2:BL$67,0)</f>
        <v>37</v>
      </c>
      <c r="BM4" s="368">
        <f>RANK(' Brechas abs'!BM4,' Brechas abs'!BM$2:BM$67,0)</f>
        <v>59</v>
      </c>
      <c r="BN4" s="368">
        <f>RANK(' Brechas abs'!BN4,' Brechas abs'!BN$2:BN$67,0)</f>
        <v>4</v>
      </c>
      <c r="BO4" s="368">
        <f>RANK(' Brechas abs'!BO4,' Brechas abs'!BO$2:BO$67,0)</f>
        <v>5</v>
      </c>
      <c r="BP4" s="368">
        <f>RANK(' Brechas abs'!BP4,' Brechas abs'!BP$2:BP$67,0)</f>
        <v>65</v>
      </c>
      <c r="BQ4" s="368">
        <f>RANK(' Brechas abs'!BQ4,' Brechas abs'!BQ$2:BQ$67,0)</f>
        <v>45</v>
      </c>
      <c r="BR4" s="368">
        <f>RANK(' Brechas abs'!BR4,' Brechas abs'!BR$2:BR$67,0)</f>
        <v>59</v>
      </c>
      <c r="BS4" s="368">
        <f>RANK(' Brechas abs'!BS4,' Brechas abs'!BS$2:BS$67,0)</f>
        <v>60</v>
      </c>
      <c r="BT4" s="368">
        <f>RANK(' Brechas abs'!BT4,' Brechas abs'!BT$2:BT$67,0)</f>
        <v>29</v>
      </c>
      <c r="BU4" s="368">
        <f>RANK(' Brechas abs'!BU4,' Brechas abs'!BU$2:BU$67,0)</f>
        <v>66</v>
      </c>
    </row>
    <row r="5" spans="1:73">
      <c r="A5" s="367">
        <v>13</v>
      </c>
      <c r="B5" s="367" t="s">
        <v>83</v>
      </c>
      <c r="C5" s="367">
        <v>2024</v>
      </c>
      <c r="D5" s="368">
        <f>RANK(' Brechas abs'!D5,' Brechas abs'!D$2:D$67,0)</f>
        <v>65</v>
      </c>
      <c r="E5" s="368">
        <f>RANK(' Brechas abs'!E5,' Brechas abs'!E$2:E$67,0)</f>
        <v>44</v>
      </c>
      <c r="F5" s="368">
        <f>RANK(' Brechas abs'!F5,' Brechas abs'!F$2:F$67,0)</f>
        <v>26</v>
      </c>
      <c r="G5" s="368">
        <f>RANK(' Brechas abs'!G5,' Brechas abs'!G$2:G$67,0)</f>
        <v>31</v>
      </c>
      <c r="H5" s="368">
        <f>RANK(' Brechas abs'!H5,' Brechas abs'!H$2:H$67,0)</f>
        <v>31</v>
      </c>
      <c r="I5" s="368">
        <f>RANK(' Brechas abs'!I5,' Brechas abs'!I$2:I$67,0)</f>
        <v>20</v>
      </c>
      <c r="J5" s="368">
        <f>RANK(' Brechas abs'!J5,' Brechas abs'!J$2:J$67,0)</f>
        <v>43</v>
      </c>
      <c r="K5" s="368">
        <f>RANK(' Brechas abs'!K5,' Brechas abs'!K$2:K$67,0)</f>
        <v>24</v>
      </c>
      <c r="L5" s="368">
        <f>RANK(' Brechas abs'!L5,' Brechas abs'!L$2:L$67,0)</f>
        <v>12</v>
      </c>
      <c r="M5" s="368">
        <f>RANK(' Brechas abs'!M5,' Brechas abs'!M$2:M$67,0)</f>
        <v>39</v>
      </c>
      <c r="N5" s="368">
        <f>RANK(' Brechas abs'!N5,' Brechas abs'!N$2:N$67,0)</f>
        <v>9</v>
      </c>
      <c r="O5" s="368">
        <f>RANK(' Brechas abs'!O5,' Brechas abs'!O$2:O$67,0)</f>
        <v>54</v>
      </c>
      <c r="P5" s="368">
        <f>RANK(' Brechas abs'!P5,' Brechas abs'!P$2:P$67,0)</f>
        <v>11</v>
      </c>
      <c r="Q5" s="368">
        <f>RANK(' Brechas abs'!Q5,' Brechas abs'!Q$2:Q$67,0)</f>
        <v>65</v>
      </c>
      <c r="R5" s="368">
        <f>RANK(' Brechas abs'!R5,' Brechas abs'!R$2:R$67,0)</f>
        <v>24</v>
      </c>
      <c r="S5" s="368">
        <f>RANK(' Brechas abs'!S5,' Brechas abs'!S$2:S$67,0)</f>
        <v>36</v>
      </c>
      <c r="T5" s="368">
        <f>RANK(' Brechas abs'!T5,' Brechas abs'!T$2:T$67,0)</f>
        <v>42</v>
      </c>
      <c r="U5" s="368">
        <f>RANK(' Brechas abs'!U5,' Brechas abs'!U$2:U$67,0)</f>
        <v>42</v>
      </c>
      <c r="V5" s="368">
        <f>RANK(' Brechas abs'!V5,' Brechas abs'!V$2:V$67,0)</f>
        <v>37</v>
      </c>
      <c r="W5" s="368">
        <f>RANK(' Brechas abs'!W5,' Brechas abs'!W$2:W$67,0)</f>
        <v>12</v>
      </c>
      <c r="X5" s="368">
        <f>RANK(' Brechas abs'!X5,' Brechas abs'!X$2:X$67,0)</f>
        <v>60</v>
      </c>
      <c r="Y5" s="368">
        <f>RANK(' Brechas abs'!Y5,' Brechas abs'!Y$2:Y$67,0)</f>
        <v>9</v>
      </c>
      <c r="Z5" s="368">
        <f>RANK(' Brechas abs'!Z5,' Brechas abs'!Z$2:Z$67,0)</f>
        <v>51</v>
      </c>
      <c r="AA5" s="368">
        <f>RANK(' Brechas abs'!AA5,' Brechas abs'!AA$2:AA$67,0)</f>
        <v>60</v>
      </c>
      <c r="AB5" s="368">
        <f>RANK(' Brechas abs'!AB5,' Brechas abs'!AB$2:AB$67,0)</f>
        <v>49</v>
      </c>
      <c r="AC5" s="368">
        <f>RANK(' Brechas abs'!AC5,' Brechas abs'!AC$2:AC$67,0)</f>
        <v>32</v>
      </c>
      <c r="AD5" s="368">
        <f>RANK(' Brechas abs'!AD5,' Brechas abs'!AD$2:AD$67,0)</f>
        <v>28</v>
      </c>
      <c r="AE5" s="368">
        <f>RANK(' Brechas abs'!AE5,' Brechas abs'!AE$2:AE$67,0)</f>
        <v>46</v>
      </c>
      <c r="AF5" s="368">
        <f>RANK(' Brechas abs'!AF5,' Brechas abs'!AF$2:AF$67,0)</f>
        <v>60</v>
      </c>
      <c r="AG5" s="368">
        <f>RANK(' Brechas abs'!AG5,' Brechas abs'!AG$2:AG$67,0)</f>
        <v>56</v>
      </c>
      <c r="AH5" s="368">
        <f>RANK(' Brechas abs'!AH5,' Brechas abs'!AH$2:AH$67,0)</f>
        <v>38</v>
      </c>
      <c r="AI5" s="368">
        <f>RANK(' Brechas abs'!AI5,' Brechas abs'!AI$2:AI$67,0)</f>
        <v>22</v>
      </c>
      <c r="AJ5" s="368">
        <f>RANK(' Brechas abs'!AJ5,' Brechas abs'!AJ$2:AJ$67,0)</f>
        <v>30</v>
      </c>
      <c r="AK5" s="368">
        <f>RANK(' Brechas abs'!AK5,' Brechas abs'!AK$2:AK$67,0)</f>
        <v>35</v>
      </c>
      <c r="AL5" s="368">
        <f>RANK(' Brechas abs'!AL5,' Brechas abs'!AL$2:AL$67,0)</f>
        <v>46</v>
      </c>
      <c r="AM5" s="368">
        <f>RANK(' Brechas abs'!AM5,' Brechas abs'!AM$2:AM$67,0)</f>
        <v>36</v>
      </c>
      <c r="AN5" s="368">
        <f>RANK(' Brechas abs'!AN5,' Brechas abs'!AN$2:AN$67,0)</f>
        <v>38</v>
      </c>
      <c r="AO5" s="368">
        <f>RANK(' Brechas abs'!AO5,' Brechas abs'!AO$2:AO$67,0)</f>
        <v>47</v>
      </c>
      <c r="AP5" s="368">
        <f>RANK(' Brechas abs'!AP5,' Brechas abs'!AP$2:AP$67,0)</f>
        <v>6</v>
      </c>
      <c r="AQ5" s="368">
        <f>RANK(' Brechas abs'!AQ5,' Brechas abs'!AQ$2:AQ$67,0)</f>
        <v>36</v>
      </c>
      <c r="AR5" s="368">
        <f>RANK(' Brechas abs'!AR5,' Brechas abs'!AR$2:AR$67,0)</f>
        <v>63</v>
      </c>
      <c r="AS5" s="368">
        <f>RANK(' Brechas abs'!AS5,' Brechas abs'!AS$2:AS$67,0)</f>
        <v>24</v>
      </c>
      <c r="AT5" s="368">
        <f>RANK(' Brechas abs'!AT5,' Brechas abs'!AT$2:AT$67,0)</f>
        <v>53</v>
      </c>
      <c r="AU5" s="368">
        <f>RANK(' Brechas abs'!AU5,' Brechas abs'!AU$2:AU$67,0)</f>
        <v>36</v>
      </c>
      <c r="AV5" s="368">
        <f>RANK(' Brechas abs'!AV5,' Brechas abs'!AV$2:AV$67,0)</f>
        <v>28</v>
      </c>
      <c r="AW5" s="368">
        <f>RANK(' Brechas abs'!AW5,' Brechas abs'!AW$2:AW$67,0)</f>
        <v>48</v>
      </c>
      <c r="AX5" s="368">
        <f>RANK(' Brechas abs'!AX5,' Brechas abs'!AX$2:AX$67,0)</f>
        <v>52</v>
      </c>
      <c r="AY5" s="368">
        <f>RANK(' Brechas abs'!AY5,' Brechas abs'!AY$2:AY$67,0)</f>
        <v>43</v>
      </c>
      <c r="AZ5" s="368">
        <f>RANK(' Brechas abs'!AZ5,' Brechas abs'!AZ$2:AZ$67,0)</f>
        <v>51</v>
      </c>
      <c r="BA5" s="368">
        <f>RANK(' Brechas abs'!BA5,' Brechas abs'!BA$2:BA$67,0)</f>
        <v>50</v>
      </c>
      <c r="BB5" s="368">
        <f>RANK(' Brechas abs'!BB5,' Brechas abs'!BB$2:BB$67,0)</f>
        <v>48</v>
      </c>
      <c r="BC5" s="368">
        <f>RANK(' Brechas abs'!BC5,' Brechas abs'!BC$2:BC$67,0)</f>
        <v>45</v>
      </c>
      <c r="BD5" s="368">
        <f>RANK(' Brechas abs'!BD5,' Brechas abs'!BD$2:BD$67,0)</f>
        <v>56</v>
      </c>
      <c r="BE5" s="368">
        <f>RANK(' Brechas abs'!BE5,' Brechas abs'!BE$2:BE$67,0)</f>
        <v>11</v>
      </c>
      <c r="BF5" s="368">
        <f>RANK(' Brechas abs'!BF5,' Brechas abs'!BF$2:BF$67,0)</f>
        <v>49</v>
      </c>
      <c r="BG5" s="368">
        <f>RANK(' Brechas abs'!BG5,' Brechas abs'!BG$2:BG$67,0)</f>
        <v>23</v>
      </c>
      <c r="BH5" s="368">
        <f>RANK(' Brechas abs'!BH5,' Brechas abs'!BH$2:BH$67,0)</f>
        <v>34</v>
      </c>
      <c r="BI5" s="368">
        <f>RANK(' Brechas abs'!BI5,' Brechas abs'!BI$2:BI$67,0)</f>
        <v>3</v>
      </c>
      <c r="BJ5" s="368">
        <f>RANK(' Brechas abs'!BJ5,' Brechas abs'!BJ$2:BJ$67,0)</f>
        <v>4</v>
      </c>
      <c r="BK5" s="368">
        <f>RANK(' Brechas abs'!BK5,' Brechas abs'!BK$2:BK$67,0)</f>
        <v>23</v>
      </c>
      <c r="BL5" s="368">
        <f>RANK(' Brechas abs'!BL5,' Brechas abs'!BL$2:BL$67,0)</f>
        <v>9</v>
      </c>
      <c r="BM5" s="368">
        <f>RANK(' Brechas abs'!BM5,' Brechas abs'!BM$2:BM$67,0)</f>
        <v>41</v>
      </c>
      <c r="BN5" s="368">
        <f>RANK(' Brechas abs'!BN5,' Brechas abs'!BN$2:BN$67,0)</f>
        <v>57</v>
      </c>
      <c r="BO5" s="368">
        <f>RANK(' Brechas abs'!BO5,' Brechas abs'!BO$2:BO$67,0)</f>
        <v>57</v>
      </c>
      <c r="BP5" s="368">
        <f>RANK(' Brechas abs'!BP5,' Brechas abs'!BP$2:BP$67,0)</f>
        <v>8</v>
      </c>
      <c r="BQ5" s="368">
        <f>RANK(' Brechas abs'!BQ5,' Brechas abs'!BQ$2:BQ$67,0)</f>
        <v>20</v>
      </c>
      <c r="BR5" s="368">
        <f>RANK(' Brechas abs'!BR5,' Brechas abs'!BR$2:BR$67,0)</f>
        <v>35</v>
      </c>
      <c r="BS5" s="368">
        <f>RANK(' Brechas abs'!BS5,' Brechas abs'!BS$2:BS$67,0)</f>
        <v>54</v>
      </c>
      <c r="BT5" s="368">
        <f>RANK(' Brechas abs'!BT5,' Brechas abs'!BT$2:BT$67,0)</f>
        <v>53</v>
      </c>
      <c r="BU5" s="368">
        <f>RANK(' Brechas abs'!BU5,' Brechas abs'!BU$2:BU$67,0)</f>
        <v>60</v>
      </c>
    </row>
    <row r="6" spans="1:73">
      <c r="A6" s="367">
        <v>15</v>
      </c>
      <c r="B6" s="367" t="s">
        <v>84</v>
      </c>
      <c r="C6" s="367">
        <v>2024</v>
      </c>
      <c r="D6" s="368">
        <f>RANK(' Brechas abs'!D6,' Brechas abs'!D$2:D$67,0)</f>
        <v>57</v>
      </c>
      <c r="E6" s="368">
        <f>RANK(' Brechas abs'!E6,' Brechas abs'!E$2:E$67,0)</f>
        <v>21</v>
      </c>
      <c r="F6" s="368">
        <f>RANK(' Brechas abs'!F6,' Brechas abs'!F$2:F$67,0)</f>
        <v>36</v>
      </c>
      <c r="G6" s="368">
        <f>RANK(' Brechas abs'!G6,' Brechas abs'!G$2:G$67,0)</f>
        <v>39</v>
      </c>
      <c r="H6" s="368">
        <f>RANK(' Brechas abs'!H6,' Brechas abs'!H$2:H$67,0)</f>
        <v>59</v>
      </c>
      <c r="I6" s="368">
        <f>RANK(' Brechas abs'!I6,' Brechas abs'!I$2:I$67,0)</f>
        <v>60</v>
      </c>
      <c r="J6" s="368">
        <f>RANK(' Brechas abs'!J6,' Brechas abs'!J$2:J$67,0)</f>
        <v>63</v>
      </c>
      <c r="K6" s="368">
        <f>RANK(' Brechas abs'!K6,' Brechas abs'!K$2:K$67,0)</f>
        <v>53</v>
      </c>
      <c r="L6" s="368">
        <f>RANK(' Brechas abs'!L6,' Brechas abs'!L$2:L$67,0)</f>
        <v>66</v>
      </c>
      <c r="M6" s="368">
        <f>RANK(' Brechas abs'!M6,' Brechas abs'!M$2:M$67,0)</f>
        <v>42</v>
      </c>
      <c r="N6" s="368">
        <f>RANK(' Brechas abs'!N6,' Brechas abs'!N$2:N$67,0)</f>
        <v>44</v>
      </c>
      <c r="O6" s="368">
        <f>RANK(' Brechas abs'!O6,' Brechas abs'!O$2:O$67,0)</f>
        <v>28</v>
      </c>
      <c r="P6" s="368">
        <f>RANK(' Brechas abs'!P6,' Brechas abs'!P$2:P$67,0)</f>
        <v>60</v>
      </c>
      <c r="Q6" s="368">
        <f>RANK(' Brechas abs'!Q6,' Brechas abs'!Q$2:Q$67,0)</f>
        <v>53</v>
      </c>
      <c r="R6" s="368">
        <f>RANK(' Brechas abs'!R6,' Brechas abs'!R$2:R$67,0)</f>
        <v>21</v>
      </c>
      <c r="S6" s="368">
        <f>RANK(' Brechas abs'!S6,' Brechas abs'!S$2:S$67,0)</f>
        <v>37</v>
      </c>
      <c r="T6" s="368">
        <f>RANK(' Brechas abs'!T6,' Brechas abs'!T$2:T$67,0)</f>
        <v>55</v>
      </c>
      <c r="U6" s="368">
        <f>RANK(' Brechas abs'!U6,' Brechas abs'!U$2:U$67,0)</f>
        <v>12</v>
      </c>
      <c r="V6" s="368">
        <f>RANK(' Brechas abs'!V6,' Brechas abs'!V$2:V$67,0)</f>
        <v>20</v>
      </c>
      <c r="W6" s="368">
        <f>RANK(' Brechas abs'!W6,' Brechas abs'!W$2:W$67,0)</f>
        <v>7</v>
      </c>
      <c r="X6" s="368">
        <f>RANK(' Brechas abs'!X6,' Brechas abs'!X$2:X$67,0)</f>
        <v>32</v>
      </c>
      <c r="Y6" s="368">
        <f>RANK(' Brechas abs'!Y6,' Brechas abs'!Y$2:Y$67,0)</f>
        <v>25</v>
      </c>
      <c r="Z6" s="368">
        <f>RANK(' Brechas abs'!Z6,' Brechas abs'!Z$2:Z$67,0)</f>
        <v>21</v>
      </c>
      <c r="AA6" s="368">
        <f>RANK(' Brechas abs'!AA6,' Brechas abs'!AA$2:AA$67,0)</f>
        <v>46</v>
      </c>
      <c r="AB6" s="368">
        <f>RANK(' Brechas abs'!AB6,' Brechas abs'!AB$2:AB$67,0)</f>
        <v>2</v>
      </c>
      <c r="AC6" s="368">
        <f>RANK(' Brechas abs'!AC6,' Brechas abs'!AC$2:AC$67,0)</f>
        <v>60</v>
      </c>
      <c r="AD6" s="368">
        <f>RANK(' Brechas abs'!AD6,' Brechas abs'!AD$2:AD$67,0)</f>
        <v>44</v>
      </c>
      <c r="AE6" s="368">
        <f>RANK(' Brechas abs'!AE6,' Brechas abs'!AE$2:AE$67,0)</f>
        <v>15</v>
      </c>
      <c r="AF6" s="368">
        <f>RANK(' Brechas abs'!AF6,' Brechas abs'!AF$2:AF$67,0)</f>
        <v>65</v>
      </c>
      <c r="AG6" s="368">
        <f>RANK(' Brechas abs'!AG6,' Brechas abs'!AG$2:AG$67,0)</f>
        <v>28</v>
      </c>
      <c r="AH6" s="368">
        <f>RANK(' Brechas abs'!AH6,' Brechas abs'!AH$2:AH$67,0)</f>
        <v>59</v>
      </c>
      <c r="AI6" s="368">
        <f>RANK(' Brechas abs'!AI6,' Brechas abs'!AI$2:AI$67,0)</f>
        <v>63</v>
      </c>
      <c r="AJ6" s="368">
        <f>RANK(' Brechas abs'!AJ6,' Brechas abs'!AJ$2:AJ$67,0)</f>
        <v>41</v>
      </c>
      <c r="AK6" s="368">
        <f>RANK(' Brechas abs'!AK6,' Brechas abs'!AK$2:AK$67,0)</f>
        <v>44</v>
      </c>
      <c r="AL6" s="368">
        <f>RANK(' Brechas abs'!AL6,' Brechas abs'!AL$2:AL$67,0)</f>
        <v>24</v>
      </c>
      <c r="AM6" s="368">
        <f>RANK(' Brechas abs'!AM6,' Brechas abs'!AM$2:AM$67,0)</f>
        <v>48</v>
      </c>
      <c r="AN6" s="368">
        <f>RANK(' Brechas abs'!AN6,' Brechas abs'!AN$2:AN$67,0)</f>
        <v>35</v>
      </c>
      <c r="AO6" s="368">
        <f>RANK(' Brechas abs'!AO6,' Brechas abs'!AO$2:AO$67,0)</f>
        <v>60</v>
      </c>
      <c r="AP6" s="368">
        <f>RANK(' Brechas abs'!AP6,' Brechas abs'!AP$2:AP$67,0)</f>
        <v>64</v>
      </c>
      <c r="AQ6" s="368">
        <f>RANK(' Brechas abs'!AQ6,' Brechas abs'!AQ$2:AQ$67,0)</f>
        <v>24</v>
      </c>
      <c r="AR6" s="368">
        <f>RANK(' Brechas abs'!AR6,' Brechas abs'!AR$2:AR$67,0)</f>
        <v>54</v>
      </c>
      <c r="AS6" s="368">
        <f>RANK(' Brechas abs'!AS6,' Brechas abs'!AS$2:AS$67,0)</f>
        <v>53</v>
      </c>
      <c r="AT6" s="368">
        <f>RANK(' Brechas abs'!AT6,' Brechas abs'!AT$2:AT$67,0)</f>
        <v>11</v>
      </c>
      <c r="AU6" s="368">
        <f>RANK(' Brechas abs'!AU6,' Brechas abs'!AU$2:AU$67,0)</f>
        <v>39</v>
      </c>
      <c r="AV6" s="368">
        <f>RANK(' Brechas abs'!AV6,' Brechas abs'!AV$2:AV$67,0)</f>
        <v>6</v>
      </c>
      <c r="AW6" s="368">
        <f>RANK(' Brechas abs'!AW6,' Brechas abs'!AW$2:AW$67,0)</f>
        <v>22</v>
      </c>
      <c r="AX6" s="368">
        <f>RANK(' Brechas abs'!AX6,' Brechas abs'!AX$2:AX$67,0)</f>
        <v>20</v>
      </c>
      <c r="AY6" s="368">
        <f>RANK(' Brechas abs'!AY6,' Brechas abs'!AY$2:AY$67,0)</f>
        <v>49</v>
      </c>
      <c r="AZ6" s="368">
        <f>RANK(' Brechas abs'!AZ6,' Brechas abs'!AZ$2:AZ$67,0)</f>
        <v>58</v>
      </c>
      <c r="BA6" s="368">
        <f>RANK(' Brechas abs'!BA6,' Brechas abs'!BA$2:BA$67,0)</f>
        <v>45</v>
      </c>
      <c r="BB6" s="368">
        <f>RANK(' Brechas abs'!BB6,' Brechas abs'!BB$2:BB$67,0)</f>
        <v>37</v>
      </c>
      <c r="BC6" s="368">
        <f>RANK(' Brechas abs'!BC6,' Brechas abs'!BC$2:BC$67,0)</f>
        <v>21</v>
      </c>
      <c r="BD6" s="368">
        <f>RANK(' Brechas abs'!BD6,' Brechas abs'!BD$2:BD$67,0)</f>
        <v>47</v>
      </c>
      <c r="BE6" s="368">
        <f>RANK(' Brechas abs'!BE6,' Brechas abs'!BE$2:BE$67,0)</f>
        <v>17</v>
      </c>
      <c r="BF6" s="368">
        <f>RANK(' Brechas abs'!BF6,' Brechas abs'!BF$2:BF$67,0)</f>
        <v>65</v>
      </c>
      <c r="BG6" s="368">
        <f>RANK(' Brechas abs'!BG6,' Brechas abs'!BG$2:BG$67,0)</f>
        <v>48</v>
      </c>
      <c r="BH6" s="368">
        <f>RANK(' Brechas abs'!BH6,' Brechas abs'!BH$2:BH$67,0)</f>
        <v>36</v>
      </c>
      <c r="BI6" s="368">
        <f>RANK(' Brechas abs'!BI6,' Brechas abs'!BI$2:BI$67,0)</f>
        <v>46</v>
      </c>
      <c r="BJ6" s="368">
        <f>RANK(' Brechas abs'!BJ6,' Brechas abs'!BJ$2:BJ$67,0)</f>
        <v>33</v>
      </c>
      <c r="BK6" s="368">
        <f>RANK(' Brechas abs'!BK6,' Brechas abs'!BK$2:BK$67,0)</f>
        <v>20</v>
      </c>
      <c r="BL6" s="368">
        <f>RANK(' Brechas abs'!BL6,' Brechas abs'!BL$2:BL$67,0)</f>
        <v>19</v>
      </c>
      <c r="BM6" s="368">
        <f>RANK(' Brechas abs'!BM6,' Brechas abs'!BM$2:BM$67,0)</f>
        <v>60</v>
      </c>
      <c r="BN6" s="368">
        <f>RANK(' Brechas abs'!BN6,' Brechas abs'!BN$2:BN$67,0)</f>
        <v>51</v>
      </c>
      <c r="BO6" s="368">
        <f>RANK(' Brechas abs'!BO6,' Brechas abs'!BO$2:BO$67,0)</f>
        <v>47</v>
      </c>
      <c r="BP6" s="368">
        <f>RANK(' Brechas abs'!BP6,' Brechas abs'!BP$2:BP$67,0)</f>
        <v>18</v>
      </c>
      <c r="BQ6" s="368">
        <f>RANK(' Brechas abs'!BQ6,' Brechas abs'!BQ$2:BQ$67,0)</f>
        <v>38</v>
      </c>
      <c r="BR6" s="368">
        <f>RANK(' Brechas abs'!BR6,' Brechas abs'!BR$2:BR$67,0)</f>
        <v>48</v>
      </c>
      <c r="BS6" s="368">
        <f>RANK(' Brechas abs'!BS6,' Brechas abs'!BS$2:BS$67,0)</f>
        <v>39</v>
      </c>
      <c r="BT6" s="368">
        <f>RANK(' Brechas abs'!BT6,' Brechas abs'!BT$2:BT$67,0)</f>
        <v>57</v>
      </c>
      <c r="BU6" s="368">
        <f>RANK(' Brechas abs'!BU6,' Brechas abs'!BU$2:BU$67,0)</f>
        <v>35</v>
      </c>
    </row>
    <row r="7" spans="1:73">
      <c r="A7" s="367">
        <v>17</v>
      </c>
      <c r="B7" s="367" t="s">
        <v>85</v>
      </c>
      <c r="C7" s="367">
        <v>2024</v>
      </c>
      <c r="D7" s="368">
        <f>RANK(' Brechas abs'!D7,' Brechas abs'!D$2:D$67,0)</f>
        <v>37</v>
      </c>
      <c r="E7" s="368">
        <f>RANK(' Brechas abs'!E7,' Brechas abs'!E$2:E$67,0)</f>
        <v>41</v>
      </c>
      <c r="F7" s="368">
        <f>RANK(' Brechas abs'!F7,' Brechas abs'!F$2:F$67,0)</f>
        <v>50</v>
      </c>
      <c r="G7" s="368">
        <f>RANK(' Brechas abs'!G7,' Brechas abs'!G$2:G$67,0)</f>
        <v>43</v>
      </c>
      <c r="H7" s="368">
        <f>RANK(' Brechas abs'!H7,' Brechas abs'!H$2:H$67,0)</f>
        <v>55</v>
      </c>
      <c r="I7" s="368">
        <f>RANK(' Brechas abs'!I7,' Brechas abs'!I$2:I$67,0)</f>
        <v>28</v>
      </c>
      <c r="J7" s="368">
        <f>RANK(' Brechas abs'!J7,' Brechas abs'!J$2:J$67,0)</f>
        <v>36</v>
      </c>
      <c r="K7" s="368">
        <f>RANK(' Brechas abs'!K7,' Brechas abs'!K$2:K$67,0)</f>
        <v>41</v>
      </c>
      <c r="L7" s="368">
        <f>RANK(' Brechas abs'!L7,' Brechas abs'!L$2:L$67,0)</f>
        <v>18</v>
      </c>
      <c r="M7" s="368">
        <f>RANK(' Brechas abs'!M7,' Brechas abs'!M$2:M$67,0)</f>
        <v>24</v>
      </c>
      <c r="N7" s="368">
        <f>RANK(' Brechas abs'!N7,' Brechas abs'!N$2:N$67,0)</f>
        <v>56</v>
      </c>
      <c r="O7" s="368">
        <f>RANK(' Brechas abs'!O7,' Brechas abs'!O$2:O$67,0)</f>
        <v>65</v>
      </c>
      <c r="P7" s="368">
        <f>RANK(' Brechas abs'!P7,' Brechas abs'!P$2:P$67,0)</f>
        <v>58</v>
      </c>
      <c r="Q7" s="368">
        <f>RANK(' Brechas abs'!Q7,' Brechas abs'!Q$2:Q$67,0)</f>
        <v>36</v>
      </c>
      <c r="R7" s="368">
        <f>RANK(' Brechas abs'!R7,' Brechas abs'!R$2:R$67,0)</f>
        <v>33</v>
      </c>
      <c r="S7" s="368">
        <f>RANK(' Brechas abs'!S7,' Brechas abs'!S$2:S$67,0)</f>
        <v>18</v>
      </c>
      <c r="T7" s="368">
        <f>RANK(' Brechas abs'!T7,' Brechas abs'!T$2:T$67,0)</f>
        <v>46</v>
      </c>
      <c r="U7" s="368">
        <f>RANK(' Brechas abs'!U7,' Brechas abs'!U$2:U$67,0)</f>
        <v>27</v>
      </c>
      <c r="V7" s="368">
        <f>RANK(' Brechas abs'!V7,' Brechas abs'!V$2:V$67,0)</f>
        <v>42</v>
      </c>
      <c r="W7" s="368">
        <f>RANK(' Brechas abs'!W7,' Brechas abs'!W$2:W$67,0)</f>
        <v>1</v>
      </c>
      <c r="X7" s="368">
        <f>RANK(' Brechas abs'!X7,' Brechas abs'!X$2:X$67,0)</f>
        <v>49</v>
      </c>
      <c r="Y7" s="368">
        <f>RANK(' Brechas abs'!Y7,' Brechas abs'!Y$2:Y$67,0)</f>
        <v>3</v>
      </c>
      <c r="Z7" s="368">
        <f>RANK(' Brechas abs'!Z7,' Brechas abs'!Z$2:Z$67,0)</f>
        <v>18</v>
      </c>
      <c r="AA7" s="368">
        <f>RANK(' Brechas abs'!AA7,' Brechas abs'!AA$2:AA$67,0)</f>
        <v>9</v>
      </c>
      <c r="AB7" s="368">
        <f>RANK(' Brechas abs'!AB7,' Brechas abs'!AB$2:AB$67,0)</f>
        <v>48</v>
      </c>
      <c r="AC7" s="368">
        <f>RANK(' Brechas abs'!AC7,' Brechas abs'!AC$2:AC$67,0)</f>
        <v>16</v>
      </c>
      <c r="AD7" s="368">
        <f>RANK(' Brechas abs'!AD7,' Brechas abs'!AD$2:AD$67,0)</f>
        <v>32</v>
      </c>
      <c r="AE7" s="368">
        <f>RANK(' Brechas abs'!AE7,' Brechas abs'!AE$2:AE$67,0)</f>
        <v>14</v>
      </c>
      <c r="AF7" s="368">
        <f>RANK(' Brechas abs'!AF7,' Brechas abs'!AF$2:AF$67,0)</f>
        <v>55</v>
      </c>
      <c r="AG7" s="368">
        <f>RANK(' Brechas abs'!AG7,' Brechas abs'!AG$2:AG$67,0)</f>
        <v>17</v>
      </c>
      <c r="AH7" s="368">
        <f>RANK(' Brechas abs'!AH7,' Brechas abs'!AH$2:AH$67,0)</f>
        <v>27</v>
      </c>
      <c r="AI7" s="368">
        <f>RANK(' Brechas abs'!AI7,' Brechas abs'!AI$2:AI$67,0)</f>
        <v>44</v>
      </c>
      <c r="AJ7" s="368">
        <f>RANK(' Brechas abs'!AJ7,' Brechas abs'!AJ$2:AJ$67,0)</f>
        <v>37</v>
      </c>
      <c r="AK7" s="368">
        <f>RANK(' Brechas abs'!AK7,' Brechas abs'!AK$2:AK$67,0)</f>
        <v>52</v>
      </c>
      <c r="AL7" s="368">
        <f>RANK(' Brechas abs'!AL7,' Brechas abs'!AL$2:AL$67,0)</f>
        <v>42</v>
      </c>
      <c r="AM7" s="368">
        <f>RANK(' Brechas abs'!AM7,' Brechas abs'!AM$2:AM$67,0)</f>
        <v>65</v>
      </c>
      <c r="AN7" s="368">
        <f>RANK(' Brechas abs'!AN7,' Brechas abs'!AN$2:AN$67,0)</f>
        <v>45</v>
      </c>
      <c r="AO7" s="368">
        <f>RANK(' Brechas abs'!AO7,' Brechas abs'!AO$2:AO$67,0)</f>
        <v>40</v>
      </c>
      <c r="AP7" s="368">
        <f>RANK(' Brechas abs'!AP7,' Brechas abs'!AP$2:AP$67,0)</f>
        <v>40</v>
      </c>
      <c r="AQ7" s="368">
        <f>RANK(' Brechas abs'!AQ7,' Brechas abs'!AQ$2:AQ$67,0)</f>
        <v>48</v>
      </c>
      <c r="AR7" s="368">
        <f>RANK(' Brechas abs'!AR7,' Brechas abs'!AR$2:AR$67,0)</f>
        <v>62</v>
      </c>
      <c r="AS7" s="368">
        <f>RANK(' Brechas abs'!AS7,' Brechas abs'!AS$2:AS$67,0)</f>
        <v>57</v>
      </c>
      <c r="AT7" s="368">
        <f>RANK(' Brechas abs'!AT7,' Brechas abs'!AT$2:AT$67,0)</f>
        <v>61</v>
      </c>
      <c r="AU7" s="368">
        <f>RANK(' Brechas abs'!AU7,' Brechas abs'!AU$2:AU$67,0)</f>
        <v>47</v>
      </c>
      <c r="AV7" s="368">
        <f>RANK(' Brechas abs'!AV7,' Brechas abs'!AV$2:AV$67,0)</f>
        <v>33</v>
      </c>
      <c r="AW7" s="368">
        <f>RANK(' Brechas abs'!AW7,' Brechas abs'!AW$2:AW$67,0)</f>
        <v>45</v>
      </c>
      <c r="AX7" s="368">
        <f>RANK(' Brechas abs'!AX7,' Brechas abs'!AX$2:AX$67,0)</f>
        <v>35</v>
      </c>
      <c r="AY7" s="368">
        <f>RANK(' Brechas abs'!AY7,' Brechas abs'!AY$2:AY$67,0)</f>
        <v>64</v>
      </c>
      <c r="AZ7" s="368">
        <f>RANK(' Brechas abs'!AZ7,' Brechas abs'!AZ$2:AZ$67,0)</f>
        <v>64</v>
      </c>
      <c r="BA7" s="368">
        <f>RANK(' Brechas abs'!BA7,' Brechas abs'!BA$2:BA$67,0)</f>
        <v>16</v>
      </c>
      <c r="BB7" s="368">
        <f>RANK(' Brechas abs'!BB7,' Brechas abs'!BB$2:BB$67,0)</f>
        <v>33</v>
      </c>
      <c r="BC7" s="368">
        <f>RANK(' Brechas abs'!BC7,' Brechas abs'!BC$2:BC$67,0)</f>
        <v>46</v>
      </c>
      <c r="BD7" s="368">
        <f>RANK(' Brechas abs'!BD7,' Brechas abs'!BD$2:BD$67,0)</f>
        <v>39</v>
      </c>
      <c r="BE7" s="368">
        <f>RANK(' Brechas abs'!BE7,' Brechas abs'!BE$2:BE$67,0)</f>
        <v>43</v>
      </c>
      <c r="BF7" s="368">
        <f>RANK(' Brechas abs'!BF7,' Brechas abs'!BF$2:BF$67,0)</f>
        <v>32</v>
      </c>
      <c r="BG7" s="368">
        <f>RANK(' Brechas abs'!BG7,' Brechas abs'!BG$2:BG$67,0)</f>
        <v>64</v>
      </c>
      <c r="BH7" s="368">
        <f>RANK(' Brechas abs'!BH7,' Brechas abs'!BH$2:BH$67,0)</f>
        <v>14</v>
      </c>
      <c r="BI7" s="368">
        <f>RANK(' Brechas abs'!BI7,' Brechas abs'!BI$2:BI$67,0)</f>
        <v>52</v>
      </c>
      <c r="BJ7" s="368">
        <f>RANK(' Brechas abs'!BJ7,' Brechas abs'!BJ$2:BJ$67,0)</f>
        <v>35</v>
      </c>
      <c r="BK7" s="368">
        <f>RANK(' Brechas abs'!BK7,' Brechas abs'!BK$2:BK$67,0)</f>
        <v>41</v>
      </c>
      <c r="BL7" s="368">
        <f>RANK(' Brechas abs'!BL7,' Brechas abs'!BL$2:BL$67,0)</f>
        <v>33</v>
      </c>
      <c r="BM7" s="368">
        <f>RANK(' Brechas abs'!BM7,' Brechas abs'!BM$2:BM$67,0)</f>
        <v>53</v>
      </c>
      <c r="BN7" s="368">
        <f>RANK(' Brechas abs'!BN7,' Brechas abs'!BN$2:BN$67,0)</f>
        <v>48</v>
      </c>
      <c r="BO7" s="368">
        <f>RANK(' Brechas abs'!BO7,' Brechas abs'!BO$2:BO$67,0)</f>
        <v>44</v>
      </c>
      <c r="BP7" s="368">
        <f>RANK(' Brechas abs'!BP7,' Brechas abs'!BP$2:BP$67,0)</f>
        <v>55</v>
      </c>
      <c r="BQ7" s="368">
        <f>RANK(' Brechas abs'!BQ7,' Brechas abs'!BQ$2:BQ$67,0)</f>
        <v>65</v>
      </c>
      <c r="BR7" s="368">
        <f>RANK(' Brechas abs'!BR7,' Brechas abs'!BR$2:BR$67,0)</f>
        <v>50</v>
      </c>
      <c r="BS7" s="368">
        <f>RANK(' Brechas abs'!BS7,' Brechas abs'!BS$2:BS$67,0)</f>
        <v>37</v>
      </c>
      <c r="BT7" s="368">
        <f>RANK(' Brechas abs'!BT7,' Brechas abs'!BT$2:BT$67,0)</f>
        <v>39</v>
      </c>
      <c r="BU7" s="368">
        <f>RANK(' Brechas abs'!BU7,' Brechas abs'!BU$2:BU$67,0)</f>
        <v>49</v>
      </c>
    </row>
    <row r="8" spans="1:73">
      <c r="A8" s="367">
        <v>18</v>
      </c>
      <c r="B8" s="367" t="s">
        <v>86</v>
      </c>
      <c r="C8" s="367">
        <v>2024</v>
      </c>
      <c r="D8" s="368">
        <f>RANK(' Brechas abs'!D8,' Brechas abs'!D$2:D$67,0)</f>
        <v>59</v>
      </c>
      <c r="E8" s="368">
        <f>RANK(' Brechas abs'!E8,' Brechas abs'!E$2:E$67,0)</f>
        <v>61</v>
      </c>
      <c r="F8" s="368">
        <f>RANK(' Brechas abs'!F8,' Brechas abs'!F$2:F$67,0)</f>
        <v>34</v>
      </c>
      <c r="G8" s="368">
        <f>RANK(' Brechas abs'!G8,' Brechas abs'!G$2:G$67,0)</f>
        <v>62</v>
      </c>
      <c r="H8" s="368">
        <f>RANK(' Brechas abs'!H8,' Brechas abs'!H$2:H$67,0)</f>
        <v>54</v>
      </c>
      <c r="I8" s="368">
        <f>RANK(' Brechas abs'!I8,' Brechas abs'!I$2:I$67,0)</f>
        <v>32</v>
      </c>
      <c r="J8" s="368">
        <f>RANK(' Brechas abs'!J8,' Brechas abs'!J$2:J$67,0)</f>
        <v>11</v>
      </c>
      <c r="K8" s="368">
        <f>RANK(' Brechas abs'!K8,' Brechas abs'!K$2:K$67,0)</f>
        <v>26</v>
      </c>
      <c r="L8" s="368">
        <f>RANK(' Brechas abs'!L8,' Brechas abs'!L$2:L$67,0)</f>
        <v>64</v>
      </c>
      <c r="M8" s="368">
        <f>RANK(' Brechas abs'!M8,' Brechas abs'!M$2:M$67,0)</f>
        <v>26</v>
      </c>
      <c r="N8" s="368">
        <f>RANK(' Brechas abs'!N8,' Brechas abs'!N$2:N$67,0)</f>
        <v>24</v>
      </c>
      <c r="O8" s="368">
        <f>RANK(' Brechas abs'!O8,' Brechas abs'!O$2:O$67,0)</f>
        <v>42</v>
      </c>
      <c r="P8" s="368">
        <f>RANK(' Brechas abs'!P8,' Brechas abs'!P$2:P$67,0)</f>
        <v>43</v>
      </c>
      <c r="Q8" s="368">
        <f>RANK(' Brechas abs'!Q8,' Brechas abs'!Q$2:Q$67,0)</f>
        <v>24</v>
      </c>
      <c r="R8" s="368">
        <f>RANK(' Brechas abs'!R8,' Brechas abs'!R$2:R$67,0)</f>
        <v>36</v>
      </c>
      <c r="S8" s="368">
        <f>RANK(' Brechas abs'!S8,' Brechas abs'!S$2:S$67,0)</f>
        <v>13</v>
      </c>
      <c r="T8" s="368">
        <f>RANK(' Brechas abs'!T8,' Brechas abs'!T$2:T$67,0)</f>
        <v>18</v>
      </c>
      <c r="U8" s="368">
        <f>RANK(' Brechas abs'!U8,' Brechas abs'!U$2:U$67,0)</f>
        <v>23</v>
      </c>
      <c r="V8" s="368">
        <f>RANK(' Brechas abs'!V8,' Brechas abs'!V$2:V$67,0)</f>
        <v>29</v>
      </c>
      <c r="W8" s="368">
        <f>RANK(' Brechas abs'!W8,' Brechas abs'!W$2:W$67,0)</f>
        <v>28</v>
      </c>
      <c r="X8" s="368">
        <f>RANK(' Brechas abs'!X8,' Brechas abs'!X$2:X$67,0)</f>
        <v>12</v>
      </c>
      <c r="Y8" s="368">
        <f>RANK(' Brechas abs'!Y8,' Brechas abs'!Y$2:Y$67,0)</f>
        <v>33</v>
      </c>
      <c r="Z8" s="368">
        <f>RANK(' Brechas abs'!Z8,' Brechas abs'!Z$2:Z$67,0)</f>
        <v>54</v>
      </c>
      <c r="AA8" s="368">
        <f>RANK(' Brechas abs'!AA8,' Brechas abs'!AA$2:AA$67,0)</f>
        <v>11</v>
      </c>
      <c r="AB8" s="368">
        <f>RANK(' Brechas abs'!AB8,' Brechas abs'!AB$2:AB$67,0)</f>
        <v>47</v>
      </c>
      <c r="AC8" s="368">
        <f>RANK(' Brechas abs'!AC8,' Brechas abs'!AC$2:AC$67,0)</f>
        <v>43</v>
      </c>
      <c r="AD8" s="368">
        <f>RANK(' Brechas abs'!AD8,' Brechas abs'!AD$2:AD$67,0)</f>
        <v>8</v>
      </c>
      <c r="AE8" s="368">
        <f>RANK(' Brechas abs'!AE8,' Brechas abs'!AE$2:AE$67,0)</f>
        <v>18</v>
      </c>
      <c r="AF8" s="368">
        <f>RANK(' Brechas abs'!AF8,' Brechas abs'!AF$2:AF$67,0)</f>
        <v>15</v>
      </c>
      <c r="AG8" s="368">
        <f>RANK(' Brechas abs'!AG8,' Brechas abs'!AG$2:AG$67,0)</f>
        <v>32</v>
      </c>
      <c r="AH8" s="368">
        <f>RANK(' Brechas abs'!AH8,' Brechas abs'!AH$2:AH$67,0)</f>
        <v>20</v>
      </c>
      <c r="AI8" s="368">
        <f>RANK(' Brechas abs'!AI8,' Brechas abs'!AI$2:AI$67,0)</f>
        <v>57</v>
      </c>
      <c r="AJ8" s="368">
        <f>RANK(' Brechas abs'!AJ8,' Brechas abs'!AJ$2:AJ$67,0)</f>
        <v>12</v>
      </c>
      <c r="AK8" s="368">
        <f>RANK(' Brechas abs'!AK8,' Brechas abs'!AK$2:AK$67,0)</f>
        <v>11</v>
      </c>
      <c r="AL8" s="368">
        <f>RANK(' Brechas abs'!AL8,' Brechas abs'!AL$2:AL$67,0)</f>
        <v>12</v>
      </c>
      <c r="AM8" s="368">
        <f>RANK(' Brechas abs'!AM8,' Brechas abs'!AM$2:AM$67,0)</f>
        <v>29</v>
      </c>
      <c r="AN8" s="368">
        <f>RANK(' Brechas abs'!AN8,' Brechas abs'!AN$2:AN$67,0)</f>
        <v>29</v>
      </c>
      <c r="AO8" s="368">
        <f>RANK(' Brechas abs'!AO8,' Brechas abs'!AO$2:AO$67,0)</f>
        <v>19</v>
      </c>
      <c r="AP8" s="368">
        <f>RANK(' Brechas abs'!AP8,' Brechas abs'!AP$2:AP$67,0)</f>
        <v>52</v>
      </c>
      <c r="AQ8" s="368">
        <f>RANK(' Brechas abs'!AQ8,' Brechas abs'!AQ$2:AQ$67,0)</f>
        <v>66</v>
      </c>
      <c r="AR8" s="368">
        <f>RANK(' Brechas abs'!AR8,' Brechas abs'!AR$2:AR$67,0)</f>
        <v>43</v>
      </c>
      <c r="AS8" s="368">
        <f>RANK(' Brechas abs'!AS8,' Brechas abs'!AS$2:AS$67,0)</f>
        <v>37</v>
      </c>
      <c r="AT8" s="368">
        <f>RANK(' Brechas abs'!AT8,' Brechas abs'!AT$2:AT$67,0)</f>
        <v>42</v>
      </c>
      <c r="AU8" s="368">
        <f>RANK(' Brechas abs'!AU8,' Brechas abs'!AU$2:AU$67,0)</f>
        <v>63</v>
      </c>
      <c r="AV8" s="368">
        <f>RANK(' Brechas abs'!AV8,' Brechas abs'!AV$2:AV$67,0)</f>
        <v>41</v>
      </c>
      <c r="AW8" s="368">
        <f>RANK(' Brechas abs'!AW8,' Brechas abs'!AW$2:AW$67,0)</f>
        <v>34</v>
      </c>
      <c r="AX8" s="368">
        <f>RANK(' Brechas abs'!AX8,' Brechas abs'!AX$2:AX$67,0)</f>
        <v>11</v>
      </c>
      <c r="AY8" s="368">
        <f>RANK(' Brechas abs'!AY8,' Brechas abs'!AY$2:AY$67,0)</f>
        <v>44</v>
      </c>
      <c r="AZ8" s="368">
        <f>RANK(' Brechas abs'!AZ8,' Brechas abs'!AZ$2:AZ$67,0)</f>
        <v>37</v>
      </c>
      <c r="BA8" s="368">
        <f>RANK(' Brechas abs'!BA8,' Brechas abs'!BA$2:BA$67,0)</f>
        <v>6</v>
      </c>
      <c r="BB8" s="368">
        <f>RANK(' Brechas abs'!BB8,' Brechas abs'!BB$2:BB$67,0)</f>
        <v>30</v>
      </c>
      <c r="BC8" s="368">
        <f>RANK(' Brechas abs'!BC8,' Brechas abs'!BC$2:BC$67,0)</f>
        <v>7</v>
      </c>
      <c r="BD8" s="368">
        <f>RANK(' Brechas abs'!BD8,' Brechas abs'!BD$2:BD$67,0)</f>
        <v>12</v>
      </c>
      <c r="BE8" s="368">
        <f>RANK(' Brechas abs'!BE8,' Brechas abs'!BE$2:BE$67,0)</f>
        <v>46</v>
      </c>
      <c r="BF8" s="368">
        <f>RANK(' Brechas abs'!BF8,' Brechas abs'!BF$2:BF$67,0)</f>
        <v>54</v>
      </c>
      <c r="BG8" s="368">
        <f>RANK(' Brechas abs'!BG8,' Brechas abs'!BG$2:BG$67,0)</f>
        <v>8</v>
      </c>
      <c r="BH8" s="368">
        <f>RANK(' Brechas abs'!BH8,' Brechas abs'!BH$2:BH$67,0)</f>
        <v>8</v>
      </c>
      <c r="BI8" s="368">
        <f>RANK(' Brechas abs'!BI8,' Brechas abs'!BI$2:BI$67,0)</f>
        <v>6</v>
      </c>
      <c r="BJ8" s="368">
        <f>RANK(' Brechas abs'!BJ8,' Brechas abs'!BJ$2:BJ$67,0)</f>
        <v>10</v>
      </c>
      <c r="BK8" s="368">
        <f>RANK(' Brechas abs'!BK8,' Brechas abs'!BK$2:BK$67,0)</f>
        <v>11</v>
      </c>
      <c r="BL8" s="368">
        <f>RANK(' Brechas abs'!BL8,' Brechas abs'!BL$2:BL$67,0)</f>
        <v>16</v>
      </c>
      <c r="BM8" s="368">
        <f>RANK(' Brechas abs'!BM8,' Brechas abs'!BM$2:BM$67,0)</f>
        <v>54</v>
      </c>
      <c r="BN8" s="368">
        <f>RANK(' Brechas abs'!BN8,' Brechas abs'!BN$2:BN$67,0)</f>
        <v>46</v>
      </c>
      <c r="BO8" s="368">
        <f>RANK(' Brechas abs'!BO8,' Brechas abs'!BO$2:BO$67,0)</f>
        <v>41</v>
      </c>
      <c r="BP8" s="368">
        <f>RANK(' Brechas abs'!BP8,' Brechas abs'!BP$2:BP$67,0)</f>
        <v>26</v>
      </c>
      <c r="BQ8" s="368">
        <f>RANK(' Brechas abs'!BQ8,' Brechas abs'!BQ$2:BQ$67,0)</f>
        <v>32</v>
      </c>
      <c r="BR8" s="368">
        <f>RANK(' Brechas abs'!BR8,' Brechas abs'!BR$2:BR$67,0)</f>
        <v>16</v>
      </c>
      <c r="BS8" s="368">
        <f>RANK(' Brechas abs'!BS8,' Brechas abs'!BS$2:BS$67,0)</f>
        <v>27</v>
      </c>
      <c r="BT8" s="368">
        <f>RANK(' Brechas abs'!BT8,' Brechas abs'!BT$2:BT$67,0)</f>
        <v>16</v>
      </c>
      <c r="BU8" s="368">
        <f>RANK(' Brechas abs'!BU8,' Brechas abs'!BU$2:BU$67,0)</f>
        <v>12</v>
      </c>
    </row>
    <row r="9" spans="1:73">
      <c r="A9" s="367">
        <v>19</v>
      </c>
      <c r="B9" s="367" t="s">
        <v>87</v>
      </c>
      <c r="C9" s="367">
        <v>2024</v>
      </c>
      <c r="D9" s="368">
        <f>RANK(' Brechas abs'!D9,' Brechas abs'!D$2:D$67,0)</f>
        <v>52</v>
      </c>
      <c r="E9" s="368">
        <f>RANK(' Brechas abs'!E9,' Brechas abs'!E$2:E$67,0)</f>
        <v>26</v>
      </c>
      <c r="F9" s="368">
        <f>RANK(' Brechas abs'!F9,' Brechas abs'!F$2:F$67,0)</f>
        <v>56</v>
      </c>
      <c r="G9" s="368">
        <f>RANK(' Brechas abs'!G9,' Brechas abs'!G$2:G$67,0)</f>
        <v>20</v>
      </c>
      <c r="H9" s="368">
        <f>RANK(' Brechas abs'!H9,' Brechas abs'!H$2:H$67,0)</f>
        <v>26</v>
      </c>
      <c r="I9" s="368">
        <f>RANK(' Brechas abs'!I9,' Brechas abs'!I$2:I$67,0)</f>
        <v>14</v>
      </c>
      <c r="J9" s="368">
        <f>RANK(' Brechas abs'!J9,' Brechas abs'!J$2:J$67,0)</f>
        <v>51</v>
      </c>
      <c r="K9" s="368">
        <f>RANK(' Brechas abs'!K9,' Brechas abs'!K$2:K$67,0)</f>
        <v>63</v>
      </c>
      <c r="L9" s="368">
        <f>RANK(' Brechas abs'!L9,' Brechas abs'!L$2:L$67,0)</f>
        <v>60</v>
      </c>
      <c r="M9" s="368">
        <f>RANK(' Brechas abs'!M9,' Brechas abs'!M$2:M$67,0)</f>
        <v>21</v>
      </c>
      <c r="N9" s="368">
        <f>RANK(' Brechas abs'!N9,' Brechas abs'!N$2:N$67,0)</f>
        <v>37</v>
      </c>
      <c r="O9" s="368">
        <f>RANK(' Brechas abs'!O9,' Brechas abs'!O$2:O$67,0)</f>
        <v>61</v>
      </c>
      <c r="P9" s="368">
        <f>RANK(' Brechas abs'!P9,' Brechas abs'!P$2:P$67,0)</f>
        <v>32</v>
      </c>
      <c r="Q9" s="368">
        <f>RANK(' Brechas abs'!Q9,' Brechas abs'!Q$2:Q$67,0)</f>
        <v>31</v>
      </c>
      <c r="R9" s="368">
        <f>RANK(' Brechas abs'!R9,' Brechas abs'!R$2:R$67,0)</f>
        <v>19</v>
      </c>
      <c r="S9" s="368">
        <f>RANK(' Brechas abs'!S9,' Brechas abs'!S$2:S$67,0)</f>
        <v>50</v>
      </c>
      <c r="T9" s="368">
        <f>RANK(' Brechas abs'!T9,' Brechas abs'!T$2:T$67,0)</f>
        <v>36</v>
      </c>
      <c r="U9" s="368">
        <f>RANK(' Brechas abs'!U9,' Brechas abs'!U$2:U$67,0)</f>
        <v>2</v>
      </c>
      <c r="V9" s="368">
        <f>RANK(' Brechas abs'!V9,' Brechas abs'!V$2:V$67,0)</f>
        <v>58</v>
      </c>
      <c r="W9" s="368">
        <f>RANK(' Brechas abs'!W9,' Brechas abs'!W$2:W$67,0)</f>
        <v>41</v>
      </c>
      <c r="X9" s="368">
        <f>RANK(' Brechas abs'!X9,' Brechas abs'!X$2:X$67,0)</f>
        <v>10</v>
      </c>
      <c r="Y9" s="368">
        <f>RANK(' Brechas abs'!Y9,' Brechas abs'!Y$2:Y$67,0)</f>
        <v>64</v>
      </c>
      <c r="Z9" s="368">
        <f>RANK(' Brechas abs'!Z9,' Brechas abs'!Z$2:Z$67,0)</f>
        <v>60</v>
      </c>
      <c r="AA9" s="368">
        <f>RANK(' Brechas abs'!AA9,' Brechas abs'!AA$2:AA$67,0)</f>
        <v>48</v>
      </c>
      <c r="AB9" s="368">
        <f>RANK(' Brechas abs'!AB9,' Brechas abs'!AB$2:AB$67,0)</f>
        <v>61</v>
      </c>
      <c r="AC9" s="368">
        <f>RANK(' Brechas abs'!AC9,' Brechas abs'!AC$2:AC$67,0)</f>
        <v>55</v>
      </c>
      <c r="AD9" s="368">
        <f>RANK(' Brechas abs'!AD9,' Brechas abs'!AD$2:AD$67,0)</f>
        <v>4</v>
      </c>
      <c r="AE9" s="368">
        <f>RANK(' Brechas abs'!AE9,' Brechas abs'!AE$2:AE$67,0)</f>
        <v>27</v>
      </c>
      <c r="AF9" s="368">
        <f>RANK(' Brechas abs'!AF9,' Brechas abs'!AF$2:AF$67,0)</f>
        <v>36</v>
      </c>
      <c r="AG9" s="368">
        <f>RANK(' Brechas abs'!AG9,' Brechas abs'!AG$2:AG$67,0)</f>
        <v>25</v>
      </c>
      <c r="AH9" s="368">
        <f>RANK(' Brechas abs'!AH9,' Brechas abs'!AH$2:AH$67,0)</f>
        <v>14</v>
      </c>
      <c r="AI9" s="368">
        <f>RANK(' Brechas abs'!AI9,' Brechas abs'!AI$2:AI$67,0)</f>
        <v>65</v>
      </c>
      <c r="AJ9" s="368">
        <f>RANK(' Brechas abs'!AJ9,' Brechas abs'!AJ$2:AJ$67,0)</f>
        <v>45</v>
      </c>
      <c r="AK9" s="368">
        <f>RANK(' Brechas abs'!AK9,' Brechas abs'!AK$2:AK$67,0)</f>
        <v>37</v>
      </c>
      <c r="AL9" s="368">
        <f>RANK(' Brechas abs'!AL9,' Brechas abs'!AL$2:AL$67,0)</f>
        <v>51</v>
      </c>
      <c r="AM9" s="368">
        <f>RANK(' Brechas abs'!AM9,' Brechas abs'!AM$2:AM$67,0)</f>
        <v>46</v>
      </c>
      <c r="AN9" s="368">
        <f>RANK(' Brechas abs'!AN9,' Brechas abs'!AN$2:AN$67,0)</f>
        <v>63</v>
      </c>
      <c r="AO9" s="368">
        <f>RANK(' Brechas abs'!AO9,' Brechas abs'!AO$2:AO$67,0)</f>
        <v>17</v>
      </c>
      <c r="AP9" s="368">
        <f>RANK(' Brechas abs'!AP9,' Brechas abs'!AP$2:AP$67,0)</f>
        <v>32</v>
      </c>
      <c r="AQ9" s="368">
        <f>RANK(' Brechas abs'!AQ9,' Brechas abs'!AQ$2:AQ$67,0)</f>
        <v>16</v>
      </c>
      <c r="AR9" s="368">
        <f>RANK(' Brechas abs'!AR9,' Brechas abs'!AR$2:AR$67,0)</f>
        <v>18</v>
      </c>
      <c r="AS9" s="368">
        <f>RANK(' Brechas abs'!AS9,' Brechas abs'!AS$2:AS$67,0)</f>
        <v>14</v>
      </c>
      <c r="AT9" s="368">
        <f>RANK(' Brechas abs'!AT9,' Brechas abs'!AT$2:AT$67,0)</f>
        <v>44</v>
      </c>
      <c r="AU9" s="368">
        <f>RANK(' Brechas abs'!AU9,' Brechas abs'!AU$2:AU$67,0)</f>
        <v>46</v>
      </c>
      <c r="AV9" s="368">
        <f>RANK(' Brechas abs'!AV9,' Brechas abs'!AV$2:AV$67,0)</f>
        <v>39</v>
      </c>
      <c r="AW9" s="368">
        <f>RANK(' Brechas abs'!AW9,' Brechas abs'!AW$2:AW$67,0)</f>
        <v>36</v>
      </c>
      <c r="AX9" s="368">
        <f>RANK(' Brechas abs'!AX9,' Brechas abs'!AX$2:AX$67,0)</f>
        <v>39</v>
      </c>
      <c r="AY9" s="368">
        <f>RANK(' Brechas abs'!AY9,' Brechas abs'!AY$2:AY$67,0)</f>
        <v>28</v>
      </c>
      <c r="AZ9" s="368">
        <f>RANK(' Brechas abs'!AZ9,' Brechas abs'!AZ$2:AZ$67,0)</f>
        <v>47</v>
      </c>
      <c r="BA9" s="368">
        <f>RANK(' Brechas abs'!BA9,' Brechas abs'!BA$2:BA$67,0)</f>
        <v>47</v>
      </c>
      <c r="BB9" s="368">
        <f>RANK(' Brechas abs'!BB9,' Brechas abs'!BB$2:BB$67,0)</f>
        <v>45</v>
      </c>
      <c r="BC9" s="368">
        <f>RANK(' Brechas abs'!BC9,' Brechas abs'!BC$2:BC$67,0)</f>
        <v>11</v>
      </c>
      <c r="BD9" s="368">
        <f>RANK(' Brechas abs'!BD9,' Brechas abs'!BD$2:BD$67,0)</f>
        <v>35</v>
      </c>
      <c r="BE9" s="368">
        <f>RANK(' Brechas abs'!BE9,' Brechas abs'!BE$2:BE$67,0)</f>
        <v>51</v>
      </c>
      <c r="BF9" s="368">
        <f>RANK(' Brechas abs'!BF9,' Brechas abs'!BF$2:BF$67,0)</f>
        <v>42</v>
      </c>
      <c r="BG9" s="368">
        <f>RANK(' Brechas abs'!BG9,' Brechas abs'!BG$2:BG$67,0)</f>
        <v>60</v>
      </c>
      <c r="BH9" s="368">
        <f>RANK(' Brechas abs'!BH9,' Brechas abs'!BH$2:BH$67,0)</f>
        <v>37</v>
      </c>
      <c r="BI9" s="368">
        <f>RANK(' Brechas abs'!BI9,' Brechas abs'!BI$2:BI$67,0)</f>
        <v>7</v>
      </c>
      <c r="BJ9" s="368">
        <f>RANK(' Brechas abs'!BJ9,' Brechas abs'!BJ$2:BJ$67,0)</f>
        <v>5</v>
      </c>
      <c r="BK9" s="368">
        <f>RANK(' Brechas abs'!BK9,' Brechas abs'!BK$2:BK$67,0)</f>
        <v>9</v>
      </c>
      <c r="BL9" s="368">
        <f>RANK(' Brechas abs'!BL9,' Brechas abs'!BL$2:BL$67,0)</f>
        <v>40</v>
      </c>
      <c r="BM9" s="368">
        <f>RANK(' Brechas abs'!BM9,' Brechas abs'!BM$2:BM$67,0)</f>
        <v>29</v>
      </c>
      <c r="BN9" s="368">
        <f>RANK(' Brechas abs'!BN9,' Brechas abs'!BN$2:BN$67,0)</f>
        <v>37</v>
      </c>
      <c r="BO9" s="368">
        <f>RANK(' Brechas abs'!BO9,' Brechas abs'!BO$2:BO$67,0)</f>
        <v>37</v>
      </c>
      <c r="BP9" s="368">
        <f>RANK(' Brechas abs'!BP9,' Brechas abs'!BP$2:BP$67,0)</f>
        <v>22</v>
      </c>
      <c r="BQ9" s="368">
        <f>RANK(' Brechas abs'!BQ9,' Brechas abs'!BQ$2:BQ$67,0)</f>
        <v>36</v>
      </c>
      <c r="BR9" s="368">
        <f>RANK(' Brechas abs'!BR9,' Brechas abs'!BR$2:BR$67,0)</f>
        <v>57</v>
      </c>
      <c r="BS9" s="368">
        <f>RANK(' Brechas abs'!BS9,' Brechas abs'!BS$2:BS$67,0)</f>
        <v>29</v>
      </c>
      <c r="BT9" s="368">
        <f>RANK(' Brechas abs'!BT9,' Brechas abs'!BT$2:BT$67,0)</f>
        <v>38</v>
      </c>
      <c r="BU9" s="368">
        <f>RANK(' Brechas abs'!BU9,' Brechas abs'!BU$2:BU$67,0)</f>
        <v>51</v>
      </c>
    </row>
    <row r="10" spans="1:73">
      <c r="A10" s="367">
        <v>20</v>
      </c>
      <c r="B10" s="367" t="s">
        <v>88</v>
      </c>
      <c r="C10" s="367">
        <v>2024</v>
      </c>
      <c r="D10" s="368">
        <f>RANK(' Brechas abs'!D10,' Brechas abs'!D$2:D$67,0)</f>
        <v>49</v>
      </c>
      <c r="E10" s="368">
        <f>RANK(' Brechas abs'!E10,' Brechas abs'!E$2:E$67,0)</f>
        <v>28</v>
      </c>
      <c r="F10" s="368">
        <f>RANK(' Brechas abs'!F10,' Brechas abs'!F$2:F$67,0)</f>
        <v>22</v>
      </c>
      <c r="G10" s="368">
        <f>RANK(' Brechas abs'!G10,' Brechas abs'!G$2:G$67,0)</f>
        <v>29</v>
      </c>
      <c r="H10" s="368">
        <f>RANK(' Brechas abs'!H10,' Brechas abs'!H$2:H$67,0)</f>
        <v>24</v>
      </c>
      <c r="I10" s="368">
        <f>RANK(' Brechas abs'!I10,' Brechas abs'!I$2:I$67,0)</f>
        <v>36</v>
      </c>
      <c r="J10" s="368">
        <f>RANK(' Brechas abs'!J10,' Brechas abs'!J$2:J$67,0)</f>
        <v>18</v>
      </c>
      <c r="K10" s="368">
        <f>RANK(' Brechas abs'!K10,' Brechas abs'!K$2:K$67,0)</f>
        <v>9</v>
      </c>
      <c r="L10" s="368">
        <f>RANK(' Brechas abs'!L10,' Brechas abs'!L$2:L$67,0)</f>
        <v>50</v>
      </c>
      <c r="M10" s="368">
        <f>RANK(' Brechas abs'!M10,' Brechas abs'!M$2:M$67,0)</f>
        <v>22</v>
      </c>
      <c r="N10" s="368">
        <f>RANK(' Brechas abs'!N10,' Brechas abs'!N$2:N$67,0)</f>
        <v>41</v>
      </c>
      <c r="O10" s="368">
        <f>RANK(' Brechas abs'!O10,' Brechas abs'!O$2:O$67,0)</f>
        <v>53</v>
      </c>
      <c r="P10" s="368">
        <f>RANK(' Brechas abs'!P10,' Brechas abs'!P$2:P$67,0)</f>
        <v>26</v>
      </c>
      <c r="Q10" s="368">
        <f>RANK(' Brechas abs'!Q10,' Brechas abs'!Q$2:Q$67,0)</f>
        <v>32</v>
      </c>
      <c r="R10" s="368">
        <f>RANK(' Brechas abs'!R10,' Brechas abs'!R$2:R$67,0)</f>
        <v>23</v>
      </c>
      <c r="S10" s="368">
        <f>RANK(' Brechas abs'!S10,' Brechas abs'!S$2:S$67,0)</f>
        <v>52</v>
      </c>
      <c r="T10" s="368">
        <f>RANK(' Brechas abs'!T10,' Brechas abs'!T$2:T$67,0)</f>
        <v>54</v>
      </c>
      <c r="U10" s="368">
        <f>RANK(' Brechas abs'!U10,' Brechas abs'!U$2:U$67,0)</f>
        <v>19</v>
      </c>
      <c r="V10" s="368">
        <f>RANK(' Brechas abs'!V10,' Brechas abs'!V$2:V$67,0)</f>
        <v>51</v>
      </c>
      <c r="W10" s="368">
        <f>RANK(' Brechas abs'!W10,' Brechas abs'!W$2:W$67,0)</f>
        <v>34</v>
      </c>
      <c r="X10" s="368">
        <f>RANK(' Brechas abs'!X10,' Brechas abs'!X$2:X$67,0)</f>
        <v>61</v>
      </c>
      <c r="Y10" s="368">
        <f>RANK(' Brechas abs'!Y10,' Brechas abs'!Y$2:Y$67,0)</f>
        <v>52</v>
      </c>
      <c r="Z10" s="368">
        <f>RANK(' Brechas abs'!Z10,' Brechas abs'!Z$2:Z$67,0)</f>
        <v>38</v>
      </c>
      <c r="AA10" s="368">
        <f>RANK(' Brechas abs'!AA10,' Brechas abs'!AA$2:AA$67,0)</f>
        <v>25</v>
      </c>
      <c r="AB10" s="368">
        <f>RANK(' Brechas abs'!AB10,' Brechas abs'!AB$2:AB$67,0)</f>
        <v>38</v>
      </c>
      <c r="AC10" s="368">
        <f>RANK(' Brechas abs'!AC10,' Brechas abs'!AC$2:AC$67,0)</f>
        <v>29</v>
      </c>
      <c r="AD10" s="368">
        <f>RANK(' Brechas abs'!AD10,' Brechas abs'!AD$2:AD$67,0)</f>
        <v>22</v>
      </c>
      <c r="AE10" s="368">
        <f>RANK(' Brechas abs'!AE10,' Brechas abs'!AE$2:AE$67,0)</f>
        <v>19</v>
      </c>
      <c r="AF10" s="368">
        <f>RANK(' Brechas abs'!AF10,' Brechas abs'!AF$2:AF$67,0)</f>
        <v>23</v>
      </c>
      <c r="AG10" s="368">
        <f>RANK(' Brechas abs'!AG10,' Brechas abs'!AG$2:AG$67,0)</f>
        <v>46</v>
      </c>
      <c r="AH10" s="368">
        <f>RANK(' Brechas abs'!AH10,' Brechas abs'!AH$2:AH$67,0)</f>
        <v>49</v>
      </c>
      <c r="AI10" s="368">
        <f>RANK(' Brechas abs'!AI10,' Brechas abs'!AI$2:AI$67,0)</f>
        <v>6</v>
      </c>
      <c r="AJ10" s="368">
        <f>RANK(' Brechas abs'!AJ10,' Brechas abs'!AJ$2:AJ$67,0)</f>
        <v>15</v>
      </c>
      <c r="AK10" s="368">
        <f>RANK(' Brechas abs'!AK10,' Brechas abs'!AK$2:AK$67,0)</f>
        <v>27</v>
      </c>
      <c r="AL10" s="368">
        <f>RANK(' Brechas abs'!AL10,' Brechas abs'!AL$2:AL$67,0)</f>
        <v>58</v>
      </c>
      <c r="AM10" s="368">
        <f>RANK(' Brechas abs'!AM10,' Brechas abs'!AM$2:AM$67,0)</f>
        <v>41</v>
      </c>
      <c r="AN10" s="368">
        <f>RANK(' Brechas abs'!AN10,' Brechas abs'!AN$2:AN$67,0)</f>
        <v>14</v>
      </c>
      <c r="AO10" s="368">
        <f>RANK(' Brechas abs'!AO10,' Brechas abs'!AO$2:AO$67,0)</f>
        <v>31</v>
      </c>
      <c r="AP10" s="368">
        <f>RANK(' Brechas abs'!AP10,' Brechas abs'!AP$2:AP$67,0)</f>
        <v>24</v>
      </c>
      <c r="AQ10" s="368">
        <f>RANK(' Brechas abs'!AQ10,' Brechas abs'!AQ$2:AQ$67,0)</f>
        <v>57</v>
      </c>
      <c r="AR10" s="368">
        <f>RANK(' Brechas abs'!AR10,' Brechas abs'!AR$2:AR$67,0)</f>
        <v>49</v>
      </c>
      <c r="AS10" s="368">
        <f>RANK(' Brechas abs'!AS10,' Brechas abs'!AS$2:AS$67,0)</f>
        <v>25</v>
      </c>
      <c r="AT10" s="368">
        <f>RANK(' Brechas abs'!AT10,' Brechas abs'!AT$2:AT$67,0)</f>
        <v>41</v>
      </c>
      <c r="AU10" s="368">
        <f>RANK(' Brechas abs'!AU10,' Brechas abs'!AU$2:AU$67,0)</f>
        <v>33</v>
      </c>
      <c r="AV10" s="368">
        <f>RANK(' Brechas abs'!AV10,' Brechas abs'!AV$2:AV$67,0)</f>
        <v>37</v>
      </c>
      <c r="AW10" s="368">
        <f>RANK(' Brechas abs'!AW10,' Brechas abs'!AW$2:AW$67,0)</f>
        <v>44</v>
      </c>
      <c r="AX10" s="368">
        <f>RANK(' Brechas abs'!AX10,' Brechas abs'!AX$2:AX$67,0)</f>
        <v>36</v>
      </c>
      <c r="AY10" s="368">
        <f>RANK(' Brechas abs'!AY10,' Brechas abs'!AY$2:AY$67,0)</f>
        <v>34</v>
      </c>
      <c r="AZ10" s="368">
        <f>RANK(' Brechas abs'!AZ10,' Brechas abs'!AZ$2:AZ$67,0)</f>
        <v>25</v>
      </c>
      <c r="BA10" s="368">
        <f>RANK(' Brechas abs'!BA10,' Brechas abs'!BA$2:BA$67,0)</f>
        <v>42</v>
      </c>
      <c r="BB10" s="368">
        <f>RANK(' Brechas abs'!BB10,' Brechas abs'!BB$2:BB$67,0)</f>
        <v>63</v>
      </c>
      <c r="BC10" s="368">
        <f>RANK(' Brechas abs'!BC10,' Brechas abs'!BC$2:BC$67,0)</f>
        <v>25</v>
      </c>
      <c r="BD10" s="368">
        <f>RANK(' Brechas abs'!BD10,' Brechas abs'!BD$2:BD$67,0)</f>
        <v>24</v>
      </c>
      <c r="BE10" s="368">
        <f>RANK(' Brechas abs'!BE10,' Brechas abs'!BE$2:BE$67,0)</f>
        <v>1</v>
      </c>
      <c r="BF10" s="368">
        <f>RANK(' Brechas abs'!BF10,' Brechas abs'!BF$2:BF$67,0)</f>
        <v>44</v>
      </c>
      <c r="BG10" s="368">
        <f>RANK(' Brechas abs'!BG10,' Brechas abs'!BG$2:BG$67,0)</f>
        <v>10</v>
      </c>
      <c r="BH10" s="368">
        <f>RANK(' Brechas abs'!BH10,' Brechas abs'!BH$2:BH$67,0)</f>
        <v>16</v>
      </c>
      <c r="BI10" s="368">
        <f>RANK(' Brechas abs'!BI10,' Brechas abs'!BI$2:BI$67,0)</f>
        <v>18</v>
      </c>
      <c r="BJ10" s="368">
        <f>RANK(' Brechas abs'!BJ10,' Brechas abs'!BJ$2:BJ$67,0)</f>
        <v>16</v>
      </c>
      <c r="BK10" s="368">
        <f>RANK(' Brechas abs'!BK10,' Brechas abs'!BK$2:BK$67,0)</f>
        <v>10</v>
      </c>
      <c r="BL10" s="368">
        <f>RANK(' Brechas abs'!BL10,' Brechas abs'!BL$2:BL$67,0)</f>
        <v>3</v>
      </c>
      <c r="BM10" s="368">
        <f>RANK(' Brechas abs'!BM10,' Brechas abs'!BM$2:BM$67,0)</f>
        <v>10</v>
      </c>
      <c r="BN10" s="368">
        <f>RANK(' Brechas abs'!BN10,' Brechas abs'!BN$2:BN$67,0)</f>
        <v>43</v>
      </c>
      <c r="BO10" s="368">
        <f>RANK(' Brechas abs'!BO10,' Brechas abs'!BO$2:BO$67,0)</f>
        <v>40</v>
      </c>
      <c r="BP10" s="368">
        <f>RANK(' Brechas abs'!BP10,' Brechas abs'!BP$2:BP$67,0)</f>
        <v>64</v>
      </c>
      <c r="BQ10" s="368">
        <f>RANK(' Brechas abs'!BQ10,' Brechas abs'!BQ$2:BQ$67,0)</f>
        <v>39</v>
      </c>
      <c r="BR10" s="368">
        <f>RANK(' Brechas abs'!BR10,' Brechas abs'!BR$2:BR$67,0)</f>
        <v>44</v>
      </c>
      <c r="BS10" s="368">
        <f>RANK(' Brechas abs'!BS10,' Brechas abs'!BS$2:BS$67,0)</f>
        <v>25</v>
      </c>
      <c r="BT10" s="368">
        <f>RANK(' Brechas abs'!BT10,' Brechas abs'!BT$2:BT$67,0)</f>
        <v>34</v>
      </c>
      <c r="BU10" s="368">
        <f>RANK(' Brechas abs'!BU10,' Brechas abs'!BU$2:BU$67,0)</f>
        <v>29</v>
      </c>
    </row>
    <row r="11" spans="1:73">
      <c r="A11" s="367">
        <v>23</v>
      </c>
      <c r="B11" s="367" t="s">
        <v>89</v>
      </c>
      <c r="C11" s="367">
        <v>2024</v>
      </c>
      <c r="D11" s="368">
        <f>RANK(' Brechas abs'!D11,' Brechas abs'!D$2:D$67,0)</f>
        <v>62</v>
      </c>
      <c r="E11" s="368">
        <f>RANK(' Brechas abs'!E11,' Brechas abs'!E$2:E$67,0)</f>
        <v>42</v>
      </c>
      <c r="F11" s="368">
        <f>RANK(' Brechas abs'!F11,' Brechas abs'!F$2:F$67,0)</f>
        <v>42</v>
      </c>
      <c r="G11" s="368">
        <f>RANK(' Brechas abs'!G11,' Brechas abs'!G$2:G$67,0)</f>
        <v>22</v>
      </c>
      <c r="H11" s="368">
        <f>RANK(' Brechas abs'!H11,' Brechas abs'!H$2:H$67,0)</f>
        <v>16</v>
      </c>
      <c r="I11" s="368">
        <f>RANK(' Brechas abs'!I11,' Brechas abs'!I$2:I$67,0)</f>
        <v>18</v>
      </c>
      <c r="J11" s="368">
        <f>RANK(' Brechas abs'!J11,' Brechas abs'!J$2:J$67,0)</f>
        <v>29</v>
      </c>
      <c r="K11" s="368">
        <f>RANK(' Brechas abs'!K11,' Brechas abs'!K$2:K$67,0)</f>
        <v>50</v>
      </c>
      <c r="L11" s="368">
        <f>RANK(' Brechas abs'!L11,' Brechas abs'!L$2:L$67,0)</f>
        <v>42</v>
      </c>
      <c r="M11" s="368">
        <f>RANK(' Brechas abs'!M11,' Brechas abs'!M$2:M$67,0)</f>
        <v>30</v>
      </c>
      <c r="N11" s="368">
        <f>RANK(' Brechas abs'!N11,' Brechas abs'!N$2:N$67,0)</f>
        <v>18</v>
      </c>
      <c r="O11" s="368">
        <f>RANK(' Brechas abs'!O11,' Brechas abs'!O$2:O$67,0)</f>
        <v>30</v>
      </c>
      <c r="P11" s="368">
        <f>RANK(' Brechas abs'!P11,' Brechas abs'!P$2:P$67,0)</f>
        <v>56</v>
      </c>
      <c r="Q11" s="368">
        <f>RANK(' Brechas abs'!Q11,' Brechas abs'!Q$2:Q$67,0)</f>
        <v>15</v>
      </c>
      <c r="R11" s="368">
        <f>RANK(' Brechas abs'!R11,' Brechas abs'!R$2:R$67,0)</f>
        <v>60</v>
      </c>
      <c r="S11" s="368">
        <f>RANK(' Brechas abs'!S11,' Brechas abs'!S$2:S$67,0)</f>
        <v>66</v>
      </c>
      <c r="T11" s="368">
        <f>RANK(' Brechas abs'!T11,' Brechas abs'!T$2:T$67,0)</f>
        <v>16</v>
      </c>
      <c r="U11" s="368">
        <f>RANK(' Brechas abs'!U11,' Brechas abs'!U$2:U$67,0)</f>
        <v>36</v>
      </c>
      <c r="V11" s="368">
        <f>RANK(' Brechas abs'!V11,' Brechas abs'!V$2:V$67,0)</f>
        <v>47</v>
      </c>
      <c r="W11" s="368">
        <f>RANK(' Brechas abs'!W11,' Brechas abs'!W$2:W$67,0)</f>
        <v>16</v>
      </c>
      <c r="X11" s="368">
        <f>RANK(' Brechas abs'!X11,' Brechas abs'!X$2:X$67,0)</f>
        <v>25</v>
      </c>
      <c r="Y11" s="368">
        <f>RANK(' Brechas abs'!Y11,' Brechas abs'!Y$2:Y$67,0)</f>
        <v>5</v>
      </c>
      <c r="Z11" s="368">
        <f>RANK(' Brechas abs'!Z11,' Brechas abs'!Z$2:Z$67,0)</f>
        <v>24</v>
      </c>
      <c r="AA11" s="368">
        <f>RANK(' Brechas abs'!AA11,' Brechas abs'!AA$2:AA$67,0)</f>
        <v>66</v>
      </c>
      <c r="AB11" s="368">
        <f>RANK(' Brechas abs'!AB11,' Brechas abs'!AB$2:AB$67,0)</f>
        <v>57</v>
      </c>
      <c r="AC11" s="368">
        <f>RANK(' Brechas abs'!AC11,' Brechas abs'!AC$2:AC$67,0)</f>
        <v>38</v>
      </c>
      <c r="AD11" s="368">
        <f>RANK(' Brechas abs'!AD11,' Brechas abs'!AD$2:AD$67,0)</f>
        <v>54</v>
      </c>
      <c r="AE11" s="368">
        <f>RANK(' Brechas abs'!AE11,' Brechas abs'!AE$2:AE$67,0)</f>
        <v>54</v>
      </c>
      <c r="AF11" s="368">
        <f>RANK(' Brechas abs'!AF11,' Brechas abs'!AF$2:AF$67,0)</f>
        <v>28</v>
      </c>
      <c r="AG11" s="368">
        <f>RANK(' Brechas abs'!AG11,' Brechas abs'!AG$2:AG$67,0)</f>
        <v>65</v>
      </c>
      <c r="AH11" s="368">
        <f>RANK(' Brechas abs'!AH11,' Brechas abs'!AH$2:AH$67,0)</f>
        <v>44</v>
      </c>
      <c r="AI11" s="368">
        <f>RANK(' Brechas abs'!AI11,' Brechas abs'!AI$2:AI$67,0)</f>
        <v>60</v>
      </c>
      <c r="AJ11" s="368">
        <f>RANK(' Brechas abs'!AJ11,' Brechas abs'!AJ$2:AJ$67,0)</f>
        <v>42</v>
      </c>
      <c r="AK11" s="368">
        <f>RANK(' Brechas abs'!AK11,' Brechas abs'!AK$2:AK$67,0)</f>
        <v>43</v>
      </c>
      <c r="AL11" s="368">
        <f>RANK(' Brechas abs'!AL11,' Brechas abs'!AL$2:AL$67,0)</f>
        <v>61</v>
      </c>
      <c r="AM11" s="368">
        <f>RANK(' Brechas abs'!AM11,' Brechas abs'!AM$2:AM$67,0)</f>
        <v>53</v>
      </c>
      <c r="AN11" s="368">
        <f>RANK(' Brechas abs'!AN11,' Brechas abs'!AN$2:AN$67,0)</f>
        <v>30</v>
      </c>
      <c r="AO11" s="368">
        <f>RANK(' Brechas abs'!AO11,' Brechas abs'!AO$2:AO$67,0)</f>
        <v>23</v>
      </c>
      <c r="AP11" s="368">
        <f>RANK(' Brechas abs'!AP11,' Brechas abs'!AP$2:AP$67,0)</f>
        <v>13</v>
      </c>
      <c r="AQ11" s="368">
        <f>RANK(' Brechas abs'!AQ11,' Brechas abs'!AQ$2:AQ$67,0)</f>
        <v>14</v>
      </c>
      <c r="AR11" s="368">
        <f>RANK(' Brechas abs'!AR11,' Brechas abs'!AR$2:AR$67,0)</f>
        <v>31</v>
      </c>
      <c r="AS11" s="368">
        <f>RANK(' Brechas abs'!AS11,' Brechas abs'!AS$2:AS$67,0)</f>
        <v>28</v>
      </c>
      <c r="AT11" s="368">
        <f>RANK(' Brechas abs'!AT11,' Brechas abs'!AT$2:AT$67,0)</f>
        <v>16</v>
      </c>
      <c r="AU11" s="368">
        <f>RANK(' Brechas abs'!AU11,' Brechas abs'!AU$2:AU$67,0)</f>
        <v>25</v>
      </c>
      <c r="AV11" s="368">
        <f>RANK(' Brechas abs'!AV11,' Brechas abs'!AV$2:AV$67,0)</f>
        <v>26</v>
      </c>
      <c r="AW11" s="368">
        <f>RANK(' Brechas abs'!AW11,' Brechas abs'!AW$2:AW$67,0)</f>
        <v>54</v>
      </c>
      <c r="AX11" s="368">
        <f>RANK(' Brechas abs'!AX11,' Brechas abs'!AX$2:AX$67,0)</f>
        <v>12</v>
      </c>
      <c r="AY11" s="368">
        <f>RANK(' Brechas abs'!AY11,' Brechas abs'!AY$2:AY$67,0)</f>
        <v>32</v>
      </c>
      <c r="AZ11" s="368">
        <f>RANK(' Brechas abs'!AZ11,' Brechas abs'!AZ$2:AZ$67,0)</f>
        <v>61</v>
      </c>
      <c r="BA11" s="368">
        <f>RANK(' Brechas abs'!BA11,' Brechas abs'!BA$2:BA$67,0)</f>
        <v>54</v>
      </c>
      <c r="BB11" s="368">
        <f>RANK(' Brechas abs'!BB11,' Brechas abs'!BB$2:BB$67,0)</f>
        <v>55</v>
      </c>
      <c r="BC11" s="368">
        <f>RANK(' Brechas abs'!BC11,' Brechas abs'!BC$2:BC$67,0)</f>
        <v>16</v>
      </c>
      <c r="BD11" s="368">
        <f>RANK(' Brechas abs'!BD11,' Brechas abs'!BD$2:BD$67,0)</f>
        <v>40</v>
      </c>
      <c r="BE11" s="368">
        <f>RANK(' Brechas abs'!BE11,' Brechas abs'!BE$2:BE$67,0)</f>
        <v>7</v>
      </c>
      <c r="BF11" s="368">
        <f>RANK(' Brechas abs'!BF11,' Brechas abs'!BF$2:BF$67,0)</f>
        <v>20</v>
      </c>
      <c r="BG11" s="368">
        <f>RANK(' Brechas abs'!BG11,' Brechas abs'!BG$2:BG$67,0)</f>
        <v>44</v>
      </c>
      <c r="BH11" s="368">
        <f>RANK(' Brechas abs'!BH11,' Brechas abs'!BH$2:BH$67,0)</f>
        <v>39</v>
      </c>
      <c r="BI11" s="368">
        <f>RANK(' Brechas abs'!BI11,' Brechas abs'!BI$2:BI$67,0)</f>
        <v>26</v>
      </c>
      <c r="BJ11" s="368">
        <f>RANK(' Brechas abs'!BJ11,' Brechas abs'!BJ$2:BJ$67,0)</f>
        <v>8</v>
      </c>
      <c r="BK11" s="368">
        <f>RANK(' Brechas abs'!BK11,' Brechas abs'!BK$2:BK$67,0)</f>
        <v>18</v>
      </c>
      <c r="BL11" s="368">
        <f>RANK(' Brechas abs'!BL11,' Brechas abs'!BL$2:BL$67,0)</f>
        <v>18</v>
      </c>
      <c r="BM11" s="368">
        <f>RANK(' Brechas abs'!BM11,' Brechas abs'!BM$2:BM$67,0)</f>
        <v>66</v>
      </c>
      <c r="BN11" s="368">
        <f>RANK(' Brechas abs'!BN11,' Brechas abs'!BN$2:BN$67,0)</f>
        <v>63</v>
      </c>
      <c r="BO11" s="368">
        <f>RANK(' Brechas abs'!BO11,' Brechas abs'!BO$2:BO$67,0)</f>
        <v>62</v>
      </c>
      <c r="BP11" s="368">
        <f>RANK(' Brechas abs'!BP11,' Brechas abs'!BP$2:BP$67,0)</f>
        <v>7</v>
      </c>
      <c r="BQ11" s="368">
        <f>RANK(' Brechas abs'!BQ11,' Brechas abs'!BQ$2:BQ$67,0)</f>
        <v>14</v>
      </c>
      <c r="BR11" s="368">
        <f>RANK(' Brechas abs'!BR11,' Brechas abs'!BR$2:BR$67,0)</f>
        <v>40</v>
      </c>
      <c r="BS11" s="368">
        <f>RANK(' Brechas abs'!BS11,' Brechas abs'!BS$2:BS$67,0)</f>
        <v>61</v>
      </c>
      <c r="BT11" s="368">
        <f>RANK(' Brechas abs'!BT11,' Brechas abs'!BT$2:BT$67,0)</f>
        <v>45</v>
      </c>
      <c r="BU11" s="368">
        <f>RANK(' Brechas abs'!BU11,' Brechas abs'!BU$2:BU$67,0)</f>
        <v>38</v>
      </c>
    </row>
    <row r="12" spans="1:73">
      <c r="A12" s="367">
        <v>25</v>
      </c>
      <c r="B12" s="367" t="s">
        <v>90</v>
      </c>
      <c r="C12" s="367">
        <v>2024</v>
      </c>
      <c r="D12" s="368">
        <f>RANK(' Brechas abs'!D12,' Brechas abs'!D$2:D$67,0)</f>
        <v>54</v>
      </c>
      <c r="E12" s="368">
        <f>RANK(' Brechas abs'!E12,' Brechas abs'!E$2:E$67,0)</f>
        <v>57</v>
      </c>
      <c r="F12" s="368">
        <f>RANK(' Brechas abs'!F12,' Brechas abs'!F$2:F$67,0)</f>
        <v>46</v>
      </c>
      <c r="G12" s="368">
        <f>RANK(' Brechas abs'!G12,' Brechas abs'!G$2:G$67,0)</f>
        <v>65</v>
      </c>
      <c r="H12" s="368">
        <f>RANK(' Brechas abs'!H12,' Brechas abs'!H$2:H$67,0)</f>
        <v>66</v>
      </c>
      <c r="I12" s="368">
        <f>RANK(' Brechas abs'!I12,' Brechas abs'!I$2:I$67,0)</f>
        <v>52</v>
      </c>
      <c r="J12" s="368">
        <f>RANK(' Brechas abs'!J12,' Brechas abs'!J$2:J$67,0)</f>
        <v>66</v>
      </c>
      <c r="K12" s="368">
        <f>RANK(' Brechas abs'!K12,' Brechas abs'!K$2:K$67,0)</f>
        <v>57</v>
      </c>
      <c r="L12" s="368">
        <f>RANK(' Brechas abs'!L12,' Brechas abs'!L$2:L$67,0)</f>
        <v>63</v>
      </c>
      <c r="M12" s="368">
        <f>RANK(' Brechas abs'!M12,' Brechas abs'!M$2:M$67,0)</f>
        <v>17</v>
      </c>
      <c r="N12" s="368">
        <f>RANK(' Brechas abs'!N12,' Brechas abs'!N$2:N$67,0)</f>
        <v>64</v>
      </c>
      <c r="O12" s="368">
        <f>RANK(' Brechas abs'!O12,' Brechas abs'!O$2:O$67,0)</f>
        <v>51</v>
      </c>
      <c r="P12" s="368">
        <f>RANK(' Brechas abs'!P12,' Brechas abs'!P$2:P$67,0)</f>
        <v>33</v>
      </c>
      <c r="Q12" s="368">
        <f>RANK(' Brechas abs'!Q12,' Brechas abs'!Q$2:Q$67,0)</f>
        <v>59</v>
      </c>
      <c r="R12" s="368">
        <f>RANK(' Brechas abs'!R12,' Brechas abs'!R$2:R$67,0)</f>
        <v>40</v>
      </c>
      <c r="S12" s="368">
        <f>RANK(' Brechas abs'!S12,' Brechas abs'!S$2:S$67,0)</f>
        <v>46</v>
      </c>
      <c r="T12" s="368">
        <f>RANK(' Brechas abs'!T12,' Brechas abs'!T$2:T$67,0)</f>
        <v>53</v>
      </c>
      <c r="U12" s="368">
        <f>RANK(' Brechas abs'!U12,' Brechas abs'!U$2:U$67,0)</f>
        <v>14</v>
      </c>
      <c r="V12" s="368">
        <f>RANK(' Brechas abs'!V12,' Brechas abs'!V$2:V$67,0)</f>
        <v>39</v>
      </c>
      <c r="W12" s="368">
        <f>RANK(' Brechas abs'!W12,' Brechas abs'!W$2:W$67,0)</f>
        <v>30</v>
      </c>
      <c r="X12" s="368">
        <f>RANK(' Brechas abs'!X12,' Brechas abs'!X$2:X$67,0)</f>
        <v>16</v>
      </c>
      <c r="Y12" s="368">
        <f>RANK(' Brechas abs'!Y12,' Brechas abs'!Y$2:Y$67,0)</f>
        <v>27</v>
      </c>
      <c r="Z12" s="368">
        <f>RANK(' Brechas abs'!Z12,' Brechas abs'!Z$2:Z$67,0)</f>
        <v>50</v>
      </c>
      <c r="AA12" s="368">
        <f>RANK(' Brechas abs'!AA12,' Brechas abs'!AA$2:AA$67,0)</f>
        <v>34</v>
      </c>
      <c r="AB12" s="368">
        <f>RANK(' Brechas abs'!AB12,' Brechas abs'!AB$2:AB$67,0)</f>
        <v>17</v>
      </c>
      <c r="AC12" s="368">
        <f>RANK(' Brechas abs'!AC12,' Brechas abs'!AC$2:AC$67,0)</f>
        <v>48</v>
      </c>
      <c r="AD12" s="368">
        <f>RANK(' Brechas abs'!AD12,' Brechas abs'!AD$2:AD$67,0)</f>
        <v>49</v>
      </c>
      <c r="AE12" s="368">
        <f>RANK(' Brechas abs'!AE12,' Brechas abs'!AE$2:AE$67,0)</f>
        <v>25</v>
      </c>
      <c r="AF12" s="368">
        <f>RANK(' Brechas abs'!AF12,' Brechas abs'!AF$2:AF$67,0)</f>
        <v>53</v>
      </c>
      <c r="AG12" s="368">
        <f>RANK(' Brechas abs'!AG12,' Brechas abs'!AG$2:AG$67,0)</f>
        <v>21</v>
      </c>
      <c r="AH12" s="368">
        <f>RANK(' Brechas abs'!AH12,' Brechas abs'!AH$2:AH$67,0)</f>
        <v>64</v>
      </c>
      <c r="AI12" s="368">
        <f>RANK(' Brechas abs'!AI12,' Brechas abs'!AI$2:AI$67,0)</f>
        <v>51</v>
      </c>
      <c r="AJ12" s="368">
        <f>RANK(' Brechas abs'!AJ12,' Brechas abs'!AJ$2:AJ$67,0)</f>
        <v>62</v>
      </c>
      <c r="AK12" s="368">
        <f>RANK(' Brechas abs'!AK12,' Brechas abs'!AK$2:AK$67,0)</f>
        <v>54</v>
      </c>
      <c r="AL12" s="368">
        <f>RANK(' Brechas abs'!AL12,' Brechas abs'!AL$2:AL$67,0)</f>
        <v>36</v>
      </c>
      <c r="AM12" s="368">
        <f>RANK(' Brechas abs'!AM12,' Brechas abs'!AM$2:AM$67,0)</f>
        <v>23</v>
      </c>
      <c r="AN12" s="368">
        <f>RANK(' Brechas abs'!AN12,' Brechas abs'!AN$2:AN$67,0)</f>
        <v>25</v>
      </c>
      <c r="AO12" s="368">
        <f>RANK(' Brechas abs'!AO12,' Brechas abs'!AO$2:AO$67,0)</f>
        <v>41</v>
      </c>
      <c r="AP12" s="368">
        <f>RANK(' Brechas abs'!AP12,' Brechas abs'!AP$2:AP$67,0)</f>
        <v>44</v>
      </c>
      <c r="AQ12" s="368">
        <f>RANK(' Brechas abs'!AQ12,' Brechas abs'!AQ$2:AQ$67,0)</f>
        <v>39</v>
      </c>
      <c r="AR12" s="368">
        <f>RANK(' Brechas abs'!AR12,' Brechas abs'!AR$2:AR$67,0)</f>
        <v>36</v>
      </c>
      <c r="AS12" s="368">
        <f>RANK(' Brechas abs'!AS12,' Brechas abs'!AS$2:AS$67,0)</f>
        <v>66</v>
      </c>
      <c r="AT12" s="368">
        <f>RANK(' Brechas abs'!AT12,' Brechas abs'!AT$2:AT$67,0)</f>
        <v>10</v>
      </c>
      <c r="AU12" s="368">
        <f>RANK(' Brechas abs'!AU12,' Brechas abs'!AU$2:AU$67,0)</f>
        <v>51</v>
      </c>
      <c r="AV12" s="368">
        <f>RANK(' Brechas abs'!AV12,' Brechas abs'!AV$2:AV$67,0)</f>
        <v>15</v>
      </c>
      <c r="AW12" s="368">
        <f>RANK(' Brechas abs'!AW12,' Brechas abs'!AW$2:AW$67,0)</f>
        <v>52</v>
      </c>
      <c r="AX12" s="368">
        <f>RANK(' Brechas abs'!AX12,' Brechas abs'!AX$2:AX$67,0)</f>
        <v>37</v>
      </c>
      <c r="AY12" s="368">
        <f>RANK(' Brechas abs'!AY12,' Brechas abs'!AY$2:AY$67,0)</f>
        <v>21</v>
      </c>
      <c r="AZ12" s="368">
        <f>RANK(' Brechas abs'!AZ12,' Brechas abs'!AZ$2:AZ$67,0)</f>
        <v>52</v>
      </c>
      <c r="BA12" s="368">
        <f>RANK(' Brechas abs'!BA12,' Brechas abs'!BA$2:BA$67,0)</f>
        <v>40</v>
      </c>
      <c r="BB12" s="368">
        <f>RANK(' Brechas abs'!BB12,' Brechas abs'!BB$2:BB$67,0)</f>
        <v>34</v>
      </c>
      <c r="BC12" s="368">
        <f>RANK(' Brechas abs'!BC12,' Brechas abs'!BC$2:BC$67,0)</f>
        <v>66</v>
      </c>
      <c r="BD12" s="368">
        <f>RANK(' Brechas abs'!BD12,' Brechas abs'!BD$2:BD$67,0)</f>
        <v>48</v>
      </c>
      <c r="BE12" s="368">
        <f>RANK(' Brechas abs'!BE12,' Brechas abs'!BE$2:BE$67,0)</f>
        <v>26</v>
      </c>
      <c r="BF12" s="368">
        <f>RANK(' Brechas abs'!BF12,' Brechas abs'!BF$2:BF$67,0)</f>
        <v>8</v>
      </c>
      <c r="BG12" s="368">
        <f>RANK(' Brechas abs'!BG12,' Brechas abs'!BG$2:BG$67,0)</f>
        <v>62</v>
      </c>
      <c r="BH12" s="368">
        <f>RANK(' Brechas abs'!BH12,' Brechas abs'!BH$2:BH$67,0)</f>
        <v>52</v>
      </c>
      <c r="BI12" s="368">
        <f>RANK(' Brechas abs'!BI12,' Brechas abs'!BI$2:BI$67,0)</f>
        <v>48</v>
      </c>
      <c r="BJ12" s="368">
        <f>RANK(' Brechas abs'!BJ12,' Brechas abs'!BJ$2:BJ$67,0)</f>
        <v>46</v>
      </c>
      <c r="BK12" s="368">
        <f>RANK(' Brechas abs'!BK12,' Brechas abs'!BK$2:BK$67,0)</f>
        <v>54</v>
      </c>
      <c r="BL12" s="368">
        <f>RANK(' Brechas abs'!BL12,' Brechas abs'!BL$2:BL$67,0)</f>
        <v>14</v>
      </c>
      <c r="BM12" s="368">
        <f>RANK(' Brechas abs'!BM12,' Brechas abs'!BM$2:BM$67,0)</f>
        <v>62</v>
      </c>
      <c r="BN12" s="368">
        <f>RANK(' Brechas abs'!BN12,' Brechas abs'!BN$2:BN$67,0)</f>
        <v>13</v>
      </c>
      <c r="BO12" s="368">
        <f>RANK(' Brechas abs'!BO12,' Brechas abs'!BO$2:BO$67,0)</f>
        <v>14</v>
      </c>
      <c r="BP12" s="368">
        <f>RANK(' Brechas abs'!BP12,' Brechas abs'!BP$2:BP$67,0)</f>
        <v>43</v>
      </c>
      <c r="BQ12" s="368">
        <f>RANK(' Brechas abs'!BQ12,' Brechas abs'!BQ$2:BQ$67,0)</f>
        <v>56</v>
      </c>
      <c r="BR12" s="368">
        <f>RANK(' Brechas abs'!BR12,' Brechas abs'!BR$2:BR$67,0)</f>
        <v>34</v>
      </c>
      <c r="BS12" s="368">
        <f>RANK(' Brechas abs'!BS12,' Brechas abs'!BS$2:BS$67,0)</f>
        <v>43</v>
      </c>
      <c r="BT12" s="368">
        <f>RANK(' Brechas abs'!BT12,' Brechas abs'!BT$2:BT$67,0)</f>
        <v>65</v>
      </c>
      <c r="BU12" s="368">
        <f>RANK(' Brechas abs'!BU12,' Brechas abs'!BU$2:BU$67,0)</f>
        <v>46</v>
      </c>
    </row>
    <row r="13" spans="1:73">
      <c r="A13" s="367">
        <v>27</v>
      </c>
      <c r="B13" s="367" t="s">
        <v>91</v>
      </c>
      <c r="C13" s="367">
        <v>2024</v>
      </c>
      <c r="D13" s="368">
        <f>RANK(' Brechas abs'!D13,' Brechas abs'!D$2:D$67,0)</f>
        <v>17</v>
      </c>
      <c r="E13" s="368">
        <f>RANK(' Brechas abs'!E13,' Brechas abs'!E$2:E$67,0)</f>
        <v>39</v>
      </c>
      <c r="F13" s="368">
        <f>RANK(' Brechas abs'!F13,' Brechas abs'!F$2:F$67,0)</f>
        <v>11</v>
      </c>
      <c r="G13" s="368">
        <f>RANK(' Brechas abs'!G13,' Brechas abs'!G$2:G$67,0)</f>
        <v>14</v>
      </c>
      <c r="H13" s="368">
        <f>RANK(' Brechas abs'!H13,' Brechas abs'!H$2:H$67,0)</f>
        <v>12</v>
      </c>
      <c r="I13" s="368">
        <f>RANK(' Brechas abs'!I13,' Brechas abs'!I$2:I$67,0)</f>
        <v>3</v>
      </c>
      <c r="J13" s="368">
        <f>RANK(' Brechas abs'!J13,' Brechas abs'!J$2:J$67,0)</f>
        <v>1</v>
      </c>
      <c r="K13" s="368">
        <f>RANK(' Brechas abs'!K13,' Brechas abs'!K$2:K$67,0)</f>
        <v>13</v>
      </c>
      <c r="L13" s="368">
        <f>RANK(' Brechas abs'!L13,' Brechas abs'!L$2:L$67,0)</f>
        <v>3</v>
      </c>
      <c r="M13" s="368">
        <f>RANK(' Brechas abs'!M13,' Brechas abs'!M$2:M$67,0)</f>
        <v>9</v>
      </c>
      <c r="N13" s="368">
        <f>RANK(' Brechas abs'!N13,' Brechas abs'!N$2:N$67,0)</f>
        <v>3</v>
      </c>
      <c r="O13" s="368">
        <f>RANK(' Brechas abs'!O13,' Brechas abs'!O$2:O$67,0)</f>
        <v>45</v>
      </c>
      <c r="P13" s="368">
        <f>RANK(' Brechas abs'!P13,' Brechas abs'!P$2:P$67,0)</f>
        <v>50</v>
      </c>
      <c r="Q13" s="368">
        <f>RANK(' Brechas abs'!Q13,' Brechas abs'!Q$2:Q$67,0)</f>
        <v>6</v>
      </c>
      <c r="R13" s="368">
        <f>RANK(' Brechas abs'!R13,' Brechas abs'!R$2:R$67,0)</f>
        <v>2</v>
      </c>
      <c r="S13" s="368">
        <f>RANK(' Brechas abs'!S13,' Brechas abs'!S$2:S$67,0)</f>
        <v>65</v>
      </c>
      <c r="T13" s="368">
        <f>RANK(' Brechas abs'!T13,' Brechas abs'!T$2:T$67,0)</f>
        <v>20</v>
      </c>
      <c r="U13" s="368">
        <f>RANK(' Brechas abs'!U13,' Brechas abs'!U$2:U$67,0)</f>
        <v>61</v>
      </c>
      <c r="V13" s="368">
        <f>RANK(' Brechas abs'!V13,' Brechas abs'!V$2:V$67,0)</f>
        <v>27</v>
      </c>
      <c r="W13" s="368">
        <f>RANK(' Brechas abs'!W13,' Brechas abs'!W$2:W$67,0)</f>
        <v>47</v>
      </c>
      <c r="X13" s="368">
        <f>RANK(' Brechas abs'!X13,' Brechas abs'!X$2:X$67,0)</f>
        <v>7</v>
      </c>
      <c r="Y13" s="368">
        <f>RANK(' Brechas abs'!Y13,' Brechas abs'!Y$2:Y$67,0)</f>
        <v>59</v>
      </c>
      <c r="Z13" s="368">
        <f>RANK(' Brechas abs'!Z13,' Brechas abs'!Z$2:Z$67,0)</f>
        <v>61</v>
      </c>
      <c r="AA13" s="368">
        <f>RANK(' Brechas abs'!AA13,' Brechas abs'!AA$2:AA$67,0)</f>
        <v>37</v>
      </c>
      <c r="AB13" s="368">
        <f>RANK(' Brechas abs'!AB13,' Brechas abs'!AB$2:AB$67,0)</f>
        <v>44</v>
      </c>
      <c r="AC13" s="368">
        <f>RANK(' Brechas abs'!AC13,' Brechas abs'!AC$2:AC$67,0)</f>
        <v>54</v>
      </c>
      <c r="AD13" s="368">
        <f>RANK(' Brechas abs'!AD13,' Brechas abs'!AD$2:AD$67,0)</f>
        <v>31</v>
      </c>
      <c r="AE13" s="368">
        <f>RANK(' Brechas abs'!AE13,' Brechas abs'!AE$2:AE$67,0)</f>
        <v>62</v>
      </c>
      <c r="AF13" s="368">
        <f>RANK(' Brechas abs'!AF13,' Brechas abs'!AF$2:AF$67,0)</f>
        <v>7</v>
      </c>
      <c r="AG13" s="368">
        <f>RANK(' Brechas abs'!AG13,' Brechas abs'!AG$2:AG$67,0)</f>
        <v>8</v>
      </c>
      <c r="AH13" s="368">
        <f>RANK(' Brechas abs'!AH13,' Brechas abs'!AH$2:AH$67,0)</f>
        <v>25</v>
      </c>
      <c r="AI13" s="368">
        <f>RANK(' Brechas abs'!AI13,' Brechas abs'!AI$2:AI$67,0)</f>
        <v>33</v>
      </c>
      <c r="AJ13" s="368">
        <f>RANK(' Brechas abs'!AJ13,' Brechas abs'!AJ$2:AJ$67,0)</f>
        <v>14</v>
      </c>
      <c r="AK13" s="368">
        <f>RANK(' Brechas abs'!AK13,' Brechas abs'!AK$2:AK$67,0)</f>
        <v>12</v>
      </c>
      <c r="AL13" s="368">
        <f>RANK(' Brechas abs'!AL13,' Brechas abs'!AL$2:AL$67,0)</f>
        <v>16</v>
      </c>
      <c r="AM13" s="368">
        <f>RANK(' Brechas abs'!AM13,' Brechas abs'!AM$2:AM$67,0)</f>
        <v>32</v>
      </c>
      <c r="AN13" s="368">
        <f>RANK(' Brechas abs'!AN13,' Brechas abs'!AN$2:AN$67,0)</f>
        <v>11</v>
      </c>
      <c r="AO13" s="368">
        <f>RANK(' Brechas abs'!AO13,' Brechas abs'!AO$2:AO$67,0)</f>
        <v>57</v>
      </c>
      <c r="AP13" s="368">
        <f>RANK(' Brechas abs'!AP13,' Brechas abs'!AP$2:AP$67,0)</f>
        <v>54</v>
      </c>
      <c r="AQ13" s="368">
        <f>RANK(' Brechas abs'!AQ13,' Brechas abs'!AQ$2:AQ$67,0)</f>
        <v>56</v>
      </c>
      <c r="AR13" s="368">
        <f>RANK(' Brechas abs'!AR13,' Brechas abs'!AR$2:AR$67,0)</f>
        <v>44</v>
      </c>
      <c r="AS13" s="368">
        <f>RANK(' Brechas abs'!AS13,' Brechas abs'!AS$2:AS$67,0)</f>
        <v>50</v>
      </c>
      <c r="AT13" s="368">
        <f>RANK(' Brechas abs'!AT13,' Brechas abs'!AT$2:AT$67,0)</f>
        <v>58</v>
      </c>
      <c r="AU13" s="368">
        <f>RANK(' Brechas abs'!AU13,' Brechas abs'!AU$2:AU$67,0)</f>
        <v>11</v>
      </c>
      <c r="AV13" s="368">
        <f>RANK(' Brechas abs'!AV13,' Brechas abs'!AV$2:AV$67,0)</f>
        <v>63</v>
      </c>
      <c r="AW13" s="368">
        <f>RANK(' Brechas abs'!AW13,' Brechas abs'!AW$2:AW$67,0)</f>
        <v>30</v>
      </c>
      <c r="AX13" s="368">
        <f>RANK(' Brechas abs'!AX13,' Brechas abs'!AX$2:AX$67,0)</f>
        <v>3</v>
      </c>
      <c r="AY13" s="368">
        <f>RANK(' Brechas abs'!AY13,' Brechas abs'!AY$2:AY$67,0)</f>
        <v>20</v>
      </c>
      <c r="AZ13" s="368">
        <f>RANK(' Brechas abs'!AZ13,' Brechas abs'!AZ$2:AZ$67,0)</f>
        <v>28</v>
      </c>
      <c r="BA13" s="368">
        <f>RANK(' Brechas abs'!BA13,' Brechas abs'!BA$2:BA$67,0)</f>
        <v>44</v>
      </c>
      <c r="BB13" s="368">
        <f>RANK(' Brechas abs'!BB13,' Brechas abs'!BB$2:BB$67,0)</f>
        <v>66</v>
      </c>
      <c r="BC13" s="368">
        <f>RANK(' Brechas abs'!BC13,' Brechas abs'!BC$2:BC$67,0)</f>
        <v>3</v>
      </c>
      <c r="BD13" s="368">
        <f>RANK(' Brechas abs'!BD13,' Brechas abs'!BD$2:BD$67,0)</f>
        <v>9</v>
      </c>
      <c r="BE13" s="368">
        <f>RANK(' Brechas abs'!BE13,' Brechas abs'!BE$2:BE$67,0)</f>
        <v>65</v>
      </c>
      <c r="BF13" s="368">
        <f>RANK(' Brechas abs'!BF13,' Brechas abs'!BF$2:BF$67,0)</f>
        <v>66</v>
      </c>
      <c r="BG13" s="368">
        <f>RANK(' Brechas abs'!BG13,' Brechas abs'!BG$2:BG$67,0)</f>
        <v>6</v>
      </c>
      <c r="BH13" s="368">
        <f>RANK(' Brechas abs'!BH13,' Brechas abs'!BH$2:BH$67,0)</f>
        <v>1</v>
      </c>
      <c r="BI13" s="368">
        <f>RANK(' Brechas abs'!BI13,' Brechas abs'!BI$2:BI$67,0)</f>
        <v>16</v>
      </c>
      <c r="BJ13" s="368">
        <f>RANK(' Brechas abs'!BJ13,' Brechas abs'!BJ$2:BJ$67,0)</f>
        <v>25</v>
      </c>
      <c r="BK13" s="368">
        <f>RANK(' Brechas abs'!BK13,' Brechas abs'!BK$2:BK$67,0)</f>
        <v>56</v>
      </c>
      <c r="BL13" s="368">
        <f>RANK(' Brechas abs'!BL13,' Brechas abs'!BL$2:BL$67,0)</f>
        <v>49</v>
      </c>
      <c r="BM13" s="368">
        <f>RANK(' Brechas abs'!BM13,' Brechas abs'!BM$2:BM$67,0)</f>
        <v>5</v>
      </c>
      <c r="BN13" s="368">
        <f>RANK(' Brechas abs'!BN13,' Brechas abs'!BN$2:BN$67,0)</f>
        <v>55</v>
      </c>
      <c r="BO13" s="368">
        <f>RANK(' Brechas abs'!BO13,' Brechas abs'!BO$2:BO$67,0)</f>
        <v>54</v>
      </c>
      <c r="BP13" s="368">
        <f>RANK(' Brechas abs'!BP13,' Brechas abs'!BP$2:BP$67,0)</f>
        <v>24</v>
      </c>
      <c r="BQ13" s="368">
        <f>RANK(' Brechas abs'!BQ13,' Brechas abs'!BQ$2:BQ$67,0)</f>
        <v>5</v>
      </c>
      <c r="BR13" s="368">
        <f>RANK(' Brechas abs'!BR13,' Brechas abs'!BR$2:BR$67,0)</f>
        <v>15</v>
      </c>
      <c r="BS13" s="368">
        <f>RANK(' Brechas abs'!BS13,' Brechas abs'!BS$2:BS$67,0)</f>
        <v>27</v>
      </c>
      <c r="BT13" s="368">
        <f>RANK(' Brechas abs'!BT13,' Brechas abs'!BT$2:BT$67,0)</f>
        <v>18</v>
      </c>
      <c r="BU13" s="368">
        <f>RANK(' Brechas abs'!BU13,' Brechas abs'!BU$2:BU$67,0)</f>
        <v>33</v>
      </c>
    </row>
    <row r="14" spans="1:73">
      <c r="A14" s="367">
        <v>41</v>
      </c>
      <c r="B14" s="367" t="s">
        <v>92</v>
      </c>
      <c r="C14" s="367">
        <v>2024</v>
      </c>
      <c r="D14" s="368">
        <f>RANK(' Brechas abs'!D14,' Brechas abs'!D$2:D$67,0)</f>
        <v>29</v>
      </c>
      <c r="E14" s="368">
        <f>RANK(' Brechas abs'!E14,' Brechas abs'!E$2:E$67,0)</f>
        <v>45</v>
      </c>
      <c r="F14" s="368">
        <f>RANK(' Brechas abs'!F14,' Brechas abs'!F$2:F$67,0)</f>
        <v>45</v>
      </c>
      <c r="G14" s="368">
        <f>RANK(' Brechas abs'!G14,' Brechas abs'!G$2:G$67,0)</f>
        <v>48</v>
      </c>
      <c r="H14" s="368">
        <f>RANK(' Brechas abs'!H14,' Brechas abs'!H$2:H$67,0)</f>
        <v>39</v>
      </c>
      <c r="I14" s="368">
        <f>RANK(' Brechas abs'!I14,' Brechas abs'!I$2:I$67,0)</f>
        <v>23</v>
      </c>
      <c r="J14" s="368">
        <f>RANK(' Brechas abs'!J14,' Brechas abs'!J$2:J$67,0)</f>
        <v>62</v>
      </c>
      <c r="K14" s="368">
        <f>RANK(' Brechas abs'!K14,' Brechas abs'!K$2:K$67,0)</f>
        <v>54</v>
      </c>
      <c r="L14" s="368">
        <f>RANK(' Brechas abs'!L14,' Brechas abs'!L$2:L$67,0)</f>
        <v>53</v>
      </c>
      <c r="M14" s="368">
        <f>RANK(' Brechas abs'!M14,' Brechas abs'!M$2:M$67,0)</f>
        <v>53</v>
      </c>
      <c r="N14" s="368">
        <f>RANK(' Brechas abs'!N14,' Brechas abs'!N$2:N$67,0)</f>
        <v>51</v>
      </c>
      <c r="O14" s="368">
        <f>RANK(' Brechas abs'!O14,' Brechas abs'!O$2:O$67,0)</f>
        <v>43</v>
      </c>
      <c r="P14" s="368">
        <f>RANK(' Brechas abs'!P14,' Brechas abs'!P$2:P$67,0)</f>
        <v>15</v>
      </c>
      <c r="Q14" s="368">
        <f>RANK(' Brechas abs'!Q14,' Brechas abs'!Q$2:Q$67,0)</f>
        <v>44</v>
      </c>
      <c r="R14" s="368">
        <f>RANK(' Brechas abs'!R14,' Brechas abs'!R$2:R$67,0)</f>
        <v>12</v>
      </c>
      <c r="S14" s="368">
        <f>RANK(' Brechas abs'!S14,' Brechas abs'!S$2:S$67,0)</f>
        <v>34</v>
      </c>
      <c r="T14" s="368">
        <f>RANK(' Brechas abs'!T14,' Brechas abs'!T$2:T$67,0)</f>
        <v>21</v>
      </c>
      <c r="U14" s="368">
        <f>RANK(' Brechas abs'!U14,' Brechas abs'!U$2:U$67,0)</f>
        <v>47</v>
      </c>
      <c r="V14" s="368">
        <f>RANK(' Brechas abs'!V14,' Brechas abs'!V$2:V$67,0)</f>
        <v>45</v>
      </c>
      <c r="W14" s="368">
        <f>RANK(' Brechas abs'!W14,' Brechas abs'!W$2:W$67,0)</f>
        <v>39</v>
      </c>
      <c r="X14" s="368">
        <f>RANK(' Brechas abs'!X14,' Brechas abs'!X$2:X$67,0)</f>
        <v>30</v>
      </c>
      <c r="Y14" s="368">
        <f>RANK(' Brechas abs'!Y14,' Brechas abs'!Y$2:Y$67,0)</f>
        <v>42</v>
      </c>
      <c r="Z14" s="368">
        <f>RANK(' Brechas abs'!Z14,' Brechas abs'!Z$2:Z$67,0)</f>
        <v>45</v>
      </c>
      <c r="AA14" s="368">
        <f>RANK(' Brechas abs'!AA14,' Brechas abs'!AA$2:AA$67,0)</f>
        <v>28</v>
      </c>
      <c r="AB14" s="368">
        <f>RANK(' Brechas abs'!AB14,' Brechas abs'!AB$2:AB$67,0)</f>
        <v>37</v>
      </c>
      <c r="AC14" s="368">
        <f>RANK(' Brechas abs'!AC14,' Brechas abs'!AC$2:AC$67,0)</f>
        <v>31</v>
      </c>
      <c r="AD14" s="368">
        <f>RANK(' Brechas abs'!AD14,' Brechas abs'!AD$2:AD$67,0)</f>
        <v>10</v>
      </c>
      <c r="AE14" s="368">
        <f>RANK(' Brechas abs'!AE14,' Brechas abs'!AE$2:AE$67,0)</f>
        <v>7</v>
      </c>
      <c r="AF14" s="368">
        <f>RANK(' Brechas abs'!AF14,' Brechas abs'!AF$2:AF$67,0)</f>
        <v>8</v>
      </c>
      <c r="AG14" s="368">
        <f>RANK(' Brechas abs'!AG14,' Brechas abs'!AG$2:AG$67,0)</f>
        <v>19</v>
      </c>
      <c r="AH14" s="368">
        <f>RANK(' Brechas abs'!AH14,' Brechas abs'!AH$2:AH$67,0)</f>
        <v>42</v>
      </c>
      <c r="AI14" s="368">
        <f>RANK(' Brechas abs'!AI14,' Brechas abs'!AI$2:AI$67,0)</f>
        <v>64</v>
      </c>
      <c r="AJ14" s="368">
        <f>RANK(' Brechas abs'!AJ14,' Brechas abs'!AJ$2:AJ$67,0)</f>
        <v>19</v>
      </c>
      <c r="AK14" s="368">
        <f>RANK(' Brechas abs'!AK14,' Brechas abs'!AK$2:AK$67,0)</f>
        <v>18</v>
      </c>
      <c r="AL14" s="368">
        <f>RANK(' Brechas abs'!AL14,' Brechas abs'!AL$2:AL$67,0)</f>
        <v>60</v>
      </c>
      <c r="AM14" s="368">
        <f>RANK(' Brechas abs'!AM14,' Brechas abs'!AM$2:AM$67,0)</f>
        <v>33</v>
      </c>
      <c r="AN14" s="368">
        <f>RANK(' Brechas abs'!AN14,' Brechas abs'!AN$2:AN$67,0)</f>
        <v>16</v>
      </c>
      <c r="AO14" s="368">
        <f>RANK(' Brechas abs'!AO14,' Brechas abs'!AO$2:AO$67,0)</f>
        <v>66</v>
      </c>
      <c r="AP14" s="368">
        <f>RANK(' Brechas abs'!AP14,' Brechas abs'!AP$2:AP$67,0)</f>
        <v>57</v>
      </c>
      <c r="AQ14" s="368">
        <f>RANK(' Brechas abs'!AQ14,' Brechas abs'!AQ$2:AQ$67,0)</f>
        <v>10</v>
      </c>
      <c r="AR14" s="368">
        <f>RANK(' Brechas abs'!AR14,' Brechas abs'!AR$2:AR$67,0)</f>
        <v>40</v>
      </c>
      <c r="AS14" s="368">
        <f>RANK(' Brechas abs'!AS14,' Brechas abs'!AS$2:AS$67,0)</f>
        <v>49</v>
      </c>
      <c r="AT14" s="368">
        <f>RANK(' Brechas abs'!AT14,' Brechas abs'!AT$2:AT$67,0)</f>
        <v>52</v>
      </c>
      <c r="AU14" s="368">
        <f>RANK(' Brechas abs'!AU14,' Brechas abs'!AU$2:AU$67,0)</f>
        <v>30</v>
      </c>
      <c r="AV14" s="368">
        <f>RANK(' Brechas abs'!AV14,' Brechas abs'!AV$2:AV$67,0)</f>
        <v>50</v>
      </c>
      <c r="AW14" s="368">
        <f>RANK(' Brechas abs'!AW14,' Brechas abs'!AW$2:AW$67,0)</f>
        <v>42</v>
      </c>
      <c r="AX14" s="368">
        <f>RANK(' Brechas abs'!AX14,' Brechas abs'!AX$2:AX$67,0)</f>
        <v>32</v>
      </c>
      <c r="AY14" s="368">
        <f>RANK(' Brechas abs'!AY14,' Brechas abs'!AY$2:AY$67,0)</f>
        <v>37</v>
      </c>
      <c r="AZ14" s="368">
        <f>RANK(' Brechas abs'!AZ14,' Brechas abs'!AZ$2:AZ$67,0)</f>
        <v>40</v>
      </c>
      <c r="BA14" s="368">
        <f>RANK(' Brechas abs'!BA14,' Brechas abs'!BA$2:BA$67,0)</f>
        <v>15</v>
      </c>
      <c r="BB14" s="368">
        <f>RANK(' Brechas abs'!BB14,' Brechas abs'!BB$2:BB$67,0)</f>
        <v>22</v>
      </c>
      <c r="BC14" s="368">
        <f>RANK(' Brechas abs'!BC14,' Brechas abs'!BC$2:BC$67,0)</f>
        <v>26</v>
      </c>
      <c r="BD14" s="368">
        <f>RANK(' Brechas abs'!BD14,' Brechas abs'!BD$2:BD$67,0)</f>
        <v>59</v>
      </c>
      <c r="BE14" s="368">
        <f>RANK(' Brechas abs'!BE14,' Brechas abs'!BE$2:BE$67,0)</f>
        <v>37</v>
      </c>
      <c r="BF14" s="368">
        <f>RANK(' Brechas abs'!BF14,' Brechas abs'!BF$2:BF$67,0)</f>
        <v>21</v>
      </c>
      <c r="BG14" s="368">
        <f>RANK(' Brechas abs'!BG14,' Brechas abs'!BG$2:BG$67,0)</f>
        <v>43</v>
      </c>
      <c r="BH14" s="368">
        <f>RANK(' Brechas abs'!BH14,' Brechas abs'!BH$2:BH$67,0)</f>
        <v>6</v>
      </c>
      <c r="BI14" s="368">
        <f>RANK(' Brechas abs'!BI14,' Brechas abs'!BI$2:BI$67,0)</f>
        <v>21</v>
      </c>
      <c r="BJ14" s="368">
        <f>RANK(' Brechas abs'!BJ14,' Brechas abs'!BJ$2:BJ$67,0)</f>
        <v>11</v>
      </c>
      <c r="BK14" s="368">
        <f>RANK(' Brechas abs'!BK14,' Brechas abs'!BK$2:BK$67,0)</f>
        <v>30</v>
      </c>
      <c r="BL14" s="368">
        <f>RANK(' Brechas abs'!BL14,' Brechas abs'!BL$2:BL$67,0)</f>
        <v>35</v>
      </c>
      <c r="BM14" s="368">
        <f>RANK(' Brechas abs'!BM14,' Brechas abs'!BM$2:BM$67,0)</f>
        <v>38</v>
      </c>
      <c r="BN14" s="368">
        <f>RANK(' Brechas abs'!BN14,' Brechas abs'!BN$2:BN$67,0)</f>
        <v>58</v>
      </c>
      <c r="BO14" s="368">
        <f>RANK(' Brechas abs'!BO14,' Brechas abs'!BO$2:BO$67,0)</f>
        <v>58</v>
      </c>
      <c r="BP14" s="368">
        <f>RANK(' Brechas abs'!BP14,' Brechas abs'!BP$2:BP$67,0)</f>
        <v>62</v>
      </c>
      <c r="BQ14" s="368">
        <f>RANK(' Brechas abs'!BQ14,' Brechas abs'!BQ$2:BQ$67,0)</f>
        <v>19</v>
      </c>
      <c r="BR14" s="368">
        <f>RANK(' Brechas abs'!BR14,' Brechas abs'!BR$2:BR$67,0)</f>
        <v>55</v>
      </c>
      <c r="BS14" s="368">
        <f>RANK(' Brechas abs'!BS14,' Brechas abs'!BS$2:BS$67,0)</f>
        <v>61</v>
      </c>
      <c r="BT14" s="368">
        <f>RANK(' Brechas abs'!BT14,' Brechas abs'!BT$2:BT$67,0)</f>
        <v>44</v>
      </c>
      <c r="BU14" s="368">
        <f>RANK(' Brechas abs'!BU14,' Brechas abs'!BU$2:BU$67,0)</f>
        <v>64</v>
      </c>
    </row>
    <row r="15" spans="1:73">
      <c r="A15" s="367">
        <v>44</v>
      </c>
      <c r="B15" s="367" t="s">
        <v>93</v>
      </c>
      <c r="C15" s="367">
        <v>2024</v>
      </c>
      <c r="D15" s="368">
        <f>RANK(' Brechas abs'!D15,' Brechas abs'!D$2:D$67,0)</f>
        <v>25</v>
      </c>
      <c r="E15" s="368">
        <f>RANK(' Brechas abs'!E15,' Brechas abs'!E$2:E$67,0)</f>
        <v>48</v>
      </c>
      <c r="F15" s="368">
        <f>RANK(' Brechas abs'!F15,' Brechas abs'!F$2:F$67,0)</f>
        <v>14</v>
      </c>
      <c r="G15" s="368">
        <f>RANK(' Brechas abs'!G15,' Brechas abs'!G$2:G$67,0)</f>
        <v>16</v>
      </c>
      <c r="H15" s="368">
        <f>RANK(' Brechas abs'!H15,' Brechas abs'!H$2:H$67,0)</f>
        <v>13</v>
      </c>
      <c r="I15" s="368">
        <f>RANK(' Brechas abs'!I15,' Brechas abs'!I$2:I$67,0)</f>
        <v>22</v>
      </c>
      <c r="J15" s="368">
        <f>RANK(' Brechas abs'!J15,' Brechas abs'!J$2:J$67,0)</f>
        <v>10</v>
      </c>
      <c r="K15" s="368">
        <f>RANK(' Brechas abs'!K15,' Brechas abs'!K$2:K$67,0)</f>
        <v>8</v>
      </c>
      <c r="L15" s="368">
        <f>RANK(' Brechas abs'!L15,' Brechas abs'!L$2:L$67,0)</f>
        <v>5</v>
      </c>
      <c r="M15" s="368">
        <f>RANK(' Brechas abs'!M15,' Brechas abs'!M$2:M$67,0)</f>
        <v>27</v>
      </c>
      <c r="N15" s="368">
        <f>RANK(' Brechas abs'!N15,' Brechas abs'!N$2:N$67,0)</f>
        <v>35</v>
      </c>
      <c r="O15" s="368">
        <f>RANK(' Brechas abs'!O15,' Brechas abs'!O$2:O$67,0)</f>
        <v>16</v>
      </c>
      <c r="P15" s="368">
        <f>RANK(' Brechas abs'!P15,' Brechas abs'!P$2:P$67,0)</f>
        <v>35</v>
      </c>
      <c r="Q15" s="368">
        <f>RANK(' Brechas abs'!Q15,' Brechas abs'!Q$2:Q$67,0)</f>
        <v>21</v>
      </c>
      <c r="R15" s="368">
        <f>RANK(' Brechas abs'!R15,' Brechas abs'!R$2:R$67,0)</f>
        <v>61</v>
      </c>
      <c r="S15" s="368">
        <f>RANK(' Brechas abs'!S15,' Brechas abs'!S$2:S$67,0)</f>
        <v>49</v>
      </c>
      <c r="T15" s="368">
        <f>RANK(' Brechas abs'!T15,' Brechas abs'!T$2:T$67,0)</f>
        <v>10</v>
      </c>
      <c r="U15" s="368">
        <f>RANK(' Brechas abs'!U15,' Brechas abs'!U$2:U$67,0)</f>
        <v>25</v>
      </c>
      <c r="V15" s="368">
        <f>RANK(' Brechas abs'!V15,' Brechas abs'!V$2:V$67,0)</f>
        <v>28</v>
      </c>
      <c r="W15" s="368">
        <f>RANK(' Brechas abs'!W15,' Brechas abs'!W$2:W$67,0)</f>
        <v>48</v>
      </c>
      <c r="X15" s="368">
        <f>RANK(' Brechas abs'!X15,' Brechas abs'!X$2:X$67,0)</f>
        <v>46</v>
      </c>
      <c r="Y15" s="368">
        <f>RANK(' Brechas abs'!Y15,' Brechas abs'!Y$2:Y$67,0)</f>
        <v>63</v>
      </c>
      <c r="Z15" s="368">
        <f>RANK(' Brechas abs'!Z15,' Brechas abs'!Z$2:Z$67,0)</f>
        <v>47</v>
      </c>
      <c r="AA15" s="368">
        <f>RANK(' Brechas abs'!AA15,' Brechas abs'!AA$2:AA$67,0)</f>
        <v>59</v>
      </c>
      <c r="AB15" s="368">
        <f>RANK(' Brechas abs'!AB15,' Brechas abs'!AB$2:AB$67,0)</f>
        <v>63</v>
      </c>
      <c r="AC15" s="368">
        <f>RANK(' Brechas abs'!AC15,' Brechas abs'!AC$2:AC$67,0)</f>
        <v>39</v>
      </c>
      <c r="AD15" s="368">
        <f>RANK(' Brechas abs'!AD15,' Brechas abs'!AD$2:AD$67,0)</f>
        <v>55</v>
      </c>
      <c r="AE15" s="368">
        <f>RANK(' Brechas abs'!AE15,' Brechas abs'!AE$2:AE$67,0)</f>
        <v>53</v>
      </c>
      <c r="AF15" s="368">
        <f>RANK(' Brechas abs'!AF15,' Brechas abs'!AF$2:AF$67,0)</f>
        <v>56</v>
      </c>
      <c r="AG15" s="368">
        <f>RANK(' Brechas abs'!AG15,' Brechas abs'!AG$2:AG$67,0)</f>
        <v>16</v>
      </c>
      <c r="AH15" s="368">
        <f>RANK(' Brechas abs'!AH15,' Brechas abs'!AH$2:AH$67,0)</f>
        <v>32</v>
      </c>
      <c r="AI15" s="368">
        <f>RANK(' Brechas abs'!AI15,' Brechas abs'!AI$2:AI$67,0)</f>
        <v>52</v>
      </c>
      <c r="AJ15" s="368">
        <f>RANK(' Brechas abs'!AJ15,' Brechas abs'!AJ$2:AJ$67,0)</f>
        <v>6</v>
      </c>
      <c r="AK15" s="368">
        <f>RANK(' Brechas abs'!AK15,' Brechas abs'!AK$2:AK$67,0)</f>
        <v>9</v>
      </c>
      <c r="AL15" s="368">
        <f>RANK(' Brechas abs'!AL15,' Brechas abs'!AL$2:AL$67,0)</f>
        <v>49</v>
      </c>
      <c r="AM15" s="368">
        <f>RANK(' Brechas abs'!AM15,' Brechas abs'!AM$2:AM$67,0)</f>
        <v>24</v>
      </c>
      <c r="AN15" s="368">
        <f>RANK(' Brechas abs'!AN15,' Brechas abs'!AN$2:AN$67,0)</f>
        <v>9</v>
      </c>
      <c r="AO15" s="368">
        <f>RANK(' Brechas abs'!AO15,' Brechas abs'!AO$2:AO$67,0)</f>
        <v>11</v>
      </c>
      <c r="AP15" s="368">
        <f>RANK(' Brechas abs'!AP15,' Brechas abs'!AP$2:AP$67,0)</f>
        <v>9</v>
      </c>
      <c r="AQ15" s="368">
        <f>RANK(' Brechas abs'!AQ15,' Brechas abs'!AQ$2:AQ$67,0)</f>
        <v>49</v>
      </c>
      <c r="AR15" s="368">
        <f>RANK(' Brechas abs'!AR15,' Brechas abs'!AR$2:AR$67,0)</f>
        <v>46</v>
      </c>
      <c r="AS15" s="368">
        <f>RANK(' Brechas abs'!AS15,' Brechas abs'!AS$2:AS$67,0)</f>
        <v>46</v>
      </c>
      <c r="AT15" s="368">
        <f>RANK(' Brechas abs'!AT15,' Brechas abs'!AT$2:AT$67,0)</f>
        <v>37</v>
      </c>
      <c r="AU15" s="368">
        <f>RANK(' Brechas abs'!AU15,' Brechas abs'!AU$2:AU$67,0)</f>
        <v>44</v>
      </c>
      <c r="AV15" s="368">
        <f>RANK(' Brechas abs'!AV15,' Brechas abs'!AV$2:AV$67,0)</f>
        <v>22</v>
      </c>
      <c r="AW15" s="368">
        <f>RANK(' Brechas abs'!AW15,' Brechas abs'!AW$2:AW$67,0)</f>
        <v>65</v>
      </c>
      <c r="AX15" s="368">
        <f>RANK(' Brechas abs'!AX15,' Brechas abs'!AX$2:AX$67,0)</f>
        <v>62</v>
      </c>
      <c r="AY15" s="368">
        <f>RANK(' Brechas abs'!AY15,' Brechas abs'!AY$2:AY$67,0)</f>
        <v>17</v>
      </c>
      <c r="AZ15" s="368">
        <f>RANK(' Brechas abs'!AZ15,' Brechas abs'!AZ$2:AZ$67,0)</f>
        <v>30</v>
      </c>
      <c r="BA15" s="368">
        <f>RANK(' Brechas abs'!BA15,' Brechas abs'!BA$2:BA$67,0)</f>
        <v>52</v>
      </c>
      <c r="BB15" s="368">
        <f>RANK(' Brechas abs'!BB15,' Brechas abs'!BB$2:BB$67,0)</f>
        <v>53</v>
      </c>
      <c r="BC15" s="368">
        <f>RANK(' Brechas abs'!BC15,' Brechas abs'!BC$2:BC$67,0)</f>
        <v>37</v>
      </c>
      <c r="BD15" s="368">
        <f>RANK(' Brechas abs'!BD15,' Brechas abs'!BD$2:BD$67,0)</f>
        <v>29</v>
      </c>
      <c r="BE15" s="368">
        <f>RANK(' Brechas abs'!BE15,' Brechas abs'!BE$2:BE$67,0)</f>
        <v>49</v>
      </c>
      <c r="BF15" s="368">
        <f>RANK(' Brechas abs'!BF15,' Brechas abs'!BF$2:BF$67,0)</f>
        <v>51</v>
      </c>
      <c r="BG15" s="368">
        <f>RANK(' Brechas abs'!BG15,' Brechas abs'!BG$2:BG$67,0)</f>
        <v>2</v>
      </c>
      <c r="BH15" s="368">
        <f>RANK(' Brechas abs'!BH15,' Brechas abs'!BH$2:BH$67,0)</f>
        <v>45</v>
      </c>
      <c r="BI15" s="368">
        <f>RANK(' Brechas abs'!BI15,' Brechas abs'!BI$2:BI$67,0)</f>
        <v>42</v>
      </c>
      <c r="BJ15" s="368">
        <f>RANK(' Brechas abs'!BJ15,' Brechas abs'!BJ$2:BJ$67,0)</f>
        <v>21</v>
      </c>
      <c r="BK15" s="368">
        <f>RANK(' Brechas abs'!BK15,' Brechas abs'!BK$2:BK$67,0)</f>
        <v>60</v>
      </c>
      <c r="BL15" s="368">
        <f>RANK(' Brechas abs'!BL15,' Brechas abs'!BL$2:BL$67,0)</f>
        <v>1</v>
      </c>
      <c r="BM15" s="368">
        <f>RANK(' Brechas abs'!BM15,' Brechas abs'!BM$2:BM$67,0)</f>
        <v>12</v>
      </c>
      <c r="BN15" s="368">
        <f>RANK(' Brechas abs'!BN15,' Brechas abs'!BN$2:BN$67,0)</f>
        <v>31</v>
      </c>
      <c r="BO15" s="368">
        <f>RANK(' Brechas abs'!BO15,' Brechas abs'!BO$2:BO$67,0)</f>
        <v>30</v>
      </c>
      <c r="BP15" s="368">
        <f>RANK(' Brechas abs'!BP15,' Brechas abs'!BP$2:BP$67,0)</f>
        <v>6</v>
      </c>
      <c r="BQ15" s="368">
        <f>RANK(' Brechas abs'!BQ15,' Brechas abs'!BQ$2:BQ$67,0)</f>
        <v>25</v>
      </c>
      <c r="BR15" s="368">
        <f>RANK(' Brechas abs'!BR15,' Brechas abs'!BR$2:BR$67,0)</f>
        <v>8</v>
      </c>
      <c r="BS15" s="368">
        <f>RANK(' Brechas abs'!BS15,' Brechas abs'!BS$2:BS$67,0)</f>
        <v>1</v>
      </c>
      <c r="BT15" s="368">
        <f>RANK(' Brechas abs'!BT15,' Brechas abs'!BT$2:BT$67,0)</f>
        <v>31</v>
      </c>
      <c r="BU15" s="368">
        <f>RANK(' Brechas abs'!BU15,' Brechas abs'!BU$2:BU$67,0)</f>
        <v>18</v>
      </c>
    </row>
    <row r="16" spans="1:73">
      <c r="A16" s="367">
        <v>47</v>
      </c>
      <c r="B16" s="367" t="s">
        <v>94</v>
      </c>
      <c r="C16" s="367">
        <v>2024</v>
      </c>
      <c r="D16" s="368">
        <f>RANK(' Brechas abs'!D16,' Brechas abs'!D$2:D$67,0)</f>
        <v>48</v>
      </c>
      <c r="E16" s="368">
        <f>RANK(' Brechas abs'!E16,' Brechas abs'!E$2:E$67,0)</f>
        <v>55</v>
      </c>
      <c r="F16" s="368">
        <f>RANK(' Brechas abs'!F16,' Brechas abs'!F$2:F$67,0)</f>
        <v>15</v>
      </c>
      <c r="G16" s="368">
        <f>RANK(' Brechas abs'!G16,' Brechas abs'!G$2:G$67,0)</f>
        <v>26</v>
      </c>
      <c r="H16" s="368">
        <f>RANK(' Brechas abs'!H16,' Brechas abs'!H$2:H$67,0)</f>
        <v>21</v>
      </c>
      <c r="I16" s="368">
        <f>RANK(' Brechas abs'!I16,' Brechas abs'!I$2:I$67,0)</f>
        <v>29</v>
      </c>
      <c r="J16" s="368">
        <f>RANK(' Brechas abs'!J16,' Brechas abs'!J$2:J$67,0)</f>
        <v>34</v>
      </c>
      <c r="K16" s="368">
        <f>RANK(' Brechas abs'!K16,' Brechas abs'!K$2:K$67,0)</f>
        <v>27</v>
      </c>
      <c r="L16" s="368">
        <f>RANK(' Brechas abs'!L16,' Brechas abs'!L$2:L$67,0)</f>
        <v>40</v>
      </c>
      <c r="M16" s="368">
        <f>RANK(' Brechas abs'!M16,' Brechas abs'!M$2:M$67,0)</f>
        <v>34</v>
      </c>
      <c r="N16" s="368">
        <f>RANK(' Brechas abs'!N16,' Brechas abs'!N$2:N$67,0)</f>
        <v>32</v>
      </c>
      <c r="O16" s="368">
        <f>RANK(' Brechas abs'!O16,' Brechas abs'!O$2:O$67,0)</f>
        <v>66</v>
      </c>
      <c r="P16" s="368">
        <f>RANK(' Brechas abs'!P16,' Brechas abs'!P$2:P$67,0)</f>
        <v>37</v>
      </c>
      <c r="Q16" s="368">
        <f>RANK(' Brechas abs'!Q16,' Brechas abs'!Q$2:Q$67,0)</f>
        <v>28</v>
      </c>
      <c r="R16" s="368">
        <f>RANK(' Brechas abs'!R16,' Brechas abs'!R$2:R$67,0)</f>
        <v>52</v>
      </c>
      <c r="S16" s="368">
        <f>RANK(' Brechas abs'!S16,' Brechas abs'!S$2:S$67,0)</f>
        <v>43</v>
      </c>
      <c r="T16" s="368">
        <f>RANK(' Brechas abs'!T16,' Brechas abs'!T$2:T$67,0)</f>
        <v>23</v>
      </c>
      <c r="U16" s="368">
        <f>RANK(' Brechas abs'!U16,' Brechas abs'!U$2:U$67,0)</f>
        <v>34</v>
      </c>
      <c r="V16" s="368">
        <f>RANK(' Brechas abs'!V16,' Brechas abs'!V$2:V$67,0)</f>
        <v>31</v>
      </c>
      <c r="W16" s="368">
        <f>RANK(' Brechas abs'!W16,' Brechas abs'!W$2:W$67,0)</f>
        <v>51</v>
      </c>
      <c r="X16" s="368">
        <f>RANK(' Brechas abs'!X16,' Brechas abs'!X$2:X$67,0)</f>
        <v>45</v>
      </c>
      <c r="Y16" s="368">
        <f>RANK(' Brechas abs'!Y16,' Brechas abs'!Y$2:Y$67,0)</f>
        <v>32</v>
      </c>
      <c r="Z16" s="368">
        <f>RANK(' Brechas abs'!Z16,' Brechas abs'!Z$2:Z$67,0)</f>
        <v>46</v>
      </c>
      <c r="AA16" s="368">
        <f>RANK(' Brechas abs'!AA16,' Brechas abs'!AA$2:AA$67,0)</f>
        <v>33</v>
      </c>
      <c r="AB16" s="368">
        <f>RANK(' Brechas abs'!AB16,' Brechas abs'!AB$2:AB$67,0)</f>
        <v>58</v>
      </c>
      <c r="AC16" s="368">
        <f>RANK(' Brechas abs'!AC16,' Brechas abs'!AC$2:AC$67,0)</f>
        <v>18</v>
      </c>
      <c r="AD16" s="368">
        <f>RANK(' Brechas abs'!AD16,' Brechas abs'!AD$2:AD$67,0)</f>
        <v>27</v>
      </c>
      <c r="AE16" s="368">
        <f>RANK(' Brechas abs'!AE16,' Brechas abs'!AE$2:AE$67,0)</f>
        <v>38</v>
      </c>
      <c r="AF16" s="368">
        <f>RANK(' Brechas abs'!AF16,' Brechas abs'!AF$2:AF$67,0)</f>
        <v>20</v>
      </c>
      <c r="AG16" s="368">
        <f>RANK(' Brechas abs'!AG16,' Brechas abs'!AG$2:AG$67,0)</f>
        <v>40</v>
      </c>
      <c r="AH16" s="368">
        <f>RANK(' Brechas abs'!AH16,' Brechas abs'!AH$2:AH$67,0)</f>
        <v>28</v>
      </c>
      <c r="AI16" s="368">
        <f>RANK(' Brechas abs'!AI16,' Brechas abs'!AI$2:AI$67,0)</f>
        <v>36</v>
      </c>
      <c r="AJ16" s="368">
        <f>RANK(' Brechas abs'!AJ16,' Brechas abs'!AJ$2:AJ$67,0)</f>
        <v>28</v>
      </c>
      <c r="AK16" s="368">
        <f>RANK(' Brechas abs'!AK16,' Brechas abs'!AK$2:AK$67,0)</f>
        <v>25</v>
      </c>
      <c r="AL16" s="368">
        <f>RANK(' Brechas abs'!AL16,' Brechas abs'!AL$2:AL$67,0)</f>
        <v>32</v>
      </c>
      <c r="AM16" s="368">
        <f>RANK(' Brechas abs'!AM16,' Brechas abs'!AM$2:AM$67,0)</f>
        <v>43</v>
      </c>
      <c r="AN16" s="368">
        <f>RANK(' Brechas abs'!AN16,' Brechas abs'!AN$2:AN$67,0)</f>
        <v>23</v>
      </c>
      <c r="AO16" s="368">
        <f>RANK(' Brechas abs'!AO16,' Brechas abs'!AO$2:AO$67,0)</f>
        <v>30</v>
      </c>
      <c r="AP16" s="368">
        <f>RANK(' Brechas abs'!AP16,' Brechas abs'!AP$2:AP$67,0)</f>
        <v>35</v>
      </c>
      <c r="AQ16" s="368">
        <f>RANK(' Brechas abs'!AQ16,' Brechas abs'!AQ$2:AQ$67,0)</f>
        <v>38</v>
      </c>
      <c r="AR16" s="368">
        <f>RANK(' Brechas abs'!AR16,' Brechas abs'!AR$2:AR$67,0)</f>
        <v>22</v>
      </c>
      <c r="AS16" s="368">
        <f>RANK(' Brechas abs'!AS16,' Brechas abs'!AS$2:AS$67,0)</f>
        <v>16</v>
      </c>
      <c r="AT16" s="368">
        <f>RANK(' Brechas abs'!AT16,' Brechas abs'!AT$2:AT$67,0)</f>
        <v>4</v>
      </c>
      <c r="AU16" s="368">
        <f>RANK(' Brechas abs'!AU16,' Brechas abs'!AU$2:AU$67,0)</f>
        <v>5</v>
      </c>
      <c r="AV16" s="368">
        <f>RANK(' Brechas abs'!AV16,' Brechas abs'!AV$2:AV$67,0)</f>
        <v>45</v>
      </c>
      <c r="AW16" s="368">
        <f>RANK(' Brechas abs'!AW16,' Brechas abs'!AW$2:AW$67,0)</f>
        <v>10</v>
      </c>
      <c r="AX16" s="368">
        <f>RANK(' Brechas abs'!AX16,' Brechas abs'!AX$2:AX$67,0)</f>
        <v>23</v>
      </c>
      <c r="AY16" s="368">
        <f>RANK(' Brechas abs'!AY16,' Brechas abs'!AY$2:AY$67,0)</f>
        <v>36</v>
      </c>
      <c r="AZ16" s="368">
        <f>RANK(' Brechas abs'!AZ16,' Brechas abs'!AZ$2:AZ$67,0)</f>
        <v>34</v>
      </c>
      <c r="BA16" s="368">
        <f>RANK(' Brechas abs'!BA16,' Brechas abs'!BA$2:BA$67,0)</f>
        <v>55</v>
      </c>
      <c r="BB16" s="368">
        <f>RANK(' Brechas abs'!BB16,' Brechas abs'!BB$2:BB$67,0)</f>
        <v>62</v>
      </c>
      <c r="BC16" s="368">
        <f>RANK(' Brechas abs'!BC16,' Brechas abs'!BC$2:BC$67,0)</f>
        <v>5</v>
      </c>
      <c r="BD16" s="368">
        <f>RANK(' Brechas abs'!BD16,' Brechas abs'!BD$2:BD$67,0)</f>
        <v>53</v>
      </c>
      <c r="BE16" s="368">
        <f>RANK(' Brechas abs'!BE16,' Brechas abs'!BE$2:BE$67,0)</f>
        <v>18</v>
      </c>
      <c r="BF16" s="368">
        <f>RANK(' Brechas abs'!BF16,' Brechas abs'!BF$2:BF$67,0)</f>
        <v>36</v>
      </c>
      <c r="BG16" s="368">
        <f>RANK(' Brechas abs'!BG16,' Brechas abs'!BG$2:BG$67,0)</f>
        <v>27</v>
      </c>
      <c r="BH16" s="368">
        <f>RANK(' Brechas abs'!BH16,' Brechas abs'!BH$2:BH$67,0)</f>
        <v>25</v>
      </c>
      <c r="BI16" s="368">
        <f>RANK(' Brechas abs'!BI16,' Brechas abs'!BI$2:BI$67,0)</f>
        <v>5</v>
      </c>
      <c r="BJ16" s="368">
        <f>RANK(' Brechas abs'!BJ16,' Brechas abs'!BJ$2:BJ$67,0)</f>
        <v>12</v>
      </c>
      <c r="BK16" s="368">
        <f>RANK(' Brechas abs'!BK16,' Brechas abs'!BK$2:BK$67,0)</f>
        <v>5</v>
      </c>
      <c r="BL16" s="368">
        <f>RANK(' Brechas abs'!BL16,' Brechas abs'!BL$2:BL$67,0)</f>
        <v>22</v>
      </c>
      <c r="BM16" s="368">
        <f>RANK(' Brechas abs'!BM16,' Brechas abs'!BM$2:BM$67,0)</f>
        <v>18</v>
      </c>
      <c r="BN16" s="368">
        <f>RANK(' Brechas abs'!BN16,' Brechas abs'!BN$2:BN$67,0)</f>
        <v>64</v>
      </c>
      <c r="BO16" s="368">
        <f>RANK(' Brechas abs'!BO16,' Brechas abs'!BO$2:BO$67,0)</f>
        <v>63</v>
      </c>
      <c r="BP16" s="368">
        <f>RANK(' Brechas abs'!BP16,' Brechas abs'!BP$2:BP$67,0)</f>
        <v>17</v>
      </c>
      <c r="BQ16" s="368">
        <f>RANK(' Brechas abs'!BQ16,' Brechas abs'!BQ$2:BQ$67,0)</f>
        <v>18</v>
      </c>
      <c r="BR16" s="368">
        <f>RANK(' Brechas abs'!BR16,' Brechas abs'!BR$2:BR$67,0)</f>
        <v>38</v>
      </c>
      <c r="BS16" s="368">
        <f>RANK(' Brechas abs'!BS16,' Brechas abs'!BS$2:BS$67,0)</f>
        <v>41</v>
      </c>
      <c r="BT16" s="368">
        <f>RANK(' Brechas abs'!BT16,' Brechas abs'!BT$2:BT$67,0)</f>
        <v>49</v>
      </c>
      <c r="BU16" s="368">
        <f>RANK(' Brechas abs'!BU16,' Brechas abs'!BU$2:BU$67,0)</f>
        <v>45</v>
      </c>
    </row>
    <row r="17" spans="1:73">
      <c r="A17" s="367">
        <v>50</v>
      </c>
      <c r="B17" s="367" t="s">
        <v>95</v>
      </c>
      <c r="C17" s="367">
        <v>2024</v>
      </c>
      <c r="D17" s="368">
        <f>RANK(' Brechas abs'!D17,' Brechas abs'!D$2:D$67,0)</f>
        <v>44</v>
      </c>
      <c r="E17" s="368">
        <f>RANK(' Brechas abs'!E17,' Brechas abs'!E$2:E$67,0)</f>
        <v>24</v>
      </c>
      <c r="F17" s="368">
        <f>RANK(' Brechas abs'!F17,' Brechas abs'!F$2:F$67,0)</f>
        <v>38</v>
      </c>
      <c r="G17" s="368">
        <f>RANK(' Brechas abs'!G17,' Brechas abs'!G$2:G$67,0)</f>
        <v>52</v>
      </c>
      <c r="H17" s="368">
        <f>RANK(' Brechas abs'!H17,' Brechas abs'!H$2:H$67,0)</f>
        <v>46</v>
      </c>
      <c r="I17" s="368">
        <f>RANK(' Brechas abs'!I17,' Brechas abs'!I$2:I$67,0)</f>
        <v>56</v>
      </c>
      <c r="J17" s="368">
        <f>RANK(' Brechas abs'!J17,' Brechas abs'!J$2:J$67,0)</f>
        <v>23</v>
      </c>
      <c r="K17" s="368">
        <f>RANK(' Brechas abs'!K17,' Brechas abs'!K$2:K$67,0)</f>
        <v>16</v>
      </c>
      <c r="L17" s="368">
        <f>RANK(' Brechas abs'!L17,' Brechas abs'!L$2:L$67,0)</f>
        <v>59</v>
      </c>
      <c r="M17" s="368">
        <f>RANK(' Brechas abs'!M17,' Brechas abs'!M$2:M$67,0)</f>
        <v>18</v>
      </c>
      <c r="N17" s="368">
        <f>RANK(' Brechas abs'!N17,' Brechas abs'!N$2:N$67,0)</f>
        <v>27</v>
      </c>
      <c r="O17" s="368">
        <f>RANK(' Brechas abs'!O17,' Brechas abs'!O$2:O$67,0)</f>
        <v>49</v>
      </c>
      <c r="P17" s="368">
        <f>RANK(' Brechas abs'!P17,' Brechas abs'!P$2:P$67,0)</f>
        <v>7</v>
      </c>
      <c r="Q17" s="368">
        <f>RANK(' Brechas abs'!Q17,' Brechas abs'!Q$2:Q$67,0)</f>
        <v>17</v>
      </c>
      <c r="R17" s="368">
        <f>RANK(' Brechas abs'!R17,' Brechas abs'!R$2:R$67,0)</f>
        <v>59</v>
      </c>
      <c r="S17" s="368">
        <f>RANK(' Brechas abs'!S17,' Brechas abs'!S$2:S$67,0)</f>
        <v>33</v>
      </c>
      <c r="T17" s="368">
        <f>RANK(' Brechas abs'!T17,' Brechas abs'!T$2:T$67,0)</f>
        <v>65</v>
      </c>
      <c r="U17" s="368">
        <f>RANK(' Brechas abs'!U17,' Brechas abs'!U$2:U$67,0)</f>
        <v>5</v>
      </c>
      <c r="V17" s="368">
        <f>RANK(' Brechas abs'!V17,' Brechas abs'!V$2:V$67,0)</f>
        <v>8</v>
      </c>
      <c r="W17" s="368">
        <f>RANK(' Brechas abs'!W17,' Brechas abs'!W$2:W$67,0)</f>
        <v>15</v>
      </c>
      <c r="X17" s="368">
        <f>RANK(' Brechas abs'!X17,' Brechas abs'!X$2:X$67,0)</f>
        <v>27</v>
      </c>
      <c r="Y17" s="368">
        <f>RANK(' Brechas abs'!Y17,' Brechas abs'!Y$2:Y$67,0)</f>
        <v>6</v>
      </c>
      <c r="Z17" s="368">
        <f>RANK(' Brechas abs'!Z17,' Brechas abs'!Z$2:Z$67,0)</f>
        <v>5</v>
      </c>
      <c r="AA17" s="368">
        <f>RANK(' Brechas abs'!AA17,' Brechas abs'!AA$2:AA$67,0)</f>
        <v>17</v>
      </c>
      <c r="AB17" s="368">
        <f>RANK(' Brechas abs'!AB17,' Brechas abs'!AB$2:AB$67,0)</f>
        <v>27</v>
      </c>
      <c r="AC17" s="368">
        <f>RANK(' Brechas abs'!AC17,' Brechas abs'!AC$2:AC$67,0)</f>
        <v>22</v>
      </c>
      <c r="AD17" s="368">
        <f>RANK(' Brechas abs'!AD17,' Brechas abs'!AD$2:AD$67,0)</f>
        <v>25</v>
      </c>
      <c r="AE17" s="368">
        <f>RANK(' Brechas abs'!AE17,' Brechas abs'!AE$2:AE$67,0)</f>
        <v>13</v>
      </c>
      <c r="AF17" s="368">
        <f>RANK(' Brechas abs'!AF17,' Brechas abs'!AF$2:AF$67,0)</f>
        <v>25</v>
      </c>
      <c r="AG17" s="368">
        <f>RANK(' Brechas abs'!AG17,' Brechas abs'!AG$2:AG$67,0)</f>
        <v>58</v>
      </c>
      <c r="AH17" s="368">
        <f>RANK(' Brechas abs'!AH17,' Brechas abs'!AH$2:AH$67,0)</f>
        <v>41</v>
      </c>
      <c r="AI17" s="368">
        <f>RANK(' Brechas abs'!AI17,' Brechas abs'!AI$2:AI$67,0)</f>
        <v>62</v>
      </c>
      <c r="AJ17" s="368">
        <f>RANK(' Brechas abs'!AJ17,' Brechas abs'!AJ$2:AJ$67,0)</f>
        <v>40</v>
      </c>
      <c r="AK17" s="368">
        <f>RANK(' Brechas abs'!AK17,' Brechas abs'!AK$2:AK$67,0)</f>
        <v>34</v>
      </c>
      <c r="AL17" s="368">
        <f>RANK(' Brechas abs'!AL17,' Brechas abs'!AL$2:AL$67,0)</f>
        <v>29</v>
      </c>
      <c r="AM17" s="368">
        <f>RANK(' Brechas abs'!AM17,' Brechas abs'!AM$2:AM$67,0)</f>
        <v>31</v>
      </c>
      <c r="AN17" s="368">
        <f>RANK(' Brechas abs'!AN17,' Brechas abs'!AN$2:AN$67,0)</f>
        <v>31</v>
      </c>
      <c r="AO17" s="368">
        <f>RANK(' Brechas abs'!AO17,' Brechas abs'!AO$2:AO$67,0)</f>
        <v>36</v>
      </c>
      <c r="AP17" s="368">
        <f>RANK(' Brechas abs'!AP17,' Brechas abs'!AP$2:AP$67,0)</f>
        <v>42</v>
      </c>
      <c r="AQ17" s="368">
        <f>RANK(' Brechas abs'!AQ17,' Brechas abs'!AQ$2:AQ$67,0)</f>
        <v>31</v>
      </c>
      <c r="AR17" s="368">
        <f>RANK(' Brechas abs'!AR17,' Brechas abs'!AR$2:AR$67,0)</f>
        <v>28</v>
      </c>
      <c r="AS17" s="368">
        <f>RANK(' Brechas abs'!AS17,' Brechas abs'!AS$2:AS$67,0)</f>
        <v>62</v>
      </c>
      <c r="AT17" s="368">
        <f>RANK(' Brechas abs'!AT17,' Brechas abs'!AT$2:AT$67,0)</f>
        <v>64</v>
      </c>
      <c r="AU17" s="368">
        <f>RANK(' Brechas abs'!AU17,' Brechas abs'!AU$2:AU$67,0)</f>
        <v>19</v>
      </c>
      <c r="AV17" s="368">
        <f>RANK(' Brechas abs'!AV17,' Brechas abs'!AV$2:AV$67,0)</f>
        <v>23</v>
      </c>
      <c r="AW17" s="368">
        <f>RANK(' Brechas abs'!AW17,' Brechas abs'!AW$2:AW$67,0)</f>
        <v>41</v>
      </c>
      <c r="AX17" s="368">
        <f>RANK(' Brechas abs'!AX17,' Brechas abs'!AX$2:AX$67,0)</f>
        <v>18</v>
      </c>
      <c r="AY17" s="368">
        <f>RANK(' Brechas abs'!AY17,' Brechas abs'!AY$2:AY$67,0)</f>
        <v>29</v>
      </c>
      <c r="AZ17" s="368">
        <f>RANK(' Brechas abs'!AZ17,' Brechas abs'!AZ$2:AZ$67,0)</f>
        <v>44</v>
      </c>
      <c r="BA17" s="368">
        <f>RANK(' Brechas abs'!BA17,' Brechas abs'!BA$2:BA$67,0)</f>
        <v>12</v>
      </c>
      <c r="BB17" s="368">
        <f>RANK(' Brechas abs'!BB17,' Brechas abs'!BB$2:BB$67,0)</f>
        <v>52</v>
      </c>
      <c r="BC17" s="368">
        <f>RANK(' Brechas abs'!BC17,' Brechas abs'!BC$2:BC$67,0)</f>
        <v>60</v>
      </c>
      <c r="BD17" s="368">
        <f>RANK(' Brechas abs'!BD17,' Brechas abs'!BD$2:BD$67,0)</f>
        <v>62</v>
      </c>
      <c r="BE17" s="368">
        <f>RANK(' Brechas abs'!BE17,' Brechas abs'!BE$2:BE$67,0)</f>
        <v>3</v>
      </c>
      <c r="BF17" s="368">
        <f>RANK(' Brechas abs'!BF17,' Brechas abs'!BF$2:BF$67,0)</f>
        <v>41</v>
      </c>
      <c r="BG17" s="368">
        <f>RANK(' Brechas abs'!BG17,' Brechas abs'!BG$2:BG$67,0)</f>
        <v>52</v>
      </c>
      <c r="BH17" s="368">
        <f>RANK(' Brechas abs'!BH17,' Brechas abs'!BH$2:BH$67,0)</f>
        <v>40</v>
      </c>
      <c r="BI17" s="368">
        <f>RANK(' Brechas abs'!BI17,' Brechas abs'!BI$2:BI$67,0)</f>
        <v>51</v>
      </c>
      <c r="BJ17" s="368">
        <f>RANK(' Brechas abs'!BJ17,' Brechas abs'!BJ$2:BJ$67,0)</f>
        <v>28</v>
      </c>
      <c r="BK17" s="368">
        <f>RANK(' Brechas abs'!BK17,' Brechas abs'!BK$2:BK$67,0)</f>
        <v>35</v>
      </c>
      <c r="BL17" s="368">
        <f>RANK(' Brechas abs'!BL17,' Brechas abs'!BL$2:BL$67,0)</f>
        <v>8</v>
      </c>
      <c r="BM17" s="368">
        <f>RANK(' Brechas abs'!BM17,' Brechas abs'!BM$2:BM$67,0)</f>
        <v>63</v>
      </c>
      <c r="BN17" s="368">
        <f>RANK(' Brechas abs'!BN17,' Brechas abs'!BN$2:BN$67,0)</f>
        <v>47</v>
      </c>
      <c r="BO17" s="368">
        <f>RANK(' Brechas abs'!BO17,' Brechas abs'!BO$2:BO$67,0)</f>
        <v>42</v>
      </c>
      <c r="BP17" s="368">
        <f>RANK(' Brechas abs'!BP17,' Brechas abs'!BP$2:BP$67,0)</f>
        <v>38</v>
      </c>
      <c r="BQ17" s="368">
        <f>RANK(' Brechas abs'!BQ17,' Brechas abs'!BQ$2:BQ$67,0)</f>
        <v>53</v>
      </c>
      <c r="BR17" s="368">
        <f>RANK(' Brechas abs'!BR17,' Brechas abs'!BR$2:BR$67,0)</f>
        <v>22</v>
      </c>
      <c r="BS17" s="368">
        <f>RANK(' Brechas abs'!BS17,' Brechas abs'!BS$2:BS$67,0)</f>
        <v>23</v>
      </c>
      <c r="BT17" s="368">
        <f>RANK(' Brechas abs'!BT17,' Brechas abs'!BT$2:BT$67,0)</f>
        <v>37</v>
      </c>
      <c r="BU17" s="368">
        <f>RANK(' Brechas abs'!BU17,' Brechas abs'!BU$2:BU$67,0)</f>
        <v>21</v>
      </c>
    </row>
    <row r="18" spans="1:73">
      <c r="A18" s="367">
        <v>52</v>
      </c>
      <c r="B18" s="367" t="s">
        <v>96</v>
      </c>
      <c r="C18" s="367">
        <v>2024</v>
      </c>
      <c r="D18" s="368">
        <f>RANK(' Brechas abs'!D18,' Brechas abs'!D$2:D$67,0)</f>
        <v>31</v>
      </c>
      <c r="E18" s="368">
        <f>RANK(' Brechas abs'!E18,' Brechas abs'!E$2:E$67,0)</f>
        <v>15</v>
      </c>
      <c r="F18" s="368">
        <f>RANK(' Brechas abs'!F18,' Brechas abs'!F$2:F$67,0)</f>
        <v>57</v>
      </c>
      <c r="G18" s="368">
        <f>RANK(' Brechas abs'!G18,' Brechas abs'!G$2:G$67,0)</f>
        <v>54</v>
      </c>
      <c r="H18" s="368">
        <f>RANK(' Brechas abs'!H18,' Brechas abs'!H$2:H$67,0)</f>
        <v>62</v>
      </c>
      <c r="I18" s="368">
        <f>RANK(' Brechas abs'!I18,' Brechas abs'!I$2:I$67,0)</f>
        <v>10</v>
      </c>
      <c r="J18" s="368">
        <f>RANK(' Brechas abs'!J18,' Brechas abs'!J$2:J$67,0)</f>
        <v>53</v>
      </c>
      <c r="K18" s="368">
        <f>RANK(' Brechas abs'!K18,' Brechas abs'!K$2:K$67,0)</f>
        <v>51</v>
      </c>
      <c r="L18" s="368">
        <f>RANK(' Brechas abs'!L18,' Brechas abs'!L$2:L$67,0)</f>
        <v>65</v>
      </c>
      <c r="M18" s="368">
        <f>RANK(' Brechas abs'!M18,' Brechas abs'!M$2:M$67,0)</f>
        <v>20</v>
      </c>
      <c r="N18" s="368">
        <f>RANK(' Brechas abs'!N18,' Brechas abs'!N$2:N$67,0)</f>
        <v>48</v>
      </c>
      <c r="O18" s="368">
        <f>RANK(' Brechas abs'!O18,' Brechas abs'!O$2:O$67,0)</f>
        <v>36</v>
      </c>
      <c r="P18" s="368">
        <f>RANK(' Brechas abs'!P18,' Brechas abs'!P$2:P$67,0)</f>
        <v>24</v>
      </c>
      <c r="Q18" s="368">
        <f>RANK(' Brechas abs'!Q18,' Brechas abs'!Q$2:Q$67,0)</f>
        <v>26</v>
      </c>
      <c r="R18" s="368">
        <f>RANK(' Brechas abs'!R18,' Brechas abs'!R$2:R$67,0)</f>
        <v>54</v>
      </c>
      <c r="S18" s="368">
        <f>RANK(' Brechas abs'!S18,' Brechas abs'!S$2:S$67,0)</f>
        <v>27</v>
      </c>
      <c r="T18" s="368">
        <f>RANK(' Brechas abs'!T18,' Brechas abs'!T$2:T$67,0)</f>
        <v>27</v>
      </c>
      <c r="U18" s="368">
        <f>RANK(' Brechas abs'!U18,' Brechas abs'!U$2:U$67,0)</f>
        <v>24</v>
      </c>
      <c r="V18" s="368">
        <f>RANK(' Brechas abs'!V18,' Brechas abs'!V$2:V$67,0)</f>
        <v>34</v>
      </c>
      <c r="W18" s="368">
        <f>RANK(' Brechas abs'!W18,' Brechas abs'!W$2:W$67,0)</f>
        <v>44</v>
      </c>
      <c r="X18" s="368">
        <f>RANK(' Brechas abs'!X18,' Brechas abs'!X$2:X$67,0)</f>
        <v>9</v>
      </c>
      <c r="Y18" s="368">
        <f>RANK(' Brechas abs'!Y18,' Brechas abs'!Y$2:Y$67,0)</f>
        <v>44</v>
      </c>
      <c r="Z18" s="368">
        <f>RANK(' Brechas abs'!Z18,' Brechas abs'!Z$2:Z$67,0)</f>
        <v>57</v>
      </c>
      <c r="AA18" s="368">
        <f>RANK(' Brechas abs'!AA18,' Brechas abs'!AA$2:AA$67,0)</f>
        <v>29</v>
      </c>
      <c r="AB18" s="368">
        <f>RANK(' Brechas abs'!AB18,' Brechas abs'!AB$2:AB$67,0)</f>
        <v>65</v>
      </c>
      <c r="AC18" s="368">
        <f>RANK(' Brechas abs'!AC18,' Brechas abs'!AC$2:AC$67,0)</f>
        <v>56</v>
      </c>
      <c r="AD18" s="368">
        <f>RANK(' Brechas abs'!AD18,' Brechas abs'!AD$2:AD$67,0)</f>
        <v>20</v>
      </c>
      <c r="AE18" s="368">
        <f>RANK(' Brechas abs'!AE18,' Brechas abs'!AE$2:AE$67,0)</f>
        <v>44</v>
      </c>
      <c r="AF18" s="368">
        <f>RANK(' Brechas abs'!AF18,' Brechas abs'!AF$2:AF$67,0)</f>
        <v>35</v>
      </c>
      <c r="AG18" s="368">
        <f>RANK(' Brechas abs'!AG18,' Brechas abs'!AG$2:AG$67,0)</f>
        <v>50</v>
      </c>
      <c r="AH18" s="368">
        <f>RANK(' Brechas abs'!AH18,' Brechas abs'!AH$2:AH$67,0)</f>
        <v>63</v>
      </c>
      <c r="AI18" s="368">
        <f>RANK(' Brechas abs'!AI18,' Brechas abs'!AI$2:AI$67,0)</f>
        <v>31</v>
      </c>
      <c r="AJ18" s="368">
        <f>RANK(' Brechas abs'!AJ18,' Brechas abs'!AJ$2:AJ$67,0)</f>
        <v>17</v>
      </c>
      <c r="AK18" s="368">
        <f>RANK(' Brechas abs'!AK18,' Brechas abs'!AK$2:AK$67,0)</f>
        <v>26</v>
      </c>
      <c r="AL18" s="368">
        <f>RANK(' Brechas abs'!AL18,' Brechas abs'!AL$2:AL$67,0)</f>
        <v>4</v>
      </c>
      <c r="AM18" s="368">
        <f>RANK(' Brechas abs'!AM18,' Brechas abs'!AM$2:AM$67,0)</f>
        <v>50</v>
      </c>
      <c r="AN18" s="368">
        <f>RANK(' Brechas abs'!AN18,' Brechas abs'!AN$2:AN$67,0)</f>
        <v>42</v>
      </c>
      <c r="AO18" s="368">
        <f>RANK(' Brechas abs'!AO18,' Brechas abs'!AO$2:AO$67,0)</f>
        <v>44</v>
      </c>
      <c r="AP18" s="368">
        <f>RANK(' Brechas abs'!AP18,' Brechas abs'!AP$2:AP$67,0)</f>
        <v>50</v>
      </c>
      <c r="AQ18" s="368">
        <f>RANK(' Brechas abs'!AQ18,' Brechas abs'!AQ$2:AQ$67,0)</f>
        <v>27</v>
      </c>
      <c r="AR18" s="368">
        <f>RANK(' Brechas abs'!AR18,' Brechas abs'!AR$2:AR$67,0)</f>
        <v>58</v>
      </c>
      <c r="AS18" s="368">
        <f>RANK(' Brechas abs'!AS18,' Brechas abs'!AS$2:AS$67,0)</f>
        <v>20</v>
      </c>
      <c r="AT18" s="368">
        <f>RANK(' Brechas abs'!AT18,' Brechas abs'!AT$2:AT$67,0)</f>
        <v>65</v>
      </c>
      <c r="AU18" s="368">
        <f>RANK(' Brechas abs'!AU18,' Brechas abs'!AU$2:AU$67,0)</f>
        <v>53</v>
      </c>
      <c r="AV18" s="368">
        <f>RANK(' Brechas abs'!AV18,' Brechas abs'!AV$2:AV$67,0)</f>
        <v>10</v>
      </c>
      <c r="AW18" s="368">
        <f>RANK(' Brechas abs'!AW18,' Brechas abs'!AW$2:AW$67,0)</f>
        <v>35</v>
      </c>
      <c r="AX18" s="368">
        <f>RANK(' Brechas abs'!AX18,' Brechas abs'!AX$2:AX$67,0)</f>
        <v>24</v>
      </c>
      <c r="AY18" s="368">
        <f>RANK(' Brechas abs'!AY18,' Brechas abs'!AY$2:AY$67,0)</f>
        <v>31</v>
      </c>
      <c r="AZ18" s="368">
        <f>RANK(' Brechas abs'!AZ18,' Brechas abs'!AZ$2:AZ$67,0)</f>
        <v>45</v>
      </c>
      <c r="BA18" s="368">
        <f>RANK(' Brechas abs'!BA18,' Brechas abs'!BA$2:BA$67,0)</f>
        <v>22</v>
      </c>
      <c r="BB18" s="368">
        <f>RANK(' Brechas abs'!BB18,' Brechas abs'!BB$2:BB$67,0)</f>
        <v>57</v>
      </c>
      <c r="BC18" s="368">
        <f>RANK(' Brechas abs'!BC18,' Brechas abs'!BC$2:BC$67,0)</f>
        <v>12</v>
      </c>
      <c r="BD18" s="368">
        <f>RANK(' Brechas abs'!BD18,' Brechas abs'!BD$2:BD$67,0)</f>
        <v>17</v>
      </c>
      <c r="BE18" s="368">
        <f>RANK(' Brechas abs'!BE18,' Brechas abs'!BE$2:BE$67,0)</f>
        <v>57</v>
      </c>
      <c r="BF18" s="368">
        <f>RANK(' Brechas abs'!BF18,' Brechas abs'!BF$2:BF$67,0)</f>
        <v>11</v>
      </c>
      <c r="BG18" s="368">
        <f>RANK(' Brechas abs'!BG18,' Brechas abs'!BG$2:BG$67,0)</f>
        <v>57</v>
      </c>
      <c r="BH18" s="368">
        <f>RANK(' Brechas abs'!BH18,' Brechas abs'!BH$2:BH$67,0)</f>
        <v>62</v>
      </c>
      <c r="BI18" s="368">
        <f>RANK(' Brechas abs'!BI18,' Brechas abs'!BI$2:BI$67,0)</f>
        <v>17</v>
      </c>
      <c r="BJ18" s="368">
        <f>RANK(' Brechas abs'!BJ18,' Brechas abs'!BJ$2:BJ$67,0)</f>
        <v>6</v>
      </c>
      <c r="BK18" s="368">
        <f>RANK(' Brechas abs'!BK18,' Brechas abs'!BK$2:BK$67,0)</f>
        <v>24</v>
      </c>
      <c r="BL18" s="368">
        <f>RANK(' Brechas abs'!BL18,' Brechas abs'!BL$2:BL$67,0)</f>
        <v>4</v>
      </c>
      <c r="BM18" s="368">
        <f>RANK(' Brechas abs'!BM18,' Brechas abs'!BM$2:BM$67,0)</f>
        <v>16</v>
      </c>
      <c r="BN18" s="368">
        <f>RANK(' Brechas abs'!BN18,' Brechas abs'!BN$2:BN$67,0)</f>
        <v>56</v>
      </c>
      <c r="BO18" s="368">
        <f>RANK(' Brechas abs'!BO18,' Brechas abs'!BO$2:BO$67,0)</f>
        <v>55</v>
      </c>
      <c r="BP18" s="368">
        <f>RANK(' Brechas abs'!BP18,' Brechas abs'!BP$2:BP$67,0)</f>
        <v>46</v>
      </c>
      <c r="BQ18" s="368">
        <f>RANK(' Brechas abs'!BQ18,' Brechas abs'!BQ$2:BQ$67,0)</f>
        <v>31</v>
      </c>
      <c r="BR18" s="368">
        <f>RANK(' Brechas abs'!BR18,' Brechas abs'!BR$2:BR$67,0)</f>
        <v>27</v>
      </c>
      <c r="BS18" s="368">
        <f>RANK(' Brechas abs'!BS18,' Brechas abs'!BS$2:BS$67,0)</f>
        <v>45</v>
      </c>
      <c r="BT18" s="368">
        <f>RANK(' Brechas abs'!BT18,' Brechas abs'!BT$2:BT$67,0)</f>
        <v>47</v>
      </c>
      <c r="BU18" s="368">
        <f>RANK(' Brechas abs'!BU18,' Brechas abs'!BU$2:BU$67,0)</f>
        <v>42</v>
      </c>
    </row>
    <row r="19" spans="1:73">
      <c r="A19" s="367">
        <v>54</v>
      </c>
      <c r="B19" s="367" t="s">
        <v>97</v>
      </c>
      <c r="C19" s="367">
        <v>2024</v>
      </c>
      <c r="D19" s="368">
        <f>RANK(' Brechas abs'!D19,' Brechas abs'!D$2:D$67,0)</f>
        <v>13</v>
      </c>
      <c r="E19" s="368">
        <f>RANK(' Brechas abs'!E19,' Brechas abs'!E$2:E$67,0)</f>
        <v>34</v>
      </c>
      <c r="F19" s="368">
        <f>RANK(' Brechas abs'!F19,' Brechas abs'!F$2:F$67,0)</f>
        <v>20</v>
      </c>
      <c r="G19" s="368">
        <f>RANK(' Brechas abs'!G19,' Brechas abs'!G$2:G$67,0)</f>
        <v>57</v>
      </c>
      <c r="H19" s="368">
        <f>RANK(' Brechas abs'!H19,' Brechas abs'!H$2:H$67,0)</f>
        <v>35</v>
      </c>
      <c r="I19" s="368">
        <f>RANK(' Brechas abs'!I19,' Brechas abs'!I$2:I$67,0)</f>
        <v>50</v>
      </c>
      <c r="J19" s="368">
        <f>RANK(' Brechas abs'!J19,' Brechas abs'!J$2:J$67,0)</f>
        <v>16</v>
      </c>
      <c r="K19" s="368">
        <f>RANK(' Brechas abs'!K19,' Brechas abs'!K$2:K$67,0)</f>
        <v>52</v>
      </c>
      <c r="L19" s="368">
        <f>RANK(' Brechas abs'!L19,' Brechas abs'!L$2:L$67,0)</f>
        <v>29</v>
      </c>
      <c r="M19" s="368">
        <f>RANK(' Brechas abs'!M19,' Brechas abs'!M$2:M$67,0)</f>
        <v>25</v>
      </c>
      <c r="N19" s="368">
        <f>RANK(' Brechas abs'!N19,' Brechas abs'!N$2:N$67,0)</f>
        <v>54</v>
      </c>
      <c r="O19" s="368">
        <f>RANK(' Brechas abs'!O19,' Brechas abs'!O$2:O$67,0)</f>
        <v>38</v>
      </c>
      <c r="P19" s="368">
        <f>RANK(' Brechas abs'!P19,' Brechas abs'!P$2:P$67,0)</f>
        <v>6</v>
      </c>
      <c r="Q19" s="368">
        <f>RANK(' Brechas abs'!Q19,' Brechas abs'!Q$2:Q$67,0)</f>
        <v>18</v>
      </c>
      <c r="R19" s="368">
        <f>RANK(' Brechas abs'!R19,' Brechas abs'!R$2:R$67,0)</f>
        <v>37</v>
      </c>
      <c r="S19" s="368">
        <f>RANK(' Brechas abs'!S19,' Brechas abs'!S$2:S$67,0)</f>
        <v>22</v>
      </c>
      <c r="T19" s="368">
        <f>RANK(' Brechas abs'!T19,' Brechas abs'!T$2:T$67,0)</f>
        <v>58</v>
      </c>
      <c r="U19" s="368">
        <f>RANK(' Brechas abs'!U19,' Brechas abs'!U$2:U$67,0)</f>
        <v>18</v>
      </c>
      <c r="V19" s="368">
        <f>RANK(' Brechas abs'!V19,' Brechas abs'!V$2:V$67,0)</f>
        <v>15</v>
      </c>
      <c r="W19" s="368">
        <f>RANK(' Brechas abs'!W19,' Brechas abs'!W$2:W$67,0)</f>
        <v>33</v>
      </c>
      <c r="X19" s="368">
        <f>RANK(' Brechas abs'!X19,' Brechas abs'!X$2:X$67,0)</f>
        <v>56</v>
      </c>
      <c r="Y19" s="368">
        <f>RANK(' Brechas abs'!Y19,' Brechas abs'!Y$2:Y$67,0)</f>
        <v>61</v>
      </c>
      <c r="Z19" s="368">
        <f>RANK(' Brechas abs'!Z19,' Brechas abs'!Z$2:Z$67,0)</f>
        <v>43</v>
      </c>
      <c r="AA19" s="368">
        <f>RANK(' Brechas abs'!AA19,' Brechas abs'!AA$2:AA$67,0)</f>
        <v>32</v>
      </c>
      <c r="AB19" s="368">
        <f>RANK(' Brechas abs'!AB19,' Brechas abs'!AB$2:AB$67,0)</f>
        <v>25</v>
      </c>
      <c r="AC19" s="368">
        <f>RANK(' Brechas abs'!AC19,' Brechas abs'!AC$2:AC$67,0)</f>
        <v>14</v>
      </c>
      <c r="AD19" s="368">
        <f>RANK(' Brechas abs'!AD19,' Brechas abs'!AD$2:AD$67,0)</f>
        <v>21</v>
      </c>
      <c r="AE19" s="368">
        <f>RANK(' Brechas abs'!AE19,' Brechas abs'!AE$2:AE$67,0)</f>
        <v>34</v>
      </c>
      <c r="AF19" s="368">
        <f>RANK(' Brechas abs'!AF19,' Brechas abs'!AF$2:AF$67,0)</f>
        <v>48</v>
      </c>
      <c r="AG19" s="368">
        <f>RANK(' Brechas abs'!AG19,' Brechas abs'!AG$2:AG$67,0)</f>
        <v>41</v>
      </c>
      <c r="AH19" s="368">
        <f>RANK(' Brechas abs'!AH19,' Brechas abs'!AH$2:AH$67,0)</f>
        <v>58</v>
      </c>
      <c r="AI19" s="368">
        <f>RANK(' Brechas abs'!AI19,' Brechas abs'!AI$2:AI$67,0)</f>
        <v>38</v>
      </c>
      <c r="AJ19" s="368">
        <f>RANK(' Brechas abs'!AJ19,' Brechas abs'!AJ$2:AJ$67,0)</f>
        <v>31</v>
      </c>
      <c r="AK19" s="368">
        <f>RANK(' Brechas abs'!AK19,' Brechas abs'!AK$2:AK$67,0)</f>
        <v>32</v>
      </c>
      <c r="AL19" s="368">
        <f>RANK(' Brechas abs'!AL19,' Brechas abs'!AL$2:AL$67,0)</f>
        <v>22</v>
      </c>
      <c r="AM19" s="368">
        <f>RANK(' Brechas abs'!AM19,' Brechas abs'!AM$2:AM$67,0)</f>
        <v>55</v>
      </c>
      <c r="AN19" s="368">
        <f>RANK(' Brechas abs'!AN19,' Brechas abs'!AN$2:AN$67,0)</f>
        <v>26</v>
      </c>
      <c r="AO19" s="368">
        <f>RANK(' Brechas abs'!AO19,' Brechas abs'!AO$2:AO$67,0)</f>
        <v>58</v>
      </c>
      <c r="AP19" s="368">
        <f>RANK(' Brechas abs'!AP19,' Brechas abs'!AP$2:AP$67,0)</f>
        <v>30</v>
      </c>
      <c r="AQ19" s="368">
        <f>RANK(' Brechas abs'!AQ19,' Brechas abs'!AQ$2:AQ$67,0)</f>
        <v>44</v>
      </c>
      <c r="AR19" s="368">
        <f>RANK(' Brechas abs'!AR19,' Brechas abs'!AR$2:AR$67,0)</f>
        <v>26</v>
      </c>
      <c r="AS19" s="368">
        <f>RANK(' Brechas abs'!AS19,' Brechas abs'!AS$2:AS$67,0)</f>
        <v>64</v>
      </c>
      <c r="AT19" s="368">
        <f>RANK(' Brechas abs'!AT19,' Brechas abs'!AT$2:AT$67,0)</f>
        <v>19</v>
      </c>
      <c r="AU19" s="368">
        <f>RANK(' Brechas abs'!AU19,' Brechas abs'!AU$2:AU$67,0)</f>
        <v>27</v>
      </c>
      <c r="AV19" s="368">
        <f>RANK(' Brechas abs'!AV19,' Brechas abs'!AV$2:AV$67,0)</f>
        <v>61</v>
      </c>
      <c r="AW19" s="368">
        <f>RANK(' Brechas abs'!AW19,' Brechas abs'!AW$2:AW$67,0)</f>
        <v>63</v>
      </c>
      <c r="AX19" s="368">
        <f>RANK(' Brechas abs'!AX19,' Brechas abs'!AX$2:AX$67,0)</f>
        <v>28</v>
      </c>
      <c r="AY19" s="368">
        <f>RANK(' Brechas abs'!AY19,' Brechas abs'!AY$2:AY$67,0)</f>
        <v>45</v>
      </c>
      <c r="AZ19" s="368">
        <f>RANK(' Brechas abs'!AZ19,' Brechas abs'!AZ$2:AZ$67,0)</f>
        <v>54</v>
      </c>
      <c r="BA19" s="368">
        <f>RANK(' Brechas abs'!BA19,' Brechas abs'!BA$2:BA$67,0)</f>
        <v>27</v>
      </c>
      <c r="BB19" s="368">
        <f>RANK(' Brechas abs'!BB19,' Brechas abs'!BB$2:BB$67,0)</f>
        <v>40</v>
      </c>
      <c r="BC19" s="368">
        <f>RANK(' Brechas abs'!BC19,' Brechas abs'!BC$2:BC$67,0)</f>
        <v>49</v>
      </c>
      <c r="BD19" s="368">
        <f>RANK(' Brechas abs'!BD19,' Brechas abs'!BD$2:BD$67,0)</f>
        <v>42</v>
      </c>
      <c r="BE19" s="368">
        <f>RANK(' Brechas abs'!BE19,' Brechas abs'!BE$2:BE$67,0)</f>
        <v>44</v>
      </c>
      <c r="BF19" s="368">
        <f>RANK(' Brechas abs'!BF19,' Brechas abs'!BF$2:BF$67,0)</f>
        <v>29</v>
      </c>
      <c r="BG19" s="368">
        <f>RANK(' Brechas abs'!BG19,' Brechas abs'!BG$2:BG$67,0)</f>
        <v>25</v>
      </c>
      <c r="BH19" s="368">
        <f>RANK(' Brechas abs'!BH19,' Brechas abs'!BH$2:BH$67,0)</f>
        <v>18</v>
      </c>
      <c r="BI19" s="368">
        <f>RANK(' Brechas abs'!BI19,' Brechas abs'!BI$2:BI$67,0)</f>
        <v>43</v>
      </c>
      <c r="BJ19" s="368">
        <f>RANK(' Brechas abs'!BJ19,' Brechas abs'!BJ$2:BJ$67,0)</f>
        <v>18</v>
      </c>
      <c r="BK19" s="368">
        <f>RANK(' Brechas abs'!BK19,' Brechas abs'!BK$2:BK$67,0)</f>
        <v>38</v>
      </c>
      <c r="BL19" s="368">
        <f>RANK(' Brechas abs'!BL19,' Brechas abs'!BL$2:BL$67,0)</f>
        <v>36</v>
      </c>
      <c r="BM19" s="368">
        <f>RANK(' Brechas abs'!BM19,' Brechas abs'!BM$2:BM$67,0)</f>
        <v>52</v>
      </c>
      <c r="BN19" s="368">
        <f>RANK(' Brechas abs'!BN19,' Brechas abs'!BN$2:BN$67,0)</f>
        <v>52</v>
      </c>
      <c r="BO19" s="368">
        <f>RANK(' Brechas abs'!BO19,' Brechas abs'!BO$2:BO$67,0)</f>
        <v>49</v>
      </c>
      <c r="BP19" s="368">
        <f>RANK(' Brechas abs'!BP19,' Brechas abs'!BP$2:BP$67,0)</f>
        <v>25</v>
      </c>
      <c r="BQ19" s="368">
        <f>RANK(' Brechas abs'!BQ19,' Brechas abs'!BQ$2:BQ$67,0)</f>
        <v>27</v>
      </c>
      <c r="BR19" s="368">
        <f>RANK(' Brechas abs'!BR19,' Brechas abs'!BR$2:BR$67,0)</f>
        <v>42</v>
      </c>
      <c r="BS19" s="368">
        <f>RANK(' Brechas abs'!BS19,' Brechas abs'!BS$2:BS$67,0)</f>
        <v>29</v>
      </c>
      <c r="BT19" s="368">
        <f>RANK(' Brechas abs'!BT19,' Brechas abs'!BT$2:BT$67,0)</f>
        <v>52</v>
      </c>
      <c r="BU19" s="368">
        <f>RANK(' Brechas abs'!BU19,' Brechas abs'!BU$2:BU$67,0)</f>
        <v>28</v>
      </c>
    </row>
    <row r="20" spans="1:73">
      <c r="A20" s="367">
        <v>63</v>
      </c>
      <c r="B20" s="367" t="s">
        <v>98</v>
      </c>
      <c r="C20" s="367">
        <v>2024</v>
      </c>
      <c r="D20" s="368">
        <f>RANK(' Brechas abs'!D20,' Brechas abs'!D$2:D$67,0)</f>
        <v>10</v>
      </c>
      <c r="E20" s="368">
        <f>RANK(' Brechas abs'!E20,' Brechas abs'!E$2:E$67,0)</f>
        <v>56</v>
      </c>
      <c r="F20" s="368">
        <f>RANK(' Brechas abs'!F20,' Brechas abs'!F$2:F$67,0)</f>
        <v>55</v>
      </c>
      <c r="G20" s="368">
        <f>RANK(' Brechas abs'!G20,' Brechas abs'!G$2:G$67,0)</f>
        <v>40</v>
      </c>
      <c r="H20" s="368">
        <f>RANK(' Brechas abs'!H20,' Brechas abs'!H$2:H$67,0)</f>
        <v>32</v>
      </c>
      <c r="I20" s="368">
        <f>RANK(' Brechas abs'!I20,' Brechas abs'!I$2:I$67,0)</f>
        <v>41</v>
      </c>
      <c r="J20" s="368">
        <f>RANK(' Brechas abs'!J20,' Brechas abs'!J$2:J$67,0)</f>
        <v>47</v>
      </c>
      <c r="K20" s="368">
        <f>RANK(' Brechas abs'!K20,' Brechas abs'!K$2:K$67,0)</f>
        <v>60</v>
      </c>
      <c r="L20" s="368">
        <f>RANK(' Brechas abs'!L20,' Brechas abs'!L$2:L$67,0)</f>
        <v>43</v>
      </c>
      <c r="M20" s="368">
        <f>RANK(' Brechas abs'!M20,' Brechas abs'!M$2:M$67,0)</f>
        <v>28</v>
      </c>
      <c r="N20" s="368">
        <f>RANK(' Brechas abs'!N20,' Brechas abs'!N$2:N$67,0)</f>
        <v>50</v>
      </c>
      <c r="O20" s="368">
        <f>RANK(' Brechas abs'!O20,' Brechas abs'!O$2:O$67,0)</f>
        <v>48</v>
      </c>
      <c r="P20" s="368">
        <f>RANK(' Brechas abs'!P20,' Brechas abs'!P$2:P$67,0)</f>
        <v>38</v>
      </c>
      <c r="Q20" s="368">
        <f>RANK(' Brechas abs'!Q20,' Brechas abs'!Q$2:Q$67,0)</f>
        <v>39</v>
      </c>
      <c r="R20" s="368">
        <f>RANK(' Brechas abs'!R20,' Brechas abs'!R$2:R$67,0)</f>
        <v>62</v>
      </c>
      <c r="S20" s="368">
        <f>RANK(' Brechas abs'!S20,' Brechas abs'!S$2:S$67,0)</f>
        <v>9</v>
      </c>
      <c r="T20" s="368">
        <f>RANK(' Brechas abs'!T20,' Brechas abs'!T$2:T$67,0)</f>
        <v>37</v>
      </c>
      <c r="U20" s="368">
        <f>RANK(' Brechas abs'!U20,' Brechas abs'!U$2:U$67,0)</f>
        <v>17</v>
      </c>
      <c r="V20" s="368">
        <f>RANK(' Brechas abs'!V20,' Brechas abs'!V$2:V$67,0)</f>
        <v>7</v>
      </c>
      <c r="W20" s="368">
        <f>RANK(' Brechas abs'!W20,' Brechas abs'!W$2:W$67,0)</f>
        <v>3</v>
      </c>
      <c r="X20" s="368">
        <f>RANK(' Brechas abs'!X20,' Brechas abs'!X$2:X$67,0)</f>
        <v>59</v>
      </c>
      <c r="Y20" s="368">
        <f>RANK(' Brechas abs'!Y20,' Brechas abs'!Y$2:Y$67,0)</f>
        <v>35</v>
      </c>
      <c r="Z20" s="368">
        <f>RANK(' Brechas abs'!Z20,' Brechas abs'!Z$2:Z$67,0)</f>
        <v>4</v>
      </c>
      <c r="AA20" s="368">
        <f>RANK(' Brechas abs'!AA20,' Brechas abs'!AA$2:AA$67,0)</f>
        <v>18</v>
      </c>
      <c r="AB20" s="368">
        <f>RANK(' Brechas abs'!AB20,' Brechas abs'!AB$2:AB$67,0)</f>
        <v>9</v>
      </c>
      <c r="AC20" s="368">
        <f>RANK(' Brechas abs'!AC20,' Brechas abs'!AC$2:AC$67,0)</f>
        <v>5</v>
      </c>
      <c r="AD20" s="368">
        <f>RANK(' Brechas abs'!AD20,' Brechas abs'!AD$2:AD$67,0)</f>
        <v>9</v>
      </c>
      <c r="AE20" s="368">
        <f>RANK(' Brechas abs'!AE20,' Brechas abs'!AE$2:AE$67,0)</f>
        <v>6</v>
      </c>
      <c r="AF20" s="368">
        <f>RANK(' Brechas abs'!AF20,' Brechas abs'!AF$2:AF$67,0)</f>
        <v>19</v>
      </c>
      <c r="AG20" s="368">
        <f>RANK(' Brechas abs'!AG20,' Brechas abs'!AG$2:AG$67,0)</f>
        <v>57</v>
      </c>
      <c r="AH20" s="368">
        <f>RANK(' Brechas abs'!AH20,' Brechas abs'!AH$2:AH$67,0)</f>
        <v>6</v>
      </c>
      <c r="AI20" s="368">
        <f>RANK(' Brechas abs'!AI20,' Brechas abs'!AI$2:AI$67,0)</f>
        <v>18</v>
      </c>
      <c r="AJ20" s="368">
        <f>RANK(' Brechas abs'!AJ20,' Brechas abs'!AJ$2:AJ$67,0)</f>
        <v>47</v>
      </c>
      <c r="AK20" s="368">
        <f>RANK(' Brechas abs'!AK20,' Brechas abs'!AK$2:AK$67,0)</f>
        <v>64</v>
      </c>
      <c r="AL20" s="368">
        <f>RANK(' Brechas abs'!AL20,' Brechas abs'!AL$2:AL$67,0)</f>
        <v>50</v>
      </c>
      <c r="AM20" s="368">
        <f>RANK(' Brechas abs'!AM20,' Brechas abs'!AM$2:AM$67,0)</f>
        <v>59</v>
      </c>
      <c r="AN20" s="368">
        <f>RANK(' Brechas abs'!AN20,' Brechas abs'!AN$2:AN$67,0)</f>
        <v>49</v>
      </c>
      <c r="AO20" s="368">
        <f>RANK(' Brechas abs'!AO20,' Brechas abs'!AO$2:AO$67,0)</f>
        <v>63</v>
      </c>
      <c r="AP20" s="368">
        <f>RANK(' Brechas abs'!AP20,' Brechas abs'!AP$2:AP$67,0)</f>
        <v>37</v>
      </c>
      <c r="AQ20" s="368">
        <f>RANK(' Brechas abs'!AQ20,' Brechas abs'!AQ$2:AQ$67,0)</f>
        <v>46</v>
      </c>
      <c r="AR20" s="368">
        <f>RANK(' Brechas abs'!AR20,' Brechas abs'!AR$2:AR$67,0)</f>
        <v>12</v>
      </c>
      <c r="AS20" s="368">
        <f>RANK(' Brechas abs'!AS20,' Brechas abs'!AS$2:AS$67,0)</f>
        <v>29</v>
      </c>
      <c r="AT20" s="368">
        <f>RANK(' Brechas abs'!AT20,' Brechas abs'!AT$2:AT$67,0)</f>
        <v>5</v>
      </c>
      <c r="AU20" s="368">
        <f>RANK(' Brechas abs'!AU20,' Brechas abs'!AU$2:AU$67,0)</f>
        <v>37</v>
      </c>
      <c r="AV20" s="368">
        <f>RANK(' Brechas abs'!AV20,' Brechas abs'!AV$2:AV$67,0)</f>
        <v>51</v>
      </c>
      <c r="AW20" s="368">
        <f>RANK(' Brechas abs'!AW20,' Brechas abs'!AW$2:AW$67,0)</f>
        <v>62</v>
      </c>
      <c r="AX20" s="368">
        <f>RANK(' Brechas abs'!AX20,' Brechas abs'!AX$2:AX$67,0)</f>
        <v>34</v>
      </c>
      <c r="AY20" s="368">
        <f>RANK(' Brechas abs'!AY20,' Brechas abs'!AY$2:AY$67,0)</f>
        <v>51</v>
      </c>
      <c r="AZ20" s="368">
        <f>RANK(' Brechas abs'!AZ20,' Brechas abs'!AZ$2:AZ$67,0)</f>
        <v>38</v>
      </c>
      <c r="BA20" s="368">
        <f>RANK(' Brechas abs'!BA20,' Brechas abs'!BA$2:BA$67,0)</f>
        <v>13</v>
      </c>
      <c r="BB20" s="368">
        <f>RANK(' Brechas abs'!BB20,' Brechas abs'!BB$2:BB$67,0)</f>
        <v>36</v>
      </c>
      <c r="BC20" s="368">
        <f>RANK(' Brechas abs'!BC20,' Brechas abs'!BC$2:BC$67,0)</f>
        <v>64</v>
      </c>
      <c r="BD20" s="368">
        <f>RANK(' Brechas abs'!BD20,' Brechas abs'!BD$2:BD$67,0)</f>
        <v>32</v>
      </c>
      <c r="BE20" s="368">
        <f>RANK(' Brechas abs'!BE20,' Brechas abs'!BE$2:BE$67,0)</f>
        <v>33</v>
      </c>
      <c r="BF20" s="368">
        <f>RANK(' Brechas abs'!BF20,' Brechas abs'!BF$2:BF$67,0)</f>
        <v>5</v>
      </c>
      <c r="BG20" s="368">
        <f>RANK(' Brechas abs'!BG20,' Brechas abs'!BG$2:BG$67,0)</f>
        <v>58</v>
      </c>
      <c r="BH20" s="368">
        <f>RANK(' Brechas abs'!BH20,' Brechas abs'!BH$2:BH$67,0)</f>
        <v>17</v>
      </c>
      <c r="BI20" s="368">
        <f>RANK(' Brechas abs'!BI20,' Brechas abs'!BI$2:BI$67,0)</f>
        <v>55</v>
      </c>
      <c r="BJ20" s="368">
        <f>RANK(' Brechas abs'!BJ20,' Brechas abs'!BJ$2:BJ$67,0)</f>
        <v>41</v>
      </c>
      <c r="BK20" s="368">
        <f>RANK(' Brechas abs'!BK20,' Brechas abs'!BK$2:BK$67,0)</f>
        <v>33</v>
      </c>
      <c r="BL20" s="368">
        <f>RANK(' Brechas abs'!BL20,' Brechas abs'!BL$2:BL$67,0)</f>
        <v>55</v>
      </c>
      <c r="BM20" s="368">
        <f>RANK(' Brechas abs'!BM20,' Brechas abs'!BM$2:BM$67,0)</f>
        <v>64</v>
      </c>
      <c r="BN20" s="368">
        <f>RANK(' Brechas abs'!BN20,' Brechas abs'!BN$2:BN$67,0)</f>
        <v>32</v>
      </c>
      <c r="BO20" s="368">
        <f>RANK(' Brechas abs'!BO20,' Brechas abs'!BO$2:BO$67,0)</f>
        <v>31</v>
      </c>
      <c r="BP20" s="368">
        <f>RANK(' Brechas abs'!BP20,' Brechas abs'!BP$2:BP$67,0)</f>
        <v>50</v>
      </c>
      <c r="BQ20" s="368">
        <f>RANK(' Brechas abs'!BQ20,' Brechas abs'!BQ$2:BQ$67,0)</f>
        <v>48</v>
      </c>
      <c r="BR20" s="368">
        <f>RANK(' Brechas abs'!BR20,' Brechas abs'!BR$2:BR$67,0)</f>
        <v>46</v>
      </c>
      <c r="BS20" s="368">
        <f>RANK(' Brechas abs'!BS20,' Brechas abs'!BS$2:BS$67,0)</f>
        <v>15</v>
      </c>
      <c r="BT20" s="368">
        <f>RANK(' Brechas abs'!BT20,' Brechas abs'!BT$2:BT$67,0)</f>
        <v>25</v>
      </c>
      <c r="BU20" s="368">
        <f>RANK(' Brechas abs'!BU20,' Brechas abs'!BU$2:BU$67,0)</f>
        <v>34</v>
      </c>
    </row>
    <row r="21" spans="1:73">
      <c r="A21" s="367">
        <v>66</v>
      </c>
      <c r="B21" s="367" t="s">
        <v>99</v>
      </c>
      <c r="C21" s="367">
        <v>2024</v>
      </c>
      <c r="D21" s="368">
        <f>RANK(' Brechas abs'!D21,' Brechas abs'!D$2:D$67,0)</f>
        <v>21</v>
      </c>
      <c r="E21" s="368">
        <f>RANK(' Brechas abs'!E21,' Brechas abs'!E$2:E$67,0)</f>
        <v>17</v>
      </c>
      <c r="F21" s="368">
        <f>RANK(' Brechas abs'!F21,' Brechas abs'!F$2:F$67,0)</f>
        <v>37</v>
      </c>
      <c r="G21" s="368">
        <f>RANK(' Brechas abs'!G21,' Brechas abs'!G$2:G$67,0)</f>
        <v>47</v>
      </c>
      <c r="H21" s="368">
        <f>RANK(' Brechas abs'!H21,' Brechas abs'!H$2:H$67,0)</f>
        <v>40</v>
      </c>
      <c r="I21" s="368">
        <f>RANK(' Brechas abs'!I21,' Brechas abs'!I$2:I$67,0)</f>
        <v>35</v>
      </c>
      <c r="J21" s="368">
        <f>RANK(' Brechas abs'!J21,' Brechas abs'!J$2:J$67,0)</f>
        <v>59</v>
      </c>
      <c r="K21" s="368">
        <f>RANK(' Brechas abs'!K21,' Brechas abs'!K$2:K$67,0)</f>
        <v>36</v>
      </c>
      <c r="L21" s="368">
        <f>RANK(' Brechas abs'!L21,' Brechas abs'!L$2:L$67,0)</f>
        <v>30</v>
      </c>
      <c r="M21" s="368">
        <f>RANK(' Brechas abs'!M21,' Brechas abs'!M$2:M$67,0)</f>
        <v>43</v>
      </c>
      <c r="N21" s="368">
        <f>RANK(' Brechas abs'!N21,' Brechas abs'!N$2:N$67,0)</f>
        <v>59</v>
      </c>
      <c r="O21" s="368">
        <f>RANK(' Brechas abs'!O21,' Brechas abs'!O$2:O$67,0)</f>
        <v>56</v>
      </c>
      <c r="P21" s="368">
        <f>RANK(' Brechas abs'!P21,' Brechas abs'!P$2:P$67,0)</f>
        <v>48</v>
      </c>
      <c r="Q21" s="368">
        <f>RANK(' Brechas abs'!Q21,' Brechas abs'!Q$2:Q$67,0)</f>
        <v>47</v>
      </c>
      <c r="R21" s="368">
        <f>RANK(' Brechas abs'!R21,' Brechas abs'!R$2:R$67,0)</f>
        <v>30</v>
      </c>
      <c r="S21" s="368">
        <f>RANK(' Brechas abs'!S21,' Brechas abs'!S$2:S$67,0)</f>
        <v>42</v>
      </c>
      <c r="T21" s="368">
        <f>RANK(' Brechas abs'!T21,' Brechas abs'!T$2:T$67,0)</f>
        <v>28</v>
      </c>
      <c r="U21" s="368">
        <f>RANK(' Brechas abs'!U21,' Brechas abs'!U$2:U$67,0)</f>
        <v>35</v>
      </c>
      <c r="V21" s="368">
        <f>RANK(' Brechas abs'!V21,' Brechas abs'!V$2:V$67,0)</f>
        <v>36</v>
      </c>
      <c r="W21" s="368">
        <f>RANK(' Brechas abs'!W21,' Brechas abs'!W$2:W$67,0)</f>
        <v>6</v>
      </c>
      <c r="X21" s="368">
        <f>RANK(' Brechas abs'!X21,' Brechas abs'!X$2:X$67,0)</f>
        <v>53</v>
      </c>
      <c r="Y21" s="368">
        <f>RANK(' Brechas abs'!Y21,' Brechas abs'!Y$2:Y$67,0)</f>
        <v>2</v>
      </c>
      <c r="Z21" s="368">
        <f>RANK(' Brechas abs'!Z21,' Brechas abs'!Z$2:Z$67,0)</f>
        <v>14</v>
      </c>
      <c r="AA21" s="368">
        <f>RANK(' Brechas abs'!AA21,' Brechas abs'!AA$2:AA$67,0)</f>
        <v>8</v>
      </c>
      <c r="AB21" s="368">
        <f>RANK(' Brechas abs'!AB21,' Brechas abs'!AB$2:AB$67,0)</f>
        <v>50</v>
      </c>
      <c r="AC21" s="368">
        <f>RANK(' Brechas abs'!AC21,' Brechas abs'!AC$2:AC$67,0)</f>
        <v>4</v>
      </c>
      <c r="AD21" s="368">
        <f>RANK(' Brechas abs'!AD21,' Brechas abs'!AD$2:AD$67,0)</f>
        <v>16</v>
      </c>
      <c r="AE21" s="368">
        <f>RANK(' Brechas abs'!AE21,' Brechas abs'!AE$2:AE$67,0)</f>
        <v>4</v>
      </c>
      <c r="AF21" s="368">
        <f>RANK(' Brechas abs'!AF21,' Brechas abs'!AF$2:AF$67,0)</f>
        <v>30</v>
      </c>
      <c r="AG21" s="368">
        <f>RANK(' Brechas abs'!AG21,' Brechas abs'!AG$2:AG$67,0)</f>
        <v>51</v>
      </c>
      <c r="AH21" s="368">
        <f>RANK(' Brechas abs'!AH21,' Brechas abs'!AH$2:AH$67,0)</f>
        <v>37</v>
      </c>
      <c r="AI21" s="368">
        <f>RANK(' Brechas abs'!AI21,' Brechas abs'!AI$2:AI$67,0)</f>
        <v>17</v>
      </c>
      <c r="AJ21" s="368">
        <f>RANK(' Brechas abs'!AJ21,' Brechas abs'!AJ$2:AJ$67,0)</f>
        <v>55</v>
      </c>
      <c r="AK21" s="368">
        <f>RANK(' Brechas abs'!AK21,' Brechas abs'!AK$2:AK$67,0)</f>
        <v>57</v>
      </c>
      <c r="AL21" s="368">
        <f>RANK(' Brechas abs'!AL21,' Brechas abs'!AL$2:AL$67,0)</f>
        <v>44</v>
      </c>
      <c r="AM21" s="368">
        <f>RANK(' Brechas abs'!AM21,' Brechas abs'!AM$2:AM$67,0)</f>
        <v>64</v>
      </c>
      <c r="AN21" s="368">
        <f>RANK(' Brechas abs'!AN21,' Brechas abs'!AN$2:AN$67,0)</f>
        <v>66</v>
      </c>
      <c r="AO21" s="368">
        <f>RANK(' Brechas abs'!AO21,' Brechas abs'!AO$2:AO$67,0)</f>
        <v>64</v>
      </c>
      <c r="AP21" s="368">
        <f>RANK(' Brechas abs'!AP21,' Brechas abs'!AP$2:AP$67,0)</f>
        <v>48</v>
      </c>
      <c r="AQ21" s="368">
        <f>RANK(' Brechas abs'!AQ21,' Brechas abs'!AQ$2:AQ$67,0)</f>
        <v>53</v>
      </c>
      <c r="AR21" s="368">
        <f>RANK(' Brechas abs'!AR21,' Brechas abs'!AR$2:AR$67,0)</f>
        <v>53</v>
      </c>
      <c r="AS21" s="368">
        <f>RANK(' Brechas abs'!AS21,' Brechas abs'!AS$2:AS$67,0)</f>
        <v>56</v>
      </c>
      <c r="AT21" s="368">
        <f>RANK(' Brechas abs'!AT21,' Brechas abs'!AT$2:AT$67,0)</f>
        <v>22</v>
      </c>
      <c r="AU21" s="368">
        <f>RANK(' Brechas abs'!AU21,' Brechas abs'!AU$2:AU$67,0)</f>
        <v>24</v>
      </c>
      <c r="AV21" s="368">
        <f>RANK(' Brechas abs'!AV21,' Brechas abs'!AV$2:AV$67,0)</f>
        <v>2</v>
      </c>
      <c r="AW21" s="368">
        <f>RANK(' Brechas abs'!AW21,' Brechas abs'!AW$2:AW$67,0)</f>
        <v>49</v>
      </c>
      <c r="AX21" s="368">
        <f>RANK(' Brechas abs'!AX21,' Brechas abs'!AX$2:AX$67,0)</f>
        <v>42</v>
      </c>
      <c r="AY21" s="368">
        <f>RANK(' Brechas abs'!AY21,' Brechas abs'!AY$2:AY$67,0)</f>
        <v>60</v>
      </c>
      <c r="AZ21" s="368">
        <f>RANK(' Brechas abs'!AZ21,' Brechas abs'!AZ$2:AZ$67,0)</f>
        <v>60</v>
      </c>
      <c r="BA21" s="368">
        <f>RANK(' Brechas abs'!BA21,' Brechas abs'!BA$2:BA$67,0)</f>
        <v>39</v>
      </c>
      <c r="BB21" s="368">
        <f>RANK(' Brechas abs'!BB21,' Brechas abs'!BB$2:BB$67,0)</f>
        <v>24</v>
      </c>
      <c r="BC21" s="368">
        <f>RANK(' Brechas abs'!BC21,' Brechas abs'!BC$2:BC$67,0)</f>
        <v>50</v>
      </c>
      <c r="BD21" s="368">
        <f>RANK(' Brechas abs'!BD21,' Brechas abs'!BD$2:BD$67,0)</f>
        <v>19</v>
      </c>
      <c r="BE21" s="368">
        <f>RANK(' Brechas abs'!BE21,' Brechas abs'!BE$2:BE$67,0)</f>
        <v>39</v>
      </c>
      <c r="BF21" s="368">
        <f>RANK(' Brechas abs'!BF21,' Brechas abs'!BF$2:BF$67,0)</f>
        <v>30</v>
      </c>
      <c r="BG21" s="368">
        <f>RANK(' Brechas abs'!BG21,' Brechas abs'!BG$2:BG$67,0)</f>
        <v>51</v>
      </c>
      <c r="BH21" s="368">
        <f>RANK(' Brechas abs'!BH21,' Brechas abs'!BH$2:BH$67,0)</f>
        <v>20</v>
      </c>
      <c r="BI21" s="368">
        <f>RANK(' Brechas abs'!BI21,' Brechas abs'!BI$2:BI$67,0)</f>
        <v>49</v>
      </c>
      <c r="BJ21" s="368">
        <f>RANK(' Brechas abs'!BJ21,' Brechas abs'!BJ$2:BJ$67,0)</f>
        <v>37</v>
      </c>
      <c r="BK21" s="368">
        <f>RANK(' Brechas abs'!BK21,' Brechas abs'!BK$2:BK$67,0)</f>
        <v>48</v>
      </c>
      <c r="BL21" s="368">
        <f>RANK(' Brechas abs'!BL21,' Brechas abs'!BL$2:BL$67,0)</f>
        <v>45</v>
      </c>
      <c r="BM21" s="368">
        <f>RANK(' Brechas abs'!BM21,' Brechas abs'!BM$2:BM$67,0)</f>
        <v>43</v>
      </c>
      <c r="BN21" s="368">
        <f>RANK(' Brechas abs'!BN21,' Brechas abs'!BN$2:BN$67,0)</f>
        <v>65</v>
      </c>
      <c r="BO21" s="368">
        <f>RANK(' Brechas abs'!BO21,' Brechas abs'!BO$2:BO$67,0)</f>
        <v>64</v>
      </c>
      <c r="BP21" s="368">
        <f>RANK(' Brechas abs'!BP21,' Brechas abs'!BP$2:BP$67,0)</f>
        <v>51</v>
      </c>
      <c r="BQ21" s="368">
        <f>RANK(' Brechas abs'!BQ21,' Brechas abs'!BQ$2:BQ$67,0)</f>
        <v>43</v>
      </c>
      <c r="BR21" s="368">
        <f>RANK(' Brechas abs'!BR21,' Brechas abs'!BR$2:BR$67,0)</f>
        <v>45</v>
      </c>
      <c r="BS21" s="368">
        <f>RANK(' Brechas abs'!BS21,' Brechas abs'!BS$2:BS$67,0)</f>
        <v>33</v>
      </c>
      <c r="BT21" s="368">
        <f>RANK(' Brechas abs'!BT21,' Brechas abs'!BT$2:BT$67,0)</f>
        <v>26</v>
      </c>
      <c r="BU21" s="368">
        <f>RANK(' Brechas abs'!BU21,' Brechas abs'!BU$2:BU$67,0)</f>
        <v>65</v>
      </c>
    </row>
    <row r="22" spans="1:73">
      <c r="A22" s="367">
        <v>68</v>
      </c>
      <c r="B22" s="367" t="s">
        <v>100</v>
      </c>
      <c r="C22" s="367">
        <v>2024</v>
      </c>
      <c r="D22" s="368">
        <f>RANK(' Brechas abs'!D22,' Brechas abs'!D$2:D$67,0)</f>
        <v>56</v>
      </c>
      <c r="E22" s="368">
        <f>RANK(' Brechas abs'!E22,' Brechas abs'!E$2:E$67,0)</f>
        <v>49</v>
      </c>
      <c r="F22" s="368">
        <f>RANK(' Brechas abs'!F22,' Brechas abs'!F$2:F$67,0)</f>
        <v>51</v>
      </c>
      <c r="G22" s="368">
        <f>RANK(' Brechas abs'!G22,' Brechas abs'!G$2:G$67,0)</f>
        <v>59</v>
      </c>
      <c r="H22" s="368">
        <f>RANK(' Brechas abs'!H22,' Brechas abs'!H$2:H$67,0)</f>
        <v>45</v>
      </c>
      <c r="I22" s="368">
        <f>RANK(' Brechas abs'!I22,' Brechas abs'!I$2:I$67,0)</f>
        <v>48</v>
      </c>
      <c r="J22" s="368">
        <f>RANK(' Brechas abs'!J22,' Brechas abs'!J$2:J$67,0)</f>
        <v>42</v>
      </c>
      <c r="K22" s="368">
        <f>RANK(' Brechas abs'!K22,' Brechas abs'!K$2:K$67,0)</f>
        <v>62</v>
      </c>
      <c r="L22" s="368">
        <f>RANK(' Brechas abs'!L22,' Brechas abs'!L$2:L$67,0)</f>
        <v>33</v>
      </c>
      <c r="M22" s="368">
        <f>RANK(' Brechas abs'!M22,' Brechas abs'!M$2:M$67,0)</f>
        <v>52</v>
      </c>
      <c r="N22" s="368">
        <f>RANK(' Brechas abs'!N22,' Brechas abs'!N$2:N$67,0)</f>
        <v>25</v>
      </c>
      <c r="O22" s="368">
        <f>RANK(' Brechas abs'!O22,' Brechas abs'!O$2:O$67,0)</f>
        <v>46</v>
      </c>
      <c r="P22" s="368">
        <f>RANK(' Brechas abs'!P22,' Brechas abs'!P$2:P$67,0)</f>
        <v>14</v>
      </c>
      <c r="Q22" s="368">
        <f>RANK(' Brechas abs'!Q22,' Brechas abs'!Q$2:Q$67,0)</f>
        <v>37</v>
      </c>
      <c r="R22" s="368">
        <f>RANK(' Brechas abs'!R22,' Brechas abs'!R$2:R$67,0)</f>
        <v>35</v>
      </c>
      <c r="S22" s="368">
        <f>RANK(' Brechas abs'!S22,' Brechas abs'!S$2:S$67,0)</f>
        <v>56</v>
      </c>
      <c r="T22" s="368">
        <f>RANK(' Brechas abs'!T22,' Brechas abs'!T$2:T$67,0)</f>
        <v>30</v>
      </c>
      <c r="U22" s="368">
        <f>RANK(' Brechas abs'!U22,' Brechas abs'!U$2:U$67,0)</f>
        <v>40</v>
      </c>
      <c r="V22" s="368">
        <f>RANK(' Brechas abs'!V22,' Brechas abs'!V$2:V$67,0)</f>
        <v>30</v>
      </c>
      <c r="W22" s="368">
        <f>RANK(' Brechas abs'!W22,' Brechas abs'!W$2:W$67,0)</f>
        <v>4</v>
      </c>
      <c r="X22" s="368">
        <f>RANK(' Brechas abs'!X22,' Brechas abs'!X$2:X$67,0)</f>
        <v>40</v>
      </c>
      <c r="Y22" s="368">
        <f>RANK(' Brechas abs'!Y22,' Brechas abs'!Y$2:Y$67,0)</f>
        <v>38</v>
      </c>
      <c r="Z22" s="368">
        <f>RANK(' Brechas abs'!Z22,' Brechas abs'!Z$2:Z$67,0)</f>
        <v>36</v>
      </c>
      <c r="AA22" s="368">
        <f>RANK(' Brechas abs'!AA22,' Brechas abs'!AA$2:AA$67,0)</f>
        <v>63</v>
      </c>
      <c r="AB22" s="368">
        <f>RANK(' Brechas abs'!AB22,' Brechas abs'!AB$2:AB$67,0)</f>
        <v>8</v>
      </c>
      <c r="AC22" s="368">
        <f>RANK(' Brechas abs'!AC22,' Brechas abs'!AC$2:AC$67,0)</f>
        <v>23</v>
      </c>
      <c r="AD22" s="368">
        <f>RANK(' Brechas abs'!AD22,' Brechas abs'!AD$2:AD$67,0)</f>
        <v>38</v>
      </c>
      <c r="AE22" s="368">
        <f>RANK(' Brechas abs'!AE22,' Brechas abs'!AE$2:AE$67,0)</f>
        <v>26</v>
      </c>
      <c r="AF22" s="368">
        <f>RANK(' Brechas abs'!AF22,' Brechas abs'!AF$2:AF$67,0)</f>
        <v>33</v>
      </c>
      <c r="AG22" s="368">
        <f>RANK(' Brechas abs'!AG22,' Brechas abs'!AG$2:AG$67,0)</f>
        <v>53</v>
      </c>
      <c r="AH22" s="368">
        <f>RANK(' Brechas abs'!AH22,' Brechas abs'!AH$2:AH$67,0)</f>
        <v>54</v>
      </c>
      <c r="AI22" s="368">
        <f>RANK(' Brechas abs'!AI22,' Brechas abs'!AI$2:AI$67,0)</f>
        <v>53</v>
      </c>
      <c r="AJ22" s="368">
        <f>RANK(' Brechas abs'!AJ22,' Brechas abs'!AJ$2:AJ$67,0)</f>
        <v>59</v>
      </c>
      <c r="AK22" s="368">
        <f>RANK(' Brechas abs'!AK22,' Brechas abs'!AK$2:AK$67,0)</f>
        <v>47</v>
      </c>
      <c r="AL22" s="368">
        <f>RANK(' Brechas abs'!AL22,' Brechas abs'!AL$2:AL$67,0)</f>
        <v>66</v>
      </c>
      <c r="AM22" s="368">
        <f>RANK(' Brechas abs'!AM22,' Brechas abs'!AM$2:AM$67,0)</f>
        <v>47</v>
      </c>
      <c r="AN22" s="368">
        <f>RANK(' Brechas abs'!AN22,' Brechas abs'!AN$2:AN$67,0)</f>
        <v>51</v>
      </c>
      <c r="AO22" s="368">
        <f>RANK(' Brechas abs'!AO22,' Brechas abs'!AO$2:AO$67,0)</f>
        <v>46</v>
      </c>
      <c r="AP22" s="368">
        <f>RANK(' Brechas abs'!AP22,' Brechas abs'!AP$2:AP$67,0)</f>
        <v>28</v>
      </c>
      <c r="AQ22" s="368">
        <f>RANK(' Brechas abs'!AQ22,' Brechas abs'!AQ$2:AQ$67,0)</f>
        <v>32</v>
      </c>
      <c r="AR22" s="368">
        <f>RANK(' Brechas abs'!AR22,' Brechas abs'!AR$2:AR$67,0)</f>
        <v>24</v>
      </c>
      <c r="AS22" s="368">
        <f>RANK(' Brechas abs'!AS22,' Brechas abs'!AS$2:AS$67,0)</f>
        <v>55</v>
      </c>
      <c r="AT22" s="368">
        <f>RANK(' Brechas abs'!AT22,' Brechas abs'!AT$2:AT$67,0)</f>
        <v>7</v>
      </c>
      <c r="AU22" s="368">
        <f>RANK(' Brechas abs'!AU22,' Brechas abs'!AU$2:AU$67,0)</f>
        <v>64</v>
      </c>
      <c r="AV22" s="368">
        <f>RANK(' Brechas abs'!AV22,' Brechas abs'!AV$2:AV$67,0)</f>
        <v>17</v>
      </c>
      <c r="AW22" s="368">
        <f>RANK(' Brechas abs'!AW22,' Brechas abs'!AW$2:AW$67,0)</f>
        <v>28</v>
      </c>
      <c r="AX22" s="368">
        <f>RANK(' Brechas abs'!AX22,' Brechas abs'!AX$2:AX$67,0)</f>
        <v>47</v>
      </c>
      <c r="AY22" s="368">
        <f>RANK(' Brechas abs'!AY22,' Brechas abs'!AY$2:AY$67,0)</f>
        <v>46</v>
      </c>
      <c r="AZ22" s="368">
        <f>RANK(' Brechas abs'!AZ22,' Brechas abs'!AZ$2:AZ$67,0)</f>
        <v>57</v>
      </c>
      <c r="BA22" s="368">
        <f>RANK(' Brechas abs'!BA22,' Brechas abs'!BA$2:BA$67,0)</f>
        <v>30</v>
      </c>
      <c r="BB22" s="368">
        <f>RANK(' Brechas abs'!BB22,' Brechas abs'!BB$2:BB$67,0)</f>
        <v>23</v>
      </c>
      <c r="BC22" s="368">
        <f>RANK(' Brechas abs'!BC22,' Brechas abs'!BC$2:BC$67,0)</f>
        <v>61</v>
      </c>
      <c r="BD22" s="368">
        <f>RANK(' Brechas abs'!BD22,' Brechas abs'!BD$2:BD$67,0)</f>
        <v>23</v>
      </c>
      <c r="BE22" s="368">
        <f>RANK(' Brechas abs'!BE22,' Brechas abs'!BE$2:BE$67,0)</f>
        <v>28</v>
      </c>
      <c r="BF22" s="368">
        <f>RANK(' Brechas abs'!BF22,' Brechas abs'!BF$2:BF$67,0)</f>
        <v>28</v>
      </c>
      <c r="BG22" s="368">
        <f>RANK(' Brechas abs'!BG22,' Brechas abs'!BG$2:BG$67,0)</f>
        <v>34</v>
      </c>
      <c r="BH22" s="368">
        <f>RANK(' Brechas abs'!BH22,' Brechas abs'!BH$2:BH$67,0)</f>
        <v>41</v>
      </c>
      <c r="BI22" s="368">
        <f>RANK(' Brechas abs'!BI22,' Brechas abs'!BI$2:BI$67,0)</f>
        <v>50</v>
      </c>
      <c r="BJ22" s="368">
        <f>RANK(' Brechas abs'!BJ22,' Brechas abs'!BJ$2:BJ$67,0)</f>
        <v>30</v>
      </c>
      <c r="BK22" s="368">
        <f>RANK(' Brechas abs'!BK22,' Brechas abs'!BK$2:BK$67,0)</f>
        <v>45</v>
      </c>
      <c r="BL22" s="368">
        <f>RANK(' Brechas abs'!BL22,' Brechas abs'!BL$2:BL$67,0)</f>
        <v>31</v>
      </c>
      <c r="BM22" s="368">
        <f>RANK(' Brechas abs'!BM22,' Brechas abs'!BM$2:BM$67,0)</f>
        <v>46</v>
      </c>
      <c r="BN22" s="368">
        <f>RANK(' Brechas abs'!BN22,' Brechas abs'!BN$2:BN$67,0)</f>
        <v>59</v>
      </c>
      <c r="BO22" s="368">
        <f>RANK(' Brechas abs'!BO22,' Brechas abs'!BO$2:BO$67,0)</f>
        <v>59</v>
      </c>
      <c r="BP22" s="368">
        <f>RANK(' Brechas abs'!BP22,' Brechas abs'!BP$2:BP$67,0)</f>
        <v>57</v>
      </c>
      <c r="BQ22" s="368">
        <f>RANK(' Brechas abs'!BQ22,' Brechas abs'!BQ$2:BQ$67,0)</f>
        <v>52</v>
      </c>
      <c r="BR22" s="368">
        <f>RANK(' Brechas abs'!BR22,' Brechas abs'!BR$2:BR$67,0)</f>
        <v>26</v>
      </c>
      <c r="BS22" s="368">
        <f>RANK(' Brechas abs'!BS22,' Brechas abs'!BS$2:BS$67,0)</f>
        <v>45</v>
      </c>
      <c r="BT22" s="368">
        <f>RANK(' Brechas abs'!BT22,' Brechas abs'!BT$2:BT$67,0)</f>
        <v>60</v>
      </c>
      <c r="BU22" s="368">
        <f>RANK(' Brechas abs'!BU22,' Brechas abs'!BU$2:BU$67,0)</f>
        <v>43</v>
      </c>
    </row>
    <row r="23" spans="1:73">
      <c r="A23" s="367">
        <v>70</v>
      </c>
      <c r="B23" s="367" t="s">
        <v>101</v>
      </c>
      <c r="C23" s="367">
        <v>2024</v>
      </c>
      <c r="D23" s="368">
        <f>RANK(' Brechas abs'!D23,' Brechas abs'!D$2:D$67,0)</f>
        <v>51</v>
      </c>
      <c r="E23" s="368">
        <f>RANK(' Brechas abs'!E23,' Brechas abs'!E$2:E$67,0)</f>
        <v>64</v>
      </c>
      <c r="F23" s="368">
        <f>RANK(' Brechas abs'!F23,' Brechas abs'!F$2:F$67,0)</f>
        <v>33</v>
      </c>
      <c r="G23" s="368">
        <f>RANK(' Brechas abs'!G23,' Brechas abs'!G$2:G$67,0)</f>
        <v>17</v>
      </c>
      <c r="H23" s="368">
        <f>RANK(' Brechas abs'!H23,' Brechas abs'!H$2:H$67,0)</f>
        <v>9</v>
      </c>
      <c r="I23" s="368">
        <f>RANK(' Brechas abs'!I23,' Brechas abs'!I$2:I$67,0)</f>
        <v>16</v>
      </c>
      <c r="J23" s="368">
        <f>RANK(' Brechas abs'!J23,' Brechas abs'!J$2:J$67,0)</f>
        <v>50</v>
      </c>
      <c r="K23" s="368">
        <f>RANK(' Brechas abs'!K23,' Brechas abs'!K$2:K$67,0)</f>
        <v>29</v>
      </c>
      <c r="L23" s="368">
        <f>RANK(' Brechas abs'!L23,' Brechas abs'!L$2:L$67,0)</f>
        <v>24</v>
      </c>
      <c r="M23" s="368">
        <f>RANK(' Brechas abs'!M23,' Brechas abs'!M$2:M$67,0)</f>
        <v>35</v>
      </c>
      <c r="N23" s="368">
        <f>RANK(' Brechas abs'!N23,' Brechas abs'!N$2:N$67,0)</f>
        <v>21</v>
      </c>
      <c r="O23" s="368">
        <f>RANK(' Brechas abs'!O23,' Brechas abs'!O$2:O$67,0)</f>
        <v>47</v>
      </c>
      <c r="P23" s="368">
        <f>RANK(' Brechas abs'!P23,' Brechas abs'!P$2:P$67,0)</f>
        <v>53</v>
      </c>
      <c r="Q23" s="368">
        <f>RANK(' Brechas abs'!Q23,' Brechas abs'!Q$2:Q$67,0)</f>
        <v>50</v>
      </c>
      <c r="R23" s="368">
        <f>RANK(' Brechas abs'!R23,' Brechas abs'!R$2:R$67,0)</f>
        <v>48</v>
      </c>
      <c r="S23" s="368">
        <f>RANK(' Brechas abs'!S23,' Brechas abs'!S$2:S$67,0)</f>
        <v>54</v>
      </c>
      <c r="T23" s="368">
        <f>RANK(' Brechas abs'!T23,' Brechas abs'!T$2:T$67,0)</f>
        <v>4</v>
      </c>
      <c r="U23" s="368">
        <f>RANK(' Brechas abs'!U23,' Brechas abs'!U$2:U$67,0)</f>
        <v>46</v>
      </c>
      <c r="V23" s="368">
        <f>RANK(' Brechas abs'!V23,' Brechas abs'!V$2:V$67,0)</f>
        <v>60</v>
      </c>
      <c r="W23" s="368">
        <f>RANK(' Brechas abs'!W23,' Brechas abs'!W$2:W$67,0)</f>
        <v>23</v>
      </c>
      <c r="X23" s="368">
        <f>RANK(' Brechas abs'!X23,' Brechas abs'!X$2:X$67,0)</f>
        <v>50</v>
      </c>
      <c r="Y23" s="368">
        <f>RANK(' Brechas abs'!Y23,' Brechas abs'!Y$2:Y$67,0)</f>
        <v>22</v>
      </c>
      <c r="Z23" s="368">
        <f>RANK(' Brechas abs'!Z23,' Brechas abs'!Z$2:Z$67,0)</f>
        <v>44</v>
      </c>
      <c r="AA23" s="368">
        <f>RANK(' Brechas abs'!AA23,' Brechas abs'!AA$2:AA$67,0)</f>
        <v>53</v>
      </c>
      <c r="AB23" s="368">
        <f>RANK(' Brechas abs'!AB23,' Brechas abs'!AB$2:AB$67,0)</f>
        <v>53</v>
      </c>
      <c r="AC23" s="368">
        <f>RANK(' Brechas abs'!AC23,' Brechas abs'!AC$2:AC$67,0)</f>
        <v>62</v>
      </c>
      <c r="AD23" s="368">
        <f>RANK(' Brechas abs'!AD23,' Brechas abs'!AD$2:AD$67,0)</f>
        <v>17</v>
      </c>
      <c r="AE23" s="368">
        <f>RANK(' Brechas abs'!AE23,' Brechas abs'!AE$2:AE$67,0)</f>
        <v>35</v>
      </c>
      <c r="AF23" s="368">
        <f>RANK(' Brechas abs'!AF23,' Brechas abs'!AF$2:AF$67,0)</f>
        <v>39</v>
      </c>
      <c r="AG23" s="368">
        <f>RANK(' Brechas abs'!AG23,' Brechas abs'!AG$2:AG$67,0)</f>
        <v>31</v>
      </c>
      <c r="AH23" s="368">
        <f>RANK(' Brechas abs'!AH23,' Brechas abs'!AH$2:AH$67,0)</f>
        <v>62</v>
      </c>
      <c r="AI23" s="368">
        <f>RANK(' Brechas abs'!AI23,' Brechas abs'!AI$2:AI$67,0)</f>
        <v>26</v>
      </c>
      <c r="AJ23" s="368">
        <f>RANK(' Brechas abs'!AJ23,' Brechas abs'!AJ$2:AJ$67,0)</f>
        <v>32</v>
      </c>
      <c r="AK23" s="368">
        <f>RANK(' Brechas abs'!AK23,' Brechas abs'!AK$2:AK$67,0)</f>
        <v>33</v>
      </c>
      <c r="AL23" s="368">
        <f>RANK(' Brechas abs'!AL23,' Brechas abs'!AL$2:AL$67,0)</f>
        <v>19</v>
      </c>
      <c r="AM23" s="368">
        <f>RANK(' Brechas abs'!AM23,' Brechas abs'!AM$2:AM$67,0)</f>
        <v>34</v>
      </c>
      <c r="AN23" s="368">
        <f>RANK(' Brechas abs'!AN23,' Brechas abs'!AN$2:AN$67,0)</f>
        <v>28</v>
      </c>
      <c r="AO23" s="368">
        <f>RANK(' Brechas abs'!AO23,' Brechas abs'!AO$2:AO$67,0)</f>
        <v>8</v>
      </c>
      <c r="AP23" s="368">
        <f>RANK(' Brechas abs'!AP23,' Brechas abs'!AP$2:AP$67,0)</f>
        <v>2</v>
      </c>
      <c r="AQ23" s="368">
        <f>RANK(' Brechas abs'!AQ23,' Brechas abs'!AQ$2:AQ$67,0)</f>
        <v>8</v>
      </c>
      <c r="AR23" s="368">
        <f>RANK(' Brechas abs'!AR23,' Brechas abs'!AR$2:AR$67,0)</f>
        <v>38</v>
      </c>
      <c r="AS23" s="368">
        <f>RANK(' Brechas abs'!AS23,' Brechas abs'!AS$2:AS$67,0)</f>
        <v>17</v>
      </c>
      <c r="AT23" s="368">
        <f>RANK(' Brechas abs'!AT23,' Brechas abs'!AT$2:AT$67,0)</f>
        <v>12</v>
      </c>
      <c r="AU23" s="368">
        <f>RANK(' Brechas abs'!AU23,' Brechas abs'!AU$2:AU$67,0)</f>
        <v>48</v>
      </c>
      <c r="AV23" s="368">
        <f>RANK(' Brechas abs'!AV23,' Brechas abs'!AV$2:AV$67,0)</f>
        <v>38</v>
      </c>
      <c r="AW23" s="368">
        <f>RANK(' Brechas abs'!AW23,' Brechas abs'!AW$2:AW$67,0)</f>
        <v>64</v>
      </c>
      <c r="AX23" s="368">
        <f>RANK(' Brechas abs'!AX23,' Brechas abs'!AX$2:AX$67,0)</f>
        <v>21</v>
      </c>
      <c r="AY23" s="368">
        <f>RANK(' Brechas abs'!AY23,' Brechas abs'!AY$2:AY$67,0)</f>
        <v>22</v>
      </c>
      <c r="AZ23" s="368">
        <f>RANK(' Brechas abs'!AZ23,' Brechas abs'!AZ$2:AZ$67,0)</f>
        <v>35</v>
      </c>
      <c r="BA23" s="368">
        <f>RANK(' Brechas abs'!BA23,' Brechas abs'!BA$2:BA$67,0)</f>
        <v>56</v>
      </c>
      <c r="BB23" s="368">
        <f>RANK(' Brechas abs'!BB23,' Brechas abs'!BB$2:BB$67,0)</f>
        <v>64</v>
      </c>
      <c r="BC23" s="368">
        <f>RANK(' Brechas abs'!BC23,' Brechas abs'!BC$2:BC$67,0)</f>
        <v>10</v>
      </c>
      <c r="BD23" s="368">
        <f>RANK(' Brechas abs'!BD23,' Brechas abs'!BD$2:BD$67,0)</f>
        <v>36</v>
      </c>
      <c r="BE23" s="368">
        <f>RANK(' Brechas abs'!BE23,' Brechas abs'!BE$2:BE$67,0)</f>
        <v>42</v>
      </c>
      <c r="BF23" s="368">
        <f>RANK(' Brechas abs'!BF23,' Brechas abs'!BF$2:BF$67,0)</f>
        <v>39</v>
      </c>
      <c r="BG23" s="368">
        <f>RANK(' Brechas abs'!BG23,' Brechas abs'!BG$2:BG$67,0)</f>
        <v>30</v>
      </c>
      <c r="BH23" s="368">
        <f>RANK(' Brechas abs'!BH23,' Brechas abs'!BH$2:BH$67,0)</f>
        <v>5</v>
      </c>
      <c r="BI23" s="368">
        <f>RANK(' Brechas abs'!BI23,' Brechas abs'!BI$2:BI$67,0)</f>
        <v>10</v>
      </c>
      <c r="BJ23" s="368">
        <f>RANK(' Brechas abs'!BJ23,' Brechas abs'!BJ$2:BJ$67,0)</f>
        <v>2</v>
      </c>
      <c r="BK23" s="368">
        <f>RANK(' Brechas abs'!BK23,' Brechas abs'!BK$2:BK$67,0)</f>
        <v>29</v>
      </c>
      <c r="BL23" s="368">
        <f>RANK(' Brechas abs'!BL23,' Brechas abs'!BL$2:BL$67,0)</f>
        <v>60</v>
      </c>
      <c r="BM23" s="368">
        <f>RANK(' Brechas abs'!BM23,' Brechas abs'!BM$2:BM$67,0)</f>
        <v>65</v>
      </c>
      <c r="BN23" s="368">
        <f>RANK(' Brechas abs'!BN23,' Brechas abs'!BN$2:BN$67,0)</f>
        <v>62</v>
      </c>
      <c r="BO23" s="368">
        <f>RANK(' Brechas abs'!BO23,' Brechas abs'!BO$2:BO$67,0)</f>
        <v>60</v>
      </c>
      <c r="BP23" s="368">
        <f>RANK(' Brechas abs'!BP23,' Brechas abs'!BP$2:BP$67,0)</f>
        <v>4</v>
      </c>
      <c r="BQ23" s="368">
        <f>RANK(' Brechas abs'!BQ23,' Brechas abs'!BQ$2:BQ$67,0)</f>
        <v>2</v>
      </c>
      <c r="BR23" s="368">
        <f>RANK(' Brechas abs'!BR23,' Brechas abs'!BR$2:BR$67,0)</f>
        <v>3</v>
      </c>
      <c r="BS23" s="368">
        <f>RANK(' Brechas abs'!BS23,' Brechas abs'!BS$2:BS$67,0)</f>
        <v>15</v>
      </c>
      <c r="BT23" s="368">
        <f>RANK(' Brechas abs'!BT23,' Brechas abs'!BT$2:BT$67,0)</f>
        <v>30</v>
      </c>
      <c r="BU23" s="368">
        <f>RANK(' Brechas abs'!BU23,' Brechas abs'!BU$2:BU$67,0)</f>
        <v>59</v>
      </c>
    </row>
    <row r="24" spans="1:73">
      <c r="A24" s="367">
        <v>73</v>
      </c>
      <c r="B24" s="367" t="s">
        <v>102</v>
      </c>
      <c r="C24" s="367">
        <v>2024</v>
      </c>
      <c r="D24" s="368">
        <f>RANK(' Brechas abs'!D24,' Brechas abs'!D$2:D$67,0)</f>
        <v>63</v>
      </c>
      <c r="E24" s="368">
        <f>RANK(' Brechas abs'!E24,' Brechas abs'!E$2:E$67,0)</f>
        <v>16</v>
      </c>
      <c r="F24" s="368">
        <f>RANK(' Brechas abs'!F24,' Brechas abs'!F$2:F$67,0)</f>
        <v>25</v>
      </c>
      <c r="G24" s="368">
        <f>RANK(' Brechas abs'!G24,' Brechas abs'!G$2:G$67,0)</f>
        <v>41</v>
      </c>
      <c r="H24" s="368">
        <f>RANK(' Brechas abs'!H24,' Brechas abs'!H$2:H$67,0)</f>
        <v>44</v>
      </c>
      <c r="I24" s="368">
        <f>RANK(' Brechas abs'!I24,' Brechas abs'!I$2:I$67,0)</f>
        <v>43</v>
      </c>
      <c r="J24" s="368">
        <f>RANK(' Brechas abs'!J24,' Brechas abs'!J$2:J$67,0)</f>
        <v>44</v>
      </c>
      <c r="K24" s="368">
        <f>RANK(' Brechas abs'!K24,' Brechas abs'!K$2:K$67,0)</f>
        <v>20</v>
      </c>
      <c r="L24" s="368">
        <f>RANK(' Brechas abs'!L24,' Brechas abs'!L$2:L$67,0)</f>
        <v>55</v>
      </c>
      <c r="M24" s="368">
        <f>RANK(' Brechas abs'!M24,' Brechas abs'!M$2:M$67,0)</f>
        <v>23</v>
      </c>
      <c r="N24" s="368">
        <f>RANK(' Brechas abs'!N24,' Brechas abs'!N$2:N$67,0)</f>
        <v>49</v>
      </c>
      <c r="O24" s="368">
        <f>RANK(' Brechas abs'!O24,' Brechas abs'!O$2:O$67,0)</f>
        <v>32</v>
      </c>
      <c r="P24" s="368">
        <f>RANK(' Brechas abs'!P24,' Brechas abs'!P$2:P$67,0)</f>
        <v>31</v>
      </c>
      <c r="Q24" s="368">
        <f>RANK(' Brechas abs'!Q24,' Brechas abs'!Q$2:Q$67,0)</f>
        <v>46</v>
      </c>
      <c r="R24" s="368">
        <f>RANK(' Brechas abs'!R24,' Brechas abs'!R$2:R$67,0)</f>
        <v>8</v>
      </c>
      <c r="S24" s="368">
        <f>RANK(' Brechas abs'!S24,' Brechas abs'!S$2:S$67,0)</f>
        <v>12</v>
      </c>
      <c r="T24" s="368">
        <f>RANK(' Brechas abs'!T24,' Brechas abs'!T$2:T$67,0)</f>
        <v>50</v>
      </c>
      <c r="U24" s="368">
        <f>RANK(' Brechas abs'!U24,' Brechas abs'!U$2:U$67,0)</f>
        <v>52</v>
      </c>
      <c r="V24" s="368">
        <f>RANK(' Brechas abs'!V24,' Brechas abs'!V$2:V$67,0)</f>
        <v>48</v>
      </c>
      <c r="W24" s="368">
        <f>RANK(' Brechas abs'!W24,' Brechas abs'!W$2:W$67,0)</f>
        <v>14</v>
      </c>
      <c r="X24" s="368">
        <f>RANK(' Brechas abs'!X24,' Brechas abs'!X$2:X$67,0)</f>
        <v>33</v>
      </c>
      <c r="Y24" s="368">
        <f>RANK(' Brechas abs'!Y24,' Brechas abs'!Y$2:Y$67,0)</f>
        <v>29</v>
      </c>
      <c r="Z24" s="368">
        <f>RANK(' Brechas abs'!Z24,' Brechas abs'!Z$2:Z$67,0)</f>
        <v>10</v>
      </c>
      <c r="AA24" s="368">
        <f>RANK(' Brechas abs'!AA24,' Brechas abs'!AA$2:AA$67,0)</f>
        <v>30</v>
      </c>
      <c r="AB24" s="368">
        <f>RANK(' Brechas abs'!AB24,' Brechas abs'!AB$2:AB$67,0)</f>
        <v>20</v>
      </c>
      <c r="AC24" s="368">
        <f>RANK(' Brechas abs'!AC24,' Brechas abs'!AC$2:AC$67,0)</f>
        <v>9</v>
      </c>
      <c r="AD24" s="368">
        <f>RANK(' Brechas abs'!AD24,' Brechas abs'!AD$2:AD$67,0)</f>
        <v>15</v>
      </c>
      <c r="AE24" s="368">
        <f>RANK(' Brechas abs'!AE24,' Brechas abs'!AE$2:AE$67,0)</f>
        <v>2</v>
      </c>
      <c r="AF24" s="368">
        <f>RANK(' Brechas abs'!AF24,' Brechas abs'!AF$2:AF$67,0)</f>
        <v>27</v>
      </c>
      <c r="AG24" s="368">
        <f>RANK(' Brechas abs'!AG24,' Brechas abs'!AG$2:AG$67,0)</f>
        <v>27</v>
      </c>
      <c r="AH24" s="368">
        <f>RANK(' Brechas abs'!AH24,' Brechas abs'!AH$2:AH$67,0)</f>
        <v>65</v>
      </c>
      <c r="AI24" s="368">
        <f>RANK(' Brechas abs'!AI24,' Brechas abs'!AI$2:AI$67,0)</f>
        <v>55</v>
      </c>
      <c r="AJ24" s="368">
        <f>RANK(' Brechas abs'!AJ24,' Brechas abs'!AJ$2:AJ$67,0)</f>
        <v>54</v>
      </c>
      <c r="AK24" s="368">
        <f>RANK(' Brechas abs'!AK24,' Brechas abs'!AK$2:AK$67,0)</f>
        <v>48</v>
      </c>
      <c r="AL24" s="368">
        <f>RANK(' Brechas abs'!AL24,' Brechas abs'!AL$2:AL$67,0)</f>
        <v>54</v>
      </c>
      <c r="AM24" s="368">
        <f>RANK(' Brechas abs'!AM24,' Brechas abs'!AM$2:AM$67,0)</f>
        <v>30</v>
      </c>
      <c r="AN24" s="368">
        <f>RANK(' Brechas abs'!AN24,' Brechas abs'!AN$2:AN$67,0)</f>
        <v>20</v>
      </c>
      <c r="AO24" s="368">
        <f>RANK(' Brechas abs'!AO24,' Brechas abs'!AO$2:AO$67,0)</f>
        <v>28</v>
      </c>
      <c r="AP24" s="368">
        <f>RANK(' Brechas abs'!AP24,' Brechas abs'!AP$2:AP$67,0)</f>
        <v>26</v>
      </c>
      <c r="AQ24" s="368">
        <f>RANK(' Brechas abs'!AQ24,' Brechas abs'!AQ$2:AQ$67,0)</f>
        <v>18</v>
      </c>
      <c r="AR24" s="368">
        <f>RANK(' Brechas abs'!AR24,' Brechas abs'!AR$2:AR$67,0)</f>
        <v>60</v>
      </c>
      <c r="AS24" s="368">
        <f>RANK(' Brechas abs'!AS24,' Brechas abs'!AS$2:AS$67,0)</f>
        <v>32</v>
      </c>
      <c r="AT24" s="368">
        <f>RANK(' Brechas abs'!AT24,' Brechas abs'!AT$2:AT$67,0)</f>
        <v>17</v>
      </c>
      <c r="AU24" s="368">
        <f>RANK(' Brechas abs'!AU24,' Brechas abs'!AU$2:AU$67,0)</f>
        <v>50</v>
      </c>
      <c r="AV24" s="368">
        <f>RANK(' Brechas abs'!AV24,' Brechas abs'!AV$2:AV$67,0)</f>
        <v>14</v>
      </c>
      <c r="AW24" s="368">
        <f>RANK(' Brechas abs'!AW24,' Brechas abs'!AW$2:AW$67,0)</f>
        <v>31</v>
      </c>
      <c r="AX24" s="368">
        <f>RANK(' Brechas abs'!AX24,' Brechas abs'!AX$2:AX$67,0)</f>
        <v>48</v>
      </c>
      <c r="AY24" s="368">
        <f>RANK(' Brechas abs'!AY24,' Brechas abs'!AY$2:AY$67,0)</f>
        <v>40</v>
      </c>
      <c r="AZ24" s="368">
        <f>RANK(' Brechas abs'!AZ24,' Brechas abs'!AZ$2:AZ$67,0)</f>
        <v>49</v>
      </c>
      <c r="BA24" s="368">
        <f>RANK(' Brechas abs'!BA24,' Brechas abs'!BA$2:BA$67,0)</f>
        <v>37</v>
      </c>
      <c r="BB24" s="368">
        <f>RANK(' Brechas abs'!BB24,' Brechas abs'!BB$2:BB$67,0)</f>
        <v>17</v>
      </c>
      <c r="BC24" s="368">
        <f>RANK(' Brechas abs'!BC24,' Brechas abs'!BC$2:BC$67,0)</f>
        <v>23</v>
      </c>
      <c r="BD24" s="368">
        <f>RANK(' Brechas abs'!BD24,' Brechas abs'!BD$2:BD$67,0)</f>
        <v>46</v>
      </c>
      <c r="BE24" s="368">
        <f>RANK(' Brechas abs'!BE24,' Brechas abs'!BE$2:BE$67,0)</f>
        <v>45</v>
      </c>
      <c r="BF24" s="368">
        <f>RANK(' Brechas abs'!BF24,' Brechas abs'!BF$2:BF$67,0)</f>
        <v>23</v>
      </c>
      <c r="BG24" s="368">
        <f>RANK(' Brechas abs'!BG24,' Brechas abs'!BG$2:BG$67,0)</f>
        <v>33</v>
      </c>
      <c r="BH24" s="368">
        <f>RANK(' Brechas abs'!BH24,' Brechas abs'!BH$2:BH$67,0)</f>
        <v>15</v>
      </c>
      <c r="BI24" s="368">
        <f>RANK(' Brechas abs'!BI24,' Brechas abs'!BI$2:BI$67,0)</f>
        <v>28</v>
      </c>
      <c r="BJ24" s="368">
        <f>RANK(' Brechas abs'!BJ24,' Brechas abs'!BJ$2:BJ$67,0)</f>
        <v>22</v>
      </c>
      <c r="BK24" s="368">
        <f>RANK(' Brechas abs'!BK24,' Brechas abs'!BK$2:BK$67,0)</f>
        <v>21</v>
      </c>
      <c r="BL24" s="368">
        <f>RANK(' Brechas abs'!BL24,' Brechas abs'!BL$2:BL$67,0)</f>
        <v>39</v>
      </c>
      <c r="BM24" s="368">
        <f>RANK(' Brechas abs'!BM24,' Brechas abs'!BM$2:BM$67,0)</f>
        <v>56</v>
      </c>
      <c r="BN24" s="368">
        <f>RANK(' Brechas abs'!BN24,' Brechas abs'!BN$2:BN$67,0)</f>
        <v>49</v>
      </c>
      <c r="BO24" s="368">
        <f>RANK(' Brechas abs'!BO24,' Brechas abs'!BO$2:BO$67,0)</f>
        <v>46</v>
      </c>
      <c r="BP24" s="368">
        <f>RANK(' Brechas abs'!BP24,' Brechas abs'!BP$2:BP$67,0)</f>
        <v>40</v>
      </c>
      <c r="BQ24" s="368">
        <f>RANK(' Brechas abs'!BQ24,' Brechas abs'!BQ$2:BQ$67,0)</f>
        <v>58</v>
      </c>
      <c r="BR24" s="368">
        <f>RANK(' Brechas abs'!BR24,' Brechas abs'!BR$2:BR$67,0)</f>
        <v>63</v>
      </c>
      <c r="BS24" s="368">
        <f>RANK(' Brechas abs'!BS24,' Brechas abs'!BS$2:BS$67,0)</f>
        <v>55</v>
      </c>
      <c r="BT24" s="368">
        <f>RANK(' Brechas abs'!BT24,' Brechas abs'!BT$2:BT$67,0)</f>
        <v>56</v>
      </c>
      <c r="BU24" s="368">
        <f>RANK(' Brechas abs'!BU24,' Brechas abs'!BU$2:BU$67,0)</f>
        <v>44</v>
      </c>
    </row>
    <row r="25" spans="1:73">
      <c r="A25" s="367">
        <v>76</v>
      </c>
      <c r="B25" s="367" t="s">
        <v>103</v>
      </c>
      <c r="C25" s="367">
        <v>2024</v>
      </c>
      <c r="D25" s="368">
        <f>RANK(' Brechas abs'!D25,' Brechas abs'!D$2:D$67,0)</f>
        <v>61</v>
      </c>
      <c r="E25" s="368">
        <f>RANK(' Brechas abs'!E25,' Brechas abs'!E$2:E$67,0)</f>
        <v>47</v>
      </c>
      <c r="F25" s="368">
        <f>RANK(' Brechas abs'!F25,' Brechas abs'!F$2:F$67,0)</f>
        <v>66</v>
      </c>
      <c r="G25" s="368">
        <f>RANK(' Brechas abs'!G25,' Brechas abs'!G$2:G$67,0)</f>
        <v>56</v>
      </c>
      <c r="H25" s="368">
        <f>RANK(' Brechas abs'!H25,' Brechas abs'!H$2:H$67,0)</f>
        <v>58</v>
      </c>
      <c r="I25" s="368">
        <f>RANK(' Brechas abs'!I25,' Brechas abs'!I$2:I$67,0)</f>
        <v>55</v>
      </c>
      <c r="J25" s="368">
        <f>RANK(' Brechas abs'!J25,' Brechas abs'!J$2:J$67,0)</f>
        <v>55</v>
      </c>
      <c r="K25" s="368">
        <f>RANK(' Brechas abs'!K25,' Brechas abs'!K$2:K$67,0)</f>
        <v>31</v>
      </c>
      <c r="L25" s="368">
        <f>RANK(' Brechas abs'!L25,' Brechas abs'!L$2:L$67,0)</f>
        <v>52</v>
      </c>
      <c r="M25" s="368">
        <f>RANK(' Brechas abs'!M25,' Brechas abs'!M$2:M$67,0)</f>
        <v>48</v>
      </c>
      <c r="N25" s="368">
        <f>RANK(' Brechas abs'!N25,' Brechas abs'!N$2:N$67,0)</f>
        <v>62</v>
      </c>
      <c r="O25" s="368">
        <f>RANK(' Brechas abs'!O25,' Brechas abs'!O$2:O$67,0)</f>
        <v>17</v>
      </c>
      <c r="P25" s="368">
        <f>RANK(' Brechas abs'!P25,' Brechas abs'!P$2:P$67,0)</f>
        <v>9</v>
      </c>
      <c r="Q25" s="368">
        <f>RANK(' Brechas abs'!Q25,' Brechas abs'!Q$2:Q$67,0)</f>
        <v>48</v>
      </c>
      <c r="R25" s="368">
        <f>RANK(' Brechas abs'!R25,' Brechas abs'!R$2:R$67,0)</f>
        <v>41</v>
      </c>
      <c r="S25" s="368">
        <f>RANK(' Brechas abs'!S25,' Brechas abs'!S$2:S$67,0)</f>
        <v>15</v>
      </c>
      <c r="T25" s="368">
        <f>RANK(' Brechas abs'!T25,' Brechas abs'!T$2:T$67,0)</f>
        <v>57</v>
      </c>
      <c r="U25" s="368">
        <f>RANK(' Brechas abs'!U25,' Brechas abs'!U$2:U$67,0)</f>
        <v>21</v>
      </c>
      <c r="V25" s="368">
        <f>RANK(' Brechas abs'!V25,' Brechas abs'!V$2:V$67,0)</f>
        <v>44</v>
      </c>
      <c r="W25" s="368">
        <f>RANK(' Brechas abs'!W25,' Brechas abs'!W$2:W$67,0)</f>
        <v>9</v>
      </c>
      <c r="X25" s="368">
        <f>RANK(' Brechas abs'!X25,' Brechas abs'!X$2:X$67,0)</f>
        <v>37</v>
      </c>
      <c r="Y25" s="368">
        <f>RANK(' Brechas abs'!Y25,' Brechas abs'!Y$2:Y$67,0)</f>
        <v>19</v>
      </c>
      <c r="Z25" s="368">
        <f>RANK(' Brechas abs'!Z25,' Brechas abs'!Z$2:Z$67,0)</f>
        <v>48</v>
      </c>
      <c r="AA25" s="368">
        <f>RANK(' Brechas abs'!AA25,' Brechas abs'!AA$2:AA$67,0)</f>
        <v>15</v>
      </c>
      <c r="AB25" s="368">
        <f>RANK(' Brechas abs'!AB25,' Brechas abs'!AB$2:AB$67,0)</f>
        <v>60</v>
      </c>
      <c r="AC25" s="368">
        <f>RANK(' Brechas abs'!AC25,' Brechas abs'!AC$2:AC$67,0)</f>
        <v>7</v>
      </c>
      <c r="AD25" s="368">
        <f>RANK(' Brechas abs'!AD25,' Brechas abs'!AD$2:AD$67,0)</f>
        <v>5</v>
      </c>
      <c r="AE25" s="368">
        <f>RANK(' Brechas abs'!AE25,' Brechas abs'!AE$2:AE$67,0)</f>
        <v>21</v>
      </c>
      <c r="AF25" s="368">
        <f>RANK(' Brechas abs'!AF25,' Brechas abs'!AF$2:AF$67,0)</f>
        <v>13</v>
      </c>
      <c r="AG25" s="368">
        <f>RANK(' Brechas abs'!AG25,' Brechas abs'!AG$2:AG$67,0)</f>
        <v>29</v>
      </c>
      <c r="AH25" s="368">
        <f>RANK(' Brechas abs'!AH25,' Brechas abs'!AH$2:AH$67,0)</f>
        <v>31</v>
      </c>
      <c r="AI25" s="368">
        <f>RANK(' Brechas abs'!AI25,' Brechas abs'!AI$2:AI$67,0)</f>
        <v>35</v>
      </c>
      <c r="AJ25" s="368">
        <f>RANK(' Brechas abs'!AJ25,' Brechas abs'!AJ$2:AJ$67,0)</f>
        <v>50</v>
      </c>
      <c r="AK25" s="368">
        <f>RANK(' Brechas abs'!AK25,' Brechas abs'!AK$2:AK$67,0)</f>
        <v>51</v>
      </c>
      <c r="AL25" s="368">
        <f>RANK(' Brechas abs'!AL25,' Brechas abs'!AL$2:AL$67,0)</f>
        <v>57</v>
      </c>
      <c r="AM25" s="368">
        <f>RANK(' Brechas abs'!AM25,' Brechas abs'!AM$2:AM$67,0)</f>
        <v>56</v>
      </c>
      <c r="AN25" s="368">
        <f>RANK(' Brechas abs'!AN25,' Brechas abs'!AN$2:AN$67,0)</f>
        <v>58</v>
      </c>
      <c r="AO25" s="368">
        <f>RANK(' Brechas abs'!AO25,' Brechas abs'!AO$2:AO$67,0)</f>
        <v>51</v>
      </c>
      <c r="AP25" s="368">
        <f>RANK(' Brechas abs'!AP25,' Brechas abs'!AP$2:AP$67,0)</f>
        <v>21</v>
      </c>
      <c r="AQ25" s="368">
        <f>RANK(' Brechas abs'!AQ25,' Brechas abs'!AQ$2:AQ$67,0)</f>
        <v>42</v>
      </c>
      <c r="AR25" s="368">
        <f>RANK(' Brechas abs'!AR25,' Brechas abs'!AR$2:AR$67,0)</f>
        <v>34</v>
      </c>
      <c r="AS25" s="368">
        <f>RANK(' Brechas abs'!AS25,' Brechas abs'!AS$2:AS$67,0)</f>
        <v>43</v>
      </c>
      <c r="AT25" s="368">
        <f>RANK(' Brechas abs'!AT25,' Brechas abs'!AT$2:AT$67,0)</f>
        <v>59</v>
      </c>
      <c r="AU25" s="368">
        <f>RANK(' Brechas abs'!AU25,' Brechas abs'!AU$2:AU$67,0)</f>
        <v>12</v>
      </c>
      <c r="AV25" s="368">
        <f>RANK(' Brechas abs'!AV25,' Brechas abs'!AV$2:AV$67,0)</f>
        <v>20</v>
      </c>
      <c r="AW25" s="368">
        <f>RANK(' Brechas abs'!AW25,' Brechas abs'!AW$2:AW$67,0)</f>
        <v>59</v>
      </c>
      <c r="AX25" s="368">
        <f>RANK(' Brechas abs'!AX25,' Brechas abs'!AX$2:AX$67,0)</f>
        <v>49</v>
      </c>
      <c r="AY25" s="368">
        <f>RANK(' Brechas abs'!AY25,' Brechas abs'!AY$2:AY$67,0)</f>
        <v>56</v>
      </c>
      <c r="AZ25" s="368">
        <f>RANK(' Brechas abs'!AZ25,' Brechas abs'!AZ$2:AZ$67,0)</f>
        <v>65</v>
      </c>
      <c r="BA25" s="368">
        <f>RANK(' Brechas abs'!BA25,' Brechas abs'!BA$2:BA$67,0)</f>
        <v>31</v>
      </c>
      <c r="BB25" s="368">
        <f>RANK(' Brechas abs'!BB25,' Brechas abs'!BB$2:BB$67,0)</f>
        <v>39</v>
      </c>
      <c r="BC25" s="368">
        <f>RANK(' Brechas abs'!BC25,' Brechas abs'!BC$2:BC$67,0)</f>
        <v>40</v>
      </c>
      <c r="BD25" s="368">
        <f>RANK(' Brechas abs'!BD25,' Brechas abs'!BD$2:BD$67,0)</f>
        <v>26</v>
      </c>
      <c r="BE25" s="368">
        <f>RANK(' Brechas abs'!BE25,' Brechas abs'!BE$2:BE$67,0)</f>
        <v>27</v>
      </c>
      <c r="BF25" s="368">
        <f>RANK(' Brechas abs'!BF25,' Brechas abs'!BF$2:BF$67,0)</f>
        <v>19</v>
      </c>
      <c r="BG25" s="368">
        <f>RANK(' Brechas abs'!BG25,' Brechas abs'!BG$2:BG$67,0)</f>
        <v>29</v>
      </c>
      <c r="BH25" s="368">
        <f>RANK(' Brechas abs'!BH25,' Brechas abs'!BH$2:BH$67,0)</f>
        <v>48</v>
      </c>
      <c r="BI25" s="368">
        <f>RANK(' Brechas abs'!BI25,' Brechas abs'!BI$2:BI$67,0)</f>
        <v>31</v>
      </c>
      <c r="BJ25" s="368">
        <f>RANK(' Brechas abs'!BJ25,' Brechas abs'!BJ$2:BJ$67,0)</f>
        <v>45</v>
      </c>
      <c r="BK25" s="368">
        <f>RANK(' Brechas abs'!BK25,' Brechas abs'!BK$2:BK$67,0)</f>
        <v>44</v>
      </c>
      <c r="BL25" s="368">
        <f>RANK(' Brechas abs'!BL25,' Brechas abs'!BL$2:BL$67,0)</f>
        <v>6</v>
      </c>
      <c r="BM25" s="368">
        <f>RANK(' Brechas abs'!BM25,' Brechas abs'!BM$2:BM$67,0)</f>
        <v>32</v>
      </c>
      <c r="BN25" s="368">
        <f>RANK(' Brechas abs'!BN25,' Brechas abs'!BN$2:BN$67,0)</f>
        <v>16</v>
      </c>
      <c r="BO25" s="368">
        <f>RANK(' Brechas abs'!BO25,' Brechas abs'!BO$2:BO$67,0)</f>
        <v>17</v>
      </c>
      <c r="BP25" s="368">
        <f>RANK(' Brechas abs'!BP25,' Brechas abs'!BP$2:BP$67,0)</f>
        <v>49</v>
      </c>
      <c r="BQ25" s="368">
        <f>RANK(' Brechas abs'!BQ25,' Brechas abs'!BQ$2:BQ$67,0)</f>
        <v>62</v>
      </c>
      <c r="BR25" s="368">
        <f>RANK(' Brechas abs'!BR25,' Brechas abs'!BR$2:BR$67,0)</f>
        <v>64</v>
      </c>
      <c r="BS25" s="368">
        <f>RANK(' Brechas abs'!BS25,' Brechas abs'!BS$2:BS$67,0)</f>
        <v>52</v>
      </c>
      <c r="BT25" s="368">
        <f>RANK(' Brechas abs'!BT25,' Brechas abs'!BT$2:BT$67,0)</f>
        <v>58</v>
      </c>
      <c r="BU25" s="368">
        <f>RANK(' Brechas abs'!BU25,' Brechas abs'!BU$2:BU$67,0)</f>
        <v>63</v>
      </c>
    </row>
    <row r="26" spans="1:73">
      <c r="A26" s="367">
        <v>81</v>
      </c>
      <c r="B26" s="367" t="s">
        <v>104</v>
      </c>
      <c r="C26" s="367">
        <v>2024</v>
      </c>
      <c r="D26" s="368">
        <f>RANK(' Brechas abs'!D26,' Brechas abs'!D$2:D$67,0)</f>
        <v>8</v>
      </c>
      <c r="E26" s="368">
        <f>RANK(' Brechas abs'!E26,' Brechas abs'!E$2:E$67,0)</f>
        <v>62</v>
      </c>
      <c r="F26" s="368">
        <f>RANK(' Brechas abs'!F26,' Brechas abs'!F$2:F$67,0)</f>
        <v>53</v>
      </c>
      <c r="G26" s="368">
        <f>RANK(' Brechas abs'!G26,' Brechas abs'!G$2:G$67,0)</f>
        <v>28</v>
      </c>
      <c r="H26" s="368">
        <f>RANK(' Brechas abs'!H26,' Brechas abs'!H$2:H$67,0)</f>
        <v>64</v>
      </c>
      <c r="I26" s="368">
        <f>RANK(' Brechas abs'!I26,' Brechas abs'!I$2:I$67,0)</f>
        <v>5</v>
      </c>
      <c r="J26" s="368">
        <f>RANK(' Brechas abs'!J26,' Brechas abs'!J$2:J$67,0)</f>
        <v>12</v>
      </c>
      <c r="K26" s="368">
        <f>RANK(' Brechas abs'!K26,' Brechas abs'!K$2:K$67,0)</f>
        <v>14</v>
      </c>
      <c r="L26" s="368">
        <f>RANK(' Brechas abs'!L26,' Brechas abs'!L$2:L$67,0)</f>
        <v>10</v>
      </c>
      <c r="M26" s="368">
        <f>RANK(' Brechas abs'!M26,' Brechas abs'!M$2:M$67,0)</f>
        <v>13</v>
      </c>
      <c r="N26" s="368">
        <f>RANK(' Brechas abs'!N26,' Brechas abs'!N$2:N$67,0)</f>
        <v>34</v>
      </c>
      <c r="O26" s="368">
        <f>RANK(' Brechas abs'!O26,' Brechas abs'!O$2:O$67,0)</f>
        <v>41</v>
      </c>
      <c r="P26" s="368">
        <f>RANK(' Brechas abs'!P26,' Brechas abs'!P$2:P$67,0)</f>
        <v>63</v>
      </c>
      <c r="Q26" s="368">
        <f>RANK(' Brechas abs'!Q26,' Brechas abs'!Q$2:Q$67,0)</f>
        <v>30</v>
      </c>
      <c r="R26" s="368">
        <f>RANK(' Brechas abs'!R26,' Brechas abs'!R$2:R$67,0)</f>
        <v>53</v>
      </c>
      <c r="S26" s="368">
        <f>RANK(' Brechas abs'!S26,' Brechas abs'!S$2:S$67,0)</f>
        <v>59</v>
      </c>
      <c r="T26" s="368">
        <f>RANK(' Brechas abs'!T26,' Brechas abs'!T$2:T$67,0)</f>
        <v>25</v>
      </c>
      <c r="U26" s="368">
        <f>RANK(' Brechas abs'!U26,' Brechas abs'!U$2:U$67,0)</f>
        <v>28</v>
      </c>
      <c r="V26" s="368">
        <f>RANK(' Brechas abs'!V26,' Brechas abs'!V$2:V$67,0)</f>
        <v>63</v>
      </c>
      <c r="W26" s="368">
        <f>RANK(' Brechas abs'!W26,' Brechas abs'!W$2:W$67,0)</f>
        <v>10</v>
      </c>
      <c r="X26" s="368">
        <f>RANK(' Brechas abs'!X26,' Brechas abs'!X$2:X$67,0)</f>
        <v>35</v>
      </c>
      <c r="Y26" s="368">
        <f>RANK(' Brechas abs'!Y26,' Brechas abs'!Y$2:Y$67,0)</f>
        <v>17</v>
      </c>
      <c r="Z26" s="368">
        <f>RANK(' Brechas abs'!Z26,' Brechas abs'!Z$2:Z$67,0)</f>
        <v>15</v>
      </c>
      <c r="AA26" s="368">
        <f>RANK(' Brechas abs'!AA26,' Brechas abs'!AA$2:AA$67,0)</f>
        <v>14</v>
      </c>
      <c r="AB26" s="368">
        <f>RANK(' Brechas abs'!AB26,' Brechas abs'!AB$2:AB$67,0)</f>
        <v>10</v>
      </c>
      <c r="AC26" s="368">
        <f>RANK(' Brechas abs'!AC26,' Brechas abs'!AC$2:AC$67,0)</f>
        <v>26</v>
      </c>
      <c r="AD26" s="368">
        <f>RANK(' Brechas abs'!AD26,' Brechas abs'!AD$2:AD$67,0)</f>
        <v>6</v>
      </c>
      <c r="AE26" s="368">
        <f>RANK(' Brechas abs'!AE26,' Brechas abs'!AE$2:AE$67,0)</f>
        <v>9</v>
      </c>
      <c r="AF26" s="368">
        <f>RANK(' Brechas abs'!AF26,' Brechas abs'!AF$2:AF$67,0)</f>
        <v>32</v>
      </c>
      <c r="AG26" s="368">
        <f>RANK(' Brechas abs'!AG26,' Brechas abs'!AG$2:AG$67,0)</f>
        <v>11</v>
      </c>
      <c r="AH26" s="368">
        <f>RANK(' Brechas abs'!AH26,' Brechas abs'!AH$2:AH$67,0)</f>
        <v>60</v>
      </c>
      <c r="AI26" s="368">
        <f>RANK(' Brechas abs'!AI26,' Brechas abs'!AI$2:AI$67,0)</f>
        <v>47</v>
      </c>
      <c r="AJ26" s="368">
        <f>RANK(' Brechas abs'!AJ26,' Brechas abs'!AJ$2:AJ$67,0)</f>
        <v>9</v>
      </c>
      <c r="AK26" s="368">
        <f>RANK(' Brechas abs'!AK26,' Brechas abs'!AK$2:AK$67,0)</f>
        <v>19</v>
      </c>
      <c r="AL26" s="368">
        <f>RANK(' Brechas abs'!AL26,' Brechas abs'!AL$2:AL$67,0)</f>
        <v>2</v>
      </c>
      <c r="AM26" s="368">
        <f>RANK(' Brechas abs'!AM26,' Brechas abs'!AM$2:AM$67,0)</f>
        <v>10</v>
      </c>
      <c r="AN26" s="368">
        <f>RANK(' Brechas abs'!AN26,' Brechas abs'!AN$2:AN$67,0)</f>
        <v>2</v>
      </c>
      <c r="AO26" s="368">
        <f>RANK(' Brechas abs'!AO26,' Brechas abs'!AO$2:AO$67,0)</f>
        <v>15</v>
      </c>
      <c r="AP26" s="368">
        <f>RANK(' Brechas abs'!AP26,' Brechas abs'!AP$2:AP$67,0)</f>
        <v>66</v>
      </c>
      <c r="AQ26" s="368">
        <f>RANK(' Brechas abs'!AQ26,' Brechas abs'!AQ$2:AQ$67,0)</f>
        <v>34</v>
      </c>
      <c r="AR26" s="368">
        <f>RANK(' Brechas abs'!AR26,' Brechas abs'!AR$2:AR$67,0)</f>
        <v>20</v>
      </c>
      <c r="AS26" s="368">
        <f>RANK(' Brechas abs'!AS26,' Brechas abs'!AS$2:AS$67,0)</f>
        <v>27</v>
      </c>
      <c r="AT26" s="368">
        <f>RANK(' Brechas abs'!AT26,' Brechas abs'!AT$2:AT$67,0)</f>
        <v>36</v>
      </c>
      <c r="AU26" s="368">
        <f>RANK(' Brechas abs'!AU26,' Brechas abs'!AU$2:AU$67,0)</f>
        <v>9</v>
      </c>
      <c r="AV26" s="368">
        <f>RANK(' Brechas abs'!AV26,' Brechas abs'!AV$2:AV$67,0)</f>
        <v>35</v>
      </c>
      <c r="AW26" s="368">
        <f>RANK(' Brechas abs'!AW26,' Brechas abs'!AW$2:AW$67,0)</f>
        <v>19</v>
      </c>
      <c r="AX26" s="368">
        <f>RANK(' Brechas abs'!AX26,' Brechas abs'!AX$2:AX$67,0)</f>
        <v>2</v>
      </c>
      <c r="AY26" s="368">
        <f>RANK(' Brechas abs'!AY26,' Brechas abs'!AY$2:AY$67,0)</f>
        <v>15</v>
      </c>
      <c r="AZ26" s="368">
        <f>RANK(' Brechas abs'!AZ26,' Brechas abs'!AZ$2:AZ$67,0)</f>
        <v>1</v>
      </c>
      <c r="BA26" s="368">
        <f>RANK(' Brechas abs'!BA26,' Brechas abs'!BA$2:BA$67,0)</f>
        <v>3</v>
      </c>
      <c r="BB26" s="368">
        <f>RANK(' Brechas abs'!BB26,' Brechas abs'!BB$2:BB$67,0)</f>
        <v>38</v>
      </c>
      <c r="BC26" s="368">
        <f>RANK(' Brechas abs'!BC26,' Brechas abs'!BC$2:BC$67,0)</f>
        <v>36</v>
      </c>
      <c r="BD26" s="368">
        <f>RANK(' Brechas abs'!BD26,' Brechas abs'!BD$2:BD$67,0)</f>
        <v>54</v>
      </c>
      <c r="BE26" s="368">
        <f>RANK(' Brechas abs'!BE26,' Brechas abs'!BE$2:BE$67,0)</f>
        <v>48</v>
      </c>
      <c r="BF26" s="368">
        <f>RANK(' Brechas abs'!BF26,' Brechas abs'!BF$2:BF$67,0)</f>
        <v>59</v>
      </c>
      <c r="BG26" s="368">
        <f>RANK(' Brechas abs'!BG26,' Brechas abs'!BG$2:BG$67,0)</f>
        <v>22</v>
      </c>
      <c r="BH26" s="368">
        <f>RANK(' Brechas abs'!BH26,' Brechas abs'!BH$2:BH$67,0)</f>
        <v>55</v>
      </c>
      <c r="BI26" s="368">
        <f>RANK(' Brechas abs'!BI26,' Brechas abs'!BI$2:BI$67,0)</f>
        <v>58</v>
      </c>
      <c r="BJ26" s="368">
        <f>RANK(' Brechas abs'!BJ26,' Brechas abs'!BJ$2:BJ$67,0)</f>
        <v>61</v>
      </c>
      <c r="BK26" s="368">
        <f>RANK(' Brechas abs'!BK26,' Brechas abs'!BK$2:BK$67,0)</f>
        <v>13</v>
      </c>
      <c r="BL26" s="368">
        <f>RANK(' Brechas abs'!BL26,' Brechas abs'!BL$2:BL$67,0)</f>
        <v>50</v>
      </c>
      <c r="BM26" s="368">
        <f>RANK(' Brechas abs'!BM26,' Brechas abs'!BM$2:BM$67,0)</f>
        <v>27</v>
      </c>
      <c r="BN26" s="368">
        <f>RANK(' Brechas abs'!BN26,' Brechas abs'!BN$2:BN$67,0)</f>
        <v>34</v>
      </c>
      <c r="BO26" s="368">
        <f>RANK(' Brechas abs'!BO26,' Brechas abs'!BO$2:BO$67,0)</f>
        <v>33</v>
      </c>
      <c r="BP26" s="368">
        <f>RANK(' Brechas abs'!BP26,' Brechas abs'!BP$2:BP$67,0)</f>
        <v>61</v>
      </c>
      <c r="BQ26" s="368">
        <f>RANK(' Brechas abs'!BQ26,' Brechas abs'!BQ$2:BQ$67,0)</f>
        <v>11</v>
      </c>
      <c r="BR26" s="368">
        <f>RANK(' Brechas abs'!BR26,' Brechas abs'!BR$2:BR$67,0)</f>
        <v>10</v>
      </c>
      <c r="BS26" s="368">
        <f>RANK(' Brechas abs'!BS26,' Brechas abs'!BS$2:BS$67,0)</f>
        <v>15</v>
      </c>
      <c r="BT26" s="368">
        <f>RANK(' Brechas abs'!BT26,' Brechas abs'!BT$2:BT$67,0)</f>
        <v>13</v>
      </c>
      <c r="BU26" s="368">
        <f>RANK(' Brechas abs'!BU26,' Brechas abs'!BU$2:BU$67,0)</f>
        <v>7</v>
      </c>
    </row>
    <row r="27" spans="1:73">
      <c r="A27" s="367">
        <v>85</v>
      </c>
      <c r="B27" s="367" t="s">
        <v>105</v>
      </c>
      <c r="C27" s="367">
        <v>2024</v>
      </c>
      <c r="D27" s="368">
        <f>RANK(' Brechas abs'!D27,' Brechas abs'!D$2:D$67,0)</f>
        <v>45</v>
      </c>
      <c r="E27" s="368">
        <f>RANK(' Brechas abs'!E27,' Brechas abs'!E$2:E$67,0)</f>
        <v>32</v>
      </c>
      <c r="F27" s="368">
        <f>RANK(' Brechas abs'!F27,' Brechas abs'!F$2:F$67,0)</f>
        <v>30</v>
      </c>
      <c r="G27" s="368">
        <f>RANK(' Brechas abs'!G27,' Brechas abs'!G$2:G$67,0)</f>
        <v>36</v>
      </c>
      <c r="H27" s="368">
        <f>RANK(' Brechas abs'!H27,' Brechas abs'!H$2:H$67,0)</f>
        <v>41</v>
      </c>
      <c r="I27" s="368">
        <f>RANK(' Brechas abs'!I27,' Brechas abs'!I$2:I$67,0)</f>
        <v>51</v>
      </c>
      <c r="J27" s="368">
        <f>RANK(' Brechas abs'!J27,' Brechas abs'!J$2:J$67,0)</f>
        <v>17</v>
      </c>
      <c r="K27" s="368">
        <f>RANK(' Brechas abs'!K27,' Brechas abs'!K$2:K$67,0)</f>
        <v>35</v>
      </c>
      <c r="L27" s="368">
        <f>RANK(' Brechas abs'!L27,' Brechas abs'!L$2:L$67,0)</f>
        <v>23</v>
      </c>
      <c r="M27" s="368">
        <f>RANK(' Brechas abs'!M27,' Brechas abs'!M$2:M$67,0)</f>
        <v>64</v>
      </c>
      <c r="N27" s="368">
        <f>RANK(' Brechas abs'!N27,' Brechas abs'!N$2:N$67,0)</f>
        <v>46</v>
      </c>
      <c r="O27" s="368">
        <f>RANK(' Brechas abs'!O27,' Brechas abs'!O$2:O$67,0)</f>
        <v>58</v>
      </c>
      <c r="P27" s="368">
        <f>RANK(' Brechas abs'!P27,' Brechas abs'!P$2:P$67,0)</f>
        <v>27</v>
      </c>
      <c r="Q27" s="368">
        <f>RANK(' Brechas abs'!Q27,' Brechas abs'!Q$2:Q$67,0)</f>
        <v>52</v>
      </c>
      <c r="R27" s="368">
        <f>RANK(' Brechas abs'!R27,' Brechas abs'!R$2:R$67,0)</f>
        <v>34</v>
      </c>
      <c r="S27" s="368">
        <f>RANK(' Brechas abs'!S27,' Brechas abs'!S$2:S$67,0)</f>
        <v>61</v>
      </c>
      <c r="T27" s="368">
        <f>RANK(' Brechas abs'!T27,' Brechas abs'!T$2:T$67,0)</f>
        <v>26</v>
      </c>
      <c r="U27" s="368">
        <f>RANK(' Brechas abs'!U27,' Brechas abs'!U$2:U$67,0)</f>
        <v>4</v>
      </c>
      <c r="V27" s="368">
        <f>RANK(' Brechas abs'!V27,' Brechas abs'!V$2:V$67,0)</f>
        <v>19</v>
      </c>
      <c r="W27" s="368">
        <f>RANK(' Brechas abs'!W27,' Brechas abs'!W$2:W$67,0)</f>
        <v>13</v>
      </c>
      <c r="X27" s="368">
        <f>RANK(' Brechas abs'!X27,' Brechas abs'!X$2:X$67,0)</f>
        <v>15</v>
      </c>
      <c r="Y27" s="368">
        <f>RANK(' Brechas abs'!Y27,' Brechas abs'!Y$2:Y$67,0)</f>
        <v>16</v>
      </c>
      <c r="Z27" s="368">
        <f>RANK(' Brechas abs'!Z27,' Brechas abs'!Z$2:Z$67,0)</f>
        <v>22</v>
      </c>
      <c r="AA27" s="368">
        <f>RANK(' Brechas abs'!AA27,' Brechas abs'!AA$2:AA$67,0)</f>
        <v>38</v>
      </c>
      <c r="AB27" s="368">
        <f>RANK(' Brechas abs'!AB27,' Brechas abs'!AB$2:AB$67,0)</f>
        <v>24</v>
      </c>
      <c r="AC27" s="368">
        <f>RANK(' Brechas abs'!AC27,' Brechas abs'!AC$2:AC$67,0)</f>
        <v>42</v>
      </c>
      <c r="AD27" s="368">
        <f>RANK(' Brechas abs'!AD27,' Brechas abs'!AD$2:AD$67,0)</f>
        <v>13</v>
      </c>
      <c r="AE27" s="368">
        <f>RANK(' Brechas abs'!AE27,' Brechas abs'!AE$2:AE$67,0)</f>
        <v>41</v>
      </c>
      <c r="AF27" s="368">
        <f>RANK(' Brechas abs'!AF27,' Brechas abs'!AF$2:AF$67,0)</f>
        <v>44</v>
      </c>
      <c r="AG27" s="368">
        <f>RANK(' Brechas abs'!AG27,' Brechas abs'!AG$2:AG$67,0)</f>
        <v>49</v>
      </c>
      <c r="AH27" s="368">
        <f>RANK(' Brechas abs'!AH27,' Brechas abs'!AH$2:AH$67,0)</f>
        <v>11</v>
      </c>
      <c r="AI27" s="368">
        <f>RANK(' Brechas abs'!AI27,' Brechas abs'!AI$2:AI$67,0)</f>
        <v>13</v>
      </c>
      <c r="AJ27" s="368">
        <f>RANK(' Brechas abs'!AJ27,' Brechas abs'!AJ$2:AJ$67,0)</f>
        <v>64</v>
      </c>
      <c r="AK27" s="368">
        <f>RANK(' Brechas abs'!AK27,' Brechas abs'!AK$2:AK$67,0)</f>
        <v>45</v>
      </c>
      <c r="AL27" s="368">
        <f>RANK(' Brechas abs'!AL27,' Brechas abs'!AL$2:AL$67,0)</f>
        <v>10</v>
      </c>
      <c r="AM27" s="368">
        <f>RANK(' Brechas abs'!AM27,' Brechas abs'!AM$2:AM$67,0)</f>
        <v>20</v>
      </c>
      <c r="AN27" s="368">
        <f>RANK(' Brechas abs'!AN27,' Brechas abs'!AN$2:AN$67,0)</f>
        <v>19</v>
      </c>
      <c r="AO27" s="368">
        <f>RANK(' Brechas abs'!AO27,' Brechas abs'!AO$2:AO$67,0)</f>
        <v>37</v>
      </c>
      <c r="AP27" s="368">
        <f>RANK(' Brechas abs'!AP27,' Brechas abs'!AP$2:AP$67,0)</f>
        <v>8</v>
      </c>
      <c r="AQ27" s="368">
        <f>RANK(' Brechas abs'!AQ27,' Brechas abs'!AQ$2:AQ$67,0)</f>
        <v>12</v>
      </c>
      <c r="AR27" s="368">
        <f>RANK(' Brechas abs'!AR27,' Brechas abs'!AR$2:AR$67,0)</f>
        <v>10</v>
      </c>
      <c r="AS27" s="368">
        <f>RANK(' Brechas abs'!AS27,' Brechas abs'!AS$2:AS$67,0)</f>
        <v>63</v>
      </c>
      <c r="AT27" s="368">
        <f>RANK(' Brechas abs'!AT27,' Brechas abs'!AT$2:AT$67,0)</f>
        <v>48</v>
      </c>
      <c r="AU27" s="368">
        <f>RANK(' Brechas abs'!AU27,' Brechas abs'!AU$2:AU$67,0)</f>
        <v>20</v>
      </c>
      <c r="AV27" s="368">
        <f>RANK(' Brechas abs'!AV27,' Brechas abs'!AV$2:AV$67,0)</f>
        <v>25</v>
      </c>
      <c r="AW27" s="368">
        <f>RANK(' Brechas abs'!AW27,' Brechas abs'!AW$2:AW$67,0)</f>
        <v>26</v>
      </c>
      <c r="AX27" s="368">
        <f>RANK(' Brechas abs'!AX27,' Brechas abs'!AX$2:AX$67,0)</f>
        <v>7</v>
      </c>
      <c r="AY27" s="368">
        <f>RANK(' Brechas abs'!AY27,' Brechas abs'!AY$2:AY$67,0)</f>
        <v>19</v>
      </c>
      <c r="AZ27" s="368">
        <f>RANK(' Brechas abs'!AZ27,' Brechas abs'!AZ$2:AZ$67,0)</f>
        <v>50</v>
      </c>
      <c r="BA27" s="368">
        <f>RANK(' Brechas abs'!BA27,' Brechas abs'!BA$2:BA$67,0)</f>
        <v>8</v>
      </c>
      <c r="BB27" s="368">
        <f>RANK(' Brechas abs'!BB27,' Brechas abs'!BB$2:BB$67,0)</f>
        <v>28</v>
      </c>
      <c r="BC27" s="368">
        <f>RANK(' Brechas abs'!BC27,' Brechas abs'!BC$2:BC$67,0)</f>
        <v>53</v>
      </c>
      <c r="BD27" s="368">
        <f>RANK(' Brechas abs'!BD27,' Brechas abs'!BD$2:BD$67,0)</f>
        <v>21</v>
      </c>
      <c r="BE27" s="368">
        <f>RANK(' Brechas abs'!BE27,' Brechas abs'!BE$2:BE$67,0)</f>
        <v>9</v>
      </c>
      <c r="BF27" s="368">
        <f>RANK(' Brechas abs'!BF27,' Brechas abs'!BF$2:BF$67,0)</f>
        <v>53</v>
      </c>
      <c r="BG27" s="368">
        <f>RANK(' Brechas abs'!BG27,' Brechas abs'!BG$2:BG$67,0)</f>
        <v>15</v>
      </c>
      <c r="BH27" s="368">
        <f>RANK(' Brechas abs'!BH27,' Brechas abs'!BH$2:BH$67,0)</f>
        <v>64</v>
      </c>
      <c r="BI27" s="368">
        <f>RANK(' Brechas abs'!BI27,' Brechas abs'!BI$2:BI$67,0)</f>
        <v>40</v>
      </c>
      <c r="BJ27" s="368">
        <f>RANK(' Brechas abs'!BJ27,' Brechas abs'!BJ$2:BJ$67,0)</f>
        <v>57</v>
      </c>
      <c r="BK27" s="368">
        <f>RANK(' Brechas abs'!BK27,' Brechas abs'!BK$2:BK$67,0)</f>
        <v>36</v>
      </c>
      <c r="BL27" s="368">
        <f>RANK(' Brechas abs'!BL27,' Brechas abs'!BL$2:BL$67,0)</f>
        <v>29</v>
      </c>
      <c r="BM27" s="368">
        <f>RANK(' Brechas abs'!BM27,' Brechas abs'!BM$2:BM$67,0)</f>
        <v>45</v>
      </c>
      <c r="BN27" s="368">
        <f>RANK(' Brechas abs'!BN27,' Brechas abs'!BN$2:BN$67,0)</f>
        <v>18</v>
      </c>
      <c r="BO27" s="368">
        <f>RANK(' Brechas abs'!BO27,' Brechas abs'!BO$2:BO$67,0)</f>
        <v>20</v>
      </c>
      <c r="BP27" s="368">
        <f>RANK(' Brechas abs'!BP27,' Brechas abs'!BP$2:BP$67,0)</f>
        <v>32</v>
      </c>
      <c r="BQ27" s="368">
        <f>RANK(' Brechas abs'!BQ27,' Brechas abs'!BQ$2:BQ$67,0)</f>
        <v>34</v>
      </c>
      <c r="BR27" s="368">
        <f>RANK(' Brechas abs'!BR27,' Brechas abs'!BR$2:BR$67,0)</f>
        <v>17</v>
      </c>
      <c r="BS27" s="368">
        <f>RANK(' Brechas abs'!BS27,' Brechas abs'!BS$2:BS$67,0)</f>
        <v>1</v>
      </c>
      <c r="BT27" s="368">
        <f>RANK(' Brechas abs'!BT27,' Brechas abs'!BT$2:BT$67,0)</f>
        <v>20</v>
      </c>
      <c r="BU27" s="368">
        <f>RANK(' Brechas abs'!BU27,' Brechas abs'!BU$2:BU$67,0)</f>
        <v>26</v>
      </c>
    </row>
    <row r="28" spans="1:73">
      <c r="A28" s="367">
        <v>86</v>
      </c>
      <c r="B28" s="367" t="s">
        <v>106</v>
      </c>
      <c r="C28" s="367">
        <v>2024</v>
      </c>
      <c r="D28" s="368">
        <f>RANK(' Brechas abs'!D28,' Brechas abs'!D$2:D$67,0)</f>
        <v>41</v>
      </c>
      <c r="E28" s="368">
        <f>RANK(' Brechas abs'!E28,' Brechas abs'!E$2:E$67,0)</f>
        <v>53</v>
      </c>
      <c r="F28" s="368">
        <f>RANK(' Brechas abs'!F28,' Brechas abs'!F$2:F$67,0)</f>
        <v>8</v>
      </c>
      <c r="G28" s="368">
        <f>RANK(' Brechas abs'!G28,' Brechas abs'!G$2:G$67,0)</f>
        <v>8</v>
      </c>
      <c r="H28" s="368">
        <f>RANK(' Brechas abs'!H28,' Brechas abs'!H$2:H$67,0)</f>
        <v>28</v>
      </c>
      <c r="I28" s="368">
        <f>RANK(' Brechas abs'!I28,' Brechas abs'!I$2:I$67,0)</f>
        <v>2</v>
      </c>
      <c r="J28" s="368">
        <f>RANK(' Brechas abs'!J28,' Brechas abs'!J$2:J$67,0)</f>
        <v>32</v>
      </c>
      <c r="K28" s="368">
        <f>RANK(' Brechas abs'!K28,' Brechas abs'!K$2:K$67,0)</f>
        <v>28</v>
      </c>
      <c r="L28" s="368">
        <f>RANK(' Brechas abs'!L28,' Brechas abs'!L$2:L$67,0)</f>
        <v>56</v>
      </c>
      <c r="M28" s="368">
        <f>RANK(' Brechas abs'!M28,' Brechas abs'!M$2:M$67,0)</f>
        <v>15</v>
      </c>
      <c r="N28" s="368">
        <f>RANK(' Brechas abs'!N28,' Brechas abs'!N$2:N$67,0)</f>
        <v>52</v>
      </c>
      <c r="O28" s="368">
        <f>RANK(' Brechas abs'!O28,' Brechas abs'!O$2:O$67,0)</f>
        <v>63</v>
      </c>
      <c r="P28" s="368">
        <f>RANK(' Brechas abs'!P28,' Brechas abs'!P$2:P$67,0)</f>
        <v>28</v>
      </c>
      <c r="Q28" s="368">
        <f>RANK(' Brechas abs'!Q28,' Brechas abs'!Q$2:Q$67,0)</f>
        <v>9</v>
      </c>
      <c r="R28" s="368">
        <f>RANK(' Brechas abs'!R28,' Brechas abs'!R$2:R$67,0)</f>
        <v>27</v>
      </c>
      <c r="S28" s="368">
        <f>RANK(' Brechas abs'!S28,' Brechas abs'!S$2:S$67,0)</f>
        <v>40</v>
      </c>
      <c r="T28" s="368">
        <f>RANK(' Brechas abs'!T28,' Brechas abs'!T$2:T$67,0)</f>
        <v>1</v>
      </c>
      <c r="U28" s="368">
        <f>RANK(' Brechas abs'!U28,' Brechas abs'!U$2:U$67,0)</f>
        <v>59</v>
      </c>
      <c r="V28" s="368">
        <f>RANK(' Brechas abs'!V28,' Brechas abs'!V$2:V$67,0)</f>
        <v>32</v>
      </c>
      <c r="W28" s="368">
        <f>RANK(' Brechas abs'!W28,' Brechas abs'!W$2:W$67,0)</f>
        <v>42</v>
      </c>
      <c r="X28" s="368">
        <f>RANK(' Brechas abs'!X28,' Brechas abs'!X$2:X$67,0)</f>
        <v>18</v>
      </c>
      <c r="Y28" s="368">
        <f>RANK(' Brechas abs'!Y28,' Brechas abs'!Y$2:Y$67,0)</f>
        <v>26</v>
      </c>
      <c r="Z28" s="368">
        <f>RANK(' Brechas abs'!Z28,' Brechas abs'!Z$2:Z$67,0)</f>
        <v>42</v>
      </c>
      <c r="AA28" s="368">
        <f>RANK(' Brechas abs'!AA28,' Brechas abs'!AA$2:AA$67,0)</f>
        <v>58</v>
      </c>
      <c r="AB28" s="368">
        <f>RANK(' Brechas abs'!AB28,' Brechas abs'!AB$2:AB$67,0)</f>
        <v>18</v>
      </c>
      <c r="AC28" s="368">
        <f>RANK(' Brechas abs'!AC28,' Brechas abs'!AC$2:AC$67,0)</f>
        <v>44</v>
      </c>
      <c r="AD28" s="368">
        <f>RANK(' Brechas abs'!AD28,' Brechas abs'!AD$2:AD$67,0)</f>
        <v>3</v>
      </c>
      <c r="AE28" s="368">
        <f>RANK(' Brechas abs'!AE28,' Brechas abs'!AE$2:AE$67,0)</f>
        <v>10</v>
      </c>
      <c r="AF28" s="368">
        <f>RANK(' Brechas abs'!AF28,' Brechas abs'!AF$2:AF$67,0)</f>
        <v>51</v>
      </c>
      <c r="AG28" s="368">
        <f>RANK(' Brechas abs'!AG28,' Brechas abs'!AG$2:AG$67,0)</f>
        <v>52</v>
      </c>
      <c r="AH28" s="368">
        <f>RANK(' Brechas abs'!AH28,' Brechas abs'!AH$2:AH$67,0)</f>
        <v>9</v>
      </c>
      <c r="AI28" s="368">
        <f>RANK(' Brechas abs'!AI28,' Brechas abs'!AI$2:AI$67,0)</f>
        <v>41</v>
      </c>
      <c r="AJ28" s="368">
        <f>RANK(' Brechas abs'!AJ28,' Brechas abs'!AJ$2:AJ$67,0)</f>
        <v>21</v>
      </c>
      <c r="AK28" s="368">
        <f>RANK(' Brechas abs'!AK28,' Brechas abs'!AK$2:AK$67,0)</f>
        <v>20</v>
      </c>
      <c r="AL28" s="368">
        <f>RANK(' Brechas abs'!AL28,' Brechas abs'!AL$2:AL$67,0)</f>
        <v>55</v>
      </c>
      <c r="AM28" s="368">
        <f>RANK(' Brechas abs'!AM28,' Brechas abs'!AM$2:AM$67,0)</f>
        <v>11</v>
      </c>
      <c r="AN28" s="368">
        <f>RANK(' Brechas abs'!AN28,' Brechas abs'!AN$2:AN$67,0)</f>
        <v>10</v>
      </c>
      <c r="AO28" s="368">
        <f>RANK(' Brechas abs'!AO28,' Brechas abs'!AO$2:AO$67,0)</f>
        <v>9</v>
      </c>
      <c r="AP28" s="368">
        <f>RANK(' Brechas abs'!AP28,' Brechas abs'!AP$2:AP$67,0)</f>
        <v>16</v>
      </c>
      <c r="AQ28" s="368">
        <f>RANK(' Brechas abs'!AQ28,' Brechas abs'!AQ$2:AQ$67,0)</f>
        <v>4</v>
      </c>
      <c r="AR28" s="368">
        <f>RANK(' Brechas abs'!AR28,' Brechas abs'!AR$2:AR$67,0)</f>
        <v>17</v>
      </c>
      <c r="AS28" s="368">
        <f>RANK(' Brechas abs'!AS28,' Brechas abs'!AS$2:AS$67,0)</f>
        <v>54</v>
      </c>
      <c r="AT28" s="368">
        <f>RANK(' Brechas abs'!AT28,' Brechas abs'!AT$2:AT$67,0)</f>
        <v>47</v>
      </c>
      <c r="AU28" s="368">
        <f>RANK(' Brechas abs'!AU28,' Brechas abs'!AU$2:AU$67,0)</f>
        <v>42</v>
      </c>
      <c r="AV28" s="368">
        <f>RANK(' Brechas abs'!AV28,' Brechas abs'!AV$2:AV$67,0)</f>
        <v>66</v>
      </c>
      <c r="AW28" s="368">
        <f>RANK(' Brechas abs'!AW28,' Brechas abs'!AW$2:AW$67,0)</f>
        <v>21</v>
      </c>
      <c r="AX28" s="368">
        <f>RANK(' Brechas abs'!AX28,' Brechas abs'!AX$2:AX$67,0)</f>
        <v>5</v>
      </c>
      <c r="AY28" s="368">
        <f>RANK(' Brechas abs'!AY28,' Brechas abs'!AY$2:AY$67,0)</f>
        <v>11</v>
      </c>
      <c r="AZ28" s="368">
        <f>RANK(' Brechas abs'!AZ28,' Brechas abs'!AZ$2:AZ$67,0)</f>
        <v>33</v>
      </c>
      <c r="BA28" s="368">
        <f>RANK(' Brechas abs'!BA28,' Brechas abs'!BA$2:BA$67,0)</f>
        <v>21</v>
      </c>
      <c r="BB28" s="368">
        <f>RANK(' Brechas abs'!BB28,' Brechas abs'!BB$2:BB$67,0)</f>
        <v>47</v>
      </c>
      <c r="BC28" s="368">
        <f>RANK(' Brechas abs'!BC28,' Brechas abs'!BC$2:BC$67,0)</f>
        <v>24</v>
      </c>
      <c r="BD28" s="368">
        <f>RANK(' Brechas abs'!BD28,' Brechas abs'!BD$2:BD$67,0)</f>
        <v>14</v>
      </c>
      <c r="BE28" s="368">
        <f>RANK(' Brechas abs'!BE28,' Brechas abs'!BE$2:BE$67,0)</f>
        <v>61</v>
      </c>
      <c r="BF28" s="368">
        <f>RANK(' Brechas abs'!BF28,' Brechas abs'!BF$2:BF$67,0)</f>
        <v>38</v>
      </c>
      <c r="BG28" s="368">
        <f>RANK(' Brechas abs'!BG28,' Brechas abs'!BG$2:BG$67,0)</f>
        <v>32</v>
      </c>
      <c r="BH28" s="368">
        <f>RANK(' Brechas abs'!BH28,' Brechas abs'!BH$2:BH$67,0)</f>
        <v>33</v>
      </c>
      <c r="BI28" s="368">
        <f>RANK(' Brechas abs'!BI28,' Brechas abs'!BI$2:BI$67,0)</f>
        <v>62</v>
      </c>
      <c r="BJ28" s="368">
        <f>RANK(' Brechas abs'!BJ28,' Brechas abs'!BJ$2:BJ$67,0)</f>
        <v>65</v>
      </c>
      <c r="BK28" s="368">
        <f>RANK(' Brechas abs'!BK28,' Brechas abs'!BK$2:BK$67,0)</f>
        <v>2</v>
      </c>
      <c r="BL28" s="368">
        <f>RANK(' Brechas abs'!BL28,' Brechas abs'!BL$2:BL$67,0)</f>
        <v>64</v>
      </c>
      <c r="BM28" s="368">
        <f>RANK(' Brechas abs'!BM28,' Brechas abs'!BM$2:BM$67,0)</f>
        <v>22</v>
      </c>
      <c r="BN28" s="368">
        <f>RANK(' Brechas abs'!BN28,' Brechas abs'!BN$2:BN$67,0)</f>
        <v>20</v>
      </c>
      <c r="BO28" s="368">
        <f>RANK(' Brechas abs'!BO28,' Brechas abs'!BO$2:BO$67,0)</f>
        <v>22</v>
      </c>
      <c r="BP28" s="368">
        <f>RANK(' Brechas abs'!BP28,' Brechas abs'!BP$2:BP$67,0)</f>
        <v>56</v>
      </c>
      <c r="BQ28" s="368">
        <f>RANK(' Brechas abs'!BQ28,' Brechas abs'!BQ$2:BQ$67,0)</f>
        <v>1</v>
      </c>
      <c r="BR28" s="368">
        <f>RANK(' Brechas abs'!BR28,' Brechas abs'!BR$2:BR$67,0)</f>
        <v>4</v>
      </c>
      <c r="BS28" s="368">
        <f>RANK(' Brechas abs'!BS28,' Brechas abs'!BS$2:BS$67,0)</f>
        <v>18</v>
      </c>
      <c r="BT28" s="368">
        <f>RANK(' Brechas abs'!BT28,' Brechas abs'!BT$2:BT$67,0)</f>
        <v>15</v>
      </c>
      <c r="BU28" s="368">
        <f>RANK(' Brechas abs'!BU28,' Brechas abs'!BU$2:BU$67,0)</f>
        <v>14</v>
      </c>
    </row>
    <row r="29" spans="1:73" ht="27">
      <c r="A29" s="367">
        <v>88</v>
      </c>
      <c r="B29" s="367" t="s">
        <v>107</v>
      </c>
      <c r="C29" s="367">
        <v>2024</v>
      </c>
      <c r="D29" s="368">
        <f>RANK(' Brechas abs'!D29,' Brechas abs'!D$2:D$67,0)</f>
        <v>38</v>
      </c>
      <c r="E29" s="368">
        <f>RANK(' Brechas abs'!E29,' Brechas abs'!E$2:E$67,0)</f>
        <v>30</v>
      </c>
      <c r="F29" s="368">
        <f>RANK(' Brechas abs'!F29,' Brechas abs'!F$2:F$67,0)</f>
        <v>65</v>
      </c>
      <c r="G29" s="368">
        <f>RANK(' Brechas abs'!G29,' Brechas abs'!G$2:G$67,0)</f>
        <v>64</v>
      </c>
      <c r="H29" s="368">
        <f>RANK(' Brechas abs'!H29,' Brechas abs'!H$2:H$67,0)</f>
        <v>57</v>
      </c>
      <c r="I29" s="368">
        <f>RANK(' Brechas abs'!I29,' Brechas abs'!I$2:I$67,0)</f>
        <v>58</v>
      </c>
      <c r="J29" s="368">
        <f>RANK(' Brechas abs'!J29,' Brechas abs'!J$2:J$67,0)</f>
        <v>28</v>
      </c>
      <c r="K29" s="368">
        <f>RANK(' Brechas abs'!K29,' Brechas abs'!K$2:K$67,0)</f>
        <v>32</v>
      </c>
      <c r="L29" s="368">
        <f>RANK(' Brechas abs'!L29,' Brechas abs'!L$2:L$67,0)</f>
        <v>47</v>
      </c>
      <c r="M29" s="368">
        <f>RANK(' Brechas abs'!M29,' Brechas abs'!M$2:M$67,0)</f>
        <v>4</v>
      </c>
      <c r="N29" s="368">
        <f>RANK(' Brechas abs'!N29,' Brechas abs'!N$2:N$67,0)</f>
        <v>65</v>
      </c>
      <c r="O29" s="368">
        <f>RANK(' Brechas abs'!O29,' Brechas abs'!O$2:O$67,0)</f>
        <v>55</v>
      </c>
      <c r="P29" s="368">
        <f>RANK(' Brechas abs'!P29,' Brechas abs'!P$2:P$67,0)</f>
        <v>41</v>
      </c>
      <c r="Q29" s="368">
        <f>RANK(' Brechas abs'!Q29,' Brechas abs'!Q$2:Q$67,0)</f>
        <v>20</v>
      </c>
      <c r="R29" s="368">
        <f>RANK(' Brechas abs'!R29,' Brechas abs'!R$2:R$67,0)</f>
        <v>14</v>
      </c>
      <c r="S29" s="368">
        <f>RANK(' Brechas abs'!S29,' Brechas abs'!S$2:S$67,0)</f>
        <v>35</v>
      </c>
      <c r="T29" s="368">
        <f>RANK(' Brechas abs'!T29,' Brechas abs'!T$2:T$67,0)</f>
        <v>33</v>
      </c>
      <c r="U29" s="368">
        <f>RANK(' Brechas abs'!U29,' Brechas abs'!U$2:U$67,0)</f>
        <v>64</v>
      </c>
      <c r="V29" s="368">
        <f>RANK(' Brechas abs'!V29,' Brechas abs'!V$2:V$67,0)</f>
        <v>33</v>
      </c>
      <c r="W29" s="368">
        <f>RANK(' Brechas abs'!W29,' Brechas abs'!W$2:W$67,0)</f>
        <v>17</v>
      </c>
      <c r="X29" s="368">
        <f>RANK(' Brechas abs'!X29,' Brechas abs'!X$2:X$67,0)</f>
        <v>26</v>
      </c>
      <c r="Y29" s="368">
        <f>RANK(' Brechas abs'!Y29,' Brechas abs'!Y$2:Y$67,0)</f>
        <v>1</v>
      </c>
      <c r="Z29" s="368">
        <f>RANK(' Brechas abs'!Z29,' Brechas abs'!Z$2:Z$67,0)</f>
        <v>8</v>
      </c>
      <c r="AA29" s="368">
        <f>RANK(' Brechas abs'!AA29,' Brechas abs'!AA$2:AA$67,0)</f>
        <v>20</v>
      </c>
      <c r="AB29" s="368">
        <f>RANK(' Brechas abs'!AB29,' Brechas abs'!AB$2:AB$67,0)</f>
        <v>43</v>
      </c>
      <c r="AC29" s="368">
        <f>RANK(' Brechas abs'!AC29,' Brechas abs'!AC$2:AC$67,0)</f>
        <v>19</v>
      </c>
      <c r="AD29" s="368">
        <f>RANK(' Brechas abs'!AD29,' Brechas abs'!AD$2:AD$67,0)</f>
        <v>1</v>
      </c>
      <c r="AE29" s="368">
        <f>RANK(' Brechas abs'!AE29,' Brechas abs'!AE$2:AE$67,0)</f>
        <v>20</v>
      </c>
      <c r="AF29" s="368">
        <f>RANK(' Brechas abs'!AF29,' Brechas abs'!AF$2:AF$67,0)</f>
        <v>10</v>
      </c>
      <c r="AG29" s="368">
        <f>RANK(' Brechas abs'!AG29,' Brechas abs'!AG$2:AG$67,0)</f>
        <v>66</v>
      </c>
      <c r="AH29" s="368">
        <f>RANK(' Brechas abs'!AH29,' Brechas abs'!AH$2:AH$67,0)</f>
        <v>33</v>
      </c>
      <c r="AI29" s="368">
        <f>RANK(' Brechas abs'!AI29,' Brechas abs'!AI$2:AI$67,0)</f>
        <v>61</v>
      </c>
      <c r="AJ29" s="368">
        <f>RANK(' Brechas abs'!AJ29,' Brechas abs'!AJ$2:AJ$67,0)</f>
        <v>65</v>
      </c>
      <c r="AK29" s="368">
        <f>RANK(' Brechas abs'!AK29,' Brechas abs'!AK$2:AK$67,0)</f>
        <v>66</v>
      </c>
      <c r="AL29" s="368">
        <f>RANK(' Brechas abs'!AL29,' Brechas abs'!AL$2:AL$67,0)</f>
        <v>17</v>
      </c>
      <c r="AM29" s="368">
        <f>RANK(' Brechas abs'!AM29,' Brechas abs'!AM$2:AM$67,0)</f>
        <v>2</v>
      </c>
      <c r="AN29" s="368">
        <f>RANK(' Brechas abs'!AN29,' Brechas abs'!AN$2:AN$67,0)</f>
        <v>13</v>
      </c>
      <c r="AO29" s="368">
        <f>RANK(' Brechas abs'!AO29,' Brechas abs'!AO$2:AO$67,0)</f>
        <v>22</v>
      </c>
      <c r="AP29" s="368">
        <f>RANK(' Brechas abs'!AP29,' Brechas abs'!AP$2:AP$67,0)</f>
        <v>43</v>
      </c>
      <c r="AQ29" s="368">
        <f>RANK(' Brechas abs'!AQ29,' Brechas abs'!AQ$2:AQ$67,0)</f>
        <v>20</v>
      </c>
      <c r="AR29" s="368">
        <f>RANK(' Brechas abs'!AR29,' Brechas abs'!AR$2:AR$67,0)</f>
        <v>16</v>
      </c>
      <c r="AS29" s="368">
        <f>RANK(' Brechas abs'!AS29,' Brechas abs'!AS$2:AS$67,0)</f>
        <v>60</v>
      </c>
      <c r="AT29" s="368">
        <f>RANK(' Brechas abs'!AT29,' Brechas abs'!AT$2:AT$67,0)</f>
        <v>49</v>
      </c>
      <c r="AU29" s="368">
        <f>RANK(' Brechas abs'!AU29,' Brechas abs'!AU$2:AU$67,0)</f>
        <v>16</v>
      </c>
      <c r="AV29" s="368">
        <f>RANK(' Brechas abs'!AV29,' Brechas abs'!AV$2:AV$67,0)</f>
        <v>19</v>
      </c>
      <c r="AW29" s="368">
        <f>RANK(' Brechas abs'!AW29,' Brechas abs'!AW$2:AW$67,0)</f>
        <v>14</v>
      </c>
      <c r="AX29" s="368">
        <f>RANK(' Brechas abs'!AX29,' Brechas abs'!AX$2:AX$67,0)</f>
        <v>8</v>
      </c>
      <c r="AY29" s="368">
        <f>RANK(' Brechas abs'!AY29,' Brechas abs'!AY$2:AY$67,0)</f>
        <v>14</v>
      </c>
      <c r="AZ29" s="368">
        <f>RANK(' Brechas abs'!AZ29,' Brechas abs'!AZ$2:AZ$67,0)</f>
        <v>16</v>
      </c>
      <c r="BA29" s="368">
        <f>RANK(' Brechas abs'!BA29,' Brechas abs'!BA$2:BA$67,0)</f>
        <v>29</v>
      </c>
      <c r="BB29" s="368">
        <f>RANK(' Brechas abs'!BB29,' Brechas abs'!BB$2:BB$67,0)</f>
        <v>49</v>
      </c>
      <c r="BC29" s="368">
        <f>RANK(' Brechas abs'!BC29,' Brechas abs'!BC$2:BC$67,0)</f>
        <v>20</v>
      </c>
      <c r="BD29" s="368">
        <f>RANK(' Brechas abs'!BD29,' Brechas abs'!BD$2:BD$67,0)</f>
        <v>8</v>
      </c>
      <c r="BE29" s="368">
        <f>RANK(' Brechas abs'!BE29,' Brechas abs'!BE$2:BE$67,0)</f>
        <v>66</v>
      </c>
      <c r="BF29" s="368">
        <f>RANK(' Brechas abs'!BF29,' Brechas abs'!BF$2:BF$67,0)</f>
        <v>9</v>
      </c>
      <c r="BG29" s="368">
        <f>RANK(' Brechas abs'!BG29,' Brechas abs'!BG$2:BG$67,0)</f>
        <v>1</v>
      </c>
      <c r="BH29" s="368">
        <f>RANK(' Brechas abs'!BH29,' Brechas abs'!BH$2:BH$67,0)</f>
        <v>53</v>
      </c>
      <c r="BI29" s="368">
        <f>RANK(' Brechas abs'!BI29,' Brechas abs'!BI$2:BI$67,0)</f>
        <v>54</v>
      </c>
      <c r="BJ29" s="368">
        <f>RANK(' Brechas abs'!BJ29,' Brechas abs'!BJ$2:BJ$67,0)</f>
        <v>51</v>
      </c>
      <c r="BK29" s="368">
        <f>RANK(' Brechas abs'!BK29,' Brechas abs'!BK$2:BK$67,0)</f>
        <v>66</v>
      </c>
      <c r="BL29" s="368">
        <f>RANK(' Brechas abs'!BL29,' Brechas abs'!BL$2:BL$67,0)</f>
        <v>66</v>
      </c>
      <c r="BM29" s="368">
        <f>RANK(' Brechas abs'!BM29,' Brechas abs'!BM$2:BM$67,0)</f>
        <v>37</v>
      </c>
      <c r="BN29" s="368">
        <f>RANK(' Brechas abs'!BN29,' Brechas abs'!BN$2:BN$67,0)</f>
        <v>11</v>
      </c>
      <c r="BO29" s="368">
        <f>RANK(' Brechas abs'!BO29,' Brechas abs'!BO$2:BO$67,0)</f>
        <v>10</v>
      </c>
      <c r="BP29" s="368">
        <f>RANK(' Brechas abs'!BP29,' Brechas abs'!BP$2:BP$67,0)</f>
        <v>44</v>
      </c>
      <c r="BQ29" s="368">
        <f>RANK(' Brechas abs'!BQ29,' Brechas abs'!BQ$2:BQ$67,0)</f>
        <v>9</v>
      </c>
      <c r="BR29" s="368">
        <f>RANK(' Brechas abs'!BR29,' Brechas abs'!BR$2:BR$67,0)</f>
        <v>49</v>
      </c>
      <c r="BS29" s="368">
        <f>RANK(' Brechas abs'!BS29,' Brechas abs'!BS$2:BS$67,0)</f>
        <v>61</v>
      </c>
      <c r="BT29" s="368">
        <f>RANK(' Brechas abs'!BT29,' Brechas abs'!BT$2:BT$67,0)</f>
        <v>3</v>
      </c>
      <c r="BU29" s="368">
        <f>RANK(' Brechas abs'!BU29,' Brechas abs'!BU$2:BU$67,0)</f>
        <v>6</v>
      </c>
    </row>
    <row r="30" spans="1:73">
      <c r="A30" s="367">
        <v>91</v>
      </c>
      <c r="B30" s="367" t="s">
        <v>108</v>
      </c>
      <c r="C30" s="367">
        <v>2024</v>
      </c>
      <c r="D30" s="368">
        <f>RANK(' Brechas abs'!D30,' Brechas abs'!D$2:D$67,0)</f>
        <v>16</v>
      </c>
      <c r="E30" s="368">
        <f>RANK(' Brechas abs'!E30,' Brechas abs'!E$2:E$67,0)</f>
        <v>9</v>
      </c>
      <c r="F30" s="368">
        <f>RANK(' Brechas abs'!F30,' Brechas abs'!F$2:F$67,0)</f>
        <v>9</v>
      </c>
      <c r="G30" s="368">
        <f>RANK(' Brechas abs'!G30,' Brechas abs'!G$2:G$67,0)</f>
        <v>13</v>
      </c>
      <c r="H30" s="368">
        <f>RANK(' Brechas abs'!H30,' Brechas abs'!H$2:H$67,0)</f>
        <v>14</v>
      </c>
      <c r="I30" s="368">
        <f>RANK(' Brechas abs'!I30,' Brechas abs'!I$2:I$67,0)</f>
        <v>62</v>
      </c>
      <c r="J30" s="368">
        <f>RANK(' Brechas abs'!J30,' Brechas abs'!J$2:J$67,0)</f>
        <v>21</v>
      </c>
      <c r="K30" s="368">
        <f>RANK(' Brechas abs'!K30,' Brechas abs'!K$2:K$67,0)</f>
        <v>3</v>
      </c>
      <c r="L30" s="368">
        <f>RANK(' Brechas abs'!L30,' Brechas abs'!L$2:L$67,0)</f>
        <v>54</v>
      </c>
      <c r="M30" s="368">
        <f>RANK(' Brechas abs'!M30,' Brechas abs'!M$2:M$67,0)</f>
        <v>11</v>
      </c>
      <c r="N30" s="368">
        <f>RANK(' Brechas abs'!N30,' Brechas abs'!N$2:N$67,0)</f>
        <v>4</v>
      </c>
      <c r="O30" s="368">
        <f>RANK(' Brechas abs'!O30,' Brechas abs'!O$2:O$67,0)</f>
        <v>25</v>
      </c>
      <c r="P30" s="368">
        <f>RANK(' Brechas abs'!P30,' Brechas abs'!P$2:P$67,0)</f>
        <v>12</v>
      </c>
      <c r="Q30" s="368">
        <f>RANK(' Brechas abs'!Q30,' Brechas abs'!Q$2:Q$67,0)</f>
        <v>7</v>
      </c>
      <c r="R30" s="368">
        <f>RANK(' Brechas abs'!R30,' Brechas abs'!R$2:R$67,0)</f>
        <v>58</v>
      </c>
      <c r="S30" s="368">
        <f>RANK(' Brechas abs'!S30,' Brechas abs'!S$2:S$67,0)</f>
        <v>58</v>
      </c>
      <c r="T30" s="368">
        <f>RANK(' Brechas abs'!T30,' Brechas abs'!T$2:T$67,0)</f>
        <v>6</v>
      </c>
      <c r="U30" s="368">
        <f>RANK(' Brechas abs'!U30,' Brechas abs'!U$2:U$67,0)</f>
        <v>20</v>
      </c>
      <c r="V30" s="368">
        <f>RANK(' Brechas abs'!V30,' Brechas abs'!V$2:V$67,0)</f>
        <v>1</v>
      </c>
      <c r="W30" s="368">
        <f>RANK(' Brechas abs'!W30,' Brechas abs'!W$2:W$67,0)</f>
        <v>20</v>
      </c>
      <c r="X30" s="368">
        <f>RANK(' Brechas abs'!X30,' Brechas abs'!X$2:X$67,0)</f>
        <v>64</v>
      </c>
      <c r="Y30" s="368">
        <f>RANK(' Brechas abs'!Y30,' Brechas abs'!Y$2:Y$67,0)</f>
        <v>18</v>
      </c>
      <c r="Z30" s="368">
        <f>RANK(' Brechas abs'!Z30,' Brechas abs'!Z$2:Z$67,0)</f>
        <v>58</v>
      </c>
      <c r="AA30" s="368">
        <f>RANK(' Brechas abs'!AA30,' Brechas abs'!AA$2:AA$67,0)</f>
        <v>3</v>
      </c>
      <c r="AB30" s="368">
        <f>RANK(' Brechas abs'!AB30,' Brechas abs'!AB$2:AB$67,0)</f>
        <v>13</v>
      </c>
      <c r="AC30" s="368">
        <f>RANK(' Brechas abs'!AC30,' Brechas abs'!AC$2:AC$67,0)</f>
        <v>66</v>
      </c>
      <c r="AD30" s="368">
        <f>RANK(' Brechas abs'!AD30,' Brechas abs'!AD$2:AD$67,0)</f>
        <v>37</v>
      </c>
      <c r="AE30" s="368">
        <f>RANK(' Brechas abs'!AE30,' Brechas abs'!AE$2:AE$67,0)</f>
        <v>31</v>
      </c>
      <c r="AF30" s="368">
        <f>RANK(' Brechas abs'!AF30,' Brechas abs'!AF$2:AF$67,0)</f>
        <v>14</v>
      </c>
      <c r="AG30" s="368">
        <f>RANK(' Brechas abs'!AG30,' Brechas abs'!AG$2:AG$67,0)</f>
        <v>6</v>
      </c>
      <c r="AH30" s="368">
        <f>RANK(' Brechas abs'!AH30,' Brechas abs'!AH$2:AH$67,0)</f>
        <v>57</v>
      </c>
      <c r="AI30" s="368">
        <f>RANK(' Brechas abs'!AI30,' Brechas abs'!AI$2:AI$67,0)</f>
        <v>25</v>
      </c>
      <c r="AJ30" s="368">
        <f>RANK(' Brechas abs'!AJ30,' Brechas abs'!AJ$2:AJ$67,0)</f>
        <v>23</v>
      </c>
      <c r="AK30" s="368">
        <f>RANK(' Brechas abs'!AK30,' Brechas abs'!AK$2:AK$67,0)</f>
        <v>7</v>
      </c>
      <c r="AL30" s="368">
        <f>RANK(' Brechas abs'!AL30,' Brechas abs'!AL$2:AL$67,0)</f>
        <v>14</v>
      </c>
      <c r="AM30" s="368">
        <f>RANK(' Brechas abs'!AM30,' Brechas abs'!AM$2:AM$67,0)</f>
        <v>16</v>
      </c>
      <c r="AN30" s="368">
        <f>RANK(' Brechas abs'!AN30,' Brechas abs'!AN$2:AN$67,0)</f>
        <v>39</v>
      </c>
      <c r="AO30" s="368">
        <f>RANK(' Brechas abs'!AO30,' Brechas abs'!AO$2:AO$67,0)</f>
        <v>6</v>
      </c>
      <c r="AP30" s="368">
        <f>RANK(' Brechas abs'!AP30,' Brechas abs'!AP$2:AP$67,0)</f>
        <v>20</v>
      </c>
      <c r="AQ30" s="368">
        <f>RANK(' Brechas abs'!AQ30,' Brechas abs'!AQ$2:AQ$67,0)</f>
        <v>2</v>
      </c>
      <c r="AR30" s="368">
        <f>RANK(' Brechas abs'!AR30,' Brechas abs'!AR$2:AR$67,0)</f>
        <v>8</v>
      </c>
      <c r="AS30" s="368">
        <f>RANK(' Brechas abs'!AS30,' Brechas abs'!AS$2:AS$67,0)</f>
        <v>5</v>
      </c>
      <c r="AT30" s="368">
        <f>RANK(' Brechas abs'!AT30,' Brechas abs'!AT$2:AT$67,0)</f>
        <v>2</v>
      </c>
      <c r="AU30" s="368">
        <f>RANK(' Brechas abs'!AU30,' Brechas abs'!AU$2:AU$67,0)</f>
        <v>2</v>
      </c>
      <c r="AV30" s="368">
        <f>RANK(' Brechas abs'!AV30,' Brechas abs'!AV$2:AV$67,0)</f>
        <v>7</v>
      </c>
      <c r="AW30" s="368">
        <f>RANK(' Brechas abs'!AW30,' Brechas abs'!AW$2:AW$67,0)</f>
        <v>12</v>
      </c>
      <c r="AX30" s="368">
        <f>RANK(' Brechas abs'!AX30,' Brechas abs'!AX$2:AX$67,0)</f>
        <v>38</v>
      </c>
      <c r="AY30" s="368">
        <f>RANK(' Brechas abs'!AY30,' Brechas abs'!AY$2:AY$67,0)</f>
        <v>9</v>
      </c>
      <c r="AZ30" s="368">
        <f>RANK(' Brechas abs'!AZ30,' Brechas abs'!AZ$2:AZ$67,0)</f>
        <v>14</v>
      </c>
      <c r="BA30" s="368">
        <f>RANK(' Brechas abs'!BA30,' Brechas abs'!BA$2:BA$67,0)</f>
        <v>2</v>
      </c>
      <c r="BB30" s="368">
        <f>RANK(' Brechas abs'!BB30,' Brechas abs'!BB$2:BB$67,0)</f>
        <v>10</v>
      </c>
      <c r="BC30" s="368">
        <f>RANK(' Brechas abs'!BC30,' Brechas abs'!BC$2:BC$67,0)</f>
        <v>33</v>
      </c>
      <c r="BD30" s="368">
        <f>RANK(' Brechas abs'!BD30,' Brechas abs'!BD$2:BD$67,0)</f>
        <v>15</v>
      </c>
      <c r="BE30" s="368">
        <f>RANK(' Brechas abs'!BE30,' Brechas abs'!BE$2:BE$67,0)</f>
        <v>59</v>
      </c>
      <c r="BF30" s="368">
        <f>RANK(' Brechas abs'!BF30,' Brechas abs'!BF$2:BF$67,0)</f>
        <v>1</v>
      </c>
      <c r="BG30" s="368">
        <f>RANK(' Brechas abs'!BG30,' Brechas abs'!BG$2:BG$67,0)</f>
        <v>65</v>
      </c>
      <c r="BH30" s="368">
        <f>RANK(' Brechas abs'!BH30,' Brechas abs'!BH$2:BH$67,0)</f>
        <v>27</v>
      </c>
      <c r="BI30" s="368">
        <f>RANK(' Brechas abs'!BI30,' Brechas abs'!BI$2:BI$67,0)</f>
        <v>63</v>
      </c>
      <c r="BJ30" s="368">
        <f>RANK(' Brechas abs'!BJ30,' Brechas abs'!BJ$2:BJ$67,0)</f>
        <v>50</v>
      </c>
      <c r="BK30" s="368">
        <f>RANK(' Brechas abs'!BK30,' Brechas abs'!BK$2:BK$67,0)</f>
        <v>58</v>
      </c>
      <c r="BL30" s="368">
        <f>RANK(' Brechas abs'!BL30,' Brechas abs'!BL$2:BL$67,0)</f>
        <v>56</v>
      </c>
      <c r="BM30" s="368">
        <f>RANK(' Brechas abs'!BM30,' Brechas abs'!BM$2:BM$67,0)</f>
        <v>15</v>
      </c>
      <c r="BN30" s="368">
        <f>RANK(' Brechas abs'!BN30,' Brechas abs'!BN$2:BN$67,0)</f>
        <v>25</v>
      </c>
      <c r="BO30" s="368">
        <f>RANK(' Brechas abs'!BO30,' Brechas abs'!BO$2:BO$67,0)</f>
        <v>26</v>
      </c>
      <c r="BP30" s="368">
        <f>RANK(' Brechas abs'!BP30,' Brechas abs'!BP$2:BP$67,0)</f>
        <v>1</v>
      </c>
      <c r="BQ30" s="368">
        <f>RANK(' Brechas abs'!BQ30,' Brechas abs'!BQ$2:BQ$67,0)</f>
        <v>15</v>
      </c>
      <c r="BR30" s="368">
        <f>RANK(' Brechas abs'!BR30,' Brechas abs'!BR$2:BR$67,0)</f>
        <v>23</v>
      </c>
      <c r="BS30" s="368">
        <f>RANK(' Brechas abs'!BS30,' Brechas abs'!BS$2:BS$67,0)</f>
        <v>1</v>
      </c>
      <c r="BT30" s="368">
        <f>RANK(' Brechas abs'!BT30,' Brechas abs'!BT$2:BT$67,0)</f>
        <v>8</v>
      </c>
      <c r="BU30" s="368">
        <f>RANK(' Brechas abs'!BU30,' Brechas abs'!BU$2:BU$67,0)</f>
        <v>13</v>
      </c>
    </row>
    <row r="31" spans="1:73">
      <c r="A31" s="367">
        <v>94</v>
      </c>
      <c r="B31" s="367" t="s">
        <v>109</v>
      </c>
      <c r="C31" s="367">
        <v>2024</v>
      </c>
      <c r="D31" s="368">
        <f>RANK(' Brechas abs'!D31,' Brechas abs'!D$2:D$67,0)</f>
        <v>11</v>
      </c>
      <c r="E31" s="368">
        <f>RANK(' Brechas abs'!E31,' Brechas abs'!E$2:E$67,0)</f>
        <v>38</v>
      </c>
      <c r="F31" s="368">
        <f>RANK(' Brechas abs'!F31,' Brechas abs'!F$2:F$67,0)</f>
        <v>3</v>
      </c>
      <c r="G31" s="368">
        <f>RANK(' Brechas abs'!G31,' Brechas abs'!G$2:G$67,0)</f>
        <v>5</v>
      </c>
      <c r="H31" s="368">
        <f>RANK(' Brechas abs'!H31,' Brechas abs'!H$2:H$67,0)</f>
        <v>3</v>
      </c>
      <c r="I31" s="368">
        <f>RANK(' Brechas abs'!I31,' Brechas abs'!I$2:I$67,0)</f>
        <v>57</v>
      </c>
      <c r="J31" s="368">
        <f>RANK(' Brechas abs'!J31,' Brechas abs'!J$2:J$67,0)</f>
        <v>5</v>
      </c>
      <c r="K31" s="368">
        <f>RANK(' Brechas abs'!K31,' Brechas abs'!K$2:K$67,0)</f>
        <v>18</v>
      </c>
      <c r="L31" s="368">
        <f>RANK(' Brechas abs'!L31,' Brechas abs'!L$2:L$67,0)</f>
        <v>27</v>
      </c>
      <c r="M31" s="368">
        <f>RANK(' Brechas abs'!M31,' Brechas abs'!M$2:M$67,0)</f>
        <v>1</v>
      </c>
      <c r="N31" s="368">
        <f>RANK(' Brechas abs'!N31,' Brechas abs'!N$2:N$67,0)</f>
        <v>5</v>
      </c>
      <c r="O31" s="368">
        <f>RANK(' Brechas abs'!O31,' Brechas abs'!O$2:O$67,0)</f>
        <v>1</v>
      </c>
      <c r="P31" s="368">
        <f>RANK(' Brechas abs'!P31,' Brechas abs'!P$2:P$67,0)</f>
        <v>4</v>
      </c>
      <c r="Q31" s="368">
        <f>RANK(' Brechas abs'!Q31,' Brechas abs'!Q$2:Q$67,0)</f>
        <v>1</v>
      </c>
      <c r="R31" s="368">
        <f>RANK(' Brechas abs'!R31,' Brechas abs'!R$2:R$67,0)</f>
        <v>1</v>
      </c>
      <c r="S31" s="368">
        <f>RANK(' Brechas abs'!S31,' Brechas abs'!S$2:S$67,0)</f>
        <v>23</v>
      </c>
      <c r="T31" s="368">
        <f>RANK(' Brechas abs'!T31,' Brechas abs'!T$2:T$67,0)</f>
        <v>12</v>
      </c>
      <c r="U31" s="368">
        <f>RANK(' Brechas abs'!U31,' Brechas abs'!U$2:U$67,0)</f>
        <v>33</v>
      </c>
      <c r="V31" s="368">
        <f>RANK(' Brechas abs'!V31,' Brechas abs'!V$2:V$67,0)</f>
        <v>54</v>
      </c>
      <c r="W31" s="368">
        <f>RANK(' Brechas abs'!W31,' Brechas abs'!W$2:W$67,0)</f>
        <v>66</v>
      </c>
      <c r="X31" s="368">
        <f>RANK(' Brechas abs'!X31,' Brechas abs'!X$2:X$67,0)</f>
        <v>8</v>
      </c>
      <c r="Y31" s="368">
        <f>RANK(' Brechas abs'!Y31,' Brechas abs'!Y$2:Y$67,0)</f>
        <v>56</v>
      </c>
      <c r="Z31" s="368">
        <f>RANK(' Brechas abs'!Z31,' Brechas abs'!Z$2:Z$67,0)</f>
        <v>56</v>
      </c>
      <c r="AA31" s="368">
        <f>RANK(' Brechas abs'!AA31,' Brechas abs'!AA$2:AA$67,0)</f>
        <v>26</v>
      </c>
      <c r="AB31" s="368">
        <f>RANK(' Brechas abs'!AB31,' Brechas abs'!AB$2:AB$67,0)</f>
        <v>26</v>
      </c>
      <c r="AC31" s="368">
        <f>RANK(' Brechas abs'!AC31,' Brechas abs'!AC$2:AC$67,0)</f>
        <v>64</v>
      </c>
      <c r="AD31" s="368">
        <f>RANK(' Brechas abs'!AD31,' Brechas abs'!AD$2:AD$67,0)</f>
        <v>64</v>
      </c>
      <c r="AE31" s="368">
        <f>RANK(' Brechas abs'!AE31,' Brechas abs'!AE$2:AE$67,0)</f>
        <v>57</v>
      </c>
      <c r="AF31" s="368">
        <f>RANK(' Brechas abs'!AF31,' Brechas abs'!AF$2:AF$67,0)</f>
        <v>26</v>
      </c>
      <c r="AG31" s="368">
        <f>RANK(' Brechas abs'!AG31,' Brechas abs'!AG$2:AG$67,0)</f>
        <v>3</v>
      </c>
      <c r="AH31" s="368">
        <f>RANK(' Brechas abs'!AH31,' Brechas abs'!AH$2:AH$67,0)</f>
        <v>8</v>
      </c>
      <c r="AI31" s="368">
        <f>RANK(' Brechas abs'!AI31,' Brechas abs'!AI$2:AI$67,0)</f>
        <v>8</v>
      </c>
      <c r="AJ31" s="368">
        <f>RANK(' Brechas abs'!AJ31,' Brechas abs'!AJ$2:AJ$67,0)</f>
        <v>3</v>
      </c>
      <c r="AK31" s="368">
        <f>RANK(' Brechas abs'!AK31,' Brechas abs'!AK$2:AK$67,0)</f>
        <v>2</v>
      </c>
      <c r="AL31" s="368">
        <f>RANK(' Brechas abs'!AL31,' Brechas abs'!AL$2:AL$67,0)</f>
        <v>21</v>
      </c>
      <c r="AM31" s="368">
        <f>RANK(' Brechas abs'!AM31,' Brechas abs'!AM$2:AM$67,0)</f>
        <v>15</v>
      </c>
      <c r="AN31" s="368">
        <f>RANK(' Brechas abs'!AN31,' Brechas abs'!AN$2:AN$67,0)</f>
        <v>3</v>
      </c>
      <c r="AO31" s="368">
        <f>RANK(' Brechas abs'!AO31,' Brechas abs'!AO$2:AO$67,0)</f>
        <v>2</v>
      </c>
      <c r="AP31" s="368">
        <f>RANK(' Brechas abs'!AP31,' Brechas abs'!AP$2:AP$67,0)</f>
        <v>3</v>
      </c>
      <c r="AQ31" s="368">
        <f>RANK(' Brechas abs'!AQ31,' Brechas abs'!AQ$2:AQ$67,0)</f>
        <v>22</v>
      </c>
      <c r="AR31" s="368">
        <f>RANK(' Brechas abs'!AR31,' Brechas abs'!AR$2:AR$67,0)</f>
        <v>4</v>
      </c>
      <c r="AS31" s="368">
        <f>RANK(' Brechas abs'!AS31,' Brechas abs'!AS$2:AS$67,0)</f>
        <v>3</v>
      </c>
      <c r="AT31" s="368">
        <f>RANK(' Brechas abs'!AT31,' Brechas abs'!AT$2:AT$67,0)</f>
        <v>62</v>
      </c>
      <c r="AU31" s="368">
        <f>RANK(' Brechas abs'!AU31,' Brechas abs'!AU$2:AU$67,0)</f>
        <v>14</v>
      </c>
      <c r="AV31" s="368">
        <f>RANK(' Brechas abs'!AV31,' Brechas abs'!AV$2:AV$67,0)</f>
        <v>64</v>
      </c>
      <c r="AW31" s="368">
        <f>RANK(' Brechas abs'!AW31,' Brechas abs'!AW$2:AW$67,0)</f>
        <v>4</v>
      </c>
      <c r="AX31" s="368">
        <f>RANK(' Brechas abs'!AX31,' Brechas abs'!AX$2:AX$67,0)</f>
        <v>19</v>
      </c>
      <c r="AY31" s="368">
        <f>RANK(' Brechas abs'!AY31,' Brechas abs'!AY$2:AY$67,0)</f>
        <v>16</v>
      </c>
      <c r="AZ31" s="368">
        <f>RANK(' Brechas abs'!AZ31,' Brechas abs'!AZ$2:AZ$67,0)</f>
        <v>15</v>
      </c>
      <c r="BA31" s="368">
        <f>RANK(' Brechas abs'!BA31,' Brechas abs'!BA$2:BA$67,0)</f>
        <v>57</v>
      </c>
      <c r="BB31" s="368">
        <f>RANK(' Brechas abs'!BB31,' Brechas abs'!BB$2:BB$67,0)</f>
        <v>65</v>
      </c>
      <c r="BC31" s="368">
        <f>RANK(' Brechas abs'!BC31,' Brechas abs'!BC$2:BC$67,0)</f>
        <v>15</v>
      </c>
      <c r="BD31" s="368">
        <f>RANK(' Brechas abs'!BD31,' Brechas abs'!BD$2:BD$67,0)</f>
        <v>3</v>
      </c>
      <c r="BE31" s="368">
        <f>RANK(' Brechas abs'!BE31,' Brechas abs'!BE$2:BE$67,0)</f>
        <v>15</v>
      </c>
      <c r="BF31" s="368">
        <f>RANK(' Brechas abs'!BF31,' Brechas abs'!BF$2:BF$67,0)</f>
        <v>64</v>
      </c>
      <c r="BG31" s="368">
        <f>RANK(' Brechas abs'!BG31,' Brechas abs'!BG$2:BG$67,0)</f>
        <v>5</v>
      </c>
      <c r="BH31" s="368">
        <f>RANK(' Brechas abs'!BH31,' Brechas abs'!BH$2:BH$67,0)</f>
        <v>23</v>
      </c>
      <c r="BI31" s="368">
        <f>RANK(' Brechas abs'!BI31,' Brechas abs'!BI$2:BI$67,0)</f>
        <v>4</v>
      </c>
      <c r="BJ31" s="368">
        <f>RANK(' Brechas abs'!BJ31,' Brechas abs'!BJ$2:BJ$67,0)</f>
        <v>43</v>
      </c>
      <c r="BK31" s="368">
        <f>RANK(' Brechas abs'!BK31,' Brechas abs'!BK$2:BK$67,0)</f>
        <v>53</v>
      </c>
      <c r="BL31" s="368">
        <f>RANK(' Brechas abs'!BL31,' Brechas abs'!BL$2:BL$67,0)</f>
        <v>61</v>
      </c>
      <c r="BM31" s="368">
        <f>RANK(' Brechas abs'!BM31,' Brechas abs'!BM$2:BM$67,0)</f>
        <v>44</v>
      </c>
      <c r="BN31" s="368">
        <f>RANK(' Brechas abs'!BN31,' Brechas abs'!BN$2:BN$67,0)</f>
        <v>26</v>
      </c>
      <c r="BO31" s="368">
        <f>RANK(' Brechas abs'!BO31,' Brechas abs'!BO$2:BO$67,0)</f>
        <v>27</v>
      </c>
      <c r="BP31" s="368">
        <f>RANK(' Brechas abs'!BP31,' Brechas abs'!BP$2:BP$67,0)</f>
        <v>52</v>
      </c>
      <c r="BQ31" s="368">
        <f>RANK(' Brechas abs'!BQ31,' Brechas abs'!BQ$2:BQ$67,0)</f>
        <v>37</v>
      </c>
      <c r="BR31" s="368">
        <f>RANK(' Brechas abs'!BR31,' Brechas abs'!BR$2:BR$67,0)</f>
        <v>5</v>
      </c>
      <c r="BS31" s="368">
        <f>RANK(' Brechas abs'!BS31,' Brechas abs'!BS$2:BS$67,0)</f>
        <v>1</v>
      </c>
      <c r="BT31" s="368">
        <f>RANK(' Brechas abs'!BT31,' Brechas abs'!BT$2:BT$67,0)</f>
        <v>5</v>
      </c>
      <c r="BU31" s="368">
        <f>RANK(' Brechas abs'!BU31,' Brechas abs'!BU$2:BU$67,0)</f>
        <v>8</v>
      </c>
    </row>
    <row r="32" spans="1:73">
      <c r="A32" s="367">
        <v>95</v>
      </c>
      <c r="B32" s="367" t="s">
        <v>110</v>
      </c>
      <c r="C32" s="367">
        <v>2024</v>
      </c>
      <c r="D32" s="368">
        <f>RANK(' Brechas abs'!D32,' Brechas abs'!D$2:D$67,0)</f>
        <v>4</v>
      </c>
      <c r="E32" s="368">
        <f>RANK(' Brechas abs'!E32,' Brechas abs'!E$2:E$67,0)</f>
        <v>12</v>
      </c>
      <c r="F32" s="368">
        <f>RANK(' Brechas abs'!F32,' Brechas abs'!F$2:F$67,0)</f>
        <v>10</v>
      </c>
      <c r="G32" s="368">
        <f>RANK(' Brechas abs'!G32,' Brechas abs'!G$2:G$67,0)</f>
        <v>7</v>
      </c>
      <c r="H32" s="368">
        <f>RANK(' Brechas abs'!H32,' Brechas abs'!H$2:H$67,0)</f>
        <v>8</v>
      </c>
      <c r="I32" s="368">
        <f>RANK(' Brechas abs'!I32,' Brechas abs'!I$2:I$67,0)</f>
        <v>47</v>
      </c>
      <c r="J32" s="368">
        <f>RANK(' Brechas abs'!J32,' Brechas abs'!J$2:J$67,0)</f>
        <v>6</v>
      </c>
      <c r="K32" s="368">
        <f>RANK(' Brechas abs'!K32,' Brechas abs'!K$2:K$67,0)</f>
        <v>12</v>
      </c>
      <c r="L32" s="368">
        <f>RANK(' Brechas abs'!L32,' Brechas abs'!L$2:L$67,0)</f>
        <v>7</v>
      </c>
      <c r="M32" s="368">
        <f>RANK(' Brechas abs'!M32,' Brechas abs'!M$2:M$67,0)</f>
        <v>16</v>
      </c>
      <c r="N32" s="368">
        <f>RANK(' Brechas abs'!N32,' Brechas abs'!N$2:N$67,0)</f>
        <v>19</v>
      </c>
      <c r="O32" s="368">
        <f>RANK(' Brechas abs'!O32,' Brechas abs'!O$2:O$67,0)</f>
        <v>21</v>
      </c>
      <c r="P32" s="368">
        <f>RANK(' Brechas abs'!P32,' Brechas abs'!P$2:P$67,0)</f>
        <v>44</v>
      </c>
      <c r="Q32" s="368">
        <f>RANK(' Brechas abs'!Q32,' Brechas abs'!Q$2:Q$67,0)</f>
        <v>4</v>
      </c>
      <c r="R32" s="368">
        <f>RANK(' Brechas abs'!R32,' Brechas abs'!R$2:R$67,0)</f>
        <v>5</v>
      </c>
      <c r="S32" s="368">
        <f>RANK(' Brechas abs'!S32,' Brechas abs'!S$2:S$67,0)</f>
        <v>4</v>
      </c>
      <c r="T32" s="368">
        <f>RANK(' Brechas abs'!T32,' Brechas abs'!T$2:T$67,0)</f>
        <v>7</v>
      </c>
      <c r="U32" s="368">
        <f>RANK(' Brechas abs'!U32,' Brechas abs'!U$2:U$67,0)</f>
        <v>7</v>
      </c>
      <c r="V32" s="368">
        <f>RANK(' Brechas abs'!V32,' Brechas abs'!V$2:V$67,0)</f>
        <v>3</v>
      </c>
      <c r="W32" s="368">
        <f>RANK(' Brechas abs'!W32,' Brechas abs'!W$2:W$67,0)</f>
        <v>22</v>
      </c>
      <c r="X32" s="368">
        <f>RANK(' Brechas abs'!X32,' Brechas abs'!X$2:X$67,0)</f>
        <v>6</v>
      </c>
      <c r="Y32" s="368">
        <f>RANK(' Brechas abs'!Y32,' Brechas abs'!Y$2:Y$67,0)</f>
        <v>49</v>
      </c>
      <c r="Z32" s="368">
        <f>RANK(' Brechas abs'!Z32,' Brechas abs'!Z$2:Z$67,0)</f>
        <v>11</v>
      </c>
      <c r="AA32" s="368">
        <f>RANK(' Brechas abs'!AA32,' Brechas abs'!AA$2:AA$67,0)</f>
        <v>52</v>
      </c>
      <c r="AB32" s="368">
        <f>RANK(' Brechas abs'!AB32,' Brechas abs'!AB$2:AB$67,0)</f>
        <v>14</v>
      </c>
      <c r="AC32" s="368">
        <f>RANK(' Brechas abs'!AC32,' Brechas abs'!AC$2:AC$67,0)</f>
        <v>65</v>
      </c>
      <c r="AD32" s="368">
        <f>RANK(' Brechas abs'!AD32,' Brechas abs'!AD$2:AD$67,0)</f>
        <v>12</v>
      </c>
      <c r="AE32" s="368">
        <f>RANK(' Brechas abs'!AE32,' Brechas abs'!AE$2:AE$67,0)</f>
        <v>3</v>
      </c>
      <c r="AF32" s="368">
        <f>RANK(' Brechas abs'!AF32,' Brechas abs'!AF$2:AF$67,0)</f>
        <v>12</v>
      </c>
      <c r="AG32" s="368">
        <f>RANK(' Brechas abs'!AG32,' Brechas abs'!AG$2:AG$67,0)</f>
        <v>12</v>
      </c>
      <c r="AH32" s="368">
        <f>RANK(' Brechas abs'!AH32,' Brechas abs'!AH$2:AH$67,0)</f>
        <v>1</v>
      </c>
      <c r="AI32" s="368">
        <f>RANK(' Brechas abs'!AI32,' Brechas abs'!AI$2:AI$67,0)</f>
        <v>34</v>
      </c>
      <c r="AJ32" s="368">
        <f>RANK(' Brechas abs'!AJ32,' Brechas abs'!AJ$2:AJ$67,0)</f>
        <v>13</v>
      </c>
      <c r="AK32" s="368">
        <f>RANK(' Brechas abs'!AK32,' Brechas abs'!AK$2:AK$67,0)</f>
        <v>5</v>
      </c>
      <c r="AL32" s="368">
        <f>RANK(' Brechas abs'!AL32,' Brechas abs'!AL$2:AL$67,0)</f>
        <v>33</v>
      </c>
      <c r="AM32" s="368">
        <f>RANK(' Brechas abs'!AM32,' Brechas abs'!AM$2:AM$67,0)</f>
        <v>13</v>
      </c>
      <c r="AN32" s="368">
        <f>RANK(' Brechas abs'!AN32,' Brechas abs'!AN$2:AN$67,0)</f>
        <v>4</v>
      </c>
      <c r="AO32" s="368">
        <f>RANK(' Brechas abs'!AO32,' Brechas abs'!AO$2:AO$67,0)</f>
        <v>13</v>
      </c>
      <c r="AP32" s="368">
        <f>RANK(' Brechas abs'!AP32,' Brechas abs'!AP$2:AP$67,0)</f>
        <v>62</v>
      </c>
      <c r="AQ32" s="368">
        <f>RANK(' Brechas abs'!AQ32,' Brechas abs'!AQ$2:AQ$67,0)</f>
        <v>59</v>
      </c>
      <c r="AR32" s="368">
        <f>RANK(' Brechas abs'!AR32,' Brechas abs'!AR$2:AR$67,0)</f>
        <v>41</v>
      </c>
      <c r="AS32" s="368">
        <f>RANK(' Brechas abs'!AS32,' Brechas abs'!AS$2:AS$67,0)</f>
        <v>59</v>
      </c>
      <c r="AT32" s="368">
        <f>RANK(' Brechas abs'!AT32,' Brechas abs'!AT$2:AT$67,0)</f>
        <v>56</v>
      </c>
      <c r="AU32" s="368">
        <f>RANK(' Brechas abs'!AU32,' Brechas abs'!AU$2:AU$67,0)</f>
        <v>21</v>
      </c>
      <c r="AV32" s="368">
        <f>RANK(' Brechas abs'!AV32,' Brechas abs'!AV$2:AV$67,0)</f>
        <v>62</v>
      </c>
      <c r="AW32" s="368">
        <f>RANK(' Brechas abs'!AW32,' Brechas abs'!AW$2:AW$67,0)</f>
        <v>6</v>
      </c>
      <c r="AX32" s="368">
        <f>RANK(' Brechas abs'!AX32,' Brechas abs'!AX$2:AX$67,0)</f>
        <v>15</v>
      </c>
      <c r="AY32" s="368">
        <f>RANK(' Brechas abs'!AY32,' Brechas abs'!AY$2:AY$67,0)</f>
        <v>10</v>
      </c>
      <c r="AZ32" s="368">
        <f>RANK(' Brechas abs'!AZ32,' Brechas abs'!AZ$2:AZ$67,0)</f>
        <v>11</v>
      </c>
      <c r="BA32" s="368">
        <f>RANK(' Brechas abs'!BA32,' Brechas abs'!BA$2:BA$67,0)</f>
        <v>17</v>
      </c>
      <c r="BB32" s="368">
        <f>RANK(' Brechas abs'!BB32,' Brechas abs'!BB$2:BB$67,0)</f>
        <v>1</v>
      </c>
      <c r="BC32" s="368">
        <f>RANK(' Brechas abs'!BC32,' Brechas abs'!BC$2:BC$67,0)</f>
        <v>34</v>
      </c>
      <c r="BD32" s="368">
        <f>RANK(' Brechas abs'!BD32,' Brechas abs'!BD$2:BD$67,0)</f>
        <v>52</v>
      </c>
      <c r="BE32" s="368">
        <f>RANK(' Brechas abs'!BE32,' Brechas abs'!BE$2:BE$67,0)</f>
        <v>56</v>
      </c>
      <c r="BF32" s="368">
        <f>RANK(' Brechas abs'!BF32,' Brechas abs'!BF$2:BF$67,0)</f>
        <v>46</v>
      </c>
      <c r="BG32" s="368">
        <f>RANK(' Brechas abs'!BG32,' Brechas abs'!BG$2:BG$67,0)</f>
        <v>45</v>
      </c>
      <c r="BH32" s="368">
        <f>RANK(' Brechas abs'!BH32,' Brechas abs'!BH$2:BH$67,0)</f>
        <v>65</v>
      </c>
      <c r="BI32" s="368">
        <f>RANK(' Brechas abs'!BI32,' Brechas abs'!BI$2:BI$67,0)</f>
        <v>25</v>
      </c>
      <c r="BJ32" s="368">
        <f>RANK(' Brechas abs'!BJ32,' Brechas abs'!BJ$2:BJ$67,0)</f>
        <v>53</v>
      </c>
      <c r="BK32" s="368">
        <f>RANK(' Brechas abs'!BK32,' Brechas abs'!BK$2:BK$67,0)</f>
        <v>61</v>
      </c>
      <c r="BL32" s="368">
        <f>RANK(' Brechas abs'!BL32,' Brechas abs'!BL$2:BL$67,0)</f>
        <v>51</v>
      </c>
      <c r="BM32" s="368">
        <f>RANK(' Brechas abs'!BM32,' Brechas abs'!BM$2:BM$67,0)</f>
        <v>51</v>
      </c>
      <c r="BN32" s="368">
        <f>RANK(' Brechas abs'!BN32,' Brechas abs'!BN$2:BN$67,0)</f>
        <v>36</v>
      </c>
      <c r="BO32" s="368">
        <f>RANK(' Brechas abs'!BO32,' Brechas abs'!BO$2:BO$67,0)</f>
        <v>36</v>
      </c>
      <c r="BP32" s="368">
        <f>RANK(' Brechas abs'!BP32,' Brechas abs'!BP$2:BP$67,0)</f>
        <v>2</v>
      </c>
      <c r="BQ32" s="368">
        <f>RANK(' Brechas abs'!BQ32,' Brechas abs'!BQ$2:BQ$67,0)</f>
        <v>16</v>
      </c>
      <c r="BR32" s="368">
        <f>RANK(' Brechas abs'!BR32,' Brechas abs'!BR$2:BR$67,0)</f>
        <v>24</v>
      </c>
      <c r="BS32" s="368">
        <f>RANK(' Brechas abs'!BS32,' Brechas abs'!BS$2:BS$67,0)</f>
        <v>1</v>
      </c>
      <c r="BT32" s="368">
        <f>RANK(' Brechas abs'!BT32,' Brechas abs'!BT$2:BT$67,0)</f>
        <v>9</v>
      </c>
      <c r="BU32" s="368">
        <f>RANK(' Brechas abs'!BU32,' Brechas abs'!BU$2:BU$67,0)</f>
        <v>9</v>
      </c>
    </row>
    <row r="33" spans="1:73">
      <c r="A33" s="367">
        <v>97</v>
      </c>
      <c r="B33" s="367" t="s">
        <v>111</v>
      </c>
      <c r="C33" s="367">
        <v>2024</v>
      </c>
      <c r="D33" s="368">
        <f>RANK(' Brechas abs'!D33,' Brechas abs'!D$2:D$67,0)</f>
        <v>6</v>
      </c>
      <c r="E33" s="368">
        <f>RANK(' Brechas abs'!E33,' Brechas abs'!E$2:E$67,0)</f>
        <v>3</v>
      </c>
      <c r="F33" s="368">
        <f>RANK(' Brechas abs'!F33,' Brechas abs'!F$2:F$67,0)</f>
        <v>5</v>
      </c>
      <c r="G33" s="368">
        <f>RANK(' Brechas abs'!G33,' Brechas abs'!G$2:G$67,0)</f>
        <v>24</v>
      </c>
      <c r="H33" s="368">
        <f>RANK(' Brechas abs'!H33,' Brechas abs'!H$2:H$67,0)</f>
        <v>36</v>
      </c>
      <c r="I33" s="368">
        <f>RANK(' Brechas abs'!I33,' Brechas abs'!I$2:I$67,0)</f>
        <v>65</v>
      </c>
      <c r="J33" s="368">
        <f>RANK(' Brechas abs'!J33,' Brechas abs'!J$2:J$67,0)</f>
        <v>4</v>
      </c>
      <c r="K33" s="368">
        <f>RANK(' Brechas abs'!K33,' Brechas abs'!K$2:K$67,0)</f>
        <v>11</v>
      </c>
      <c r="L33" s="368">
        <f>RANK(' Brechas abs'!L33,' Brechas abs'!L$2:L$67,0)</f>
        <v>6</v>
      </c>
      <c r="M33" s="368">
        <f>RANK(' Brechas abs'!M33,' Brechas abs'!M$2:M$67,0)</f>
        <v>2</v>
      </c>
      <c r="N33" s="368">
        <f>RANK(' Brechas abs'!N33,' Brechas abs'!N$2:N$67,0)</f>
        <v>20</v>
      </c>
      <c r="O33" s="368">
        <f>RANK(' Brechas abs'!O33,' Brechas abs'!O$2:O$67,0)</f>
        <v>3</v>
      </c>
      <c r="P33" s="368">
        <f>RANK(' Brechas abs'!P33,' Brechas abs'!P$2:P$67,0)</f>
        <v>65</v>
      </c>
      <c r="Q33" s="368">
        <f>RANK(' Brechas abs'!Q33,' Brechas abs'!Q$2:Q$67,0)</f>
        <v>5</v>
      </c>
      <c r="R33" s="368">
        <f>RANK(' Brechas abs'!R33,' Brechas abs'!R$2:R$67,0)</f>
        <v>10</v>
      </c>
      <c r="S33" s="368">
        <f>RANK(' Brechas abs'!S33,' Brechas abs'!S$2:S$67,0)</f>
        <v>62</v>
      </c>
      <c r="T33" s="368">
        <f>RANK(' Brechas abs'!T33,' Brechas abs'!T$2:T$67,0)</f>
        <v>9</v>
      </c>
      <c r="U33" s="368">
        <f>RANK(' Brechas abs'!U33,' Brechas abs'!U$2:U$67,0)</f>
        <v>60</v>
      </c>
      <c r="V33" s="368">
        <f>RANK(' Brechas abs'!V33,' Brechas abs'!V$2:V$67,0)</f>
        <v>62</v>
      </c>
      <c r="W33" s="368">
        <f>RANK(' Brechas abs'!W33,' Brechas abs'!W$2:W$67,0)</f>
        <v>19</v>
      </c>
      <c r="X33" s="368">
        <f>RANK(' Brechas abs'!X33,' Brechas abs'!X$2:X$67,0)</f>
        <v>5</v>
      </c>
      <c r="Y33" s="368">
        <f>RANK(' Brechas abs'!Y33,' Brechas abs'!Y$2:Y$67,0)</f>
        <v>46</v>
      </c>
      <c r="Z33" s="368">
        <f>RANK(' Brechas abs'!Z33,' Brechas abs'!Z$2:Z$67,0)</f>
        <v>33</v>
      </c>
      <c r="AA33" s="368">
        <f>RANK(' Brechas abs'!AA33,' Brechas abs'!AA$2:AA$67,0)</f>
        <v>47</v>
      </c>
      <c r="AB33" s="368">
        <f>RANK(' Brechas abs'!AB33,' Brechas abs'!AB$2:AB$67,0)</f>
        <v>3</v>
      </c>
      <c r="AC33" s="368">
        <f>RANK(' Brechas abs'!AC33,' Brechas abs'!AC$2:AC$67,0)</f>
        <v>63</v>
      </c>
      <c r="AD33" s="368">
        <f>RANK(' Brechas abs'!AD33,' Brechas abs'!AD$2:AD$67,0)</f>
        <v>66</v>
      </c>
      <c r="AE33" s="368">
        <f>RANK(' Brechas abs'!AE33,' Brechas abs'!AE$2:AE$67,0)</f>
        <v>1</v>
      </c>
      <c r="AF33" s="368">
        <f>RANK(' Brechas abs'!AF33,' Brechas abs'!AF$2:AF$67,0)</f>
        <v>1</v>
      </c>
      <c r="AG33" s="368">
        <f>RANK(' Brechas abs'!AG33,' Brechas abs'!AG$2:AG$67,0)</f>
        <v>1</v>
      </c>
      <c r="AH33" s="368">
        <f>RANK(' Brechas abs'!AH33,' Brechas abs'!AH$2:AH$67,0)</f>
        <v>48</v>
      </c>
      <c r="AI33" s="368">
        <f>RANK(' Brechas abs'!AI33,' Brechas abs'!AI$2:AI$67,0)</f>
        <v>1</v>
      </c>
      <c r="AJ33" s="368">
        <f>RANK(' Brechas abs'!AJ33,' Brechas abs'!AJ$2:AJ$67,0)</f>
        <v>33</v>
      </c>
      <c r="AK33" s="368">
        <f>RANK(' Brechas abs'!AK33,' Brechas abs'!AK$2:AK$67,0)</f>
        <v>65</v>
      </c>
      <c r="AL33" s="368">
        <f>RANK(' Brechas abs'!AL33,' Brechas abs'!AL$2:AL$67,0)</f>
        <v>13</v>
      </c>
      <c r="AM33" s="368">
        <f>RANK(' Brechas abs'!AM33,' Brechas abs'!AM$2:AM$67,0)</f>
        <v>14</v>
      </c>
      <c r="AN33" s="368">
        <f>RANK(' Brechas abs'!AN33,' Brechas abs'!AN$2:AN$67,0)</f>
        <v>5</v>
      </c>
      <c r="AO33" s="368">
        <f>RANK(' Brechas abs'!AO33,' Brechas abs'!AO$2:AO$67,0)</f>
        <v>33</v>
      </c>
      <c r="AP33" s="368">
        <f>RANK(' Brechas abs'!AP33,' Brechas abs'!AP$2:AP$67,0)</f>
        <v>17</v>
      </c>
      <c r="AQ33" s="368">
        <f>RANK(' Brechas abs'!AQ33,' Brechas abs'!AQ$2:AQ$67,0)</f>
        <v>50</v>
      </c>
      <c r="AR33" s="368">
        <f>RANK(' Brechas abs'!AR33,' Brechas abs'!AR$2:AR$67,0)</f>
        <v>2</v>
      </c>
      <c r="AS33" s="368">
        <f>RANK(' Brechas abs'!AS33,' Brechas abs'!AS$2:AS$67,0)</f>
        <v>7</v>
      </c>
      <c r="AT33" s="368">
        <f>RANK(' Brechas abs'!AT33,' Brechas abs'!AT$2:AT$67,0)</f>
        <v>32</v>
      </c>
      <c r="AU33" s="368">
        <f>RANK(' Brechas abs'!AU33,' Brechas abs'!AU$2:AU$67,0)</f>
        <v>8</v>
      </c>
      <c r="AV33" s="368">
        <f>RANK(' Brechas abs'!AV33,' Brechas abs'!AV$2:AV$67,0)</f>
        <v>34</v>
      </c>
      <c r="AW33" s="368">
        <f>RANK(' Brechas abs'!AW33,' Brechas abs'!AW$2:AW$67,0)</f>
        <v>9</v>
      </c>
      <c r="AX33" s="368">
        <f>RANK(' Brechas abs'!AX33,' Brechas abs'!AX$2:AX$67,0)</f>
        <v>16</v>
      </c>
      <c r="AY33" s="368">
        <f>RANK(' Brechas abs'!AY33,' Brechas abs'!AY$2:AY$67,0)</f>
        <v>4</v>
      </c>
      <c r="AZ33" s="368">
        <f>RANK(' Brechas abs'!AZ33,' Brechas abs'!AZ$2:AZ$67,0)</f>
        <v>6</v>
      </c>
      <c r="BA33" s="368">
        <f>RANK(' Brechas abs'!BA33,' Brechas abs'!BA$2:BA$67,0)</f>
        <v>62</v>
      </c>
      <c r="BB33" s="368">
        <f>RANK(' Brechas abs'!BB33,' Brechas abs'!BB$2:BB$67,0)</f>
        <v>3</v>
      </c>
      <c r="BC33" s="368">
        <f>RANK(' Brechas abs'!BC33,' Brechas abs'!BC$2:BC$67,0)</f>
        <v>4</v>
      </c>
      <c r="BD33" s="368">
        <f>RANK(' Brechas abs'!BD33,' Brechas abs'!BD$2:BD$67,0)</f>
        <v>7</v>
      </c>
      <c r="BE33" s="368">
        <f>RANK(' Brechas abs'!BE33,' Brechas abs'!BE$2:BE$67,0)</f>
        <v>63</v>
      </c>
      <c r="BF33" s="368">
        <f>RANK(' Brechas abs'!BF33,' Brechas abs'!BF$2:BF$67,0)</f>
        <v>57</v>
      </c>
      <c r="BG33" s="368">
        <f>RANK(' Brechas abs'!BG33,' Brechas abs'!BG$2:BG$67,0)</f>
        <v>3</v>
      </c>
      <c r="BH33" s="368">
        <f>RANK(' Brechas abs'!BH33,' Brechas abs'!BH$2:BH$67,0)</f>
        <v>58</v>
      </c>
      <c r="BI33" s="368">
        <f>RANK(' Brechas abs'!BI33,' Brechas abs'!BI$2:BI$67,0)</f>
        <v>64</v>
      </c>
      <c r="BJ33" s="368">
        <f>RANK(' Brechas abs'!BJ33,' Brechas abs'!BJ$2:BJ$67,0)</f>
        <v>59</v>
      </c>
      <c r="BK33" s="368">
        <f>RANK(' Brechas abs'!BK33,' Brechas abs'!BK$2:BK$67,0)</f>
        <v>63</v>
      </c>
      <c r="BL33" s="368">
        <f>RANK(' Brechas abs'!BL33,' Brechas abs'!BL$2:BL$67,0)</f>
        <v>58</v>
      </c>
      <c r="BM33" s="368">
        <f>RANK(' Brechas abs'!BM33,' Brechas abs'!BM$2:BM$67,0)</f>
        <v>25</v>
      </c>
      <c r="BN33" s="368">
        <f>RANK(' Brechas abs'!BN33,' Brechas abs'!BN$2:BN$67,0)</f>
        <v>12</v>
      </c>
      <c r="BO33" s="368">
        <f>RANK(' Brechas abs'!BO33,' Brechas abs'!BO$2:BO$67,0)</f>
        <v>12</v>
      </c>
      <c r="BP33" s="368">
        <f>RANK(' Brechas abs'!BP33,' Brechas abs'!BP$2:BP$67,0)</f>
        <v>15</v>
      </c>
      <c r="BQ33" s="368">
        <f>RANK(' Brechas abs'!BQ33,' Brechas abs'!BQ$2:BQ$67,0)</f>
        <v>47</v>
      </c>
      <c r="BR33" s="368">
        <f>RANK(' Brechas abs'!BR33,' Brechas abs'!BR$2:BR$67,0)</f>
        <v>61</v>
      </c>
      <c r="BS33" s="368">
        <f>RANK(' Brechas abs'!BS33,' Brechas abs'!BS$2:BS$67,0)</f>
        <v>1</v>
      </c>
      <c r="BT33" s="368">
        <f>RANK(' Brechas abs'!BT33,' Brechas abs'!BT$2:BT$67,0)</f>
        <v>2</v>
      </c>
      <c r="BU33" s="368">
        <f>RANK(' Brechas abs'!BU33,' Brechas abs'!BU$2:BU$67,0)</f>
        <v>5</v>
      </c>
    </row>
    <row r="34" spans="1:73">
      <c r="A34" s="367">
        <v>99</v>
      </c>
      <c r="B34" s="367" t="s">
        <v>112</v>
      </c>
      <c r="C34" s="367">
        <v>2024</v>
      </c>
      <c r="D34" s="368">
        <f>RANK(' Brechas abs'!D34,' Brechas abs'!D$2:D$67,0)</f>
        <v>14</v>
      </c>
      <c r="E34" s="368">
        <f>RANK(' Brechas abs'!E34,' Brechas abs'!E$2:E$67,0)</f>
        <v>29</v>
      </c>
      <c r="F34" s="368">
        <f>RANK(' Brechas abs'!F34,' Brechas abs'!F$2:F$67,0)</f>
        <v>1</v>
      </c>
      <c r="G34" s="368">
        <f>RANK(' Brechas abs'!G34,' Brechas abs'!G$2:G$67,0)</f>
        <v>2</v>
      </c>
      <c r="H34" s="368">
        <f>RANK(' Brechas abs'!H34,' Brechas abs'!H$2:H$67,0)</f>
        <v>1</v>
      </c>
      <c r="I34" s="368">
        <f>RANK(' Brechas abs'!I34,' Brechas abs'!I$2:I$67,0)</f>
        <v>27</v>
      </c>
      <c r="J34" s="368">
        <f>RANK(' Brechas abs'!J34,' Brechas abs'!J$2:J$67,0)</f>
        <v>7</v>
      </c>
      <c r="K34" s="368">
        <f>RANK(' Brechas abs'!K34,' Brechas abs'!K$2:K$67,0)</f>
        <v>2</v>
      </c>
      <c r="L34" s="368">
        <f>RANK(' Brechas abs'!L34,' Brechas abs'!L$2:L$67,0)</f>
        <v>1</v>
      </c>
      <c r="M34" s="368">
        <f>RANK(' Brechas abs'!M34,' Brechas abs'!M$2:M$67,0)</f>
        <v>12</v>
      </c>
      <c r="N34" s="368">
        <f>RANK(' Brechas abs'!N34,' Brechas abs'!N$2:N$67,0)</f>
        <v>1</v>
      </c>
      <c r="O34" s="368">
        <f>RANK(' Brechas abs'!O34,' Brechas abs'!O$2:O$67,0)</f>
        <v>6</v>
      </c>
      <c r="P34" s="368">
        <f>RANK(' Brechas abs'!P34,' Brechas abs'!P$2:P$67,0)</f>
        <v>36</v>
      </c>
      <c r="Q34" s="368">
        <f>RANK(' Brechas abs'!Q34,' Brechas abs'!Q$2:Q$67,0)</f>
        <v>16</v>
      </c>
      <c r="R34" s="368">
        <f>RANK(' Brechas abs'!R34,' Brechas abs'!R$2:R$67,0)</f>
        <v>66</v>
      </c>
      <c r="S34" s="368">
        <f>RANK(' Brechas abs'!S34,' Brechas abs'!S$2:S$67,0)</f>
        <v>7</v>
      </c>
      <c r="T34" s="368">
        <f>RANK(' Brechas abs'!T34,' Brechas abs'!T$2:T$67,0)</f>
        <v>32</v>
      </c>
      <c r="U34" s="368">
        <f>RANK(' Brechas abs'!U34,' Brechas abs'!U$2:U$67,0)</f>
        <v>43</v>
      </c>
      <c r="V34" s="368">
        <f>RANK(' Brechas abs'!V34,' Brechas abs'!V$2:V$67,0)</f>
        <v>65</v>
      </c>
      <c r="W34" s="368">
        <f>RANK(' Brechas abs'!W34,' Brechas abs'!W$2:W$67,0)</f>
        <v>61</v>
      </c>
      <c r="X34" s="368">
        <f>RANK(' Brechas abs'!X34,' Brechas abs'!X$2:X$67,0)</f>
        <v>2</v>
      </c>
      <c r="Y34" s="368">
        <f>RANK(' Brechas abs'!Y34,' Brechas abs'!Y$2:Y$67,0)</f>
        <v>57</v>
      </c>
      <c r="Z34" s="368">
        <f>RANK(' Brechas abs'!Z34,' Brechas abs'!Z$2:Z$67,0)</f>
        <v>23</v>
      </c>
      <c r="AA34" s="368">
        <f>RANK(' Brechas abs'!AA34,' Brechas abs'!AA$2:AA$67,0)</f>
        <v>41</v>
      </c>
      <c r="AB34" s="368">
        <f>RANK(' Brechas abs'!AB34,' Brechas abs'!AB$2:AB$67,0)</f>
        <v>32</v>
      </c>
      <c r="AC34" s="368">
        <f>RANK(' Brechas abs'!AC34,' Brechas abs'!AC$2:AC$67,0)</f>
        <v>57</v>
      </c>
      <c r="AD34" s="368">
        <f>RANK(' Brechas abs'!AD34,' Brechas abs'!AD$2:AD$67,0)</f>
        <v>51</v>
      </c>
      <c r="AE34" s="368">
        <f>RANK(' Brechas abs'!AE34,' Brechas abs'!AE$2:AE$67,0)</f>
        <v>36</v>
      </c>
      <c r="AF34" s="368">
        <f>RANK(' Brechas abs'!AF34,' Brechas abs'!AF$2:AF$67,0)</f>
        <v>59</v>
      </c>
      <c r="AG34" s="368">
        <f>RANK(' Brechas abs'!AG34,' Brechas abs'!AG$2:AG$67,0)</f>
        <v>5</v>
      </c>
      <c r="AH34" s="368">
        <f>RANK(' Brechas abs'!AH34,' Brechas abs'!AH$2:AH$67,0)</f>
        <v>3</v>
      </c>
      <c r="AI34" s="368">
        <f>RANK(' Brechas abs'!AI34,' Brechas abs'!AI$2:AI$67,0)</f>
        <v>3</v>
      </c>
      <c r="AJ34" s="368">
        <f>RANK(' Brechas abs'!AJ34,' Brechas abs'!AJ$2:AJ$67,0)</f>
        <v>1</v>
      </c>
      <c r="AK34" s="368">
        <f>RANK(' Brechas abs'!AK34,' Brechas abs'!AK$2:AK$67,0)</f>
        <v>3</v>
      </c>
      <c r="AL34" s="368">
        <f>RANK(' Brechas abs'!AL34,' Brechas abs'!AL$2:AL$67,0)</f>
        <v>9</v>
      </c>
      <c r="AM34" s="368">
        <f>RANK(' Brechas abs'!AM34,' Brechas abs'!AM$2:AM$67,0)</f>
        <v>4</v>
      </c>
      <c r="AN34" s="368">
        <f>RANK(' Brechas abs'!AN34,' Brechas abs'!AN$2:AN$67,0)</f>
        <v>18</v>
      </c>
      <c r="AO34" s="368">
        <f>RANK(' Brechas abs'!AO34,' Brechas abs'!AO$2:AO$67,0)</f>
        <v>4</v>
      </c>
      <c r="AP34" s="368">
        <f>RANK(' Brechas abs'!AP34,' Brechas abs'!AP$2:AP$67,0)</f>
        <v>58</v>
      </c>
      <c r="AQ34" s="368">
        <f>RANK(' Brechas abs'!AQ34,' Brechas abs'!AQ$2:AQ$67,0)</f>
        <v>6</v>
      </c>
      <c r="AR34" s="368">
        <f>RANK(' Brechas abs'!AR34,' Brechas abs'!AR$2:AR$67,0)</f>
        <v>6</v>
      </c>
      <c r="AS34" s="368">
        <f>RANK(' Brechas abs'!AS34,' Brechas abs'!AS$2:AS$67,0)</f>
        <v>21</v>
      </c>
      <c r="AT34" s="368">
        <f>RANK(' Brechas abs'!AT34,' Brechas abs'!AT$2:AT$67,0)</f>
        <v>15</v>
      </c>
      <c r="AU34" s="368">
        <f>RANK(' Brechas abs'!AU34,' Brechas abs'!AU$2:AU$67,0)</f>
        <v>60</v>
      </c>
      <c r="AV34" s="368">
        <f>RANK(' Brechas abs'!AV34,' Brechas abs'!AV$2:AV$67,0)</f>
        <v>9</v>
      </c>
      <c r="AW34" s="368">
        <f>RANK(' Brechas abs'!AW34,' Brechas abs'!AW$2:AW$67,0)</f>
        <v>1</v>
      </c>
      <c r="AX34" s="368">
        <f>RANK(' Brechas abs'!AX34,' Brechas abs'!AX$2:AX$67,0)</f>
        <v>17</v>
      </c>
      <c r="AY34" s="368">
        <f>RANK(' Brechas abs'!AY34,' Brechas abs'!AY$2:AY$67,0)</f>
        <v>2</v>
      </c>
      <c r="AZ34" s="368">
        <f>RANK(' Brechas abs'!AZ34,' Brechas abs'!AZ$2:AZ$67,0)</f>
        <v>12</v>
      </c>
      <c r="BA34" s="368">
        <f>RANK(' Brechas abs'!BA34,' Brechas abs'!BA$2:BA$67,0)</f>
        <v>60</v>
      </c>
      <c r="BB34" s="368">
        <f>RANK(' Brechas abs'!BB34,' Brechas abs'!BB$2:BB$67,0)</f>
        <v>54</v>
      </c>
      <c r="BC34" s="368">
        <f>RANK(' Brechas abs'!BC34,' Brechas abs'!BC$2:BC$67,0)</f>
        <v>1</v>
      </c>
      <c r="BD34" s="368">
        <f>RANK(' Brechas abs'!BD34,' Brechas abs'!BD$2:BD$67,0)</f>
        <v>2</v>
      </c>
      <c r="BE34" s="368">
        <f>RANK(' Brechas abs'!BE34,' Brechas abs'!BE$2:BE$67,0)</f>
        <v>10</v>
      </c>
      <c r="BF34" s="368">
        <f>RANK(' Brechas abs'!BF34,' Brechas abs'!BF$2:BF$67,0)</f>
        <v>22</v>
      </c>
      <c r="BG34" s="368">
        <f>RANK(' Brechas abs'!BG34,' Brechas abs'!BG$2:BG$67,0)</f>
        <v>17</v>
      </c>
      <c r="BH34" s="368">
        <f>RANK(' Brechas abs'!BH34,' Brechas abs'!BH$2:BH$67,0)</f>
        <v>60</v>
      </c>
      <c r="BI34" s="368">
        <f>RANK(' Brechas abs'!BI34,' Brechas abs'!BI$2:BI$67,0)</f>
        <v>41</v>
      </c>
      <c r="BJ34" s="368">
        <f>RANK(' Brechas abs'!BJ34,' Brechas abs'!BJ$2:BJ$67,0)</f>
        <v>62</v>
      </c>
      <c r="BK34" s="368">
        <f>RANK(' Brechas abs'!BK34,' Brechas abs'!BK$2:BK$67,0)</f>
        <v>4</v>
      </c>
      <c r="BL34" s="368">
        <f>RANK(' Brechas abs'!BL34,' Brechas abs'!BL$2:BL$67,0)</f>
        <v>42</v>
      </c>
      <c r="BM34" s="368">
        <f>RANK(' Brechas abs'!BM34,' Brechas abs'!BM$2:BM$67,0)</f>
        <v>14</v>
      </c>
      <c r="BN34" s="368">
        <f>RANK(' Brechas abs'!BN34,' Brechas abs'!BN$2:BN$67,0)</f>
        <v>1</v>
      </c>
      <c r="BO34" s="368">
        <f>RANK(' Brechas abs'!BO34,' Brechas abs'!BO$2:BO$67,0)</f>
        <v>3</v>
      </c>
      <c r="BP34" s="368">
        <f>RANK(' Brechas abs'!BP34,' Brechas abs'!BP$2:BP$67,0)</f>
        <v>3</v>
      </c>
      <c r="BQ34" s="368">
        <f>RANK(' Brechas abs'!BQ34,' Brechas abs'!BQ$2:BQ$67,0)</f>
        <v>8</v>
      </c>
      <c r="BR34" s="368">
        <f>RANK(' Brechas abs'!BR34,' Brechas abs'!BR$2:BR$67,0)</f>
        <v>39</v>
      </c>
      <c r="BS34" s="368">
        <f>RANK(' Brechas abs'!BS34,' Brechas abs'!BS$2:BS$67,0)</f>
        <v>1</v>
      </c>
      <c r="BT34" s="368">
        <f>RANK(' Brechas abs'!BT34,' Brechas abs'!BT$2:BT$67,0)</f>
        <v>10</v>
      </c>
      <c r="BU34" s="368">
        <f>RANK(' Brechas abs'!BU34,' Brechas abs'!BU$2:BU$67,0)</f>
        <v>24</v>
      </c>
    </row>
    <row r="35" spans="1:73">
      <c r="A35" s="367">
        <v>5</v>
      </c>
      <c r="B35" s="367" t="s">
        <v>79</v>
      </c>
      <c r="C35" s="367">
        <v>2023</v>
      </c>
      <c r="D35" s="368">
        <f>RANK(' Brechas abs'!D35,' Brechas abs'!D$2:D$67,0)</f>
        <v>26</v>
      </c>
      <c r="E35" s="368">
        <f>RANK(' Brechas abs'!E35,' Brechas abs'!E$2:E$67,0)</f>
        <v>43</v>
      </c>
      <c r="F35" s="368">
        <f>RANK(' Brechas abs'!F35,' Brechas abs'!F$2:F$67,0)</f>
        <v>48</v>
      </c>
      <c r="G35" s="368">
        <f>RANK(' Brechas abs'!G35,' Brechas abs'!G$2:G$67,0)</f>
        <v>51</v>
      </c>
      <c r="H35" s="368">
        <f>RANK(' Brechas abs'!H35,' Brechas abs'!H$2:H$67,0)</f>
        <v>52</v>
      </c>
      <c r="I35" s="368">
        <f>RANK(' Brechas abs'!I35,' Brechas abs'!I$2:I$67,0)</f>
        <v>33</v>
      </c>
      <c r="J35" s="368">
        <f>RANK(' Brechas abs'!J35,' Brechas abs'!J$2:J$67,0)</f>
        <v>57</v>
      </c>
      <c r="K35" s="368">
        <f>RANK(' Brechas abs'!K35,' Brechas abs'!K$2:K$67,0)</f>
        <v>66</v>
      </c>
      <c r="L35" s="368">
        <f>RANK(' Brechas abs'!L35,' Brechas abs'!L$2:L$67,0)</f>
        <v>16</v>
      </c>
      <c r="M35" s="368">
        <f>RANK(' Brechas abs'!M35,' Brechas abs'!M$2:M$67,0)</f>
        <v>32</v>
      </c>
      <c r="N35" s="368">
        <f>RANK(' Brechas abs'!N35,' Brechas abs'!N$2:N$67,0)</f>
        <v>28</v>
      </c>
      <c r="O35" s="368">
        <f>RANK(' Brechas abs'!O35,' Brechas abs'!O$2:O$67,0)</f>
        <v>64</v>
      </c>
      <c r="P35" s="368">
        <f>RANK(' Brechas abs'!P35,' Brechas abs'!P$2:P$67,0)</f>
        <v>54</v>
      </c>
      <c r="Q35" s="368">
        <f>RANK(' Brechas abs'!Q35,' Brechas abs'!Q$2:Q$67,0)</f>
        <v>60</v>
      </c>
      <c r="R35" s="368">
        <f>RANK(' Brechas abs'!R35,' Brechas abs'!R$2:R$67,0)</f>
        <v>25</v>
      </c>
      <c r="S35" s="368">
        <f>RANK(' Brechas abs'!S35,' Brechas abs'!S$2:S$67,0)</f>
        <v>29</v>
      </c>
      <c r="T35" s="368">
        <f>RANK(' Brechas abs'!T35,' Brechas abs'!T$2:T$67,0)</f>
        <v>34</v>
      </c>
      <c r="U35" s="368">
        <f>RANK(' Brechas abs'!U35,' Brechas abs'!U$2:U$67,0)</f>
        <v>51</v>
      </c>
      <c r="V35" s="368">
        <f>RANK(' Brechas abs'!V35,' Brechas abs'!V$2:V$67,0)</f>
        <v>49</v>
      </c>
      <c r="W35" s="368">
        <f>RANK(' Brechas abs'!W35,' Brechas abs'!W$2:W$67,0)</f>
        <v>2</v>
      </c>
      <c r="X35" s="368">
        <f>RANK(' Brechas abs'!X35,' Brechas abs'!X$2:X$67,0)</f>
        <v>17</v>
      </c>
      <c r="Y35" s="368">
        <f>RANK(' Brechas abs'!Y35,' Brechas abs'!Y$2:Y$67,0)</f>
        <v>14</v>
      </c>
      <c r="Z35" s="368">
        <f>RANK(' Brechas abs'!Z35,' Brechas abs'!Z$2:Z$67,0)</f>
        <v>30</v>
      </c>
      <c r="AA35" s="368">
        <f>RANK(' Brechas abs'!AA35,' Brechas abs'!AA$2:AA$67,0)</f>
        <v>62</v>
      </c>
      <c r="AB35" s="368">
        <f>RANK(' Brechas abs'!AB35,' Brechas abs'!AB$2:AB$67,0)</f>
        <v>55</v>
      </c>
      <c r="AC35" s="368">
        <f>RANK(' Brechas abs'!AC35,' Brechas abs'!AC$2:AC$67,0)</f>
        <v>17</v>
      </c>
      <c r="AD35" s="368">
        <f>RANK(' Brechas abs'!AD35,' Brechas abs'!AD$2:AD$67,0)</f>
        <v>40</v>
      </c>
      <c r="AE35" s="368">
        <f>RANK(' Brechas abs'!AE35,' Brechas abs'!AE$2:AE$67,0)</f>
        <v>37</v>
      </c>
      <c r="AF35" s="368">
        <f>RANK(' Brechas abs'!AF35,' Brechas abs'!AF$2:AF$67,0)</f>
        <v>58</v>
      </c>
      <c r="AG35" s="368">
        <f>RANK(' Brechas abs'!AG35,' Brechas abs'!AG$2:AG$67,0)</f>
        <v>37</v>
      </c>
      <c r="AH35" s="368">
        <f>RANK(' Brechas abs'!AH35,' Brechas abs'!AH$2:AH$67,0)</f>
        <v>53</v>
      </c>
      <c r="AI35" s="368">
        <f>RANK(' Brechas abs'!AI35,' Brechas abs'!AI$2:AI$67,0)</f>
        <v>28</v>
      </c>
      <c r="AJ35" s="368">
        <f>RANK(' Brechas abs'!AJ35,' Brechas abs'!AJ$2:AJ$67,0)</f>
        <v>48</v>
      </c>
      <c r="AK35" s="368">
        <f>RANK(' Brechas abs'!AK35,' Brechas abs'!AK$2:AK$67,0)</f>
        <v>40</v>
      </c>
      <c r="AL35" s="368">
        <f>RANK(' Brechas abs'!AL35,' Brechas abs'!AL$2:AL$67,0)</f>
        <v>47</v>
      </c>
      <c r="AM35" s="368">
        <f>RANK(' Brechas abs'!AM35,' Brechas abs'!AM$2:AM$67,0)</f>
        <v>51</v>
      </c>
      <c r="AN35" s="368">
        <f>RANK(' Brechas abs'!AN35,' Brechas abs'!AN$2:AN$67,0)</f>
        <v>64</v>
      </c>
      <c r="AO35" s="368">
        <f>RANK(' Brechas abs'!AO35,' Brechas abs'!AO$2:AO$67,0)</f>
        <v>53</v>
      </c>
      <c r="AP35" s="368">
        <f>RANK(' Brechas abs'!AP35,' Brechas abs'!AP$2:AP$67,0)</f>
        <v>11</v>
      </c>
      <c r="AQ35" s="368">
        <f>RANK(' Brechas abs'!AQ35,' Brechas abs'!AQ$2:AQ$67,0)</f>
        <v>26</v>
      </c>
      <c r="AR35" s="368">
        <f>RANK(' Brechas abs'!AR35,' Brechas abs'!AR$2:AR$67,0)</f>
        <v>57</v>
      </c>
      <c r="AS35" s="368">
        <f>RANK(' Brechas abs'!AS35,' Brechas abs'!AS$2:AS$67,0)</f>
        <v>26</v>
      </c>
      <c r="AT35" s="368">
        <f>RANK(' Brechas abs'!AT35,' Brechas abs'!AT$2:AT$67,0)</f>
        <v>57</v>
      </c>
      <c r="AU35" s="368">
        <f>RANK(' Brechas abs'!AU35,' Brechas abs'!AU$2:AU$67,0)</f>
        <v>23</v>
      </c>
      <c r="AV35" s="368">
        <f>RANK(' Brechas abs'!AV35,' Brechas abs'!AV$2:AV$67,0)</f>
        <v>18</v>
      </c>
      <c r="AW35" s="368">
        <f>RANK(' Brechas abs'!AW35,' Brechas abs'!AW$2:AW$67,0)</f>
        <v>47</v>
      </c>
      <c r="AX35" s="368">
        <f>RANK(' Brechas abs'!AX35,' Brechas abs'!AX$2:AX$67,0)</f>
        <v>44</v>
      </c>
      <c r="AY35" s="368">
        <f>RANK(' Brechas abs'!AY35,' Brechas abs'!AY$2:AY$67,0)</f>
        <v>54</v>
      </c>
      <c r="AZ35" s="368">
        <f>RANK(' Brechas abs'!AZ35,' Brechas abs'!AZ$2:AZ$67,0)</f>
        <v>46</v>
      </c>
      <c r="BA35" s="368">
        <f>RANK(' Brechas abs'!BA35,' Brechas abs'!BA$2:BA$67,0)</f>
        <v>23</v>
      </c>
      <c r="BB35" s="368">
        <f>RANK(' Brechas abs'!BB35,' Brechas abs'!BB$2:BB$67,0)</f>
        <v>21</v>
      </c>
      <c r="BC35" s="368">
        <f>RANK(' Brechas abs'!BC35,' Brechas abs'!BC$2:BC$67,0)</f>
        <v>58</v>
      </c>
      <c r="BD35" s="368">
        <f>RANK(' Brechas abs'!BD35,' Brechas abs'!BD$2:BD$67,0)</f>
        <v>18</v>
      </c>
      <c r="BE35" s="368">
        <f>RANK(' Brechas abs'!BE35,' Brechas abs'!BE$2:BE$67,0)</f>
        <v>40</v>
      </c>
      <c r="BF35" s="368">
        <f>RANK(' Brechas abs'!BF35,' Brechas abs'!BF$2:BF$67,0)</f>
        <v>18</v>
      </c>
      <c r="BG35" s="368">
        <f>RANK(' Brechas abs'!BG35,' Brechas abs'!BG$2:BG$67,0)</f>
        <v>16</v>
      </c>
      <c r="BH35" s="368">
        <f>RANK(' Brechas abs'!BH35,' Brechas abs'!BH$2:BH$67,0)</f>
        <v>31</v>
      </c>
      <c r="BI35" s="368">
        <f>RANK(' Brechas abs'!BI35,' Brechas abs'!BI$2:BI$67,0)</f>
        <v>33</v>
      </c>
      <c r="BJ35" s="368">
        <f>RANK(' Brechas abs'!BJ35,' Brechas abs'!BJ$2:BJ$67,0)</f>
        <v>38</v>
      </c>
      <c r="BK35" s="368">
        <f>RANK(' Brechas abs'!BK35,' Brechas abs'!BK$2:BK$67,0)</f>
        <v>50</v>
      </c>
      <c r="BL35" s="368">
        <f>RANK(' Brechas abs'!BL35,' Brechas abs'!BL$2:BL$67,0)</f>
        <v>17</v>
      </c>
      <c r="BM35" s="368">
        <f>RANK(' Brechas abs'!BM35,' Brechas abs'!BM$2:BM$67,0)</f>
        <v>23</v>
      </c>
      <c r="BN35" s="368">
        <f>RANK(' Brechas abs'!BN35,' Brechas abs'!BN$2:BN$67,0)</f>
        <v>5</v>
      </c>
      <c r="BO35" s="368">
        <f>RANK(' Brechas abs'!BO35,' Brechas abs'!BO$2:BO$67,0)</f>
        <v>43</v>
      </c>
      <c r="BP35" s="368">
        <f>RANK(' Brechas abs'!BP35,' Brechas abs'!BP$2:BP$67,0)</f>
        <v>36</v>
      </c>
      <c r="BQ35" s="368">
        <f>RANK(' Brechas abs'!BQ35,' Brechas abs'!BQ$2:BQ$67,0)</f>
        <v>44</v>
      </c>
      <c r="BR35" s="368">
        <f>RANK(' Brechas abs'!BR35,' Brechas abs'!BR$2:BR$67,0)</f>
        <v>43</v>
      </c>
      <c r="BS35" s="368">
        <f>RANK(' Brechas abs'!BS35,' Brechas abs'!BS$2:BS$67,0)</f>
        <v>57</v>
      </c>
      <c r="BT35" s="368">
        <f>RANK(' Brechas abs'!BT35,' Brechas abs'!BT$2:BT$67,0)</f>
        <v>64</v>
      </c>
      <c r="BU35" s="368">
        <f>RANK(' Brechas abs'!BU35,' Brechas abs'!BU$2:BU$67,0)</f>
        <v>53</v>
      </c>
    </row>
    <row r="36" spans="1:73">
      <c r="A36" s="367">
        <v>8</v>
      </c>
      <c r="B36" s="367" t="s">
        <v>81</v>
      </c>
      <c r="C36" s="367">
        <v>2023</v>
      </c>
      <c r="D36" s="368">
        <f>RANK(' Brechas abs'!D36,' Brechas abs'!D$2:D$67,0)</f>
        <v>33</v>
      </c>
      <c r="E36" s="368">
        <f>RANK(' Brechas abs'!E36,' Brechas abs'!E$2:E$67,0)</f>
        <v>54</v>
      </c>
      <c r="F36" s="368">
        <f>RANK(' Brechas abs'!F36,' Brechas abs'!F$2:F$67,0)</f>
        <v>52</v>
      </c>
      <c r="G36" s="368">
        <f>RANK(' Brechas abs'!G36,' Brechas abs'!G$2:G$67,0)</f>
        <v>37</v>
      </c>
      <c r="H36" s="368">
        <f>RANK(' Brechas abs'!H36,' Brechas abs'!H$2:H$67,0)</f>
        <v>60</v>
      </c>
      <c r="I36" s="368">
        <f>RANK(' Brechas abs'!I36,' Brechas abs'!I$2:I$67,0)</f>
        <v>24</v>
      </c>
      <c r="J36" s="368">
        <f>RANK(' Brechas abs'!J36,' Brechas abs'!J$2:J$67,0)</f>
        <v>48</v>
      </c>
      <c r="K36" s="368">
        <f>RANK(' Brechas abs'!K36,' Brechas abs'!K$2:K$67,0)</f>
        <v>30</v>
      </c>
      <c r="L36" s="368">
        <f>RANK(' Brechas abs'!L36,' Brechas abs'!L$2:L$67,0)</f>
        <v>15</v>
      </c>
      <c r="M36" s="368">
        <f>RANK(' Brechas abs'!M36,' Brechas abs'!M$2:M$67,0)</f>
        <v>58</v>
      </c>
      <c r="N36" s="368">
        <f>RANK(' Brechas abs'!N36,' Brechas abs'!N$2:N$67,0)</f>
        <v>33</v>
      </c>
      <c r="O36" s="368">
        <f>RANK(' Brechas abs'!O36,' Brechas abs'!O$2:O$67,0)</f>
        <v>33</v>
      </c>
      <c r="P36" s="368">
        <f>RANK(' Brechas abs'!P36,' Brechas abs'!P$2:P$67,0)</f>
        <v>8</v>
      </c>
      <c r="Q36" s="368">
        <f>RANK(' Brechas abs'!Q36,' Brechas abs'!Q$2:Q$67,0)</f>
        <v>62</v>
      </c>
      <c r="R36" s="368">
        <f>RANK(' Brechas abs'!R36,' Brechas abs'!R$2:R$67,0)</f>
        <v>31</v>
      </c>
      <c r="S36" s="368">
        <f>RANK(' Brechas abs'!S36,' Brechas abs'!S$2:S$67,0)</f>
        <v>38</v>
      </c>
      <c r="T36" s="368">
        <f>RANK(' Brechas abs'!T36,' Brechas abs'!T$2:T$67,0)</f>
        <v>49</v>
      </c>
      <c r="U36" s="368">
        <f>RANK(' Brechas abs'!U36,' Brechas abs'!U$2:U$67,0)</f>
        <v>48</v>
      </c>
      <c r="V36" s="368">
        <f>RANK(' Brechas abs'!V36,' Brechas abs'!V$2:V$67,0)</f>
        <v>17</v>
      </c>
      <c r="W36" s="368">
        <f>RANK(' Brechas abs'!W36,' Brechas abs'!W$2:W$67,0)</f>
        <v>45</v>
      </c>
      <c r="X36" s="368">
        <f>RANK(' Brechas abs'!X36,' Brechas abs'!X$2:X$67,0)</f>
        <v>62</v>
      </c>
      <c r="Y36" s="368">
        <f>RANK(' Brechas abs'!Y36,' Brechas abs'!Y$2:Y$67,0)</f>
        <v>8</v>
      </c>
      <c r="Z36" s="368">
        <f>RANK(' Brechas abs'!Z36,' Brechas abs'!Z$2:Z$67,0)</f>
        <v>29</v>
      </c>
      <c r="AA36" s="368">
        <f>RANK(' Brechas abs'!AA36,' Brechas abs'!AA$2:AA$67,0)</f>
        <v>35</v>
      </c>
      <c r="AB36" s="368">
        <f>RANK(' Brechas abs'!AB36,' Brechas abs'!AB$2:AB$67,0)</f>
        <v>64</v>
      </c>
      <c r="AC36" s="368">
        <f>RANK(' Brechas abs'!AC36,' Brechas abs'!AC$2:AC$67,0)</f>
        <v>10</v>
      </c>
      <c r="AD36" s="368">
        <f>RANK(' Brechas abs'!AD36,' Brechas abs'!AD$2:AD$67,0)</f>
        <v>56</v>
      </c>
      <c r="AE36" s="368">
        <f>RANK(' Brechas abs'!AE36,' Brechas abs'!AE$2:AE$67,0)</f>
        <v>52</v>
      </c>
      <c r="AF36" s="368">
        <f>RANK(' Brechas abs'!AF36,' Brechas abs'!AF$2:AF$67,0)</f>
        <v>42</v>
      </c>
      <c r="AG36" s="368">
        <f>RANK(' Brechas abs'!AG36,' Brechas abs'!AG$2:AG$67,0)</f>
        <v>45</v>
      </c>
      <c r="AH36" s="368">
        <f>RANK(' Brechas abs'!AH36,' Brechas abs'!AH$2:AH$67,0)</f>
        <v>17</v>
      </c>
      <c r="AI36" s="368">
        <f>RANK(' Brechas abs'!AI36,' Brechas abs'!AI$2:AI$67,0)</f>
        <v>9</v>
      </c>
      <c r="AJ36" s="368">
        <f>RANK(' Brechas abs'!AJ36,' Brechas abs'!AJ$2:AJ$67,0)</f>
        <v>34</v>
      </c>
      <c r="AK36" s="368">
        <f>RANK(' Brechas abs'!AK36,' Brechas abs'!AK$2:AK$67,0)</f>
        <v>60</v>
      </c>
      <c r="AL36" s="368">
        <f>RANK(' Brechas abs'!AL36,' Brechas abs'!AL$2:AL$67,0)</f>
        <v>48</v>
      </c>
      <c r="AM36" s="368">
        <f>RANK(' Brechas abs'!AM36,' Brechas abs'!AM$2:AM$67,0)</f>
        <v>58</v>
      </c>
      <c r="AN36" s="368">
        <f>RANK(' Brechas abs'!AN36,' Brechas abs'!AN$2:AN$67,0)</f>
        <v>34</v>
      </c>
      <c r="AO36" s="368">
        <f>RANK(' Brechas abs'!AO36,' Brechas abs'!AO$2:AO$67,0)</f>
        <v>26</v>
      </c>
      <c r="AP36" s="368">
        <f>RANK(' Brechas abs'!AP36,' Brechas abs'!AP$2:AP$67,0)</f>
        <v>36</v>
      </c>
      <c r="AQ36" s="368">
        <f>RANK(' Brechas abs'!AQ36,' Brechas abs'!AQ$2:AQ$67,0)</f>
        <v>61</v>
      </c>
      <c r="AR36" s="368">
        <f>RANK(' Brechas abs'!AR36,' Brechas abs'!AR$2:AR$67,0)</f>
        <v>66</v>
      </c>
      <c r="AS36" s="368">
        <f>RANK(' Brechas abs'!AS36,' Brechas abs'!AS$2:AS$67,0)</f>
        <v>35</v>
      </c>
      <c r="AT36" s="368">
        <f>RANK(' Brechas abs'!AT36,' Brechas abs'!AT$2:AT$67,0)</f>
        <v>38</v>
      </c>
      <c r="AU36" s="368">
        <f>RANK(' Brechas abs'!AU36,' Brechas abs'!AU$2:AU$67,0)</f>
        <v>7</v>
      </c>
      <c r="AV36" s="368">
        <f>RANK(' Brechas abs'!AV36,' Brechas abs'!AV$2:AV$67,0)</f>
        <v>65</v>
      </c>
      <c r="AW36" s="368">
        <f>RANK(' Brechas abs'!AW36,' Brechas abs'!AW$2:AW$67,0)</f>
        <v>46</v>
      </c>
      <c r="AX36" s="368">
        <f>RANK(' Brechas abs'!AX36,' Brechas abs'!AX$2:AX$67,0)</f>
        <v>53</v>
      </c>
      <c r="AY36" s="368">
        <f>RANK(' Brechas abs'!AY36,' Brechas abs'!AY$2:AY$67,0)</f>
        <v>63</v>
      </c>
      <c r="AZ36" s="368">
        <f>RANK(' Brechas abs'!AZ36,' Brechas abs'!AZ$2:AZ$67,0)</f>
        <v>41</v>
      </c>
      <c r="BA36" s="368">
        <f>RANK(' Brechas abs'!BA36,' Brechas abs'!BA$2:BA$67,0)</f>
        <v>66</v>
      </c>
      <c r="BB36" s="368">
        <f>RANK(' Brechas abs'!BB36,' Brechas abs'!BB$2:BB$67,0)</f>
        <v>51</v>
      </c>
      <c r="BC36" s="368">
        <f>RANK(' Brechas abs'!BC36,' Brechas abs'!BC$2:BC$67,0)</f>
        <v>57</v>
      </c>
      <c r="BD36" s="368">
        <f>RANK(' Brechas abs'!BD36,' Brechas abs'!BD$2:BD$67,0)</f>
        <v>49</v>
      </c>
      <c r="BE36" s="368">
        <f>RANK(' Brechas abs'!BE36,' Brechas abs'!BE$2:BE$67,0)</f>
        <v>8</v>
      </c>
      <c r="BF36" s="368">
        <f>RANK(' Brechas abs'!BF36,' Brechas abs'!BF$2:BF$67,0)</f>
        <v>35</v>
      </c>
      <c r="BG36" s="368">
        <f>RANK(' Brechas abs'!BG36,' Brechas abs'!BG$2:BG$67,0)</f>
        <v>53</v>
      </c>
      <c r="BH36" s="368">
        <f>RANK(' Brechas abs'!BH36,' Brechas abs'!BH$2:BH$67,0)</f>
        <v>43</v>
      </c>
      <c r="BI36" s="368">
        <f>RANK(' Brechas abs'!BI36,' Brechas abs'!BI$2:BI$67,0)</f>
        <v>12</v>
      </c>
      <c r="BJ36" s="368">
        <f>RANK(' Brechas abs'!BJ36,' Brechas abs'!BJ$2:BJ$67,0)</f>
        <v>24</v>
      </c>
      <c r="BK36" s="368">
        <f>RANK(' Brechas abs'!BK36,' Brechas abs'!BK$2:BK$67,0)</f>
        <v>27</v>
      </c>
      <c r="BL36" s="368">
        <f>RANK(' Brechas abs'!BL36,' Brechas abs'!BL$2:BL$67,0)</f>
        <v>10</v>
      </c>
      <c r="BM36" s="368">
        <f>RANK(' Brechas abs'!BM36,' Brechas abs'!BM$2:BM$67,0)</f>
        <v>26</v>
      </c>
      <c r="BN36" s="368">
        <f>RANK(' Brechas abs'!BN36,' Brechas abs'!BN$2:BN$67,0)</f>
        <v>29</v>
      </c>
      <c r="BO36" s="368">
        <f>RANK(' Brechas abs'!BO36,' Brechas abs'!BO$2:BO$67,0)</f>
        <v>18</v>
      </c>
      <c r="BP36" s="368">
        <f>RANK(' Brechas abs'!BP36,' Brechas abs'!BP$2:BP$67,0)</f>
        <v>65</v>
      </c>
      <c r="BQ36" s="368">
        <f>RANK(' Brechas abs'!BQ36,' Brechas abs'!BQ$2:BQ$67,0)</f>
        <v>59</v>
      </c>
      <c r="BR36" s="368">
        <f>RANK(' Brechas abs'!BR36,' Brechas abs'!BR$2:BR$67,0)</f>
        <v>66</v>
      </c>
      <c r="BS36" s="368">
        <f>RANK(' Brechas abs'!BS36,' Brechas abs'!BS$2:BS$67,0)</f>
        <v>45</v>
      </c>
      <c r="BT36" s="368">
        <f>RANK(' Brechas abs'!BT36,' Brechas abs'!BT$2:BT$67,0)</f>
        <v>40</v>
      </c>
      <c r="BU36" s="368">
        <f>RANK(' Brechas abs'!BU36,' Brechas abs'!BU$2:BU$67,0)</f>
        <v>39</v>
      </c>
    </row>
    <row r="37" spans="1:73">
      <c r="A37" s="367">
        <v>11</v>
      </c>
      <c r="B37" s="367" t="s">
        <v>82</v>
      </c>
      <c r="C37" s="367">
        <v>2023</v>
      </c>
      <c r="D37" s="368">
        <f>RANK(' Brechas abs'!D37,' Brechas abs'!D$2:D$67,0)</f>
        <v>30</v>
      </c>
      <c r="E37" s="368">
        <f>RANK(' Brechas abs'!E37,' Brechas abs'!E$2:E$67,0)</f>
        <v>18</v>
      </c>
      <c r="F37" s="368">
        <f>RANK(' Brechas abs'!F37,' Brechas abs'!F$2:F$67,0)</f>
        <v>63</v>
      </c>
      <c r="G37" s="368">
        <f>RANK(' Brechas abs'!G37,' Brechas abs'!G$2:G$67,0)</f>
        <v>32</v>
      </c>
      <c r="H37" s="368">
        <f>RANK(' Brechas abs'!H37,' Brechas abs'!H$2:H$67,0)</f>
        <v>61</v>
      </c>
      <c r="I37" s="368">
        <f>RANK(' Brechas abs'!I37,' Brechas abs'!I$2:I$67,0)</f>
        <v>59</v>
      </c>
      <c r="J37" s="368">
        <f>RANK(' Brechas abs'!J37,' Brechas abs'!J$2:J$67,0)</f>
        <v>65</v>
      </c>
      <c r="K37" s="368">
        <f>RANK(' Brechas abs'!K37,' Brechas abs'!K$2:K$67,0)</f>
        <v>58</v>
      </c>
      <c r="L37" s="368">
        <f>RANK(' Brechas abs'!L37,' Brechas abs'!L$2:L$67,0)</f>
        <v>31</v>
      </c>
      <c r="M37" s="368">
        <f>RANK(' Brechas abs'!M37,' Brechas abs'!M$2:M$67,0)</f>
        <v>66</v>
      </c>
      <c r="N37" s="368">
        <f>RANK(' Brechas abs'!N37,' Brechas abs'!N$2:N$67,0)</f>
        <v>60</v>
      </c>
      <c r="O37" s="368">
        <f>RANK(' Brechas abs'!O37,' Brechas abs'!O$2:O$67,0)</f>
        <v>40</v>
      </c>
      <c r="P37" s="368">
        <f>RANK(' Brechas abs'!P37,' Brechas abs'!P$2:P$67,0)</f>
        <v>13</v>
      </c>
      <c r="Q37" s="368">
        <f>RANK(' Brechas abs'!Q37,' Brechas abs'!Q$2:Q$67,0)</f>
        <v>54</v>
      </c>
      <c r="R37" s="368">
        <f>RANK(' Brechas abs'!R37,' Brechas abs'!R$2:R$67,0)</f>
        <v>32</v>
      </c>
      <c r="S37" s="368">
        <f>RANK(' Brechas abs'!S37,' Brechas abs'!S$2:S$67,0)</f>
        <v>2</v>
      </c>
      <c r="T37" s="368">
        <f>RANK(' Brechas abs'!T37,' Brechas abs'!T$2:T$67,0)</f>
        <v>64</v>
      </c>
      <c r="U37" s="368">
        <f>RANK(' Brechas abs'!U37,' Brechas abs'!U$2:U$67,0)</f>
        <v>10</v>
      </c>
      <c r="V37" s="368">
        <f>RANK(' Brechas abs'!V37,' Brechas abs'!V$2:V$67,0)</f>
        <v>53</v>
      </c>
      <c r="W37" s="368">
        <f>RANK(' Brechas abs'!W37,' Brechas abs'!W$2:W$67,0)</f>
        <v>32</v>
      </c>
      <c r="X37" s="368">
        <f>RANK(' Brechas abs'!X37,' Brechas abs'!X$2:X$67,0)</f>
        <v>43</v>
      </c>
      <c r="Y37" s="368">
        <f>RANK(' Brechas abs'!Y37,' Brechas abs'!Y$2:Y$67,0)</f>
        <v>23</v>
      </c>
      <c r="Z37" s="368">
        <f>RANK(' Brechas abs'!Z37,' Brechas abs'!Z$2:Z$67,0)</f>
        <v>64</v>
      </c>
      <c r="AA37" s="368">
        <f>RANK(' Brechas abs'!AA37,' Brechas abs'!AA$2:AA$67,0)</f>
        <v>57</v>
      </c>
      <c r="AB37" s="368">
        <f>RANK(' Brechas abs'!AB37,' Brechas abs'!AB$2:AB$67,0)</f>
        <v>41</v>
      </c>
      <c r="AC37" s="368">
        <f>RANK(' Brechas abs'!AC37,' Brechas abs'!AC$2:AC$67,0)</f>
        <v>35</v>
      </c>
      <c r="AD37" s="368">
        <f>RANK(' Brechas abs'!AD37,' Brechas abs'!AD$2:AD$67,0)</f>
        <v>61</v>
      </c>
      <c r="AE37" s="368">
        <f>RANK(' Brechas abs'!AE37,' Brechas abs'!AE$2:AE$67,0)</f>
        <v>48</v>
      </c>
      <c r="AF37" s="368">
        <f>RANK(' Brechas abs'!AF37,' Brechas abs'!AF$2:AF$67,0)</f>
        <v>22</v>
      </c>
      <c r="AG37" s="368">
        <f>RANK(' Brechas abs'!AG37,' Brechas abs'!AG$2:AG$67,0)</f>
        <v>64</v>
      </c>
      <c r="AH37" s="368">
        <f>RANK(' Brechas abs'!AH37,' Brechas abs'!AH$2:AH$67,0)</f>
        <v>36</v>
      </c>
      <c r="AI37" s="368">
        <f>RANK(' Brechas abs'!AI37,' Brechas abs'!AI$2:AI$67,0)</f>
        <v>20</v>
      </c>
      <c r="AJ37" s="368">
        <f>RANK(' Brechas abs'!AJ37,' Brechas abs'!AJ$2:AJ$67,0)</f>
        <v>63</v>
      </c>
      <c r="AK37" s="368">
        <f>RANK(' Brechas abs'!AK37,' Brechas abs'!AK$2:AK$67,0)</f>
        <v>61</v>
      </c>
      <c r="AL37" s="368">
        <f>RANK(' Brechas abs'!AL37,' Brechas abs'!AL$2:AL$67,0)</f>
        <v>59</v>
      </c>
      <c r="AM37" s="368">
        <f>RANK(' Brechas abs'!AM37,' Brechas abs'!AM$2:AM$67,0)</f>
        <v>61</v>
      </c>
      <c r="AN37" s="368">
        <f>RANK(' Brechas abs'!AN37,' Brechas abs'!AN$2:AN$67,0)</f>
        <v>59</v>
      </c>
      <c r="AO37" s="368">
        <f>RANK(' Brechas abs'!AO37,' Brechas abs'!AO$2:AO$67,0)</f>
        <v>50</v>
      </c>
      <c r="AP37" s="368">
        <f>RANK(' Brechas abs'!AP37,' Brechas abs'!AP$2:AP$67,0)</f>
        <v>59</v>
      </c>
      <c r="AQ37" s="368">
        <f>RANK(' Brechas abs'!AQ37,' Brechas abs'!AQ$2:AQ$67,0)</f>
        <v>62</v>
      </c>
      <c r="AR37" s="368">
        <f>RANK(' Brechas abs'!AR37,' Brechas abs'!AR$2:AR$67,0)</f>
        <v>29</v>
      </c>
      <c r="AS37" s="368">
        <f>RANK(' Brechas abs'!AS37,' Brechas abs'!AS$2:AS$67,0)</f>
        <v>47</v>
      </c>
      <c r="AT37" s="368">
        <f>RANK(' Brechas abs'!AT37,' Brechas abs'!AT$2:AT$67,0)</f>
        <v>24</v>
      </c>
      <c r="AU37" s="368">
        <f>RANK(' Brechas abs'!AU37,' Brechas abs'!AU$2:AU$67,0)</f>
        <v>3</v>
      </c>
      <c r="AV37" s="368">
        <f>RANK(' Brechas abs'!AV37,' Brechas abs'!AV$2:AV$67,0)</f>
        <v>53</v>
      </c>
      <c r="AW37" s="368">
        <f>RANK(' Brechas abs'!AW37,' Brechas abs'!AW$2:AW$67,0)</f>
        <v>24</v>
      </c>
      <c r="AX37" s="368">
        <f>RANK(' Brechas abs'!AX37,' Brechas abs'!AX$2:AX$67,0)</f>
        <v>66</v>
      </c>
      <c r="AY37" s="368">
        <f>RANK(' Brechas abs'!AY37,' Brechas abs'!AY$2:AY$67,0)</f>
        <v>66</v>
      </c>
      <c r="AZ37" s="368">
        <f>RANK(' Brechas abs'!AZ37,' Brechas abs'!AZ$2:AZ$67,0)</f>
        <v>53</v>
      </c>
      <c r="BA37" s="368">
        <f>RANK(' Brechas abs'!BA37,' Brechas abs'!BA$2:BA$67,0)</f>
        <v>43</v>
      </c>
      <c r="BB37" s="368">
        <f>RANK(' Brechas abs'!BB37,' Brechas abs'!BB$2:BB$67,0)</f>
        <v>41</v>
      </c>
      <c r="BC37" s="368">
        <f>RANK(' Brechas abs'!BC37,' Brechas abs'!BC$2:BC$67,0)</f>
        <v>56</v>
      </c>
      <c r="BD37" s="368">
        <f>RANK(' Brechas abs'!BD37,' Brechas abs'!BD$2:BD$67,0)</f>
        <v>50</v>
      </c>
      <c r="BE37" s="368">
        <f>RANK(' Brechas abs'!BE37,' Brechas abs'!BE$2:BE$67,0)</f>
        <v>22</v>
      </c>
      <c r="BF37" s="368">
        <f>RANK(' Brechas abs'!BF37,' Brechas abs'!BF$2:BF$67,0)</f>
        <v>10</v>
      </c>
      <c r="BG37" s="368">
        <f>RANK(' Brechas abs'!BG37,' Brechas abs'!BG$2:BG$67,0)</f>
        <v>18</v>
      </c>
      <c r="BH37" s="368">
        <f>RANK(' Brechas abs'!BH37,' Brechas abs'!BH$2:BH$67,0)</f>
        <v>56</v>
      </c>
      <c r="BI37" s="368">
        <f>RANK(' Brechas abs'!BI37,' Brechas abs'!BI$2:BI$67,0)</f>
        <v>60</v>
      </c>
      <c r="BJ37" s="368">
        <f>RANK(' Brechas abs'!BJ37,' Brechas abs'!BJ$2:BJ$67,0)</f>
        <v>56</v>
      </c>
      <c r="BK37" s="368">
        <f>RANK(' Brechas abs'!BK37,' Brechas abs'!BK$2:BK$67,0)</f>
        <v>57</v>
      </c>
      <c r="BL37" s="368">
        <f>RANK(' Brechas abs'!BL37,' Brechas abs'!BL$2:BL$67,0)</f>
        <v>53</v>
      </c>
      <c r="BM37" s="368">
        <f>RANK(' Brechas abs'!BM37,' Brechas abs'!BM$2:BM$67,0)</f>
        <v>61</v>
      </c>
      <c r="BN37" s="368">
        <f>RANK(' Brechas abs'!BN37,' Brechas abs'!BN$2:BN$67,0)</f>
        <v>3</v>
      </c>
      <c r="BO37" s="368">
        <f>RANK(' Brechas abs'!BO37,' Brechas abs'!BO$2:BO$67,0)</f>
        <v>66</v>
      </c>
      <c r="BP37" s="368">
        <f>RANK(' Brechas abs'!BP37,' Brechas abs'!BP$2:BP$67,0)</f>
        <v>41</v>
      </c>
      <c r="BQ37" s="368">
        <f>RANK(' Brechas abs'!BQ37,' Brechas abs'!BQ$2:BQ$67,0)</f>
        <v>63</v>
      </c>
      <c r="BR37" s="368">
        <f>RANK(' Brechas abs'!BR37,' Brechas abs'!BR$2:BR$67,0)</f>
        <v>65</v>
      </c>
      <c r="BS37" s="368">
        <f>RANK(' Brechas abs'!BS37,' Brechas abs'!BS$2:BS$67,0)</f>
        <v>59</v>
      </c>
      <c r="BT37" s="368">
        <f>RANK(' Brechas abs'!BT37,' Brechas abs'!BT$2:BT$67,0)</f>
        <v>32</v>
      </c>
      <c r="BU37" s="368">
        <f>RANK(' Brechas abs'!BU37,' Brechas abs'!BU$2:BU$67,0)</f>
        <v>57</v>
      </c>
    </row>
    <row r="38" spans="1:73">
      <c r="A38" s="367">
        <v>13</v>
      </c>
      <c r="B38" s="367" t="s">
        <v>83</v>
      </c>
      <c r="C38" s="367">
        <v>2023</v>
      </c>
      <c r="D38" s="368">
        <f>RANK(' Brechas abs'!D38,' Brechas abs'!D$2:D$67,0)</f>
        <v>58</v>
      </c>
      <c r="E38" s="368">
        <f>RANK(' Brechas abs'!E38,' Brechas abs'!E$2:E$67,0)</f>
        <v>66</v>
      </c>
      <c r="F38" s="368">
        <f>RANK(' Brechas abs'!F38,' Brechas abs'!F$2:F$67,0)</f>
        <v>39</v>
      </c>
      <c r="G38" s="368">
        <f>RANK(' Brechas abs'!G38,' Brechas abs'!G$2:G$67,0)</f>
        <v>30</v>
      </c>
      <c r="H38" s="368">
        <f>RANK(' Brechas abs'!H38,' Brechas abs'!H$2:H$67,0)</f>
        <v>19</v>
      </c>
      <c r="I38" s="368">
        <f>RANK(' Brechas abs'!I38,' Brechas abs'!I$2:I$67,0)</f>
        <v>17</v>
      </c>
      <c r="J38" s="368">
        <f>RANK(' Brechas abs'!J38,' Brechas abs'!J$2:J$67,0)</f>
        <v>45</v>
      </c>
      <c r="K38" s="368">
        <f>RANK(' Brechas abs'!K38,' Brechas abs'!K$2:K$67,0)</f>
        <v>23</v>
      </c>
      <c r="L38" s="368">
        <f>RANK(' Brechas abs'!L38,' Brechas abs'!L$2:L$67,0)</f>
        <v>36</v>
      </c>
      <c r="M38" s="368">
        <f>RANK(' Brechas abs'!M38,' Brechas abs'!M$2:M$67,0)</f>
        <v>56</v>
      </c>
      <c r="N38" s="368">
        <f>RANK(' Brechas abs'!N38,' Brechas abs'!N$2:N$67,0)</f>
        <v>31</v>
      </c>
      <c r="O38" s="368">
        <f>RANK(' Brechas abs'!O38,' Brechas abs'!O$2:O$67,0)</f>
        <v>34</v>
      </c>
      <c r="P38" s="368">
        <f>RANK(' Brechas abs'!P38,' Brechas abs'!P$2:P$67,0)</f>
        <v>16</v>
      </c>
      <c r="Q38" s="368">
        <f>RANK(' Brechas abs'!Q38,' Brechas abs'!Q$2:Q$67,0)</f>
        <v>34</v>
      </c>
      <c r="R38" s="368">
        <f>RANK(' Brechas abs'!R38,' Brechas abs'!R$2:R$67,0)</f>
        <v>20</v>
      </c>
      <c r="S38" s="368">
        <f>RANK(' Brechas abs'!S38,' Brechas abs'!S$2:S$67,0)</f>
        <v>44</v>
      </c>
      <c r="T38" s="368">
        <f>RANK(' Brechas abs'!T38,' Brechas abs'!T$2:T$67,0)</f>
        <v>24</v>
      </c>
      <c r="U38" s="368">
        <f>RANK(' Brechas abs'!U38,' Brechas abs'!U$2:U$67,0)</f>
        <v>50</v>
      </c>
      <c r="V38" s="368">
        <f>RANK(' Brechas abs'!V38,' Brechas abs'!V$2:V$67,0)</f>
        <v>57</v>
      </c>
      <c r="W38" s="368">
        <f>RANK(' Brechas abs'!W38,' Brechas abs'!W$2:W$67,0)</f>
        <v>53</v>
      </c>
      <c r="X38" s="368">
        <f>RANK(' Brechas abs'!X38,' Brechas abs'!X$2:X$67,0)</f>
        <v>55</v>
      </c>
      <c r="Y38" s="368">
        <f>RANK(' Brechas abs'!Y38,' Brechas abs'!Y$2:Y$67,0)</f>
        <v>39</v>
      </c>
      <c r="Z38" s="368">
        <f>RANK(' Brechas abs'!Z38,' Brechas abs'!Z$2:Z$67,0)</f>
        <v>39</v>
      </c>
      <c r="AA38" s="368">
        <f>RANK(' Brechas abs'!AA38,' Brechas abs'!AA$2:AA$67,0)</f>
        <v>40</v>
      </c>
      <c r="AB38" s="368">
        <f>RANK(' Brechas abs'!AB38,' Brechas abs'!AB$2:AB$67,0)</f>
        <v>23</v>
      </c>
      <c r="AC38" s="368">
        <f>RANK(' Brechas abs'!AC38,' Brechas abs'!AC$2:AC$67,0)</f>
        <v>27</v>
      </c>
      <c r="AD38" s="368">
        <f>RANK(' Brechas abs'!AD38,' Brechas abs'!AD$2:AD$67,0)</f>
        <v>47</v>
      </c>
      <c r="AE38" s="368">
        <f>RANK(' Brechas abs'!AE38,' Brechas abs'!AE$2:AE$67,0)</f>
        <v>60</v>
      </c>
      <c r="AF38" s="368">
        <f>RANK(' Brechas abs'!AF38,' Brechas abs'!AF$2:AF$67,0)</f>
        <v>52</v>
      </c>
      <c r="AG38" s="368">
        <f>RANK(' Brechas abs'!AG38,' Brechas abs'!AG$2:AG$67,0)</f>
        <v>35</v>
      </c>
      <c r="AH38" s="368">
        <f>RANK(' Brechas abs'!AH38,' Brechas abs'!AH$2:AH$67,0)</f>
        <v>40</v>
      </c>
      <c r="AI38" s="368">
        <f>RANK(' Brechas abs'!AI38,' Brechas abs'!AI$2:AI$67,0)</f>
        <v>19</v>
      </c>
      <c r="AJ38" s="368">
        <f>RANK(' Brechas abs'!AJ38,' Brechas abs'!AJ$2:AJ$67,0)</f>
        <v>26</v>
      </c>
      <c r="AK38" s="368">
        <f>RANK(' Brechas abs'!AK38,' Brechas abs'!AK$2:AK$67,0)</f>
        <v>42</v>
      </c>
      <c r="AL38" s="368">
        <f>RANK(' Brechas abs'!AL38,' Brechas abs'!AL$2:AL$67,0)</f>
        <v>63</v>
      </c>
      <c r="AM38" s="368">
        <f>RANK(' Brechas abs'!AM38,' Brechas abs'!AM$2:AM$67,0)</f>
        <v>35</v>
      </c>
      <c r="AN38" s="368">
        <f>RANK(' Brechas abs'!AN38,' Brechas abs'!AN$2:AN$67,0)</f>
        <v>47</v>
      </c>
      <c r="AO38" s="368">
        <f>RANK(' Brechas abs'!AO38,' Brechas abs'!AO$2:AO$67,0)</f>
        <v>45</v>
      </c>
      <c r="AP38" s="368">
        <f>RANK(' Brechas abs'!AP38,' Brechas abs'!AP$2:AP$67,0)</f>
        <v>5</v>
      </c>
      <c r="AQ38" s="368">
        <f>RANK(' Brechas abs'!AQ38,' Brechas abs'!AQ$2:AQ$67,0)</f>
        <v>35</v>
      </c>
      <c r="AR38" s="368">
        <f>RANK(' Brechas abs'!AR38,' Brechas abs'!AR$2:AR$67,0)</f>
        <v>64</v>
      </c>
      <c r="AS38" s="368">
        <f>RANK(' Brechas abs'!AS38,' Brechas abs'!AS$2:AS$67,0)</f>
        <v>13</v>
      </c>
      <c r="AT38" s="368">
        <f>RANK(' Brechas abs'!AT38,' Brechas abs'!AT$2:AT$67,0)</f>
        <v>50</v>
      </c>
      <c r="AU38" s="368">
        <f>RANK(' Brechas abs'!AU38,' Brechas abs'!AU$2:AU$67,0)</f>
        <v>52</v>
      </c>
      <c r="AV38" s="368">
        <f>RANK(' Brechas abs'!AV38,' Brechas abs'!AV$2:AV$67,0)</f>
        <v>46</v>
      </c>
      <c r="AW38" s="368">
        <f>RANK(' Brechas abs'!AW38,' Brechas abs'!AW$2:AW$67,0)</f>
        <v>57</v>
      </c>
      <c r="AX38" s="368">
        <f>RANK(' Brechas abs'!AX38,' Brechas abs'!AX$2:AX$67,0)</f>
        <v>57</v>
      </c>
      <c r="AY38" s="368">
        <f>RANK(' Brechas abs'!AY38,' Brechas abs'!AY$2:AY$67,0)</f>
        <v>50</v>
      </c>
      <c r="AZ38" s="368">
        <f>RANK(' Brechas abs'!AZ38,' Brechas abs'!AZ$2:AZ$67,0)</f>
        <v>32</v>
      </c>
      <c r="BA38" s="368">
        <f>RANK(' Brechas abs'!BA38,' Brechas abs'!BA$2:BA$67,0)</f>
        <v>63</v>
      </c>
      <c r="BB38" s="368">
        <f>RANK(' Brechas abs'!BB38,' Brechas abs'!BB$2:BB$67,0)</f>
        <v>44</v>
      </c>
      <c r="BC38" s="368">
        <f>RANK(' Brechas abs'!BC38,' Brechas abs'!BC$2:BC$67,0)</f>
        <v>19</v>
      </c>
      <c r="BD38" s="368">
        <f>RANK(' Brechas abs'!BD38,' Brechas abs'!BD$2:BD$67,0)</f>
        <v>41</v>
      </c>
      <c r="BE38" s="368">
        <f>RANK(' Brechas abs'!BE38,' Brechas abs'!BE$2:BE$67,0)</f>
        <v>6</v>
      </c>
      <c r="BF38" s="368">
        <f>RANK(' Brechas abs'!BF38,' Brechas abs'!BF$2:BF$67,0)</f>
        <v>31</v>
      </c>
      <c r="BG38" s="368">
        <f>RANK(' Brechas abs'!BG38,' Brechas abs'!BG$2:BG$67,0)</f>
        <v>36</v>
      </c>
      <c r="BH38" s="368">
        <f>RANK(' Brechas abs'!BH38,' Brechas abs'!BH$2:BH$67,0)</f>
        <v>32</v>
      </c>
      <c r="BI38" s="368">
        <f>RANK(' Brechas abs'!BI38,' Brechas abs'!BI$2:BI$67,0)</f>
        <v>2</v>
      </c>
      <c r="BJ38" s="368">
        <f>RANK(' Brechas abs'!BJ38,' Brechas abs'!BJ$2:BJ$67,0)</f>
        <v>13</v>
      </c>
      <c r="BK38" s="368">
        <f>RANK(' Brechas abs'!BK38,' Brechas abs'!BK$2:BK$67,0)</f>
        <v>17</v>
      </c>
      <c r="BL38" s="368">
        <f>RANK(' Brechas abs'!BL38,' Brechas abs'!BL$2:BL$67,0)</f>
        <v>5</v>
      </c>
      <c r="BM38" s="368">
        <f>RANK(' Brechas abs'!BM38,' Brechas abs'!BM$2:BM$67,0)</f>
        <v>4</v>
      </c>
      <c r="BN38" s="368">
        <f>RANK(' Brechas abs'!BN38,' Brechas abs'!BN$2:BN$67,0)</f>
        <v>60</v>
      </c>
      <c r="BO38" s="368">
        <f>RANK(' Brechas abs'!BO38,' Brechas abs'!BO$2:BO$67,0)</f>
        <v>53</v>
      </c>
      <c r="BP38" s="368">
        <f>RANK(' Brechas abs'!BP38,' Brechas abs'!BP$2:BP$67,0)</f>
        <v>29</v>
      </c>
      <c r="BQ38" s="368">
        <f>RANK(' Brechas abs'!BQ38,' Brechas abs'!BQ$2:BQ$67,0)</f>
        <v>49</v>
      </c>
      <c r="BR38" s="368">
        <f>RANK(' Brechas abs'!BR38,' Brechas abs'!BR$2:BR$67,0)</f>
        <v>37</v>
      </c>
      <c r="BS38" s="368">
        <f>RANK(' Brechas abs'!BS38,' Brechas abs'!BS$2:BS$67,0)</f>
        <v>45</v>
      </c>
      <c r="BT38" s="368">
        <f>RANK(' Brechas abs'!BT38,' Brechas abs'!BT$2:BT$67,0)</f>
        <v>54</v>
      </c>
      <c r="BU38" s="368">
        <f>RANK(' Brechas abs'!BU38,' Brechas abs'!BU$2:BU$67,0)</f>
        <v>37</v>
      </c>
    </row>
    <row r="39" spans="1:73">
      <c r="A39" s="367">
        <v>15</v>
      </c>
      <c r="B39" s="367" t="s">
        <v>84</v>
      </c>
      <c r="C39" s="367">
        <v>2023</v>
      </c>
      <c r="D39" s="368">
        <f>RANK(' Brechas abs'!D39,' Brechas abs'!D$2:D$67,0)</f>
        <v>20</v>
      </c>
      <c r="E39" s="368">
        <f>RANK(' Brechas abs'!E39,' Brechas abs'!E$2:E$67,0)</f>
        <v>19</v>
      </c>
      <c r="F39" s="368">
        <f>RANK(' Brechas abs'!F39,' Brechas abs'!F$2:F$67,0)</f>
        <v>31</v>
      </c>
      <c r="G39" s="368">
        <f>RANK(' Brechas abs'!G39,' Brechas abs'!G$2:G$67,0)</f>
        <v>27</v>
      </c>
      <c r="H39" s="368">
        <f>RANK(' Brechas abs'!H39,' Brechas abs'!H$2:H$67,0)</f>
        <v>30</v>
      </c>
      <c r="I39" s="368">
        <f>RANK(' Brechas abs'!I39,' Brechas abs'!I$2:I$67,0)</f>
        <v>40</v>
      </c>
      <c r="J39" s="368">
        <f>RANK(' Brechas abs'!J39,' Brechas abs'!J$2:J$67,0)</f>
        <v>46</v>
      </c>
      <c r="K39" s="368">
        <f>RANK(' Brechas abs'!K39,' Brechas abs'!K$2:K$67,0)</f>
        <v>38</v>
      </c>
      <c r="L39" s="368">
        <f>RANK(' Brechas abs'!L39,' Brechas abs'!L$2:L$67,0)</f>
        <v>32</v>
      </c>
      <c r="M39" s="368">
        <f>RANK(' Brechas abs'!M39,' Brechas abs'!M$2:M$67,0)</f>
        <v>63</v>
      </c>
      <c r="N39" s="368">
        <f>RANK(' Brechas abs'!N39,' Brechas abs'!N$2:N$67,0)</f>
        <v>36</v>
      </c>
      <c r="O39" s="368">
        <f>RANK(' Brechas abs'!O39,' Brechas abs'!O$2:O$67,0)</f>
        <v>18</v>
      </c>
      <c r="P39" s="368">
        <f>RANK(' Brechas abs'!P39,' Brechas abs'!P$2:P$67,0)</f>
        <v>34</v>
      </c>
      <c r="Q39" s="368">
        <f>RANK(' Brechas abs'!Q39,' Brechas abs'!Q$2:Q$67,0)</f>
        <v>41</v>
      </c>
      <c r="R39" s="368">
        <f>RANK(' Brechas abs'!R39,' Brechas abs'!R$2:R$67,0)</f>
        <v>18</v>
      </c>
      <c r="S39" s="368">
        <f>RANK(' Brechas abs'!S39,' Brechas abs'!S$2:S$67,0)</f>
        <v>64</v>
      </c>
      <c r="T39" s="368">
        <f>RANK(' Brechas abs'!T39,' Brechas abs'!T$2:T$67,0)</f>
        <v>38</v>
      </c>
      <c r="U39" s="368">
        <f>RANK(' Brechas abs'!U39,' Brechas abs'!U$2:U$67,0)</f>
        <v>62</v>
      </c>
      <c r="V39" s="368">
        <f>RANK(' Brechas abs'!V39,' Brechas abs'!V$2:V$67,0)</f>
        <v>64</v>
      </c>
      <c r="W39" s="368">
        <f>RANK(' Brechas abs'!W39,' Brechas abs'!W$2:W$67,0)</f>
        <v>46</v>
      </c>
      <c r="X39" s="368">
        <f>RANK(' Brechas abs'!X39,' Brechas abs'!X$2:X$67,0)</f>
        <v>23</v>
      </c>
      <c r="Y39" s="368">
        <f>RANK(' Brechas abs'!Y39,' Brechas abs'!Y$2:Y$67,0)</f>
        <v>41</v>
      </c>
      <c r="Z39" s="368">
        <f>RANK(' Brechas abs'!Z39,' Brechas abs'!Z$2:Z$67,0)</f>
        <v>40</v>
      </c>
      <c r="AA39" s="368">
        <f>RANK(' Brechas abs'!AA39,' Brechas abs'!AA$2:AA$67,0)</f>
        <v>13</v>
      </c>
      <c r="AB39" s="368">
        <f>RANK(' Brechas abs'!AB39,' Brechas abs'!AB$2:AB$67,0)</f>
        <v>5</v>
      </c>
      <c r="AC39" s="368">
        <f>RANK(' Brechas abs'!AC39,' Brechas abs'!AC$2:AC$67,0)</f>
        <v>61</v>
      </c>
      <c r="AD39" s="368">
        <f>RANK(' Brechas abs'!AD39,' Brechas abs'!AD$2:AD$67,0)</f>
        <v>53</v>
      </c>
      <c r="AE39" s="368">
        <f>RANK(' Brechas abs'!AE39,' Brechas abs'!AE$2:AE$67,0)</f>
        <v>33</v>
      </c>
      <c r="AF39" s="368">
        <f>RANK(' Brechas abs'!AF39,' Brechas abs'!AF$2:AF$67,0)</f>
        <v>34</v>
      </c>
      <c r="AG39" s="368">
        <f>RANK(' Brechas abs'!AG39,' Brechas abs'!AG$2:AG$67,0)</f>
        <v>39</v>
      </c>
      <c r="AH39" s="368">
        <f>RANK(' Brechas abs'!AH39,' Brechas abs'!AH$2:AH$67,0)</f>
        <v>19</v>
      </c>
      <c r="AI39" s="368">
        <f>RANK(' Brechas abs'!AI39,' Brechas abs'!AI$2:AI$67,0)</f>
        <v>16</v>
      </c>
      <c r="AJ39" s="368">
        <f>RANK(' Brechas abs'!AJ39,' Brechas abs'!AJ$2:AJ$67,0)</f>
        <v>49</v>
      </c>
      <c r="AK39" s="368">
        <f>RANK(' Brechas abs'!AK39,' Brechas abs'!AK$2:AK$67,0)</f>
        <v>39</v>
      </c>
      <c r="AL39" s="368">
        <f>RANK(' Brechas abs'!AL39,' Brechas abs'!AL$2:AL$67,0)</f>
        <v>23</v>
      </c>
      <c r="AM39" s="368">
        <f>RANK(' Brechas abs'!AM39,' Brechas abs'!AM$2:AM$67,0)</f>
        <v>40</v>
      </c>
      <c r="AN39" s="368">
        <f>RANK(' Brechas abs'!AN39,' Brechas abs'!AN$2:AN$67,0)</f>
        <v>43</v>
      </c>
      <c r="AO39" s="368">
        <f>RANK(' Brechas abs'!AO39,' Brechas abs'!AO$2:AO$67,0)</f>
        <v>59</v>
      </c>
      <c r="AP39" s="368">
        <f>RANK(' Brechas abs'!AP39,' Brechas abs'!AP$2:AP$67,0)</f>
        <v>63</v>
      </c>
      <c r="AQ39" s="368">
        <f>RANK(' Brechas abs'!AQ39,' Brechas abs'!AQ$2:AQ$67,0)</f>
        <v>23</v>
      </c>
      <c r="AR39" s="368">
        <f>RANK(' Brechas abs'!AR39,' Brechas abs'!AR$2:AR$67,0)</f>
        <v>51</v>
      </c>
      <c r="AS39" s="368">
        <f>RANK(' Brechas abs'!AS39,' Brechas abs'!AS$2:AS$67,0)</f>
        <v>52</v>
      </c>
      <c r="AT39" s="368">
        <f>RANK(' Brechas abs'!AT39,' Brechas abs'!AT$2:AT$67,0)</f>
        <v>26</v>
      </c>
      <c r="AU39" s="368">
        <f>RANK(' Brechas abs'!AU39,' Brechas abs'!AU$2:AU$67,0)</f>
        <v>62</v>
      </c>
      <c r="AV39" s="368">
        <f>RANK(' Brechas abs'!AV39,' Brechas abs'!AV$2:AV$67,0)</f>
        <v>8</v>
      </c>
      <c r="AW39" s="368">
        <f>RANK(' Brechas abs'!AW39,' Brechas abs'!AW$2:AW$67,0)</f>
        <v>25</v>
      </c>
      <c r="AX39" s="368">
        <f>RANK(' Brechas abs'!AX39,' Brechas abs'!AX$2:AX$67,0)</f>
        <v>33</v>
      </c>
      <c r="AY39" s="368">
        <f>RANK(' Brechas abs'!AY39,' Brechas abs'!AY$2:AY$67,0)</f>
        <v>47</v>
      </c>
      <c r="AZ39" s="368">
        <f>RANK(' Brechas abs'!AZ39,' Brechas abs'!AZ$2:AZ$67,0)</f>
        <v>39</v>
      </c>
      <c r="BA39" s="368">
        <f>RANK(' Brechas abs'!BA39,' Brechas abs'!BA$2:BA$67,0)</f>
        <v>49</v>
      </c>
      <c r="BB39" s="368">
        <f>RANK(' Brechas abs'!BB39,' Brechas abs'!BB$2:BB$67,0)</f>
        <v>46</v>
      </c>
      <c r="BC39" s="368">
        <f>RANK(' Brechas abs'!BC39,' Brechas abs'!BC$2:BC$67,0)</f>
        <v>27</v>
      </c>
      <c r="BD39" s="368">
        <f>RANK(' Brechas abs'!BD39,' Brechas abs'!BD$2:BD$67,0)</f>
        <v>37</v>
      </c>
      <c r="BE39" s="368">
        <f>RANK(' Brechas abs'!BE39,' Brechas abs'!BE$2:BE$67,0)</f>
        <v>19</v>
      </c>
      <c r="BF39" s="368">
        <f>RANK(' Brechas abs'!BF39,' Brechas abs'!BF$2:BF$67,0)</f>
        <v>60</v>
      </c>
      <c r="BG39" s="368">
        <f>RANK(' Brechas abs'!BG39,' Brechas abs'!BG$2:BG$67,0)</f>
        <v>55</v>
      </c>
      <c r="BH39" s="368">
        <f>RANK(' Brechas abs'!BH39,' Brechas abs'!BH$2:BH$67,0)</f>
        <v>38</v>
      </c>
      <c r="BI39" s="368">
        <f>RANK(' Brechas abs'!BI39,' Brechas abs'!BI$2:BI$67,0)</f>
        <v>29</v>
      </c>
      <c r="BJ39" s="368">
        <f>RANK(' Brechas abs'!BJ39,' Brechas abs'!BJ$2:BJ$67,0)</f>
        <v>36</v>
      </c>
      <c r="BK39" s="368">
        <f>RANK(' Brechas abs'!BK39,' Brechas abs'!BK$2:BK$67,0)</f>
        <v>32</v>
      </c>
      <c r="BL39" s="368">
        <f>RANK(' Brechas abs'!BL39,' Brechas abs'!BL$2:BL$67,0)</f>
        <v>20</v>
      </c>
      <c r="BM39" s="368">
        <f>RANK(' Brechas abs'!BM39,' Brechas abs'!BM$2:BM$67,0)</f>
        <v>55</v>
      </c>
      <c r="BN39" s="368">
        <f>RANK(' Brechas abs'!BN39,' Brechas abs'!BN$2:BN$67,0)</f>
        <v>45</v>
      </c>
      <c r="BO39" s="368">
        <f>RANK(' Brechas abs'!BO39,' Brechas abs'!BO$2:BO$67,0)</f>
        <v>56</v>
      </c>
      <c r="BP39" s="368">
        <f>RANK(' Brechas abs'!BP39,' Brechas abs'!BP$2:BP$67,0)</f>
        <v>45</v>
      </c>
      <c r="BQ39" s="368">
        <f>RANK(' Brechas abs'!BQ39,' Brechas abs'!BQ$2:BQ$67,0)</f>
        <v>42</v>
      </c>
      <c r="BR39" s="368">
        <f>RANK(' Brechas abs'!BR39,' Brechas abs'!BR$2:BR$67,0)</f>
        <v>41</v>
      </c>
      <c r="BS39" s="368">
        <f>RANK(' Brechas abs'!BS39,' Brechas abs'!BS$2:BS$67,0)</f>
        <v>40</v>
      </c>
      <c r="BT39" s="368">
        <f>RANK(' Brechas abs'!BT39,' Brechas abs'!BT$2:BT$67,0)</f>
        <v>61</v>
      </c>
      <c r="BU39" s="368">
        <f>RANK(' Brechas abs'!BU39,' Brechas abs'!BU$2:BU$67,0)</f>
        <v>54</v>
      </c>
    </row>
    <row r="40" spans="1:73">
      <c r="A40" s="367">
        <v>17</v>
      </c>
      <c r="B40" s="367" t="s">
        <v>85</v>
      </c>
      <c r="C40" s="367">
        <v>2023</v>
      </c>
      <c r="D40" s="368">
        <f>RANK(' Brechas abs'!D40,' Brechas abs'!D$2:D$67,0)</f>
        <v>60</v>
      </c>
      <c r="E40" s="368">
        <f>RANK(' Brechas abs'!E40,' Brechas abs'!E$2:E$67,0)</f>
        <v>11</v>
      </c>
      <c r="F40" s="368">
        <f>RANK(' Brechas abs'!F40,' Brechas abs'!F$2:F$67,0)</f>
        <v>44</v>
      </c>
      <c r="G40" s="368">
        <f>RANK(' Brechas abs'!G40,' Brechas abs'!G$2:G$67,0)</f>
        <v>50</v>
      </c>
      <c r="H40" s="368">
        <f>RANK(' Brechas abs'!H40,' Brechas abs'!H$2:H$67,0)</f>
        <v>33</v>
      </c>
      <c r="I40" s="368">
        <f>RANK(' Brechas abs'!I40,' Brechas abs'!I$2:I$67,0)</f>
        <v>25</v>
      </c>
      <c r="J40" s="368">
        <f>RANK(' Brechas abs'!J40,' Brechas abs'!J$2:J$67,0)</f>
        <v>35</v>
      </c>
      <c r="K40" s="368">
        <f>RANK(' Brechas abs'!K40,' Brechas abs'!K$2:K$67,0)</f>
        <v>42</v>
      </c>
      <c r="L40" s="368">
        <f>RANK(' Brechas abs'!L40,' Brechas abs'!L$2:L$67,0)</f>
        <v>17</v>
      </c>
      <c r="M40" s="368">
        <f>RANK(' Brechas abs'!M40,' Brechas abs'!M$2:M$67,0)</f>
        <v>41</v>
      </c>
      <c r="N40" s="368">
        <f>RANK(' Brechas abs'!N40,' Brechas abs'!N$2:N$67,0)</f>
        <v>42</v>
      </c>
      <c r="O40" s="368">
        <f>RANK(' Brechas abs'!O40,' Brechas abs'!O$2:O$67,0)</f>
        <v>60</v>
      </c>
      <c r="P40" s="368">
        <f>RANK(' Brechas abs'!P40,' Brechas abs'!P$2:P$67,0)</f>
        <v>57</v>
      </c>
      <c r="Q40" s="368">
        <f>RANK(' Brechas abs'!Q40,' Brechas abs'!Q$2:Q$67,0)</f>
        <v>57</v>
      </c>
      <c r="R40" s="368">
        <f>RANK(' Brechas abs'!R40,' Brechas abs'!R$2:R$67,0)</f>
        <v>16</v>
      </c>
      <c r="S40" s="368">
        <f>RANK(' Brechas abs'!S40,' Brechas abs'!S$2:S$67,0)</f>
        <v>25</v>
      </c>
      <c r="T40" s="368">
        <f>RANK(' Brechas abs'!T40,' Brechas abs'!T$2:T$67,0)</f>
        <v>45</v>
      </c>
      <c r="U40" s="368">
        <f>RANK(' Brechas abs'!U40,' Brechas abs'!U$2:U$67,0)</f>
        <v>11</v>
      </c>
      <c r="V40" s="368">
        <f>RANK(' Brechas abs'!V40,' Brechas abs'!V$2:V$67,0)</f>
        <v>13</v>
      </c>
      <c r="W40" s="368">
        <f>RANK(' Brechas abs'!W40,' Brechas abs'!W$2:W$67,0)</f>
        <v>21</v>
      </c>
      <c r="X40" s="368">
        <f>RANK(' Brechas abs'!X40,' Brechas abs'!X$2:X$67,0)</f>
        <v>54</v>
      </c>
      <c r="Y40" s="368">
        <f>RANK(' Brechas abs'!Y40,' Brechas abs'!Y$2:Y$67,0)</f>
        <v>11</v>
      </c>
      <c r="Z40" s="368">
        <f>RANK(' Brechas abs'!Z40,' Brechas abs'!Z$2:Z$67,0)</f>
        <v>6</v>
      </c>
      <c r="AA40" s="368">
        <f>RANK(' Brechas abs'!AA40,' Brechas abs'!AA$2:AA$67,0)</f>
        <v>19</v>
      </c>
      <c r="AB40" s="368">
        <f>RANK(' Brechas abs'!AB40,' Brechas abs'!AB$2:AB$67,0)</f>
        <v>62</v>
      </c>
      <c r="AC40" s="368">
        <f>RANK(' Brechas abs'!AC40,' Brechas abs'!AC$2:AC$67,0)</f>
        <v>12</v>
      </c>
      <c r="AD40" s="368">
        <f>RANK(' Brechas abs'!AD40,' Brechas abs'!AD$2:AD$67,0)</f>
        <v>50</v>
      </c>
      <c r="AE40" s="368">
        <f>RANK(' Brechas abs'!AE40,' Brechas abs'!AE$2:AE$67,0)</f>
        <v>12</v>
      </c>
      <c r="AF40" s="368">
        <f>RANK(' Brechas abs'!AF40,' Brechas abs'!AF$2:AF$67,0)</f>
        <v>66</v>
      </c>
      <c r="AG40" s="368">
        <f>RANK(' Brechas abs'!AG40,' Brechas abs'!AG$2:AG$67,0)</f>
        <v>38</v>
      </c>
      <c r="AH40" s="368">
        <f>RANK(' Brechas abs'!AH40,' Brechas abs'!AH$2:AH$67,0)</f>
        <v>35</v>
      </c>
      <c r="AI40" s="368">
        <f>RANK(' Brechas abs'!AI40,' Brechas abs'!AI$2:AI$67,0)</f>
        <v>30</v>
      </c>
      <c r="AJ40" s="368">
        <f>RANK(' Brechas abs'!AJ40,' Brechas abs'!AJ$2:AJ$67,0)</f>
        <v>38</v>
      </c>
      <c r="AK40" s="368">
        <f>RANK(' Brechas abs'!AK40,' Brechas abs'!AK$2:AK$67,0)</f>
        <v>55</v>
      </c>
      <c r="AL40" s="368">
        <f>RANK(' Brechas abs'!AL40,' Brechas abs'!AL$2:AL$67,0)</f>
        <v>35</v>
      </c>
      <c r="AM40" s="368">
        <f>RANK(' Brechas abs'!AM40,' Brechas abs'!AM$2:AM$67,0)</f>
        <v>66</v>
      </c>
      <c r="AN40" s="368">
        <f>RANK(' Brechas abs'!AN40,' Brechas abs'!AN$2:AN$67,0)</f>
        <v>55</v>
      </c>
      <c r="AO40" s="368">
        <f>RANK(' Brechas abs'!AO40,' Brechas abs'!AO$2:AO$67,0)</f>
        <v>39</v>
      </c>
      <c r="AP40" s="368">
        <f>RANK(' Brechas abs'!AP40,' Brechas abs'!AP$2:AP$67,0)</f>
        <v>39</v>
      </c>
      <c r="AQ40" s="368">
        <f>RANK(' Brechas abs'!AQ40,' Brechas abs'!AQ$2:AQ$67,0)</f>
        <v>47</v>
      </c>
      <c r="AR40" s="368">
        <f>RANK(' Brechas abs'!AR40,' Brechas abs'!AR$2:AR$67,0)</f>
        <v>61</v>
      </c>
      <c r="AS40" s="368">
        <f>RANK(' Brechas abs'!AS40,' Brechas abs'!AS$2:AS$67,0)</f>
        <v>23</v>
      </c>
      <c r="AT40" s="368">
        <f>RANK(' Brechas abs'!AT40,' Brechas abs'!AT$2:AT$67,0)</f>
        <v>6</v>
      </c>
      <c r="AU40" s="368">
        <f>RANK(' Brechas abs'!AU40,' Brechas abs'!AU$2:AU$67,0)</f>
        <v>43</v>
      </c>
      <c r="AV40" s="368">
        <f>RANK(' Brechas abs'!AV40,' Brechas abs'!AV$2:AV$67,0)</f>
        <v>32</v>
      </c>
      <c r="AW40" s="368">
        <f>RANK(' Brechas abs'!AW40,' Brechas abs'!AW$2:AW$67,0)</f>
        <v>51</v>
      </c>
      <c r="AX40" s="368">
        <f>RANK(' Brechas abs'!AX40,' Brechas abs'!AX$2:AX$67,0)</f>
        <v>60</v>
      </c>
      <c r="AY40" s="368">
        <f>RANK(' Brechas abs'!AY40,' Brechas abs'!AY$2:AY$67,0)</f>
        <v>61</v>
      </c>
      <c r="AZ40" s="368">
        <f>RANK(' Brechas abs'!AZ40,' Brechas abs'!AZ$2:AZ$67,0)</f>
        <v>48</v>
      </c>
      <c r="BA40" s="368">
        <f>RANK(' Brechas abs'!BA40,' Brechas abs'!BA$2:BA$67,0)</f>
        <v>20</v>
      </c>
      <c r="BB40" s="368">
        <f>RANK(' Brechas abs'!BB40,' Brechas abs'!BB$2:BB$67,0)</f>
        <v>4</v>
      </c>
      <c r="BC40" s="368">
        <f>RANK(' Brechas abs'!BC40,' Brechas abs'!BC$2:BC$67,0)</f>
        <v>62</v>
      </c>
      <c r="BD40" s="368">
        <f>RANK(' Brechas abs'!BD40,' Brechas abs'!BD$2:BD$67,0)</f>
        <v>55</v>
      </c>
      <c r="BE40" s="368">
        <f>RANK(' Brechas abs'!BE40,' Brechas abs'!BE$2:BE$67,0)</f>
        <v>30</v>
      </c>
      <c r="BF40" s="368">
        <f>RANK(' Brechas abs'!BF40,' Brechas abs'!BF$2:BF$67,0)</f>
        <v>26</v>
      </c>
      <c r="BG40" s="368">
        <f>RANK(' Brechas abs'!BG40,' Brechas abs'!BG$2:BG$67,0)</f>
        <v>59</v>
      </c>
      <c r="BH40" s="368">
        <f>RANK(' Brechas abs'!BH40,' Brechas abs'!BH$2:BH$67,0)</f>
        <v>10</v>
      </c>
      <c r="BI40" s="368">
        <f>RANK(' Brechas abs'!BI40,' Brechas abs'!BI$2:BI$67,0)</f>
        <v>20</v>
      </c>
      <c r="BJ40" s="368">
        <f>RANK(' Brechas abs'!BJ40,' Brechas abs'!BJ$2:BJ$67,0)</f>
        <v>34</v>
      </c>
      <c r="BK40" s="368">
        <f>RANK(' Brechas abs'!BK40,' Brechas abs'!BK$2:BK$67,0)</f>
        <v>40</v>
      </c>
      <c r="BL40" s="368">
        <f>RANK(' Brechas abs'!BL40,' Brechas abs'!BL$2:BL$67,0)</f>
        <v>30</v>
      </c>
      <c r="BM40" s="368">
        <f>RANK(' Brechas abs'!BM40,' Brechas abs'!BM$2:BM$67,0)</f>
        <v>30</v>
      </c>
      <c r="BN40" s="368">
        <f>RANK(' Brechas abs'!BN40,' Brechas abs'!BN$2:BN$67,0)</f>
        <v>61</v>
      </c>
      <c r="BO40" s="368">
        <f>RANK(' Brechas abs'!BO40,' Brechas abs'!BO$2:BO$67,0)</f>
        <v>52</v>
      </c>
      <c r="BP40" s="368">
        <f>RANK(' Brechas abs'!BP40,' Brechas abs'!BP$2:BP$67,0)</f>
        <v>21</v>
      </c>
      <c r="BQ40" s="368">
        <f>RANK(' Brechas abs'!BQ40,' Brechas abs'!BQ$2:BQ$67,0)</f>
        <v>57</v>
      </c>
      <c r="BR40" s="368">
        <f>RANK(' Brechas abs'!BR40,' Brechas abs'!BR$2:BR$67,0)</f>
        <v>58</v>
      </c>
      <c r="BS40" s="368">
        <f>RANK(' Brechas abs'!BS40,' Brechas abs'!BS$2:BS$67,0)</f>
        <v>38</v>
      </c>
      <c r="BT40" s="368">
        <f>RANK(' Brechas abs'!BT40,' Brechas abs'!BT$2:BT$67,0)</f>
        <v>33</v>
      </c>
      <c r="BU40" s="368">
        <f>RANK(' Brechas abs'!BU40,' Brechas abs'!BU$2:BU$67,0)</f>
        <v>25</v>
      </c>
    </row>
    <row r="41" spans="1:73">
      <c r="A41" s="367">
        <v>18</v>
      </c>
      <c r="B41" s="367" t="s">
        <v>86</v>
      </c>
      <c r="C41" s="367">
        <v>2023</v>
      </c>
      <c r="D41" s="368">
        <f>RANK(' Brechas abs'!D41,' Brechas abs'!D$2:D$67,0)</f>
        <v>15</v>
      </c>
      <c r="E41" s="368">
        <f>RANK(' Brechas abs'!E41,' Brechas abs'!E$2:E$67,0)</f>
        <v>46</v>
      </c>
      <c r="F41" s="368">
        <f>RANK(' Brechas abs'!F41,' Brechas abs'!F$2:F$67,0)</f>
        <v>17</v>
      </c>
      <c r="G41" s="368">
        <f>RANK(' Brechas abs'!G41,' Brechas abs'!G$2:G$67,0)</f>
        <v>46</v>
      </c>
      <c r="H41" s="368">
        <f>RANK(' Brechas abs'!H41,' Brechas abs'!H$2:H$67,0)</f>
        <v>34</v>
      </c>
      <c r="I41" s="368">
        <f>RANK(' Brechas abs'!I41,' Brechas abs'!I$2:I$67,0)</f>
        <v>19</v>
      </c>
      <c r="J41" s="368">
        <f>RANK(' Brechas abs'!J41,' Brechas abs'!J$2:J$67,0)</f>
        <v>26</v>
      </c>
      <c r="K41" s="368">
        <f>RANK(' Brechas abs'!K41,' Brechas abs'!K$2:K$67,0)</f>
        <v>15</v>
      </c>
      <c r="L41" s="368">
        <f>RANK(' Brechas abs'!L41,' Brechas abs'!L$2:L$67,0)</f>
        <v>34</v>
      </c>
      <c r="M41" s="368">
        <f>RANK(' Brechas abs'!M41,' Brechas abs'!M$2:M$67,0)</f>
        <v>38</v>
      </c>
      <c r="N41" s="368">
        <f>RANK(' Brechas abs'!N41,' Brechas abs'!N$2:N$67,0)</f>
        <v>14</v>
      </c>
      <c r="O41" s="368">
        <f>RANK(' Brechas abs'!O41,' Brechas abs'!O$2:O$67,0)</f>
        <v>20</v>
      </c>
      <c r="P41" s="368">
        <f>RANK(' Brechas abs'!P41,' Brechas abs'!P$2:P$67,0)</f>
        <v>64</v>
      </c>
      <c r="Q41" s="368">
        <f>RANK(' Brechas abs'!Q41,' Brechas abs'!Q$2:Q$67,0)</f>
        <v>13</v>
      </c>
      <c r="R41" s="368">
        <f>RANK(' Brechas abs'!R41,' Brechas abs'!R$2:R$67,0)</f>
        <v>13</v>
      </c>
      <c r="S41" s="368">
        <f>RANK(' Brechas abs'!S41,' Brechas abs'!S$2:S$67,0)</f>
        <v>11</v>
      </c>
      <c r="T41" s="368">
        <f>RANK(' Brechas abs'!T41,' Brechas abs'!T$2:T$67,0)</f>
        <v>8</v>
      </c>
      <c r="U41" s="368">
        <f>RANK(' Brechas abs'!U41,' Brechas abs'!U$2:U$67,0)</f>
        <v>41</v>
      </c>
      <c r="V41" s="368">
        <f>RANK(' Brechas abs'!V41,' Brechas abs'!V$2:V$67,0)</f>
        <v>12</v>
      </c>
      <c r="W41" s="368">
        <f>RANK(' Brechas abs'!W41,' Brechas abs'!W$2:W$67,0)</f>
        <v>31</v>
      </c>
      <c r="X41" s="368">
        <f>RANK(' Brechas abs'!X41,' Brechas abs'!X$2:X$67,0)</f>
        <v>11</v>
      </c>
      <c r="Y41" s="368">
        <f>RANK(' Brechas abs'!Y41,' Brechas abs'!Y$2:Y$67,0)</f>
        <v>20</v>
      </c>
      <c r="Z41" s="368">
        <f>RANK(' Brechas abs'!Z41,' Brechas abs'!Z$2:Z$67,0)</f>
        <v>13</v>
      </c>
      <c r="AA41" s="368">
        <f>RANK(' Brechas abs'!AA41,' Brechas abs'!AA$2:AA$67,0)</f>
        <v>36</v>
      </c>
      <c r="AB41" s="368">
        <f>RANK(' Brechas abs'!AB41,' Brechas abs'!AB$2:AB$67,0)</f>
        <v>12</v>
      </c>
      <c r="AC41" s="368">
        <f>RANK(' Brechas abs'!AC41,' Brechas abs'!AC$2:AC$67,0)</f>
        <v>51</v>
      </c>
      <c r="AD41" s="368">
        <f>RANK(' Brechas abs'!AD41,' Brechas abs'!AD$2:AD$67,0)</f>
        <v>23</v>
      </c>
      <c r="AE41" s="368">
        <f>RANK(' Brechas abs'!AE41,' Brechas abs'!AE$2:AE$67,0)</f>
        <v>56</v>
      </c>
      <c r="AF41" s="368">
        <f>RANK(' Brechas abs'!AF41,' Brechas abs'!AF$2:AF$67,0)</f>
        <v>29</v>
      </c>
      <c r="AG41" s="368">
        <f>RANK(' Brechas abs'!AG41,' Brechas abs'!AG$2:AG$67,0)</f>
        <v>14</v>
      </c>
      <c r="AH41" s="368">
        <f>RANK(' Brechas abs'!AH41,' Brechas abs'!AH$2:AH$67,0)</f>
        <v>23</v>
      </c>
      <c r="AI41" s="368">
        <f>RANK(' Brechas abs'!AI41,' Brechas abs'!AI$2:AI$67,0)</f>
        <v>15</v>
      </c>
      <c r="AJ41" s="368">
        <f>RANK(' Brechas abs'!AJ41,' Brechas abs'!AJ$2:AJ$67,0)</f>
        <v>8</v>
      </c>
      <c r="AK41" s="368">
        <f>RANK(' Brechas abs'!AK41,' Brechas abs'!AK$2:AK$67,0)</f>
        <v>13</v>
      </c>
      <c r="AL41" s="368">
        <f>RANK(' Brechas abs'!AL41,' Brechas abs'!AL$2:AL$67,0)</f>
        <v>25</v>
      </c>
      <c r="AM41" s="368">
        <f>RANK(' Brechas abs'!AM41,' Brechas abs'!AM$2:AM$67,0)</f>
        <v>27</v>
      </c>
      <c r="AN41" s="368">
        <f>RANK(' Brechas abs'!AN41,' Brechas abs'!AN$2:AN$67,0)</f>
        <v>48</v>
      </c>
      <c r="AO41" s="368">
        <f>RANK(' Brechas abs'!AO41,' Brechas abs'!AO$2:AO$67,0)</f>
        <v>21</v>
      </c>
      <c r="AP41" s="368">
        <f>RANK(' Brechas abs'!AP41,' Brechas abs'!AP$2:AP$67,0)</f>
        <v>51</v>
      </c>
      <c r="AQ41" s="368">
        <f>RANK(' Brechas abs'!AQ41,' Brechas abs'!AQ$2:AQ$67,0)</f>
        <v>65</v>
      </c>
      <c r="AR41" s="368">
        <f>RANK(' Brechas abs'!AR41,' Brechas abs'!AR$2:AR$67,0)</f>
        <v>47</v>
      </c>
      <c r="AS41" s="368">
        <f>RANK(' Brechas abs'!AS41,' Brechas abs'!AS$2:AS$67,0)</f>
        <v>19</v>
      </c>
      <c r="AT41" s="368">
        <f>RANK(' Brechas abs'!AT41,' Brechas abs'!AT$2:AT$67,0)</f>
        <v>25</v>
      </c>
      <c r="AU41" s="368">
        <f>RANK(' Brechas abs'!AU41,' Brechas abs'!AU$2:AU$67,0)</f>
        <v>54</v>
      </c>
      <c r="AV41" s="368">
        <f>RANK(' Brechas abs'!AV41,' Brechas abs'!AV$2:AV$67,0)</f>
        <v>12</v>
      </c>
      <c r="AW41" s="368">
        <f>RANK(' Brechas abs'!AW41,' Brechas abs'!AW$2:AW$67,0)</f>
        <v>56</v>
      </c>
      <c r="AX41" s="368">
        <f>RANK(' Brechas abs'!AX41,' Brechas abs'!AX$2:AX$67,0)</f>
        <v>9</v>
      </c>
      <c r="AY41" s="368">
        <f>RANK(' Brechas abs'!AY41,' Brechas abs'!AY$2:AY$67,0)</f>
        <v>23</v>
      </c>
      <c r="AZ41" s="368">
        <f>RANK(' Brechas abs'!AZ41,' Brechas abs'!AZ$2:AZ$67,0)</f>
        <v>13</v>
      </c>
      <c r="BA41" s="368">
        <f>RANK(' Brechas abs'!BA41,' Brechas abs'!BA$2:BA$67,0)</f>
        <v>19</v>
      </c>
      <c r="BB41" s="368">
        <f>RANK(' Brechas abs'!BB41,' Brechas abs'!BB$2:BB$67,0)</f>
        <v>8</v>
      </c>
      <c r="BC41" s="368">
        <f>RANK(' Brechas abs'!BC41,' Brechas abs'!BC$2:BC$67,0)</f>
        <v>55</v>
      </c>
      <c r="BD41" s="368">
        <f>RANK(' Brechas abs'!BD41,' Brechas abs'!BD$2:BD$67,0)</f>
        <v>10</v>
      </c>
      <c r="BE41" s="368">
        <f>RANK(' Brechas abs'!BE41,' Brechas abs'!BE$2:BE$67,0)</f>
        <v>12</v>
      </c>
      <c r="BF41" s="368">
        <f>RANK(' Brechas abs'!BF41,' Brechas abs'!BF$2:BF$67,0)</f>
        <v>50</v>
      </c>
      <c r="BG41" s="368">
        <f>RANK(' Brechas abs'!BG41,' Brechas abs'!BG$2:BG$67,0)</f>
        <v>9</v>
      </c>
      <c r="BH41" s="368">
        <f>RANK(' Brechas abs'!BH41,' Brechas abs'!BH$2:BH$67,0)</f>
        <v>13</v>
      </c>
      <c r="BI41" s="368">
        <f>RANK(' Brechas abs'!BI41,' Brechas abs'!BI$2:BI$67,0)</f>
        <v>22</v>
      </c>
      <c r="BJ41" s="368">
        <f>RANK(' Brechas abs'!BJ41,' Brechas abs'!BJ$2:BJ$67,0)</f>
        <v>20</v>
      </c>
      <c r="BK41" s="368">
        <f>RANK(' Brechas abs'!BK41,' Brechas abs'!BK$2:BK$67,0)</f>
        <v>15</v>
      </c>
      <c r="BL41" s="368">
        <f>RANK(' Brechas abs'!BL41,' Brechas abs'!BL$2:BL$67,0)</f>
        <v>43</v>
      </c>
      <c r="BM41" s="368">
        <f>RANK(' Brechas abs'!BM41,' Brechas abs'!BM$2:BM$67,0)</f>
        <v>35</v>
      </c>
      <c r="BN41" s="368">
        <f>RANK(' Brechas abs'!BN41,' Brechas abs'!BN$2:BN$67,0)</f>
        <v>27</v>
      </c>
      <c r="BO41" s="368">
        <f>RANK(' Brechas abs'!BO41,' Brechas abs'!BO$2:BO$67,0)</f>
        <v>34</v>
      </c>
      <c r="BP41" s="368">
        <f>RANK(' Brechas abs'!BP41,' Brechas abs'!BP$2:BP$67,0)</f>
        <v>5</v>
      </c>
      <c r="BQ41" s="368">
        <f>RANK(' Brechas abs'!BQ41,' Brechas abs'!BQ$2:BQ$67,0)</f>
        <v>46</v>
      </c>
      <c r="BR41" s="368">
        <f>RANK(' Brechas abs'!BR41,' Brechas abs'!BR$2:BR$67,0)</f>
        <v>25</v>
      </c>
      <c r="BS41" s="368">
        <f>RANK(' Brechas abs'!BS41,' Brechas abs'!BS$2:BS$67,0)</f>
        <v>29</v>
      </c>
      <c r="BT41" s="368">
        <f>RANK(' Brechas abs'!BT41,' Brechas abs'!BT$2:BT$67,0)</f>
        <v>19</v>
      </c>
      <c r="BU41" s="368">
        <f>RANK(' Brechas abs'!BU41,' Brechas abs'!BU$2:BU$67,0)</f>
        <v>10</v>
      </c>
    </row>
    <row r="42" spans="1:73">
      <c r="A42" s="367">
        <v>19</v>
      </c>
      <c r="B42" s="367" t="s">
        <v>87</v>
      </c>
      <c r="C42" s="367">
        <v>2023</v>
      </c>
      <c r="D42" s="368">
        <f>RANK(' Brechas abs'!D42,' Brechas abs'!D$2:D$67,0)</f>
        <v>27</v>
      </c>
      <c r="E42" s="368">
        <f>RANK(' Brechas abs'!E42,' Brechas abs'!E$2:E$67,0)</f>
        <v>27</v>
      </c>
      <c r="F42" s="368">
        <f>RANK(' Brechas abs'!F42,' Brechas abs'!F$2:F$67,0)</f>
        <v>7</v>
      </c>
      <c r="G42" s="368">
        <f>RANK(' Brechas abs'!G42,' Brechas abs'!G$2:G$67,0)</f>
        <v>11</v>
      </c>
      <c r="H42" s="368">
        <f>RANK(' Brechas abs'!H42,' Brechas abs'!H$2:H$67,0)</f>
        <v>15</v>
      </c>
      <c r="I42" s="368">
        <f>RANK(' Brechas abs'!I42,' Brechas abs'!I$2:I$67,0)</f>
        <v>4</v>
      </c>
      <c r="J42" s="368">
        <f>RANK(' Brechas abs'!J42,' Brechas abs'!J$2:J$67,0)</f>
        <v>27</v>
      </c>
      <c r="K42" s="368">
        <f>RANK(' Brechas abs'!K42,' Brechas abs'!K$2:K$67,0)</f>
        <v>21</v>
      </c>
      <c r="L42" s="368">
        <f>RANK(' Brechas abs'!L42,' Brechas abs'!L$2:L$67,0)</f>
        <v>21</v>
      </c>
      <c r="M42" s="368">
        <f>RANK(' Brechas abs'!M42,' Brechas abs'!M$2:M$67,0)</f>
        <v>47</v>
      </c>
      <c r="N42" s="368">
        <f>RANK(' Brechas abs'!N42,' Brechas abs'!N$2:N$67,0)</f>
        <v>12</v>
      </c>
      <c r="O42" s="368">
        <f>RANK(' Brechas abs'!O42,' Brechas abs'!O$2:O$67,0)</f>
        <v>37</v>
      </c>
      <c r="P42" s="368">
        <f>RANK(' Brechas abs'!P42,' Brechas abs'!P$2:P$67,0)</f>
        <v>21</v>
      </c>
      <c r="Q42" s="368">
        <f>RANK(' Brechas abs'!Q42,' Brechas abs'!Q$2:Q$67,0)</f>
        <v>38</v>
      </c>
      <c r="R42" s="368">
        <f>RANK(' Brechas abs'!R42,' Brechas abs'!R$2:R$67,0)</f>
        <v>9</v>
      </c>
      <c r="S42" s="368">
        <f>RANK(' Brechas abs'!S42,' Brechas abs'!S$2:S$67,0)</f>
        <v>21</v>
      </c>
      <c r="T42" s="368">
        <f>RANK(' Brechas abs'!T42,' Brechas abs'!T$2:T$67,0)</f>
        <v>35</v>
      </c>
      <c r="U42" s="368">
        <f>RANK(' Brechas abs'!U42,' Brechas abs'!U$2:U$67,0)</f>
        <v>13</v>
      </c>
      <c r="V42" s="368">
        <f>RANK(' Brechas abs'!V42,' Brechas abs'!V$2:V$67,0)</f>
        <v>50</v>
      </c>
      <c r="W42" s="368">
        <f>RANK(' Brechas abs'!W42,' Brechas abs'!W$2:W$67,0)</f>
        <v>52</v>
      </c>
      <c r="X42" s="368">
        <f>RANK(' Brechas abs'!X42,' Brechas abs'!X$2:X$67,0)</f>
        <v>14</v>
      </c>
      <c r="Y42" s="368">
        <f>RANK(' Brechas abs'!Y42,' Brechas abs'!Y$2:Y$67,0)</f>
        <v>62</v>
      </c>
      <c r="Z42" s="368">
        <f>RANK(' Brechas abs'!Z42,' Brechas abs'!Z$2:Z$67,0)</f>
        <v>52</v>
      </c>
      <c r="AA42" s="368">
        <f>RANK(' Brechas abs'!AA42,' Brechas abs'!AA$2:AA$67,0)</f>
        <v>12</v>
      </c>
      <c r="AB42" s="368">
        <f>RANK(' Brechas abs'!AB42,' Brechas abs'!AB$2:AB$67,0)</f>
        <v>28</v>
      </c>
      <c r="AC42" s="368">
        <f>RANK(' Brechas abs'!AC42,' Brechas abs'!AC$2:AC$67,0)</f>
        <v>52</v>
      </c>
      <c r="AD42" s="368">
        <f>RANK(' Brechas abs'!AD42,' Brechas abs'!AD$2:AD$67,0)</f>
        <v>11</v>
      </c>
      <c r="AE42" s="368">
        <f>RANK(' Brechas abs'!AE42,' Brechas abs'!AE$2:AE$67,0)</f>
        <v>45</v>
      </c>
      <c r="AF42" s="368">
        <f>RANK(' Brechas abs'!AF42,' Brechas abs'!AF$2:AF$67,0)</f>
        <v>46</v>
      </c>
      <c r="AG42" s="368">
        <f>RANK(' Brechas abs'!AG42,' Brechas abs'!AG$2:AG$67,0)</f>
        <v>20</v>
      </c>
      <c r="AH42" s="368">
        <f>RANK(' Brechas abs'!AH42,' Brechas abs'!AH$2:AH$67,0)</f>
        <v>56</v>
      </c>
      <c r="AI42" s="368">
        <f>RANK(' Brechas abs'!AI42,' Brechas abs'!AI$2:AI$67,0)</f>
        <v>56</v>
      </c>
      <c r="AJ42" s="368">
        <f>RANK(' Brechas abs'!AJ42,' Brechas abs'!AJ$2:AJ$67,0)</f>
        <v>39</v>
      </c>
      <c r="AK42" s="368">
        <f>RANK(' Brechas abs'!AK42,' Brechas abs'!AK$2:AK$67,0)</f>
        <v>23</v>
      </c>
      <c r="AL42" s="368">
        <f>RANK(' Brechas abs'!AL42,' Brechas abs'!AL$2:AL$67,0)</f>
        <v>43</v>
      </c>
      <c r="AM42" s="368">
        <f>RANK(' Brechas abs'!AM42,' Brechas abs'!AM$2:AM$67,0)</f>
        <v>37</v>
      </c>
      <c r="AN42" s="368">
        <f>RANK(' Brechas abs'!AN42,' Brechas abs'!AN$2:AN$67,0)</f>
        <v>37</v>
      </c>
      <c r="AO42" s="368">
        <f>RANK(' Brechas abs'!AO42,' Brechas abs'!AO$2:AO$67,0)</f>
        <v>18</v>
      </c>
      <c r="AP42" s="368">
        <f>RANK(' Brechas abs'!AP42,' Brechas abs'!AP$2:AP$67,0)</f>
        <v>31</v>
      </c>
      <c r="AQ42" s="368">
        <f>RANK(' Brechas abs'!AQ42,' Brechas abs'!AQ$2:AQ$67,0)</f>
        <v>15</v>
      </c>
      <c r="AR42" s="368">
        <f>RANK(' Brechas abs'!AR42,' Brechas abs'!AR$2:AR$67,0)</f>
        <v>15</v>
      </c>
      <c r="AS42" s="368">
        <f>RANK(' Brechas abs'!AS42,' Brechas abs'!AS$2:AS$67,0)</f>
        <v>10</v>
      </c>
      <c r="AT42" s="368">
        <f>RANK(' Brechas abs'!AT42,' Brechas abs'!AT$2:AT$67,0)</f>
        <v>54</v>
      </c>
      <c r="AU42" s="368">
        <f>RANK(' Brechas abs'!AU42,' Brechas abs'!AU$2:AU$67,0)</f>
        <v>38</v>
      </c>
      <c r="AV42" s="368">
        <f>RANK(' Brechas abs'!AV42,' Brechas abs'!AV$2:AV$67,0)</f>
        <v>5</v>
      </c>
      <c r="AW42" s="368">
        <f>RANK(' Brechas abs'!AW42,' Brechas abs'!AW$2:AW$67,0)</f>
        <v>23</v>
      </c>
      <c r="AX42" s="368">
        <f>RANK(' Brechas abs'!AX42,' Brechas abs'!AX$2:AX$67,0)</f>
        <v>25</v>
      </c>
      <c r="AY42" s="368">
        <f>RANK(' Brechas abs'!AY42,' Brechas abs'!AY$2:AY$67,0)</f>
        <v>52</v>
      </c>
      <c r="AZ42" s="368">
        <f>RANK(' Brechas abs'!AZ42,' Brechas abs'!AZ$2:AZ$67,0)</f>
        <v>27</v>
      </c>
      <c r="BA42" s="368">
        <f>RANK(' Brechas abs'!BA42,' Brechas abs'!BA$2:BA$67,0)</f>
        <v>59</v>
      </c>
      <c r="BB42" s="368">
        <f>RANK(' Brechas abs'!BB42,' Brechas abs'!BB$2:BB$67,0)</f>
        <v>29</v>
      </c>
      <c r="BC42" s="368">
        <f>RANK(' Brechas abs'!BC42,' Brechas abs'!BC$2:BC$67,0)</f>
        <v>59</v>
      </c>
      <c r="BD42" s="368">
        <f>RANK(' Brechas abs'!BD42,' Brechas abs'!BD$2:BD$67,0)</f>
        <v>38</v>
      </c>
      <c r="BE42" s="368">
        <f>RANK(' Brechas abs'!BE42,' Brechas abs'!BE$2:BE$67,0)</f>
        <v>47</v>
      </c>
      <c r="BF42" s="368">
        <f>RANK(' Brechas abs'!BF42,' Brechas abs'!BF$2:BF$67,0)</f>
        <v>14</v>
      </c>
      <c r="BG42" s="368">
        <f>RANK(' Brechas abs'!BG42,' Brechas abs'!BG$2:BG$67,0)</f>
        <v>63</v>
      </c>
      <c r="BH42" s="368">
        <f>RANK(' Brechas abs'!BH42,' Brechas abs'!BH$2:BH$67,0)</f>
        <v>26</v>
      </c>
      <c r="BI42" s="368">
        <f>RANK(' Brechas abs'!BI42,' Brechas abs'!BI$2:BI$67,0)</f>
        <v>8</v>
      </c>
      <c r="BJ42" s="368">
        <f>RANK(' Brechas abs'!BJ42,' Brechas abs'!BJ$2:BJ$67,0)</f>
        <v>17</v>
      </c>
      <c r="BK42" s="368">
        <f>RANK(' Brechas abs'!BK42,' Brechas abs'!BK$2:BK$67,0)</f>
        <v>7</v>
      </c>
      <c r="BL42" s="368">
        <f>RANK(' Brechas abs'!BL42,' Brechas abs'!BL$2:BL$67,0)</f>
        <v>23</v>
      </c>
      <c r="BM42" s="368">
        <f>RANK(' Brechas abs'!BM42,' Brechas abs'!BM$2:BM$67,0)</f>
        <v>50</v>
      </c>
      <c r="BN42" s="368">
        <f>RANK(' Brechas abs'!BN42,' Brechas abs'!BN$2:BN$67,0)</f>
        <v>30</v>
      </c>
      <c r="BO42" s="368">
        <f>RANK(' Brechas abs'!BO42,' Brechas abs'!BO$2:BO$67,0)</f>
        <v>13</v>
      </c>
      <c r="BP42" s="368">
        <f>RANK(' Brechas abs'!BP42,' Brechas abs'!BP$2:BP$67,0)</f>
        <v>33</v>
      </c>
      <c r="BQ42" s="368">
        <f>RANK(' Brechas abs'!BQ42,' Brechas abs'!BQ$2:BQ$67,0)</f>
        <v>41</v>
      </c>
      <c r="BR42" s="368">
        <f>RANK(' Brechas abs'!BR42,' Brechas abs'!BR$2:BR$67,0)</f>
        <v>33</v>
      </c>
      <c r="BS42" s="368">
        <f>RANK(' Brechas abs'!BS42,' Brechas abs'!BS$2:BS$67,0)</f>
        <v>33</v>
      </c>
      <c r="BT42" s="368">
        <f>RANK(' Brechas abs'!BT42,' Brechas abs'!BT$2:BT$67,0)</f>
        <v>36</v>
      </c>
      <c r="BU42" s="368">
        <f>RANK(' Brechas abs'!BU42,' Brechas abs'!BU$2:BU$67,0)</f>
        <v>36</v>
      </c>
    </row>
    <row r="43" spans="1:73">
      <c r="A43" s="367">
        <v>20</v>
      </c>
      <c r="B43" s="367" t="s">
        <v>88</v>
      </c>
      <c r="C43" s="367">
        <v>2023</v>
      </c>
      <c r="D43" s="368">
        <f>RANK(' Brechas abs'!D43,' Brechas abs'!D$2:D$67,0)</f>
        <v>22</v>
      </c>
      <c r="E43" s="368">
        <f>RANK(' Brechas abs'!E43,' Brechas abs'!E$2:E$67,0)</f>
        <v>14</v>
      </c>
      <c r="F43" s="368">
        <f>RANK(' Brechas abs'!F43,' Brechas abs'!F$2:F$67,0)</f>
        <v>40</v>
      </c>
      <c r="G43" s="368">
        <f>RANK(' Brechas abs'!G43,' Brechas abs'!G$2:G$67,0)</f>
        <v>21</v>
      </c>
      <c r="H43" s="368">
        <f>RANK(' Brechas abs'!H43,' Brechas abs'!H$2:H$67,0)</f>
        <v>22</v>
      </c>
      <c r="I43" s="368">
        <f>RANK(' Brechas abs'!I43,' Brechas abs'!I$2:I$67,0)</f>
        <v>26</v>
      </c>
      <c r="J43" s="368">
        <f>RANK(' Brechas abs'!J43,' Brechas abs'!J$2:J$67,0)</f>
        <v>30</v>
      </c>
      <c r="K43" s="368">
        <f>RANK(' Brechas abs'!K43,' Brechas abs'!K$2:K$67,0)</f>
        <v>19</v>
      </c>
      <c r="L43" s="368">
        <f>RANK(' Brechas abs'!L43,' Brechas abs'!L$2:L$67,0)</f>
        <v>46</v>
      </c>
      <c r="M43" s="368">
        <f>RANK(' Brechas abs'!M43,' Brechas abs'!M$2:M$67,0)</f>
        <v>44</v>
      </c>
      <c r="N43" s="368">
        <f>RANK(' Brechas abs'!N43,' Brechas abs'!N$2:N$67,0)</f>
        <v>45</v>
      </c>
      <c r="O43" s="368">
        <f>RANK(' Brechas abs'!O43,' Brechas abs'!O$2:O$67,0)</f>
        <v>9</v>
      </c>
      <c r="P43" s="368">
        <f>RANK(' Brechas abs'!P43,' Brechas abs'!P$2:P$67,0)</f>
        <v>42</v>
      </c>
      <c r="Q43" s="368">
        <f>RANK(' Brechas abs'!Q43,' Brechas abs'!Q$2:Q$67,0)</f>
        <v>27</v>
      </c>
      <c r="R43" s="368">
        <f>RANK(' Brechas abs'!R43,' Brechas abs'!R$2:R$67,0)</f>
        <v>55</v>
      </c>
      <c r="S43" s="368">
        <f>RANK(' Brechas abs'!S43,' Brechas abs'!S$2:S$67,0)</f>
        <v>8</v>
      </c>
      <c r="T43" s="368">
        <f>RANK(' Brechas abs'!T43,' Brechas abs'!T$2:T$67,0)</f>
        <v>51</v>
      </c>
      <c r="U43" s="368">
        <f>RANK(' Brechas abs'!U43,' Brechas abs'!U$2:U$67,0)</f>
        <v>44</v>
      </c>
      <c r="V43" s="368">
        <f>RANK(' Brechas abs'!V43,' Brechas abs'!V$2:V$67,0)</f>
        <v>46</v>
      </c>
      <c r="W43" s="368">
        <f>RANK(' Brechas abs'!W43,' Brechas abs'!W$2:W$67,0)</f>
        <v>63</v>
      </c>
      <c r="X43" s="368">
        <f>RANK(' Brechas abs'!X43,' Brechas abs'!X$2:X$67,0)</f>
        <v>39</v>
      </c>
      <c r="Y43" s="368">
        <f>RANK(' Brechas abs'!Y43,' Brechas abs'!Y$2:Y$67,0)</f>
        <v>40</v>
      </c>
      <c r="Z43" s="368">
        <f>RANK(' Brechas abs'!Z43,' Brechas abs'!Z$2:Z$67,0)</f>
        <v>19</v>
      </c>
      <c r="AA43" s="368">
        <f>RANK(' Brechas abs'!AA43,' Brechas abs'!AA$2:AA$67,0)</f>
        <v>27</v>
      </c>
      <c r="AB43" s="368">
        <f>RANK(' Brechas abs'!AB43,' Brechas abs'!AB$2:AB$67,0)</f>
        <v>56</v>
      </c>
      <c r="AC43" s="368">
        <f>RANK(' Brechas abs'!AC43,' Brechas abs'!AC$2:AC$67,0)</f>
        <v>47</v>
      </c>
      <c r="AD43" s="368">
        <f>RANK(' Brechas abs'!AD43,' Brechas abs'!AD$2:AD$67,0)</f>
        <v>42</v>
      </c>
      <c r="AE43" s="368">
        <f>RANK(' Brechas abs'!AE43,' Brechas abs'!AE$2:AE$67,0)</f>
        <v>43</v>
      </c>
      <c r="AF43" s="368">
        <f>RANK(' Brechas abs'!AF43,' Brechas abs'!AF$2:AF$67,0)</f>
        <v>40</v>
      </c>
      <c r="AG43" s="368">
        <f>RANK(' Brechas abs'!AG43,' Brechas abs'!AG$2:AG$67,0)</f>
        <v>23</v>
      </c>
      <c r="AH43" s="368">
        <f>RANK(' Brechas abs'!AH43,' Brechas abs'!AH$2:AH$67,0)</f>
        <v>22</v>
      </c>
      <c r="AI43" s="368">
        <f>RANK(' Brechas abs'!AI43,' Brechas abs'!AI$2:AI$67,0)</f>
        <v>4</v>
      </c>
      <c r="AJ43" s="368">
        <f>RANK(' Brechas abs'!AJ43,' Brechas abs'!AJ$2:AJ$67,0)</f>
        <v>16</v>
      </c>
      <c r="AK43" s="368">
        <f>RANK(' Brechas abs'!AK43,' Brechas abs'!AK$2:AK$67,0)</f>
        <v>22</v>
      </c>
      <c r="AL43" s="368">
        <f>RANK(' Brechas abs'!AL43,' Brechas abs'!AL$2:AL$67,0)</f>
        <v>27</v>
      </c>
      <c r="AM43" s="368">
        <f>RANK(' Brechas abs'!AM43,' Brechas abs'!AM$2:AM$67,0)</f>
        <v>39</v>
      </c>
      <c r="AN43" s="368">
        <f>RANK(' Brechas abs'!AN43,' Brechas abs'!AN$2:AN$67,0)</f>
        <v>12</v>
      </c>
      <c r="AO43" s="368">
        <f>RANK(' Brechas abs'!AO43,' Brechas abs'!AO$2:AO$67,0)</f>
        <v>32</v>
      </c>
      <c r="AP43" s="368">
        <f>RANK(' Brechas abs'!AP43,' Brechas abs'!AP$2:AP$67,0)</f>
        <v>23</v>
      </c>
      <c r="AQ43" s="368">
        <f>RANK(' Brechas abs'!AQ43,' Brechas abs'!AQ$2:AQ$67,0)</f>
        <v>58</v>
      </c>
      <c r="AR43" s="368">
        <f>RANK(' Brechas abs'!AR43,' Brechas abs'!AR$2:AR$67,0)</f>
        <v>50</v>
      </c>
      <c r="AS43" s="368">
        <f>RANK(' Brechas abs'!AS43,' Brechas abs'!AS$2:AS$67,0)</f>
        <v>11</v>
      </c>
      <c r="AT43" s="368">
        <f>RANK(' Brechas abs'!AT43,' Brechas abs'!AT$2:AT$67,0)</f>
        <v>9</v>
      </c>
      <c r="AU43" s="368">
        <f>RANK(' Brechas abs'!AU43,' Brechas abs'!AU$2:AU$67,0)</f>
        <v>35</v>
      </c>
      <c r="AV43" s="368">
        <f>RANK(' Brechas abs'!AV43,' Brechas abs'!AV$2:AV$67,0)</f>
        <v>24</v>
      </c>
      <c r="AW43" s="368">
        <f>RANK(' Brechas abs'!AW43,' Brechas abs'!AW$2:AW$67,0)</f>
        <v>58</v>
      </c>
      <c r="AX43" s="368">
        <f>RANK(' Brechas abs'!AX43,' Brechas abs'!AX$2:AX$67,0)</f>
        <v>31</v>
      </c>
      <c r="AY43" s="368">
        <f>RANK(' Brechas abs'!AY43,' Brechas abs'!AY$2:AY$67,0)</f>
        <v>30</v>
      </c>
      <c r="AZ43" s="368">
        <f>RANK(' Brechas abs'!AZ43,' Brechas abs'!AZ$2:AZ$67,0)</f>
        <v>9</v>
      </c>
      <c r="BA43" s="368">
        <f>RANK(' Brechas abs'!BA43,' Brechas abs'!BA$2:BA$67,0)</f>
        <v>53</v>
      </c>
      <c r="BB43" s="368">
        <f>RANK(' Brechas abs'!BB43,' Brechas abs'!BB$2:BB$67,0)</f>
        <v>32</v>
      </c>
      <c r="BC43" s="368">
        <f>RANK(' Brechas abs'!BC43,' Brechas abs'!BC$2:BC$67,0)</f>
        <v>29</v>
      </c>
      <c r="BD43" s="368">
        <f>RANK(' Brechas abs'!BD43,' Brechas abs'!BD$2:BD$67,0)</f>
        <v>22</v>
      </c>
      <c r="BE43" s="368">
        <f>RANK(' Brechas abs'!BE43,' Brechas abs'!BE$2:BE$67,0)</f>
        <v>2</v>
      </c>
      <c r="BF43" s="368">
        <f>RANK(' Brechas abs'!BF43,' Brechas abs'!BF$2:BF$67,0)</f>
        <v>45</v>
      </c>
      <c r="BG43" s="368">
        <f>RANK(' Brechas abs'!BG43,' Brechas abs'!BG$2:BG$67,0)</f>
        <v>13</v>
      </c>
      <c r="BH43" s="368">
        <f>RANK(' Brechas abs'!BH43,' Brechas abs'!BH$2:BH$67,0)</f>
        <v>7</v>
      </c>
      <c r="BI43" s="368">
        <f>RANK(' Brechas abs'!BI43,' Brechas abs'!BI$2:BI$67,0)</f>
        <v>11</v>
      </c>
      <c r="BJ43" s="368">
        <f>RANK(' Brechas abs'!BJ43,' Brechas abs'!BJ$2:BJ$67,0)</f>
        <v>19</v>
      </c>
      <c r="BK43" s="368">
        <f>RANK(' Brechas abs'!BK43,' Brechas abs'!BK$2:BK$67,0)</f>
        <v>6</v>
      </c>
      <c r="BL43" s="368">
        <f>RANK(' Brechas abs'!BL43,' Brechas abs'!BL$2:BL$67,0)</f>
        <v>26</v>
      </c>
      <c r="BM43" s="368">
        <f>RANK(' Brechas abs'!BM43,' Brechas abs'!BM$2:BM$67,0)</f>
        <v>3</v>
      </c>
      <c r="BN43" s="368">
        <f>RANK(' Brechas abs'!BN43,' Brechas abs'!BN$2:BN$67,0)</f>
        <v>38</v>
      </c>
      <c r="BO43" s="368">
        <f>RANK(' Brechas abs'!BO43,' Brechas abs'!BO$2:BO$67,0)</f>
        <v>15</v>
      </c>
      <c r="BP43" s="368">
        <f>RANK(' Brechas abs'!BP43,' Brechas abs'!BP$2:BP$67,0)</f>
        <v>9</v>
      </c>
      <c r="BQ43" s="368">
        <f>RANK(' Brechas abs'!BQ43,' Brechas abs'!BQ$2:BQ$67,0)</f>
        <v>28</v>
      </c>
      <c r="BR43" s="368">
        <f>RANK(' Brechas abs'!BR43,' Brechas abs'!BR$2:BR$67,0)</f>
        <v>19</v>
      </c>
      <c r="BS43" s="368">
        <f>RANK(' Brechas abs'!BS43,' Brechas abs'!BS$2:BS$67,0)</f>
        <v>26</v>
      </c>
      <c r="BT43" s="368">
        <f>RANK(' Brechas abs'!BT43,' Brechas abs'!BT$2:BT$67,0)</f>
        <v>42</v>
      </c>
      <c r="BU43" s="368">
        <f>RANK(' Brechas abs'!BU43,' Brechas abs'!BU$2:BU$67,0)</f>
        <v>40</v>
      </c>
    </row>
    <row r="44" spans="1:73">
      <c r="A44" s="367">
        <v>23</v>
      </c>
      <c r="B44" s="367" t="s">
        <v>89</v>
      </c>
      <c r="C44" s="367">
        <v>2023</v>
      </c>
      <c r="D44" s="368">
        <f>RANK(' Brechas abs'!D44,' Brechas abs'!D$2:D$67,0)</f>
        <v>34</v>
      </c>
      <c r="E44" s="368">
        <f>RANK(' Brechas abs'!E44,' Brechas abs'!E$2:E$67,0)</f>
        <v>5</v>
      </c>
      <c r="F44" s="368">
        <f>RANK(' Brechas abs'!F44,' Brechas abs'!F$2:F$67,0)</f>
        <v>21</v>
      </c>
      <c r="G44" s="368">
        <f>RANK(' Brechas abs'!G44,' Brechas abs'!G$2:G$67,0)</f>
        <v>15</v>
      </c>
      <c r="H44" s="368">
        <f>RANK(' Brechas abs'!H44,' Brechas abs'!H$2:H$67,0)</f>
        <v>11</v>
      </c>
      <c r="I44" s="368">
        <f>RANK(' Brechas abs'!I44,' Brechas abs'!I$2:I$67,0)</f>
        <v>1</v>
      </c>
      <c r="J44" s="368">
        <f>RANK(' Brechas abs'!J44,' Brechas abs'!J$2:J$67,0)</f>
        <v>33</v>
      </c>
      <c r="K44" s="368">
        <f>RANK(' Brechas abs'!K44,' Brechas abs'!K$2:K$67,0)</f>
        <v>46</v>
      </c>
      <c r="L44" s="368">
        <f>RANK(' Brechas abs'!L44,' Brechas abs'!L$2:L$67,0)</f>
        <v>9</v>
      </c>
      <c r="M44" s="368">
        <f>RANK(' Brechas abs'!M44,' Brechas abs'!M$2:M$67,0)</f>
        <v>57</v>
      </c>
      <c r="N44" s="368">
        <f>RANK(' Brechas abs'!N44,' Brechas abs'!N$2:N$67,0)</f>
        <v>10</v>
      </c>
      <c r="O44" s="368">
        <f>RANK(' Brechas abs'!O44,' Brechas abs'!O$2:O$67,0)</f>
        <v>59</v>
      </c>
      <c r="P44" s="368">
        <f>RANK(' Brechas abs'!P44,' Brechas abs'!P$2:P$67,0)</f>
        <v>46</v>
      </c>
      <c r="Q44" s="368">
        <f>RANK(' Brechas abs'!Q44,' Brechas abs'!Q$2:Q$67,0)</f>
        <v>10</v>
      </c>
      <c r="R44" s="368">
        <f>RANK(' Brechas abs'!R44,' Brechas abs'!R$2:R$67,0)</f>
        <v>47</v>
      </c>
      <c r="S44" s="368">
        <f>RANK(' Brechas abs'!S44,' Brechas abs'!S$2:S$67,0)</f>
        <v>39</v>
      </c>
      <c r="T44" s="368">
        <f>RANK(' Brechas abs'!T44,' Brechas abs'!T$2:T$67,0)</f>
        <v>17</v>
      </c>
      <c r="U44" s="368">
        <f>RANK(' Brechas abs'!U44,' Brechas abs'!U$2:U$67,0)</f>
        <v>30</v>
      </c>
      <c r="V44" s="368">
        <f>RANK(' Brechas abs'!V44,' Brechas abs'!V$2:V$67,0)</f>
        <v>26</v>
      </c>
      <c r="W44" s="368">
        <f>RANK(' Brechas abs'!W44,' Brechas abs'!W$2:W$67,0)</f>
        <v>50</v>
      </c>
      <c r="X44" s="368">
        <f>RANK(' Brechas abs'!X44,' Brechas abs'!X$2:X$67,0)</f>
        <v>19</v>
      </c>
      <c r="Y44" s="368">
        <f>RANK(' Brechas abs'!Y44,' Brechas abs'!Y$2:Y$67,0)</f>
        <v>4</v>
      </c>
      <c r="Z44" s="368">
        <f>RANK(' Brechas abs'!Z44,' Brechas abs'!Z$2:Z$67,0)</f>
        <v>27</v>
      </c>
      <c r="AA44" s="368">
        <f>RANK(' Brechas abs'!AA44,' Brechas abs'!AA$2:AA$67,0)</f>
        <v>51</v>
      </c>
      <c r="AB44" s="368">
        <f>RANK(' Brechas abs'!AB44,' Brechas abs'!AB$2:AB$67,0)</f>
        <v>29</v>
      </c>
      <c r="AC44" s="368">
        <f>RANK(' Brechas abs'!AC44,' Brechas abs'!AC$2:AC$67,0)</f>
        <v>34</v>
      </c>
      <c r="AD44" s="368">
        <f>RANK(' Brechas abs'!AD44,' Brechas abs'!AD$2:AD$67,0)</f>
        <v>58</v>
      </c>
      <c r="AE44" s="368">
        <f>RANK(' Brechas abs'!AE44,' Brechas abs'!AE$2:AE$67,0)</f>
        <v>63</v>
      </c>
      <c r="AF44" s="368">
        <f>RANK(' Brechas abs'!AF44,' Brechas abs'!AF$2:AF$67,0)</f>
        <v>50</v>
      </c>
      <c r="AG44" s="368">
        <f>RANK(' Brechas abs'!AG44,' Brechas abs'!AG$2:AG$67,0)</f>
        <v>22</v>
      </c>
      <c r="AH44" s="368">
        <f>RANK(' Brechas abs'!AH44,' Brechas abs'!AH$2:AH$67,0)</f>
        <v>13</v>
      </c>
      <c r="AI44" s="368">
        <f>RANK(' Brechas abs'!AI44,' Brechas abs'!AI$2:AI$67,0)</f>
        <v>58</v>
      </c>
      <c r="AJ44" s="368">
        <f>RANK(' Brechas abs'!AJ44,' Brechas abs'!AJ$2:AJ$67,0)</f>
        <v>44</v>
      </c>
      <c r="AK44" s="368">
        <f>RANK(' Brechas abs'!AK44,' Brechas abs'!AK$2:AK$67,0)</f>
        <v>38</v>
      </c>
      <c r="AL44" s="368">
        <f>RANK(' Brechas abs'!AL44,' Brechas abs'!AL$2:AL$67,0)</f>
        <v>8</v>
      </c>
      <c r="AM44" s="368">
        <f>RANK(' Brechas abs'!AM44,' Brechas abs'!AM$2:AM$67,0)</f>
        <v>45</v>
      </c>
      <c r="AN44" s="368">
        <f>RANK(' Brechas abs'!AN44,' Brechas abs'!AN$2:AN$67,0)</f>
        <v>53</v>
      </c>
      <c r="AO44" s="368">
        <f>RANK(' Brechas abs'!AO44,' Brechas abs'!AO$2:AO$67,0)</f>
        <v>24</v>
      </c>
      <c r="AP44" s="368">
        <f>RANK(' Brechas abs'!AP44,' Brechas abs'!AP$2:AP$67,0)</f>
        <v>14</v>
      </c>
      <c r="AQ44" s="368">
        <f>RANK(' Brechas abs'!AQ44,' Brechas abs'!AQ$2:AQ$67,0)</f>
        <v>13</v>
      </c>
      <c r="AR44" s="368">
        <f>RANK(' Brechas abs'!AR44,' Brechas abs'!AR$2:AR$67,0)</f>
        <v>32</v>
      </c>
      <c r="AS44" s="368">
        <f>RANK(' Brechas abs'!AS44,' Brechas abs'!AS$2:AS$67,0)</f>
        <v>12</v>
      </c>
      <c r="AT44" s="368">
        <f>RANK(' Brechas abs'!AT44,' Brechas abs'!AT$2:AT$67,0)</f>
        <v>51</v>
      </c>
      <c r="AU44" s="368">
        <f>RANK(' Brechas abs'!AU44,' Brechas abs'!AU$2:AU$67,0)</f>
        <v>41</v>
      </c>
      <c r="AV44" s="368">
        <f>RANK(' Brechas abs'!AV44,' Brechas abs'!AV$2:AV$67,0)</f>
        <v>3</v>
      </c>
      <c r="AW44" s="368">
        <f>RANK(' Brechas abs'!AW44,' Brechas abs'!AW$2:AW$67,0)</f>
        <v>15</v>
      </c>
      <c r="AX44" s="368">
        <f>RANK(' Brechas abs'!AX44,' Brechas abs'!AX$2:AX$67,0)</f>
        <v>14</v>
      </c>
      <c r="AY44" s="368">
        <f>RANK(' Brechas abs'!AY44,' Brechas abs'!AY$2:AY$67,0)</f>
        <v>42</v>
      </c>
      <c r="AZ44" s="368">
        <f>RANK(' Brechas abs'!AZ44,' Brechas abs'!AZ$2:AZ$67,0)</f>
        <v>56</v>
      </c>
      <c r="BA44" s="368">
        <f>RANK(' Brechas abs'!BA44,' Brechas abs'!BA$2:BA$67,0)</f>
        <v>61</v>
      </c>
      <c r="BB44" s="368">
        <f>RANK(' Brechas abs'!BB44,' Brechas abs'!BB$2:BB$67,0)</f>
        <v>16</v>
      </c>
      <c r="BC44" s="368">
        <f>RANK(' Brechas abs'!BC44,' Brechas abs'!BC$2:BC$67,0)</f>
        <v>47</v>
      </c>
      <c r="BD44" s="368">
        <f>RANK(' Brechas abs'!BD44,' Brechas abs'!BD$2:BD$67,0)</f>
        <v>28</v>
      </c>
      <c r="BE44" s="368">
        <f>RANK(' Brechas abs'!BE44,' Brechas abs'!BE$2:BE$67,0)</f>
        <v>5</v>
      </c>
      <c r="BF44" s="368">
        <f>RANK(' Brechas abs'!BF44,' Brechas abs'!BF$2:BF$67,0)</f>
        <v>58</v>
      </c>
      <c r="BG44" s="368">
        <f>RANK(' Brechas abs'!BG44,' Brechas abs'!BG$2:BG$67,0)</f>
        <v>61</v>
      </c>
      <c r="BH44" s="368">
        <f>RANK(' Brechas abs'!BH44,' Brechas abs'!BH$2:BH$67,0)</f>
        <v>21</v>
      </c>
      <c r="BI44" s="368">
        <f>RANK(' Brechas abs'!BI44,' Brechas abs'!BI$2:BI$67,0)</f>
        <v>15</v>
      </c>
      <c r="BJ44" s="368">
        <f>RANK(' Brechas abs'!BJ44,' Brechas abs'!BJ$2:BJ$67,0)</f>
        <v>3</v>
      </c>
      <c r="BK44" s="368">
        <f>RANK(' Brechas abs'!BK44,' Brechas abs'!BK$2:BK$67,0)</f>
        <v>26</v>
      </c>
      <c r="BL44" s="368">
        <f>RANK(' Brechas abs'!BL44,' Brechas abs'!BL$2:BL$67,0)</f>
        <v>32</v>
      </c>
      <c r="BM44" s="368">
        <f>RANK(' Brechas abs'!BM44,' Brechas abs'!BM$2:BM$67,0)</f>
        <v>40</v>
      </c>
      <c r="BN44" s="368">
        <f>RANK(' Brechas abs'!BN44,' Brechas abs'!BN$2:BN$67,0)</f>
        <v>44</v>
      </c>
      <c r="BO44" s="368">
        <f>RANK(' Brechas abs'!BO44,' Brechas abs'!BO$2:BO$67,0)</f>
        <v>8</v>
      </c>
      <c r="BP44" s="368">
        <f>RANK(' Brechas abs'!BP44,' Brechas abs'!BP$2:BP$67,0)</f>
        <v>13</v>
      </c>
      <c r="BQ44" s="368">
        <f>RANK(' Brechas abs'!BQ44,' Brechas abs'!BQ$2:BQ$67,0)</f>
        <v>40</v>
      </c>
      <c r="BR44" s="368">
        <f>RANK(' Brechas abs'!BR44,' Brechas abs'!BR$2:BR$67,0)</f>
        <v>60</v>
      </c>
      <c r="BS44" s="368">
        <f>RANK(' Brechas abs'!BS44,' Brechas abs'!BS$2:BS$67,0)</f>
        <v>61</v>
      </c>
      <c r="BT44" s="368">
        <f>RANK(' Brechas abs'!BT44,' Brechas abs'!BT$2:BT$67,0)</f>
        <v>50</v>
      </c>
      <c r="BU44" s="368">
        <f>RANK(' Brechas abs'!BU44,' Brechas abs'!BU$2:BU$67,0)</f>
        <v>23</v>
      </c>
    </row>
    <row r="45" spans="1:73">
      <c r="A45" s="367">
        <v>25</v>
      </c>
      <c r="B45" s="367" t="s">
        <v>90</v>
      </c>
      <c r="C45" s="367">
        <v>2023</v>
      </c>
      <c r="D45" s="368">
        <f>RANK(' Brechas abs'!D45,' Brechas abs'!D$2:D$67,0)</f>
        <v>36</v>
      </c>
      <c r="E45" s="368">
        <f>RANK(' Brechas abs'!E45,' Brechas abs'!E$2:E$67,0)</f>
        <v>23</v>
      </c>
      <c r="F45" s="368">
        <f>RANK(' Brechas abs'!F45,' Brechas abs'!F$2:F$67,0)</f>
        <v>49</v>
      </c>
      <c r="G45" s="368">
        <f>RANK(' Brechas abs'!G45,' Brechas abs'!G$2:G$67,0)</f>
        <v>44</v>
      </c>
      <c r="H45" s="368">
        <f>RANK(' Brechas abs'!H45,' Brechas abs'!H$2:H$67,0)</f>
        <v>50</v>
      </c>
      <c r="I45" s="368">
        <f>RANK(' Brechas abs'!I45,' Brechas abs'!I$2:I$67,0)</f>
        <v>54</v>
      </c>
      <c r="J45" s="368">
        <f>RANK(' Brechas abs'!J45,' Brechas abs'!J$2:J$67,0)</f>
        <v>61</v>
      </c>
      <c r="K45" s="368">
        <f>RANK(' Brechas abs'!K45,' Brechas abs'!K$2:K$67,0)</f>
        <v>59</v>
      </c>
      <c r="L45" s="368">
        <f>RANK(' Brechas abs'!L45,' Brechas abs'!L$2:L$67,0)</f>
        <v>45</v>
      </c>
      <c r="M45" s="368">
        <f>RANK(' Brechas abs'!M45,' Brechas abs'!M$2:M$67,0)</f>
        <v>37</v>
      </c>
      <c r="N45" s="368">
        <f>RANK(' Brechas abs'!N45,' Brechas abs'!N$2:N$67,0)</f>
        <v>57</v>
      </c>
      <c r="O45" s="368">
        <f>RANK(' Brechas abs'!O45,' Brechas abs'!O$2:O$67,0)</f>
        <v>19</v>
      </c>
      <c r="P45" s="368">
        <f>RANK(' Brechas abs'!P45,' Brechas abs'!P$2:P$67,0)</f>
        <v>30</v>
      </c>
      <c r="Q45" s="368">
        <f>RANK(' Brechas abs'!Q45,' Brechas abs'!Q$2:Q$67,0)</f>
        <v>61</v>
      </c>
      <c r="R45" s="368">
        <f>RANK(' Brechas abs'!R45,' Brechas abs'!R$2:R$67,0)</f>
        <v>51</v>
      </c>
      <c r="S45" s="368">
        <f>RANK(' Brechas abs'!S45,' Brechas abs'!S$2:S$67,0)</f>
        <v>10</v>
      </c>
      <c r="T45" s="368">
        <f>RANK(' Brechas abs'!T45,' Brechas abs'!T$2:T$67,0)</f>
        <v>59</v>
      </c>
      <c r="U45" s="368">
        <f>RANK(' Brechas abs'!U45,' Brechas abs'!U$2:U$67,0)</f>
        <v>8</v>
      </c>
      <c r="V45" s="368">
        <f>RANK(' Brechas abs'!V45,' Brechas abs'!V$2:V$67,0)</f>
        <v>4</v>
      </c>
      <c r="W45" s="368">
        <f>RANK(' Brechas abs'!W45,' Brechas abs'!W$2:W$67,0)</f>
        <v>49</v>
      </c>
      <c r="X45" s="368">
        <f>RANK(' Brechas abs'!X45,' Brechas abs'!X$2:X$67,0)</f>
        <v>24</v>
      </c>
      <c r="Y45" s="368">
        <f>RANK(' Brechas abs'!Y45,' Brechas abs'!Y$2:Y$67,0)</f>
        <v>47</v>
      </c>
      <c r="Z45" s="368">
        <f>RANK(' Brechas abs'!Z45,' Brechas abs'!Z$2:Z$67,0)</f>
        <v>34</v>
      </c>
      <c r="AA45" s="368">
        <f>RANK(' Brechas abs'!AA45,' Brechas abs'!AA$2:AA$67,0)</f>
        <v>24</v>
      </c>
      <c r="AB45" s="368">
        <f>RANK(' Brechas abs'!AB45,' Brechas abs'!AB$2:AB$67,0)</f>
        <v>16</v>
      </c>
      <c r="AC45" s="368">
        <f>RANK(' Brechas abs'!AC45,' Brechas abs'!AC$2:AC$67,0)</f>
        <v>53</v>
      </c>
      <c r="AD45" s="368">
        <f>RANK(' Brechas abs'!AD45,' Brechas abs'!AD$2:AD$67,0)</f>
        <v>62</v>
      </c>
      <c r="AE45" s="368">
        <f>RANK(' Brechas abs'!AE45,' Brechas abs'!AE$2:AE$67,0)</f>
        <v>47</v>
      </c>
      <c r="AF45" s="368">
        <f>RANK(' Brechas abs'!AF45,' Brechas abs'!AF$2:AF$67,0)</f>
        <v>47</v>
      </c>
      <c r="AG45" s="368">
        <f>RANK(' Brechas abs'!AG45,' Brechas abs'!AG$2:AG$67,0)</f>
        <v>34</v>
      </c>
      <c r="AH45" s="368">
        <f>RANK(' Brechas abs'!AH45,' Brechas abs'!AH$2:AH$67,0)</f>
        <v>39</v>
      </c>
      <c r="AI45" s="368">
        <f>RANK(' Brechas abs'!AI45,' Brechas abs'!AI$2:AI$67,0)</f>
        <v>54</v>
      </c>
      <c r="AJ45" s="368">
        <f>RANK(' Brechas abs'!AJ45,' Brechas abs'!AJ$2:AJ$67,0)</f>
        <v>61</v>
      </c>
      <c r="AK45" s="368">
        <f>RANK(' Brechas abs'!AK45,' Brechas abs'!AK$2:AK$67,0)</f>
        <v>50</v>
      </c>
      <c r="AL45" s="368">
        <f>RANK(' Brechas abs'!AL45,' Brechas abs'!AL$2:AL$67,0)</f>
        <v>31</v>
      </c>
      <c r="AM45" s="368">
        <f>RANK(' Brechas abs'!AM45,' Brechas abs'!AM$2:AM$67,0)</f>
        <v>19</v>
      </c>
      <c r="AN45" s="368">
        <f>RANK(' Brechas abs'!AN45,' Brechas abs'!AN$2:AN$67,0)</f>
        <v>44</v>
      </c>
      <c r="AO45" s="368">
        <f>RANK(' Brechas abs'!AO45,' Brechas abs'!AO$2:AO$67,0)</f>
        <v>42</v>
      </c>
      <c r="AP45" s="368">
        <f>RANK(' Brechas abs'!AP45,' Brechas abs'!AP$2:AP$67,0)</f>
        <v>46</v>
      </c>
      <c r="AQ45" s="368">
        <f>RANK(' Brechas abs'!AQ45,' Brechas abs'!AQ$2:AQ$67,0)</f>
        <v>40</v>
      </c>
      <c r="AR45" s="368">
        <f>RANK(' Brechas abs'!AR45,' Brechas abs'!AR$2:AR$67,0)</f>
        <v>35</v>
      </c>
      <c r="AS45" s="368">
        <f>RANK(' Brechas abs'!AS45,' Brechas abs'!AS$2:AS$67,0)</f>
        <v>22</v>
      </c>
      <c r="AT45" s="368">
        <f>RANK(' Brechas abs'!AT45,' Brechas abs'!AT$2:AT$67,0)</f>
        <v>28</v>
      </c>
      <c r="AU45" s="368">
        <f>RANK(' Brechas abs'!AU45,' Brechas abs'!AU$2:AU$67,0)</f>
        <v>17</v>
      </c>
      <c r="AV45" s="368">
        <f>RANK(' Brechas abs'!AV45,' Brechas abs'!AV$2:AV$67,0)</f>
        <v>52</v>
      </c>
      <c r="AW45" s="368">
        <f>RANK(' Brechas abs'!AW45,' Brechas abs'!AW$2:AW$67,0)</f>
        <v>61</v>
      </c>
      <c r="AX45" s="368">
        <f>RANK(' Brechas abs'!AX45,' Brechas abs'!AX$2:AX$67,0)</f>
        <v>64</v>
      </c>
      <c r="AY45" s="368">
        <f>RANK(' Brechas abs'!AY45,' Brechas abs'!AY$2:AY$67,0)</f>
        <v>25</v>
      </c>
      <c r="AZ45" s="368">
        <f>RANK(' Brechas abs'!AZ45,' Brechas abs'!AZ$2:AZ$67,0)</f>
        <v>31</v>
      </c>
      <c r="BA45" s="368">
        <f>RANK(' Brechas abs'!BA45,' Brechas abs'!BA$2:BA$67,0)</f>
        <v>41</v>
      </c>
      <c r="BB45" s="368">
        <f>RANK(' Brechas abs'!BB45,' Brechas abs'!BB$2:BB$67,0)</f>
        <v>26</v>
      </c>
      <c r="BC45" s="368">
        <f>RANK(' Brechas abs'!BC45,' Brechas abs'!BC$2:BC$67,0)</f>
        <v>51</v>
      </c>
      <c r="BD45" s="368">
        <f>RANK(' Brechas abs'!BD45,' Brechas abs'!BD$2:BD$67,0)</f>
        <v>65</v>
      </c>
      <c r="BE45" s="368">
        <f>RANK(' Brechas abs'!BE45,' Brechas abs'!BE$2:BE$67,0)</f>
        <v>20</v>
      </c>
      <c r="BF45" s="368">
        <f>RANK(' Brechas abs'!BF45,' Brechas abs'!BF$2:BF$67,0)</f>
        <v>12</v>
      </c>
      <c r="BG45" s="368">
        <f>RANK(' Brechas abs'!BG45,' Brechas abs'!BG$2:BG$67,0)</f>
        <v>47</v>
      </c>
      <c r="BH45" s="368">
        <f>RANK(' Brechas abs'!BH45,' Brechas abs'!BH$2:BH$67,0)</f>
        <v>47</v>
      </c>
      <c r="BI45" s="368">
        <f>RANK(' Brechas abs'!BI45,' Brechas abs'!BI$2:BI$67,0)</f>
        <v>44</v>
      </c>
      <c r="BJ45" s="368">
        <f>RANK(' Brechas abs'!BJ45,' Brechas abs'!BJ$2:BJ$67,0)</f>
        <v>44</v>
      </c>
      <c r="BK45" s="368">
        <f>RANK(' Brechas abs'!BK45,' Brechas abs'!BK$2:BK$67,0)</f>
        <v>52</v>
      </c>
      <c r="BL45" s="368">
        <f>RANK(' Brechas abs'!BL45,' Brechas abs'!BL$2:BL$67,0)</f>
        <v>52</v>
      </c>
      <c r="BM45" s="368">
        <f>RANK(' Brechas abs'!BM45,' Brechas abs'!BM$2:BM$67,0)</f>
        <v>48</v>
      </c>
      <c r="BN45" s="368">
        <f>RANK(' Brechas abs'!BN45,' Brechas abs'!BN$2:BN$67,0)</f>
        <v>8</v>
      </c>
      <c r="BO45" s="368">
        <f>RANK(' Brechas abs'!BO45,' Brechas abs'!BO$2:BO$67,0)</f>
        <v>45</v>
      </c>
      <c r="BP45" s="368">
        <f>RANK(' Brechas abs'!BP45,' Brechas abs'!BP$2:BP$67,0)</f>
        <v>48</v>
      </c>
      <c r="BQ45" s="368">
        <f>RANK(' Brechas abs'!BQ45,' Brechas abs'!BQ$2:BQ$67,0)</f>
        <v>66</v>
      </c>
      <c r="BR45" s="368">
        <f>RANK(' Brechas abs'!BR45,' Brechas abs'!BR$2:BR$67,0)</f>
        <v>53</v>
      </c>
      <c r="BS45" s="368">
        <f>RANK(' Brechas abs'!BS45,' Brechas abs'!BS$2:BS$67,0)</f>
        <v>43</v>
      </c>
      <c r="BT45" s="368">
        <f>RANK(' Brechas abs'!BT45,' Brechas abs'!BT$2:BT$67,0)</f>
        <v>63</v>
      </c>
      <c r="BU45" s="368">
        <f>RANK(' Brechas abs'!BU45,' Brechas abs'!BU$2:BU$67,0)</f>
        <v>47</v>
      </c>
    </row>
    <row r="46" spans="1:73">
      <c r="A46" s="367">
        <v>27</v>
      </c>
      <c r="B46" s="367" t="s">
        <v>91</v>
      </c>
      <c r="C46" s="367">
        <v>2023</v>
      </c>
      <c r="D46" s="368">
        <f>RANK(' Brechas abs'!D46,' Brechas abs'!D$2:D$67,0)</f>
        <v>64</v>
      </c>
      <c r="E46" s="368">
        <f>RANK(' Brechas abs'!E46,' Brechas abs'!E$2:E$67,0)</f>
        <v>20</v>
      </c>
      <c r="F46" s="368">
        <f>RANK(' Brechas abs'!F46,' Brechas abs'!F$2:F$67,0)</f>
        <v>18</v>
      </c>
      <c r="G46" s="368">
        <f>RANK(' Brechas abs'!G46,' Brechas abs'!G$2:G$67,0)</f>
        <v>18</v>
      </c>
      <c r="H46" s="368">
        <f>RANK(' Brechas abs'!H46,' Brechas abs'!H$2:H$67,0)</f>
        <v>25</v>
      </c>
      <c r="I46" s="368">
        <f>RANK(' Brechas abs'!I46,' Brechas abs'!I$2:I$67,0)</f>
        <v>7</v>
      </c>
      <c r="J46" s="368">
        <f>RANK(' Brechas abs'!J46,' Brechas abs'!J$2:J$67,0)</f>
        <v>22</v>
      </c>
      <c r="K46" s="368">
        <f>RANK(' Brechas abs'!K46,' Brechas abs'!K$2:K$67,0)</f>
        <v>5</v>
      </c>
      <c r="L46" s="368">
        <f>RANK(' Brechas abs'!L46,' Brechas abs'!L$2:L$67,0)</f>
        <v>2</v>
      </c>
      <c r="M46" s="368">
        <f>RANK(' Brechas abs'!M46,' Brechas abs'!M$2:M$67,0)</f>
        <v>10</v>
      </c>
      <c r="N46" s="368">
        <f>RANK(' Brechas abs'!N46,' Brechas abs'!N$2:N$67,0)</f>
        <v>29</v>
      </c>
      <c r="O46" s="368">
        <f>RANK(' Brechas abs'!O46,' Brechas abs'!O$2:O$67,0)</f>
        <v>29</v>
      </c>
      <c r="P46" s="368">
        <f>RANK(' Brechas abs'!P46,' Brechas abs'!P$2:P$67,0)</f>
        <v>20</v>
      </c>
      <c r="Q46" s="368">
        <f>RANK(' Brechas abs'!Q46,' Brechas abs'!Q$2:Q$67,0)</f>
        <v>12</v>
      </c>
      <c r="R46" s="368">
        <f>RANK(' Brechas abs'!R46,' Brechas abs'!R$2:R$67,0)</f>
        <v>11</v>
      </c>
      <c r="S46" s="368">
        <f>RANK(' Brechas abs'!S46,' Brechas abs'!S$2:S$67,0)</f>
        <v>47</v>
      </c>
      <c r="T46" s="368">
        <f>RANK(' Brechas abs'!T46,' Brechas abs'!T$2:T$67,0)</f>
        <v>3</v>
      </c>
      <c r="U46" s="368">
        <f>RANK(' Brechas abs'!U46,' Brechas abs'!U$2:U$67,0)</f>
        <v>39</v>
      </c>
      <c r="V46" s="368">
        <f>RANK(' Brechas abs'!V46,' Brechas abs'!V$2:V$67,0)</f>
        <v>14</v>
      </c>
      <c r="W46" s="368">
        <f>RANK(' Brechas abs'!W46,' Brechas abs'!W$2:W$67,0)</f>
        <v>54</v>
      </c>
      <c r="X46" s="368">
        <f>RANK(' Brechas abs'!X46,' Brechas abs'!X$2:X$67,0)</f>
        <v>4</v>
      </c>
      <c r="Y46" s="368">
        <f>RANK(' Brechas abs'!Y46,' Brechas abs'!Y$2:Y$67,0)</f>
        <v>65</v>
      </c>
      <c r="Z46" s="368">
        <f>RANK(' Brechas abs'!Z46,' Brechas abs'!Z$2:Z$67,0)</f>
        <v>59</v>
      </c>
      <c r="AA46" s="368">
        <f>RANK(' Brechas abs'!AA46,' Brechas abs'!AA$2:AA$67,0)</f>
        <v>65</v>
      </c>
      <c r="AB46" s="368">
        <f>RANK(' Brechas abs'!AB46,' Brechas abs'!AB$2:AB$67,0)</f>
        <v>21</v>
      </c>
      <c r="AC46" s="368">
        <f>RANK(' Brechas abs'!AC46,' Brechas abs'!AC$2:AC$67,0)</f>
        <v>58</v>
      </c>
      <c r="AD46" s="368">
        <f>RANK(' Brechas abs'!AD46,' Brechas abs'!AD$2:AD$67,0)</f>
        <v>19</v>
      </c>
      <c r="AE46" s="368">
        <f>RANK(' Brechas abs'!AE46,' Brechas abs'!AE$2:AE$67,0)</f>
        <v>65</v>
      </c>
      <c r="AF46" s="368">
        <f>RANK(' Brechas abs'!AF46,' Brechas abs'!AF$2:AF$67,0)</f>
        <v>2</v>
      </c>
      <c r="AG46" s="368">
        <f>RANK(' Brechas abs'!AG46,' Brechas abs'!AG$2:AG$67,0)</f>
        <v>2</v>
      </c>
      <c r="AH46" s="368">
        <f>RANK(' Brechas abs'!AH46,' Brechas abs'!AH$2:AH$67,0)</f>
        <v>26</v>
      </c>
      <c r="AI46" s="368">
        <f>RANK(' Brechas abs'!AI46,' Brechas abs'!AI$2:AI$67,0)</f>
        <v>66</v>
      </c>
      <c r="AJ46" s="368">
        <f>RANK(' Brechas abs'!AJ46,' Brechas abs'!AJ$2:AJ$67,0)</f>
        <v>11</v>
      </c>
      <c r="AK46" s="368">
        <f>RANK(' Brechas abs'!AK46,' Brechas abs'!AK$2:AK$67,0)</f>
        <v>10</v>
      </c>
      <c r="AL46" s="368">
        <f>RANK(' Brechas abs'!AL46,' Brechas abs'!AL$2:AL$67,0)</f>
        <v>15</v>
      </c>
      <c r="AM46" s="368">
        <f>RANK(' Brechas abs'!AM46,' Brechas abs'!AM$2:AM$67,0)</f>
        <v>26</v>
      </c>
      <c r="AN46" s="368">
        <f>RANK(' Brechas abs'!AN46,' Brechas abs'!AN$2:AN$67,0)</f>
        <v>17</v>
      </c>
      <c r="AO46" s="368">
        <f>RANK(' Brechas abs'!AO46,' Brechas abs'!AO$2:AO$67,0)</f>
        <v>56</v>
      </c>
      <c r="AP46" s="368">
        <f>RANK(' Brechas abs'!AP46,' Brechas abs'!AP$2:AP$67,0)</f>
        <v>53</v>
      </c>
      <c r="AQ46" s="368">
        <f>RANK(' Brechas abs'!AQ46,' Brechas abs'!AQ$2:AQ$67,0)</f>
        <v>55</v>
      </c>
      <c r="AR46" s="368">
        <f>RANK(' Brechas abs'!AR46,' Brechas abs'!AR$2:AR$67,0)</f>
        <v>45</v>
      </c>
      <c r="AS46" s="368">
        <f>RANK(' Brechas abs'!AS46,' Brechas abs'!AS$2:AS$67,0)</f>
        <v>4</v>
      </c>
      <c r="AT46" s="368">
        <f>RANK(' Brechas abs'!AT46,' Brechas abs'!AT$2:AT$67,0)</f>
        <v>45</v>
      </c>
      <c r="AU46" s="368">
        <f>RANK(' Brechas abs'!AU46,' Brechas abs'!AU$2:AU$67,0)</f>
        <v>18</v>
      </c>
      <c r="AV46" s="368">
        <f>RANK(' Brechas abs'!AV46,' Brechas abs'!AV$2:AV$67,0)</f>
        <v>58</v>
      </c>
      <c r="AW46" s="368">
        <f>RANK(' Brechas abs'!AW46,' Brechas abs'!AW$2:AW$67,0)</f>
        <v>16</v>
      </c>
      <c r="AX46" s="368">
        <f>RANK(' Brechas abs'!AX46,' Brechas abs'!AX$2:AX$67,0)</f>
        <v>6</v>
      </c>
      <c r="AY46" s="368">
        <f>RANK(' Brechas abs'!AY46,' Brechas abs'!AY$2:AY$67,0)</f>
        <v>39</v>
      </c>
      <c r="AZ46" s="368">
        <f>RANK(' Brechas abs'!AZ46,' Brechas abs'!AZ$2:AZ$67,0)</f>
        <v>8</v>
      </c>
      <c r="BA46" s="368">
        <f>RANK(' Brechas abs'!BA46,' Brechas abs'!BA$2:BA$67,0)</f>
        <v>18</v>
      </c>
      <c r="BB46" s="368">
        <f>RANK(' Brechas abs'!BB46,' Brechas abs'!BB$2:BB$67,0)</f>
        <v>58</v>
      </c>
      <c r="BC46" s="368">
        <f>RANK(' Brechas abs'!BC46,' Brechas abs'!BC$2:BC$67,0)</f>
        <v>9</v>
      </c>
      <c r="BD46" s="368">
        <f>RANK(' Brechas abs'!BD46,' Brechas abs'!BD$2:BD$67,0)</f>
        <v>5</v>
      </c>
      <c r="BE46" s="368">
        <f>RANK(' Brechas abs'!BE46,' Brechas abs'!BE$2:BE$67,0)</f>
        <v>54</v>
      </c>
      <c r="BF46" s="368">
        <f>RANK(' Brechas abs'!BF46,' Brechas abs'!BF$2:BF$67,0)</f>
        <v>63</v>
      </c>
      <c r="BG46" s="368">
        <f>RANK(' Brechas abs'!BG46,' Brechas abs'!BG$2:BG$67,0)</f>
        <v>4</v>
      </c>
      <c r="BH46" s="368">
        <f>RANK(' Brechas abs'!BH46,' Brechas abs'!BH$2:BH$67,0)</f>
        <v>2</v>
      </c>
      <c r="BI46" s="368">
        <f>RANK(' Brechas abs'!BI46,' Brechas abs'!BI$2:BI$67,0)</f>
        <v>13</v>
      </c>
      <c r="BJ46" s="368">
        <f>RANK(' Brechas abs'!BJ46,' Brechas abs'!BJ$2:BJ$67,0)</f>
        <v>31</v>
      </c>
      <c r="BK46" s="368">
        <f>RANK(' Brechas abs'!BK46,' Brechas abs'!BK$2:BK$67,0)</f>
        <v>62</v>
      </c>
      <c r="BL46" s="368">
        <f>RANK(' Brechas abs'!BL46,' Brechas abs'!BL$2:BL$67,0)</f>
        <v>47</v>
      </c>
      <c r="BM46" s="368">
        <f>RANK(' Brechas abs'!BM46,' Brechas abs'!BM$2:BM$67,0)</f>
        <v>2</v>
      </c>
      <c r="BN46" s="368">
        <f>RANK(' Brechas abs'!BN46,' Brechas abs'!BN$2:BN$67,0)</f>
        <v>41</v>
      </c>
      <c r="BO46" s="368">
        <f>RANK(' Brechas abs'!BO46,' Brechas abs'!BO$2:BO$67,0)</f>
        <v>9</v>
      </c>
      <c r="BP46" s="368">
        <f>RANK(' Brechas abs'!BP46,' Brechas abs'!BP$2:BP$67,0)</f>
        <v>58</v>
      </c>
      <c r="BQ46" s="368">
        <f>RANK(' Brechas abs'!BQ46,' Brechas abs'!BQ$2:BQ$67,0)</f>
        <v>7</v>
      </c>
      <c r="BR46" s="368">
        <f>RANK(' Brechas abs'!BR46,' Brechas abs'!BR$2:BR$67,0)</f>
        <v>52</v>
      </c>
      <c r="BS46" s="368">
        <f>RANK(' Brechas abs'!BS46,' Brechas abs'!BS$2:BS$67,0)</f>
        <v>29</v>
      </c>
      <c r="BT46" s="368">
        <f>RANK(' Brechas abs'!BT46,' Brechas abs'!BT$2:BT$67,0)</f>
        <v>21</v>
      </c>
      <c r="BU46" s="368">
        <f>RANK(' Brechas abs'!BU46,' Brechas abs'!BU$2:BU$67,0)</f>
        <v>17</v>
      </c>
    </row>
    <row r="47" spans="1:73">
      <c r="A47" s="367">
        <v>41</v>
      </c>
      <c r="B47" s="367" t="s">
        <v>92</v>
      </c>
      <c r="C47" s="367">
        <v>2023</v>
      </c>
      <c r="D47" s="368">
        <f>RANK(' Brechas abs'!D47,' Brechas abs'!D$2:D$67,0)</f>
        <v>47</v>
      </c>
      <c r="E47" s="368">
        <f>RANK(' Brechas abs'!E47,' Brechas abs'!E$2:E$67,0)</f>
        <v>37</v>
      </c>
      <c r="F47" s="368">
        <f>RANK(' Brechas abs'!F47,' Brechas abs'!F$2:F$67,0)</f>
        <v>58</v>
      </c>
      <c r="G47" s="368">
        <f>RANK(' Brechas abs'!G47,' Brechas abs'!G$2:G$67,0)</f>
        <v>63</v>
      </c>
      <c r="H47" s="368">
        <f>RANK(' Brechas abs'!H47,' Brechas abs'!H$2:H$67,0)</f>
        <v>49</v>
      </c>
      <c r="I47" s="368">
        <f>RANK(' Brechas abs'!I47,' Brechas abs'!I$2:I$67,0)</f>
        <v>21</v>
      </c>
      <c r="J47" s="368">
        <f>RANK(' Brechas abs'!J47,' Brechas abs'!J$2:J$67,0)</f>
        <v>56</v>
      </c>
      <c r="K47" s="368">
        <f>RANK(' Brechas abs'!K47,' Brechas abs'!K$2:K$67,0)</f>
        <v>65</v>
      </c>
      <c r="L47" s="368">
        <f>RANK(' Brechas abs'!L47,' Brechas abs'!L$2:L$67,0)</f>
        <v>58</v>
      </c>
      <c r="M47" s="368">
        <f>RANK(' Brechas abs'!M47,' Brechas abs'!M$2:M$67,0)</f>
        <v>61</v>
      </c>
      <c r="N47" s="368">
        <f>RANK(' Brechas abs'!N47,' Brechas abs'!N$2:N$67,0)</f>
        <v>43</v>
      </c>
      <c r="O47" s="368">
        <f>RANK(' Brechas abs'!O47,' Brechas abs'!O$2:O$67,0)</f>
        <v>11</v>
      </c>
      <c r="P47" s="368">
        <f>RANK(' Brechas abs'!P47,' Brechas abs'!P$2:P$67,0)</f>
        <v>2</v>
      </c>
      <c r="Q47" s="368">
        <f>RANK(' Brechas abs'!Q47,' Brechas abs'!Q$2:Q$67,0)</f>
        <v>45</v>
      </c>
      <c r="R47" s="368">
        <f>RANK(' Brechas abs'!R47,' Brechas abs'!R$2:R$67,0)</f>
        <v>7</v>
      </c>
      <c r="S47" s="368">
        <f>RANK(' Brechas abs'!S47,' Brechas abs'!S$2:S$67,0)</f>
        <v>45</v>
      </c>
      <c r="T47" s="368">
        <f>RANK(' Brechas abs'!T47,' Brechas abs'!T$2:T$67,0)</f>
        <v>62</v>
      </c>
      <c r="U47" s="368">
        <f>RANK(' Brechas abs'!U47,' Brechas abs'!U$2:U$67,0)</f>
        <v>55</v>
      </c>
      <c r="V47" s="368">
        <f>RANK(' Brechas abs'!V47,' Brechas abs'!V$2:V$67,0)</f>
        <v>35</v>
      </c>
      <c r="W47" s="368">
        <f>RANK(' Brechas abs'!W47,' Brechas abs'!W$2:W$67,0)</f>
        <v>56</v>
      </c>
      <c r="X47" s="368">
        <f>RANK(' Brechas abs'!X47,' Brechas abs'!X$2:X$67,0)</f>
        <v>48</v>
      </c>
      <c r="Y47" s="368">
        <f>RANK(' Brechas abs'!Y47,' Brechas abs'!Y$2:Y$67,0)</f>
        <v>37</v>
      </c>
      <c r="Z47" s="368">
        <f>RANK(' Brechas abs'!Z47,' Brechas abs'!Z$2:Z$67,0)</f>
        <v>26</v>
      </c>
      <c r="AA47" s="368">
        <f>RANK(' Brechas abs'!AA47,' Brechas abs'!AA$2:AA$67,0)</f>
        <v>31</v>
      </c>
      <c r="AB47" s="368">
        <f>RANK(' Brechas abs'!AB47,' Brechas abs'!AB$2:AB$67,0)</f>
        <v>40</v>
      </c>
      <c r="AC47" s="368">
        <f>RANK(' Brechas abs'!AC47,' Brechas abs'!AC$2:AC$67,0)</f>
        <v>36</v>
      </c>
      <c r="AD47" s="368">
        <f>RANK(' Brechas abs'!AD47,' Brechas abs'!AD$2:AD$67,0)</f>
        <v>33</v>
      </c>
      <c r="AE47" s="368">
        <f>RANK(' Brechas abs'!AE47,' Brechas abs'!AE$2:AE$67,0)</f>
        <v>22</v>
      </c>
      <c r="AF47" s="368">
        <f>RANK(' Brechas abs'!AF47,' Brechas abs'!AF$2:AF$67,0)</f>
        <v>57</v>
      </c>
      <c r="AG47" s="368">
        <f>RANK(' Brechas abs'!AG47,' Brechas abs'!AG$2:AG$67,0)</f>
        <v>24</v>
      </c>
      <c r="AH47" s="368">
        <f>RANK(' Brechas abs'!AH47,' Brechas abs'!AH$2:AH$67,0)</f>
        <v>29</v>
      </c>
      <c r="AI47" s="368">
        <f>RANK(' Brechas abs'!AI47,' Brechas abs'!AI$2:AI$67,0)</f>
        <v>49</v>
      </c>
      <c r="AJ47" s="368">
        <f>RANK(' Brechas abs'!AJ47,' Brechas abs'!AJ$2:AJ$67,0)</f>
        <v>27</v>
      </c>
      <c r="AK47" s="368">
        <f>RANK(' Brechas abs'!AK47,' Brechas abs'!AK$2:AK$67,0)</f>
        <v>21</v>
      </c>
      <c r="AL47" s="368">
        <f>RANK(' Brechas abs'!AL47,' Brechas abs'!AL$2:AL$67,0)</f>
        <v>40</v>
      </c>
      <c r="AM47" s="368">
        <f>RANK(' Brechas abs'!AM47,' Brechas abs'!AM$2:AM$67,0)</f>
        <v>28</v>
      </c>
      <c r="AN47" s="368">
        <f>RANK(' Brechas abs'!AN47,' Brechas abs'!AN$2:AN$67,0)</f>
        <v>22</v>
      </c>
      <c r="AO47" s="368">
        <f>RANK(' Brechas abs'!AO47,' Brechas abs'!AO$2:AO$67,0)</f>
        <v>65</v>
      </c>
      <c r="AP47" s="368">
        <f>RANK(' Brechas abs'!AP47,' Brechas abs'!AP$2:AP$67,0)</f>
        <v>56</v>
      </c>
      <c r="AQ47" s="368">
        <f>RANK(' Brechas abs'!AQ47,' Brechas abs'!AQ$2:AQ$67,0)</f>
        <v>9</v>
      </c>
      <c r="AR47" s="368">
        <f>RANK(' Brechas abs'!AR47,' Brechas abs'!AR$2:AR$67,0)</f>
        <v>39</v>
      </c>
      <c r="AS47" s="368">
        <f>RANK(' Brechas abs'!AS47,' Brechas abs'!AS$2:AS$67,0)</f>
        <v>40</v>
      </c>
      <c r="AT47" s="368">
        <f>RANK(' Brechas abs'!AT47,' Brechas abs'!AT$2:AT$67,0)</f>
        <v>27</v>
      </c>
      <c r="AU47" s="368">
        <f>RANK(' Brechas abs'!AU47,' Brechas abs'!AU$2:AU$67,0)</f>
        <v>26</v>
      </c>
      <c r="AV47" s="368">
        <f>RANK(' Brechas abs'!AV47,' Brechas abs'!AV$2:AV$67,0)</f>
        <v>36</v>
      </c>
      <c r="AW47" s="368">
        <f>RANK(' Brechas abs'!AW47,' Brechas abs'!AW$2:AW$67,0)</f>
        <v>17</v>
      </c>
      <c r="AX47" s="368">
        <f>RANK(' Brechas abs'!AX47,' Brechas abs'!AX$2:AX$67,0)</f>
        <v>51</v>
      </c>
      <c r="AY47" s="368">
        <f>RANK(' Brechas abs'!AY47,' Brechas abs'!AY$2:AY$67,0)</f>
        <v>38</v>
      </c>
      <c r="AZ47" s="368">
        <f>RANK(' Brechas abs'!AZ47,' Brechas abs'!AZ$2:AZ$67,0)</f>
        <v>24</v>
      </c>
      <c r="BA47" s="368">
        <f>RANK(' Brechas abs'!BA47,' Brechas abs'!BA$2:BA$67,0)</f>
        <v>9</v>
      </c>
      <c r="BB47" s="368">
        <f>RANK(' Brechas abs'!BB47,' Brechas abs'!BB$2:BB$67,0)</f>
        <v>18</v>
      </c>
      <c r="BC47" s="368">
        <f>RANK(' Brechas abs'!BC47,' Brechas abs'!BC$2:BC$67,0)</f>
        <v>28</v>
      </c>
      <c r="BD47" s="368">
        <f>RANK(' Brechas abs'!BD47,' Brechas abs'!BD$2:BD$67,0)</f>
        <v>45</v>
      </c>
      <c r="BE47" s="368">
        <f>RANK(' Brechas abs'!BE47,' Brechas abs'!BE$2:BE$67,0)</f>
        <v>31</v>
      </c>
      <c r="BF47" s="368">
        <f>RANK(' Brechas abs'!BF47,' Brechas abs'!BF$2:BF$67,0)</f>
        <v>16</v>
      </c>
      <c r="BG47" s="368">
        <f>RANK(' Brechas abs'!BG47,' Brechas abs'!BG$2:BG$67,0)</f>
        <v>41</v>
      </c>
      <c r="BH47" s="368">
        <f>RANK(' Brechas abs'!BH47,' Brechas abs'!BH$2:BH$67,0)</f>
        <v>3</v>
      </c>
      <c r="BI47" s="368">
        <f>RANK(' Brechas abs'!BI47,' Brechas abs'!BI$2:BI$67,0)</f>
        <v>23</v>
      </c>
      <c r="BJ47" s="368">
        <f>RANK(' Brechas abs'!BJ47,' Brechas abs'!BJ$2:BJ$67,0)</f>
        <v>9</v>
      </c>
      <c r="BK47" s="368">
        <f>RANK(' Brechas abs'!BK47,' Brechas abs'!BK$2:BK$67,0)</f>
        <v>16</v>
      </c>
      <c r="BL47" s="368">
        <f>RANK(' Brechas abs'!BL47,' Brechas abs'!BL$2:BL$67,0)</f>
        <v>44</v>
      </c>
      <c r="BM47" s="368">
        <f>RANK(' Brechas abs'!BM47,' Brechas abs'!BM$2:BM$67,0)</f>
        <v>57</v>
      </c>
      <c r="BN47" s="368">
        <f>RANK(' Brechas abs'!BN47,' Brechas abs'!BN$2:BN$67,0)</f>
        <v>54</v>
      </c>
      <c r="BO47" s="368">
        <f>RANK(' Brechas abs'!BO47,' Brechas abs'!BO$2:BO$67,0)</f>
        <v>24</v>
      </c>
      <c r="BP47" s="368">
        <f>RANK(' Brechas abs'!BP47,' Brechas abs'!BP$2:BP$67,0)</f>
        <v>39</v>
      </c>
      <c r="BQ47" s="368">
        <f>RANK(' Brechas abs'!BQ47,' Brechas abs'!BQ$2:BQ$67,0)</f>
        <v>29</v>
      </c>
      <c r="BR47" s="368">
        <f>RANK(' Brechas abs'!BR47,' Brechas abs'!BR$2:BR$67,0)</f>
        <v>36</v>
      </c>
      <c r="BS47" s="368">
        <f>RANK(' Brechas abs'!BS47,' Brechas abs'!BS$2:BS$67,0)</f>
        <v>61</v>
      </c>
      <c r="BT47" s="368">
        <f>RANK(' Brechas abs'!BT47,' Brechas abs'!BT$2:BT$67,0)</f>
        <v>43</v>
      </c>
      <c r="BU47" s="368">
        <f>RANK(' Brechas abs'!BU47,' Brechas abs'!BU$2:BU$67,0)</f>
        <v>31</v>
      </c>
    </row>
    <row r="48" spans="1:73">
      <c r="A48" s="367">
        <v>44</v>
      </c>
      <c r="B48" s="367" t="s">
        <v>93</v>
      </c>
      <c r="C48" s="367">
        <v>2023</v>
      </c>
      <c r="D48" s="368">
        <f>RANK(' Brechas abs'!D48,' Brechas abs'!D$2:D$67,0)</f>
        <v>40</v>
      </c>
      <c r="E48" s="368">
        <f>RANK(' Brechas abs'!E48,' Brechas abs'!E$2:E$67,0)</f>
        <v>63</v>
      </c>
      <c r="F48" s="368">
        <f>RANK(' Brechas abs'!F48,' Brechas abs'!F$2:F$67,0)</f>
        <v>12</v>
      </c>
      <c r="G48" s="368">
        <f>RANK(' Brechas abs'!G48,' Brechas abs'!G$2:G$67,0)</f>
        <v>10</v>
      </c>
      <c r="H48" s="368">
        <f>RANK(' Brechas abs'!H48,' Brechas abs'!H$2:H$67,0)</f>
        <v>17</v>
      </c>
      <c r="I48" s="368">
        <f>RANK(' Brechas abs'!I48,' Brechas abs'!I$2:I$67,0)</f>
        <v>49</v>
      </c>
      <c r="J48" s="368">
        <f>RANK(' Brechas abs'!J48,' Brechas abs'!J$2:J$67,0)</f>
        <v>15</v>
      </c>
      <c r="K48" s="368">
        <f>RANK(' Brechas abs'!K48,' Brechas abs'!K$2:K$67,0)</f>
        <v>7</v>
      </c>
      <c r="L48" s="368">
        <f>RANK(' Brechas abs'!L48,' Brechas abs'!L$2:L$67,0)</f>
        <v>14</v>
      </c>
      <c r="M48" s="368">
        <f>RANK(' Brechas abs'!M48,' Brechas abs'!M$2:M$67,0)</f>
        <v>33</v>
      </c>
      <c r="N48" s="368">
        <f>RANK(' Brechas abs'!N48,' Brechas abs'!N$2:N$67,0)</f>
        <v>16</v>
      </c>
      <c r="O48" s="368">
        <f>RANK(' Brechas abs'!O48,' Brechas abs'!O$2:O$67,0)</f>
        <v>14</v>
      </c>
      <c r="P48" s="368">
        <f>RANK(' Brechas abs'!P48,' Brechas abs'!P$2:P$67,0)</f>
        <v>19</v>
      </c>
      <c r="Q48" s="368">
        <f>RANK(' Brechas abs'!Q48,' Brechas abs'!Q$2:Q$67,0)</f>
        <v>33</v>
      </c>
      <c r="R48" s="368">
        <f>RANK(' Brechas abs'!R48,' Brechas abs'!R$2:R$67,0)</f>
        <v>15</v>
      </c>
      <c r="S48" s="368">
        <f>RANK(' Brechas abs'!S48,' Brechas abs'!S$2:S$67,0)</f>
        <v>20</v>
      </c>
      <c r="T48" s="368">
        <f>RANK(' Brechas abs'!T48,' Brechas abs'!T$2:T$67,0)</f>
        <v>5</v>
      </c>
      <c r="U48" s="368">
        <f>RANK(' Brechas abs'!U48,' Brechas abs'!U$2:U$67,0)</f>
        <v>45</v>
      </c>
      <c r="V48" s="368">
        <f>RANK(' Brechas abs'!V48,' Brechas abs'!V$2:V$67,0)</f>
        <v>6</v>
      </c>
      <c r="W48" s="368">
        <f>RANK(' Brechas abs'!W48,' Brechas abs'!W$2:W$67,0)</f>
        <v>57</v>
      </c>
      <c r="X48" s="368">
        <f>RANK(' Brechas abs'!X48,' Brechas abs'!X$2:X$67,0)</f>
        <v>31</v>
      </c>
      <c r="Y48" s="368">
        <f>RANK(' Brechas abs'!Y48,' Brechas abs'!Y$2:Y$67,0)</f>
        <v>50</v>
      </c>
      <c r="Z48" s="368">
        <f>RANK(' Brechas abs'!Z48,' Brechas abs'!Z$2:Z$67,0)</f>
        <v>63</v>
      </c>
      <c r="AA48" s="368">
        <f>RANK(' Brechas abs'!AA48,' Brechas abs'!AA$2:AA$67,0)</f>
        <v>45</v>
      </c>
      <c r="AB48" s="368">
        <f>RANK(' Brechas abs'!AB48,' Brechas abs'!AB$2:AB$67,0)</f>
        <v>30</v>
      </c>
      <c r="AC48" s="368">
        <f>RANK(' Brechas abs'!AC48,' Brechas abs'!AC$2:AC$67,0)</f>
        <v>25</v>
      </c>
      <c r="AD48" s="368">
        <f>RANK(' Brechas abs'!AD48,' Brechas abs'!AD$2:AD$67,0)</f>
        <v>60</v>
      </c>
      <c r="AE48" s="368">
        <f>RANK(' Brechas abs'!AE48,' Brechas abs'!AE$2:AE$67,0)</f>
        <v>59</v>
      </c>
      <c r="AF48" s="368">
        <f>RANK(' Brechas abs'!AF48,' Brechas abs'!AF$2:AF$67,0)</f>
        <v>64</v>
      </c>
      <c r="AG48" s="368">
        <f>RANK(' Brechas abs'!AG48,' Brechas abs'!AG$2:AG$67,0)</f>
        <v>54</v>
      </c>
      <c r="AH48" s="368">
        <f>RANK(' Brechas abs'!AH48,' Brechas abs'!AH$2:AH$67,0)</f>
        <v>47</v>
      </c>
      <c r="AI48" s="368">
        <f>RANK(' Brechas abs'!AI48,' Brechas abs'!AI$2:AI$67,0)</f>
        <v>46</v>
      </c>
      <c r="AJ48" s="368">
        <f>RANK(' Brechas abs'!AJ48,' Brechas abs'!AJ$2:AJ$67,0)</f>
        <v>4</v>
      </c>
      <c r="AK48" s="368">
        <f>RANK(' Brechas abs'!AK48,' Brechas abs'!AK$2:AK$67,0)</f>
        <v>8</v>
      </c>
      <c r="AL48" s="368">
        <f>RANK(' Brechas abs'!AL48,' Brechas abs'!AL$2:AL$67,0)</f>
        <v>45</v>
      </c>
      <c r="AM48" s="368">
        <f>RANK(' Brechas abs'!AM48,' Brechas abs'!AM$2:AM$67,0)</f>
        <v>18</v>
      </c>
      <c r="AN48" s="368">
        <f>RANK(' Brechas abs'!AN48,' Brechas abs'!AN$2:AN$67,0)</f>
        <v>15</v>
      </c>
      <c r="AO48" s="368">
        <f>RANK(' Brechas abs'!AO48,' Brechas abs'!AO$2:AO$67,0)</f>
        <v>12</v>
      </c>
      <c r="AP48" s="368">
        <f>RANK(' Brechas abs'!AP48,' Brechas abs'!AP$2:AP$67,0)</f>
        <v>10</v>
      </c>
      <c r="AQ48" s="368">
        <f>RANK(' Brechas abs'!AQ48,' Brechas abs'!AQ$2:AQ$67,0)</f>
        <v>52</v>
      </c>
      <c r="AR48" s="368">
        <f>RANK(' Brechas abs'!AR48,' Brechas abs'!AR$2:AR$67,0)</f>
        <v>48</v>
      </c>
      <c r="AS48" s="368">
        <f>RANK(' Brechas abs'!AS48,' Brechas abs'!AS$2:AS$67,0)</f>
        <v>38</v>
      </c>
      <c r="AT48" s="368">
        <f>RANK(' Brechas abs'!AT48,' Brechas abs'!AT$2:AT$67,0)</f>
        <v>63</v>
      </c>
      <c r="AU48" s="368">
        <f>RANK(' Brechas abs'!AU48,' Brechas abs'!AU$2:AU$67,0)</f>
        <v>10</v>
      </c>
      <c r="AV48" s="368">
        <f>RANK(' Brechas abs'!AV48,' Brechas abs'!AV$2:AV$67,0)</f>
        <v>49</v>
      </c>
      <c r="AW48" s="368">
        <f>RANK(' Brechas abs'!AW48,' Brechas abs'!AW$2:AW$67,0)</f>
        <v>60</v>
      </c>
      <c r="AX48" s="368">
        <f>RANK(' Brechas abs'!AX48,' Brechas abs'!AX$2:AX$67,0)</f>
        <v>45</v>
      </c>
      <c r="AY48" s="368">
        <f>RANK(' Brechas abs'!AY48,' Brechas abs'!AY$2:AY$67,0)</f>
        <v>18</v>
      </c>
      <c r="AZ48" s="368">
        <f>RANK(' Brechas abs'!AZ48,' Brechas abs'!AZ$2:AZ$67,0)</f>
        <v>10</v>
      </c>
      <c r="BA48" s="368">
        <f>RANK(' Brechas abs'!BA48,' Brechas abs'!BA$2:BA$67,0)</f>
        <v>51</v>
      </c>
      <c r="BB48" s="368">
        <f>RANK(' Brechas abs'!BB48,' Brechas abs'!BB$2:BB$67,0)</f>
        <v>6</v>
      </c>
      <c r="BC48" s="368">
        <f>RANK(' Brechas abs'!BC48,' Brechas abs'!BC$2:BC$67,0)</f>
        <v>18</v>
      </c>
      <c r="BD48" s="368">
        <f>RANK(' Brechas abs'!BD48,' Brechas abs'!BD$2:BD$67,0)</f>
        <v>11</v>
      </c>
      <c r="BE48" s="368">
        <f>RANK(' Brechas abs'!BE48,' Brechas abs'!BE$2:BE$67,0)</f>
        <v>52</v>
      </c>
      <c r="BF48" s="368">
        <f>RANK(' Brechas abs'!BF48,' Brechas abs'!BF$2:BF$67,0)</f>
        <v>61</v>
      </c>
      <c r="BG48" s="368">
        <f>RANK(' Brechas abs'!BG48,' Brechas abs'!BG$2:BG$67,0)</f>
        <v>11</v>
      </c>
      <c r="BH48" s="368">
        <f>RANK(' Brechas abs'!BH48,' Brechas abs'!BH$2:BH$67,0)</f>
        <v>49</v>
      </c>
      <c r="BI48" s="368">
        <f>RANK(' Brechas abs'!BI48,' Brechas abs'!BI$2:BI$67,0)</f>
        <v>36</v>
      </c>
      <c r="BJ48" s="368">
        <f>RANK(' Brechas abs'!BJ48,' Brechas abs'!BJ$2:BJ$67,0)</f>
        <v>23</v>
      </c>
      <c r="BK48" s="368">
        <f>RANK(' Brechas abs'!BK48,' Brechas abs'!BK$2:BK$67,0)</f>
        <v>28</v>
      </c>
      <c r="BL48" s="368">
        <f>RANK(' Brechas abs'!BL48,' Brechas abs'!BL$2:BL$67,0)</f>
        <v>11</v>
      </c>
      <c r="BM48" s="368">
        <f>RANK(' Brechas abs'!BM48,' Brechas abs'!BM$2:BM$67,0)</f>
        <v>6</v>
      </c>
      <c r="BN48" s="368">
        <f>RANK(' Brechas abs'!BN48,' Brechas abs'!BN$2:BN$67,0)</f>
        <v>42</v>
      </c>
      <c r="BO48" s="368">
        <f>RANK(' Brechas abs'!BO48,' Brechas abs'!BO$2:BO$67,0)</f>
        <v>4</v>
      </c>
      <c r="BP48" s="368">
        <f>RANK(' Brechas abs'!BP48,' Brechas abs'!BP$2:BP$67,0)</f>
        <v>12</v>
      </c>
      <c r="BQ48" s="368">
        <f>RANK(' Brechas abs'!BQ48,' Brechas abs'!BQ$2:BQ$67,0)</f>
        <v>13</v>
      </c>
      <c r="BR48" s="368">
        <f>RANK(' Brechas abs'!BR48,' Brechas abs'!BR$2:BR$67,0)</f>
        <v>12</v>
      </c>
      <c r="BS48" s="368">
        <f>RANK(' Brechas abs'!BS48,' Brechas abs'!BS$2:BS$67,0)</f>
        <v>1</v>
      </c>
      <c r="BT48" s="368">
        <f>RANK(' Brechas abs'!BT48,' Brechas abs'!BT$2:BT$67,0)</f>
        <v>28</v>
      </c>
      <c r="BU48" s="368">
        <f>RANK(' Brechas abs'!BU48,' Brechas abs'!BU$2:BU$67,0)</f>
        <v>22</v>
      </c>
    </row>
    <row r="49" spans="1:73">
      <c r="A49" s="367">
        <v>47</v>
      </c>
      <c r="B49" s="367" t="s">
        <v>94</v>
      </c>
      <c r="C49" s="367">
        <v>2023</v>
      </c>
      <c r="D49" s="368">
        <f>RANK(' Brechas abs'!D49,' Brechas abs'!D$2:D$67,0)</f>
        <v>35</v>
      </c>
      <c r="E49" s="368">
        <f>RANK(' Brechas abs'!E49,' Brechas abs'!E$2:E$67,0)</f>
        <v>13</v>
      </c>
      <c r="F49" s="368">
        <f>RANK(' Brechas abs'!F49,' Brechas abs'!F$2:F$67,0)</f>
        <v>35</v>
      </c>
      <c r="G49" s="368">
        <f>RANK(' Brechas abs'!G49,' Brechas abs'!G$2:G$67,0)</f>
        <v>23</v>
      </c>
      <c r="H49" s="368">
        <f>RANK(' Brechas abs'!H49,' Brechas abs'!H$2:H$67,0)</f>
        <v>18</v>
      </c>
      <c r="I49" s="368">
        <f>RANK(' Brechas abs'!I49,' Brechas abs'!I$2:I$67,0)</f>
        <v>11</v>
      </c>
      <c r="J49" s="368">
        <f>RANK(' Brechas abs'!J49,' Brechas abs'!J$2:J$67,0)</f>
        <v>38</v>
      </c>
      <c r="K49" s="368">
        <f>RANK(' Brechas abs'!K49,' Brechas abs'!K$2:K$67,0)</f>
        <v>22</v>
      </c>
      <c r="L49" s="368">
        <f>RANK(' Brechas abs'!L49,' Brechas abs'!L$2:L$67,0)</f>
        <v>49</v>
      </c>
      <c r="M49" s="368">
        <f>RANK(' Brechas abs'!M49,' Brechas abs'!M$2:M$67,0)</f>
        <v>50</v>
      </c>
      <c r="N49" s="368">
        <f>RANK(' Brechas abs'!N49,' Brechas abs'!N$2:N$67,0)</f>
        <v>7</v>
      </c>
      <c r="O49" s="368">
        <f>RANK(' Brechas abs'!O49,' Brechas abs'!O$2:O$67,0)</f>
        <v>39</v>
      </c>
      <c r="P49" s="368">
        <f>RANK(' Brechas abs'!P49,' Brechas abs'!P$2:P$67,0)</f>
        <v>29</v>
      </c>
      <c r="Q49" s="368">
        <f>RANK(' Brechas abs'!Q49,' Brechas abs'!Q$2:Q$67,0)</f>
        <v>66</v>
      </c>
      <c r="R49" s="368">
        <f>RANK(' Brechas abs'!R49,' Brechas abs'!R$2:R$67,0)</f>
        <v>57</v>
      </c>
      <c r="S49" s="368">
        <f>RANK(' Brechas abs'!S49,' Brechas abs'!S$2:S$67,0)</f>
        <v>53</v>
      </c>
      <c r="T49" s="368">
        <f>RANK(' Brechas abs'!T49,' Brechas abs'!T$2:T$67,0)</f>
        <v>61</v>
      </c>
      <c r="U49" s="368">
        <f>RANK(' Brechas abs'!U49,' Brechas abs'!U$2:U$67,0)</f>
        <v>15</v>
      </c>
      <c r="V49" s="368">
        <f>RANK(' Brechas abs'!V49,' Brechas abs'!V$2:V$67,0)</f>
        <v>41</v>
      </c>
      <c r="W49" s="368">
        <f>RANK(' Brechas abs'!W49,' Brechas abs'!W$2:W$67,0)</f>
        <v>64</v>
      </c>
      <c r="X49" s="368">
        <f>RANK(' Brechas abs'!X49,' Brechas abs'!X$2:X$67,0)</f>
        <v>21</v>
      </c>
      <c r="Y49" s="368">
        <f>RANK(' Brechas abs'!Y49,' Brechas abs'!Y$2:Y$67,0)</f>
        <v>21</v>
      </c>
      <c r="Z49" s="368">
        <f>RANK(' Brechas abs'!Z49,' Brechas abs'!Z$2:Z$67,0)</f>
        <v>28</v>
      </c>
      <c r="AA49" s="368">
        <f>RANK(' Brechas abs'!AA49,' Brechas abs'!AA$2:AA$67,0)</f>
        <v>21</v>
      </c>
      <c r="AB49" s="368">
        <f>RANK(' Brechas abs'!AB49,' Brechas abs'!AB$2:AB$67,0)</f>
        <v>31</v>
      </c>
      <c r="AC49" s="368">
        <f>RANK(' Brechas abs'!AC49,' Brechas abs'!AC$2:AC$67,0)</f>
        <v>11</v>
      </c>
      <c r="AD49" s="368">
        <f>RANK(' Brechas abs'!AD49,' Brechas abs'!AD$2:AD$67,0)</f>
        <v>41</v>
      </c>
      <c r="AE49" s="368">
        <f>RANK(' Brechas abs'!AE49,' Brechas abs'!AE$2:AE$67,0)</f>
        <v>61</v>
      </c>
      <c r="AF49" s="368">
        <f>RANK(' Brechas abs'!AF49,' Brechas abs'!AF$2:AF$67,0)</f>
        <v>62</v>
      </c>
      <c r="AG49" s="368">
        <f>RANK(' Brechas abs'!AG49,' Brechas abs'!AG$2:AG$67,0)</f>
        <v>26</v>
      </c>
      <c r="AH49" s="368">
        <f>RANK(' Brechas abs'!AH49,' Brechas abs'!AH$2:AH$67,0)</f>
        <v>21</v>
      </c>
      <c r="AI49" s="368">
        <f>RANK(' Brechas abs'!AI49,' Brechas abs'!AI$2:AI$67,0)</f>
        <v>45</v>
      </c>
      <c r="AJ49" s="368">
        <f>RANK(' Brechas abs'!AJ49,' Brechas abs'!AJ$2:AJ$67,0)</f>
        <v>24</v>
      </c>
      <c r="AK49" s="368">
        <f>RANK(' Brechas abs'!AK49,' Brechas abs'!AK$2:AK$67,0)</f>
        <v>24</v>
      </c>
      <c r="AL49" s="368">
        <f>RANK(' Brechas abs'!AL49,' Brechas abs'!AL$2:AL$67,0)</f>
        <v>18</v>
      </c>
      <c r="AM49" s="368">
        <f>RANK(' Brechas abs'!AM49,' Brechas abs'!AM$2:AM$67,0)</f>
        <v>38</v>
      </c>
      <c r="AN49" s="368">
        <f>RANK(' Brechas abs'!AN49,' Brechas abs'!AN$2:AN$67,0)</f>
        <v>21</v>
      </c>
      <c r="AO49" s="368">
        <f>RANK(' Brechas abs'!AO49,' Brechas abs'!AO$2:AO$67,0)</f>
        <v>29</v>
      </c>
      <c r="AP49" s="368">
        <f>RANK(' Brechas abs'!AP49,' Brechas abs'!AP$2:AP$67,0)</f>
        <v>33</v>
      </c>
      <c r="AQ49" s="368">
        <f>RANK(' Brechas abs'!AQ49,' Brechas abs'!AQ$2:AQ$67,0)</f>
        <v>37</v>
      </c>
      <c r="AR49" s="368">
        <f>RANK(' Brechas abs'!AR49,' Brechas abs'!AR$2:AR$67,0)</f>
        <v>21</v>
      </c>
      <c r="AS49" s="368">
        <f>RANK(' Brechas abs'!AS49,' Brechas abs'!AS$2:AS$67,0)</f>
        <v>9</v>
      </c>
      <c r="AT49" s="368">
        <f>RANK(' Brechas abs'!AT49,' Brechas abs'!AT$2:AT$67,0)</f>
        <v>55</v>
      </c>
      <c r="AU49" s="368">
        <f>RANK(' Brechas abs'!AU49,' Brechas abs'!AU$2:AU$67,0)</f>
        <v>57</v>
      </c>
      <c r="AV49" s="368">
        <f>RANK(' Brechas abs'!AV49,' Brechas abs'!AV$2:AV$67,0)</f>
        <v>60</v>
      </c>
      <c r="AW49" s="368">
        <f>RANK(' Brechas abs'!AW49,' Brechas abs'!AW$2:AW$67,0)</f>
        <v>18</v>
      </c>
      <c r="AX49" s="368">
        <f>RANK(' Brechas abs'!AX49,' Brechas abs'!AX$2:AX$67,0)</f>
        <v>30</v>
      </c>
      <c r="AY49" s="368">
        <f>RANK(' Brechas abs'!AY49,' Brechas abs'!AY$2:AY$67,0)</f>
        <v>33</v>
      </c>
      <c r="AZ49" s="368">
        <f>RANK(' Brechas abs'!AZ49,' Brechas abs'!AZ$2:AZ$67,0)</f>
        <v>20</v>
      </c>
      <c r="BA49" s="368">
        <f>RANK(' Brechas abs'!BA49,' Brechas abs'!BA$2:BA$67,0)</f>
        <v>58</v>
      </c>
      <c r="BB49" s="368">
        <f>RANK(' Brechas abs'!BB49,' Brechas abs'!BB$2:BB$67,0)</f>
        <v>42</v>
      </c>
      <c r="BC49" s="368">
        <f>RANK(' Brechas abs'!BC49,' Brechas abs'!BC$2:BC$67,0)</f>
        <v>39</v>
      </c>
      <c r="BD49" s="368">
        <f>RANK(' Brechas abs'!BD49,' Brechas abs'!BD$2:BD$67,0)</f>
        <v>58</v>
      </c>
      <c r="BE49" s="368">
        <f>RANK(' Brechas abs'!BE49,' Brechas abs'!BE$2:BE$67,0)</f>
        <v>23</v>
      </c>
      <c r="BF49" s="368">
        <f>RANK(' Brechas abs'!BF49,' Brechas abs'!BF$2:BF$67,0)</f>
        <v>34</v>
      </c>
      <c r="BG49" s="368">
        <f>RANK(' Brechas abs'!BG49,' Brechas abs'!BG$2:BG$67,0)</f>
        <v>26</v>
      </c>
      <c r="BH49" s="368">
        <f>RANK(' Brechas abs'!BH49,' Brechas abs'!BH$2:BH$67,0)</f>
        <v>24</v>
      </c>
      <c r="BI49" s="368">
        <f>RANK(' Brechas abs'!BI49,' Brechas abs'!BI$2:BI$67,0)</f>
        <v>1</v>
      </c>
      <c r="BJ49" s="368">
        <f>RANK(' Brechas abs'!BJ49,' Brechas abs'!BJ$2:BJ$67,0)</f>
        <v>14</v>
      </c>
      <c r="BK49" s="368">
        <f>RANK(' Brechas abs'!BK49,' Brechas abs'!BK$2:BK$67,0)</f>
        <v>8</v>
      </c>
      <c r="BL49" s="368">
        <f>RANK(' Brechas abs'!BL49,' Brechas abs'!BL$2:BL$67,0)</f>
        <v>24</v>
      </c>
      <c r="BM49" s="368">
        <f>RANK(' Brechas abs'!BM49,' Brechas abs'!BM$2:BM$67,0)</f>
        <v>17</v>
      </c>
      <c r="BN49" s="368">
        <f>RANK(' Brechas abs'!BN49,' Brechas abs'!BN$2:BN$67,0)</f>
        <v>50</v>
      </c>
      <c r="BO49" s="368">
        <f>RANK(' Brechas abs'!BO49,' Brechas abs'!BO$2:BO$67,0)</f>
        <v>6</v>
      </c>
      <c r="BP49" s="368">
        <f>RANK(' Brechas abs'!BP49,' Brechas abs'!BP$2:BP$67,0)</f>
        <v>20</v>
      </c>
      <c r="BQ49" s="368">
        <f>RANK(' Brechas abs'!BQ49,' Brechas abs'!BQ$2:BQ$67,0)</f>
        <v>10</v>
      </c>
      <c r="BR49" s="368">
        <f>RANK(' Brechas abs'!BR49,' Brechas abs'!BR$2:BR$67,0)</f>
        <v>54</v>
      </c>
      <c r="BS49" s="368">
        <f>RANK(' Brechas abs'!BS49,' Brechas abs'!BS$2:BS$67,0)</f>
        <v>41</v>
      </c>
      <c r="BT49" s="368">
        <f>RANK(' Brechas abs'!BT49,' Brechas abs'!BT$2:BT$67,0)</f>
        <v>46</v>
      </c>
      <c r="BU49" s="368">
        <f>RANK(' Brechas abs'!BU49,' Brechas abs'!BU$2:BU$67,0)</f>
        <v>27</v>
      </c>
    </row>
    <row r="50" spans="1:73">
      <c r="A50" s="367">
        <v>50</v>
      </c>
      <c r="B50" s="367" t="s">
        <v>95</v>
      </c>
      <c r="C50" s="367">
        <v>2023</v>
      </c>
      <c r="D50" s="368">
        <f>RANK(' Brechas abs'!D50,' Brechas abs'!D$2:D$67,0)</f>
        <v>46</v>
      </c>
      <c r="E50" s="368">
        <f>RANK(' Brechas abs'!E50,' Brechas abs'!E$2:E$67,0)</f>
        <v>52</v>
      </c>
      <c r="F50" s="368">
        <f>RANK(' Brechas abs'!F50,' Brechas abs'!F$2:F$67,0)</f>
        <v>27</v>
      </c>
      <c r="G50" s="368">
        <f>RANK(' Brechas abs'!G50,' Brechas abs'!G$2:G$67,0)</f>
        <v>25</v>
      </c>
      <c r="H50" s="368">
        <f>RANK(' Brechas abs'!H50,' Brechas abs'!H$2:H$67,0)</f>
        <v>27</v>
      </c>
      <c r="I50" s="368">
        <f>RANK(' Brechas abs'!I50,' Brechas abs'!I$2:I$67,0)</f>
        <v>39</v>
      </c>
      <c r="J50" s="368">
        <f>RANK(' Brechas abs'!J50,' Brechas abs'!J$2:J$67,0)</f>
        <v>64</v>
      </c>
      <c r="K50" s="368">
        <f>RANK(' Brechas abs'!K50,' Brechas abs'!K$2:K$67,0)</f>
        <v>61</v>
      </c>
      <c r="L50" s="368">
        <f>RANK(' Brechas abs'!L50,' Brechas abs'!L$2:L$67,0)</f>
        <v>44</v>
      </c>
      <c r="M50" s="368">
        <f>RANK(' Brechas abs'!M50,' Brechas abs'!M$2:M$67,0)</f>
        <v>31</v>
      </c>
      <c r="N50" s="368">
        <f>RANK(' Brechas abs'!N50,' Brechas abs'!N$2:N$67,0)</f>
        <v>66</v>
      </c>
      <c r="O50" s="368">
        <f>RANK(' Brechas abs'!O50,' Brechas abs'!O$2:O$67,0)</f>
        <v>13</v>
      </c>
      <c r="P50" s="368">
        <f>RANK(' Brechas abs'!P50,' Brechas abs'!P$2:P$67,0)</f>
        <v>62</v>
      </c>
      <c r="Q50" s="368">
        <f>RANK(' Brechas abs'!Q50,' Brechas abs'!Q$2:Q$67,0)</f>
        <v>23</v>
      </c>
      <c r="R50" s="368">
        <f>RANK(' Brechas abs'!R50,' Brechas abs'!R$2:R$67,0)</f>
        <v>49</v>
      </c>
      <c r="S50" s="368">
        <f>RANK(' Brechas abs'!S50,' Brechas abs'!S$2:S$67,0)</f>
        <v>16</v>
      </c>
      <c r="T50" s="368">
        <f>RANK(' Brechas abs'!T50,' Brechas abs'!T$2:T$67,0)</f>
        <v>22</v>
      </c>
      <c r="U50" s="368">
        <f>RANK(' Brechas abs'!U50,' Brechas abs'!U$2:U$67,0)</f>
        <v>22</v>
      </c>
      <c r="V50" s="368">
        <f>RANK(' Brechas abs'!V50,' Brechas abs'!V$2:V$67,0)</f>
        <v>21</v>
      </c>
      <c r="W50" s="368">
        <f>RANK(' Brechas abs'!W50,' Brechas abs'!W$2:W$67,0)</f>
        <v>38</v>
      </c>
      <c r="X50" s="368">
        <f>RANK(' Brechas abs'!X50,' Brechas abs'!X$2:X$67,0)</f>
        <v>29</v>
      </c>
      <c r="Y50" s="368">
        <f>RANK(' Brechas abs'!Y50,' Brechas abs'!Y$2:Y$67,0)</f>
        <v>34</v>
      </c>
      <c r="Z50" s="368">
        <f>RANK(' Brechas abs'!Z50,' Brechas abs'!Z$2:Z$67,0)</f>
        <v>12</v>
      </c>
      <c r="AA50" s="368">
        <f>RANK(' Brechas abs'!AA50,' Brechas abs'!AA$2:AA$67,0)</f>
        <v>10</v>
      </c>
      <c r="AB50" s="368">
        <f>RANK(' Brechas abs'!AB50,' Brechas abs'!AB$2:AB$67,0)</f>
        <v>19</v>
      </c>
      <c r="AC50" s="368">
        <f>RANK(' Brechas abs'!AC50,' Brechas abs'!AC$2:AC$67,0)</f>
        <v>13</v>
      </c>
      <c r="AD50" s="368">
        <f>RANK(' Brechas abs'!AD50,' Brechas abs'!AD$2:AD$67,0)</f>
        <v>39</v>
      </c>
      <c r="AE50" s="368">
        <f>RANK(' Brechas abs'!AE50,' Brechas abs'!AE$2:AE$67,0)</f>
        <v>39</v>
      </c>
      <c r="AF50" s="368">
        <f>RANK(' Brechas abs'!AF50,' Brechas abs'!AF$2:AF$67,0)</f>
        <v>61</v>
      </c>
      <c r="AG50" s="368">
        <f>RANK(' Brechas abs'!AG50,' Brechas abs'!AG$2:AG$67,0)</f>
        <v>60</v>
      </c>
      <c r="AH50" s="368">
        <f>RANK(' Brechas abs'!AH50,' Brechas abs'!AH$2:AH$67,0)</f>
        <v>50</v>
      </c>
      <c r="AI50" s="368">
        <f>RANK(' Brechas abs'!AI50,' Brechas abs'!AI$2:AI$67,0)</f>
        <v>40</v>
      </c>
      <c r="AJ50" s="368">
        <f>RANK(' Brechas abs'!AJ50,' Brechas abs'!AJ$2:AJ$67,0)</f>
        <v>43</v>
      </c>
      <c r="AK50" s="368">
        <f>RANK(' Brechas abs'!AK50,' Brechas abs'!AK$2:AK$67,0)</f>
        <v>30</v>
      </c>
      <c r="AL50" s="368">
        <f>RANK(' Brechas abs'!AL50,' Brechas abs'!AL$2:AL$67,0)</f>
        <v>39</v>
      </c>
      <c r="AM50" s="368">
        <f>RANK(' Brechas abs'!AM50,' Brechas abs'!AM$2:AM$67,0)</f>
        <v>21</v>
      </c>
      <c r="AN50" s="368">
        <f>RANK(' Brechas abs'!AN50,' Brechas abs'!AN$2:AN$67,0)</f>
        <v>27</v>
      </c>
      <c r="AO50" s="368">
        <f>RANK(' Brechas abs'!AO50,' Brechas abs'!AO$2:AO$67,0)</f>
        <v>35</v>
      </c>
      <c r="AP50" s="368">
        <f>RANK(' Brechas abs'!AP50,' Brechas abs'!AP$2:AP$67,0)</f>
        <v>41</v>
      </c>
      <c r="AQ50" s="368">
        <f>RANK(' Brechas abs'!AQ50,' Brechas abs'!AQ$2:AQ$67,0)</f>
        <v>30</v>
      </c>
      <c r="AR50" s="368">
        <f>RANK(' Brechas abs'!AR50,' Brechas abs'!AR$2:AR$67,0)</f>
        <v>27</v>
      </c>
      <c r="AS50" s="368">
        <f>RANK(' Brechas abs'!AS50,' Brechas abs'!AS$2:AS$67,0)</f>
        <v>61</v>
      </c>
      <c r="AT50" s="368">
        <f>RANK(' Brechas abs'!AT50,' Brechas abs'!AT$2:AT$67,0)</f>
        <v>39</v>
      </c>
      <c r="AU50" s="368">
        <f>RANK(' Brechas abs'!AU50,' Brechas abs'!AU$2:AU$67,0)</f>
        <v>22</v>
      </c>
      <c r="AV50" s="368">
        <f>RANK(' Brechas abs'!AV50,' Brechas abs'!AV$2:AV$67,0)</f>
        <v>4</v>
      </c>
      <c r="AW50" s="368">
        <f>RANK(' Brechas abs'!AW50,' Brechas abs'!AW$2:AW$67,0)</f>
        <v>13</v>
      </c>
      <c r="AX50" s="368">
        <f>RANK(' Brechas abs'!AX50,' Brechas abs'!AX$2:AX$67,0)</f>
        <v>40</v>
      </c>
      <c r="AY50" s="368">
        <f>RANK(' Brechas abs'!AY50,' Brechas abs'!AY$2:AY$67,0)</f>
        <v>27</v>
      </c>
      <c r="AZ50" s="368">
        <f>RANK(' Brechas abs'!AZ50,' Brechas abs'!AZ$2:AZ$67,0)</f>
        <v>19</v>
      </c>
      <c r="BA50" s="368">
        <f>RANK(' Brechas abs'!BA50,' Brechas abs'!BA$2:BA$67,0)</f>
        <v>28</v>
      </c>
      <c r="BB50" s="368">
        <f>RANK(' Brechas abs'!BB50,' Brechas abs'!BB$2:BB$67,0)</f>
        <v>5</v>
      </c>
      <c r="BC50" s="368">
        <f>RANK(' Brechas abs'!BC50,' Brechas abs'!BC$2:BC$67,0)</f>
        <v>43</v>
      </c>
      <c r="BD50" s="368">
        <f>RANK(' Brechas abs'!BD50,' Brechas abs'!BD$2:BD$67,0)</f>
        <v>57</v>
      </c>
      <c r="BE50" s="368">
        <f>RANK(' Brechas abs'!BE50,' Brechas abs'!BE$2:BE$67,0)</f>
        <v>4</v>
      </c>
      <c r="BF50" s="368">
        <f>RANK(' Brechas abs'!BF50,' Brechas abs'!BF$2:BF$67,0)</f>
        <v>48</v>
      </c>
      <c r="BG50" s="368">
        <f>RANK(' Brechas abs'!BG50,' Brechas abs'!BG$2:BG$67,0)</f>
        <v>31</v>
      </c>
      <c r="BH50" s="368">
        <f>RANK(' Brechas abs'!BH50,' Brechas abs'!BH$2:BH$67,0)</f>
        <v>35</v>
      </c>
      <c r="BI50" s="368">
        <f>RANK(' Brechas abs'!BI50,' Brechas abs'!BI$2:BI$67,0)</f>
        <v>45</v>
      </c>
      <c r="BJ50" s="368">
        <f>RANK(' Brechas abs'!BJ50,' Brechas abs'!BJ$2:BJ$67,0)</f>
        <v>29</v>
      </c>
      <c r="BK50" s="368">
        <f>RANK(' Brechas abs'!BK50,' Brechas abs'!BK$2:BK$67,0)</f>
        <v>34</v>
      </c>
      <c r="BL50" s="368">
        <f>RANK(' Brechas abs'!BL50,' Brechas abs'!BL$2:BL$67,0)</f>
        <v>13</v>
      </c>
      <c r="BM50" s="368">
        <f>RANK(' Brechas abs'!BM50,' Brechas abs'!BM$2:BM$67,0)</f>
        <v>58</v>
      </c>
      <c r="BN50" s="368">
        <f>RANK(' Brechas abs'!BN50,' Brechas abs'!BN$2:BN$67,0)</f>
        <v>28</v>
      </c>
      <c r="BO50" s="368">
        <f>RANK(' Brechas abs'!BO50,' Brechas abs'!BO$2:BO$67,0)</f>
        <v>32</v>
      </c>
      <c r="BP50" s="368">
        <f>RANK(' Brechas abs'!BP50,' Brechas abs'!BP$2:BP$67,0)</f>
        <v>54</v>
      </c>
      <c r="BQ50" s="368">
        <f>RANK(' Brechas abs'!BQ50,' Brechas abs'!BQ$2:BQ$67,0)</f>
        <v>30</v>
      </c>
      <c r="BR50" s="368">
        <f>RANK(' Brechas abs'!BR50,' Brechas abs'!BR$2:BR$67,0)</f>
        <v>14</v>
      </c>
      <c r="BS50" s="368">
        <f>RANK(' Brechas abs'!BS50,' Brechas abs'!BS$2:BS$67,0)</f>
        <v>23</v>
      </c>
      <c r="BT50" s="368">
        <f>RANK(' Brechas abs'!BT50,' Brechas abs'!BT$2:BT$67,0)</f>
        <v>41</v>
      </c>
      <c r="BU50" s="368">
        <f>RANK(' Brechas abs'!BU50,' Brechas abs'!BU$2:BU$67,0)</f>
        <v>62</v>
      </c>
    </row>
    <row r="51" spans="1:73">
      <c r="A51" s="367">
        <v>52</v>
      </c>
      <c r="B51" s="367" t="s">
        <v>96</v>
      </c>
      <c r="C51" s="367">
        <v>2023</v>
      </c>
      <c r="D51" s="368">
        <f>RANK(' Brechas abs'!D51,' Brechas abs'!D$2:D$67,0)</f>
        <v>42</v>
      </c>
      <c r="E51" s="368">
        <f>RANK(' Brechas abs'!E51,' Brechas abs'!E$2:E$67,0)</f>
        <v>33</v>
      </c>
      <c r="F51" s="368">
        <f>RANK(' Brechas abs'!F51,' Brechas abs'!F$2:F$67,0)</f>
        <v>23</v>
      </c>
      <c r="G51" s="368">
        <f>RANK(' Brechas abs'!G51,' Brechas abs'!G$2:G$67,0)</f>
        <v>42</v>
      </c>
      <c r="H51" s="368">
        <f>RANK(' Brechas abs'!H51,' Brechas abs'!H$2:H$67,0)</f>
        <v>29</v>
      </c>
      <c r="I51" s="368">
        <f>RANK(' Brechas abs'!I51,' Brechas abs'!I$2:I$67,0)</f>
        <v>9</v>
      </c>
      <c r="J51" s="368">
        <f>RANK(' Brechas abs'!J51,' Brechas abs'!J$2:J$67,0)</f>
        <v>39</v>
      </c>
      <c r="K51" s="368">
        <f>RANK(' Brechas abs'!K51,' Brechas abs'!K$2:K$67,0)</f>
        <v>55</v>
      </c>
      <c r="L51" s="368">
        <f>RANK(' Brechas abs'!L51,' Brechas abs'!L$2:L$67,0)</f>
        <v>22</v>
      </c>
      <c r="M51" s="368">
        <f>RANK(' Brechas abs'!M51,' Brechas abs'!M$2:M$67,0)</f>
        <v>29</v>
      </c>
      <c r="N51" s="368">
        <f>RANK(' Brechas abs'!N51,' Brechas abs'!N$2:N$67,0)</f>
        <v>39</v>
      </c>
      <c r="O51" s="368">
        <f>RANK(' Brechas abs'!O51,' Brechas abs'!O$2:O$67,0)</f>
        <v>15</v>
      </c>
      <c r="P51" s="368">
        <f>RANK(' Brechas abs'!P51,' Brechas abs'!P$2:P$67,0)</f>
        <v>22</v>
      </c>
      <c r="Q51" s="368">
        <f>RANK(' Brechas abs'!Q51,' Brechas abs'!Q$2:Q$67,0)</f>
        <v>64</v>
      </c>
      <c r="R51" s="368">
        <f>RANK(' Brechas abs'!R51,' Brechas abs'!R$2:R$67,0)</f>
        <v>63</v>
      </c>
      <c r="S51" s="368">
        <f>RANK(' Brechas abs'!S51,' Brechas abs'!S$2:S$67,0)</f>
        <v>30</v>
      </c>
      <c r="T51" s="368">
        <f>RANK(' Brechas abs'!T51,' Brechas abs'!T$2:T$67,0)</f>
        <v>41</v>
      </c>
      <c r="U51" s="368">
        <f>RANK(' Brechas abs'!U51,' Brechas abs'!U$2:U$67,0)</f>
        <v>31</v>
      </c>
      <c r="V51" s="368">
        <f>RANK(' Brechas abs'!V51,' Brechas abs'!V$2:V$67,0)</f>
        <v>5</v>
      </c>
      <c r="W51" s="368">
        <f>RANK(' Brechas abs'!W51,' Brechas abs'!W$2:W$67,0)</f>
        <v>40</v>
      </c>
      <c r="X51" s="368">
        <f>RANK(' Brechas abs'!X51,' Brechas abs'!X$2:X$67,0)</f>
        <v>42</v>
      </c>
      <c r="Y51" s="368">
        <f>RANK(' Brechas abs'!Y51,' Brechas abs'!Y$2:Y$67,0)</f>
        <v>51</v>
      </c>
      <c r="Z51" s="368">
        <f>RANK(' Brechas abs'!Z51,' Brechas abs'!Z$2:Z$67,0)</f>
        <v>66</v>
      </c>
      <c r="AA51" s="368">
        <f>RANK(' Brechas abs'!AA51,' Brechas abs'!AA$2:AA$67,0)</f>
        <v>42</v>
      </c>
      <c r="AB51" s="368">
        <f>RANK(' Brechas abs'!AB51,' Brechas abs'!AB$2:AB$67,0)</f>
        <v>35</v>
      </c>
      <c r="AC51" s="368">
        <f>RANK(' Brechas abs'!AC51,' Brechas abs'!AC$2:AC$67,0)</f>
        <v>49</v>
      </c>
      <c r="AD51" s="368">
        <f>RANK(' Brechas abs'!AD51,' Brechas abs'!AD$2:AD$67,0)</f>
        <v>30</v>
      </c>
      <c r="AE51" s="368">
        <f>RANK(' Brechas abs'!AE51,' Brechas abs'!AE$2:AE$67,0)</f>
        <v>55</v>
      </c>
      <c r="AF51" s="368">
        <f>RANK(' Brechas abs'!AF51,' Brechas abs'!AF$2:AF$67,0)</f>
        <v>31</v>
      </c>
      <c r="AG51" s="368">
        <f>RANK(' Brechas abs'!AG51,' Brechas abs'!AG$2:AG$67,0)</f>
        <v>48</v>
      </c>
      <c r="AH51" s="368">
        <f>RANK(' Brechas abs'!AH51,' Brechas abs'!AH$2:AH$67,0)</f>
        <v>45</v>
      </c>
      <c r="AI51" s="368">
        <f>RANK(' Brechas abs'!AI51,' Brechas abs'!AI$2:AI$67,0)</f>
        <v>59</v>
      </c>
      <c r="AJ51" s="368">
        <f>RANK(' Brechas abs'!AJ51,' Brechas abs'!AJ$2:AJ$67,0)</f>
        <v>20</v>
      </c>
      <c r="AK51" s="368">
        <f>RANK(' Brechas abs'!AK51,' Brechas abs'!AK$2:AK$67,0)</f>
        <v>28</v>
      </c>
      <c r="AL51" s="368">
        <f>RANK(' Brechas abs'!AL51,' Brechas abs'!AL$2:AL$67,0)</f>
        <v>5</v>
      </c>
      <c r="AM51" s="368">
        <f>RANK(' Brechas abs'!AM51,' Brechas abs'!AM$2:AM$67,0)</f>
        <v>44</v>
      </c>
      <c r="AN51" s="368">
        <f>RANK(' Brechas abs'!AN51,' Brechas abs'!AN$2:AN$67,0)</f>
        <v>57</v>
      </c>
      <c r="AO51" s="368">
        <f>RANK(' Brechas abs'!AO51,' Brechas abs'!AO$2:AO$67,0)</f>
        <v>43</v>
      </c>
      <c r="AP51" s="368">
        <f>RANK(' Brechas abs'!AP51,' Brechas abs'!AP$2:AP$67,0)</f>
        <v>49</v>
      </c>
      <c r="AQ51" s="368">
        <f>RANK(' Brechas abs'!AQ51,' Brechas abs'!AQ$2:AQ$67,0)</f>
        <v>25</v>
      </c>
      <c r="AR51" s="368">
        <f>RANK(' Brechas abs'!AR51,' Brechas abs'!AR$2:AR$67,0)</f>
        <v>52</v>
      </c>
      <c r="AS51" s="368">
        <f>RANK(' Brechas abs'!AS51,' Brechas abs'!AS$2:AS$67,0)</f>
        <v>34</v>
      </c>
      <c r="AT51" s="368">
        <f>RANK(' Brechas abs'!AT51,' Brechas abs'!AT$2:AT$67,0)</f>
        <v>29</v>
      </c>
      <c r="AU51" s="368">
        <f>RANK(' Brechas abs'!AU51,' Brechas abs'!AU$2:AU$67,0)</f>
        <v>56</v>
      </c>
      <c r="AV51" s="368">
        <f>RANK(' Brechas abs'!AV51,' Brechas abs'!AV$2:AV$67,0)</f>
        <v>16</v>
      </c>
      <c r="AW51" s="368">
        <f>RANK(' Brechas abs'!AW51,' Brechas abs'!AW$2:AW$67,0)</f>
        <v>39</v>
      </c>
      <c r="AX51" s="368">
        <f>RANK(' Brechas abs'!AX51,' Brechas abs'!AX$2:AX$67,0)</f>
        <v>41</v>
      </c>
      <c r="AY51" s="368">
        <f>RANK(' Brechas abs'!AY51,' Brechas abs'!AY$2:AY$67,0)</f>
        <v>48</v>
      </c>
      <c r="AZ51" s="368">
        <f>RANK(' Brechas abs'!AZ51,' Brechas abs'!AZ$2:AZ$67,0)</f>
        <v>17</v>
      </c>
      <c r="BA51" s="368">
        <f>RANK(' Brechas abs'!BA51,' Brechas abs'!BA$2:BA$67,0)</f>
        <v>10</v>
      </c>
      <c r="BB51" s="368">
        <f>RANK(' Brechas abs'!BB51,' Brechas abs'!BB$2:BB$67,0)</f>
        <v>35</v>
      </c>
      <c r="BC51" s="368">
        <f>RANK(' Brechas abs'!BC51,' Brechas abs'!BC$2:BC$67,0)</f>
        <v>22</v>
      </c>
      <c r="BD51" s="368">
        <f>RANK(' Brechas abs'!BD51,' Brechas abs'!BD$2:BD$67,0)</f>
        <v>13</v>
      </c>
      <c r="BE51" s="368">
        <f>RANK(' Brechas abs'!BE51,' Brechas abs'!BE$2:BE$67,0)</f>
        <v>58</v>
      </c>
      <c r="BF51" s="368">
        <f>RANK(' Brechas abs'!BF51,' Brechas abs'!BF$2:BF$67,0)</f>
        <v>47</v>
      </c>
      <c r="BG51" s="368">
        <f>RANK(' Brechas abs'!BG51,' Brechas abs'!BG$2:BG$67,0)</f>
        <v>54</v>
      </c>
      <c r="BH51" s="368">
        <f>RANK(' Brechas abs'!BH51,' Brechas abs'!BH$2:BH$67,0)</f>
        <v>57</v>
      </c>
      <c r="BI51" s="368">
        <f>RANK(' Brechas abs'!BI51,' Brechas abs'!BI$2:BI$67,0)</f>
        <v>38</v>
      </c>
      <c r="BJ51" s="368">
        <f>RANK(' Brechas abs'!BJ51,' Brechas abs'!BJ$2:BJ$67,0)</f>
        <v>7</v>
      </c>
      <c r="BK51" s="368">
        <f>RANK(' Brechas abs'!BK51,' Brechas abs'!BK$2:BK$67,0)</f>
        <v>14</v>
      </c>
      <c r="BL51" s="368">
        <f>RANK(' Brechas abs'!BL51,' Brechas abs'!BL$2:BL$67,0)</f>
        <v>27</v>
      </c>
      <c r="BM51" s="368">
        <f>RANK(' Brechas abs'!BM51,' Brechas abs'!BM$2:BM$67,0)</f>
        <v>28</v>
      </c>
      <c r="BN51" s="368">
        <f>RANK(' Brechas abs'!BN51,' Brechas abs'!BN$2:BN$67,0)</f>
        <v>40</v>
      </c>
      <c r="BO51" s="368">
        <f>RANK(' Brechas abs'!BO51,' Brechas abs'!BO$2:BO$67,0)</f>
        <v>65</v>
      </c>
      <c r="BP51" s="368">
        <f>RANK(' Brechas abs'!BP51,' Brechas abs'!BP$2:BP$67,0)</f>
        <v>42</v>
      </c>
      <c r="BQ51" s="368">
        <f>RANK(' Brechas abs'!BQ51,' Brechas abs'!BQ$2:BQ$67,0)</f>
        <v>26</v>
      </c>
      <c r="BR51" s="368">
        <f>RANK(' Brechas abs'!BR51,' Brechas abs'!BR$2:BR$67,0)</f>
        <v>28</v>
      </c>
      <c r="BS51" s="368">
        <f>RANK(' Brechas abs'!BS51,' Brechas abs'!BS$2:BS$67,0)</f>
        <v>45</v>
      </c>
      <c r="BT51" s="368">
        <f>RANK(' Brechas abs'!BT51,' Brechas abs'!BT$2:BT$67,0)</f>
        <v>51</v>
      </c>
      <c r="BU51" s="368">
        <f>RANK(' Brechas abs'!BU51,' Brechas abs'!BU$2:BU$67,0)</f>
        <v>48</v>
      </c>
    </row>
    <row r="52" spans="1:73">
      <c r="A52" s="367">
        <v>54</v>
      </c>
      <c r="B52" s="367" t="s">
        <v>97</v>
      </c>
      <c r="C52" s="367">
        <v>2023</v>
      </c>
      <c r="D52" s="368">
        <f>RANK(' Brechas abs'!D52,' Brechas abs'!D$2:D$67,0)</f>
        <v>23</v>
      </c>
      <c r="E52" s="368">
        <f>RANK(' Brechas abs'!E52,' Brechas abs'!E$2:E$67,0)</f>
        <v>59</v>
      </c>
      <c r="F52" s="368">
        <f>RANK(' Brechas abs'!F52,' Brechas abs'!F$2:F$67,0)</f>
        <v>32</v>
      </c>
      <c r="G52" s="368">
        <f>RANK(' Brechas abs'!G52,' Brechas abs'!G$2:G$67,0)</f>
        <v>60</v>
      </c>
      <c r="H52" s="368">
        <f>RANK(' Brechas abs'!H52,' Brechas abs'!H$2:H$67,0)</f>
        <v>42</v>
      </c>
      <c r="I52" s="368">
        <f>RANK(' Brechas abs'!I52,' Brechas abs'!I$2:I$67,0)</f>
        <v>30</v>
      </c>
      <c r="J52" s="368">
        <f>RANK(' Brechas abs'!J52,' Brechas abs'!J$2:J$67,0)</f>
        <v>24</v>
      </c>
      <c r="K52" s="368">
        <f>RANK(' Brechas abs'!K52,' Brechas abs'!K$2:K$67,0)</f>
        <v>48</v>
      </c>
      <c r="L52" s="368">
        <f>RANK(' Brechas abs'!L52,' Brechas abs'!L$2:L$67,0)</f>
        <v>39</v>
      </c>
      <c r="M52" s="368">
        <f>RANK(' Brechas abs'!M52,' Brechas abs'!M$2:M$67,0)</f>
        <v>45</v>
      </c>
      <c r="N52" s="368">
        <f>RANK(' Brechas abs'!N52,' Brechas abs'!N$2:N$67,0)</f>
        <v>53</v>
      </c>
      <c r="O52" s="368">
        <f>RANK(' Brechas abs'!O52,' Brechas abs'!O$2:O$67,0)</f>
        <v>35</v>
      </c>
      <c r="P52" s="368">
        <f>RANK(' Brechas abs'!P52,' Brechas abs'!P$2:P$67,0)</f>
        <v>5</v>
      </c>
      <c r="Q52" s="368">
        <f>RANK(' Brechas abs'!Q52,' Brechas abs'!Q$2:Q$67,0)</f>
        <v>55</v>
      </c>
      <c r="R52" s="368">
        <f>RANK(' Brechas abs'!R52,' Brechas abs'!R$2:R$67,0)</f>
        <v>26</v>
      </c>
      <c r="S52" s="368">
        <f>RANK(' Brechas abs'!S52,' Brechas abs'!S$2:S$67,0)</f>
        <v>19</v>
      </c>
      <c r="T52" s="368">
        <f>RANK(' Brechas abs'!T52,' Brechas abs'!T$2:T$67,0)</f>
        <v>31</v>
      </c>
      <c r="U52" s="368">
        <f>RANK(' Brechas abs'!U52,' Brechas abs'!U$2:U$67,0)</f>
        <v>16</v>
      </c>
      <c r="V52" s="368">
        <f>RANK(' Brechas abs'!V52,' Brechas abs'!V$2:V$67,0)</f>
        <v>23</v>
      </c>
      <c r="W52" s="368">
        <f>RANK(' Brechas abs'!W52,' Brechas abs'!W$2:W$67,0)</f>
        <v>55</v>
      </c>
      <c r="X52" s="368">
        <f>RANK(' Brechas abs'!X52,' Brechas abs'!X$2:X$67,0)</f>
        <v>57</v>
      </c>
      <c r="Y52" s="368">
        <f>RANK(' Brechas abs'!Y52,' Brechas abs'!Y$2:Y$67,0)</f>
        <v>58</v>
      </c>
      <c r="Z52" s="368">
        <f>RANK(' Brechas abs'!Z52,' Brechas abs'!Z$2:Z$67,0)</f>
        <v>25</v>
      </c>
      <c r="AA52" s="368">
        <f>RANK(' Brechas abs'!AA52,' Brechas abs'!AA$2:AA$67,0)</f>
        <v>44</v>
      </c>
      <c r="AB52" s="368">
        <f>RANK(' Brechas abs'!AB52,' Brechas abs'!AB$2:AB$67,0)</f>
        <v>15</v>
      </c>
      <c r="AC52" s="368">
        <f>RANK(' Brechas abs'!AC52,' Brechas abs'!AC$2:AC$67,0)</f>
        <v>30</v>
      </c>
      <c r="AD52" s="368">
        <f>RANK(' Brechas abs'!AD52,' Brechas abs'!AD$2:AD$67,0)</f>
        <v>45</v>
      </c>
      <c r="AE52" s="368">
        <f>RANK(' Brechas abs'!AE52,' Brechas abs'!AE$2:AE$67,0)</f>
        <v>29</v>
      </c>
      <c r="AF52" s="368">
        <f>RANK(' Brechas abs'!AF52,' Brechas abs'!AF$2:AF$67,0)</f>
        <v>41</v>
      </c>
      <c r="AG52" s="368">
        <f>RANK(' Brechas abs'!AG52,' Brechas abs'!AG$2:AG$67,0)</f>
        <v>42</v>
      </c>
      <c r="AH52" s="368">
        <f>RANK(' Brechas abs'!AH52,' Brechas abs'!AH$2:AH$67,0)</f>
        <v>55</v>
      </c>
      <c r="AI52" s="368">
        <f>RANK(' Brechas abs'!AI52,' Brechas abs'!AI$2:AI$67,0)</f>
        <v>32</v>
      </c>
      <c r="AJ52" s="368">
        <f>RANK(' Brechas abs'!AJ52,' Brechas abs'!AJ$2:AJ$67,0)</f>
        <v>22</v>
      </c>
      <c r="AK52" s="368">
        <f>RANK(' Brechas abs'!AK52,' Brechas abs'!AK$2:AK$67,0)</f>
        <v>31</v>
      </c>
      <c r="AL52" s="368">
        <f>RANK(' Brechas abs'!AL52,' Brechas abs'!AL$2:AL$67,0)</f>
        <v>28</v>
      </c>
      <c r="AM52" s="368">
        <f>RANK(' Brechas abs'!AM52,' Brechas abs'!AM$2:AM$67,0)</f>
        <v>52</v>
      </c>
      <c r="AN52" s="368">
        <f>RANK(' Brechas abs'!AN52,' Brechas abs'!AN$2:AN$67,0)</f>
        <v>46</v>
      </c>
      <c r="AO52" s="368">
        <f>RANK(' Brechas abs'!AO52,' Brechas abs'!AO$2:AO$67,0)</f>
        <v>55</v>
      </c>
      <c r="AP52" s="368">
        <f>RANK(' Brechas abs'!AP52,' Brechas abs'!AP$2:AP$67,0)</f>
        <v>29</v>
      </c>
      <c r="AQ52" s="368">
        <f>RANK(' Brechas abs'!AQ52,' Brechas abs'!AQ$2:AQ$67,0)</f>
        <v>43</v>
      </c>
      <c r="AR52" s="368">
        <f>RANK(' Brechas abs'!AR52,' Brechas abs'!AR$2:AR$67,0)</f>
        <v>25</v>
      </c>
      <c r="AS52" s="368">
        <f>RANK(' Brechas abs'!AS52,' Brechas abs'!AS$2:AS$67,0)</f>
        <v>44</v>
      </c>
      <c r="AT52" s="368">
        <f>RANK(' Brechas abs'!AT52,' Brechas abs'!AT$2:AT$67,0)</f>
        <v>30</v>
      </c>
      <c r="AU52" s="368">
        <f>RANK(' Brechas abs'!AU52,' Brechas abs'!AU$2:AU$67,0)</f>
        <v>58</v>
      </c>
      <c r="AV52" s="368">
        <f>RANK(' Brechas abs'!AV52,' Brechas abs'!AV$2:AV$67,0)</f>
        <v>13</v>
      </c>
      <c r="AW52" s="368">
        <f>RANK(' Brechas abs'!AW52,' Brechas abs'!AW$2:AW$67,0)</f>
        <v>20</v>
      </c>
      <c r="AX52" s="368">
        <f>RANK(' Brechas abs'!AX52,' Brechas abs'!AX$2:AX$67,0)</f>
        <v>43</v>
      </c>
      <c r="AY52" s="368">
        <f>RANK(' Brechas abs'!AY52,' Brechas abs'!AY$2:AY$67,0)</f>
        <v>53</v>
      </c>
      <c r="AZ52" s="368">
        <f>RANK(' Brechas abs'!AZ52,' Brechas abs'!AZ$2:AZ$67,0)</f>
        <v>23</v>
      </c>
      <c r="BA52" s="368">
        <f>RANK(' Brechas abs'!BA52,' Brechas abs'!BA$2:BA$67,0)</f>
        <v>33</v>
      </c>
      <c r="BB52" s="368">
        <f>RANK(' Brechas abs'!BB52,' Brechas abs'!BB$2:BB$67,0)</f>
        <v>15</v>
      </c>
      <c r="BC52" s="368">
        <f>RANK(' Brechas abs'!BC52,' Brechas abs'!BC$2:BC$67,0)</f>
        <v>13</v>
      </c>
      <c r="BD52" s="368">
        <f>RANK(' Brechas abs'!BD52,' Brechas abs'!BD$2:BD$67,0)</f>
        <v>61</v>
      </c>
      <c r="BE52" s="368">
        <f>RANK(' Brechas abs'!BE52,' Brechas abs'!BE$2:BE$67,0)</f>
        <v>25</v>
      </c>
      <c r="BF52" s="368">
        <f>RANK(' Brechas abs'!BF52,' Brechas abs'!BF$2:BF$67,0)</f>
        <v>13</v>
      </c>
      <c r="BG52" s="368">
        <f>RANK(' Brechas abs'!BG52,' Brechas abs'!BG$2:BG$67,0)</f>
        <v>19</v>
      </c>
      <c r="BH52" s="368">
        <f>RANK(' Brechas abs'!BH52,' Brechas abs'!BH$2:BH$67,0)</f>
        <v>12</v>
      </c>
      <c r="BI52" s="368">
        <f>RANK(' Brechas abs'!BI52,' Brechas abs'!BI$2:BI$67,0)</f>
        <v>30</v>
      </c>
      <c r="BJ52" s="368">
        <f>RANK(' Brechas abs'!BJ52,' Brechas abs'!BJ$2:BJ$67,0)</f>
        <v>15</v>
      </c>
      <c r="BK52" s="368">
        <f>RANK(' Brechas abs'!BK52,' Brechas abs'!BK$2:BK$67,0)</f>
        <v>22</v>
      </c>
      <c r="BL52" s="368">
        <f>RANK(' Brechas abs'!BL52,' Brechas abs'!BL$2:BL$67,0)</f>
        <v>34</v>
      </c>
      <c r="BM52" s="368">
        <f>RANK(' Brechas abs'!BM52,' Brechas abs'!BM$2:BM$67,0)</f>
        <v>21</v>
      </c>
      <c r="BN52" s="368">
        <f>RANK(' Brechas abs'!BN52,' Brechas abs'!BN$2:BN$67,0)</f>
        <v>33</v>
      </c>
      <c r="BO52" s="368">
        <f>RANK(' Brechas abs'!BO52,' Brechas abs'!BO$2:BO$67,0)</f>
        <v>11</v>
      </c>
      <c r="BP52" s="368">
        <f>RANK(' Brechas abs'!BP52,' Brechas abs'!BP$2:BP$67,0)</f>
        <v>31</v>
      </c>
      <c r="BQ52" s="368">
        <f>RANK(' Brechas abs'!BQ52,' Brechas abs'!BQ$2:BQ$67,0)</f>
        <v>35</v>
      </c>
      <c r="BR52" s="368">
        <f>RANK(' Brechas abs'!BR52,' Brechas abs'!BR$2:BR$67,0)</f>
        <v>31</v>
      </c>
      <c r="BS52" s="368">
        <f>RANK(' Brechas abs'!BS52,' Brechas abs'!BS$2:BS$67,0)</f>
        <v>33</v>
      </c>
      <c r="BT52" s="368">
        <f>RANK(' Brechas abs'!BT52,' Brechas abs'!BT$2:BT$67,0)</f>
        <v>48</v>
      </c>
      <c r="BU52" s="368">
        <f>RANK(' Brechas abs'!BU52,' Brechas abs'!BU$2:BU$67,0)</f>
        <v>30</v>
      </c>
    </row>
    <row r="53" spans="1:73">
      <c r="A53" s="367">
        <v>63</v>
      </c>
      <c r="B53" s="367" t="s">
        <v>98</v>
      </c>
      <c r="C53" s="367">
        <v>2023</v>
      </c>
      <c r="D53" s="368">
        <f>RANK(' Brechas abs'!D53,' Brechas abs'!D$2:D$67,0)</f>
        <v>18</v>
      </c>
      <c r="E53" s="368">
        <f>RANK(' Brechas abs'!E53,' Brechas abs'!E$2:E$67,0)</f>
        <v>35</v>
      </c>
      <c r="F53" s="368">
        <f>RANK(' Brechas abs'!F53,' Brechas abs'!F$2:F$67,0)</f>
        <v>47</v>
      </c>
      <c r="G53" s="368">
        <f>RANK(' Brechas abs'!G53,' Brechas abs'!G$2:G$67,0)</f>
        <v>58</v>
      </c>
      <c r="H53" s="368">
        <f>RANK(' Brechas abs'!H53,' Brechas abs'!H$2:H$67,0)</f>
        <v>43</v>
      </c>
      <c r="I53" s="368">
        <f>RANK(' Brechas abs'!I53,' Brechas abs'!I$2:I$67,0)</f>
        <v>37</v>
      </c>
      <c r="J53" s="368">
        <f>RANK(' Brechas abs'!J53,' Brechas abs'!J$2:J$67,0)</f>
        <v>52</v>
      </c>
      <c r="K53" s="368">
        <f>RANK(' Brechas abs'!K53,' Brechas abs'!K$2:K$67,0)</f>
        <v>56</v>
      </c>
      <c r="L53" s="368">
        <f>RANK(' Brechas abs'!L53,' Brechas abs'!L$2:L$67,0)</f>
        <v>38</v>
      </c>
      <c r="M53" s="368">
        <f>RANK(' Brechas abs'!M53,' Brechas abs'!M$2:M$67,0)</f>
        <v>46</v>
      </c>
      <c r="N53" s="368">
        <f>RANK(' Brechas abs'!N53,' Brechas abs'!N$2:N$67,0)</f>
        <v>23</v>
      </c>
      <c r="O53" s="368">
        <f>RANK(' Brechas abs'!O53,' Brechas abs'!O$2:O$67,0)</f>
        <v>24</v>
      </c>
      <c r="P53" s="368">
        <f>RANK(' Brechas abs'!P53,' Brechas abs'!P$2:P$67,0)</f>
        <v>39</v>
      </c>
      <c r="Q53" s="368">
        <f>RANK(' Brechas abs'!Q53,' Brechas abs'!Q$2:Q$67,0)</f>
        <v>63</v>
      </c>
      <c r="R53" s="368">
        <f>RANK(' Brechas abs'!R53,' Brechas abs'!R$2:R$67,0)</f>
        <v>45</v>
      </c>
      <c r="S53" s="368">
        <f>RANK(' Brechas abs'!S53,' Brechas abs'!S$2:S$67,0)</f>
        <v>3</v>
      </c>
      <c r="T53" s="368">
        <f>RANK(' Brechas abs'!T53,' Brechas abs'!T$2:T$67,0)</f>
        <v>47</v>
      </c>
      <c r="U53" s="368">
        <f>RANK(' Brechas abs'!U53,' Brechas abs'!U$2:U$67,0)</f>
        <v>38</v>
      </c>
      <c r="V53" s="368">
        <f>RANK(' Brechas abs'!V53,' Brechas abs'!V$2:V$67,0)</f>
        <v>25</v>
      </c>
      <c r="W53" s="368">
        <f>RANK(' Brechas abs'!W53,' Brechas abs'!W$2:W$67,0)</f>
        <v>18</v>
      </c>
      <c r="X53" s="368">
        <f>RANK(' Brechas abs'!X53,' Brechas abs'!X$2:X$67,0)</f>
        <v>65</v>
      </c>
      <c r="Y53" s="368">
        <f>RANK(' Brechas abs'!Y53,' Brechas abs'!Y$2:Y$67,0)</f>
        <v>28</v>
      </c>
      <c r="Z53" s="368">
        <f>RANK(' Brechas abs'!Z53,' Brechas abs'!Z$2:Z$67,0)</f>
        <v>1</v>
      </c>
      <c r="AA53" s="368">
        <f>RANK(' Brechas abs'!AA53,' Brechas abs'!AA$2:AA$67,0)</f>
        <v>1</v>
      </c>
      <c r="AB53" s="368">
        <f>RANK(' Brechas abs'!AB53,' Brechas abs'!AB$2:AB$67,0)</f>
        <v>54</v>
      </c>
      <c r="AC53" s="368">
        <f>RANK(' Brechas abs'!AC53,' Brechas abs'!AC$2:AC$67,0)</f>
        <v>1</v>
      </c>
      <c r="AD53" s="368">
        <f>RANK(' Brechas abs'!AD53,' Brechas abs'!AD$2:AD$67,0)</f>
        <v>24</v>
      </c>
      <c r="AE53" s="368">
        <f>RANK(' Brechas abs'!AE53,' Brechas abs'!AE$2:AE$67,0)</f>
        <v>30</v>
      </c>
      <c r="AF53" s="368">
        <f>RANK(' Brechas abs'!AF53,' Brechas abs'!AF$2:AF$67,0)</f>
        <v>45</v>
      </c>
      <c r="AG53" s="368">
        <f>RANK(' Brechas abs'!AG53,' Brechas abs'!AG$2:AG$67,0)</f>
        <v>47</v>
      </c>
      <c r="AH53" s="368">
        <f>RANK(' Brechas abs'!AH53,' Brechas abs'!AH$2:AH$67,0)</f>
        <v>18</v>
      </c>
      <c r="AI53" s="368">
        <f>RANK(' Brechas abs'!AI53,' Brechas abs'!AI$2:AI$67,0)</f>
        <v>21</v>
      </c>
      <c r="AJ53" s="368">
        <f>RANK(' Brechas abs'!AJ53,' Brechas abs'!AJ$2:AJ$67,0)</f>
        <v>52</v>
      </c>
      <c r="AK53" s="368">
        <f>RANK(' Brechas abs'!AK53,' Brechas abs'!AK$2:AK$67,0)</f>
        <v>59</v>
      </c>
      <c r="AL53" s="368">
        <f>RANK(' Brechas abs'!AL53,' Brechas abs'!AL$2:AL$67,0)</f>
        <v>53</v>
      </c>
      <c r="AM53" s="368">
        <f>RANK(' Brechas abs'!AM53,' Brechas abs'!AM$2:AM$67,0)</f>
        <v>57</v>
      </c>
      <c r="AN53" s="368">
        <f>RANK(' Brechas abs'!AN53,' Brechas abs'!AN$2:AN$67,0)</f>
        <v>50</v>
      </c>
      <c r="AO53" s="368">
        <f>RANK(' Brechas abs'!AO53,' Brechas abs'!AO$2:AO$67,0)</f>
        <v>61</v>
      </c>
      <c r="AP53" s="368">
        <f>RANK(' Brechas abs'!AP53,' Brechas abs'!AP$2:AP$67,0)</f>
        <v>38</v>
      </c>
      <c r="AQ53" s="368">
        <f>RANK(' Brechas abs'!AQ53,' Brechas abs'!AQ$2:AQ$67,0)</f>
        <v>45</v>
      </c>
      <c r="AR53" s="368">
        <f>RANK(' Brechas abs'!AR53,' Brechas abs'!AR$2:AR$67,0)</f>
        <v>11</v>
      </c>
      <c r="AS53" s="368">
        <f>RANK(' Brechas abs'!AS53,' Brechas abs'!AS$2:AS$67,0)</f>
        <v>36</v>
      </c>
      <c r="AT53" s="368">
        <f>RANK(' Brechas abs'!AT53,' Brechas abs'!AT$2:AT$67,0)</f>
        <v>40</v>
      </c>
      <c r="AU53" s="368">
        <f>RANK(' Brechas abs'!AU53,' Brechas abs'!AU$2:AU$67,0)</f>
        <v>65</v>
      </c>
      <c r="AV53" s="368">
        <f>RANK(' Brechas abs'!AV53,' Brechas abs'!AV$2:AV$67,0)</f>
        <v>1</v>
      </c>
      <c r="AW53" s="368">
        <f>RANK(' Brechas abs'!AW53,' Brechas abs'!AW$2:AW$67,0)</f>
        <v>55</v>
      </c>
      <c r="AX53" s="368">
        <f>RANK(' Brechas abs'!AX53,' Brechas abs'!AX$2:AX$67,0)</f>
        <v>63</v>
      </c>
      <c r="AY53" s="368">
        <f>RANK(' Brechas abs'!AY53,' Brechas abs'!AY$2:AY$67,0)</f>
        <v>57</v>
      </c>
      <c r="AZ53" s="368">
        <f>RANK(' Brechas abs'!AZ53,' Brechas abs'!AZ$2:AZ$67,0)</f>
        <v>29</v>
      </c>
      <c r="BA53" s="368">
        <f>RANK(' Brechas abs'!BA53,' Brechas abs'!BA$2:BA$67,0)</f>
        <v>46</v>
      </c>
      <c r="BB53" s="368">
        <f>RANK(' Brechas abs'!BB53,' Brechas abs'!BB$2:BB$67,0)</f>
        <v>25</v>
      </c>
      <c r="BC53" s="368">
        <f>RANK(' Brechas abs'!BC53,' Brechas abs'!BC$2:BC$67,0)</f>
        <v>44</v>
      </c>
      <c r="BD53" s="368">
        <f>RANK(' Brechas abs'!BD53,' Brechas abs'!BD$2:BD$67,0)</f>
        <v>64</v>
      </c>
      <c r="BE53" s="368">
        <f>RANK(' Brechas abs'!BE53,' Brechas abs'!BE$2:BE$67,0)</f>
        <v>32</v>
      </c>
      <c r="BF53" s="368">
        <f>RANK(' Brechas abs'!BF53,' Brechas abs'!BF$2:BF$67,0)</f>
        <v>25</v>
      </c>
      <c r="BG53" s="368">
        <f>RANK(' Brechas abs'!BG53,' Brechas abs'!BG$2:BG$67,0)</f>
        <v>56</v>
      </c>
      <c r="BH53" s="368">
        <f>RANK(' Brechas abs'!BH53,' Brechas abs'!BH$2:BH$67,0)</f>
        <v>22</v>
      </c>
      <c r="BI53" s="368">
        <f>RANK(' Brechas abs'!BI53,' Brechas abs'!BI$2:BI$67,0)</f>
        <v>35</v>
      </c>
      <c r="BJ53" s="368">
        <f>RANK(' Brechas abs'!BJ53,' Brechas abs'!BJ$2:BJ$67,0)</f>
        <v>42</v>
      </c>
      <c r="BK53" s="368">
        <f>RANK(' Brechas abs'!BK53,' Brechas abs'!BK$2:BK$67,0)</f>
        <v>37</v>
      </c>
      <c r="BL53" s="368">
        <f>RANK(' Brechas abs'!BL53,' Brechas abs'!BL$2:BL$67,0)</f>
        <v>12</v>
      </c>
      <c r="BM53" s="368">
        <f>RANK(' Brechas abs'!BM53,' Brechas abs'!BM$2:BM$67,0)</f>
        <v>19</v>
      </c>
      <c r="BN53" s="368">
        <f>RANK(' Brechas abs'!BN53,' Brechas abs'!BN$2:BN$67,0)</f>
        <v>24</v>
      </c>
      <c r="BO53" s="368">
        <f>RANK(' Brechas abs'!BO53,' Brechas abs'!BO$2:BO$67,0)</f>
        <v>61</v>
      </c>
      <c r="BP53" s="368">
        <f>RANK(' Brechas abs'!BP53,' Brechas abs'!BP$2:BP$67,0)</f>
        <v>30</v>
      </c>
      <c r="BQ53" s="368">
        <f>RANK(' Brechas abs'!BQ53,' Brechas abs'!BQ$2:BQ$67,0)</f>
        <v>61</v>
      </c>
      <c r="BR53" s="368">
        <f>RANK(' Brechas abs'!BR53,' Brechas abs'!BR$2:BR$67,0)</f>
        <v>56</v>
      </c>
      <c r="BS53" s="368">
        <f>RANK(' Brechas abs'!BS53,' Brechas abs'!BS$2:BS$67,0)</f>
        <v>18</v>
      </c>
      <c r="BT53" s="368">
        <f>RANK(' Brechas abs'!BT53,' Brechas abs'!BT$2:BT$67,0)</f>
        <v>22</v>
      </c>
      <c r="BU53" s="368">
        <f>RANK(' Brechas abs'!BU53,' Brechas abs'!BU$2:BU$67,0)</f>
        <v>32</v>
      </c>
    </row>
    <row r="54" spans="1:73">
      <c r="A54" s="367">
        <v>66</v>
      </c>
      <c r="B54" s="367" t="s">
        <v>99</v>
      </c>
      <c r="C54" s="367">
        <v>2023</v>
      </c>
      <c r="D54" s="368">
        <f>RANK(' Brechas abs'!D54,' Brechas abs'!D$2:D$67,0)</f>
        <v>28</v>
      </c>
      <c r="E54" s="368">
        <f>RANK(' Brechas abs'!E54,' Brechas abs'!E$2:E$67,0)</f>
        <v>4</v>
      </c>
      <c r="F54" s="368">
        <f>RANK(' Brechas abs'!F54,' Brechas abs'!F$2:F$67,0)</f>
        <v>54</v>
      </c>
      <c r="G54" s="368">
        <f>RANK(' Brechas abs'!G54,' Brechas abs'!G$2:G$67,0)</f>
        <v>49</v>
      </c>
      <c r="H54" s="368">
        <f>RANK(' Brechas abs'!H54,' Brechas abs'!H$2:H$67,0)</f>
        <v>63</v>
      </c>
      <c r="I54" s="368">
        <f>RANK(' Brechas abs'!I54,' Brechas abs'!I$2:I$67,0)</f>
        <v>34</v>
      </c>
      <c r="J54" s="368">
        <f>RANK(' Brechas abs'!J54,' Brechas abs'!J$2:J$67,0)</f>
        <v>58</v>
      </c>
      <c r="K54" s="368">
        <f>RANK(' Brechas abs'!K54,' Brechas abs'!K$2:K$67,0)</f>
        <v>43</v>
      </c>
      <c r="L54" s="368">
        <f>RANK(' Brechas abs'!L54,' Brechas abs'!L$2:L$67,0)</f>
        <v>35</v>
      </c>
      <c r="M54" s="368">
        <f>RANK(' Brechas abs'!M54,' Brechas abs'!M$2:M$67,0)</f>
        <v>51</v>
      </c>
      <c r="N54" s="368">
        <f>RANK(' Brechas abs'!N54,' Brechas abs'!N$2:N$67,0)</f>
        <v>47</v>
      </c>
      <c r="O54" s="368">
        <f>RANK(' Brechas abs'!O54,' Brechas abs'!O$2:O$67,0)</f>
        <v>22</v>
      </c>
      <c r="P54" s="368">
        <f>RANK(' Brechas abs'!P54,' Brechas abs'!P$2:P$67,0)</f>
        <v>49</v>
      </c>
      <c r="Q54" s="368">
        <f>RANK(' Brechas abs'!Q54,' Brechas abs'!Q$2:Q$67,0)</f>
        <v>51</v>
      </c>
      <c r="R54" s="368">
        <f>RANK(' Brechas abs'!R54,' Brechas abs'!R$2:R$67,0)</f>
        <v>65</v>
      </c>
      <c r="S54" s="368">
        <f>RANK(' Brechas abs'!S54,' Brechas abs'!S$2:S$67,0)</f>
        <v>28</v>
      </c>
      <c r="T54" s="368">
        <f>RANK(' Brechas abs'!T54,' Brechas abs'!T$2:T$67,0)</f>
        <v>56</v>
      </c>
      <c r="U54" s="368">
        <f>RANK(' Brechas abs'!U54,' Brechas abs'!U$2:U$67,0)</f>
        <v>6</v>
      </c>
      <c r="V54" s="368">
        <f>RANK(' Brechas abs'!V54,' Brechas abs'!V$2:V$67,0)</f>
        <v>9</v>
      </c>
      <c r="W54" s="368">
        <f>RANK(' Brechas abs'!W54,' Brechas abs'!W$2:W$67,0)</f>
        <v>27</v>
      </c>
      <c r="X54" s="368">
        <f>RANK(' Brechas abs'!X54,' Brechas abs'!X$2:X$67,0)</f>
        <v>58</v>
      </c>
      <c r="Y54" s="368">
        <f>RANK(' Brechas abs'!Y54,' Brechas abs'!Y$2:Y$67,0)</f>
        <v>7</v>
      </c>
      <c r="Z54" s="368">
        <f>RANK(' Brechas abs'!Z54,' Brechas abs'!Z$2:Z$67,0)</f>
        <v>7</v>
      </c>
      <c r="AA54" s="368">
        <f>RANK(' Brechas abs'!AA54,' Brechas abs'!AA$2:AA$67,0)</f>
        <v>2</v>
      </c>
      <c r="AB54" s="368">
        <f>RANK(' Brechas abs'!AB54,' Brechas abs'!AB$2:AB$67,0)</f>
        <v>52</v>
      </c>
      <c r="AC54" s="368">
        <f>RANK(' Brechas abs'!AC54,' Brechas abs'!AC$2:AC$67,0)</f>
        <v>2</v>
      </c>
      <c r="AD54" s="368">
        <f>RANK(' Brechas abs'!AD54,' Brechas abs'!AD$2:AD$67,0)</f>
        <v>36</v>
      </c>
      <c r="AE54" s="368">
        <f>RANK(' Brechas abs'!AE54,' Brechas abs'!AE$2:AE$67,0)</f>
        <v>16</v>
      </c>
      <c r="AF54" s="368">
        <f>RANK(' Brechas abs'!AF54,' Brechas abs'!AF$2:AF$67,0)</f>
        <v>37</v>
      </c>
      <c r="AG54" s="368">
        <f>RANK(' Brechas abs'!AG54,' Brechas abs'!AG$2:AG$67,0)</f>
        <v>59</v>
      </c>
      <c r="AH54" s="368">
        <f>RANK(' Brechas abs'!AH54,' Brechas abs'!AH$2:AH$67,0)</f>
        <v>30</v>
      </c>
      <c r="AI54" s="368">
        <f>RANK(' Brechas abs'!AI54,' Brechas abs'!AI$2:AI$67,0)</f>
        <v>10</v>
      </c>
      <c r="AJ54" s="368">
        <f>RANK(' Brechas abs'!AJ54,' Brechas abs'!AJ$2:AJ$67,0)</f>
        <v>56</v>
      </c>
      <c r="AK54" s="368">
        <f>RANK(' Brechas abs'!AK54,' Brechas abs'!AK$2:AK$67,0)</f>
        <v>62</v>
      </c>
      <c r="AL54" s="368">
        <f>RANK(' Brechas abs'!AL54,' Brechas abs'!AL$2:AL$67,0)</f>
        <v>37</v>
      </c>
      <c r="AM54" s="368">
        <f>RANK(' Brechas abs'!AM54,' Brechas abs'!AM$2:AM$67,0)</f>
        <v>62</v>
      </c>
      <c r="AN54" s="368">
        <f>RANK(' Brechas abs'!AN54,' Brechas abs'!AN$2:AN$67,0)</f>
        <v>65</v>
      </c>
      <c r="AO54" s="368">
        <f>RANK(' Brechas abs'!AO54,' Brechas abs'!AO$2:AO$67,0)</f>
        <v>62</v>
      </c>
      <c r="AP54" s="368">
        <f>RANK(' Brechas abs'!AP54,' Brechas abs'!AP$2:AP$67,0)</f>
        <v>47</v>
      </c>
      <c r="AQ54" s="368">
        <f>RANK(' Brechas abs'!AQ54,' Brechas abs'!AQ$2:AQ$67,0)</f>
        <v>54</v>
      </c>
      <c r="AR54" s="368">
        <f>RANK(' Brechas abs'!AR54,' Brechas abs'!AR$2:AR$67,0)</f>
        <v>55</v>
      </c>
      <c r="AS54" s="368">
        <f>RANK(' Brechas abs'!AS54,' Brechas abs'!AS$2:AS$67,0)</f>
        <v>39</v>
      </c>
      <c r="AT54" s="368">
        <f>RANK(' Brechas abs'!AT54,' Brechas abs'!AT$2:AT$67,0)</f>
        <v>33</v>
      </c>
      <c r="AU54" s="368">
        <f>RANK(' Brechas abs'!AU54,' Brechas abs'!AU$2:AU$67,0)</f>
        <v>59</v>
      </c>
      <c r="AV54" s="368">
        <f>RANK(' Brechas abs'!AV54,' Brechas abs'!AV$2:AV$67,0)</f>
        <v>40</v>
      </c>
      <c r="AW54" s="368">
        <f>RANK(' Brechas abs'!AW54,' Brechas abs'!AW$2:AW$67,0)</f>
        <v>66</v>
      </c>
      <c r="AX54" s="368">
        <f>RANK(' Brechas abs'!AX54,' Brechas abs'!AX$2:AX$67,0)</f>
        <v>61</v>
      </c>
      <c r="AY54" s="368">
        <f>RANK(' Brechas abs'!AY54,' Brechas abs'!AY$2:AY$67,0)</f>
        <v>59</v>
      </c>
      <c r="AZ54" s="368">
        <f>RANK(' Brechas abs'!AZ54,' Brechas abs'!AZ$2:AZ$67,0)</f>
        <v>55</v>
      </c>
      <c r="BA54" s="368">
        <f>RANK(' Brechas abs'!BA54,' Brechas abs'!BA$2:BA$67,0)</f>
        <v>38</v>
      </c>
      <c r="BB54" s="368">
        <f>RANK(' Brechas abs'!BB54,' Brechas abs'!BB$2:BB$67,0)</f>
        <v>11</v>
      </c>
      <c r="BC54" s="368">
        <f>RANK(' Brechas abs'!BC54,' Brechas abs'!BC$2:BC$67,0)</f>
        <v>32</v>
      </c>
      <c r="BD54" s="368">
        <f>RANK(' Brechas abs'!BD54,' Brechas abs'!BD$2:BD$67,0)</f>
        <v>27</v>
      </c>
      <c r="BE54" s="368">
        <f>RANK(' Brechas abs'!BE54,' Brechas abs'!BE$2:BE$67,0)</f>
        <v>38</v>
      </c>
      <c r="BF54" s="368">
        <f>RANK(' Brechas abs'!BF54,' Brechas abs'!BF$2:BF$67,0)</f>
        <v>17</v>
      </c>
      <c r="BG54" s="368">
        <f>RANK(' Brechas abs'!BG54,' Brechas abs'!BG$2:BG$67,0)</f>
        <v>50</v>
      </c>
      <c r="BH54" s="368">
        <f>RANK(' Brechas abs'!BH54,' Brechas abs'!BH$2:BH$67,0)</f>
        <v>11</v>
      </c>
      <c r="BI54" s="368">
        <f>RANK(' Brechas abs'!BI54,' Brechas abs'!BI$2:BI$67,0)</f>
        <v>32</v>
      </c>
      <c r="BJ54" s="368">
        <f>RANK(' Brechas abs'!BJ54,' Brechas abs'!BJ$2:BJ$67,0)</f>
        <v>40</v>
      </c>
      <c r="BK54" s="368">
        <f>RANK(' Brechas abs'!BK54,' Brechas abs'!BK$2:BK$67,0)</f>
        <v>47</v>
      </c>
      <c r="BL54" s="368">
        <f>RANK(' Brechas abs'!BL54,' Brechas abs'!BL$2:BL$67,0)</f>
        <v>57</v>
      </c>
      <c r="BM54" s="368">
        <f>RANK(' Brechas abs'!BM54,' Brechas abs'!BM$2:BM$67,0)</f>
        <v>39</v>
      </c>
      <c r="BN54" s="368">
        <f>RANK(' Brechas abs'!BN54,' Brechas abs'!BN$2:BN$67,0)</f>
        <v>15</v>
      </c>
      <c r="BO54" s="368">
        <f>RANK(' Brechas abs'!BO54,' Brechas abs'!BO$2:BO$67,0)</f>
        <v>29</v>
      </c>
      <c r="BP54" s="368">
        <f>RANK(' Brechas abs'!BP54,' Brechas abs'!BP$2:BP$67,0)</f>
        <v>47</v>
      </c>
      <c r="BQ54" s="368">
        <f>RANK(' Brechas abs'!BQ54,' Brechas abs'!BQ$2:BQ$67,0)</f>
        <v>54</v>
      </c>
      <c r="BR54" s="368">
        <f>RANK(' Brechas abs'!BR54,' Brechas abs'!BR$2:BR$67,0)</f>
        <v>20</v>
      </c>
      <c r="BS54" s="368">
        <f>RANK(' Brechas abs'!BS54,' Brechas abs'!BS$2:BS$67,0)</f>
        <v>33</v>
      </c>
      <c r="BT54" s="368">
        <f>RANK(' Brechas abs'!BT54,' Brechas abs'!BT$2:BT$67,0)</f>
        <v>24</v>
      </c>
      <c r="BU54" s="368">
        <f>RANK(' Brechas abs'!BU54,' Brechas abs'!BU$2:BU$67,0)</f>
        <v>50</v>
      </c>
    </row>
    <row r="55" spans="1:73">
      <c r="A55" s="367">
        <v>68</v>
      </c>
      <c r="B55" s="367" t="s">
        <v>100</v>
      </c>
      <c r="C55" s="367">
        <v>2023</v>
      </c>
      <c r="D55" s="368">
        <f>RANK(' Brechas abs'!D55,' Brechas abs'!D$2:D$67,0)</f>
        <v>12</v>
      </c>
      <c r="E55" s="368">
        <f>RANK(' Brechas abs'!E55,' Brechas abs'!E$2:E$67,0)</f>
        <v>51</v>
      </c>
      <c r="F55" s="368">
        <f>RANK(' Brechas abs'!F55,' Brechas abs'!F$2:F$67,0)</f>
        <v>41</v>
      </c>
      <c r="G55" s="368">
        <f>RANK(' Brechas abs'!G55,' Brechas abs'!G$2:G$67,0)</f>
        <v>53</v>
      </c>
      <c r="H55" s="368">
        <f>RANK(' Brechas abs'!H55,' Brechas abs'!H$2:H$67,0)</f>
        <v>37</v>
      </c>
      <c r="I55" s="368">
        <f>RANK(' Brechas abs'!I55,' Brechas abs'!I$2:I$67,0)</f>
        <v>13</v>
      </c>
      <c r="J55" s="368">
        <f>RANK(' Brechas abs'!J55,' Brechas abs'!J$2:J$67,0)</f>
        <v>31</v>
      </c>
      <c r="K55" s="368">
        <f>RANK(' Brechas abs'!K55,' Brechas abs'!K$2:K$67,0)</f>
        <v>39</v>
      </c>
      <c r="L55" s="368">
        <f>RANK(' Brechas abs'!L55,' Brechas abs'!L$2:L$67,0)</f>
        <v>48</v>
      </c>
      <c r="M55" s="368">
        <f>RANK(' Brechas abs'!M55,' Brechas abs'!M$2:M$67,0)</f>
        <v>60</v>
      </c>
      <c r="N55" s="368">
        <f>RANK(' Brechas abs'!N55,' Brechas abs'!N$2:N$67,0)</f>
        <v>26</v>
      </c>
      <c r="O55" s="368">
        <f>RANK(' Brechas abs'!O55,' Brechas abs'!O$2:O$67,0)</f>
        <v>23</v>
      </c>
      <c r="P55" s="368">
        <f>RANK(' Brechas abs'!P55,' Brechas abs'!P$2:P$67,0)</f>
        <v>25</v>
      </c>
      <c r="Q55" s="368">
        <f>RANK(' Brechas abs'!Q55,' Brechas abs'!Q$2:Q$67,0)</f>
        <v>25</v>
      </c>
      <c r="R55" s="368">
        <f>RANK(' Brechas abs'!R55,' Brechas abs'!R$2:R$67,0)</f>
        <v>44</v>
      </c>
      <c r="S55" s="368">
        <f>RANK(' Brechas abs'!S55,' Brechas abs'!S$2:S$67,0)</f>
        <v>24</v>
      </c>
      <c r="T55" s="368">
        <f>RANK(' Brechas abs'!T55,' Brechas abs'!T$2:T$67,0)</f>
        <v>40</v>
      </c>
      <c r="U55" s="368">
        <f>RANK(' Brechas abs'!U55,' Brechas abs'!U$2:U$67,0)</f>
        <v>53</v>
      </c>
      <c r="V55" s="368">
        <f>RANK(' Brechas abs'!V55,' Brechas abs'!V$2:V$67,0)</f>
        <v>43</v>
      </c>
      <c r="W55" s="368">
        <f>RANK(' Brechas abs'!W55,' Brechas abs'!W$2:W$67,0)</f>
        <v>25</v>
      </c>
      <c r="X55" s="368">
        <f>RANK(' Brechas abs'!X55,' Brechas abs'!X$2:X$67,0)</f>
        <v>47</v>
      </c>
      <c r="Y55" s="368">
        <f>RANK(' Brechas abs'!Y55,' Brechas abs'!Y$2:Y$67,0)</f>
        <v>43</v>
      </c>
      <c r="Z55" s="368">
        <f>RANK(' Brechas abs'!Z55,' Brechas abs'!Z$2:Z$67,0)</f>
        <v>31</v>
      </c>
      <c r="AA55" s="368">
        <f>RANK(' Brechas abs'!AA55,' Brechas abs'!AA$2:AA$67,0)</f>
        <v>43</v>
      </c>
      <c r="AB55" s="368">
        <f>RANK(' Brechas abs'!AB55,' Brechas abs'!AB$2:AB$67,0)</f>
        <v>4</v>
      </c>
      <c r="AC55" s="368">
        <f>RANK(' Brechas abs'!AC55,' Brechas abs'!AC$2:AC$67,0)</f>
        <v>21</v>
      </c>
      <c r="AD55" s="368">
        <f>RANK(' Brechas abs'!AD55,' Brechas abs'!AD$2:AD$67,0)</f>
        <v>52</v>
      </c>
      <c r="AE55" s="368">
        <f>RANK(' Brechas abs'!AE55,' Brechas abs'!AE$2:AE$67,0)</f>
        <v>42</v>
      </c>
      <c r="AF55" s="368">
        <f>RANK(' Brechas abs'!AF55,' Brechas abs'!AF$2:AF$67,0)</f>
        <v>49</v>
      </c>
      <c r="AG55" s="368">
        <f>RANK(' Brechas abs'!AG55,' Brechas abs'!AG$2:AG$67,0)</f>
        <v>55</v>
      </c>
      <c r="AH55" s="368">
        <f>RANK(' Brechas abs'!AH55,' Brechas abs'!AH$2:AH$67,0)</f>
        <v>61</v>
      </c>
      <c r="AI55" s="368">
        <f>RANK(' Brechas abs'!AI55,' Brechas abs'!AI$2:AI$67,0)</f>
        <v>42</v>
      </c>
      <c r="AJ55" s="368">
        <f>RANK(' Brechas abs'!AJ55,' Brechas abs'!AJ$2:AJ$67,0)</f>
        <v>53</v>
      </c>
      <c r="AK55" s="368">
        <f>RANK(' Brechas abs'!AK55,' Brechas abs'!AK$2:AK$67,0)</f>
        <v>46</v>
      </c>
      <c r="AL55" s="368">
        <f>RANK(' Brechas abs'!AL55,' Brechas abs'!AL$2:AL$67,0)</f>
        <v>64</v>
      </c>
      <c r="AM55" s="368">
        <f>RANK(' Brechas abs'!AM55,' Brechas abs'!AM$2:AM$67,0)</f>
        <v>42</v>
      </c>
      <c r="AN55" s="368">
        <f>RANK(' Brechas abs'!AN55,' Brechas abs'!AN$2:AN$67,0)</f>
        <v>61</v>
      </c>
      <c r="AO55" s="368">
        <f>RANK(' Brechas abs'!AO55,' Brechas abs'!AO$2:AO$67,0)</f>
        <v>48</v>
      </c>
      <c r="AP55" s="368">
        <f>RANK(' Brechas abs'!AP55,' Brechas abs'!AP$2:AP$67,0)</f>
        <v>27</v>
      </c>
      <c r="AQ55" s="368">
        <f>RANK(' Brechas abs'!AQ55,' Brechas abs'!AQ$2:AQ$67,0)</f>
        <v>29</v>
      </c>
      <c r="AR55" s="368">
        <f>RANK(' Brechas abs'!AR55,' Brechas abs'!AR$2:AR$67,0)</f>
        <v>23</v>
      </c>
      <c r="AS55" s="368">
        <f>RANK(' Brechas abs'!AS55,' Brechas abs'!AS$2:AS$67,0)</f>
        <v>48</v>
      </c>
      <c r="AT55" s="368">
        <f>RANK(' Brechas abs'!AT55,' Brechas abs'!AT$2:AT$67,0)</f>
        <v>18</v>
      </c>
      <c r="AU55" s="368">
        <f>RANK(' Brechas abs'!AU55,' Brechas abs'!AU$2:AU$67,0)</f>
        <v>29</v>
      </c>
      <c r="AV55" s="368">
        <f>RANK(' Brechas abs'!AV55,' Brechas abs'!AV$2:AV$67,0)</f>
        <v>29</v>
      </c>
      <c r="AW55" s="368">
        <f>RANK(' Brechas abs'!AW55,' Brechas abs'!AW$2:AW$67,0)</f>
        <v>38</v>
      </c>
      <c r="AX55" s="368">
        <f>RANK(' Brechas abs'!AX55,' Brechas abs'!AX$2:AX$67,0)</f>
        <v>46</v>
      </c>
      <c r="AY55" s="368">
        <f>RANK(' Brechas abs'!AY55,' Brechas abs'!AY$2:AY$67,0)</f>
        <v>55</v>
      </c>
      <c r="AZ55" s="368">
        <f>RANK(' Brechas abs'!AZ55,' Brechas abs'!AZ$2:AZ$67,0)</f>
        <v>42</v>
      </c>
      <c r="BA55" s="368">
        <f>RANK(' Brechas abs'!BA55,' Brechas abs'!BA$2:BA$67,0)</f>
        <v>36</v>
      </c>
      <c r="BB55" s="368">
        <f>RANK(' Brechas abs'!BB55,' Brechas abs'!BB$2:BB$67,0)</f>
        <v>12</v>
      </c>
      <c r="BC55" s="368">
        <f>RANK(' Brechas abs'!BC55,' Brechas abs'!BC$2:BC$67,0)</f>
        <v>31</v>
      </c>
      <c r="BD55" s="368">
        <f>RANK(' Brechas abs'!BD55,' Brechas abs'!BD$2:BD$67,0)</f>
        <v>44</v>
      </c>
      <c r="BE55" s="368">
        <f>RANK(' Brechas abs'!BE55,' Brechas abs'!BE$2:BE$67,0)</f>
        <v>24</v>
      </c>
      <c r="BF55" s="368">
        <f>RANK(' Brechas abs'!BF55,' Brechas abs'!BF$2:BF$67,0)</f>
        <v>33</v>
      </c>
      <c r="BG55" s="368">
        <f>RANK(' Brechas abs'!BG55,' Brechas abs'!BG$2:BG$67,0)</f>
        <v>40</v>
      </c>
      <c r="BH55" s="368">
        <f>RANK(' Brechas abs'!BH55,' Brechas abs'!BH$2:BH$67,0)</f>
        <v>30</v>
      </c>
      <c r="BI55" s="368">
        <f>RANK(' Brechas abs'!BI55,' Brechas abs'!BI$2:BI$67,0)</f>
        <v>47</v>
      </c>
      <c r="BJ55" s="368">
        <f>RANK(' Brechas abs'!BJ55,' Brechas abs'!BJ$2:BJ$67,0)</f>
        <v>32</v>
      </c>
      <c r="BK55" s="368">
        <f>RANK(' Brechas abs'!BK55,' Brechas abs'!BK$2:BK$67,0)</f>
        <v>49</v>
      </c>
      <c r="BL55" s="368">
        <f>RANK(' Brechas abs'!BL55,' Brechas abs'!BL$2:BL$67,0)</f>
        <v>38</v>
      </c>
      <c r="BM55" s="368">
        <f>RANK(' Brechas abs'!BM55,' Brechas abs'!BM$2:BM$67,0)</f>
        <v>31</v>
      </c>
      <c r="BN55" s="368">
        <f>RANK(' Brechas abs'!BN55,' Brechas abs'!BN$2:BN$67,0)</f>
        <v>39</v>
      </c>
      <c r="BO55" s="368">
        <f>RANK(' Brechas abs'!BO55,' Brechas abs'!BO$2:BO$67,0)</f>
        <v>25</v>
      </c>
      <c r="BP55" s="368">
        <f>RANK(' Brechas abs'!BP55,' Brechas abs'!BP$2:BP$67,0)</f>
        <v>28</v>
      </c>
      <c r="BQ55" s="368">
        <f>RANK(' Brechas abs'!BQ55,' Brechas abs'!BQ$2:BQ$67,0)</f>
        <v>55</v>
      </c>
      <c r="BR55" s="368">
        <f>RANK(' Brechas abs'!BR55,' Brechas abs'!BR$2:BR$67,0)</f>
        <v>30</v>
      </c>
      <c r="BS55" s="368">
        <f>RANK(' Brechas abs'!BS55,' Brechas abs'!BS$2:BS$67,0)</f>
        <v>45</v>
      </c>
      <c r="BT55" s="368">
        <f>RANK(' Brechas abs'!BT55,' Brechas abs'!BT$2:BT$67,0)</f>
        <v>62</v>
      </c>
      <c r="BU55" s="368">
        <f>RANK(' Brechas abs'!BU55,' Brechas abs'!BU$2:BU$67,0)</f>
        <v>52</v>
      </c>
    </row>
    <row r="56" spans="1:73">
      <c r="A56" s="367">
        <v>70</v>
      </c>
      <c r="B56" s="367" t="s">
        <v>101</v>
      </c>
      <c r="C56" s="367">
        <v>2023</v>
      </c>
      <c r="D56" s="368">
        <f>RANK(' Brechas abs'!D56,' Brechas abs'!D$2:D$67,0)</f>
        <v>50</v>
      </c>
      <c r="E56" s="368">
        <f>RANK(' Brechas abs'!E56,' Brechas abs'!E$2:E$67,0)</f>
        <v>36</v>
      </c>
      <c r="F56" s="368">
        <f>RANK(' Brechas abs'!F56,' Brechas abs'!F$2:F$67,0)</f>
        <v>19</v>
      </c>
      <c r="G56" s="368">
        <f>RANK(' Brechas abs'!G56,' Brechas abs'!G$2:G$67,0)</f>
        <v>12</v>
      </c>
      <c r="H56" s="368">
        <f>RANK(' Brechas abs'!H56,' Brechas abs'!H$2:H$67,0)</f>
        <v>10</v>
      </c>
      <c r="I56" s="368">
        <f>RANK(' Brechas abs'!I56,' Brechas abs'!I$2:I$67,0)</f>
        <v>8</v>
      </c>
      <c r="J56" s="368">
        <f>RANK(' Brechas abs'!J56,' Brechas abs'!J$2:J$67,0)</f>
        <v>40</v>
      </c>
      <c r="K56" s="368">
        <f>RANK(' Brechas abs'!K56,' Brechas abs'!K$2:K$67,0)</f>
        <v>47</v>
      </c>
      <c r="L56" s="368">
        <f>RANK(' Brechas abs'!L56,' Brechas abs'!L$2:L$67,0)</f>
        <v>20</v>
      </c>
      <c r="M56" s="368">
        <f>RANK(' Brechas abs'!M56,' Brechas abs'!M$2:M$67,0)</f>
        <v>40</v>
      </c>
      <c r="N56" s="368">
        <f>RANK(' Brechas abs'!N56,' Brechas abs'!N$2:N$67,0)</f>
        <v>11</v>
      </c>
      <c r="O56" s="368">
        <f>RANK(' Brechas abs'!O56,' Brechas abs'!O$2:O$67,0)</f>
        <v>44</v>
      </c>
      <c r="P56" s="368">
        <f>RANK(' Brechas abs'!P56,' Brechas abs'!P$2:P$67,0)</f>
        <v>61</v>
      </c>
      <c r="Q56" s="368">
        <f>RANK(' Brechas abs'!Q56,' Brechas abs'!Q$2:Q$67,0)</f>
        <v>35</v>
      </c>
      <c r="R56" s="368">
        <f>RANK(' Brechas abs'!R56,' Brechas abs'!R$2:R$67,0)</f>
        <v>42</v>
      </c>
      <c r="S56" s="368">
        <f>RANK(' Brechas abs'!S56,' Brechas abs'!S$2:S$67,0)</f>
        <v>60</v>
      </c>
      <c r="T56" s="368">
        <f>RANK(' Brechas abs'!T56,' Brechas abs'!T$2:T$67,0)</f>
        <v>13</v>
      </c>
      <c r="U56" s="368">
        <f>RANK(' Brechas abs'!U56,' Brechas abs'!U$2:U$67,0)</f>
        <v>37</v>
      </c>
      <c r="V56" s="368">
        <f>RANK(' Brechas abs'!V56,' Brechas abs'!V$2:V$67,0)</f>
        <v>22</v>
      </c>
      <c r="W56" s="368">
        <f>RANK(' Brechas abs'!W56,' Brechas abs'!W$2:W$67,0)</f>
        <v>60</v>
      </c>
      <c r="X56" s="368">
        <f>RANK(' Brechas abs'!X56,' Brechas abs'!X$2:X$67,0)</f>
        <v>51</v>
      </c>
      <c r="Y56" s="368">
        <f>RANK(' Brechas abs'!Y56,' Brechas abs'!Y$2:Y$67,0)</f>
        <v>13</v>
      </c>
      <c r="Z56" s="368">
        <f>RANK(' Brechas abs'!Z56,' Brechas abs'!Z$2:Z$67,0)</f>
        <v>37</v>
      </c>
      <c r="AA56" s="368">
        <f>RANK(' Brechas abs'!AA56,' Brechas abs'!AA$2:AA$67,0)</f>
        <v>39</v>
      </c>
      <c r="AB56" s="368">
        <f>RANK(' Brechas abs'!AB56,' Brechas abs'!AB$2:AB$67,0)</f>
        <v>46</v>
      </c>
      <c r="AC56" s="368">
        <f>RANK(' Brechas abs'!AC56,' Brechas abs'!AC$2:AC$67,0)</f>
        <v>40</v>
      </c>
      <c r="AD56" s="368">
        <f>RANK(' Brechas abs'!AD56,' Brechas abs'!AD$2:AD$67,0)</f>
        <v>57</v>
      </c>
      <c r="AE56" s="368">
        <f>RANK(' Brechas abs'!AE56,' Brechas abs'!AE$2:AE$67,0)</f>
        <v>40</v>
      </c>
      <c r="AF56" s="368">
        <f>RANK(' Brechas abs'!AF56,' Brechas abs'!AF$2:AF$67,0)</f>
        <v>17</v>
      </c>
      <c r="AG56" s="368">
        <f>RANK(' Brechas abs'!AG56,' Brechas abs'!AG$2:AG$67,0)</f>
        <v>36</v>
      </c>
      <c r="AH56" s="368">
        <f>RANK(' Brechas abs'!AH56,' Brechas abs'!AH$2:AH$67,0)</f>
        <v>46</v>
      </c>
      <c r="AI56" s="368">
        <f>RANK(' Brechas abs'!AI56,' Brechas abs'!AI$2:AI$67,0)</f>
        <v>29</v>
      </c>
      <c r="AJ56" s="368">
        <f>RANK(' Brechas abs'!AJ56,' Brechas abs'!AJ$2:AJ$67,0)</f>
        <v>25</v>
      </c>
      <c r="AK56" s="368">
        <f>RANK(' Brechas abs'!AK56,' Brechas abs'!AK$2:AK$67,0)</f>
        <v>29</v>
      </c>
      <c r="AL56" s="368">
        <f>RANK(' Brechas abs'!AL56,' Brechas abs'!AL$2:AL$67,0)</f>
        <v>34</v>
      </c>
      <c r="AM56" s="368">
        <f>RANK(' Brechas abs'!AM56,' Brechas abs'!AM$2:AM$67,0)</f>
        <v>22</v>
      </c>
      <c r="AN56" s="368">
        <f>RANK(' Brechas abs'!AN56,' Brechas abs'!AN$2:AN$67,0)</f>
        <v>41</v>
      </c>
      <c r="AO56" s="368">
        <f>RANK(' Brechas abs'!AO56,' Brechas abs'!AO$2:AO$67,0)</f>
        <v>7</v>
      </c>
      <c r="AP56" s="368">
        <f>RANK(' Brechas abs'!AP56,' Brechas abs'!AP$2:AP$67,0)</f>
        <v>1</v>
      </c>
      <c r="AQ56" s="368">
        <f>RANK(' Brechas abs'!AQ56,' Brechas abs'!AQ$2:AQ$67,0)</f>
        <v>7</v>
      </c>
      <c r="AR56" s="368">
        <f>RANK(' Brechas abs'!AR56,' Brechas abs'!AR$2:AR$67,0)</f>
        <v>37</v>
      </c>
      <c r="AS56" s="368">
        <f>RANK(' Brechas abs'!AS56,' Brechas abs'!AS$2:AS$67,0)</f>
        <v>6</v>
      </c>
      <c r="AT56" s="368">
        <f>RANK(' Brechas abs'!AT56,' Brechas abs'!AT$2:AT$67,0)</f>
        <v>43</v>
      </c>
      <c r="AU56" s="368">
        <f>RANK(' Brechas abs'!AU56,' Brechas abs'!AU$2:AU$67,0)</f>
        <v>34</v>
      </c>
      <c r="AV56" s="368">
        <f>RANK(' Brechas abs'!AV56,' Brechas abs'!AV$2:AV$67,0)</f>
        <v>27</v>
      </c>
      <c r="AW56" s="368">
        <f>RANK(' Brechas abs'!AW56,' Brechas abs'!AW$2:AW$67,0)</f>
        <v>27</v>
      </c>
      <c r="AX56" s="368">
        <f>RANK(' Brechas abs'!AX56,' Brechas abs'!AX$2:AX$67,0)</f>
        <v>27</v>
      </c>
      <c r="AY56" s="368">
        <f>RANK(' Brechas abs'!AY56,' Brechas abs'!AY$2:AY$67,0)</f>
        <v>26</v>
      </c>
      <c r="AZ56" s="368">
        <f>RANK(' Brechas abs'!AZ56,' Brechas abs'!AZ$2:AZ$67,0)</f>
        <v>36</v>
      </c>
      <c r="BA56" s="368">
        <f>RANK(' Brechas abs'!BA56,' Brechas abs'!BA$2:BA$67,0)</f>
        <v>65</v>
      </c>
      <c r="BB56" s="368">
        <f>RANK(' Brechas abs'!BB56,' Brechas abs'!BB$2:BB$67,0)</f>
        <v>60</v>
      </c>
      <c r="BC56" s="368">
        <f>RANK(' Brechas abs'!BC56,' Brechas abs'!BC$2:BC$67,0)</f>
        <v>30</v>
      </c>
      <c r="BD56" s="368">
        <f>RANK(' Brechas abs'!BD56,' Brechas abs'!BD$2:BD$67,0)</f>
        <v>33</v>
      </c>
      <c r="BE56" s="368">
        <f>RANK(' Brechas abs'!BE56,' Brechas abs'!BE$2:BE$67,0)</f>
        <v>36</v>
      </c>
      <c r="BF56" s="368">
        <f>RANK(' Brechas abs'!BF56,' Brechas abs'!BF$2:BF$67,0)</f>
        <v>43</v>
      </c>
      <c r="BG56" s="368">
        <f>RANK(' Brechas abs'!BG56,' Brechas abs'!BG$2:BG$67,0)</f>
        <v>46</v>
      </c>
      <c r="BH56" s="368">
        <f>RANK(' Brechas abs'!BH56,' Brechas abs'!BH$2:BH$67,0)</f>
        <v>4</v>
      </c>
      <c r="BI56" s="368">
        <f>RANK(' Brechas abs'!BI56,' Brechas abs'!BI$2:BI$67,0)</f>
        <v>9</v>
      </c>
      <c r="BJ56" s="368">
        <f>RANK(' Brechas abs'!BJ56,' Brechas abs'!BJ$2:BJ$67,0)</f>
        <v>1</v>
      </c>
      <c r="BK56" s="368">
        <f>RANK(' Brechas abs'!BK56,' Brechas abs'!BK$2:BK$67,0)</f>
        <v>25</v>
      </c>
      <c r="BL56" s="368">
        <f>RANK(' Brechas abs'!BL56,' Brechas abs'!BL$2:BL$67,0)</f>
        <v>41</v>
      </c>
      <c r="BM56" s="368">
        <f>RANK(' Brechas abs'!BM56,' Brechas abs'!BM$2:BM$67,0)</f>
        <v>7</v>
      </c>
      <c r="BN56" s="368">
        <f>RANK(' Brechas abs'!BN56,' Brechas abs'!BN$2:BN$67,0)</f>
        <v>66</v>
      </c>
      <c r="BO56" s="368">
        <f>RANK(' Brechas abs'!BO56,' Brechas abs'!BO$2:BO$67,0)</f>
        <v>28</v>
      </c>
      <c r="BP56" s="368">
        <f>RANK(' Brechas abs'!BP56,' Brechas abs'!BP$2:BP$67,0)</f>
        <v>10</v>
      </c>
      <c r="BQ56" s="368">
        <f>RANK(' Brechas abs'!BQ56,' Brechas abs'!BQ$2:BQ$67,0)</f>
        <v>22</v>
      </c>
      <c r="BR56" s="368">
        <f>RANK(' Brechas abs'!BR56,' Brechas abs'!BR$2:BR$67,0)</f>
        <v>13</v>
      </c>
      <c r="BS56" s="368">
        <f>RANK(' Brechas abs'!BS56,' Brechas abs'!BS$2:BS$67,0)</f>
        <v>18</v>
      </c>
      <c r="BT56" s="368">
        <f>RANK(' Brechas abs'!BT56,' Brechas abs'!BT$2:BT$67,0)</f>
        <v>27</v>
      </c>
      <c r="BU56" s="368">
        <f>RANK(' Brechas abs'!BU56,' Brechas abs'!BU$2:BU$67,0)</f>
        <v>16</v>
      </c>
    </row>
    <row r="57" spans="1:73">
      <c r="A57" s="367">
        <v>73</v>
      </c>
      <c r="B57" s="367" t="s">
        <v>102</v>
      </c>
      <c r="C57" s="367">
        <v>2023</v>
      </c>
      <c r="D57" s="368">
        <f>RANK(' Brechas abs'!D57,' Brechas abs'!D$2:D$67,0)</f>
        <v>24</v>
      </c>
      <c r="E57" s="368">
        <f>RANK(' Brechas abs'!E57,' Brechas abs'!E$2:E$67,0)</f>
        <v>58</v>
      </c>
      <c r="F57" s="368">
        <f>RANK(' Brechas abs'!F57,' Brechas abs'!F$2:F$67,0)</f>
        <v>24</v>
      </c>
      <c r="G57" s="368">
        <f>RANK(' Brechas abs'!G57,' Brechas abs'!G$2:G$67,0)</f>
        <v>45</v>
      </c>
      <c r="H57" s="368">
        <f>RANK(' Brechas abs'!H57,' Brechas abs'!H$2:H$67,0)</f>
        <v>38</v>
      </c>
      <c r="I57" s="368">
        <f>RANK(' Brechas abs'!I57,' Brechas abs'!I$2:I$67,0)</f>
        <v>42</v>
      </c>
      <c r="J57" s="368">
        <f>RANK(' Brechas abs'!J57,' Brechas abs'!J$2:J$67,0)</f>
        <v>49</v>
      </c>
      <c r="K57" s="368">
        <f>RANK(' Brechas abs'!K57,' Brechas abs'!K$2:K$67,0)</f>
        <v>45</v>
      </c>
      <c r="L57" s="368">
        <f>RANK(' Brechas abs'!L57,' Brechas abs'!L$2:L$67,0)</f>
        <v>28</v>
      </c>
      <c r="M57" s="368">
        <f>RANK(' Brechas abs'!M57,' Brechas abs'!M$2:M$67,0)</f>
        <v>36</v>
      </c>
      <c r="N57" s="368">
        <f>RANK(' Brechas abs'!N57,' Brechas abs'!N$2:N$67,0)</f>
        <v>13</v>
      </c>
      <c r="O57" s="368">
        <f>RANK(' Brechas abs'!O57,' Brechas abs'!O$2:O$67,0)</f>
        <v>52</v>
      </c>
      <c r="P57" s="368">
        <f>RANK(' Brechas abs'!P57,' Brechas abs'!P$2:P$67,0)</f>
        <v>45</v>
      </c>
      <c r="Q57" s="368">
        <f>RANK(' Brechas abs'!Q57,' Brechas abs'!Q$2:Q$67,0)</f>
        <v>42</v>
      </c>
      <c r="R57" s="368">
        <f>RANK(' Brechas abs'!R57,' Brechas abs'!R$2:R$67,0)</f>
        <v>28</v>
      </c>
      <c r="S57" s="368">
        <f>RANK(' Brechas abs'!S57,' Brechas abs'!S$2:S$67,0)</f>
        <v>31</v>
      </c>
      <c r="T57" s="368">
        <f>RANK(' Brechas abs'!T57,' Brechas abs'!T$2:T$67,0)</f>
        <v>29</v>
      </c>
      <c r="U57" s="368">
        <f>RANK(' Brechas abs'!U57,' Brechas abs'!U$2:U$67,0)</f>
        <v>26</v>
      </c>
      <c r="V57" s="368">
        <f>RANK(' Brechas abs'!V57,' Brechas abs'!V$2:V$67,0)</f>
        <v>16</v>
      </c>
      <c r="W57" s="368">
        <f>RANK(' Brechas abs'!W57,' Brechas abs'!W$2:W$67,0)</f>
        <v>35</v>
      </c>
      <c r="X57" s="368">
        <f>RANK(' Brechas abs'!X57,' Brechas abs'!X$2:X$67,0)</f>
        <v>52</v>
      </c>
      <c r="Y57" s="368">
        <f>RANK(' Brechas abs'!Y57,' Brechas abs'!Y$2:Y$67,0)</f>
        <v>45</v>
      </c>
      <c r="Z57" s="368">
        <f>RANK(' Brechas abs'!Z57,' Brechas abs'!Z$2:Z$67,0)</f>
        <v>9</v>
      </c>
      <c r="AA57" s="368">
        <f>RANK(' Brechas abs'!AA57,' Brechas abs'!AA$2:AA$67,0)</f>
        <v>4</v>
      </c>
      <c r="AB57" s="368">
        <f>RANK(' Brechas abs'!AB57,' Brechas abs'!AB$2:AB$67,0)</f>
        <v>34</v>
      </c>
      <c r="AC57" s="368">
        <f>RANK(' Brechas abs'!AC57,' Brechas abs'!AC$2:AC$67,0)</f>
        <v>24</v>
      </c>
      <c r="AD57" s="368">
        <f>RANK(' Brechas abs'!AD57,' Brechas abs'!AD$2:AD$67,0)</f>
        <v>34</v>
      </c>
      <c r="AE57" s="368">
        <f>RANK(' Brechas abs'!AE57,' Brechas abs'!AE$2:AE$67,0)</f>
        <v>24</v>
      </c>
      <c r="AF57" s="368">
        <f>RANK(' Brechas abs'!AF57,' Brechas abs'!AF$2:AF$67,0)</f>
        <v>11</v>
      </c>
      <c r="AG57" s="368">
        <f>RANK(' Brechas abs'!AG57,' Brechas abs'!AG$2:AG$67,0)</f>
        <v>61</v>
      </c>
      <c r="AH57" s="368">
        <f>RANK(' Brechas abs'!AH57,' Brechas abs'!AH$2:AH$67,0)</f>
        <v>66</v>
      </c>
      <c r="AI57" s="368">
        <f>RANK(' Brechas abs'!AI57,' Brechas abs'!AI$2:AI$67,0)</f>
        <v>37</v>
      </c>
      <c r="AJ57" s="368">
        <f>RANK(' Brechas abs'!AJ57,' Brechas abs'!AJ$2:AJ$67,0)</f>
        <v>60</v>
      </c>
      <c r="AK57" s="368">
        <f>RANK(' Brechas abs'!AK57,' Brechas abs'!AK$2:AK$67,0)</f>
        <v>49</v>
      </c>
      <c r="AL57" s="368">
        <f>RANK(' Brechas abs'!AL57,' Brechas abs'!AL$2:AL$67,0)</f>
        <v>62</v>
      </c>
      <c r="AM57" s="368">
        <f>RANK(' Brechas abs'!AM57,' Brechas abs'!AM$2:AM$67,0)</f>
        <v>25</v>
      </c>
      <c r="AN57" s="368">
        <f>RANK(' Brechas abs'!AN57,' Brechas abs'!AN$2:AN$67,0)</f>
        <v>32</v>
      </c>
      <c r="AO57" s="368">
        <f>RANK(' Brechas abs'!AO57,' Brechas abs'!AO$2:AO$67,0)</f>
        <v>27</v>
      </c>
      <c r="AP57" s="368">
        <f>RANK(' Brechas abs'!AP57,' Brechas abs'!AP$2:AP$67,0)</f>
        <v>25</v>
      </c>
      <c r="AQ57" s="368">
        <f>RANK(' Brechas abs'!AQ57,' Brechas abs'!AQ$2:AQ$67,0)</f>
        <v>17</v>
      </c>
      <c r="AR57" s="368">
        <f>RANK(' Brechas abs'!AR57,' Brechas abs'!AR$2:AR$67,0)</f>
        <v>56</v>
      </c>
      <c r="AS57" s="368">
        <f>RANK(' Brechas abs'!AS57,' Brechas abs'!AS$2:AS$67,0)</f>
        <v>33</v>
      </c>
      <c r="AT57" s="368">
        <f>RANK(' Brechas abs'!AT57,' Brechas abs'!AT$2:AT$67,0)</f>
        <v>34</v>
      </c>
      <c r="AU57" s="368">
        <f>RANK(' Brechas abs'!AU57,' Brechas abs'!AU$2:AU$67,0)</f>
        <v>55</v>
      </c>
      <c r="AV57" s="368">
        <f>RANK(' Brechas abs'!AV57,' Brechas abs'!AV$2:AV$67,0)</f>
        <v>57</v>
      </c>
      <c r="AW57" s="368">
        <f>RANK(' Brechas abs'!AW57,' Brechas abs'!AW$2:AW$67,0)</f>
        <v>50</v>
      </c>
      <c r="AX57" s="368">
        <f>RANK(' Brechas abs'!AX57,' Brechas abs'!AX$2:AX$67,0)</f>
        <v>59</v>
      </c>
      <c r="AY57" s="368">
        <f>RANK(' Brechas abs'!AY57,' Brechas abs'!AY$2:AY$67,0)</f>
        <v>35</v>
      </c>
      <c r="AZ57" s="368">
        <f>RANK(' Brechas abs'!AZ57,' Brechas abs'!AZ$2:AZ$67,0)</f>
        <v>66</v>
      </c>
      <c r="BA57" s="368">
        <f>RANK(' Brechas abs'!BA57,' Brechas abs'!BA$2:BA$67,0)</f>
        <v>35</v>
      </c>
      <c r="BB57" s="368">
        <f>RANK(' Brechas abs'!BB57,' Brechas abs'!BB$2:BB$67,0)</f>
        <v>9</v>
      </c>
      <c r="BC57" s="368">
        <f>RANK(' Brechas abs'!BC57,' Brechas abs'!BC$2:BC$67,0)</f>
        <v>42</v>
      </c>
      <c r="BD57" s="368">
        <f>RANK(' Brechas abs'!BD57,' Brechas abs'!BD$2:BD$67,0)</f>
        <v>66</v>
      </c>
      <c r="BE57" s="368">
        <f>RANK(' Brechas abs'!BE57,' Brechas abs'!BE$2:BE$67,0)</f>
        <v>14</v>
      </c>
      <c r="BF57" s="368">
        <f>RANK(' Brechas abs'!BF57,' Brechas abs'!BF$2:BF$67,0)</f>
        <v>15</v>
      </c>
      <c r="BG57" s="368">
        <f>RANK(' Brechas abs'!BG57,' Brechas abs'!BG$2:BG$67,0)</f>
        <v>49</v>
      </c>
      <c r="BH57" s="368">
        <f>RANK(' Brechas abs'!BH57,' Brechas abs'!BH$2:BH$67,0)</f>
        <v>9</v>
      </c>
      <c r="BI57" s="368">
        <f>RANK(' Brechas abs'!BI57,' Brechas abs'!BI$2:BI$67,0)</f>
        <v>19</v>
      </c>
      <c r="BJ57" s="368">
        <f>RANK(' Brechas abs'!BJ57,' Brechas abs'!BJ$2:BJ$67,0)</f>
        <v>26</v>
      </c>
      <c r="BK57" s="368">
        <f>RANK(' Brechas abs'!BK57,' Brechas abs'!BK$2:BK$67,0)</f>
        <v>19</v>
      </c>
      <c r="BL57" s="368">
        <f>RANK(' Brechas abs'!BL57,' Brechas abs'!BL$2:BL$67,0)</f>
        <v>25</v>
      </c>
      <c r="BM57" s="368">
        <f>RANK(' Brechas abs'!BM57,' Brechas abs'!BM$2:BM$67,0)</f>
        <v>47</v>
      </c>
      <c r="BN57" s="368">
        <f>RANK(' Brechas abs'!BN57,' Brechas abs'!BN$2:BN$67,0)</f>
        <v>35</v>
      </c>
      <c r="BO57" s="368">
        <f>RANK(' Brechas abs'!BO57,' Brechas abs'!BO$2:BO$67,0)</f>
        <v>23</v>
      </c>
      <c r="BP57" s="368">
        <f>RANK(' Brechas abs'!BP57,' Brechas abs'!BP$2:BP$67,0)</f>
        <v>37</v>
      </c>
      <c r="BQ57" s="368">
        <f>RANK(' Brechas abs'!BQ57,' Brechas abs'!BQ$2:BQ$67,0)</f>
        <v>50</v>
      </c>
      <c r="BR57" s="368">
        <f>RANK(' Brechas abs'!BR57,' Brechas abs'!BR$2:BR$67,0)</f>
        <v>7</v>
      </c>
      <c r="BS57" s="368">
        <f>RANK(' Brechas abs'!BS57,' Brechas abs'!BS$2:BS$67,0)</f>
        <v>56</v>
      </c>
      <c r="BT57" s="368">
        <f>RANK(' Brechas abs'!BT57,' Brechas abs'!BT$2:BT$67,0)</f>
        <v>55</v>
      </c>
      <c r="BU57" s="368">
        <f>RANK(' Brechas abs'!BU57,' Brechas abs'!BU$2:BU$67,0)</f>
        <v>41</v>
      </c>
    </row>
    <row r="58" spans="1:73">
      <c r="A58" s="367">
        <v>76</v>
      </c>
      <c r="B58" s="367" t="s">
        <v>103</v>
      </c>
      <c r="C58" s="367">
        <v>2023</v>
      </c>
      <c r="D58" s="368">
        <f>RANK(' Brechas abs'!D58,' Brechas abs'!D$2:D$67,0)</f>
        <v>55</v>
      </c>
      <c r="E58" s="368">
        <f>RANK(' Brechas abs'!E58,' Brechas abs'!E$2:E$67,0)</f>
        <v>7</v>
      </c>
      <c r="F58" s="368">
        <f>RANK(' Brechas abs'!F58,' Brechas abs'!F$2:F$67,0)</f>
        <v>62</v>
      </c>
      <c r="G58" s="368">
        <f>RANK(' Brechas abs'!G58,' Brechas abs'!G$2:G$67,0)</f>
        <v>66</v>
      </c>
      <c r="H58" s="368">
        <f>RANK(' Brechas abs'!H58,' Brechas abs'!H$2:H$67,0)</f>
        <v>51</v>
      </c>
      <c r="I58" s="368">
        <f>RANK(' Brechas abs'!I58,' Brechas abs'!I$2:I$67,0)</f>
        <v>44</v>
      </c>
      <c r="J58" s="368">
        <f>RANK(' Brechas abs'!J58,' Brechas abs'!J$2:J$67,0)</f>
        <v>60</v>
      </c>
      <c r="K58" s="368">
        <f>RANK(' Brechas abs'!K58,' Brechas abs'!K$2:K$67,0)</f>
        <v>40</v>
      </c>
      <c r="L58" s="368">
        <f>RANK(' Brechas abs'!L58,' Brechas abs'!L$2:L$67,0)</f>
        <v>37</v>
      </c>
      <c r="M58" s="368">
        <f>RANK(' Brechas abs'!M58,' Brechas abs'!M$2:M$67,0)</f>
        <v>54</v>
      </c>
      <c r="N58" s="368">
        <f>RANK(' Brechas abs'!N58,' Brechas abs'!N$2:N$67,0)</f>
        <v>63</v>
      </c>
      <c r="O58" s="368">
        <f>RANK(' Brechas abs'!O58,' Brechas abs'!O$2:O$67,0)</f>
        <v>31</v>
      </c>
      <c r="P58" s="368">
        <f>RANK(' Brechas abs'!P58,' Brechas abs'!P$2:P$67,0)</f>
        <v>17</v>
      </c>
      <c r="Q58" s="368">
        <f>RANK(' Brechas abs'!Q58,' Brechas abs'!Q$2:Q$67,0)</f>
        <v>49</v>
      </c>
      <c r="R58" s="368">
        <f>RANK(' Brechas abs'!R58,' Brechas abs'!R$2:R$67,0)</f>
        <v>56</v>
      </c>
      <c r="S58" s="368">
        <f>RANK(' Brechas abs'!S58,' Brechas abs'!S$2:S$67,0)</f>
        <v>6</v>
      </c>
      <c r="T58" s="368">
        <f>RANK(' Brechas abs'!T58,' Brechas abs'!T$2:T$67,0)</f>
        <v>60</v>
      </c>
      <c r="U58" s="368">
        <f>RANK(' Brechas abs'!U58,' Brechas abs'!U$2:U$67,0)</f>
        <v>9</v>
      </c>
      <c r="V58" s="368">
        <f>RANK(' Brechas abs'!V58,' Brechas abs'!V$2:V$67,0)</f>
        <v>18</v>
      </c>
      <c r="W58" s="368">
        <f>RANK(' Brechas abs'!W58,' Brechas abs'!W$2:W$67,0)</f>
        <v>24</v>
      </c>
      <c r="X58" s="368">
        <f>RANK(' Brechas abs'!X58,' Brechas abs'!X$2:X$67,0)</f>
        <v>41</v>
      </c>
      <c r="Y58" s="368">
        <f>RANK(' Brechas abs'!Y58,' Brechas abs'!Y$2:Y$67,0)</f>
        <v>30</v>
      </c>
      <c r="Z58" s="368">
        <f>RANK(' Brechas abs'!Z58,' Brechas abs'!Z$2:Z$67,0)</f>
        <v>20</v>
      </c>
      <c r="AA58" s="368">
        <f>RANK(' Brechas abs'!AA58,' Brechas abs'!AA$2:AA$67,0)</f>
        <v>22</v>
      </c>
      <c r="AB58" s="368">
        <f>RANK(' Brechas abs'!AB58,' Brechas abs'!AB$2:AB$67,0)</f>
        <v>22</v>
      </c>
      <c r="AC58" s="368">
        <f>RANK(' Brechas abs'!AC58,' Brechas abs'!AC$2:AC$67,0)</f>
        <v>8</v>
      </c>
      <c r="AD58" s="368">
        <f>RANK(' Brechas abs'!AD58,' Brechas abs'!AD$2:AD$67,0)</f>
        <v>14</v>
      </c>
      <c r="AE58" s="368">
        <f>RANK(' Brechas abs'!AE58,' Brechas abs'!AE$2:AE$67,0)</f>
        <v>49</v>
      </c>
      <c r="AF58" s="368">
        <f>RANK(' Brechas abs'!AF58,' Brechas abs'!AF$2:AF$67,0)</f>
        <v>63</v>
      </c>
      <c r="AG58" s="368">
        <f>RANK(' Brechas abs'!AG58,' Brechas abs'!AG$2:AG$67,0)</f>
        <v>33</v>
      </c>
      <c r="AH58" s="368">
        <f>RANK(' Brechas abs'!AH58,' Brechas abs'!AH$2:AH$67,0)</f>
        <v>34</v>
      </c>
      <c r="AI58" s="368">
        <f>RANK(' Brechas abs'!AI58,' Brechas abs'!AI$2:AI$67,0)</f>
        <v>39</v>
      </c>
      <c r="AJ58" s="368">
        <f>RANK(' Brechas abs'!AJ58,' Brechas abs'!AJ$2:AJ$67,0)</f>
        <v>51</v>
      </c>
      <c r="AK58" s="368">
        <f>RANK(' Brechas abs'!AK58,' Brechas abs'!AK$2:AK$67,0)</f>
        <v>53</v>
      </c>
      <c r="AL58" s="368">
        <f>RANK(' Brechas abs'!AL58,' Brechas abs'!AL$2:AL$67,0)</f>
        <v>38</v>
      </c>
      <c r="AM58" s="368">
        <f>RANK(' Brechas abs'!AM58,' Brechas abs'!AM$2:AM$67,0)</f>
        <v>49</v>
      </c>
      <c r="AN58" s="368">
        <f>RANK(' Brechas abs'!AN58,' Brechas abs'!AN$2:AN$67,0)</f>
        <v>40</v>
      </c>
      <c r="AO58" s="368">
        <f>RANK(' Brechas abs'!AO58,' Brechas abs'!AO$2:AO$67,0)</f>
        <v>52</v>
      </c>
      <c r="AP58" s="368">
        <f>RANK(' Brechas abs'!AP58,' Brechas abs'!AP$2:AP$67,0)</f>
        <v>22</v>
      </c>
      <c r="AQ58" s="368">
        <f>RANK(' Brechas abs'!AQ58,' Brechas abs'!AQ$2:AQ$67,0)</f>
        <v>41</v>
      </c>
      <c r="AR58" s="368">
        <f>RANK(' Brechas abs'!AR58,' Brechas abs'!AR$2:AR$67,0)</f>
        <v>33</v>
      </c>
      <c r="AS58" s="368">
        <f>RANK(' Brechas abs'!AS58,' Brechas abs'!AS$2:AS$67,0)</f>
        <v>45</v>
      </c>
      <c r="AT58" s="368">
        <f>RANK(' Brechas abs'!AT58,' Brechas abs'!AT$2:AT$67,0)</f>
        <v>60</v>
      </c>
      <c r="AU58" s="368">
        <f>RANK(' Brechas abs'!AU58,' Brechas abs'!AU$2:AU$67,0)</f>
        <v>45</v>
      </c>
      <c r="AV58" s="368">
        <f>RANK(' Brechas abs'!AV58,' Brechas abs'!AV$2:AV$67,0)</f>
        <v>55</v>
      </c>
      <c r="AW58" s="368">
        <f>RANK(' Brechas abs'!AW58,' Brechas abs'!AW$2:AW$67,0)</f>
        <v>40</v>
      </c>
      <c r="AX58" s="368">
        <f>RANK(' Brechas abs'!AX58,' Brechas abs'!AX$2:AX$67,0)</f>
        <v>58</v>
      </c>
      <c r="AY58" s="368">
        <f>RANK(' Brechas abs'!AY58,' Brechas abs'!AY$2:AY$67,0)</f>
        <v>58</v>
      </c>
      <c r="AZ58" s="368">
        <f>RANK(' Brechas abs'!AZ58,' Brechas abs'!AZ$2:AZ$67,0)</f>
        <v>43</v>
      </c>
      <c r="BA58" s="368">
        <f>RANK(' Brechas abs'!BA58,' Brechas abs'!BA$2:BA$67,0)</f>
        <v>25</v>
      </c>
      <c r="BB58" s="368">
        <f>RANK(' Brechas abs'!BB58,' Brechas abs'!BB$2:BB$67,0)</f>
        <v>13</v>
      </c>
      <c r="BC58" s="368">
        <f>RANK(' Brechas abs'!BC58,' Brechas abs'!BC$2:BC$67,0)</f>
        <v>35</v>
      </c>
      <c r="BD58" s="368">
        <f>RANK(' Brechas abs'!BD58,' Brechas abs'!BD$2:BD$67,0)</f>
        <v>43</v>
      </c>
      <c r="BE58" s="368">
        <f>RANK(' Brechas abs'!BE58,' Brechas abs'!BE$2:BE$67,0)</f>
        <v>29</v>
      </c>
      <c r="BF58" s="368">
        <f>RANK(' Brechas abs'!BF58,' Brechas abs'!BF$2:BF$67,0)</f>
        <v>24</v>
      </c>
      <c r="BG58" s="368">
        <f>RANK(' Brechas abs'!BG58,' Brechas abs'!BG$2:BG$67,0)</f>
        <v>39</v>
      </c>
      <c r="BH58" s="368">
        <f>RANK(' Brechas abs'!BH58,' Brechas abs'!BH$2:BH$67,0)</f>
        <v>44</v>
      </c>
      <c r="BI58" s="368">
        <f>RANK(' Brechas abs'!BI58,' Brechas abs'!BI$2:BI$67,0)</f>
        <v>27</v>
      </c>
      <c r="BJ58" s="368">
        <f>RANK(' Brechas abs'!BJ58,' Brechas abs'!BJ$2:BJ$67,0)</f>
        <v>47</v>
      </c>
      <c r="BK58" s="368">
        <f>RANK(' Brechas abs'!BK58,' Brechas abs'!BK$2:BK$67,0)</f>
        <v>46</v>
      </c>
      <c r="BL58" s="368">
        <f>RANK(' Brechas abs'!BL58,' Brechas abs'!BL$2:BL$67,0)</f>
        <v>15</v>
      </c>
      <c r="BM58" s="368">
        <f>RANK(' Brechas abs'!BM58,' Brechas abs'!BM$2:BM$67,0)</f>
        <v>33</v>
      </c>
      <c r="BN58" s="368">
        <f>RANK(' Brechas abs'!BN58,' Brechas abs'!BN$2:BN$67,0)</f>
        <v>10</v>
      </c>
      <c r="BO58" s="368">
        <f>RANK(' Brechas abs'!BO58,' Brechas abs'!BO$2:BO$67,0)</f>
        <v>38</v>
      </c>
      <c r="BP58" s="368">
        <f>RANK(' Brechas abs'!BP58,' Brechas abs'!BP$2:BP$67,0)</f>
        <v>59</v>
      </c>
      <c r="BQ58" s="368">
        <f>RANK(' Brechas abs'!BQ58,' Brechas abs'!BQ$2:BQ$67,0)</f>
        <v>60</v>
      </c>
      <c r="BR58" s="368">
        <f>RANK(' Brechas abs'!BR58,' Brechas abs'!BR$2:BR$67,0)</f>
        <v>32</v>
      </c>
      <c r="BS58" s="368">
        <f>RANK(' Brechas abs'!BS58,' Brechas abs'!BS$2:BS$67,0)</f>
        <v>52</v>
      </c>
      <c r="BT58" s="368">
        <f>RANK(' Brechas abs'!BT58,' Brechas abs'!BT$2:BT$67,0)</f>
        <v>59</v>
      </c>
      <c r="BU58" s="368">
        <f>RANK(' Brechas abs'!BU58,' Brechas abs'!BU$2:BU$67,0)</f>
        <v>55</v>
      </c>
    </row>
    <row r="59" spans="1:73">
      <c r="A59" s="367">
        <v>81</v>
      </c>
      <c r="B59" s="367" t="s">
        <v>104</v>
      </c>
      <c r="C59" s="367">
        <v>2023</v>
      </c>
      <c r="D59" s="368">
        <f>RANK(' Brechas abs'!D59,' Brechas abs'!D$2:D$67,0)</f>
        <v>1</v>
      </c>
      <c r="E59" s="368">
        <f>RANK(' Brechas abs'!E59,' Brechas abs'!E$2:E$67,0)</f>
        <v>22</v>
      </c>
      <c r="F59" s="368">
        <f>RANK(' Brechas abs'!F59,' Brechas abs'!F$2:F$67,0)</f>
        <v>43</v>
      </c>
      <c r="G59" s="368">
        <f>RANK(' Brechas abs'!G59,' Brechas abs'!G$2:G$67,0)</f>
        <v>55</v>
      </c>
      <c r="H59" s="368">
        <f>RANK(' Brechas abs'!H59,' Brechas abs'!H$2:H$67,0)</f>
        <v>47</v>
      </c>
      <c r="I59" s="368">
        <f>RANK(' Brechas abs'!I59,' Brechas abs'!I$2:I$67,0)</f>
        <v>12</v>
      </c>
      <c r="J59" s="368">
        <f>RANK(' Brechas abs'!J59,' Brechas abs'!J$2:J$67,0)</f>
        <v>8</v>
      </c>
      <c r="K59" s="368">
        <f>RANK(' Brechas abs'!K59,' Brechas abs'!K$2:K$67,0)</f>
        <v>17</v>
      </c>
      <c r="L59" s="368">
        <f>RANK(' Brechas abs'!L59,' Brechas abs'!L$2:L$67,0)</f>
        <v>25</v>
      </c>
      <c r="M59" s="368">
        <f>RANK(' Brechas abs'!M59,' Brechas abs'!M$2:M$67,0)</f>
        <v>8</v>
      </c>
      <c r="N59" s="368">
        <f>RANK(' Brechas abs'!N59,' Brechas abs'!N$2:N$67,0)</f>
        <v>6</v>
      </c>
      <c r="O59" s="368">
        <f>RANK(' Brechas abs'!O59,' Brechas abs'!O$2:O$67,0)</f>
        <v>26</v>
      </c>
      <c r="P59" s="368">
        <f>RANK(' Brechas abs'!P59,' Brechas abs'!P$2:P$67,0)</f>
        <v>47</v>
      </c>
      <c r="Q59" s="368">
        <f>RANK(' Brechas abs'!Q59,' Brechas abs'!Q$2:Q$67,0)</f>
        <v>29</v>
      </c>
      <c r="R59" s="368">
        <f>RANK(' Brechas abs'!R59,' Brechas abs'!R$2:R$67,0)</f>
        <v>43</v>
      </c>
      <c r="S59" s="368">
        <f>RANK(' Brechas abs'!S59,' Brechas abs'!S$2:S$67,0)</f>
        <v>51</v>
      </c>
      <c r="T59" s="368">
        <f>RANK(' Brechas abs'!T59,' Brechas abs'!T$2:T$67,0)</f>
        <v>39</v>
      </c>
      <c r="U59" s="368">
        <f>RANK(' Brechas abs'!U59,' Brechas abs'!U$2:U$67,0)</f>
        <v>57</v>
      </c>
      <c r="V59" s="368">
        <f>RANK(' Brechas abs'!V59,' Brechas abs'!V$2:V$67,0)</f>
        <v>61</v>
      </c>
      <c r="W59" s="368">
        <f>RANK(' Brechas abs'!W59,' Brechas abs'!W$2:W$67,0)</f>
        <v>26</v>
      </c>
      <c r="X59" s="368">
        <f>RANK(' Brechas abs'!X59,' Brechas abs'!X$2:X$67,0)</f>
        <v>34</v>
      </c>
      <c r="Y59" s="368">
        <f>RANK(' Brechas abs'!Y59,' Brechas abs'!Y$2:Y$67,0)</f>
        <v>54</v>
      </c>
      <c r="Z59" s="368">
        <f>RANK(' Brechas abs'!Z59,' Brechas abs'!Z$2:Z$67,0)</f>
        <v>2</v>
      </c>
      <c r="AA59" s="368">
        <f>RANK(' Brechas abs'!AA59,' Brechas abs'!AA$2:AA$67,0)</f>
        <v>61</v>
      </c>
      <c r="AB59" s="368">
        <f>RANK(' Brechas abs'!AB59,' Brechas abs'!AB$2:AB$67,0)</f>
        <v>42</v>
      </c>
      <c r="AC59" s="368">
        <f>RANK(' Brechas abs'!AC59,' Brechas abs'!AC$2:AC$67,0)</f>
        <v>50</v>
      </c>
      <c r="AD59" s="368">
        <f>RANK(' Brechas abs'!AD59,' Brechas abs'!AD$2:AD$67,0)</f>
        <v>2</v>
      </c>
      <c r="AE59" s="368">
        <f>RANK(' Brechas abs'!AE59,' Brechas abs'!AE$2:AE$67,0)</f>
        <v>28</v>
      </c>
      <c r="AF59" s="368">
        <f>RANK(' Brechas abs'!AF59,' Brechas abs'!AF$2:AF$67,0)</f>
        <v>4</v>
      </c>
      <c r="AG59" s="368">
        <f>RANK(' Brechas abs'!AG59,' Brechas abs'!AG$2:AG$67,0)</f>
        <v>7</v>
      </c>
      <c r="AH59" s="368">
        <f>RANK(' Brechas abs'!AH59,' Brechas abs'!AH$2:AH$67,0)</f>
        <v>12</v>
      </c>
      <c r="AI59" s="368">
        <f>RANK(' Brechas abs'!AI59,' Brechas abs'!AI$2:AI$67,0)</f>
        <v>14</v>
      </c>
      <c r="AJ59" s="368">
        <f>RANK(' Brechas abs'!AJ59,' Brechas abs'!AJ$2:AJ$67,0)</f>
        <v>7</v>
      </c>
      <c r="AK59" s="368">
        <f>RANK(' Brechas abs'!AK59,' Brechas abs'!AK$2:AK$67,0)</f>
        <v>17</v>
      </c>
      <c r="AL59" s="368">
        <f>RANK(' Brechas abs'!AL59,' Brechas abs'!AL$2:AL$67,0)</f>
        <v>7</v>
      </c>
      <c r="AM59" s="368">
        <f>RANK(' Brechas abs'!AM59,' Brechas abs'!AM$2:AM$67,0)</f>
        <v>8</v>
      </c>
      <c r="AN59" s="368">
        <f>RANK(' Brechas abs'!AN59,' Brechas abs'!AN$2:AN$67,0)</f>
        <v>8</v>
      </c>
      <c r="AO59" s="368">
        <f>RANK(' Brechas abs'!AO59,' Brechas abs'!AO$2:AO$67,0)</f>
        <v>14</v>
      </c>
      <c r="AP59" s="368">
        <f>RANK(' Brechas abs'!AP59,' Brechas abs'!AP$2:AP$67,0)</f>
        <v>65</v>
      </c>
      <c r="AQ59" s="368">
        <f>RANK(' Brechas abs'!AQ59,' Brechas abs'!AQ$2:AQ$67,0)</f>
        <v>33</v>
      </c>
      <c r="AR59" s="368">
        <f>RANK(' Brechas abs'!AR59,' Brechas abs'!AR$2:AR$67,0)</f>
        <v>19</v>
      </c>
      <c r="AS59" s="368">
        <f>RANK(' Brechas abs'!AS59,' Brechas abs'!AS$2:AS$67,0)</f>
        <v>42</v>
      </c>
      <c r="AT59" s="368">
        <f>RANK(' Brechas abs'!AT59,' Brechas abs'!AT$2:AT$67,0)</f>
        <v>23</v>
      </c>
      <c r="AU59" s="368">
        <f>RANK(' Brechas abs'!AU59,' Brechas abs'!AU$2:AU$67,0)</f>
        <v>15</v>
      </c>
      <c r="AV59" s="368">
        <f>RANK(' Brechas abs'!AV59,' Brechas abs'!AV$2:AV$67,0)</f>
        <v>59</v>
      </c>
      <c r="AW59" s="368">
        <f>RANK(' Brechas abs'!AW59,' Brechas abs'!AW$2:AW$67,0)</f>
        <v>5</v>
      </c>
      <c r="AX59" s="368">
        <f>RANK(' Brechas abs'!AX59,' Brechas abs'!AX$2:AX$67,0)</f>
        <v>22</v>
      </c>
      <c r="AY59" s="368">
        <f>RANK(' Brechas abs'!AY59,' Brechas abs'!AY$2:AY$67,0)</f>
        <v>13</v>
      </c>
      <c r="AZ59" s="368">
        <f>RANK(' Brechas abs'!AZ59,' Brechas abs'!AZ$2:AZ$67,0)</f>
        <v>3</v>
      </c>
      <c r="BA59" s="368">
        <f>RANK(' Brechas abs'!BA59,' Brechas abs'!BA$2:BA$67,0)</f>
        <v>7</v>
      </c>
      <c r="BB59" s="368">
        <f>RANK(' Brechas abs'!BB59,' Brechas abs'!BB$2:BB$67,0)</f>
        <v>20</v>
      </c>
      <c r="BC59" s="368">
        <f>RANK(' Brechas abs'!BC59,' Brechas abs'!BC$2:BC$67,0)</f>
        <v>52</v>
      </c>
      <c r="BD59" s="368">
        <f>RANK(' Brechas abs'!BD59,' Brechas abs'!BD$2:BD$67,0)</f>
        <v>63</v>
      </c>
      <c r="BE59" s="368">
        <f>RANK(' Brechas abs'!BE59,' Brechas abs'!BE$2:BE$67,0)</f>
        <v>50</v>
      </c>
      <c r="BF59" s="368">
        <f>RANK(' Brechas abs'!BF59,' Brechas abs'!BF$2:BF$67,0)</f>
        <v>52</v>
      </c>
      <c r="BG59" s="368">
        <f>RANK(' Brechas abs'!BG59,' Brechas abs'!BG$2:BG$67,0)</f>
        <v>38</v>
      </c>
      <c r="BH59" s="368">
        <f>RANK(' Brechas abs'!BH59,' Brechas abs'!BH$2:BH$67,0)</f>
        <v>51</v>
      </c>
      <c r="BI59" s="368">
        <f>RANK(' Brechas abs'!BI59,' Brechas abs'!BI$2:BI$67,0)</f>
        <v>65</v>
      </c>
      <c r="BJ59" s="368">
        <f>RANK(' Brechas abs'!BJ59,' Brechas abs'!BJ$2:BJ$67,0)</f>
        <v>60</v>
      </c>
      <c r="BK59" s="368">
        <f>RANK(' Brechas abs'!BK59,' Brechas abs'!BK$2:BK$67,0)</f>
        <v>43</v>
      </c>
      <c r="BL59" s="368">
        <f>RANK(' Brechas abs'!BL59,' Brechas abs'!BL$2:BL$67,0)</f>
        <v>21</v>
      </c>
      <c r="BM59" s="368">
        <f>RANK(' Brechas abs'!BM59,' Brechas abs'!BM$2:BM$67,0)</f>
        <v>34</v>
      </c>
      <c r="BN59" s="368">
        <f>RANK(' Brechas abs'!BN59,' Brechas abs'!BN$2:BN$67,0)</f>
        <v>23</v>
      </c>
      <c r="BO59" s="368">
        <f>RANK(' Brechas abs'!BO59,' Brechas abs'!BO$2:BO$67,0)</f>
        <v>39</v>
      </c>
      <c r="BP59" s="368">
        <f>RANK(' Brechas abs'!BP59,' Brechas abs'!BP$2:BP$67,0)</f>
        <v>34</v>
      </c>
      <c r="BQ59" s="368">
        <f>RANK(' Brechas abs'!BQ59,' Brechas abs'!BQ$2:BQ$67,0)</f>
        <v>4</v>
      </c>
      <c r="BR59" s="368">
        <f>RANK(' Brechas abs'!BR59,' Brechas abs'!BR$2:BR$67,0)</f>
        <v>2</v>
      </c>
      <c r="BS59" s="368">
        <f>RANK(' Brechas abs'!BS59,' Brechas abs'!BS$2:BS$67,0)</f>
        <v>18</v>
      </c>
      <c r="BT59" s="368">
        <f>RANK(' Brechas abs'!BT59,' Brechas abs'!BT$2:BT$67,0)</f>
        <v>14</v>
      </c>
      <c r="BU59" s="368">
        <f>RANK(' Brechas abs'!BU59,' Brechas abs'!BU$2:BU$67,0)</f>
        <v>19</v>
      </c>
    </row>
    <row r="60" spans="1:73">
      <c r="A60" s="367">
        <v>85</v>
      </c>
      <c r="B60" s="367" t="s">
        <v>105</v>
      </c>
      <c r="C60" s="367">
        <v>2023</v>
      </c>
      <c r="D60" s="368">
        <f>RANK(' Brechas abs'!D60,' Brechas abs'!D$2:D$67,0)</f>
        <v>19</v>
      </c>
      <c r="E60" s="368">
        <f>RANK(' Brechas abs'!E60,' Brechas abs'!E$2:E$67,0)</f>
        <v>10</v>
      </c>
      <c r="F60" s="368">
        <f>RANK(' Brechas abs'!F60,' Brechas abs'!F$2:F$67,0)</f>
        <v>28</v>
      </c>
      <c r="G60" s="368">
        <f>RANK(' Brechas abs'!G60,' Brechas abs'!G$2:G$67,0)</f>
        <v>38</v>
      </c>
      <c r="H60" s="368">
        <f>RANK(' Brechas abs'!H60,' Brechas abs'!H$2:H$67,0)</f>
        <v>53</v>
      </c>
      <c r="I60" s="368">
        <f>RANK(' Brechas abs'!I60,' Brechas abs'!I$2:I$67,0)</f>
        <v>46</v>
      </c>
      <c r="J60" s="368">
        <f>RANK(' Brechas abs'!J60,' Brechas abs'!J$2:J$67,0)</f>
        <v>19</v>
      </c>
      <c r="K60" s="368">
        <f>RANK(' Brechas abs'!K60,' Brechas abs'!K$2:K$67,0)</f>
        <v>25</v>
      </c>
      <c r="L60" s="368">
        <f>RANK(' Brechas abs'!L60,' Brechas abs'!L$2:L$67,0)</f>
        <v>51</v>
      </c>
      <c r="M60" s="368">
        <f>RANK(' Brechas abs'!M60,' Brechas abs'!M$2:M$67,0)</f>
        <v>62</v>
      </c>
      <c r="N60" s="368">
        <f>RANK(' Brechas abs'!N60,' Brechas abs'!N$2:N$67,0)</f>
        <v>22</v>
      </c>
      <c r="O60" s="368">
        <f>RANK(' Brechas abs'!O60,' Brechas abs'!O$2:O$67,0)</f>
        <v>27</v>
      </c>
      <c r="P60" s="368">
        <f>RANK(' Brechas abs'!P60,' Brechas abs'!P$2:P$67,0)</f>
        <v>51</v>
      </c>
      <c r="Q60" s="368">
        <f>RANK(' Brechas abs'!Q60,' Brechas abs'!Q$2:Q$67,0)</f>
        <v>58</v>
      </c>
      <c r="R60" s="368">
        <f>RANK(' Brechas abs'!R60,' Brechas abs'!R$2:R$67,0)</f>
        <v>22</v>
      </c>
      <c r="S60" s="368">
        <f>RANK(' Brechas abs'!S60,' Brechas abs'!S$2:S$67,0)</f>
        <v>26</v>
      </c>
      <c r="T60" s="368">
        <f>RANK(' Brechas abs'!T60,' Brechas abs'!T$2:T$67,0)</f>
        <v>14</v>
      </c>
      <c r="U60" s="368">
        <f>RANK(' Brechas abs'!U60,' Brechas abs'!U$2:U$67,0)</f>
        <v>3</v>
      </c>
      <c r="V60" s="368">
        <f>RANK(' Brechas abs'!V60,' Brechas abs'!V$2:V$67,0)</f>
        <v>11</v>
      </c>
      <c r="W60" s="368">
        <f>RANK(' Brechas abs'!W60,' Brechas abs'!W$2:W$67,0)</f>
        <v>37</v>
      </c>
      <c r="X60" s="368">
        <f>RANK(' Brechas abs'!X60,' Brechas abs'!X$2:X$67,0)</f>
        <v>22</v>
      </c>
      <c r="Y60" s="368">
        <f>RANK(' Brechas abs'!Y60,' Brechas abs'!Y$2:Y$67,0)</f>
        <v>48</v>
      </c>
      <c r="Z60" s="368">
        <f>RANK(' Brechas abs'!Z60,' Brechas abs'!Z$2:Z$67,0)</f>
        <v>16</v>
      </c>
      <c r="AA60" s="368">
        <f>RANK(' Brechas abs'!AA60,' Brechas abs'!AA$2:AA$67,0)</f>
        <v>49</v>
      </c>
      <c r="AB60" s="368">
        <f>RANK(' Brechas abs'!AB60,' Brechas abs'!AB$2:AB$67,0)</f>
        <v>11</v>
      </c>
      <c r="AC60" s="368">
        <f>RANK(' Brechas abs'!AC60,' Brechas abs'!AC$2:AC$67,0)</f>
        <v>41</v>
      </c>
      <c r="AD60" s="368">
        <f>RANK(' Brechas abs'!AD60,' Brechas abs'!AD$2:AD$67,0)</f>
        <v>46</v>
      </c>
      <c r="AE60" s="368">
        <f>RANK(' Brechas abs'!AE60,' Brechas abs'!AE$2:AE$67,0)</f>
        <v>17</v>
      </c>
      <c r="AF60" s="368">
        <f>RANK(' Brechas abs'!AF60,' Brechas abs'!AF$2:AF$67,0)</f>
        <v>24</v>
      </c>
      <c r="AG60" s="368">
        <f>RANK(' Brechas abs'!AG60,' Brechas abs'!AG$2:AG$67,0)</f>
        <v>18</v>
      </c>
      <c r="AH60" s="368">
        <f>RANK(' Brechas abs'!AH60,' Brechas abs'!AH$2:AH$67,0)</f>
        <v>10</v>
      </c>
      <c r="AI60" s="368">
        <f>RANK(' Brechas abs'!AI60,' Brechas abs'!AI$2:AI$67,0)</f>
        <v>43</v>
      </c>
      <c r="AJ60" s="368">
        <f>RANK(' Brechas abs'!AJ60,' Brechas abs'!AJ$2:AJ$67,0)</f>
        <v>57</v>
      </c>
      <c r="AK60" s="368">
        <f>RANK(' Brechas abs'!AK60,' Brechas abs'!AK$2:AK$67,0)</f>
        <v>41</v>
      </c>
      <c r="AL60" s="368">
        <f>RANK(' Brechas abs'!AL60,' Brechas abs'!AL$2:AL$67,0)</f>
        <v>3</v>
      </c>
      <c r="AM60" s="368">
        <f>RANK(' Brechas abs'!AM60,' Brechas abs'!AM$2:AM$67,0)</f>
        <v>17</v>
      </c>
      <c r="AN60" s="368">
        <f>RANK(' Brechas abs'!AN60,' Brechas abs'!AN$2:AN$67,0)</f>
        <v>36</v>
      </c>
      <c r="AO60" s="368">
        <f>RANK(' Brechas abs'!AO60,' Brechas abs'!AO$2:AO$67,0)</f>
        <v>38</v>
      </c>
      <c r="AP60" s="368">
        <f>RANK(' Brechas abs'!AP60,' Brechas abs'!AP$2:AP$67,0)</f>
        <v>7</v>
      </c>
      <c r="AQ60" s="368">
        <f>RANK(' Brechas abs'!AQ60,' Brechas abs'!AQ$2:AQ$67,0)</f>
        <v>11</v>
      </c>
      <c r="AR60" s="368">
        <f>RANK(' Brechas abs'!AR60,' Brechas abs'!AR$2:AR$67,0)</f>
        <v>9</v>
      </c>
      <c r="AS60" s="368">
        <f>RANK(' Brechas abs'!AS60,' Brechas abs'!AS$2:AS$67,0)</f>
        <v>65</v>
      </c>
      <c r="AT60" s="368">
        <f>RANK(' Brechas abs'!AT60,' Brechas abs'!AT$2:AT$67,0)</f>
        <v>20</v>
      </c>
      <c r="AU60" s="368">
        <f>RANK(' Brechas abs'!AU60,' Brechas abs'!AU$2:AU$67,0)</f>
        <v>28</v>
      </c>
      <c r="AV60" s="368">
        <f>RANK(' Brechas abs'!AV60,' Brechas abs'!AV$2:AV$67,0)</f>
        <v>56</v>
      </c>
      <c r="AW60" s="368">
        <f>RANK(' Brechas abs'!AW60,' Brechas abs'!AW$2:AW$67,0)</f>
        <v>32</v>
      </c>
      <c r="AX60" s="368">
        <f>RANK(' Brechas abs'!AX60,' Brechas abs'!AX$2:AX$67,0)</f>
        <v>10</v>
      </c>
      <c r="AY60" s="368">
        <f>RANK(' Brechas abs'!AY60,' Brechas abs'!AY$2:AY$67,0)</f>
        <v>24</v>
      </c>
      <c r="AZ60" s="368">
        <f>RANK(' Brechas abs'!AZ60,' Brechas abs'!AZ$2:AZ$67,0)</f>
        <v>26</v>
      </c>
      <c r="BA60" s="368">
        <f>RANK(' Brechas abs'!BA60,' Brechas abs'!BA$2:BA$67,0)</f>
        <v>26</v>
      </c>
      <c r="BB60" s="368">
        <f>RANK(' Brechas abs'!BB60,' Brechas abs'!BB$2:BB$67,0)</f>
        <v>14</v>
      </c>
      <c r="BC60" s="368">
        <f>RANK(' Brechas abs'!BC60,' Brechas abs'!BC$2:BC$67,0)</f>
        <v>63</v>
      </c>
      <c r="BD60" s="368">
        <f>RANK(' Brechas abs'!BD60,' Brechas abs'!BD$2:BD$67,0)</f>
        <v>20</v>
      </c>
      <c r="BE60" s="368">
        <f>RANK(' Brechas abs'!BE60,' Brechas abs'!BE$2:BE$67,0)</f>
        <v>21</v>
      </c>
      <c r="BF60" s="368">
        <f>RANK(' Brechas abs'!BF60,' Brechas abs'!BF$2:BF$67,0)</f>
        <v>3</v>
      </c>
      <c r="BG60" s="368">
        <f>RANK(' Brechas abs'!BG60,' Brechas abs'!BG$2:BG$67,0)</f>
        <v>12</v>
      </c>
      <c r="BH60" s="368">
        <f>RANK(' Brechas abs'!BH60,' Brechas abs'!BH$2:BH$67,0)</f>
        <v>63</v>
      </c>
      <c r="BI60" s="368">
        <f>RANK(' Brechas abs'!BI60,' Brechas abs'!BI$2:BI$67,0)</f>
        <v>39</v>
      </c>
      <c r="BJ60" s="368">
        <f>RANK(' Brechas abs'!BJ60,' Brechas abs'!BJ$2:BJ$67,0)</f>
        <v>64</v>
      </c>
      <c r="BK60" s="368">
        <f>RANK(' Brechas abs'!BK60,' Brechas abs'!BK$2:BK$67,0)</f>
        <v>12</v>
      </c>
      <c r="BL60" s="368">
        <f>RANK(' Brechas abs'!BL60,' Brechas abs'!BL$2:BL$67,0)</f>
        <v>7</v>
      </c>
      <c r="BM60" s="368">
        <f>RANK(' Brechas abs'!BM60,' Brechas abs'!BM$2:BM$67,0)</f>
        <v>42</v>
      </c>
      <c r="BN60" s="368">
        <f>RANK(' Brechas abs'!BN60,' Brechas abs'!BN$2:BN$67,0)</f>
        <v>21</v>
      </c>
      <c r="BO60" s="368">
        <f>RANK(' Brechas abs'!BO60,' Brechas abs'!BO$2:BO$67,0)</f>
        <v>19</v>
      </c>
      <c r="BP60" s="368">
        <f>RANK(' Brechas abs'!BP60,' Brechas abs'!BP$2:BP$67,0)</f>
        <v>53</v>
      </c>
      <c r="BQ60" s="368">
        <f>RANK(' Brechas abs'!BQ60,' Brechas abs'!BQ$2:BQ$67,0)</f>
        <v>23</v>
      </c>
      <c r="BR60" s="368">
        <f>RANK(' Brechas abs'!BR60,' Brechas abs'!BR$2:BR$67,0)</f>
        <v>47</v>
      </c>
      <c r="BS60" s="368">
        <f>RANK(' Brechas abs'!BS60,' Brechas abs'!BS$2:BS$67,0)</f>
        <v>1</v>
      </c>
      <c r="BT60" s="368">
        <f>RANK(' Brechas abs'!BT60,' Brechas abs'!BT$2:BT$67,0)</f>
        <v>23</v>
      </c>
      <c r="BU60" s="368">
        <f>RANK(' Brechas abs'!BU60,' Brechas abs'!BU$2:BU$67,0)</f>
        <v>56</v>
      </c>
    </row>
    <row r="61" spans="1:73">
      <c r="A61" s="367">
        <v>86</v>
      </c>
      <c r="B61" s="367" t="s">
        <v>106</v>
      </c>
      <c r="C61" s="367">
        <v>2023</v>
      </c>
      <c r="D61" s="368">
        <f>RANK(' Brechas abs'!D61,' Brechas abs'!D$2:D$67,0)</f>
        <v>7</v>
      </c>
      <c r="E61" s="368">
        <f>RANK(' Brechas abs'!E61,' Brechas abs'!E$2:E$67,0)</f>
        <v>6</v>
      </c>
      <c r="F61" s="368">
        <f>RANK(' Brechas abs'!F61,' Brechas abs'!F$2:F$67,0)</f>
        <v>16</v>
      </c>
      <c r="G61" s="368">
        <f>RANK(' Brechas abs'!G61,' Brechas abs'!G$2:G$67,0)</f>
        <v>9</v>
      </c>
      <c r="H61" s="368">
        <f>RANK(' Brechas abs'!H61,' Brechas abs'!H$2:H$67,0)</f>
        <v>20</v>
      </c>
      <c r="I61" s="368">
        <f>RANK(' Brechas abs'!I61,' Brechas abs'!I$2:I$67,0)</f>
        <v>6</v>
      </c>
      <c r="J61" s="368">
        <f>RANK(' Brechas abs'!J61,' Brechas abs'!J$2:J$67,0)</f>
        <v>20</v>
      </c>
      <c r="K61" s="368">
        <f>RANK(' Brechas abs'!K61,' Brechas abs'!K$2:K$67,0)</f>
        <v>6</v>
      </c>
      <c r="L61" s="368">
        <f>RANK(' Brechas abs'!L61,' Brechas abs'!L$2:L$67,0)</f>
        <v>19</v>
      </c>
      <c r="M61" s="368">
        <f>RANK(' Brechas abs'!M61,' Brechas abs'!M$2:M$67,0)</f>
        <v>59</v>
      </c>
      <c r="N61" s="368">
        <f>RANK(' Brechas abs'!N61,' Brechas abs'!N$2:N$67,0)</f>
        <v>38</v>
      </c>
      <c r="O61" s="368">
        <f>RANK(' Brechas abs'!O61,' Brechas abs'!O$2:O$67,0)</f>
        <v>10</v>
      </c>
      <c r="P61" s="368">
        <f>RANK(' Brechas abs'!P61,' Brechas abs'!P$2:P$67,0)</f>
        <v>18</v>
      </c>
      <c r="Q61" s="368">
        <f>RANK(' Brechas abs'!Q61,' Brechas abs'!Q$2:Q$67,0)</f>
        <v>8</v>
      </c>
      <c r="R61" s="368">
        <f>RANK(' Brechas abs'!R61,' Brechas abs'!R$2:R$67,0)</f>
        <v>64</v>
      </c>
      <c r="S61" s="368">
        <f>RANK(' Brechas abs'!S61,' Brechas abs'!S$2:S$67,0)</f>
        <v>5</v>
      </c>
      <c r="T61" s="368">
        <f>RANK(' Brechas abs'!T61,' Brechas abs'!T$2:T$67,0)</f>
        <v>19</v>
      </c>
      <c r="U61" s="368">
        <f>RANK(' Brechas abs'!U61,' Brechas abs'!U$2:U$67,0)</f>
        <v>58</v>
      </c>
      <c r="V61" s="368">
        <f>RANK(' Brechas abs'!V61,' Brechas abs'!V$2:V$67,0)</f>
        <v>55</v>
      </c>
      <c r="W61" s="368">
        <f>RANK(' Brechas abs'!W61,' Brechas abs'!W$2:W$67,0)</f>
        <v>36</v>
      </c>
      <c r="X61" s="368">
        <f>RANK(' Brechas abs'!X61,' Brechas abs'!X$2:X$67,0)</f>
        <v>28</v>
      </c>
      <c r="Y61" s="368">
        <f>RANK(' Brechas abs'!Y61,' Brechas abs'!Y$2:Y$67,0)</f>
        <v>24</v>
      </c>
      <c r="Z61" s="368">
        <f>RANK(' Brechas abs'!Z61,' Brechas abs'!Z$2:Z$67,0)</f>
        <v>55</v>
      </c>
      <c r="AA61" s="368">
        <f>RANK(' Brechas abs'!AA61,' Brechas abs'!AA$2:AA$67,0)</f>
        <v>16</v>
      </c>
      <c r="AB61" s="368">
        <f>RANK(' Brechas abs'!AB61,' Brechas abs'!AB$2:AB$67,0)</f>
        <v>51</v>
      </c>
      <c r="AC61" s="368">
        <f>RANK(' Brechas abs'!AC61,' Brechas abs'!AC$2:AC$67,0)</f>
        <v>46</v>
      </c>
      <c r="AD61" s="368">
        <f>RANK(' Brechas abs'!AD61,' Brechas abs'!AD$2:AD$67,0)</f>
        <v>7</v>
      </c>
      <c r="AE61" s="368">
        <f>RANK(' Brechas abs'!AE61,' Brechas abs'!AE$2:AE$67,0)</f>
        <v>64</v>
      </c>
      <c r="AF61" s="368">
        <f>RANK(' Brechas abs'!AF61,' Brechas abs'!AF$2:AF$67,0)</f>
        <v>3</v>
      </c>
      <c r="AG61" s="368">
        <f>RANK(' Brechas abs'!AG61,' Brechas abs'!AG$2:AG$67,0)</f>
        <v>43</v>
      </c>
      <c r="AH61" s="368">
        <f>RANK(' Brechas abs'!AH61,' Brechas abs'!AH$2:AH$67,0)</f>
        <v>43</v>
      </c>
      <c r="AI61" s="368">
        <f>RANK(' Brechas abs'!AI61,' Brechas abs'!AI$2:AI$67,0)</f>
        <v>23</v>
      </c>
      <c r="AJ61" s="368">
        <f>RANK(' Brechas abs'!AJ61,' Brechas abs'!AJ$2:AJ$67,0)</f>
        <v>29</v>
      </c>
      <c r="AK61" s="368">
        <f>RANK(' Brechas abs'!AK61,' Brechas abs'!AK$2:AK$67,0)</f>
        <v>16</v>
      </c>
      <c r="AL61" s="368">
        <f>RANK(' Brechas abs'!AL61,' Brechas abs'!AL$2:AL$67,0)</f>
        <v>65</v>
      </c>
      <c r="AM61" s="368">
        <f>RANK(' Brechas abs'!AM61,' Brechas abs'!AM$2:AM$67,0)</f>
        <v>9</v>
      </c>
      <c r="AN61" s="368">
        <f>RANK(' Brechas abs'!AN61,' Brechas abs'!AN$2:AN$67,0)</f>
        <v>54</v>
      </c>
      <c r="AO61" s="368">
        <f>RANK(' Brechas abs'!AO61,' Brechas abs'!AO$2:AO$67,0)</f>
        <v>10</v>
      </c>
      <c r="AP61" s="368">
        <f>RANK(' Brechas abs'!AP61,' Brechas abs'!AP$2:AP$67,0)</f>
        <v>15</v>
      </c>
      <c r="AQ61" s="368">
        <f>RANK(' Brechas abs'!AQ61,' Brechas abs'!AQ$2:AQ$67,0)</f>
        <v>3</v>
      </c>
      <c r="AR61" s="368">
        <f>RANK(' Brechas abs'!AR61,' Brechas abs'!AR$2:AR$67,0)</f>
        <v>13</v>
      </c>
      <c r="AS61" s="368">
        <f>RANK(' Brechas abs'!AS61,' Brechas abs'!AS$2:AS$67,0)</f>
        <v>41</v>
      </c>
      <c r="AT61" s="368">
        <f>RANK(' Brechas abs'!AT61,' Brechas abs'!AT$2:AT$67,0)</f>
        <v>14</v>
      </c>
      <c r="AU61" s="368">
        <f>RANK(' Brechas abs'!AU61,' Brechas abs'!AU$2:AU$67,0)</f>
        <v>49</v>
      </c>
      <c r="AV61" s="368">
        <f>RANK(' Brechas abs'!AV61,' Brechas abs'!AV$2:AV$67,0)</f>
        <v>44</v>
      </c>
      <c r="AW61" s="368">
        <f>RANK(' Brechas abs'!AW61,' Brechas abs'!AW$2:AW$67,0)</f>
        <v>53</v>
      </c>
      <c r="AX61" s="368">
        <f>RANK(' Brechas abs'!AX61,' Brechas abs'!AX$2:AX$67,0)</f>
        <v>26</v>
      </c>
      <c r="AY61" s="368">
        <f>RANK(' Brechas abs'!AY61,' Brechas abs'!AY$2:AY$67,0)</f>
        <v>12</v>
      </c>
      <c r="AZ61" s="368">
        <f>RANK(' Brechas abs'!AZ61,' Brechas abs'!AZ$2:AZ$67,0)</f>
        <v>4</v>
      </c>
      <c r="BA61" s="368">
        <f>RANK(' Brechas abs'!BA61,' Brechas abs'!BA$2:BA$67,0)</f>
        <v>5</v>
      </c>
      <c r="BB61" s="368">
        <f>RANK(' Brechas abs'!BB61,' Brechas abs'!BB$2:BB$67,0)</f>
        <v>59</v>
      </c>
      <c r="BC61" s="368">
        <f>RANK(' Brechas abs'!BC61,' Brechas abs'!BC$2:BC$67,0)</f>
        <v>17</v>
      </c>
      <c r="BD61" s="368">
        <f>RANK(' Brechas abs'!BD61,' Brechas abs'!BD$2:BD$67,0)</f>
        <v>16</v>
      </c>
      <c r="BE61" s="368">
        <f>RANK(' Brechas abs'!BE61,' Brechas abs'!BE$2:BE$67,0)</f>
        <v>62</v>
      </c>
      <c r="BF61" s="368">
        <f>RANK(' Brechas abs'!BF61,' Brechas abs'!BF$2:BF$67,0)</f>
        <v>37</v>
      </c>
      <c r="BG61" s="368">
        <f>RANK(' Brechas abs'!BG61,' Brechas abs'!BG$2:BG$67,0)</f>
        <v>37</v>
      </c>
      <c r="BH61" s="368">
        <f>RANK(' Brechas abs'!BH61,' Brechas abs'!BH$2:BH$67,0)</f>
        <v>28</v>
      </c>
      <c r="BI61" s="368">
        <f>RANK(' Brechas abs'!BI61,' Brechas abs'!BI$2:BI$67,0)</f>
        <v>53</v>
      </c>
      <c r="BJ61" s="368">
        <f>RANK(' Brechas abs'!BJ61,' Brechas abs'!BJ$2:BJ$67,0)</f>
        <v>66</v>
      </c>
      <c r="BK61" s="368">
        <f>RANK(' Brechas abs'!BK61,' Brechas abs'!BK$2:BK$67,0)</f>
        <v>1</v>
      </c>
      <c r="BL61" s="368">
        <f>RANK(' Brechas abs'!BL61,' Brechas abs'!BL$2:BL$67,0)</f>
        <v>65</v>
      </c>
      <c r="BM61" s="368">
        <f>RANK(' Brechas abs'!BM61,' Brechas abs'!BM$2:BM$67,0)</f>
        <v>13</v>
      </c>
      <c r="BN61" s="368">
        <f>RANK(' Brechas abs'!BN61,' Brechas abs'!BN$2:BN$67,0)</f>
        <v>17</v>
      </c>
      <c r="BO61" s="368">
        <f>RANK(' Brechas abs'!BO61,' Brechas abs'!BO$2:BO$67,0)</f>
        <v>7</v>
      </c>
      <c r="BP61" s="368">
        <f>RANK(' Brechas abs'!BP61,' Brechas abs'!BP$2:BP$67,0)</f>
        <v>14</v>
      </c>
      <c r="BQ61" s="368">
        <f>RANK(' Brechas abs'!BQ61,' Brechas abs'!BQ$2:BQ$67,0)</f>
        <v>17</v>
      </c>
      <c r="BR61" s="368">
        <f>RANK(' Brechas abs'!BR61,' Brechas abs'!BR$2:BR$67,0)</f>
        <v>11</v>
      </c>
      <c r="BS61" s="368">
        <f>RANK(' Brechas abs'!BS61,' Brechas abs'!BS$2:BS$67,0)</f>
        <v>22</v>
      </c>
      <c r="BT61" s="368">
        <f>RANK(' Brechas abs'!BT61,' Brechas abs'!BT$2:BT$67,0)</f>
        <v>17</v>
      </c>
      <c r="BU61" s="368">
        <f>RANK(' Brechas abs'!BU61,' Brechas abs'!BU$2:BU$67,0)</f>
        <v>15</v>
      </c>
    </row>
    <row r="62" spans="1:73" ht="27">
      <c r="A62" s="367">
        <v>88</v>
      </c>
      <c r="B62" s="367" t="s">
        <v>107</v>
      </c>
      <c r="C62" s="367">
        <v>2023</v>
      </c>
      <c r="D62" s="368">
        <f>RANK(' Brechas abs'!D62,' Brechas abs'!D$2:D$67,0)</f>
        <v>43</v>
      </c>
      <c r="E62" s="368">
        <f>RANK(' Brechas abs'!E62,' Brechas abs'!E$2:E$67,0)</f>
        <v>50</v>
      </c>
      <c r="F62" s="368">
        <f>RANK(' Brechas abs'!F62,' Brechas abs'!F$2:F$67,0)</f>
        <v>61</v>
      </c>
      <c r="G62" s="368">
        <f>RANK(' Brechas abs'!G62,' Brechas abs'!G$2:G$67,0)</f>
        <v>33</v>
      </c>
      <c r="H62" s="368">
        <f>RANK(' Brechas abs'!H62,' Brechas abs'!H$2:H$67,0)</f>
        <v>23</v>
      </c>
      <c r="I62" s="368">
        <f>RANK(' Brechas abs'!I62,' Brechas abs'!I$2:I$67,0)</f>
        <v>61</v>
      </c>
      <c r="J62" s="368">
        <f>RANK(' Brechas abs'!J62,' Brechas abs'!J$2:J$67,0)</f>
        <v>25</v>
      </c>
      <c r="K62" s="368">
        <f>RANK(' Brechas abs'!K62,' Brechas abs'!K$2:K$67,0)</f>
        <v>34</v>
      </c>
      <c r="L62" s="368">
        <f>RANK(' Brechas abs'!L62,' Brechas abs'!L$2:L$67,0)</f>
        <v>26</v>
      </c>
      <c r="M62" s="368">
        <f>RANK(' Brechas abs'!M62,' Brechas abs'!M$2:M$67,0)</f>
        <v>14</v>
      </c>
      <c r="N62" s="368">
        <f>RANK(' Brechas abs'!N62,' Brechas abs'!N$2:N$67,0)</f>
        <v>55</v>
      </c>
      <c r="O62" s="368">
        <f>RANK(' Brechas abs'!O62,' Brechas abs'!O$2:O$67,0)</f>
        <v>7</v>
      </c>
      <c r="P62" s="368">
        <f>RANK(' Brechas abs'!P62,' Brechas abs'!P$2:P$67,0)</f>
        <v>40</v>
      </c>
      <c r="Q62" s="368">
        <f>RANK(' Brechas abs'!Q62,' Brechas abs'!Q$2:Q$67,0)</f>
        <v>22</v>
      </c>
      <c r="R62" s="368">
        <f>RANK(' Brechas abs'!R62,' Brechas abs'!R$2:R$67,0)</f>
        <v>17</v>
      </c>
      <c r="S62" s="368">
        <f>RANK(' Brechas abs'!S62,' Brechas abs'!S$2:S$67,0)</f>
        <v>63</v>
      </c>
      <c r="T62" s="368">
        <f>RANK(' Brechas abs'!T62,' Brechas abs'!T$2:T$67,0)</f>
        <v>66</v>
      </c>
      <c r="U62" s="368">
        <f>RANK(' Brechas abs'!U62,' Brechas abs'!U$2:U$67,0)</f>
        <v>66</v>
      </c>
      <c r="V62" s="368">
        <f>RANK(' Brechas abs'!V62,' Brechas abs'!V$2:V$67,0)</f>
        <v>66</v>
      </c>
      <c r="W62" s="368">
        <f>RANK(' Brechas abs'!W62,' Brechas abs'!W$2:W$67,0)</f>
        <v>43</v>
      </c>
      <c r="X62" s="368">
        <f>RANK(' Brechas abs'!X62,' Brechas abs'!X$2:X$67,0)</f>
        <v>66</v>
      </c>
      <c r="Y62" s="368">
        <f>RANK(' Brechas abs'!Y62,' Brechas abs'!Y$2:Y$67,0)</f>
        <v>66</v>
      </c>
      <c r="Z62" s="368">
        <f>RANK(' Brechas abs'!Z62,' Brechas abs'!Z$2:Z$67,0)</f>
        <v>62</v>
      </c>
      <c r="AA62" s="368">
        <f>RANK(' Brechas abs'!AA62,' Brechas abs'!AA$2:AA$67,0)</f>
        <v>50</v>
      </c>
      <c r="AB62" s="368">
        <f>RANK(' Brechas abs'!AB62,' Brechas abs'!AB$2:AB$67,0)</f>
        <v>39</v>
      </c>
      <c r="AC62" s="368">
        <f>RANK(' Brechas abs'!AC62,' Brechas abs'!AC$2:AC$67,0)</f>
        <v>37</v>
      </c>
      <c r="AD62" s="368">
        <f>RANK(' Brechas abs'!AD62,' Brechas abs'!AD$2:AD$67,0)</f>
        <v>18</v>
      </c>
      <c r="AE62" s="368">
        <f>RANK(' Brechas abs'!AE62,' Brechas abs'!AE$2:AE$67,0)</f>
        <v>23</v>
      </c>
      <c r="AF62" s="368">
        <f>RANK(' Brechas abs'!AF62,' Brechas abs'!AF$2:AF$67,0)</f>
        <v>43</v>
      </c>
      <c r="AG62" s="368">
        <f>RANK(' Brechas abs'!AG62,' Brechas abs'!AG$2:AG$67,0)</f>
        <v>63</v>
      </c>
      <c r="AH62" s="368">
        <f>RANK(' Brechas abs'!AH62,' Brechas abs'!AH$2:AH$67,0)</f>
        <v>16</v>
      </c>
      <c r="AI62" s="368">
        <f>RANK(' Brechas abs'!AI62,' Brechas abs'!AI$2:AI$67,0)</f>
        <v>48</v>
      </c>
      <c r="AJ62" s="368">
        <f>RANK(' Brechas abs'!AJ62,' Brechas abs'!AJ$2:AJ$67,0)</f>
        <v>66</v>
      </c>
      <c r="AK62" s="368">
        <f>RANK(' Brechas abs'!AK62,' Brechas abs'!AK$2:AK$67,0)</f>
        <v>58</v>
      </c>
      <c r="AL62" s="368">
        <f>RANK(' Brechas abs'!AL62,' Brechas abs'!AL$2:AL$67,0)</f>
        <v>6</v>
      </c>
      <c r="AM62" s="368">
        <f>RANK(' Brechas abs'!AM62,' Brechas abs'!AM$2:AM$67,0)</f>
        <v>1</v>
      </c>
      <c r="AN62" s="368">
        <f>RANK(' Brechas abs'!AN62,' Brechas abs'!AN$2:AN$67,0)</f>
        <v>56</v>
      </c>
      <c r="AO62" s="368">
        <f>RANK(' Brechas abs'!AO62,' Brechas abs'!AO$2:AO$67,0)</f>
        <v>20</v>
      </c>
      <c r="AP62" s="368">
        <f>RANK(' Brechas abs'!AP62,' Brechas abs'!AP$2:AP$67,0)</f>
        <v>45</v>
      </c>
      <c r="AQ62" s="368">
        <f>RANK(' Brechas abs'!AQ62,' Brechas abs'!AQ$2:AQ$67,0)</f>
        <v>19</v>
      </c>
      <c r="AR62" s="368">
        <f>RANK(' Brechas abs'!AR62,' Brechas abs'!AR$2:AR$67,0)</f>
        <v>14</v>
      </c>
      <c r="AS62" s="368">
        <f>RANK(' Brechas abs'!AS62,' Brechas abs'!AS$2:AS$67,0)</f>
        <v>51</v>
      </c>
      <c r="AT62" s="368">
        <f>RANK(' Brechas abs'!AT62,' Brechas abs'!AT$2:AT$67,0)</f>
        <v>21</v>
      </c>
      <c r="AU62" s="368">
        <f>RANK(' Brechas abs'!AU62,' Brechas abs'!AU$2:AU$67,0)</f>
        <v>1</v>
      </c>
      <c r="AV62" s="368">
        <f>RANK(' Brechas abs'!AV62,' Brechas abs'!AV$2:AV$67,0)</f>
        <v>21</v>
      </c>
      <c r="AW62" s="368">
        <f>RANK(' Brechas abs'!AW62,' Brechas abs'!AW$2:AW$67,0)</f>
        <v>11</v>
      </c>
      <c r="AX62" s="368">
        <f>RANK(' Brechas abs'!AX62,' Brechas abs'!AX$2:AX$67,0)</f>
        <v>29</v>
      </c>
      <c r="AY62" s="368">
        <f>RANK(' Brechas abs'!AY62,' Brechas abs'!AY$2:AY$67,0)</f>
        <v>8</v>
      </c>
      <c r="AZ62" s="368">
        <f>RANK(' Brechas abs'!AZ62,' Brechas abs'!AZ$2:AZ$67,0)</f>
        <v>22</v>
      </c>
      <c r="BA62" s="368">
        <f>RANK(' Brechas abs'!BA62,' Brechas abs'!BA$2:BA$67,0)</f>
        <v>24</v>
      </c>
      <c r="BB62" s="368">
        <f>RANK(' Brechas abs'!BB62,' Brechas abs'!BB$2:BB$67,0)</f>
        <v>31</v>
      </c>
      <c r="BC62" s="368">
        <f>RANK(' Brechas abs'!BC62,' Brechas abs'!BC$2:BC$67,0)</f>
        <v>41</v>
      </c>
      <c r="BD62" s="368">
        <f>RANK(' Brechas abs'!BD62,' Brechas abs'!BD$2:BD$67,0)</f>
        <v>4</v>
      </c>
      <c r="BE62" s="368">
        <f>RANK(' Brechas abs'!BE62,' Brechas abs'!BE$2:BE$67,0)</f>
        <v>64</v>
      </c>
      <c r="BF62" s="368">
        <f>RANK(' Brechas abs'!BF62,' Brechas abs'!BF$2:BF$67,0)</f>
        <v>56</v>
      </c>
      <c r="BG62" s="368">
        <f>RANK(' Brechas abs'!BG62,' Brechas abs'!BG$2:BG$67,0)</f>
        <v>7</v>
      </c>
      <c r="BH62" s="368">
        <f>RANK(' Brechas abs'!BH62,' Brechas abs'!BH$2:BH$67,0)</f>
        <v>50</v>
      </c>
      <c r="BI62" s="368">
        <f>RANK(' Brechas abs'!BI62,' Brechas abs'!BI$2:BI$67,0)</f>
        <v>59</v>
      </c>
      <c r="BJ62" s="368">
        <f>RANK(' Brechas abs'!BJ62,' Brechas abs'!BJ$2:BJ$67,0)</f>
        <v>49</v>
      </c>
      <c r="BK62" s="368">
        <f>RANK(' Brechas abs'!BK62,' Brechas abs'!BK$2:BK$67,0)</f>
        <v>65</v>
      </c>
      <c r="BL62" s="368">
        <f>RANK(' Brechas abs'!BL62,' Brechas abs'!BL$2:BL$67,0)</f>
        <v>54</v>
      </c>
      <c r="BM62" s="368">
        <f>RANK(' Brechas abs'!BM62,' Brechas abs'!BM$2:BM$67,0)</f>
        <v>20</v>
      </c>
      <c r="BN62" s="368">
        <f>RANK(' Brechas abs'!BN62,' Brechas abs'!BN$2:BN$67,0)</f>
        <v>2</v>
      </c>
      <c r="BO62" s="368">
        <f>RANK(' Brechas abs'!BO62,' Brechas abs'!BO$2:BO$67,0)</f>
        <v>51</v>
      </c>
      <c r="BP62" s="368">
        <f>RANK(' Brechas abs'!BP62,' Brechas abs'!BP$2:BP$67,0)</f>
        <v>60</v>
      </c>
      <c r="BQ62" s="368">
        <f>RANK(' Brechas abs'!BQ62,' Brechas abs'!BQ$2:BQ$67,0)</f>
        <v>33</v>
      </c>
      <c r="BR62" s="368">
        <f>RANK(' Brechas abs'!BR62,' Brechas abs'!BR$2:BR$67,0)</f>
        <v>29</v>
      </c>
      <c r="BS62" s="368">
        <f>RANK(' Brechas abs'!BS62,' Brechas abs'!BS$2:BS$67,0)</f>
        <v>61</v>
      </c>
      <c r="BT62" s="368">
        <f>RANK(' Brechas abs'!BT62,' Brechas abs'!BT$2:BT$67,0)</f>
        <v>1</v>
      </c>
      <c r="BU62" s="368">
        <f>RANK(' Brechas abs'!BU62,' Brechas abs'!BU$2:BU$67,0)</f>
        <v>11</v>
      </c>
    </row>
    <row r="63" spans="1:73">
      <c r="A63" s="367">
        <v>91</v>
      </c>
      <c r="B63" s="367" t="s">
        <v>108</v>
      </c>
      <c r="C63" s="367">
        <v>2023</v>
      </c>
      <c r="D63" s="368">
        <f>RANK(' Brechas abs'!D63,' Brechas abs'!D$2:D$67,0)</f>
        <v>9</v>
      </c>
      <c r="E63" s="368">
        <f>RANK(' Brechas abs'!E63,' Brechas abs'!E$2:E$67,0)</f>
        <v>25</v>
      </c>
      <c r="F63" s="368">
        <f>RANK(' Brechas abs'!F63,' Brechas abs'!F$2:F$67,0)</f>
        <v>6</v>
      </c>
      <c r="G63" s="368">
        <f>RANK(' Brechas abs'!G63,' Brechas abs'!G$2:G$67,0)</f>
        <v>19</v>
      </c>
      <c r="H63" s="368">
        <f>RANK(' Brechas abs'!H63,' Brechas abs'!H$2:H$67,0)</f>
        <v>6</v>
      </c>
      <c r="I63" s="368">
        <f>RANK(' Brechas abs'!I63,' Brechas abs'!I$2:I$67,0)</f>
        <v>53</v>
      </c>
      <c r="J63" s="368">
        <f>RANK(' Brechas abs'!J63,' Brechas abs'!J$2:J$67,0)</f>
        <v>13</v>
      </c>
      <c r="K63" s="368">
        <f>RANK(' Brechas abs'!K63,' Brechas abs'!K$2:K$67,0)</f>
        <v>10</v>
      </c>
      <c r="L63" s="368">
        <f>RANK(' Brechas abs'!L63,' Brechas abs'!L$2:L$67,0)</f>
        <v>62</v>
      </c>
      <c r="M63" s="368">
        <f>RANK(' Brechas abs'!M63,' Brechas abs'!M$2:M$67,0)</f>
        <v>3</v>
      </c>
      <c r="N63" s="368">
        <f>RANK(' Brechas abs'!N63,' Brechas abs'!N$2:N$67,0)</f>
        <v>17</v>
      </c>
      <c r="O63" s="368">
        <f>RANK(' Brechas abs'!O63,' Brechas abs'!O$2:O$67,0)</f>
        <v>4</v>
      </c>
      <c r="P63" s="368">
        <f>RANK(' Brechas abs'!P63,' Brechas abs'!P$2:P$67,0)</f>
        <v>1</v>
      </c>
      <c r="Q63" s="368">
        <f>RANK(' Brechas abs'!Q63,' Brechas abs'!Q$2:Q$67,0)</f>
        <v>3</v>
      </c>
      <c r="R63" s="368">
        <f>RANK(' Brechas abs'!R63,' Brechas abs'!R$2:R$67,0)</f>
        <v>4</v>
      </c>
      <c r="S63" s="368">
        <f>RANK(' Brechas abs'!S63,' Brechas abs'!S$2:S$67,0)</f>
        <v>48</v>
      </c>
      <c r="T63" s="368">
        <f>RANK(' Brechas abs'!T63,' Brechas abs'!T$2:T$67,0)</f>
        <v>44</v>
      </c>
      <c r="U63" s="368">
        <f>RANK(' Brechas abs'!U63,' Brechas abs'!U$2:U$67,0)</f>
        <v>65</v>
      </c>
      <c r="V63" s="368">
        <f>RANK(' Brechas abs'!V63,' Brechas abs'!V$2:V$67,0)</f>
        <v>10</v>
      </c>
      <c r="W63" s="368">
        <f>RANK(' Brechas abs'!W63,' Brechas abs'!W$2:W$67,0)</f>
        <v>59</v>
      </c>
      <c r="X63" s="368">
        <f>RANK(' Brechas abs'!X63,' Brechas abs'!X$2:X$67,0)</f>
        <v>44</v>
      </c>
      <c r="Y63" s="368">
        <f>RANK(' Brechas abs'!Y63,' Brechas abs'!Y$2:Y$67,0)</f>
        <v>60</v>
      </c>
      <c r="Z63" s="368">
        <f>RANK(' Brechas abs'!Z63,' Brechas abs'!Z$2:Z$67,0)</f>
        <v>17</v>
      </c>
      <c r="AA63" s="368">
        <f>RANK(' Brechas abs'!AA63,' Brechas abs'!AA$2:AA$67,0)</f>
        <v>56</v>
      </c>
      <c r="AB63" s="368">
        <f>RANK(' Brechas abs'!AB63,' Brechas abs'!AB$2:AB$67,0)</f>
        <v>33</v>
      </c>
      <c r="AC63" s="368">
        <f>RANK(' Brechas abs'!AC63,' Brechas abs'!AC$2:AC$67,0)</f>
        <v>3</v>
      </c>
      <c r="AD63" s="368">
        <f>RANK(' Brechas abs'!AD63,' Brechas abs'!AD$2:AD$67,0)</f>
        <v>43</v>
      </c>
      <c r="AE63" s="368">
        <f>RANK(' Brechas abs'!AE63,' Brechas abs'!AE$2:AE$67,0)</f>
        <v>8</v>
      </c>
      <c r="AF63" s="368">
        <f>RANK(' Brechas abs'!AF63,' Brechas abs'!AF$2:AF$67,0)</f>
        <v>5</v>
      </c>
      <c r="AG63" s="368">
        <f>RANK(' Brechas abs'!AG63,' Brechas abs'!AG$2:AG$67,0)</f>
        <v>9</v>
      </c>
      <c r="AH63" s="368">
        <f>RANK(' Brechas abs'!AH63,' Brechas abs'!AH$2:AH$67,0)</f>
        <v>7</v>
      </c>
      <c r="AI63" s="368">
        <f>RANK(' Brechas abs'!AI63,' Brechas abs'!AI$2:AI$67,0)</f>
        <v>11</v>
      </c>
      <c r="AJ63" s="368">
        <f>RANK(' Brechas abs'!AJ63,' Brechas abs'!AJ$2:AJ$67,0)</f>
        <v>10</v>
      </c>
      <c r="AK63" s="368">
        <f>RANK(' Brechas abs'!AK63,' Brechas abs'!AK$2:AK$67,0)</f>
        <v>14</v>
      </c>
      <c r="AL63" s="368">
        <f>RANK(' Brechas abs'!AL63,' Brechas abs'!AL$2:AL$67,0)</f>
        <v>1</v>
      </c>
      <c r="AM63" s="368">
        <f>RANK(' Brechas abs'!AM63,' Brechas abs'!AM$2:AM$67,0)</f>
        <v>6</v>
      </c>
      <c r="AN63" s="368">
        <f>RANK(' Brechas abs'!AN63,' Brechas abs'!AN$2:AN$67,0)</f>
        <v>33</v>
      </c>
      <c r="AO63" s="368">
        <f>RANK(' Brechas abs'!AO63,' Brechas abs'!AO$2:AO$67,0)</f>
        <v>5</v>
      </c>
      <c r="AP63" s="368">
        <f>RANK(' Brechas abs'!AP63,' Brechas abs'!AP$2:AP$67,0)</f>
        <v>19</v>
      </c>
      <c r="AQ63" s="368">
        <f>RANK(' Brechas abs'!AQ63,' Brechas abs'!AQ$2:AQ$67,0)</f>
        <v>1</v>
      </c>
      <c r="AR63" s="368">
        <f>RANK(' Brechas abs'!AR63,' Brechas abs'!AR$2:AR$67,0)</f>
        <v>7</v>
      </c>
      <c r="AS63" s="368">
        <f>RANK(' Brechas abs'!AS63,' Brechas abs'!AS$2:AS$67,0)</f>
        <v>2</v>
      </c>
      <c r="AT63" s="368">
        <f>RANK(' Brechas abs'!AT63,' Brechas abs'!AT$2:AT$67,0)</f>
        <v>46</v>
      </c>
      <c r="AU63" s="368">
        <f>RANK(' Brechas abs'!AU63,' Brechas abs'!AU$2:AU$67,0)</f>
        <v>40</v>
      </c>
      <c r="AV63" s="368">
        <f>RANK(' Brechas abs'!AV63,' Brechas abs'!AV$2:AV$67,0)</f>
        <v>31</v>
      </c>
      <c r="AW63" s="368">
        <f>RANK(' Brechas abs'!AW63,' Brechas abs'!AW$2:AW$67,0)</f>
        <v>8</v>
      </c>
      <c r="AX63" s="368">
        <f>RANK(' Brechas abs'!AX63,' Brechas abs'!AX$2:AX$67,0)</f>
        <v>56</v>
      </c>
      <c r="AY63" s="368">
        <f>RANK(' Brechas abs'!AY63,' Brechas abs'!AY$2:AY$67,0)</f>
        <v>6</v>
      </c>
      <c r="AZ63" s="368">
        <f>RANK(' Brechas abs'!AZ63,' Brechas abs'!AZ$2:AZ$67,0)</f>
        <v>18</v>
      </c>
      <c r="BA63" s="368">
        <f>RANK(' Brechas abs'!BA63,' Brechas abs'!BA$2:BA$67,0)</f>
        <v>4</v>
      </c>
      <c r="BB63" s="368">
        <f>RANK(' Brechas abs'!BB63,' Brechas abs'!BB$2:BB$67,0)</f>
        <v>2</v>
      </c>
      <c r="BC63" s="368">
        <f>RANK(' Brechas abs'!BC63,' Brechas abs'!BC$2:BC$67,0)</f>
        <v>6</v>
      </c>
      <c r="BD63" s="368">
        <f>RANK(' Brechas abs'!BD63,' Brechas abs'!BD$2:BD$67,0)</f>
        <v>60</v>
      </c>
      <c r="BE63" s="368">
        <f>RANK(' Brechas abs'!BE63,' Brechas abs'!BE$2:BE$67,0)</f>
        <v>60</v>
      </c>
      <c r="BF63" s="368">
        <f>RANK(' Brechas abs'!BF63,' Brechas abs'!BF$2:BF$67,0)</f>
        <v>2</v>
      </c>
      <c r="BG63" s="368">
        <f>RANK(' Brechas abs'!BG63,' Brechas abs'!BG$2:BG$67,0)</f>
        <v>66</v>
      </c>
      <c r="BH63" s="368">
        <f>RANK(' Brechas abs'!BH63,' Brechas abs'!BH$2:BH$67,0)</f>
        <v>29</v>
      </c>
      <c r="BI63" s="368">
        <f>RANK(' Brechas abs'!BI63,' Brechas abs'!BI$2:BI$67,0)</f>
        <v>66</v>
      </c>
      <c r="BJ63" s="368">
        <f>RANK(' Brechas abs'!BJ63,' Brechas abs'!BJ$2:BJ$67,0)</f>
        <v>54</v>
      </c>
      <c r="BK63" s="368">
        <f>RANK(' Brechas abs'!BK63,' Brechas abs'!BK$2:BK$67,0)</f>
        <v>39</v>
      </c>
      <c r="BL63" s="368">
        <f>RANK(' Brechas abs'!BL63,' Brechas abs'!BL$2:BL$67,0)</f>
        <v>63</v>
      </c>
      <c r="BM63" s="368">
        <f>RANK(' Brechas abs'!BM63,' Brechas abs'!BM$2:BM$67,0)</f>
        <v>1</v>
      </c>
      <c r="BN63" s="368">
        <f>RANK(' Brechas abs'!BN63,' Brechas abs'!BN$2:BN$67,0)</f>
        <v>9</v>
      </c>
      <c r="BO63" s="368">
        <f>RANK(' Brechas abs'!BO63,' Brechas abs'!BO$2:BO$67,0)</f>
        <v>1</v>
      </c>
      <c r="BP63" s="368">
        <f>RANK(' Brechas abs'!BP63,' Brechas abs'!BP$2:BP$67,0)</f>
        <v>11</v>
      </c>
      <c r="BQ63" s="368">
        <f>RANK(' Brechas abs'!BQ63,' Brechas abs'!BQ$2:BQ$67,0)</f>
        <v>24</v>
      </c>
      <c r="BR63" s="368">
        <f>RANK(' Brechas abs'!BR63,' Brechas abs'!BR$2:BR$67,0)</f>
        <v>51</v>
      </c>
      <c r="BS63" s="368">
        <f>RANK(' Brechas abs'!BS63,' Brechas abs'!BS$2:BS$67,0)</f>
        <v>1</v>
      </c>
      <c r="BT63" s="368">
        <f>RANK(' Brechas abs'!BT63,' Brechas abs'!BT$2:BT$67,0)</f>
        <v>7</v>
      </c>
      <c r="BU63" s="368">
        <f>RANK(' Brechas abs'!BU63,' Brechas abs'!BU$2:BU$67,0)</f>
        <v>2</v>
      </c>
    </row>
    <row r="64" spans="1:73">
      <c r="A64" s="367">
        <v>94</v>
      </c>
      <c r="B64" s="367" t="s">
        <v>109</v>
      </c>
      <c r="C64" s="367">
        <v>2023</v>
      </c>
      <c r="D64" s="368">
        <f>RANK(' Brechas abs'!D64,' Brechas abs'!D$2:D$67,0)</f>
        <v>2</v>
      </c>
      <c r="E64" s="368">
        <f>RANK(' Brechas abs'!E64,' Brechas abs'!E$2:E$67,0)</f>
        <v>40</v>
      </c>
      <c r="F64" s="368">
        <f>RANK(' Brechas abs'!F64,' Brechas abs'!F$2:F$67,0)</f>
        <v>4</v>
      </c>
      <c r="G64" s="368">
        <f>RANK(' Brechas abs'!G64,' Brechas abs'!G$2:G$67,0)</f>
        <v>3</v>
      </c>
      <c r="H64" s="368">
        <f>RANK(' Brechas abs'!H64,' Brechas abs'!H$2:H$67,0)</f>
        <v>4</v>
      </c>
      <c r="I64" s="368">
        <f>RANK(' Brechas abs'!I64,' Brechas abs'!I$2:I$67,0)</f>
        <v>15</v>
      </c>
      <c r="J64" s="368">
        <f>RANK(' Brechas abs'!J64,' Brechas abs'!J$2:J$67,0)</f>
        <v>14</v>
      </c>
      <c r="K64" s="368">
        <f>RANK(' Brechas abs'!K64,' Brechas abs'!K$2:K$67,0)</f>
        <v>49</v>
      </c>
      <c r="L64" s="368">
        <f>RANK(' Brechas abs'!L64,' Brechas abs'!L$2:L$67,0)</f>
        <v>13</v>
      </c>
      <c r="M64" s="368">
        <f>RANK(' Brechas abs'!M64,' Brechas abs'!M$2:M$67,0)</f>
        <v>6</v>
      </c>
      <c r="N64" s="368">
        <f>RANK(' Brechas abs'!N64,' Brechas abs'!N$2:N$67,0)</f>
        <v>30</v>
      </c>
      <c r="O64" s="368">
        <f>RANK(' Brechas abs'!O64,' Brechas abs'!O$2:O$67,0)</f>
        <v>5</v>
      </c>
      <c r="P64" s="368">
        <f>RANK(' Brechas abs'!P64,' Brechas abs'!P$2:P$67,0)</f>
        <v>3</v>
      </c>
      <c r="Q64" s="368">
        <f>RANK(' Brechas abs'!Q64,' Brechas abs'!Q$2:Q$67,0)</f>
        <v>14</v>
      </c>
      <c r="R64" s="368">
        <f>RANK(' Brechas abs'!R64,' Brechas abs'!R$2:R$67,0)</f>
        <v>29</v>
      </c>
      <c r="S64" s="368">
        <f>RANK(' Brechas abs'!S64,' Brechas abs'!S$2:S$67,0)</f>
        <v>32</v>
      </c>
      <c r="T64" s="368">
        <f>RANK(' Brechas abs'!T64,' Brechas abs'!T$2:T$67,0)</f>
        <v>2</v>
      </c>
      <c r="U64" s="368">
        <f>RANK(' Brechas abs'!U64,' Brechas abs'!U$2:U$67,0)</f>
        <v>49</v>
      </c>
      <c r="V64" s="368">
        <f>RANK(' Brechas abs'!V64,' Brechas abs'!V$2:V$67,0)</f>
        <v>40</v>
      </c>
      <c r="W64" s="368">
        <f>RANK(' Brechas abs'!W64,' Brechas abs'!W$2:W$67,0)</f>
        <v>62</v>
      </c>
      <c r="X64" s="368">
        <f>RANK(' Brechas abs'!X64,' Brechas abs'!X$2:X$67,0)</f>
        <v>38</v>
      </c>
      <c r="Y64" s="368">
        <f>RANK(' Brechas abs'!Y64,' Brechas abs'!Y$2:Y$67,0)</f>
        <v>55</v>
      </c>
      <c r="Z64" s="368">
        <f>RANK(' Brechas abs'!Z64,' Brechas abs'!Z$2:Z$67,0)</f>
        <v>49</v>
      </c>
      <c r="AA64" s="368">
        <f>RANK(' Brechas abs'!AA64,' Brechas abs'!AA$2:AA$67,0)</f>
        <v>6</v>
      </c>
      <c r="AB64" s="368">
        <f>RANK(' Brechas abs'!AB64,' Brechas abs'!AB$2:AB$67,0)</f>
        <v>7</v>
      </c>
      <c r="AC64" s="368">
        <f>RANK(' Brechas abs'!AC64,' Brechas abs'!AC$2:AC$67,0)</f>
        <v>6</v>
      </c>
      <c r="AD64" s="368">
        <f>RANK(' Brechas abs'!AD64,' Brechas abs'!AD$2:AD$67,0)</f>
        <v>63</v>
      </c>
      <c r="AE64" s="368">
        <f>RANK(' Brechas abs'!AE64,' Brechas abs'!AE$2:AE$67,0)</f>
        <v>66</v>
      </c>
      <c r="AF64" s="368">
        <f>RANK(' Brechas abs'!AF64,' Brechas abs'!AF$2:AF$67,0)</f>
        <v>16</v>
      </c>
      <c r="AG64" s="368">
        <f>RANK(' Brechas abs'!AG64,' Brechas abs'!AG$2:AG$67,0)</f>
        <v>13</v>
      </c>
      <c r="AH64" s="368">
        <f>RANK(' Brechas abs'!AH64,' Brechas abs'!AH$2:AH$67,0)</f>
        <v>5</v>
      </c>
      <c r="AI64" s="368">
        <f>RANK(' Brechas abs'!AI64,' Brechas abs'!AI$2:AI$67,0)</f>
        <v>7</v>
      </c>
      <c r="AJ64" s="368">
        <f>RANK(' Brechas abs'!AJ64,' Brechas abs'!AJ$2:AJ$67,0)</f>
        <v>36</v>
      </c>
      <c r="AK64" s="368">
        <f>RANK(' Brechas abs'!AK64,' Brechas abs'!AK$2:AK$67,0)</f>
        <v>1</v>
      </c>
      <c r="AL64" s="368">
        <f>RANK(' Brechas abs'!AL64,' Brechas abs'!AL$2:AL$67,0)</f>
        <v>26</v>
      </c>
      <c r="AM64" s="368">
        <f>RANK(' Brechas abs'!AM64,' Brechas abs'!AM$2:AM$67,0)</f>
        <v>5</v>
      </c>
      <c r="AN64" s="368">
        <f>RANK(' Brechas abs'!AN64,' Brechas abs'!AN$2:AN$67,0)</f>
        <v>1</v>
      </c>
      <c r="AO64" s="368">
        <f>RANK(' Brechas abs'!AO64,' Brechas abs'!AO$2:AO$67,0)</f>
        <v>1</v>
      </c>
      <c r="AP64" s="368">
        <f>RANK(' Brechas abs'!AP64,' Brechas abs'!AP$2:AP$67,0)</f>
        <v>4</v>
      </c>
      <c r="AQ64" s="368">
        <f>RANK(' Brechas abs'!AQ64,' Brechas abs'!AQ$2:AQ$67,0)</f>
        <v>21</v>
      </c>
      <c r="AR64" s="368">
        <f>RANK(' Brechas abs'!AR64,' Brechas abs'!AR$2:AR$67,0)</f>
        <v>3</v>
      </c>
      <c r="AS64" s="368">
        <f>RANK(' Brechas abs'!AS64,' Brechas abs'!AS$2:AS$67,0)</f>
        <v>1</v>
      </c>
      <c r="AT64" s="368">
        <f>RANK(' Brechas abs'!AT64,' Brechas abs'!AT$2:AT$67,0)</f>
        <v>8</v>
      </c>
      <c r="AU64" s="368">
        <f>RANK(' Brechas abs'!AU64,' Brechas abs'!AU$2:AU$67,0)</f>
        <v>31</v>
      </c>
      <c r="AV64" s="368">
        <f>RANK(' Brechas abs'!AV64,' Brechas abs'!AV$2:AV$67,0)</f>
        <v>54</v>
      </c>
      <c r="AW64" s="368">
        <f>RANK(' Brechas abs'!AW64,' Brechas abs'!AW$2:AW$67,0)</f>
        <v>3</v>
      </c>
      <c r="AX64" s="368">
        <f>RANK(' Brechas abs'!AX64,' Brechas abs'!AX$2:AX$67,0)</f>
        <v>50</v>
      </c>
      <c r="AY64" s="368">
        <f>RANK(' Brechas abs'!AY64,' Brechas abs'!AY$2:AY$67,0)</f>
        <v>1</v>
      </c>
      <c r="AZ64" s="368">
        <f>RANK(' Brechas abs'!AZ64,' Brechas abs'!AZ$2:AZ$67,0)</f>
        <v>2</v>
      </c>
      <c r="BA64" s="368">
        <f>RANK(' Brechas abs'!BA64,' Brechas abs'!BA$2:BA$67,0)</f>
        <v>48</v>
      </c>
      <c r="BB64" s="368">
        <f>RANK(' Brechas abs'!BB64,' Brechas abs'!BB$2:BB$67,0)</f>
        <v>19</v>
      </c>
      <c r="BC64" s="368">
        <f>RANK(' Brechas abs'!BC64,' Brechas abs'!BC$2:BC$67,0)</f>
        <v>48</v>
      </c>
      <c r="BD64" s="368">
        <f>RANK(' Brechas abs'!BD64,' Brechas abs'!BD$2:BD$67,0)</f>
        <v>6</v>
      </c>
      <c r="BE64" s="368">
        <f>RANK(' Brechas abs'!BE64,' Brechas abs'!BE$2:BE$67,0)</f>
        <v>16</v>
      </c>
      <c r="BF64" s="368">
        <f>RANK(' Brechas abs'!BF64,' Brechas abs'!BF$2:BF$67,0)</f>
        <v>6</v>
      </c>
      <c r="BG64" s="368">
        <f>RANK(' Brechas abs'!BG64,' Brechas abs'!BG$2:BG$67,0)</f>
        <v>28</v>
      </c>
      <c r="BH64" s="368">
        <f>RANK(' Brechas abs'!BH64,' Brechas abs'!BH$2:BH$67,0)</f>
        <v>19</v>
      </c>
      <c r="BI64" s="368">
        <f>RANK(' Brechas abs'!BI64,' Brechas abs'!BI$2:BI$67,0)</f>
        <v>57</v>
      </c>
      <c r="BJ64" s="368">
        <f>RANK(' Brechas abs'!BJ64,' Brechas abs'!BJ$2:BJ$67,0)</f>
        <v>48</v>
      </c>
      <c r="BK64" s="368">
        <f>RANK(' Brechas abs'!BK64,' Brechas abs'!BK$2:BK$67,0)</f>
        <v>55</v>
      </c>
      <c r="BL64" s="368">
        <f>RANK(' Brechas abs'!BL64,' Brechas abs'!BL$2:BL$67,0)</f>
        <v>59</v>
      </c>
      <c r="BM64" s="368">
        <f>RANK(' Brechas abs'!BM64,' Brechas abs'!BM$2:BM$67,0)</f>
        <v>9</v>
      </c>
      <c r="BN64" s="368">
        <f>RANK(' Brechas abs'!BN64,' Brechas abs'!BN$2:BN$67,0)</f>
        <v>14</v>
      </c>
      <c r="BO64" s="368">
        <f>RANK(' Brechas abs'!BO64,' Brechas abs'!BO$2:BO$67,0)</f>
        <v>2</v>
      </c>
      <c r="BP64" s="368">
        <f>RANK(' Brechas abs'!BP64,' Brechas abs'!BP$2:BP$67,0)</f>
        <v>35</v>
      </c>
      <c r="BQ64" s="368">
        <f>RANK(' Brechas abs'!BQ64,' Brechas abs'!BQ$2:BQ$67,0)</f>
        <v>12</v>
      </c>
      <c r="BR64" s="368">
        <f>RANK(' Brechas abs'!BR64,' Brechas abs'!BR$2:BR$67,0)</f>
        <v>1</v>
      </c>
      <c r="BS64" s="368">
        <f>RANK(' Brechas abs'!BS64,' Brechas abs'!BS$2:BS$67,0)</f>
        <v>1</v>
      </c>
      <c r="BT64" s="368">
        <f>RANK(' Brechas abs'!BT64,' Brechas abs'!BT$2:BT$67,0)</f>
        <v>4</v>
      </c>
      <c r="BU64" s="368">
        <f>RANK(' Brechas abs'!BU64,' Brechas abs'!BU$2:BU$67,0)</f>
        <v>4</v>
      </c>
    </row>
    <row r="65" spans="1:73">
      <c r="A65" s="367">
        <v>95</v>
      </c>
      <c r="B65" s="367" t="s">
        <v>110</v>
      </c>
      <c r="C65" s="367">
        <v>2023</v>
      </c>
      <c r="D65" s="368">
        <f>RANK(' Brechas abs'!D65,' Brechas abs'!D$2:D$67,0)</f>
        <v>32</v>
      </c>
      <c r="E65" s="368">
        <f>RANK(' Brechas abs'!E65,' Brechas abs'!E$2:E$67,0)</f>
        <v>8</v>
      </c>
      <c r="F65" s="368">
        <f>RANK(' Brechas abs'!F65,' Brechas abs'!F$2:F$67,0)</f>
        <v>13</v>
      </c>
      <c r="G65" s="368">
        <f>RANK(' Brechas abs'!G65,' Brechas abs'!G$2:G$67,0)</f>
        <v>6</v>
      </c>
      <c r="H65" s="368">
        <f>RANK(' Brechas abs'!H65,' Brechas abs'!H$2:H$67,0)</f>
        <v>7</v>
      </c>
      <c r="I65" s="368">
        <f>RANK(' Brechas abs'!I65,' Brechas abs'!I$2:I$67,0)</f>
        <v>31</v>
      </c>
      <c r="J65" s="368">
        <f>RANK(' Brechas abs'!J65,' Brechas abs'!J$2:J$67,0)</f>
        <v>3</v>
      </c>
      <c r="K65" s="368">
        <f>RANK(' Brechas abs'!K65,' Brechas abs'!K$2:K$67,0)</f>
        <v>4</v>
      </c>
      <c r="L65" s="368">
        <f>RANK(' Brechas abs'!L65,' Brechas abs'!L$2:L$67,0)</f>
        <v>41</v>
      </c>
      <c r="M65" s="368">
        <f>RANK(' Brechas abs'!M65,' Brechas abs'!M$2:M$67,0)</f>
        <v>55</v>
      </c>
      <c r="N65" s="368">
        <f>RANK(' Brechas abs'!N65,' Brechas abs'!N$2:N$67,0)</f>
        <v>8</v>
      </c>
      <c r="O65" s="368">
        <f>RANK(' Brechas abs'!O65,' Brechas abs'!O$2:O$67,0)</f>
        <v>12</v>
      </c>
      <c r="P65" s="368">
        <f>RANK(' Brechas abs'!P65,' Brechas abs'!P$2:P$67,0)</f>
        <v>52</v>
      </c>
      <c r="Q65" s="368">
        <f>RANK(' Brechas abs'!Q65,' Brechas abs'!Q$2:Q$67,0)</f>
        <v>11</v>
      </c>
      <c r="R65" s="368">
        <f>RANK(' Brechas abs'!R65,' Brechas abs'!R$2:R$67,0)</f>
        <v>3</v>
      </c>
      <c r="S65" s="368">
        <f>RANK(' Brechas abs'!S65,' Brechas abs'!S$2:S$67,0)</f>
        <v>14</v>
      </c>
      <c r="T65" s="368">
        <f>RANK(' Brechas abs'!T65,' Brechas abs'!T$2:T$67,0)</f>
        <v>43</v>
      </c>
      <c r="U65" s="368">
        <f>RANK(' Brechas abs'!U65,' Brechas abs'!U$2:U$67,0)</f>
        <v>1</v>
      </c>
      <c r="V65" s="368">
        <f>RANK(' Brechas abs'!V65,' Brechas abs'!V$2:V$67,0)</f>
        <v>2</v>
      </c>
      <c r="W65" s="368">
        <f>RANK(' Brechas abs'!W65,' Brechas abs'!W$2:W$67,0)</f>
        <v>29</v>
      </c>
      <c r="X65" s="368">
        <f>RANK(' Brechas abs'!X65,' Brechas abs'!X$2:X$67,0)</f>
        <v>20</v>
      </c>
      <c r="Y65" s="368">
        <f>RANK(' Brechas abs'!Y65,' Brechas abs'!Y$2:Y$67,0)</f>
        <v>31</v>
      </c>
      <c r="Z65" s="368">
        <f>RANK(' Brechas abs'!Z65,' Brechas abs'!Z$2:Z$67,0)</f>
        <v>3</v>
      </c>
      <c r="AA65" s="368">
        <f>RANK(' Brechas abs'!AA65,' Brechas abs'!AA$2:AA$67,0)</f>
        <v>5</v>
      </c>
      <c r="AB65" s="368">
        <f>RANK(' Brechas abs'!AB65,' Brechas abs'!AB$2:AB$67,0)</f>
        <v>45</v>
      </c>
      <c r="AC65" s="368">
        <f>RANK(' Brechas abs'!AC65,' Brechas abs'!AC$2:AC$67,0)</f>
        <v>15</v>
      </c>
      <c r="AD65" s="368">
        <f>RANK(' Brechas abs'!AD65,' Brechas abs'!AD$2:AD$67,0)</f>
        <v>26</v>
      </c>
      <c r="AE65" s="368">
        <f>RANK(' Brechas abs'!AE65,' Brechas abs'!AE$2:AE$67,0)</f>
        <v>51</v>
      </c>
      <c r="AF65" s="368">
        <f>RANK(' Brechas abs'!AF65,' Brechas abs'!AF$2:AF$67,0)</f>
        <v>6</v>
      </c>
      <c r="AG65" s="368">
        <f>RANK(' Brechas abs'!AG65,' Brechas abs'!AG$2:AG$67,0)</f>
        <v>15</v>
      </c>
      <c r="AH65" s="368">
        <f>RANK(' Brechas abs'!AH65,' Brechas abs'!AH$2:AH$67,0)</f>
        <v>15</v>
      </c>
      <c r="AI65" s="368">
        <f>RANK(' Brechas abs'!AI65,' Brechas abs'!AI$2:AI$67,0)</f>
        <v>50</v>
      </c>
      <c r="AJ65" s="368">
        <f>RANK(' Brechas abs'!AJ65,' Brechas abs'!AJ$2:AJ$67,0)</f>
        <v>18</v>
      </c>
      <c r="AK65" s="368">
        <f>RANK(' Brechas abs'!AK65,' Brechas abs'!AK$2:AK$67,0)</f>
        <v>6</v>
      </c>
      <c r="AL65" s="368">
        <f>RANK(' Brechas abs'!AL65,' Brechas abs'!AL$2:AL$67,0)</f>
        <v>30</v>
      </c>
      <c r="AM65" s="368">
        <f>RANK(' Brechas abs'!AM65,' Brechas abs'!AM$2:AM$67,0)</f>
        <v>7</v>
      </c>
      <c r="AN65" s="368">
        <f>RANK(' Brechas abs'!AN65,' Brechas abs'!AN$2:AN$67,0)</f>
        <v>7</v>
      </c>
      <c r="AO65" s="368">
        <f>RANK(' Brechas abs'!AO65,' Brechas abs'!AO$2:AO$67,0)</f>
        <v>16</v>
      </c>
      <c r="AP65" s="368">
        <f>RANK(' Brechas abs'!AP65,' Brechas abs'!AP$2:AP$67,0)</f>
        <v>61</v>
      </c>
      <c r="AQ65" s="368">
        <f>RANK(' Brechas abs'!AQ65,' Brechas abs'!AQ$2:AQ$67,0)</f>
        <v>64</v>
      </c>
      <c r="AR65" s="368">
        <f>RANK(' Brechas abs'!AR65,' Brechas abs'!AR$2:AR$67,0)</f>
        <v>42</v>
      </c>
      <c r="AS65" s="368">
        <f>RANK(' Brechas abs'!AS65,' Brechas abs'!AS$2:AS$67,0)</f>
        <v>18</v>
      </c>
      <c r="AT65" s="368">
        <f>RANK(' Brechas abs'!AT65,' Brechas abs'!AT$2:AT$67,0)</f>
        <v>13</v>
      </c>
      <c r="AU65" s="368">
        <f>RANK(' Brechas abs'!AU65,' Brechas abs'!AU$2:AU$67,0)</f>
        <v>6</v>
      </c>
      <c r="AV65" s="368">
        <f>RANK(' Brechas abs'!AV65,' Brechas abs'!AV$2:AV$67,0)</f>
        <v>43</v>
      </c>
      <c r="AW65" s="368">
        <f>RANK(' Brechas abs'!AW65,' Brechas abs'!AW$2:AW$67,0)</f>
        <v>2</v>
      </c>
      <c r="AX65" s="368">
        <f>RANK(' Brechas abs'!AX65,' Brechas abs'!AX$2:AX$67,0)</f>
        <v>13</v>
      </c>
      <c r="AY65" s="368">
        <f>RANK(' Brechas abs'!AY65,' Brechas abs'!AY$2:AY$67,0)</f>
        <v>5</v>
      </c>
      <c r="AZ65" s="368">
        <f>RANK(' Brechas abs'!AZ65,' Brechas abs'!AZ$2:AZ$67,0)</f>
        <v>5</v>
      </c>
      <c r="BA65" s="368">
        <f>RANK(' Brechas abs'!BA65,' Brechas abs'!BA$2:BA$67,0)</f>
        <v>11</v>
      </c>
      <c r="BB65" s="368">
        <f>RANK(' Brechas abs'!BB65,' Brechas abs'!BB$2:BB$67,0)</f>
        <v>50</v>
      </c>
      <c r="BC65" s="368">
        <f>RANK(' Brechas abs'!BC65,' Brechas abs'!BC$2:BC$67,0)</f>
        <v>14</v>
      </c>
      <c r="BD65" s="368">
        <f>RANK(' Brechas abs'!BD65,' Brechas abs'!BD$2:BD$67,0)</f>
        <v>51</v>
      </c>
      <c r="BE65" s="368">
        <f>RANK(' Brechas abs'!BE65,' Brechas abs'!BE$2:BE$67,0)</f>
        <v>53</v>
      </c>
      <c r="BF65" s="368">
        <f>RANK(' Brechas abs'!BF65,' Brechas abs'!BF$2:BF$67,0)</f>
        <v>4</v>
      </c>
      <c r="BG65" s="368">
        <f>RANK(' Brechas abs'!BG65,' Brechas abs'!BG$2:BG$67,0)</f>
        <v>21</v>
      </c>
      <c r="BH65" s="368">
        <f>RANK(' Brechas abs'!BH65,' Brechas abs'!BH$2:BH$67,0)</f>
        <v>66</v>
      </c>
      <c r="BI65" s="368">
        <f>RANK(' Brechas abs'!BI65,' Brechas abs'!BI$2:BI$67,0)</f>
        <v>34</v>
      </c>
      <c r="BJ65" s="368">
        <f>RANK(' Brechas abs'!BJ65,' Brechas abs'!BJ$2:BJ$67,0)</f>
        <v>55</v>
      </c>
      <c r="BK65" s="368">
        <f>RANK(' Brechas abs'!BK65,' Brechas abs'!BK$2:BK$67,0)</f>
        <v>42</v>
      </c>
      <c r="BL65" s="368">
        <f>RANK(' Brechas abs'!BL65,' Brechas abs'!BL$2:BL$67,0)</f>
        <v>48</v>
      </c>
      <c r="BM65" s="368">
        <f>RANK(' Brechas abs'!BM65,' Brechas abs'!BM$2:BM$67,0)</f>
        <v>36</v>
      </c>
      <c r="BN65" s="368">
        <f>RANK(' Brechas abs'!BN65,' Brechas abs'!BN$2:BN$67,0)</f>
        <v>22</v>
      </c>
      <c r="BO65" s="368">
        <f>RANK(' Brechas abs'!BO65,' Brechas abs'!BO$2:BO$67,0)</f>
        <v>48</v>
      </c>
      <c r="BP65" s="368">
        <f>RANK(' Brechas abs'!BP65,' Brechas abs'!BP$2:BP$67,0)</f>
        <v>27</v>
      </c>
      <c r="BQ65" s="368">
        <f>RANK(' Brechas abs'!BQ65,' Brechas abs'!BQ$2:BQ$67,0)</f>
        <v>3</v>
      </c>
      <c r="BR65" s="368">
        <f>RANK(' Brechas abs'!BR65,' Brechas abs'!BR$2:BR$67,0)</f>
        <v>62</v>
      </c>
      <c r="BS65" s="368">
        <f>RANK(' Brechas abs'!BS65,' Brechas abs'!BS$2:BS$67,0)</f>
        <v>1</v>
      </c>
      <c r="BT65" s="368">
        <f>RANK(' Brechas abs'!BT65,' Brechas abs'!BT$2:BT$67,0)</f>
        <v>12</v>
      </c>
      <c r="BU65" s="368">
        <f>RANK(' Brechas abs'!BU65,' Brechas abs'!BU$2:BU$67,0)</f>
        <v>20</v>
      </c>
    </row>
    <row r="66" spans="1:73">
      <c r="A66" s="367">
        <v>97</v>
      </c>
      <c r="B66" s="367" t="s">
        <v>111</v>
      </c>
      <c r="C66" s="367">
        <v>2023</v>
      </c>
      <c r="D66" s="368">
        <f>RANK(' Brechas abs'!D66,' Brechas abs'!D$2:D$67,0)</f>
        <v>3</v>
      </c>
      <c r="E66" s="368">
        <f>RANK(' Brechas abs'!E66,' Brechas abs'!E$2:E$67,0)</f>
        <v>1</v>
      </c>
      <c r="F66" s="368">
        <f>RANK(' Brechas abs'!F66,' Brechas abs'!F$2:F$67,0)</f>
        <v>29</v>
      </c>
      <c r="G66" s="368">
        <f>RANK(' Brechas abs'!G66,' Brechas abs'!G$2:G$67,0)</f>
        <v>4</v>
      </c>
      <c r="H66" s="368">
        <f>RANK(' Brechas abs'!H66,' Brechas abs'!H$2:H$67,0)</f>
        <v>5</v>
      </c>
      <c r="I66" s="368">
        <f>RANK(' Brechas abs'!I66,' Brechas abs'!I$2:I$67,0)</f>
        <v>66</v>
      </c>
      <c r="J66" s="368">
        <f>RANK(' Brechas abs'!J66,' Brechas abs'!J$2:J$67,0)</f>
        <v>9</v>
      </c>
      <c r="K66" s="368">
        <f>RANK(' Brechas abs'!K66,' Brechas abs'!K$2:K$67,0)</f>
        <v>37</v>
      </c>
      <c r="L66" s="368">
        <f>RANK(' Brechas abs'!L66,' Brechas abs'!L$2:L$67,0)</f>
        <v>4</v>
      </c>
      <c r="M66" s="368">
        <f>RANK(' Brechas abs'!M66,' Brechas abs'!M$2:M$67,0)</f>
        <v>5</v>
      </c>
      <c r="N66" s="368">
        <f>RANK(' Brechas abs'!N66,' Brechas abs'!N$2:N$67,0)</f>
        <v>15</v>
      </c>
      <c r="O66" s="368">
        <f>RANK(' Brechas abs'!O66,' Brechas abs'!O$2:O$67,0)</f>
        <v>2</v>
      </c>
      <c r="P66" s="368">
        <f>RANK(' Brechas abs'!P66,' Brechas abs'!P$2:P$67,0)</f>
        <v>65</v>
      </c>
      <c r="Q66" s="368">
        <f>RANK(' Brechas abs'!Q66,' Brechas abs'!Q$2:Q$67,0)</f>
        <v>2</v>
      </c>
      <c r="R66" s="368">
        <f>RANK(' Brechas abs'!R66,' Brechas abs'!R$2:R$67,0)</f>
        <v>6</v>
      </c>
      <c r="S66" s="368">
        <f>RANK(' Brechas abs'!S66,' Brechas abs'!S$2:S$67,0)</f>
        <v>57</v>
      </c>
      <c r="T66" s="368">
        <f>RANK(' Brechas abs'!T66,' Brechas abs'!T$2:T$67,0)</f>
        <v>15</v>
      </c>
      <c r="U66" s="368">
        <f>RANK(' Brechas abs'!U66,' Brechas abs'!U$2:U$67,0)</f>
        <v>32</v>
      </c>
      <c r="V66" s="368">
        <f>RANK(' Brechas abs'!V66,' Brechas abs'!V$2:V$67,0)</f>
        <v>24</v>
      </c>
      <c r="W66" s="368">
        <f>RANK(' Brechas abs'!W66,' Brechas abs'!W$2:W$67,0)</f>
        <v>58</v>
      </c>
      <c r="X66" s="368">
        <f>RANK(' Brechas abs'!X66,' Brechas abs'!X$2:X$67,0)</f>
        <v>1</v>
      </c>
      <c r="Y66" s="368">
        <f>RANK(' Brechas abs'!Y66,' Brechas abs'!Y$2:Y$67,0)</f>
        <v>15</v>
      </c>
      <c r="Z66" s="368">
        <f>RANK(' Brechas abs'!Z66,' Brechas abs'!Z$2:Z$67,0)</f>
        <v>32</v>
      </c>
      <c r="AA66" s="368">
        <f>RANK(' Brechas abs'!AA66,' Brechas abs'!AA$2:AA$67,0)</f>
        <v>7</v>
      </c>
      <c r="AB66" s="368">
        <f>RANK(' Brechas abs'!AB66,' Brechas abs'!AB$2:AB$67,0)</f>
        <v>1</v>
      </c>
      <c r="AC66" s="368">
        <f>RANK(' Brechas abs'!AC66,' Brechas abs'!AC$2:AC$67,0)</f>
        <v>45</v>
      </c>
      <c r="AD66" s="368">
        <f>RANK(' Brechas abs'!AD66,' Brechas abs'!AD$2:AD$67,0)</f>
        <v>48</v>
      </c>
      <c r="AE66" s="368">
        <f>RANK(' Brechas abs'!AE66,' Brechas abs'!AE$2:AE$67,0)</f>
        <v>5</v>
      </c>
      <c r="AF66" s="368">
        <f>RANK(' Brechas abs'!AF66,' Brechas abs'!AF$2:AF$67,0)</f>
        <v>38</v>
      </c>
      <c r="AG66" s="368">
        <f>RANK(' Brechas abs'!AG66,' Brechas abs'!AG$2:AG$67,0)</f>
        <v>4</v>
      </c>
      <c r="AH66" s="368">
        <f>RANK(' Brechas abs'!AH66,' Brechas abs'!AH$2:AH$67,0)</f>
        <v>2</v>
      </c>
      <c r="AI66" s="368">
        <f>RANK(' Brechas abs'!AI66,' Brechas abs'!AI$2:AI$67,0)</f>
        <v>2</v>
      </c>
      <c r="AJ66" s="368">
        <f>RANK(' Brechas abs'!AJ66,' Brechas abs'!AJ$2:AJ$67,0)</f>
        <v>5</v>
      </c>
      <c r="AK66" s="368">
        <f>RANK(' Brechas abs'!AK66,' Brechas abs'!AK$2:AK$67,0)</f>
        <v>15</v>
      </c>
      <c r="AL66" s="368">
        <f>RANK(' Brechas abs'!AL66,' Brechas abs'!AL$2:AL$67,0)</f>
        <v>20</v>
      </c>
      <c r="AM66" s="368">
        <f>RANK(' Brechas abs'!AM66,' Brechas abs'!AM$2:AM$67,0)</f>
        <v>12</v>
      </c>
      <c r="AN66" s="368">
        <f>RANK(' Brechas abs'!AN66,' Brechas abs'!AN$2:AN$67,0)</f>
        <v>6</v>
      </c>
      <c r="AO66" s="368">
        <f>RANK(' Brechas abs'!AO66,' Brechas abs'!AO$2:AO$67,0)</f>
        <v>34</v>
      </c>
      <c r="AP66" s="368">
        <f>RANK(' Brechas abs'!AP66,' Brechas abs'!AP$2:AP$67,0)</f>
        <v>18</v>
      </c>
      <c r="AQ66" s="368">
        <f>RANK(' Brechas abs'!AQ66,' Brechas abs'!AQ$2:AQ$67,0)</f>
        <v>51</v>
      </c>
      <c r="AR66" s="368">
        <f>RANK(' Brechas abs'!AR66,' Brechas abs'!AR$2:AR$67,0)</f>
        <v>1</v>
      </c>
      <c r="AS66" s="368">
        <f>RANK(' Brechas abs'!AS66,' Brechas abs'!AS$2:AS$67,0)</f>
        <v>15</v>
      </c>
      <c r="AT66" s="368">
        <f>RANK(' Brechas abs'!AT66,' Brechas abs'!AT$2:AT$67,0)</f>
        <v>3</v>
      </c>
      <c r="AU66" s="368">
        <f>RANK(' Brechas abs'!AU66,' Brechas abs'!AU$2:AU$67,0)</f>
        <v>4</v>
      </c>
      <c r="AV66" s="368">
        <f>RANK(' Brechas abs'!AV66,' Brechas abs'!AV$2:AV$67,0)</f>
        <v>47</v>
      </c>
      <c r="AW66" s="368">
        <f>RANK(' Brechas abs'!AW66,' Brechas abs'!AW$2:AW$67,0)</f>
        <v>7</v>
      </c>
      <c r="AX66" s="368">
        <f>RANK(' Brechas abs'!AX66,' Brechas abs'!AX$2:AX$67,0)</f>
        <v>1</v>
      </c>
      <c r="AY66" s="368">
        <f>RANK(' Brechas abs'!AY66,' Brechas abs'!AY$2:AY$67,0)</f>
        <v>7</v>
      </c>
      <c r="AZ66" s="368">
        <f>RANK(' Brechas abs'!AZ66,' Brechas abs'!AZ$2:AZ$67,0)</f>
        <v>7</v>
      </c>
      <c r="BA66" s="368">
        <f>RANK(' Brechas abs'!BA66,' Brechas abs'!BA$2:BA$67,0)</f>
        <v>34</v>
      </c>
      <c r="BB66" s="368">
        <f>RANK(' Brechas abs'!BB66,' Brechas abs'!BB$2:BB$67,0)</f>
        <v>7</v>
      </c>
      <c r="BC66" s="368">
        <f>RANK(' Brechas abs'!BC66,' Brechas abs'!BC$2:BC$67,0)</f>
        <v>8</v>
      </c>
      <c r="BD66" s="368">
        <f>RANK(' Brechas abs'!BD66,' Brechas abs'!BD$2:BD$67,0)</f>
        <v>25</v>
      </c>
      <c r="BE66" s="368">
        <f>RANK(' Brechas abs'!BE66,' Brechas abs'!BE$2:BE$67,0)</f>
        <v>55</v>
      </c>
      <c r="BF66" s="368">
        <f>RANK(' Brechas abs'!BF66,' Brechas abs'!BF$2:BF$67,0)</f>
        <v>62</v>
      </c>
      <c r="BG66" s="368">
        <f>RANK(' Brechas abs'!BG66,' Brechas abs'!BG$2:BG$67,0)</f>
        <v>42</v>
      </c>
      <c r="BH66" s="368">
        <f>RANK(' Brechas abs'!BH66,' Brechas abs'!BH$2:BH$67,0)</f>
        <v>54</v>
      </c>
      <c r="BI66" s="368">
        <f>RANK(' Brechas abs'!BI66,' Brechas abs'!BI$2:BI$67,0)</f>
        <v>56</v>
      </c>
      <c r="BJ66" s="368">
        <f>RANK(' Brechas abs'!BJ66,' Brechas abs'!BJ$2:BJ$67,0)</f>
        <v>58</v>
      </c>
      <c r="BK66" s="368">
        <f>RANK(' Brechas abs'!BK66,' Brechas abs'!BK$2:BK$67,0)</f>
        <v>64</v>
      </c>
      <c r="BL66" s="368">
        <f>RANK(' Brechas abs'!BL66,' Brechas abs'!BL$2:BL$67,0)</f>
        <v>62</v>
      </c>
      <c r="BM66" s="368">
        <f>RANK(' Brechas abs'!BM66,' Brechas abs'!BM$2:BM$67,0)</f>
        <v>11</v>
      </c>
      <c r="BN66" s="368">
        <f>RANK(' Brechas abs'!BN66,' Brechas abs'!BN$2:BN$67,0)</f>
        <v>6</v>
      </c>
      <c r="BO66" s="368">
        <f>RANK(' Brechas abs'!BO66,' Brechas abs'!BO$2:BO$67,0)</f>
        <v>35</v>
      </c>
      <c r="BP66" s="368">
        <f>RANK(' Brechas abs'!BP66,' Brechas abs'!BP$2:BP$67,0)</f>
        <v>16</v>
      </c>
      <c r="BQ66" s="368">
        <f>RANK(' Brechas abs'!BQ66,' Brechas abs'!BQ$2:BQ$67,0)</f>
        <v>6</v>
      </c>
      <c r="BR66" s="368">
        <f>RANK(' Brechas abs'!BR66,' Brechas abs'!BR$2:BR$67,0)</f>
        <v>9</v>
      </c>
      <c r="BS66" s="368">
        <f>RANK(' Brechas abs'!BS66,' Brechas abs'!BS$2:BS$67,0)</f>
        <v>1</v>
      </c>
      <c r="BT66" s="368">
        <f>RANK(' Brechas abs'!BT66,' Brechas abs'!BT$2:BT$67,0)</f>
        <v>6</v>
      </c>
      <c r="BU66" s="368">
        <f>RANK(' Brechas abs'!BU66,' Brechas abs'!BU$2:BU$67,0)</f>
        <v>3</v>
      </c>
    </row>
    <row r="67" spans="1:73">
      <c r="A67" s="367">
        <v>99</v>
      </c>
      <c r="B67" s="367" t="s">
        <v>112</v>
      </c>
      <c r="C67" s="367">
        <v>2023</v>
      </c>
      <c r="D67" s="368">
        <f>RANK(' Brechas abs'!D67,' Brechas abs'!D$2:D$67,0)</f>
        <v>5</v>
      </c>
      <c r="E67" s="368">
        <f>RANK(' Brechas abs'!E67,' Brechas abs'!E$2:E$67,0)</f>
        <v>2</v>
      </c>
      <c r="F67" s="368">
        <f>RANK(' Brechas abs'!F67,' Brechas abs'!F$2:F$67,0)</f>
        <v>2</v>
      </c>
      <c r="G67" s="368">
        <f>RANK(' Brechas abs'!G67,' Brechas abs'!G$2:G$67,0)</f>
        <v>1</v>
      </c>
      <c r="H67" s="368">
        <f>RANK(' Brechas abs'!H67,' Brechas abs'!H$2:H$67,0)</f>
        <v>2</v>
      </c>
      <c r="I67" s="368">
        <f>RANK(' Brechas abs'!I67,' Brechas abs'!I$2:I$67,0)</f>
        <v>63</v>
      </c>
      <c r="J67" s="368">
        <f>RANK(' Brechas abs'!J67,' Brechas abs'!J$2:J$67,0)</f>
        <v>2</v>
      </c>
      <c r="K67" s="368">
        <f>RANK(' Brechas abs'!K67,' Brechas abs'!K$2:K$67,0)</f>
        <v>1</v>
      </c>
      <c r="L67" s="368">
        <f>RANK(' Brechas abs'!L67,' Brechas abs'!L$2:L$67,0)</f>
        <v>8</v>
      </c>
      <c r="M67" s="368">
        <f>RANK(' Brechas abs'!M67,' Brechas abs'!M$2:M$67,0)</f>
        <v>7</v>
      </c>
      <c r="N67" s="368">
        <f>RANK(' Brechas abs'!N67,' Brechas abs'!N$2:N$67,0)</f>
        <v>2</v>
      </c>
      <c r="O67" s="368">
        <f>RANK(' Brechas abs'!O67,' Brechas abs'!O$2:O$67,0)</f>
        <v>8</v>
      </c>
      <c r="P67" s="368">
        <f>RANK(' Brechas abs'!P67,' Brechas abs'!P$2:P$67,0)</f>
        <v>23</v>
      </c>
      <c r="Q67" s="368">
        <f>RANK(' Brechas abs'!Q67,' Brechas abs'!Q$2:Q$67,0)</f>
        <v>40</v>
      </c>
      <c r="R67" s="368">
        <f>RANK(' Brechas abs'!R67,' Brechas abs'!R$2:R$67,0)</f>
        <v>50</v>
      </c>
      <c r="S67" s="368">
        <f>RANK(' Brechas abs'!S67,' Brechas abs'!S$2:S$67,0)</f>
        <v>1</v>
      </c>
      <c r="T67" s="368">
        <f>RANK(' Brechas abs'!T67,' Brechas abs'!T$2:T$67,0)</f>
        <v>11</v>
      </c>
      <c r="U67" s="368">
        <f>RANK(' Brechas abs'!U67,' Brechas abs'!U$2:U$67,0)</f>
        <v>56</v>
      </c>
      <c r="V67" s="368">
        <f>RANK(' Brechas abs'!V67,' Brechas abs'!V$2:V$67,0)</f>
        <v>59</v>
      </c>
      <c r="W67" s="368">
        <f>RANK(' Brechas abs'!W67,' Brechas abs'!W$2:W$67,0)</f>
        <v>65</v>
      </c>
      <c r="X67" s="368">
        <f>RANK(' Brechas abs'!X67,' Brechas abs'!X$2:X$67,0)</f>
        <v>3</v>
      </c>
      <c r="Y67" s="368">
        <f>RANK(' Brechas abs'!Y67,' Brechas abs'!Y$2:Y$67,0)</f>
        <v>53</v>
      </c>
      <c r="Z67" s="368">
        <f>RANK(' Brechas abs'!Z67,' Brechas abs'!Z$2:Z$67,0)</f>
        <v>41</v>
      </c>
      <c r="AA67" s="368">
        <f>RANK(' Brechas abs'!AA67,' Brechas abs'!AA$2:AA$67,0)</f>
        <v>54</v>
      </c>
      <c r="AB67" s="368">
        <f>RANK(' Brechas abs'!AB67,' Brechas abs'!AB$2:AB$67,0)</f>
        <v>6</v>
      </c>
      <c r="AC67" s="368">
        <f>RANK(' Brechas abs'!AC67,' Brechas abs'!AC$2:AC$67,0)</f>
        <v>59</v>
      </c>
      <c r="AD67" s="368">
        <f>RANK(' Brechas abs'!AD67,' Brechas abs'!AD$2:AD$67,0)</f>
        <v>65</v>
      </c>
      <c r="AE67" s="368">
        <f>RANK(' Brechas abs'!AE67,' Brechas abs'!AE$2:AE$67,0)</f>
        <v>58</v>
      </c>
      <c r="AF67" s="368">
        <f>RANK(' Brechas abs'!AF67,' Brechas abs'!AF$2:AF$67,0)</f>
        <v>9</v>
      </c>
      <c r="AG67" s="368">
        <f>RANK(' Brechas abs'!AG67,' Brechas abs'!AG$2:AG$67,0)</f>
        <v>10</v>
      </c>
      <c r="AH67" s="368">
        <f>RANK(' Brechas abs'!AH67,' Brechas abs'!AH$2:AH$67,0)</f>
        <v>4</v>
      </c>
      <c r="AI67" s="368">
        <f>RANK(' Brechas abs'!AI67,' Brechas abs'!AI$2:AI$67,0)</f>
        <v>5</v>
      </c>
      <c r="AJ67" s="368">
        <f>RANK(' Brechas abs'!AJ67,' Brechas abs'!AJ$2:AJ$67,0)</f>
        <v>2</v>
      </c>
      <c r="AK67" s="368">
        <f>RANK(' Brechas abs'!AK67,' Brechas abs'!AK$2:AK$67,0)</f>
        <v>4</v>
      </c>
      <c r="AL67" s="368">
        <f>RANK(' Brechas abs'!AL67,' Brechas abs'!AL$2:AL$67,0)</f>
        <v>11</v>
      </c>
      <c r="AM67" s="368">
        <f>RANK(' Brechas abs'!AM67,' Brechas abs'!AM$2:AM$67,0)</f>
        <v>3</v>
      </c>
      <c r="AN67" s="368">
        <f>RANK(' Brechas abs'!AN67,' Brechas abs'!AN$2:AN$67,0)</f>
        <v>60</v>
      </c>
      <c r="AO67" s="368">
        <f>RANK(' Brechas abs'!AO67,' Brechas abs'!AO$2:AO$67,0)</f>
        <v>3</v>
      </c>
      <c r="AP67" s="368">
        <f>RANK(' Brechas abs'!AP67,' Brechas abs'!AP$2:AP$67,0)</f>
        <v>55</v>
      </c>
      <c r="AQ67" s="368">
        <f>RANK(' Brechas abs'!AQ67,' Brechas abs'!AQ$2:AQ$67,0)</f>
        <v>5</v>
      </c>
      <c r="AR67" s="368">
        <f>RANK(' Brechas abs'!AR67,' Brechas abs'!AR$2:AR$67,0)</f>
        <v>5</v>
      </c>
      <c r="AS67" s="368">
        <f>RANK(' Brechas abs'!AS67,' Brechas abs'!AS$2:AS$67,0)</f>
        <v>8</v>
      </c>
      <c r="AT67" s="368">
        <f>RANK(' Brechas abs'!AT67,' Brechas abs'!AT$2:AT$67,0)</f>
        <v>66</v>
      </c>
      <c r="AU67" s="368">
        <f>RANK(' Brechas abs'!AU67,' Brechas abs'!AU$2:AU$67,0)</f>
        <v>66</v>
      </c>
      <c r="AV67" s="368">
        <f>RANK(' Brechas abs'!AV67,' Brechas abs'!AV$2:AV$67,0)</f>
        <v>48</v>
      </c>
      <c r="AW67" s="368">
        <f>RANK(' Brechas abs'!AW67,' Brechas abs'!AW$2:AW$67,0)</f>
        <v>33</v>
      </c>
      <c r="AX67" s="368">
        <f>RANK(' Brechas abs'!AX67,' Brechas abs'!AX$2:AX$67,0)</f>
        <v>4</v>
      </c>
      <c r="AY67" s="368">
        <f>RANK(' Brechas abs'!AY67,' Brechas abs'!AY$2:AY$67,0)</f>
        <v>3</v>
      </c>
      <c r="AZ67" s="368">
        <f>RANK(' Brechas abs'!AZ67,' Brechas abs'!AZ$2:AZ$67,0)</f>
        <v>21</v>
      </c>
      <c r="BA67" s="368">
        <f>RANK(' Brechas abs'!BA67,' Brechas abs'!BA$2:BA$67,0)</f>
        <v>1</v>
      </c>
      <c r="BB67" s="368">
        <f>RANK(' Brechas abs'!BB67,' Brechas abs'!BB$2:BB$67,0)</f>
        <v>56</v>
      </c>
      <c r="BC67" s="368">
        <f>RANK(' Brechas abs'!BC67,' Brechas abs'!BC$2:BC$67,0)</f>
        <v>2</v>
      </c>
      <c r="BD67" s="368">
        <f>RANK(' Brechas abs'!BD67,' Brechas abs'!BD$2:BD$67,0)</f>
        <v>1</v>
      </c>
      <c r="BE67" s="368">
        <f>RANK(' Brechas abs'!BE67,' Brechas abs'!BE$2:BE$67,0)</f>
        <v>41</v>
      </c>
      <c r="BF67" s="368">
        <f>RANK(' Brechas abs'!BF67,' Brechas abs'!BF$2:BF$67,0)</f>
        <v>55</v>
      </c>
      <c r="BG67" s="368">
        <f>RANK(' Brechas abs'!BG67,' Brechas abs'!BG$2:BG$67,0)</f>
        <v>35</v>
      </c>
      <c r="BH67" s="368">
        <f>RANK(' Brechas abs'!BH67,' Brechas abs'!BH$2:BH$67,0)</f>
        <v>61</v>
      </c>
      <c r="BI67" s="368">
        <f>RANK(' Brechas abs'!BI67,' Brechas abs'!BI$2:BI$67,0)</f>
        <v>24</v>
      </c>
      <c r="BJ67" s="368">
        <f>RANK(' Brechas abs'!BJ67,' Brechas abs'!BJ$2:BJ$67,0)</f>
        <v>63</v>
      </c>
      <c r="BK67" s="368">
        <f>RANK(' Brechas abs'!BK67,' Brechas abs'!BK$2:BK$67,0)</f>
        <v>3</v>
      </c>
      <c r="BL67" s="368">
        <f>RANK(' Brechas abs'!BL67,' Brechas abs'!BL$2:BL$67,0)</f>
        <v>46</v>
      </c>
      <c r="BM67" s="368">
        <f>RANK(' Brechas abs'!BM67,' Brechas abs'!BM$2:BM$67,0)</f>
        <v>8</v>
      </c>
      <c r="BN67" s="368">
        <f>RANK(' Brechas abs'!BN67,' Brechas abs'!BN$2:BN$67,0)</f>
        <v>7</v>
      </c>
      <c r="BO67" s="368">
        <f>RANK(' Brechas abs'!BO67,' Brechas abs'!BO$2:BO$67,0)</f>
        <v>16</v>
      </c>
      <c r="BP67" s="368">
        <f>RANK(' Brechas abs'!BP67,' Brechas abs'!BP$2:BP$67,0)</f>
        <v>23</v>
      </c>
      <c r="BQ67" s="368">
        <f>RANK(' Brechas abs'!BQ67,' Brechas abs'!BQ$2:BQ$67,0)</f>
        <v>21</v>
      </c>
      <c r="BR67" s="368">
        <f>RANK(' Brechas abs'!BR67,' Brechas abs'!BR$2:BR$67,0)</f>
        <v>6</v>
      </c>
      <c r="BS67" s="368">
        <f>RANK(' Brechas abs'!BS67,' Brechas abs'!BS$2:BS$67,0)</f>
        <v>1</v>
      </c>
      <c r="BT67" s="368">
        <f>RANK(' Brechas abs'!BT67,' Brechas abs'!BT$2:BT$67,0)</f>
        <v>11</v>
      </c>
      <c r="BU67" s="368">
        <f>RANK(' Brechas abs'!BU67,' Brechas abs'!BU$2:BU$67,0)</f>
        <v>1</v>
      </c>
    </row>
  </sheetData>
  <sheetProtection algorithmName="SHA-512" hashValue="eejCcvrctIfEvBSGCHC5O9qNBHBUqvpt8Nn7Rzyi1dira8sTWs7Sk5bJxxJbQE+y0KhoGipuvB77rczpZZmkBA==" saltValue="eRta1cpCuQ7hqsyzkwQdLg==" spinCount="100000" sheet="1" objects="1" scenarios="1"/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DA4E-711A-4C14-8D9C-01F75F9DF6A2}">
  <dimension ref="A1:BU68"/>
  <sheetViews>
    <sheetView showGridLines="0" workbookViewId="0">
      <pane xSplit="3" ySplit="1" topLeftCell="BI2" activePane="bottomRight" state="frozen"/>
      <selection activeCell="F1" sqref="F1"/>
      <selection pane="topRight" activeCell="F1" sqref="F1"/>
      <selection pane="bottomLeft" activeCell="F1" sqref="F1"/>
      <selection pane="bottomRight" activeCell="A2" sqref="A2"/>
    </sheetView>
  </sheetViews>
  <sheetFormatPr baseColWidth="10" defaultColWidth="11.5703125" defaultRowHeight="15"/>
  <cols>
    <col min="2" max="2" width="21.85546875" bestFit="1" customWidth="1"/>
  </cols>
  <sheetData>
    <row r="1" spans="1:73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69">
        <f>(Ordenamiento!D2/66)*10</f>
        <v>5.9090909090909092</v>
      </c>
      <c r="E2" s="369">
        <f>(Ordenamiento!E2/66)*10</f>
        <v>4.6969696969696972</v>
      </c>
      <c r="F2" s="369">
        <f>(Ordenamiento!F2/66)*10</f>
        <v>9.6969696969696972</v>
      </c>
      <c r="G2" s="369">
        <f>(Ordenamiento!G2/66)*10</f>
        <v>9.2424242424242422</v>
      </c>
      <c r="H2" s="369">
        <f>(Ordenamiento!H2/66)*10</f>
        <v>9.8484848484848477</v>
      </c>
      <c r="I2" s="369">
        <f>(Ordenamiento!I2/66)*10</f>
        <v>5.7575757575757578</v>
      </c>
      <c r="J2" s="369">
        <f>(Ordenamiento!J2/66)*10</f>
        <v>6.2121212121212119</v>
      </c>
      <c r="K2" s="369">
        <f>(Ordenamiento!K2/66)*10</f>
        <v>6.6666666666666661</v>
      </c>
      <c r="L2" s="369">
        <f>(Ordenamiento!L2/66)*10</f>
        <v>9.2424242424242422</v>
      </c>
      <c r="M2" s="369">
        <f>(Ordenamiento!M2/66)*10</f>
        <v>2.8787878787878789</v>
      </c>
      <c r="N2" s="369">
        <f>(Ordenamiento!N2/66)*10</f>
        <v>8.7878787878787872</v>
      </c>
      <c r="O2" s="369">
        <f>(Ordenamiento!O2/66)*10</f>
        <v>9.3939393939393945</v>
      </c>
      <c r="P2" s="369">
        <f>(Ordenamiento!P2/66)*10</f>
        <v>8.3333333333333339</v>
      </c>
      <c r="Q2" s="369">
        <f>(Ordenamiento!Q2/66)*10</f>
        <v>6.5151515151515147</v>
      </c>
      <c r="R2" s="369">
        <f>(Ordenamiento!R2/66)*10</f>
        <v>5.7575757575757578</v>
      </c>
      <c r="S2" s="369">
        <f>(Ordenamiento!S2/66)*10</f>
        <v>6.2121212121212119</v>
      </c>
      <c r="T2" s="369">
        <f>(Ordenamiento!T2/66)*10</f>
        <v>7.2727272727272734</v>
      </c>
      <c r="U2" s="369">
        <f>(Ordenamiento!U2/66)*10</f>
        <v>8.1818181818181817</v>
      </c>
      <c r="V2" s="369">
        <f>(Ordenamiento!V2/66)*10</f>
        <v>8.4848484848484844</v>
      </c>
      <c r="W2" s="369">
        <f>(Ordenamiento!W2/66)*10</f>
        <v>0.75757575757575757</v>
      </c>
      <c r="X2" s="369">
        <f>(Ordenamiento!X2/66)*10</f>
        <v>1.9696969696969697</v>
      </c>
      <c r="Y2" s="369">
        <f>(Ordenamiento!Y2/66)*10</f>
        <v>1.5151515151515151</v>
      </c>
      <c r="Z2" s="369">
        <f>(Ordenamiento!Z2/66)*10</f>
        <v>5.3030303030303028</v>
      </c>
      <c r="AA2" s="369">
        <f>(Ordenamiento!AA2/66)*10</f>
        <v>9.6969696969696972</v>
      </c>
      <c r="AB2" s="369">
        <f>(Ordenamiento!AB2/66)*10</f>
        <v>8.9393939393939394</v>
      </c>
      <c r="AC2" s="369">
        <f>(Ordenamiento!AC2/66)*10</f>
        <v>3.0303030303030303</v>
      </c>
      <c r="AD2" s="369">
        <f>(Ordenamiento!AD2/66)*10</f>
        <v>4.3939393939393936</v>
      </c>
      <c r="AE2" s="369">
        <f>(Ordenamiento!AE2/66)*10</f>
        <v>1.6666666666666665</v>
      </c>
      <c r="AF2" s="369">
        <f>(Ordenamiento!AF2/66)*10</f>
        <v>8.1818181818181817</v>
      </c>
      <c r="AG2" s="369">
        <f>(Ordenamiento!AG2/66)*10</f>
        <v>4.545454545454545</v>
      </c>
      <c r="AH2" s="369">
        <f>(Ordenamiento!AH2/66)*10</f>
        <v>7.8787878787878789</v>
      </c>
      <c r="AI2" s="369">
        <f>(Ordenamiento!AI2/66)*10</f>
        <v>4.0909090909090908</v>
      </c>
      <c r="AJ2" s="369">
        <f>(Ordenamiento!AJ2/66)*10</f>
        <v>6.9696969696969706</v>
      </c>
      <c r="AK2" s="369">
        <f>(Ordenamiento!AK2/66)*10</f>
        <v>5.4545454545454541</v>
      </c>
      <c r="AL2" s="369">
        <f>(Ordenamiento!AL2/66)*10</f>
        <v>6.2121212121212119</v>
      </c>
      <c r="AM2" s="369">
        <f>(Ordenamiento!AM2/66)*10</f>
        <v>8.1818181818181817</v>
      </c>
      <c r="AN2" s="369">
        <f>(Ordenamiento!AN2/66)*10</f>
        <v>9.3939393939393945</v>
      </c>
      <c r="AO2" s="369">
        <f>(Ordenamiento!AO2/66)*10</f>
        <v>8.1818181818181817</v>
      </c>
      <c r="AP2" s="369">
        <f>(Ordenamiento!AP2/66)*10</f>
        <v>1.8181818181818183</v>
      </c>
      <c r="AQ2" s="369">
        <f>(Ordenamiento!AQ2/66)*10</f>
        <v>4.2424242424242422</v>
      </c>
      <c r="AR2" s="369">
        <f>(Ordenamiento!AR2/66)*10</f>
        <v>8.9393939393939394</v>
      </c>
      <c r="AS2" s="369">
        <f>(Ordenamiento!AS2/66)*10</f>
        <v>4.545454545454545</v>
      </c>
      <c r="AT2" s="369">
        <f>(Ordenamiento!AT2/66)*10</f>
        <v>0.15151515151515152</v>
      </c>
      <c r="AU2" s="369">
        <f>(Ordenamiento!AU2/66)*10</f>
        <v>9.2424242424242422</v>
      </c>
      <c r="AV2" s="369">
        <f>(Ordenamiento!AV2/66)*10</f>
        <v>1.6666666666666665</v>
      </c>
      <c r="AW2" s="369">
        <f>(Ordenamiento!AW2/66)*10</f>
        <v>6.5151515151515147</v>
      </c>
      <c r="AX2" s="369">
        <f>(Ordenamiento!AX2/66)*10</f>
        <v>8.1818181818181817</v>
      </c>
      <c r="AY2" s="369">
        <f>(Ordenamiento!AY2/66)*10</f>
        <v>6.2121212121212119</v>
      </c>
      <c r="AZ2" s="369">
        <f>(Ordenamiento!AZ2/66)*10</f>
        <v>8.9393939393939394</v>
      </c>
      <c r="BA2" s="369">
        <f>(Ordenamiento!BA2/66)*10</f>
        <v>2.1212121212121211</v>
      </c>
      <c r="BB2" s="369">
        <f>(Ordenamiento!BB2/66)*10</f>
        <v>4.0909090909090908</v>
      </c>
      <c r="BC2" s="369">
        <f>(Ordenamiento!BC2/66)*10</f>
        <v>5.7575757575757578</v>
      </c>
      <c r="BD2" s="369">
        <f>(Ordenamiento!BD2/66)*10</f>
        <v>4.545454545454545</v>
      </c>
      <c r="BE2" s="369">
        <f>(Ordenamiento!BE2/66)*10</f>
        <v>5.3030303030303028</v>
      </c>
      <c r="BF2" s="369">
        <f>(Ordenamiento!BF2/66)*10</f>
        <v>6.0606060606060606</v>
      </c>
      <c r="BG2" s="369">
        <f>(Ordenamiento!BG2/66)*10</f>
        <v>2.1212121212121211</v>
      </c>
      <c r="BH2" s="369">
        <f>(Ordenamiento!BH2/66)*10</f>
        <v>6.3636363636363633</v>
      </c>
      <c r="BI2" s="369">
        <f>(Ordenamiento!BI2/66)*10</f>
        <v>5.6060606060606055</v>
      </c>
      <c r="BJ2" s="369">
        <f>(Ordenamiento!BJ2/66)*10</f>
        <v>5.9090909090909092</v>
      </c>
      <c r="BK2" s="369">
        <f>(Ordenamiento!BK2/66)*10</f>
        <v>7.7272727272727266</v>
      </c>
      <c r="BL2" s="369">
        <f>(Ordenamiento!BL2/66)*10</f>
        <v>4.2424242424242422</v>
      </c>
      <c r="BM2" s="369">
        <f>(Ordenamiento!BM2/66)*10</f>
        <v>3.6363636363636367</v>
      </c>
      <c r="BN2" s="369">
        <f>(Ordenamiento!BN2/66)*10</f>
        <v>2.8787878787878789</v>
      </c>
      <c r="BO2" s="369">
        <f>(Ordenamiento!BO2/66)*10</f>
        <v>3.1818181818181817</v>
      </c>
      <c r="BP2" s="369">
        <f>(Ordenamiento!BP2/66)*10</f>
        <v>9.3939393939393945</v>
      </c>
      <c r="BQ2" s="369">
        <f>(Ordenamiento!BQ2/66)*10</f>
        <v>7.7272727272727266</v>
      </c>
      <c r="BR2" s="369">
        <f>(Ordenamiento!BR2/66)*10</f>
        <v>3.1818181818181817</v>
      </c>
      <c r="BS2" s="369">
        <f>(Ordenamiento!BS2/66)*10</f>
        <v>8.7878787878787872</v>
      </c>
      <c r="BT2" s="369">
        <f>(Ordenamiento!BT2/66)*10</f>
        <v>10</v>
      </c>
      <c r="BU2" s="369">
        <f>(Ordenamiento!BU2/66)*10</f>
        <v>8.7878787878787872</v>
      </c>
    </row>
    <row r="3" spans="1:73">
      <c r="A3" s="367">
        <v>8</v>
      </c>
      <c r="B3" s="367" t="s">
        <v>81</v>
      </c>
      <c r="C3" s="367">
        <v>2024</v>
      </c>
      <c r="D3" s="369">
        <f>(Ordenamiento!D3/66)*10</f>
        <v>10</v>
      </c>
      <c r="E3" s="369">
        <f>(Ordenamiento!E3/66)*10</f>
        <v>9.0909090909090899</v>
      </c>
      <c r="F3" s="369">
        <f>(Ordenamiento!F3/66)*10</f>
        <v>8.9393939393939394</v>
      </c>
      <c r="G3" s="369">
        <f>(Ordenamiento!G3/66)*10</f>
        <v>5.3030303030303028</v>
      </c>
      <c r="H3" s="369">
        <f>(Ordenamiento!H3/66)*10</f>
        <v>7.2727272727272734</v>
      </c>
      <c r="I3" s="369">
        <f>(Ordenamiento!I3/66)*10</f>
        <v>6.8181818181818175</v>
      </c>
      <c r="J3" s="369">
        <f>(Ordenamiento!J3/66)*10</f>
        <v>5.6060606060606055</v>
      </c>
      <c r="K3" s="369">
        <f>(Ordenamiento!K3/66)*10</f>
        <v>5</v>
      </c>
      <c r="L3" s="369">
        <f>(Ordenamiento!L3/66)*10</f>
        <v>1.6666666666666665</v>
      </c>
      <c r="M3" s="369">
        <f>(Ordenamiento!M3/66)*10</f>
        <v>7.4242424242424239</v>
      </c>
      <c r="N3" s="369">
        <f>(Ordenamiento!N3/66)*10</f>
        <v>6.0606060606060606</v>
      </c>
      <c r="O3" s="369">
        <f>(Ordenamiento!O3/66)*10</f>
        <v>7.5757575757575761</v>
      </c>
      <c r="P3" s="369">
        <f>(Ordenamiento!P3/66)*10</f>
        <v>8.9393939393939394</v>
      </c>
      <c r="Q3" s="369">
        <f>(Ordenamiento!Q3/66)*10</f>
        <v>8.4848484848484844</v>
      </c>
      <c r="R3" s="369">
        <f>(Ordenamiento!R3/66)*10</f>
        <v>6.9696969696969706</v>
      </c>
      <c r="S3" s="369">
        <f>(Ordenamiento!S3/66)*10</f>
        <v>8.3333333333333339</v>
      </c>
      <c r="T3" s="369">
        <f>(Ordenamiento!T3/66)*10</f>
        <v>7.8787878787878789</v>
      </c>
      <c r="U3" s="369">
        <f>(Ordenamiento!U3/66)*10</f>
        <v>9.5454545454545467</v>
      </c>
      <c r="V3" s="369">
        <f>(Ordenamiento!V3/66)*10</f>
        <v>5.7575757575757578</v>
      </c>
      <c r="W3" s="369">
        <f>(Ordenamiento!W3/66)*10</f>
        <v>1.6666666666666665</v>
      </c>
      <c r="X3" s="369">
        <f>(Ordenamiento!X3/66)*10</f>
        <v>9.5454545454545467</v>
      </c>
      <c r="Y3" s="369">
        <f>(Ordenamiento!Y3/66)*10</f>
        <v>1.8181818181818183</v>
      </c>
      <c r="Z3" s="369">
        <f>(Ordenamiento!Z3/66)*10</f>
        <v>8.0303030303030294</v>
      </c>
      <c r="AA3" s="369">
        <f>(Ordenamiento!AA3/66)*10</f>
        <v>3.4848484848484853</v>
      </c>
      <c r="AB3" s="369">
        <f>(Ordenamiento!AB3/66)*10</f>
        <v>5.4545454545454541</v>
      </c>
      <c r="AC3" s="369">
        <f>(Ordenamiento!AC3/66)*10</f>
        <v>5</v>
      </c>
      <c r="AD3" s="369">
        <f>(Ordenamiento!AD3/66)*10</f>
        <v>5.3030303030303028</v>
      </c>
      <c r="AE3" s="369">
        <f>(Ordenamiento!AE3/66)*10</f>
        <v>7.5757575757575761</v>
      </c>
      <c r="AF3" s="369">
        <f>(Ordenamiento!AF3/66)*10</f>
        <v>3.1818181818181817</v>
      </c>
      <c r="AG3" s="369">
        <f>(Ordenamiento!AG3/66)*10</f>
        <v>6.6666666666666661</v>
      </c>
      <c r="AH3" s="369">
        <f>(Ordenamiento!AH3/66)*10</f>
        <v>3.6363636363636367</v>
      </c>
      <c r="AI3" s="369">
        <f>(Ordenamiento!AI3/66)*10</f>
        <v>1.8181818181818183</v>
      </c>
      <c r="AJ3" s="369">
        <f>(Ordenamiento!AJ3/66)*10</f>
        <v>5.3030303030303028</v>
      </c>
      <c r="AK3" s="369">
        <f>(Ordenamiento!AK3/66)*10</f>
        <v>8.4848484848484844</v>
      </c>
      <c r="AL3" s="369">
        <f>(Ordenamiento!AL3/66)*10</f>
        <v>7.8787878787878789</v>
      </c>
      <c r="AM3" s="369">
        <f>(Ordenamiento!AM3/66)*10</f>
        <v>9.0909090909090899</v>
      </c>
      <c r="AN3" s="369">
        <f>(Ordenamiento!AN3/66)*10</f>
        <v>3.6363636363636367</v>
      </c>
      <c r="AO3" s="369">
        <f>(Ordenamiento!AO3/66)*10</f>
        <v>3.7878787878787881</v>
      </c>
      <c r="AP3" s="369">
        <f>(Ordenamiento!AP3/66)*10</f>
        <v>5.1515151515151514</v>
      </c>
      <c r="AQ3" s="369">
        <f>(Ordenamiento!AQ3/66)*10</f>
        <v>9.0909090909090899</v>
      </c>
      <c r="AR3" s="369">
        <f>(Ordenamiento!AR3/66)*10</f>
        <v>9.8484848484848477</v>
      </c>
      <c r="AS3" s="369">
        <f>(Ordenamiento!AS3/66)*10</f>
        <v>8.7878787878787872</v>
      </c>
      <c r="AT3" s="369">
        <f>(Ordenamiento!AT3/66)*10</f>
        <v>4.6969696969696972</v>
      </c>
      <c r="AU3" s="369">
        <f>(Ordenamiento!AU3/66)*10</f>
        <v>4.8484848484848486</v>
      </c>
      <c r="AV3" s="369">
        <f>(Ordenamiento!AV3/66)*10</f>
        <v>4.545454545454545</v>
      </c>
      <c r="AW3" s="369">
        <f>(Ordenamiento!AW3/66)*10</f>
        <v>5.6060606060606055</v>
      </c>
      <c r="AX3" s="369">
        <f>(Ordenamiento!AX3/66)*10</f>
        <v>8.3333333333333339</v>
      </c>
      <c r="AY3" s="369">
        <f>(Ordenamiento!AY3/66)*10</f>
        <v>9.3939393939393945</v>
      </c>
      <c r="AZ3" s="369">
        <f>(Ordenamiento!AZ3/66)*10</f>
        <v>9.3939393939393945</v>
      </c>
      <c r="BA3" s="369">
        <f>(Ordenamiento!BA3/66)*10</f>
        <v>9.6969696969696972</v>
      </c>
      <c r="BB3" s="369">
        <f>(Ordenamiento!BB3/66)*10</f>
        <v>9.2424242424242422</v>
      </c>
      <c r="BC3" s="369">
        <f>(Ordenamiento!BC3/66)*10</f>
        <v>8.1818181818181817</v>
      </c>
      <c r="BD3" s="369">
        <f>(Ordenamiento!BD3/66)*10</f>
        <v>5.1515151515151514</v>
      </c>
      <c r="BE3" s="369">
        <f>(Ordenamiento!BE3/66)*10</f>
        <v>1.9696969696969697</v>
      </c>
      <c r="BF3" s="369">
        <f>(Ordenamiento!BF3/66)*10</f>
        <v>4.0909090909090908</v>
      </c>
      <c r="BG3" s="369">
        <f>(Ordenamiento!BG3/66)*10</f>
        <v>3.6363636363636367</v>
      </c>
      <c r="BH3" s="369">
        <f>(Ordenamiento!BH3/66)*10</f>
        <v>6.9696969696969706</v>
      </c>
      <c r="BI3" s="369">
        <f>(Ordenamiento!BI3/66)*10</f>
        <v>2.1212121212121211</v>
      </c>
      <c r="BJ3" s="369">
        <f>(Ordenamiento!BJ3/66)*10</f>
        <v>4.0909090909090908</v>
      </c>
      <c r="BK3" s="369">
        <f>(Ordenamiento!BK3/66)*10</f>
        <v>4.6969696969696972</v>
      </c>
      <c r="BL3" s="369">
        <f>(Ordenamiento!BL3/66)*10</f>
        <v>0.30303030303030304</v>
      </c>
      <c r="BM3" s="369">
        <f>(Ordenamiento!BM3/66)*10</f>
        <v>7.4242424242424239</v>
      </c>
      <c r="BN3" s="369">
        <f>(Ordenamiento!BN3/66)*10</f>
        <v>8.0303030303030294</v>
      </c>
      <c r="BO3" s="369">
        <f>(Ordenamiento!BO3/66)*10</f>
        <v>7.5757575757575761</v>
      </c>
      <c r="BP3" s="369">
        <f>(Ordenamiento!BP3/66)*10</f>
        <v>2.8787878787878789</v>
      </c>
      <c r="BQ3" s="369">
        <f>(Ordenamiento!BQ3/66)*10</f>
        <v>9.6969696969696972</v>
      </c>
      <c r="BR3" s="369">
        <f>(Ordenamiento!BR3/66)*10</f>
        <v>2.7272727272727271</v>
      </c>
      <c r="BS3" s="369">
        <f>(Ordenamiento!BS3/66)*10</f>
        <v>6.8181818181818175</v>
      </c>
      <c r="BT3" s="369">
        <f>(Ordenamiento!BT3/66)*10</f>
        <v>5.3030303030303028</v>
      </c>
      <c r="BU3" s="369">
        <f>(Ordenamiento!BU3/66)*10</f>
        <v>9.2424242424242422</v>
      </c>
    </row>
    <row r="4" spans="1:73">
      <c r="A4" s="367">
        <v>11</v>
      </c>
      <c r="B4" s="367" t="s">
        <v>82</v>
      </c>
      <c r="C4" s="367">
        <v>2024</v>
      </c>
      <c r="D4" s="369">
        <f>(Ordenamiento!D4/66)*10</f>
        <v>8.0303030303030294</v>
      </c>
      <c r="E4" s="369">
        <f>(Ordenamiento!E4/66)*10</f>
        <v>9.8484848484848477</v>
      </c>
      <c r="F4" s="369">
        <f>(Ordenamiento!F4/66)*10</f>
        <v>9.0909090909090899</v>
      </c>
      <c r="G4" s="369">
        <f>(Ordenamiento!G4/66)*10</f>
        <v>5.1515151515151514</v>
      </c>
      <c r="H4" s="369">
        <f>(Ordenamiento!H4/66)*10</f>
        <v>8.4848484848484844</v>
      </c>
      <c r="I4" s="369">
        <f>(Ordenamiento!I4/66)*10</f>
        <v>9.6969696969696972</v>
      </c>
      <c r="J4" s="369">
        <f>(Ordenamiento!J4/66)*10</f>
        <v>8.1818181818181817</v>
      </c>
      <c r="K4" s="369">
        <f>(Ordenamiento!K4/66)*10</f>
        <v>9.6969696969696972</v>
      </c>
      <c r="L4" s="369">
        <f>(Ordenamiento!L4/66)*10</f>
        <v>8.6363636363636367</v>
      </c>
      <c r="M4" s="369">
        <f>(Ordenamiento!M4/66)*10</f>
        <v>9.8484848484848477</v>
      </c>
      <c r="N4" s="369">
        <f>(Ordenamiento!N4/66)*10</f>
        <v>9.2424242424242422</v>
      </c>
      <c r="O4" s="369">
        <f>(Ordenamiento!O4/66)*10</f>
        <v>8.6363636363636367</v>
      </c>
      <c r="P4" s="369">
        <f>(Ordenamiento!P4/66)*10</f>
        <v>1.5151515151515151</v>
      </c>
      <c r="Q4" s="369">
        <f>(Ordenamiento!Q4/66)*10</f>
        <v>2.8787878787878789</v>
      </c>
      <c r="R4" s="369">
        <f>(Ordenamiento!R4/66)*10</f>
        <v>5.9090909090909092</v>
      </c>
      <c r="S4" s="369">
        <f>(Ordenamiento!S4/66)*10</f>
        <v>2.5757575757575757</v>
      </c>
      <c r="T4" s="369">
        <f>(Ordenamiento!T4/66)*10</f>
        <v>9.5454545454545467</v>
      </c>
      <c r="U4" s="369">
        <f>(Ordenamiento!U4/66)*10</f>
        <v>4.3939393939393936</v>
      </c>
      <c r="V4" s="369">
        <f>(Ordenamiento!V4/66)*10</f>
        <v>7.8787878787878789</v>
      </c>
      <c r="W4" s="369">
        <f>(Ordenamiento!W4/66)*10</f>
        <v>1.2121212121212122</v>
      </c>
      <c r="X4" s="369">
        <f>(Ordenamiento!X4/66)*10</f>
        <v>5.4545454545454541</v>
      </c>
      <c r="Y4" s="369">
        <f>(Ordenamiento!Y4/66)*10</f>
        <v>5.4545454545454541</v>
      </c>
      <c r="Z4" s="369">
        <f>(Ordenamiento!Z4/66)*10</f>
        <v>9.8484848484848477</v>
      </c>
      <c r="AA4" s="369">
        <f>(Ordenamiento!AA4/66)*10</f>
        <v>8.3333333333333339</v>
      </c>
      <c r="AB4" s="369">
        <f>(Ordenamiento!AB4/66)*10</f>
        <v>10</v>
      </c>
      <c r="AC4" s="369">
        <f>(Ordenamiento!AC4/66)*10</f>
        <v>4.2424242424242422</v>
      </c>
      <c r="AD4" s="369">
        <f>(Ordenamiento!AD4/66)*10</f>
        <v>8.9393939393939394</v>
      </c>
      <c r="AE4" s="369">
        <f>(Ordenamiento!AE4/66)*10</f>
        <v>4.8484848484848486</v>
      </c>
      <c r="AF4" s="369">
        <f>(Ordenamiento!AF4/66)*10</f>
        <v>2.7272727272727271</v>
      </c>
      <c r="AG4" s="369">
        <f>(Ordenamiento!AG4/66)*10</f>
        <v>9.3939393939393945</v>
      </c>
      <c r="AH4" s="369">
        <f>(Ordenamiento!AH4/66)*10</f>
        <v>7.7272727272727266</v>
      </c>
      <c r="AI4" s="369">
        <f>(Ordenamiento!AI4/66)*10</f>
        <v>3.6363636363636367</v>
      </c>
      <c r="AJ4" s="369">
        <f>(Ordenamiento!AJ4/66)*10</f>
        <v>8.7878787878787872</v>
      </c>
      <c r="AK4" s="369">
        <f>(Ordenamiento!AK4/66)*10</f>
        <v>9.5454545454545467</v>
      </c>
      <c r="AL4" s="369">
        <f>(Ordenamiento!AL4/66)*10</f>
        <v>8.4848484848484844</v>
      </c>
      <c r="AM4" s="369">
        <f>(Ordenamiento!AM4/66)*10</f>
        <v>9.5454545454545467</v>
      </c>
      <c r="AN4" s="369">
        <f>(Ordenamiento!AN4/66)*10</f>
        <v>7.8787878787878789</v>
      </c>
      <c r="AO4" s="369">
        <f>(Ordenamiento!AO4/66)*10</f>
        <v>7.4242424242424239</v>
      </c>
      <c r="AP4" s="369">
        <f>(Ordenamiento!AP4/66)*10</f>
        <v>9.0909090909090899</v>
      </c>
      <c r="AQ4" s="369">
        <f>(Ordenamiento!AQ4/66)*10</f>
        <v>9.5454545454545467</v>
      </c>
      <c r="AR4" s="369">
        <f>(Ordenamiento!AR4/66)*10</f>
        <v>4.545454545454545</v>
      </c>
      <c r="AS4" s="369">
        <f>(Ordenamiento!AS4/66)*10</f>
        <v>4.6969696969696972</v>
      </c>
      <c r="AT4" s="369">
        <f>(Ordenamiento!AT4/66)*10</f>
        <v>5.3030303030303028</v>
      </c>
      <c r="AU4" s="369">
        <f>(Ordenamiento!AU4/66)*10</f>
        <v>1.9696969696969697</v>
      </c>
      <c r="AV4" s="369">
        <f>(Ordenamiento!AV4/66)*10</f>
        <v>6.3636363636363633</v>
      </c>
      <c r="AW4" s="369">
        <f>(Ordenamiento!AW4/66)*10</f>
        <v>4.3939393939393936</v>
      </c>
      <c r="AX4" s="369">
        <f>(Ordenamiento!AX4/66)*10</f>
        <v>9.8484848484848477</v>
      </c>
      <c r="AY4" s="369">
        <f>(Ordenamiento!AY4/66)*10</f>
        <v>9.8484848484848477</v>
      </c>
      <c r="AZ4" s="369">
        <f>(Ordenamiento!AZ4/66)*10</f>
        <v>9.5454545454545467</v>
      </c>
      <c r="BA4" s="369">
        <f>(Ordenamiento!BA4/66)*10</f>
        <v>4.8484848484848486</v>
      </c>
      <c r="BB4" s="369">
        <f>(Ordenamiento!BB4/66)*10</f>
        <v>6.5151515151515147</v>
      </c>
      <c r="BC4" s="369">
        <f>(Ordenamiento!BC4/66)*10</f>
        <v>9.8484848484848477</v>
      </c>
      <c r="BD4" s="369">
        <f>(Ordenamiento!BD4/66)*10</f>
        <v>4.6969696969696972</v>
      </c>
      <c r="BE4" s="369">
        <f>(Ordenamiento!BE4/66)*10</f>
        <v>5.1515151515151514</v>
      </c>
      <c r="BF4" s="369">
        <f>(Ordenamiento!BF4/66)*10</f>
        <v>1.0606060606060606</v>
      </c>
      <c r="BG4" s="369">
        <f>(Ordenamiento!BG4/66)*10</f>
        <v>3.0303030303030303</v>
      </c>
      <c r="BH4" s="369">
        <f>(Ordenamiento!BH4/66)*10</f>
        <v>8.9393939393939394</v>
      </c>
      <c r="BI4" s="369">
        <f>(Ordenamiento!BI4/66)*10</f>
        <v>9.2424242424242422</v>
      </c>
      <c r="BJ4" s="369">
        <f>(Ordenamiento!BJ4/66)*10</f>
        <v>7.8787878787878789</v>
      </c>
      <c r="BK4" s="369">
        <f>(Ordenamiento!BK4/66)*10</f>
        <v>8.9393939393939394</v>
      </c>
      <c r="BL4" s="369">
        <f>(Ordenamiento!BL4/66)*10</f>
        <v>5.6060606060606055</v>
      </c>
      <c r="BM4" s="369">
        <f>(Ordenamiento!BM4/66)*10</f>
        <v>8.9393939393939394</v>
      </c>
      <c r="BN4" s="369">
        <f>(Ordenamiento!BN4/66)*10</f>
        <v>0.60606060606060608</v>
      </c>
      <c r="BO4" s="369">
        <f>(Ordenamiento!BO4/66)*10</f>
        <v>0.75757575757575757</v>
      </c>
      <c r="BP4" s="369">
        <f>(Ordenamiento!BP4/66)*10</f>
        <v>9.8484848484848477</v>
      </c>
      <c r="BQ4" s="369">
        <f>(Ordenamiento!BQ4/66)*10</f>
        <v>6.8181818181818175</v>
      </c>
      <c r="BR4" s="369">
        <f>(Ordenamiento!BR4/66)*10</f>
        <v>8.9393939393939394</v>
      </c>
      <c r="BS4" s="369">
        <f>(Ordenamiento!BS4/66)*10</f>
        <v>9.0909090909090899</v>
      </c>
      <c r="BT4" s="369">
        <f>(Ordenamiento!BT4/66)*10</f>
        <v>4.3939393939393936</v>
      </c>
      <c r="BU4" s="369">
        <f>(Ordenamiento!BU4/66)*10</f>
        <v>10</v>
      </c>
    </row>
    <row r="5" spans="1:73">
      <c r="A5" s="367">
        <v>13</v>
      </c>
      <c r="B5" s="367" t="s">
        <v>83</v>
      </c>
      <c r="C5" s="367">
        <v>2024</v>
      </c>
      <c r="D5" s="369">
        <f>(Ordenamiento!D5/66)*10</f>
        <v>9.8484848484848477</v>
      </c>
      <c r="E5" s="369">
        <f>(Ordenamiento!E5/66)*10</f>
        <v>6.6666666666666661</v>
      </c>
      <c r="F5" s="369">
        <f>(Ordenamiento!F5/66)*10</f>
        <v>3.9393939393939394</v>
      </c>
      <c r="G5" s="369">
        <f>(Ordenamiento!G5/66)*10</f>
        <v>4.6969696969696972</v>
      </c>
      <c r="H5" s="369">
        <f>(Ordenamiento!H5/66)*10</f>
        <v>4.6969696969696972</v>
      </c>
      <c r="I5" s="369">
        <f>(Ordenamiento!I5/66)*10</f>
        <v>3.0303030303030303</v>
      </c>
      <c r="J5" s="369">
        <f>(Ordenamiento!J5/66)*10</f>
        <v>6.5151515151515147</v>
      </c>
      <c r="K5" s="369">
        <f>(Ordenamiento!K5/66)*10</f>
        <v>3.6363636363636367</v>
      </c>
      <c r="L5" s="369">
        <f>(Ordenamiento!L5/66)*10</f>
        <v>1.8181818181818183</v>
      </c>
      <c r="M5" s="369">
        <f>(Ordenamiento!M5/66)*10</f>
        <v>5.9090909090909092</v>
      </c>
      <c r="N5" s="369">
        <f>(Ordenamiento!N5/66)*10</f>
        <v>1.3636363636363635</v>
      </c>
      <c r="O5" s="369">
        <f>(Ordenamiento!O5/66)*10</f>
        <v>8.1818181818181817</v>
      </c>
      <c r="P5" s="369">
        <f>(Ordenamiento!P5/66)*10</f>
        <v>1.6666666666666665</v>
      </c>
      <c r="Q5" s="369">
        <f>(Ordenamiento!Q5/66)*10</f>
        <v>9.8484848484848477</v>
      </c>
      <c r="R5" s="369">
        <f>(Ordenamiento!R5/66)*10</f>
        <v>3.6363636363636367</v>
      </c>
      <c r="S5" s="369">
        <f>(Ordenamiento!S5/66)*10</f>
        <v>5.4545454545454541</v>
      </c>
      <c r="T5" s="369">
        <f>(Ordenamiento!T5/66)*10</f>
        <v>6.3636363636363633</v>
      </c>
      <c r="U5" s="369">
        <f>(Ordenamiento!U5/66)*10</f>
        <v>6.3636363636363633</v>
      </c>
      <c r="V5" s="369">
        <f>(Ordenamiento!V5/66)*10</f>
        <v>5.6060606060606055</v>
      </c>
      <c r="W5" s="369">
        <f>(Ordenamiento!W5/66)*10</f>
        <v>1.8181818181818183</v>
      </c>
      <c r="X5" s="369">
        <f>(Ordenamiento!X5/66)*10</f>
        <v>9.0909090909090899</v>
      </c>
      <c r="Y5" s="369">
        <f>(Ordenamiento!Y5/66)*10</f>
        <v>1.3636363636363635</v>
      </c>
      <c r="Z5" s="369">
        <f>(Ordenamiento!Z5/66)*10</f>
        <v>7.7272727272727266</v>
      </c>
      <c r="AA5" s="369">
        <f>(Ordenamiento!AA5/66)*10</f>
        <v>9.0909090909090899</v>
      </c>
      <c r="AB5" s="369">
        <f>(Ordenamiento!AB5/66)*10</f>
        <v>7.4242424242424239</v>
      </c>
      <c r="AC5" s="369">
        <f>(Ordenamiento!AC5/66)*10</f>
        <v>4.8484848484848486</v>
      </c>
      <c r="AD5" s="369">
        <f>(Ordenamiento!AD5/66)*10</f>
        <v>4.2424242424242422</v>
      </c>
      <c r="AE5" s="369">
        <f>(Ordenamiento!AE5/66)*10</f>
        <v>6.9696969696969706</v>
      </c>
      <c r="AF5" s="369">
        <f>(Ordenamiento!AF5/66)*10</f>
        <v>9.0909090909090899</v>
      </c>
      <c r="AG5" s="369">
        <f>(Ordenamiento!AG5/66)*10</f>
        <v>8.4848484848484844</v>
      </c>
      <c r="AH5" s="369">
        <f>(Ordenamiento!AH5/66)*10</f>
        <v>5.7575757575757578</v>
      </c>
      <c r="AI5" s="369">
        <f>(Ordenamiento!AI5/66)*10</f>
        <v>3.333333333333333</v>
      </c>
      <c r="AJ5" s="369">
        <f>(Ordenamiento!AJ5/66)*10</f>
        <v>4.545454545454545</v>
      </c>
      <c r="AK5" s="369">
        <f>(Ordenamiento!AK5/66)*10</f>
        <v>5.3030303030303028</v>
      </c>
      <c r="AL5" s="369">
        <f>(Ordenamiento!AL5/66)*10</f>
        <v>6.9696969696969706</v>
      </c>
      <c r="AM5" s="369">
        <f>(Ordenamiento!AM5/66)*10</f>
        <v>5.4545454545454541</v>
      </c>
      <c r="AN5" s="369">
        <f>(Ordenamiento!AN5/66)*10</f>
        <v>5.7575757575757578</v>
      </c>
      <c r="AO5" s="369">
        <f>(Ordenamiento!AO5/66)*10</f>
        <v>7.1212121212121211</v>
      </c>
      <c r="AP5" s="369">
        <f>(Ordenamiento!AP5/66)*10</f>
        <v>0.90909090909090917</v>
      </c>
      <c r="AQ5" s="369">
        <f>(Ordenamiento!AQ5/66)*10</f>
        <v>5.4545454545454541</v>
      </c>
      <c r="AR5" s="369">
        <f>(Ordenamiento!AR5/66)*10</f>
        <v>9.5454545454545467</v>
      </c>
      <c r="AS5" s="369">
        <f>(Ordenamiento!AS5/66)*10</f>
        <v>3.6363636363636367</v>
      </c>
      <c r="AT5" s="369">
        <f>(Ordenamiento!AT5/66)*10</f>
        <v>8.0303030303030294</v>
      </c>
      <c r="AU5" s="369">
        <f>(Ordenamiento!AU5/66)*10</f>
        <v>5.4545454545454541</v>
      </c>
      <c r="AV5" s="369">
        <f>(Ordenamiento!AV5/66)*10</f>
        <v>4.2424242424242422</v>
      </c>
      <c r="AW5" s="369">
        <f>(Ordenamiento!AW5/66)*10</f>
        <v>7.2727272727272734</v>
      </c>
      <c r="AX5" s="369">
        <f>(Ordenamiento!AX5/66)*10</f>
        <v>7.8787878787878789</v>
      </c>
      <c r="AY5" s="369">
        <f>(Ordenamiento!AY5/66)*10</f>
        <v>6.5151515151515147</v>
      </c>
      <c r="AZ5" s="369">
        <f>(Ordenamiento!AZ5/66)*10</f>
        <v>7.7272727272727266</v>
      </c>
      <c r="BA5" s="369">
        <f>(Ordenamiento!BA5/66)*10</f>
        <v>7.5757575757575761</v>
      </c>
      <c r="BB5" s="369">
        <f>(Ordenamiento!BB5/66)*10</f>
        <v>7.2727272727272734</v>
      </c>
      <c r="BC5" s="369">
        <f>(Ordenamiento!BC5/66)*10</f>
        <v>6.8181818181818175</v>
      </c>
      <c r="BD5" s="369">
        <f>(Ordenamiento!BD5/66)*10</f>
        <v>8.4848484848484844</v>
      </c>
      <c r="BE5" s="369">
        <f>(Ordenamiento!BE5/66)*10</f>
        <v>1.6666666666666665</v>
      </c>
      <c r="BF5" s="369">
        <f>(Ordenamiento!BF5/66)*10</f>
        <v>7.4242424242424239</v>
      </c>
      <c r="BG5" s="369">
        <f>(Ordenamiento!BG5/66)*10</f>
        <v>3.4848484848484853</v>
      </c>
      <c r="BH5" s="369">
        <f>(Ordenamiento!BH5/66)*10</f>
        <v>5.1515151515151514</v>
      </c>
      <c r="BI5" s="369">
        <f>(Ordenamiento!BI5/66)*10</f>
        <v>0.45454545454545459</v>
      </c>
      <c r="BJ5" s="369">
        <f>(Ordenamiento!BJ5/66)*10</f>
        <v>0.60606060606060608</v>
      </c>
      <c r="BK5" s="369">
        <f>(Ordenamiento!BK5/66)*10</f>
        <v>3.4848484848484853</v>
      </c>
      <c r="BL5" s="369">
        <f>(Ordenamiento!BL5/66)*10</f>
        <v>1.3636363636363635</v>
      </c>
      <c r="BM5" s="369">
        <f>(Ordenamiento!BM5/66)*10</f>
        <v>6.2121212121212119</v>
      </c>
      <c r="BN5" s="369">
        <f>(Ordenamiento!BN5/66)*10</f>
        <v>8.6363636363636367</v>
      </c>
      <c r="BO5" s="369">
        <f>(Ordenamiento!BO5/66)*10</f>
        <v>8.6363636363636367</v>
      </c>
      <c r="BP5" s="369">
        <f>(Ordenamiento!BP5/66)*10</f>
        <v>1.2121212121212122</v>
      </c>
      <c r="BQ5" s="369">
        <f>(Ordenamiento!BQ5/66)*10</f>
        <v>3.0303030303030303</v>
      </c>
      <c r="BR5" s="369">
        <f>(Ordenamiento!BR5/66)*10</f>
        <v>5.3030303030303028</v>
      </c>
      <c r="BS5" s="369">
        <f>(Ordenamiento!BS5/66)*10</f>
        <v>8.1818181818181817</v>
      </c>
      <c r="BT5" s="369">
        <f>(Ordenamiento!BT5/66)*10</f>
        <v>8.0303030303030294</v>
      </c>
      <c r="BU5" s="369">
        <f>(Ordenamiento!BU5/66)*10</f>
        <v>9.0909090909090899</v>
      </c>
    </row>
    <row r="6" spans="1:73">
      <c r="A6" s="367">
        <v>15</v>
      </c>
      <c r="B6" s="367" t="s">
        <v>84</v>
      </c>
      <c r="C6" s="367">
        <v>2024</v>
      </c>
      <c r="D6" s="369">
        <f>(Ordenamiento!D6/66)*10</f>
        <v>8.6363636363636367</v>
      </c>
      <c r="E6" s="369">
        <f>(Ordenamiento!E6/66)*10</f>
        <v>3.1818181818181817</v>
      </c>
      <c r="F6" s="369">
        <f>(Ordenamiento!F6/66)*10</f>
        <v>5.4545454545454541</v>
      </c>
      <c r="G6" s="369">
        <f>(Ordenamiento!G6/66)*10</f>
        <v>5.9090909090909092</v>
      </c>
      <c r="H6" s="369">
        <f>(Ordenamiento!H6/66)*10</f>
        <v>8.9393939393939394</v>
      </c>
      <c r="I6" s="369">
        <f>(Ordenamiento!I6/66)*10</f>
        <v>9.0909090909090899</v>
      </c>
      <c r="J6" s="369">
        <f>(Ordenamiento!J6/66)*10</f>
        <v>9.5454545454545467</v>
      </c>
      <c r="K6" s="369">
        <f>(Ordenamiento!K6/66)*10</f>
        <v>8.0303030303030294</v>
      </c>
      <c r="L6" s="369">
        <f>(Ordenamiento!L6/66)*10</f>
        <v>10</v>
      </c>
      <c r="M6" s="369">
        <f>(Ordenamiento!M6/66)*10</f>
        <v>6.3636363636363633</v>
      </c>
      <c r="N6" s="369">
        <f>(Ordenamiento!N6/66)*10</f>
        <v>6.6666666666666661</v>
      </c>
      <c r="O6" s="369">
        <f>(Ordenamiento!O6/66)*10</f>
        <v>4.2424242424242422</v>
      </c>
      <c r="P6" s="369">
        <f>(Ordenamiento!P6/66)*10</f>
        <v>9.0909090909090899</v>
      </c>
      <c r="Q6" s="369">
        <f>(Ordenamiento!Q6/66)*10</f>
        <v>8.0303030303030294</v>
      </c>
      <c r="R6" s="369">
        <f>(Ordenamiento!R6/66)*10</f>
        <v>3.1818181818181817</v>
      </c>
      <c r="S6" s="369">
        <f>(Ordenamiento!S6/66)*10</f>
        <v>5.6060606060606055</v>
      </c>
      <c r="T6" s="369">
        <f>(Ordenamiento!T6/66)*10</f>
        <v>8.3333333333333339</v>
      </c>
      <c r="U6" s="369">
        <f>(Ordenamiento!U6/66)*10</f>
        <v>1.8181818181818183</v>
      </c>
      <c r="V6" s="369">
        <f>(Ordenamiento!V6/66)*10</f>
        <v>3.0303030303030303</v>
      </c>
      <c r="W6" s="369">
        <f>(Ordenamiento!W6/66)*10</f>
        <v>1.0606060606060606</v>
      </c>
      <c r="X6" s="369">
        <f>(Ordenamiento!X6/66)*10</f>
        <v>4.8484848484848486</v>
      </c>
      <c r="Y6" s="369">
        <f>(Ordenamiento!Y6/66)*10</f>
        <v>3.7878787878787881</v>
      </c>
      <c r="Z6" s="369">
        <f>(Ordenamiento!Z6/66)*10</f>
        <v>3.1818181818181817</v>
      </c>
      <c r="AA6" s="369">
        <f>(Ordenamiento!AA6/66)*10</f>
        <v>6.9696969696969706</v>
      </c>
      <c r="AB6" s="369">
        <f>(Ordenamiento!AB6/66)*10</f>
        <v>0.30303030303030304</v>
      </c>
      <c r="AC6" s="369">
        <f>(Ordenamiento!AC6/66)*10</f>
        <v>9.0909090909090899</v>
      </c>
      <c r="AD6" s="369">
        <f>(Ordenamiento!AD6/66)*10</f>
        <v>6.6666666666666661</v>
      </c>
      <c r="AE6" s="369">
        <f>(Ordenamiento!AE6/66)*10</f>
        <v>2.2727272727272725</v>
      </c>
      <c r="AF6" s="369">
        <f>(Ordenamiento!AF6/66)*10</f>
        <v>9.8484848484848477</v>
      </c>
      <c r="AG6" s="369">
        <f>(Ordenamiento!AG6/66)*10</f>
        <v>4.2424242424242422</v>
      </c>
      <c r="AH6" s="369">
        <f>(Ordenamiento!AH6/66)*10</f>
        <v>8.9393939393939394</v>
      </c>
      <c r="AI6" s="369">
        <f>(Ordenamiento!AI6/66)*10</f>
        <v>9.5454545454545467</v>
      </c>
      <c r="AJ6" s="369">
        <f>(Ordenamiento!AJ6/66)*10</f>
        <v>6.2121212121212119</v>
      </c>
      <c r="AK6" s="369">
        <f>(Ordenamiento!AK6/66)*10</f>
        <v>6.6666666666666661</v>
      </c>
      <c r="AL6" s="369">
        <f>(Ordenamiento!AL6/66)*10</f>
        <v>3.6363636363636367</v>
      </c>
      <c r="AM6" s="369">
        <f>(Ordenamiento!AM6/66)*10</f>
        <v>7.2727272727272734</v>
      </c>
      <c r="AN6" s="369">
        <f>(Ordenamiento!AN6/66)*10</f>
        <v>5.3030303030303028</v>
      </c>
      <c r="AO6" s="369">
        <f>(Ordenamiento!AO6/66)*10</f>
        <v>9.0909090909090899</v>
      </c>
      <c r="AP6" s="369">
        <f>(Ordenamiento!AP6/66)*10</f>
        <v>9.6969696969696972</v>
      </c>
      <c r="AQ6" s="369">
        <f>(Ordenamiento!AQ6/66)*10</f>
        <v>3.6363636363636367</v>
      </c>
      <c r="AR6" s="369">
        <f>(Ordenamiento!AR6/66)*10</f>
        <v>8.1818181818181817</v>
      </c>
      <c r="AS6" s="369">
        <f>(Ordenamiento!AS6/66)*10</f>
        <v>8.0303030303030294</v>
      </c>
      <c r="AT6" s="369">
        <f>(Ordenamiento!AT6/66)*10</f>
        <v>1.6666666666666665</v>
      </c>
      <c r="AU6" s="369">
        <f>(Ordenamiento!AU6/66)*10</f>
        <v>5.9090909090909092</v>
      </c>
      <c r="AV6" s="369">
        <f>(Ordenamiento!AV6/66)*10</f>
        <v>0.90909090909090917</v>
      </c>
      <c r="AW6" s="369">
        <f>(Ordenamiento!AW6/66)*10</f>
        <v>3.333333333333333</v>
      </c>
      <c r="AX6" s="369">
        <f>(Ordenamiento!AX6/66)*10</f>
        <v>3.0303030303030303</v>
      </c>
      <c r="AY6" s="369">
        <f>(Ordenamiento!AY6/66)*10</f>
        <v>7.4242424242424239</v>
      </c>
      <c r="AZ6" s="369">
        <f>(Ordenamiento!AZ6/66)*10</f>
        <v>8.7878787878787872</v>
      </c>
      <c r="BA6" s="369">
        <f>(Ordenamiento!BA6/66)*10</f>
        <v>6.8181818181818175</v>
      </c>
      <c r="BB6" s="369">
        <f>(Ordenamiento!BB6/66)*10</f>
        <v>5.6060606060606055</v>
      </c>
      <c r="BC6" s="369">
        <f>(Ordenamiento!BC6/66)*10</f>
        <v>3.1818181818181817</v>
      </c>
      <c r="BD6" s="369">
        <f>(Ordenamiento!BD6/66)*10</f>
        <v>7.1212121212121211</v>
      </c>
      <c r="BE6" s="369">
        <f>(Ordenamiento!BE6/66)*10</f>
        <v>2.5757575757575757</v>
      </c>
      <c r="BF6" s="369">
        <f>(Ordenamiento!BF6/66)*10</f>
        <v>9.8484848484848477</v>
      </c>
      <c r="BG6" s="369">
        <f>(Ordenamiento!BG6/66)*10</f>
        <v>7.2727272727272734</v>
      </c>
      <c r="BH6" s="369">
        <f>(Ordenamiento!BH6/66)*10</f>
        <v>5.4545454545454541</v>
      </c>
      <c r="BI6" s="369">
        <f>(Ordenamiento!BI6/66)*10</f>
        <v>6.9696969696969706</v>
      </c>
      <c r="BJ6" s="369">
        <f>(Ordenamiento!BJ6/66)*10</f>
        <v>5</v>
      </c>
      <c r="BK6" s="369">
        <f>(Ordenamiento!BK6/66)*10</f>
        <v>3.0303030303030303</v>
      </c>
      <c r="BL6" s="369">
        <f>(Ordenamiento!BL6/66)*10</f>
        <v>2.8787878787878789</v>
      </c>
      <c r="BM6" s="369">
        <f>(Ordenamiento!BM6/66)*10</f>
        <v>9.0909090909090899</v>
      </c>
      <c r="BN6" s="369">
        <f>(Ordenamiento!BN6/66)*10</f>
        <v>7.7272727272727266</v>
      </c>
      <c r="BO6" s="369">
        <f>(Ordenamiento!BO6/66)*10</f>
        <v>7.1212121212121211</v>
      </c>
      <c r="BP6" s="369">
        <f>(Ordenamiento!BP6/66)*10</f>
        <v>2.7272727272727271</v>
      </c>
      <c r="BQ6" s="369">
        <f>(Ordenamiento!BQ6/66)*10</f>
        <v>5.7575757575757578</v>
      </c>
      <c r="BR6" s="369">
        <f>(Ordenamiento!BR6/66)*10</f>
        <v>7.2727272727272734</v>
      </c>
      <c r="BS6" s="369">
        <f>(Ordenamiento!BS6/66)*10</f>
        <v>5.9090909090909092</v>
      </c>
      <c r="BT6" s="369">
        <f>(Ordenamiento!BT6/66)*10</f>
        <v>8.6363636363636367</v>
      </c>
      <c r="BU6" s="369">
        <f>(Ordenamiento!BU6/66)*10</f>
        <v>5.3030303030303028</v>
      </c>
    </row>
    <row r="7" spans="1:73">
      <c r="A7" s="367">
        <v>17</v>
      </c>
      <c r="B7" s="367" t="s">
        <v>85</v>
      </c>
      <c r="C7" s="367">
        <v>2024</v>
      </c>
      <c r="D7" s="369">
        <f>(Ordenamiento!D7/66)*10</f>
        <v>5.6060606060606055</v>
      </c>
      <c r="E7" s="369">
        <f>(Ordenamiento!E7/66)*10</f>
        <v>6.2121212121212119</v>
      </c>
      <c r="F7" s="369">
        <f>(Ordenamiento!F7/66)*10</f>
        <v>7.5757575757575761</v>
      </c>
      <c r="G7" s="369">
        <f>(Ordenamiento!G7/66)*10</f>
        <v>6.5151515151515147</v>
      </c>
      <c r="H7" s="369">
        <f>(Ordenamiento!H7/66)*10</f>
        <v>8.3333333333333339</v>
      </c>
      <c r="I7" s="369">
        <f>(Ordenamiento!I7/66)*10</f>
        <v>4.2424242424242422</v>
      </c>
      <c r="J7" s="369">
        <f>(Ordenamiento!J7/66)*10</f>
        <v>5.4545454545454541</v>
      </c>
      <c r="K7" s="369">
        <f>(Ordenamiento!K7/66)*10</f>
        <v>6.2121212121212119</v>
      </c>
      <c r="L7" s="369">
        <f>(Ordenamiento!L7/66)*10</f>
        <v>2.7272727272727271</v>
      </c>
      <c r="M7" s="369">
        <f>(Ordenamiento!M7/66)*10</f>
        <v>3.6363636363636367</v>
      </c>
      <c r="N7" s="369">
        <f>(Ordenamiento!N7/66)*10</f>
        <v>8.4848484848484844</v>
      </c>
      <c r="O7" s="369">
        <f>(Ordenamiento!O7/66)*10</f>
        <v>9.8484848484848477</v>
      </c>
      <c r="P7" s="369">
        <f>(Ordenamiento!P7/66)*10</f>
        <v>8.7878787878787872</v>
      </c>
      <c r="Q7" s="369">
        <f>(Ordenamiento!Q7/66)*10</f>
        <v>5.4545454545454541</v>
      </c>
      <c r="R7" s="369">
        <f>(Ordenamiento!R7/66)*10</f>
        <v>5</v>
      </c>
      <c r="S7" s="369">
        <f>(Ordenamiento!S7/66)*10</f>
        <v>2.7272727272727271</v>
      </c>
      <c r="T7" s="369">
        <f>(Ordenamiento!T7/66)*10</f>
        <v>6.9696969696969706</v>
      </c>
      <c r="U7" s="369">
        <f>(Ordenamiento!U7/66)*10</f>
        <v>4.0909090909090908</v>
      </c>
      <c r="V7" s="369">
        <f>(Ordenamiento!V7/66)*10</f>
        <v>6.3636363636363633</v>
      </c>
      <c r="W7" s="369">
        <f>(Ordenamiento!W7/66)*10</f>
        <v>0.15151515151515152</v>
      </c>
      <c r="X7" s="369">
        <f>(Ordenamiento!X7/66)*10</f>
        <v>7.4242424242424239</v>
      </c>
      <c r="Y7" s="369">
        <f>(Ordenamiento!Y7/66)*10</f>
        <v>0.45454545454545459</v>
      </c>
      <c r="Z7" s="369">
        <f>(Ordenamiento!Z7/66)*10</f>
        <v>2.7272727272727271</v>
      </c>
      <c r="AA7" s="369">
        <f>(Ordenamiento!AA7/66)*10</f>
        <v>1.3636363636363635</v>
      </c>
      <c r="AB7" s="369">
        <f>(Ordenamiento!AB7/66)*10</f>
        <v>7.2727272727272734</v>
      </c>
      <c r="AC7" s="369">
        <f>(Ordenamiento!AC7/66)*10</f>
        <v>2.4242424242424243</v>
      </c>
      <c r="AD7" s="369">
        <f>(Ordenamiento!AD7/66)*10</f>
        <v>4.8484848484848486</v>
      </c>
      <c r="AE7" s="369">
        <f>(Ordenamiento!AE7/66)*10</f>
        <v>2.1212121212121211</v>
      </c>
      <c r="AF7" s="369">
        <f>(Ordenamiento!AF7/66)*10</f>
        <v>8.3333333333333339</v>
      </c>
      <c r="AG7" s="369">
        <f>(Ordenamiento!AG7/66)*10</f>
        <v>2.5757575757575757</v>
      </c>
      <c r="AH7" s="369">
        <f>(Ordenamiento!AH7/66)*10</f>
        <v>4.0909090909090908</v>
      </c>
      <c r="AI7" s="369">
        <f>(Ordenamiento!AI7/66)*10</f>
        <v>6.6666666666666661</v>
      </c>
      <c r="AJ7" s="369">
        <f>(Ordenamiento!AJ7/66)*10</f>
        <v>5.6060606060606055</v>
      </c>
      <c r="AK7" s="369">
        <f>(Ordenamiento!AK7/66)*10</f>
        <v>7.8787878787878789</v>
      </c>
      <c r="AL7" s="369">
        <f>(Ordenamiento!AL7/66)*10</f>
        <v>6.3636363636363633</v>
      </c>
      <c r="AM7" s="369">
        <f>(Ordenamiento!AM7/66)*10</f>
        <v>9.8484848484848477</v>
      </c>
      <c r="AN7" s="369">
        <f>(Ordenamiento!AN7/66)*10</f>
        <v>6.8181818181818175</v>
      </c>
      <c r="AO7" s="369">
        <f>(Ordenamiento!AO7/66)*10</f>
        <v>6.0606060606060606</v>
      </c>
      <c r="AP7" s="369">
        <f>(Ordenamiento!AP7/66)*10</f>
        <v>6.0606060606060606</v>
      </c>
      <c r="AQ7" s="369">
        <f>(Ordenamiento!AQ7/66)*10</f>
        <v>7.2727272727272734</v>
      </c>
      <c r="AR7" s="369">
        <f>(Ordenamiento!AR7/66)*10</f>
        <v>9.3939393939393945</v>
      </c>
      <c r="AS7" s="369">
        <f>(Ordenamiento!AS7/66)*10</f>
        <v>8.6363636363636367</v>
      </c>
      <c r="AT7" s="369">
        <f>(Ordenamiento!AT7/66)*10</f>
        <v>9.2424242424242422</v>
      </c>
      <c r="AU7" s="369">
        <f>(Ordenamiento!AU7/66)*10</f>
        <v>7.1212121212121211</v>
      </c>
      <c r="AV7" s="369">
        <f>(Ordenamiento!AV7/66)*10</f>
        <v>5</v>
      </c>
      <c r="AW7" s="369">
        <f>(Ordenamiento!AW7/66)*10</f>
        <v>6.8181818181818175</v>
      </c>
      <c r="AX7" s="369">
        <f>(Ordenamiento!AX7/66)*10</f>
        <v>5.3030303030303028</v>
      </c>
      <c r="AY7" s="369">
        <f>(Ordenamiento!AY7/66)*10</f>
        <v>9.6969696969696972</v>
      </c>
      <c r="AZ7" s="369">
        <f>(Ordenamiento!AZ7/66)*10</f>
        <v>9.6969696969696972</v>
      </c>
      <c r="BA7" s="369">
        <f>(Ordenamiento!BA7/66)*10</f>
        <v>2.4242424242424243</v>
      </c>
      <c r="BB7" s="369">
        <f>(Ordenamiento!BB7/66)*10</f>
        <v>5</v>
      </c>
      <c r="BC7" s="369">
        <f>(Ordenamiento!BC7/66)*10</f>
        <v>6.9696969696969706</v>
      </c>
      <c r="BD7" s="369">
        <f>(Ordenamiento!BD7/66)*10</f>
        <v>5.9090909090909092</v>
      </c>
      <c r="BE7" s="369">
        <f>(Ordenamiento!BE7/66)*10</f>
        <v>6.5151515151515147</v>
      </c>
      <c r="BF7" s="369">
        <f>(Ordenamiento!BF7/66)*10</f>
        <v>4.8484848484848486</v>
      </c>
      <c r="BG7" s="369">
        <f>(Ordenamiento!BG7/66)*10</f>
        <v>9.6969696969696972</v>
      </c>
      <c r="BH7" s="369">
        <f>(Ordenamiento!BH7/66)*10</f>
        <v>2.1212121212121211</v>
      </c>
      <c r="BI7" s="369">
        <f>(Ordenamiento!BI7/66)*10</f>
        <v>7.8787878787878789</v>
      </c>
      <c r="BJ7" s="369">
        <f>(Ordenamiento!BJ7/66)*10</f>
        <v>5.3030303030303028</v>
      </c>
      <c r="BK7" s="369">
        <f>(Ordenamiento!BK7/66)*10</f>
        <v>6.2121212121212119</v>
      </c>
      <c r="BL7" s="369">
        <f>(Ordenamiento!BL7/66)*10</f>
        <v>5</v>
      </c>
      <c r="BM7" s="369">
        <f>(Ordenamiento!BM7/66)*10</f>
        <v>8.0303030303030294</v>
      </c>
      <c r="BN7" s="369">
        <f>(Ordenamiento!BN7/66)*10</f>
        <v>7.2727272727272734</v>
      </c>
      <c r="BO7" s="369">
        <f>(Ordenamiento!BO7/66)*10</f>
        <v>6.6666666666666661</v>
      </c>
      <c r="BP7" s="369">
        <f>(Ordenamiento!BP7/66)*10</f>
        <v>8.3333333333333339</v>
      </c>
      <c r="BQ7" s="369">
        <f>(Ordenamiento!BQ7/66)*10</f>
        <v>9.8484848484848477</v>
      </c>
      <c r="BR7" s="369">
        <f>(Ordenamiento!BR7/66)*10</f>
        <v>7.5757575757575761</v>
      </c>
      <c r="BS7" s="369">
        <f>(Ordenamiento!BS7/66)*10</f>
        <v>5.6060606060606055</v>
      </c>
      <c r="BT7" s="369">
        <f>(Ordenamiento!BT7/66)*10</f>
        <v>5.9090909090909092</v>
      </c>
      <c r="BU7" s="369">
        <f>(Ordenamiento!BU7/66)*10</f>
        <v>7.4242424242424239</v>
      </c>
    </row>
    <row r="8" spans="1:73">
      <c r="A8" s="367">
        <v>18</v>
      </c>
      <c r="B8" s="367" t="s">
        <v>86</v>
      </c>
      <c r="C8" s="367">
        <v>2024</v>
      </c>
      <c r="D8" s="369">
        <f>(Ordenamiento!D8/66)*10</f>
        <v>8.9393939393939394</v>
      </c>
      <c r="E8" s="369">
        <f>(Ordenamiento!E8/66)*10</f>
        <v>9.2424242424242422</v>
      </c>
      <c r="F8" s="369">
        <f>(Ordenamiento!F8/66)*10</f>
        <v>5.1515151515151514</v>
      </c>
      <c r="G8" s="369">
        <f>(Ordenamiento!G8/66)*10</f>
        <v>9.3939393939393945</v>
      </c>
      <c r="H8" s="369">
        <f>(Ordenamiento!H8/66)*10</f>
        <v>8.1818181818181817</v>
      </c>
      <c r="I8" s="369">
        <f>(Ordenamiento!I8/66)*10</f>
        <v>4.8484848484848486</v>
      </c>
      <c r="J8" s="369">
        <f>(Ordenamiento!J8/66)*10</f>
        <v>1.6666666666666665</v>
      </c>
      <c r="K8" s="369">
        <f>(Ordenamiento!K8/66)*10</f>
        <v>3.9393939393939394</v>
      </c>
      <c r="L8" s="369">
        <f>(Ordenamiento!L8/66)*10</f>
        <v>9.6969696969696972</v>
      </c>
      <c r="M8" s="369">
        <f>(Ordenamiento!M8/66)*10</f>
        <v>3.9393939393939394</v>
      </c>
      <c r="N8" s="369">
        <f>(Ordenamiento!N8/66)*10</f>
        <v>3.6363636363636367</v>
      </c>
      <c r="O8" s="369">
        <f>(Ordenamiento!O8/66)*10</f>
        <v>6.3636363636363633</v>
      </c>
      <c r="P8" s="369">
        <f>(Ordenamiento!P8/66)*10</f>
        <v>6.5151515151515147</v>
      </c>
      <c r="Q8" s="369">
        <f>(Ordenamiento!Q8/66)*10</f>
        <v>3.6363636363636367</v>
      </c>
      <c r="R8" s="369">
        <f>(Ordenamiento!R8/66)*10</f>
        <v>5.4545454545454541</v>
      </c>
      <c r="S8" s="369">
        <f>(Ordenamiento!S8/66)*10</f>
        <v>1.9696969696969697</v>
      </c>
      <c r="T8" s="369">
        <f>(Ordenamiento!T8/66)*10</f>
        <v>2.7272727272727271</v>
      </c>
      <c r="U8" s="369">
        <f>(Ordenamiento!U8/66)*10</f>
        <v>3.4848484848484853</v>
      </c>
      <c r="V8" s="369">
        <f>(Ordenamiento!V8/66)*10</f>
        <v>4.3939393939393936</v>
      </c>
      <c r="W8" s="369">
        <f>(Ordenamiento!W8/66)*10</f>
        <v>4.2424242424242422</v>
      </c>
      <c r="X8" s="369">
        <f>(Ordenamiento!X8/66)*10</f>
        <v>1.8181818181818183</v>
      </c>
      <c r="Y8" s="369">
        <f>(Ordenamiento!Y8/66)*10</f>
        <v>5</v>
      </c>
      <c r="Z8" s="369">
        <f>(Ordenamiento!Z8/66)*10</f>
        <v>8.1818181818181817</v>
      </c>
      <c r="AA8" s="369">
        <f>(Ordenamiento!AA8/66)*10</f>
        <v>1.6666666666666665</v>
      </c>
      <c r="AB8" s="369">
        <f>(Ordenamiento!AB8/66)*10</f>
        <v>7.1212121212121211</v>
      </c>
      <c r="AC8" s="369">
        <f>(Ordenamiento!AC8/66)*10</f>
        <v>6.5151515151515147</v>
      </c>
      <c r="AD8" s="369">
        <f>(Ordenamiento!AD8/66)*10</f>
        <v>1.2121212121212122</v>
      </c>
      <c r="AE8" s="369">
        <f>(Ordenamiento!AE8/66)*10</f>
        <v>2.7272727272727271</v>
      </c>
      <c r="AF8" s="369">
        <f>(Ordenamiento!AF8/66)*10</f>
        <v>2.2727272727272725</v>
      </c>
      <c r="AG8" s="369">
        <f>(Ordenamiento!AG8/66)*10</f>
        <v>4.8484848484848486</v>
      </c>
      <c r="AH8" s="369">
        <f>(Ordenamiento!AH8/66)*10</f>
        <v>3.0303030303030303</v>
      </c>
      <c r="AI8" s="369">
        <f>(Ordenamiento!AI8/66)*10</f>
        <v>8.6363636363636367</v>
      </c>
      <c r="AJ8" s="369">
        <f>(Ordenamiento!AJ8/66)*10</f>
        <v>1.8181818181818183</v>
      </c>
      <c r="AK8" s="369">
        <f>(Ordenamiento!AK8/66)*10</f>
        <v>1.6666666666666665</v>
      </c>
      <c r="AL8" s="369">
        <f>(Ordenamiento!AL8/66)*10</f>
        <v>1.8181818181818183</v>
      </c>
      <c r="AM8" s="369">
        <f>(Ordenamiento!AM8/66)*10</f>
        <v>4.3939393939393936</v>
      </c>
      <c r="AN8" s="369">
        <f>(Ordenamiento!AN8/66)*10</f>
        <v>4.3939393939393936</v>
      </c>
      <c r="AO8" s="369">
        <f>(Ordenamiento!AO8/66)*10</f>
        <v>2.8787878787878789</v>
      </c>
      <c r="AP8" s="369">
        <f>(Ordenamiento!AP8/66)*10</f>
        <v>7.8787878787878789</v>
      </c>
      <c r="AQ8" s="369">
        <f>(Ordenamiento!AQ8/66)*10</f>
        <v>10</v>
      </c>
      <c r="AR8" s="369">
        <f>(Ordenamiento!AR8/66)*10</f>
        <v>6.5151515151515147</v>
      </c>
      <c r="AS8" s="369">
        <f>(Ordenamiento!AS8/66)*10</f>
        <v>5.6060606060606055</v>
      </c>
      <c r="AT8" s="369">
        <f>(Ordenamiento!AT8/66)*10</f>
        <v>6.3636363636363633</v>
      </c>
      <c r="AU8" s="369">
        <f>(Ordenamiento!AU8/66)*10</f>
        <v>9.5454545454545467</v>
      </c>
      <c r="AV8" s="369">
        <f>(Ordenamiento!AV8/66)*10</f>
        <v>6.2121212121212119</v>
      </c>
      <c r="AW8" s="369">
        <f>(Ordenamiento!AW8/66)*10</f>
        <v>5.1515151515151514</v>
      </c>
      <c r="AX8" s="369">
        <f>(Ordenamiento!AX8/66)*10</f>
        <v>1.6666666666666665</v>
      </c>
      <c r="AY8" s="369">
        <f>(Ordenamiento!AY8/66)*10</f>
        <v>6.6666666666666661</v>
      </c>
      <c r="AZ8" s="369">
        <f>(Ordenamiento!AZ8/66)*10</f>
        <v>5.6060606060606055</v>
      </c>
      <c r="BA8" s="369">
        <f>(Ordenamiento!BA8/66)*10</f>
        <v>0.90909090909090917</v>
      </c>
      <c r="BB8" s="369">
        <f>(Ordenamiento!BB8/66)*10</f>
        <v>4.545454545454545</v>
      </c>
      <c r="BC8" s="369">
        <f>(Ordenamiento!BC8/66)*10</f>
        <v>1.0606060606060606</v>
      </c>
      <c r="BD8" s="369">
        <f>(Ordenamiento!BD8/66)*10</f>
        <v>1.8181818181818183</v>
      </c>
      <c r="BE8" s="369">
        <f>(Ordenamiento!BE8/66)*10</f>
        <v>6.9696969696969706</v>
      </c>
      <c r="BF8" s="369">
        <f>(Ordenamiento!BF8/66)*10</f>
        <v>8.1818181818181817</v>
      </c>
      <c r="BG8" s="369">
        <f>(Ordenamiento!BG8/66)*10</f>
        <v>1.2121212121212122</v>
      </c>
      <c r="BH8" s="369">
        <f>(Ordenamiento!BH8/66)*10</f>
        <v>1.2121212121212122</v>
      </c>
      <c r="BI8" s="369">
        <f>(Ordenamiento!BI8/66)*10</f>
        <v>0.90909090909090917</v>
      </c>
      <c r="BJ8" s="369">
        <f>(Ordenamiento!BJ8/66)*10</f>
        <v>1.5151515151515151</v>
      </c>
      <c r="BK8" s="369">
        <f>(Ordenamiento!BK8/66)*10</f>
        <v>1.6666666666666665</v>
      </c>
      <c r="BL8" s="369">
        <f>(Ordenamiento!BL8/66)*10</f>
        <v>2.4242424242424243</v>
      </c>
      <c r="BM8" s="369">
        <f>(Ordenamiento!BM8/66)*10</f>
        <v>8.1818181818181817</v>
      </c>
      <c r="BN8" s="369">
        <f>(Ordenamiento!BN8/66)*10</f>
        <v>6.9696969696969706</v>
      </c>
      <c r="BO8" s="369">
        <f>(Ordenamiento!BO8/66)*10</f>
        <v>6.2121212121212119</v>
      </c>
      <c r="BP8" s="369">
        <f>(Ordenamiento!BP8/66)*10</f>
        <v>3.9393939393939394</v>
      </c>
      <c r="BQ8" s="369">
        <f>(Ordenamiento!BQ8/66)*10</f>
        <v>4.8484848484848486</v>
      </c>
      <c r="BR8" s="369">
        <f>(Ordenamiento!BR8/66)*10</f>
        <v>2.4242424242424243</v>
      </c>
      <c r="BS8" s="369">
        <f>(Ordenamiento!BS8/66)*10</f>
        <v>4.0909090909090908</v>
      </c>
      <c r="BT8" s="369">
        <f>(Ordenamiento!BT8/66)*10</f>
        <v>2.4242424242424243</v>
      </c>
      <c r="BU8" s="369">
        <f>(Ordenamiento!BU8/66)*10</f>
        <v>1.8181818181818183</v>
      </c>
    </row>
    <row r="9" spans="1:73">
      <c r="A9" s="367">
        <v>19</v>
      </c>
      <c r="B9" s="367" t="s">
        <v>87</v>
      </c>
      <c r="C9" s="367">
        <v>2024</v>
      </c>
      <c r="D9" s="369">
        <f>(Ordenamiento!D9/66)*10</f>
        <v>7.8787878787878789</v>
      </c>
      <c r="E9" s="369">
        <f>(Ordenamiento!E9/66)*10</f>
        <v>3.9393939393939394</v>
      </c>
      <c r="F9" s="369">
        <f>(Ordenamiento!F9/66)*10</f>
        <v>8.4848484848484844</v>
      </c>
      <c r="G9" s="369">
        <f>(Ordenamiento!G9/66)*10</f>
        <v>3.0303030303030303</v>
      </c>
      <c r="H9" s="369">
        <f>(Ordenamiento!H9/66)*10</f>
        <v>3.9393939393939394</v>
      </c>
      <c r="I9" s="369">
        <f>(Ordenamiento!I9/66)*10</f>
        <v>2.1212121212121211</v>
      </c>
      <c r="J9" s="369">
        <f>(Ordenamiento!J9/66)*10</f>
        <v>7.7272727272727266</v>
      </c>
      <c r="K9" s="369">
        <f>(Ordenamiento!K9/66)*10</f>
        <v>9.5454545454545467</v>
      </c>
      <c r="L9" s="369">
        <f>(Ordenamiento!L9/66)*10</f>
        <v>9.0909090909090899</v>
      </c>
      <c r="M9" s="369">
        <f>(Ordenamiento!M9/66)*10</f>
        <v>3.1818181818181817</v>
      </c>
      <c r="N9" s="369">
        <f>(Ordenamiento!N9/66)*10</f>
        <v>5.6060606060606055</v>
      </c>
      <c r="O9" s="369">
        <f>(Ordenamiento!O9/66)*10</f>
        <v>9.2424242424242422</v>
      </c>
      <c r="P9" s="369">
        <f>(Ordenamiento!P9/66)*10</f>
        <v>4.8484848484848486</v>
      </c>
      <c r="Q9" s="369">
        <f>(Ordenamiento!Q9/66)*10</f>
        <v>4.6969696969696972</v>
      </c>
      <c r="R9" s="369">
        <f>(Ordenamiento!R9/66)*10</f>
        <v>2.8787878787878789</v>
      </c>
      <c r="S9" s="369">
        <f>(Ordenamiento!S9/66)*10</f>
        <v>7.5757575757575761</v>
      </c>
      <c r="T9" s="369">
        <f>(Ordenamiento!T9/66)*10</f>
        <v>5.4545454545454541</v>
      </c>
      <c r="U9" s="369">
        <f>(Ordenamiento!U9/66)*10</f>
        <v>0.30303030303030304</v>
      </c>
      <c r="V9" s="369">
        <f>(Ordenamiento!V9/66)*10</f>
        <v>8.7878787878787872</v>
      </c>
      <c r="W9" s="369">
        <f>(Ordenamiento!W9/66)*10</f>
        <v>6.2121212121212119</v>
      </c>
      <c r="X9" s="369">
        <f>(Ordenamiento!X9/66)*10</f>
        <v>1.5151515151515151</v>
      </c>
      <c r="Y9" s="369">
        <f>(Ordenamiento!Y9/66)*10</f>
        <v>9.6969696969696972</v>
      </c>
      <c r="Z9" s="369">
        <f>(Ordenamiento!Z9/66)*10</f>
        <v>9.0909090909090899</v>
      </c>
      <c r="AA9" s="369">
        <f>(Ordenamiento!AA9/66)*10</f>
        <v>7.2727272727272734</v>
      </c>
      <c r="AB9" s="369">
        <f>(Ordenamiento!AB9/66)*10</f>
        <v>9.2424242424242422</v>
      </c>
      <c r="AC9" s="369">
        <f>(Ordenamiento!AC9/66)*10</f>
        <v>8.3333333333333339</v>
      </c>
      <c r="AD9" s="369">
        <f>(Ordenamiento!AD9/66)*10</f>
        <v>0.60606060606060608</v>
      </c>
      <c r="AE9" s="369">
        <f>(Ordenamiento!AE9/66)*10</f>
        <v>4.0909090909090908</v>
      </c>
      <c r="AF9" s="369">
        <f>(Ordenamiento!AF9/66)*10</f>
        <v>5.4545454545454541</v>
      </c>
      <c r="AG9" s="369">
        <f>(Ordenamiento!AG9/66)*10</f>
        <v>3.7878787878787881</v>
      </c>
      <c r="AH9" s="369">
        <f>(Ordenamiento!AH9/66)*10</f>
        <v>2.1212121212121211</v>
      </c>
      <c r="AI9" s="369">
        <f>(Ordenamiento!AI9/66)*10</f>
        <v>9.8484848484848477</v>
      </c>
      <c r="AJ9" s="369">
        <f>(Ordenamiento!AJ9/66)*10</f>
        <v>6.8181818181818175</v>
      </c>
      <c r="AK9" s="369">
        <f>(Ordenamiento!AK9/66)*10</f>
        <v>5.6060606060606055</v>
      </c>
      <c r="AL9" s="369">
        <f>(Ordenamiento!AL9/66)*10</f>
        <v>7.7272727272727266</v>
      </c>
      <c r="AM9" s="369">
        <f>(Ordenamiento!AM9/66)*10</f>
        <v>6.9696969696969706</v>
      </c>
      <c r="AN9" s="369">
        <f>(Ordenamiento!AN9/66)*10</f>
        <v>9.5454545454545467</v>
      </c>
      <c r="AO9" s="369">
        <f>(Ordenamiento!AO9/66)*10</f>
        <v>2.5757575757575757</v>
      </c>
      <c r="AP9" s="369">
        <f>(Ordenamiento!AP9/66)*10</f>
        <v>4.8484848484848486</v>
      </c>
      <c r="AQ9" s="369">
        <f>(Ordenamiento!AQ9/66)*10</f>
        <v>2.4242424242424243</v>
      </c>
      <c r="AR9" s="369">
        <f>(Ordenamiento!AR9/66)*10</f>
        <v>2.7272727272727271</v>
      </c>
      <c r="AS9" s="369">
        <f>(Ordenamiento!AS9/66)*10</f>
        <v>2.1212121212121211</v>
      </c>
      <c r="AT9" s="369">
        <f>(Ordenamiento!AT9/66)*10</f>
        <v>6.6666666666666661</v>
      </c>
      <c r="AU9" s="369">
        <f>(Ordenamiento!AU9/66)*10</f>
        <v>6.9696969696969706</v>
      </c>
      <c r="AV9" s="369">
        <f>(Ordenamiento!AV9/66)*10</f>
        <v>5.9090909090909092</v>
      </c>
      <c r="AW9" s="369">
        <f>(Ordenamiento!AW9/66)*10</f>
        <v>5.4545454545454541</v>
      </c>
      <c r="AX9" s="369">
        <f>(Ordenamiento!AX9/66)*10</f>
        <v>5.9090909090909092</v>
      </c>
      <c r="AY9" s="369">
        <f>(Ordenamiento!AY9/66)*10</f>
        <v>4.2424242424242422</v>
      </c>
      <c r="AZ9" s="369">
        <f>(Ordenamiento!AZ9/66)*10</f>
        <v>7.1212121212121211</v>
      </c>
      <c r="BA9" s="369">
        <f>(Ordenamiento!BA9/66)*10</f>
        <v>7.1212121212121211</v>
      </c>
      <c r="BB9" s="369">
        <f>(Ordenamiento!BB9/66)*10</f>
        <v>6.8181818181818175</v>
      </c>
      <c r="BC9" s="369">
        <f>(Ordenamiento!BC9/66)*10</f>
        <v>1.6666666666666665</v>
      </c>
      <c r="BD9" s="369">
        <f>(Ordenamiento!BD9/66)*10</f>
        <v>5.3030303030303028</v>
      </c>
      <c r="BE9" s="369">
        <f>(Ordenamiento!BE9/66)*10</f>
        <v>7.7272727272727266</v>
      </c>
      <c r="BF9" s="369">
        <f>(Ordenamiento!BF9/66)*10</f>
        <v>6.3636363636363633</v>
      </c>
      <c r="BG9" s="369">
        <f>(Ordenamiento!BG9/66)*10</f>
        <v>9.0909090909090899</v>
      </c>
      <c r="BH9" s="369">
        <f>(Ordenamiento!BH9/66)*10</f>
        <v>5.6060606060606055</v>
      </c>
      <c r="BI9" s="369">
        <f>(Ordenamiento!BI9/66)*10</f>
        <v>1.0606060606060606</v>
      </c>
      <c r="BJ9" s="369">
        <f>(Ordenamiento!BJ9/66)*10</f>
        <v>0.75757575757575757</v>
      </c>
      <c r="BK9" s="369">
        <f>(Ordenamiento!BK9/66)*10</f>
        <v>1.3636363636363635</v>
      </c>
      <c r="BL9" s="369">
        <f>(Ordenamiento!BL9/66)*10</f>
        <v>6.0606060606060606</v>
      </c>
      <c r="BM9" s="369">
        <f>(Ordenamiento!BM9/66)*10</f>
        <v>4.3939393939393936</v>
      </c>
      <c r="BN9" s="369">
        <f>(Ordenamiento!BN9/66)*10</f>
        <v>5.6060606060606055</v>
      </c>
      <c r="BO9" s="369">
        <f>(Ordenamiento!BO9/66)*10</f>
        <v>5.6060606060606055</v>
      </c>
      <c r="BP9" s="369">
        <f>(Ordenamiento!BP9/66)*10</f>
        <v>3.333333333333333</v>
      </c>
      <c r="BQ9" s="369">
        <f>(Ordenamiento!BQ9/66)*10</f>
        <v>5.4545454545454541</v>
      </c>
      <c r="BR9" s="369">
        <f>(Ordenamiento!BR9/66)*10</f>
        <v>8.6363636363636367</v>
      </c>
      <c r="BS9" s="369">
        <f>(Ordenamiento!BS9/66)*10</f>
        <v>4.3939393939393936</v>
      </c>
      <c r="BT9" s="369">
        <f>(Ordenamiento!BT9/66)*10</f>
        <v>5.7575757575757578</v>
      </c>
      <c r="BU9" s="369">
        <f>(Ordenamiento!BU9/66)*10</f>
        <v>7.7272727272727266</v>
      </c>
    </row>
    <row r="10" spans="1:73">
      <c r="A10" s="367">
        <v>20</v>
      </c>
      <c r="B10" s="367" t="s">
        <v>88</v>
      </c>
      <c r="C10" s="367">
        <v>2024</v>
      </c>
      <c r="D10" s="369">
        <f>(Ordenamiento!D10/66)*10</f>
        <v>7.4242424242424239</v>
      </c>
      <c r="E10" s="369">
        <f>(Ordenamiento!E10/66)*10</f>
        <v>4.2424242424242422</v>
      </c>
      <c r="F10" s="369">
        <f>(Ordenamiento!F10/66)*10</f>
        <v>3.333333333333333</v>
      </c>
      <c r="G10" s="369">
        <f>(Ordenamiento!G10/66)*10</f>
        <v>4.3939393939393936</v>
      </c>
      <c r="H10" s="369">
        <f>(Ordenamiento!H10/66)*10</f>
        <v>3.6363636363636367</v>
      </c>
      <c r="I10" s="369">
        <f>(Ordenamiento!I10/66)*10</f>
        <v>5.4545454545454541</v>
      </c>
      <c r="J10" s="369">
        <f>(Ordenamiento!J10/66)*10</f>
        <v>2.7272727272727271</v>
      </c>
      <c r="K10" s="369">
        <f>(Ordenamiento!K10/66)*10</f>
        <v>1.3636363636363635</v>
      </c>
      <c r="L10" s="369">
        <f>(Ordenamiento!L10/66)*10</f>
        <v>7.5757575757575761</v>
      </c>
      <c r="M10" s="369">
        <f>(Ordenamiento!M10/66)*10</f>
        <v>3.333333333333333</v>
      </c>
      <c r="N10" s="369">
        <f>(Ordenamiento!N10/66)*10</f>
        <v>6.2121212121212119</v>
      </c>
      <c r="O10" s="369">
        <f>(Ordenamiento!O10/66)*10</f>
        <v>8.0303030303030294</v>
      </c>
      <c r="P10" s="369">
        <f>(Ordenamiento!P10/66)*10</f>
        <v>3.9393939393939394</v>
      </c>
      <c r="Q10" s="369">
        <f>(Ordenamiento!Q10/66)*10</f>
        <v>4.8484848484848486</v>
      </c>
      <c r="R10" s="369">
        <f>(Ordenamiento!R10/66)*10</f>
        <v>3.4848484848484853</v>
      </c>
      <c r="S10" s="369">
        <f>(Ordenamiento!S10/66)*10</f>
        <v>7.8787878787878789</v>
      </c>
      <c r="T10" s="369">
        <f>(Ordenamiento!T10/66)*10</f>
        <v>8.1818181818181817</v>
      </c>
      <c r="U10" s="369">
        <f>(Ordenamiento!U10/66)*10</f>
        <v>2.8787878787878789</v>
      </c>
      <c r="V10" s="369">
        <f>(Ordenamiento!V10/66)*10</f>
        <v>7.7272727272727266</v>
      </c>
      <c r="W10" s="369">
        <f>(Ordenamiento!W10/66)*10</f>
        <v>5.1515151515151514</v>
      </c>
      <c r="X10" s="369">
        <f>(Ordenamiento!X10/66)*10</f>
        <v>9.2424242424242422</v>
      </c>
      <c r="Y10" s="369">
        <f>(Ordenamiento!Y10/66)*10</f>
        <v>7.8787878787878789</v>
      </c>
      <c r="Z10" s="369">
        <f>(Ordenamiento!Z10/66)*10</f>
        <v>5.7575757575757578</v>
      </c>
      <c r="AA10" s="369">
        <f>(Ordenamiento!AA10/66)*10</f>
        <v>3.7878787878787881</v>
      </c>
      <c r="AB10" s="369">
        <f>(Ordenamiento!AB10/66)*10</f>
        <v>5.7575757575757578</v>
      </c>
      <c r="AC10" s="369">
        <f>(Ordenamiento!AC10/66)*10</f>
        <v>4.3939393939393936</v>
      </c>
      <c r="AD10" s="369">
        <f>(Ordenamiento!AD10/66)*10</f>
        <v>3.333333333333333</v>
      </c>
      <c r="AE10" s="369">
        <f>(Ordenamiento!AE10/66)*10</f>
        <v>2.8787878787878789</v>
      </c>
      <c r="AF10" s="369">
        <f>(Ordenamiento!AF10/66)*10</f>
        <v>3.4848484848484853</v>
      </c>
      <c r="AG10" s="369">
        <f>(Ordenamiento!AG10/66)*10</f>
        <v>6.9696969696969706</v>
      </c>
      <c r="AH10" s="369">
        <f>(Ordenamiento!AH10/66)*10</f>
        <v>7.4242424242424239</v>
      </c>
      <c r="AI10" s="369">
        <f>(Ordenamiento!AI10/66)*10</f>
        <v>0.90909090909090917</v>
      </c>
      <c r="AJ10" s="369">
        <f>(Ordenamiento!AJ10/66)*10</f>
        <v>2.2727272727272725</v>
      </c>
      <c r="AK10" s="369">
        <f>(Ordenamiento!AK10/66)*10</f>
        <v>4.0909090909090908</v>
      </c>
      <c r="AL10" s="369">
        <f>(Ordenamiento!AL10/66)*10</f>
        <v>8.7878787878787872</v>
      </c>
      <c r="AM10" s="369">
        <f>(Ordenamiento!AM10/66)*10</f>
        <v>6.2121212121212119</v>
      </c>
      <c r="AN10" s="369">
        <f>(Ordenamiento!AN10/66)*10</f>
        <v>2.1212121212121211</v>
      </c>
      <c r="AO10" s="369">
        <f>(Ordenamiento!AO10/66)*10</f>
        <v>4.6969696969696972</v>
      </c>
      <c r="AP10" s="369">
        <f>(Ordenamiento!AP10/66)*10</f>
        <v>3.6363636363636367</v>
      </c>
      <c r="AQ10" s="369">
        <f>(Ordenamiento!AQ10/66)*10</f>
        <v>8.6363636363636367</v>
      </c>
      <c r="AR10" s="369">
        <f>(Ordenamiento!AR10/66)*10</f>
        <v>7.4242424242424239</v>
      </c>
      <c r="AS10" s="369">
        <f>(Ordenamiento!AS10/66)*10</f>
        <v>3.7878787878787881</v>
      </c>
      <c r="AT10" s="369">
        <f>(Ordenamiento!AT10/66)*10</f>
        <v>6.2121212121212119</v>
      </c>
      <c r="AU10" s="369">
        <f>(Ordenamiento!AU10/66)*10</f>
        <v>5</v>
      </c>
      <c r="AV10" s="369">
        <f>(Ordenamiento!AV10/66)*10</f>
        <v>5.6060606060606055</v>
      </c>
      <c r="AW10" s="369">
        <f>(Ordenamiento!AW10/66)*10</f>
        <v>6.6666666666666661</v>
      </c>
      <c r="AX10" s="369">
        <f>(Ordenamiento!AX10/66)*10</f>
        <v>5.4545454545454541</v>
      </c>
      <c r="AY10" s="369">
        <f>(Ordenamiento!AY10/66)*10</f>
        <v>5.1515151515151514</v>
      </c>
      <c r="AZ10" s="369">
        <f>(Ordenamiento!AZ10/66)*10</f>
        <v>3.7878787878787881</v>
      </c>
      <c r="BA10" s="369">
        <f>(Ordenamiento!BA10/66)*10</f>
        <v>6.3636363636363633</v>
      </c>
      <c r="BB10" s="369">
        <f>(Ordenamiento!BB10/66)*10</f>
        <v>9.5454545454545467</v>
      </c>
      <c r="BC10" s="369">
        <f>(Ordenamiento!BC10/66)*10</f>
        <v>3.7878787878787881</v>
      </c>
      <c r="BD10" s="369">
        <f>(Ordenamiento!BD10/66)*10</f>
        <v>3.6363636363636367</v>
      </c>
      <c r="BE10" s="369">
        <f>(Ordenamiento!BE10/66)*10</f>
        <v>0.15151515151515152</v>
      </c>
      <c r="BF10" s="369">
        <f>(Ordenamiento!BF10/66)*10</f>
        <v>6.6666666666666661</v>
      </c>
      <c r="BG10" s="369">
        <f>(Ordenamiento!BG10/66)*10</f>
        <v>1.5151515151515151</v>
      </c>
      <c r="BH10" s="369">
        <f>(Ordenamiento!BH10/66)*10</f>
        <v>2.4242424242424243</v>
      </c>
      <c r="BI10" s="369">
        <f>(Ordenamiento!BI10/66)*10</f>
        <v>2.7272727272727271</v>
      </c>
      <c r="BJ10" s="369">
        <f>(Ordenamiento!BJ10/66)*10</f>
        <v>2.4242424242424243</v>
      </c>
      <c r="BK10" s="369">
        <f>(Ordenamiento!BK10/66)*10</f>
        <v>1.5151515151515151</v>
      </c>
      <c r="BL10" s="369">
        <f>(Ordenamiento!BL10/66)*10</f>
        <v>0.45454545454545459</v>
      </c>
      <c r="BM10" s="369">
        <f>(Ordenamiento!BM10/66)*10</f>
        <v>1.5151515151515151</v>
      </c>
      <c r="BN10" s="369">
        <f>(Ordenamiento!BN10/66)*10</f>
        <v>6.5151515151515147</v>
      </c>
      <c r="BO10" s="369">
        <f>(Ordenamiento!BO10/66)*10</f>
        <v>6.0606060606060606</v>
      </c>
      <c r="BP10" s="369">
        <f>(Ordenamiento!BP10/66)*10</f>
        <v>9.6969696969696972</v>
      </c>
      <c r="BQ10" s="369">
        <f>(Ordenamiento!BQ10/66)*10</f>
        <v>5.9090909090909092</v>
      </c>
      <c r="BR10" s="369">
        <f>(Ordenamiento!BR10/66)*10</f>
        <v>6.6666666666666661</v>
      </c>
      <c r="BS10" s="369">
        <f>(Ordenamiento!BS10/66)*10</f>
        <v>3.7878787878787881</v>
      </c>
      <c r="BT10" s="369">
        <f>(Ordenamiento!BT10/66)*10</f>
        <v>5.1515151515151514</v>
      </c>
      <c r="BU10" s="369">
        <f>(Ordenamiento!BU10/66)*10</f>
        <v>4.3939393939393936</v>
      </c>
    </row>
    <row r="11" spans="1:73">
      <c r="A11" s="367">
        <v>23</v>
      </c>
      <c r="B11" s="367" t="s">
        <v>89</v>
      </c>
      <c r="C11" s="367">
        <v>2024</v>
      </c>
      <c r="D11" s="369">
        <f>(Ordenamiento!D11/66)*10</f>
        <v>9.3939393939393945</v>
      </c>
      <c r="E11" s="369">
        <f>(Ordenamiento!E11/66)*10</f>
        <v>6.3636363636363633</v>
      </c>
      <c r="F11" s="369">
        <f>(Ordenamiento!F11/66)*10</f>
        <v>6.3636363636363633</v>
      </c>
      <c r="G11" s="369">
        <f>(Ordenamiento!G11/66)*10</f>
        <v>3.333333333333333</v>
      </c>
      <c r="H11" s="369">
        <f>(Ordenamiento!H11/66)*10</f>
        <v>2.4242424242424243</v>
      </c>
      <c r="I11" s="369">
        <f>(Ordenamiento!I11/66)*10</f>
        <v>2.7272727272727271</v>
      </c>
      <c r="J11" s="369">
        <f>(Ordenamiento!J11/66)*10</f>
        <v>4.3939393939393936</v>
      </c>
      <c r="K11" s="369">
        <f>(Ordenamiento!K11/66)*10</f>
        <v>7.5757575757575761</v>
      </c>
      <c r="L11" s="369">
        <f>(Ordenamiento!L11/66)*10</f>
        <v>6.3636363636363633</v>
      </c>
      <c r="M11" s="369">
        <f>(Ordenamiento!M11/66)*10</f>
        <v>4.545454545454545</v>
      </c>
      <c r="N11" s="369">
        <f>(Ordenamiento!N11/66)*10</f>
        <v>2.7272727272727271</v>
      </c>
      <c r="O11" s="369">
        <f>(Ordenamiento!O11/66)*10</f>
        <v>4.545454545454545</v>
      </c>
      <c r="P11" s="369">
        <f>(Ordenamiento!P11/66)*10</f>
        <v>8.4848484848484844</v>
      </c>
      <c r="Q11" s="369">
        <f>(Ordenamiento!Q11/66)*10</f>
        <v>2.2727272727272725</v>
      </c>
      <c r="R11" s="369">
        <f>(Ordenamiento!R11/66)*10</f>
        <v>9.0909090909090899</v>
      </c>
      <c r="S11" s="369">
        <f>(Ordenamiento!S11/66)*10</f>
        <v>10</v>
      </c>
      <c r="T11" s="369">
        <f>(Ordenamiento!T11/66)*10</f>
        <v>2.4242424242424243</v>
      </c>
      <c r="U11" s="369">
        <f>(Ordenamiento!U11/66)*10</f>
        <v>5.4545454545454541</v>
      </c>
      <c r="V11" s="369">
        <f>(Ordenamiento!V11/66)*10</f>
        <v>7.1212121212121211</v>
      </c>
      <c r="W11" s="369">
        <f>(Ordenamiento!W11/66)*10</f>
        <v>2.4242424242424243</v>
      </c>
      <c r="X11" s="369">
        <f>(Ordenamiento!X11/66)*10</f>
        <v>3.7878787878787881</v>
      </c>
      <c r="Y11" s="369">
        <f>(Ordenamiento!Y11/66)*10</f>
        <v>0.75757575757575757</v>
      </c>
      <c r="Z11" s="369">
        <f>(Ordenamiento!Z11/66)*10</f>
        <v>3.6363636363636367</v>
      </c>
      <c r="AA11" s="369">
        <f>(Ordenamiento!AA11/66)*10</f>
        <v>10</v>
      </c>
      <c r="AB11" s="369">
        <f>(Ordenamiento!AB11/66)*10</f>
        <v>8.6363636363636367</v>
      </c>
      <c r="AC11" s="369">
        <f>(Ordenamiento!AC11/66)*10</f>
        <v>5.7575757575757578</v>
      </c>
      <c r="AD11" s="369">
        <f>(Ordenamiento!AD11/66)*10</f>
        <v>8.1818181818181817</v>
      </c>
      <c r="AE11" s="369">
        <f>(Ordenamiento!AE11/66)*10</f>
        <v>8.1818181818181817</v>
      </c>
      <c r="AF11" s="369">
        <f>(Ordenamiento!AF11/66)*10</f>
        <v>4.2424242424242422</v>
      </c>
      <c r="AG11" s="369">
        <f>(Ordenamiento!AG11/66)*10</f>
        <v>9.8484848484848477</v>
      </c>
      <c r="AH11" s="369">
        <f>(Ordenamiento!AH11/66)*10</f>
        <v>6.6666666666666661</v>
      </c>
      <c r="AI11" s="369">
        <f>(Ordenamiento!AI11/66)*10</f>
        <v>9.0909090909090899</v>
      </c>
      <c r="AJ11" s="369">
        <f>(Ordenamiento!AJ11/66)*10</f>
        <v>6.3636363636363633</v>
      </c>
      <c r="AK11" s="369">
        <f>(Ordenamiento!AK11/66)*10</f>
        <v>6.5151515151515147</v>
      </c>
      <c r="AL11" s="369">
        <f>(Ordenamiento!AL11/66)*10</f>
        <v>9.2424242424242422</v>
      </c>
      <c r="AM11" s="369">
        <f>(Ordenamiento!AM11/66)*10</f>
        <v>8.0303030303030294</v>
      </c>
      <c r="AN11" s="369">
        <f>(Ordenamiento!AN11/66)*10</f>
        <v>4.545454545454545</v>
      </c>
      <c r="AO11" s="369">
        <f>(Ordenamiento!AO11/66)*10</f>
        <v>3.4848484848484853</v>
      </c>
      <c r="AP11" s="369">
        <f>(Ordenamiento!AP11/66)*10</f>
        <v>1.9696969696969697</v>
      </c>
      <c r="AQ11" s="369">
        <f>(Ordenamiento!AQ11/66)*10</f>
        <v>2.1212121212121211</v>
      </c>
      <c r="AR11" s="369">
        <f>(Ordenamiento!AR11/66)*10</f>
        <v>4.6969696969696972</v>
      </c>
      <c r="AS11" s="369">
        <f>(Ordenamiento!AS11/66)*10</f>
        <v>4.2424242424242422</v>
      </c>
      <c r="AT11" s="369">
        <f>(Ordenamiento!AT11/66)*10</f>
        <v>2.4242424242424243</v>
      </c>
      <c r="AU11" s="369">
        <f>(Ordenamiento!AU11/66)*10</f>
        <v>3.7878787878787881</v>
      </c>
      <c r="AV11" s="369">
        <f>(Ordenamiento!AV11/66)*10</f>
        <v>3.9393939393939394</v>
      </c>
      <c r="AW11" s="369">
        <f>(Ordenamiento!AW11/66)*10</f>
        <v>8.1818181818181817</v>
      </c>
      <c r="AX11" s="369">
        <f>(Ordenamiento!AX11/66)*10</f>
        <v>1.8181818181818183</v>
      </c>
      <c r="AY11" s="369">
        <f>(Ordenamiento!AY11/66)*10</f>
        <v>4.8484848484848486</v>
      </c>
      <c r="AZ11" s="369">
        <f>(Ordenamiento!AZ11/66)*10</f>
        <v>9.2424242424242422</v>
      </c>
      <c r="BA11" s="369">
        <f>(Ordenamiento!BA11/66)*10</f>
        <v>8.1818181818181817</v>
      </c>
      <c r="BB11" s="369">
        <f>(Ordenamiento!BB11/66)*10</f>
        <v>8.3333333333333339</v>
      </c>
      <c r="BC11" s="369">
        <f>(Ordenamiento!BC11/66)*10</f>
        <v>2.4242424242424243</v>
      </c>
      <c r="BD11" s="369">
        <f>(Ordenamiento!BD11/66)*10</f>
        <v>6.0606060606060606</v>
      </c>
      <c r="BE11" s="369">
        <f>(Ordenamiento!BE11/66)*10</f>
        <v>1.0606060606060606</v>
      </c>
      <c r="BF11" s="369">
        <f>(Ordenamiento!BF11/66)*10</f>
        <v>3.0303030303030303</v>
      </c>
      <c r="BG11" s="369">
        <f>(Ordenamiento!BG11/66)*10</f>
        <v>6.6666666666666661</v>
      </c>
      <c r="BH11" s="369">
        <f>(Ordenamiento!BH11/66)*10</f>
        <v>5.9090909090909092</v>
      </c>
      <c r="BI11" s="369">
        <f>(Ordenamiento!BI11/66)*10</f>
        <v>3.9393939393939394</v>
      </c>
      <c r="BJ11" s="369">
        <f>(Ordenamiento!BJ11/66)*10</f>
        <v>1.2121212121212122</v>
      </c>
      <c r="BK11" s="369">
        <f>(Ordenamiento!BK11/66)*10</f>
        <v>2.7272727272727271</v>
      </c>
      <c r="BL11" s="369">
        <f>(Ordenamiento!BL11/66)*10</f>
        <v>2.7272727272727271</v>
      </c>
      <c r="BM11" s="369">
        <f>(Ordenamiento!BM11/66)*10</f>
        <v>10</v>
      </c>
      <c r="BN11" s="369">
        <f>(Ordenamiento!BN11/66)*10</f>
        <v>9.5454545454545467</v>
      </c>
      <c r="BO11" s="369">
        <f>(Ordenamiento!BO11/66)*10</f>
        <v>9.3939393939393945</v>
      </c>
      <c r="BP11" s="369">
        <f>(Ordenamiento!BP11/66)*10</f>
        <v>1.0606060606060606</v>
      </c>
      <c r="BQ11" s="369">
        <f>(Ordenamiento!BQ11/66)*10</f>
        <v>2.1212121212121211</v>
      </c>
      <c r="BR11" s="369">
        <f>(Ordenamiento!BR11/66)*10</f>
        <v>6.0606060606060606</v>
      </c>
      <c r="BS11" s="369">
        <f>(Ordenamiento!BS11/66)*10</f>
        <v>9.2424242424242422</v>
      </c>
      <c r="BT11" s="369">
        <f>(Ordenamiento!BT11/66)*10</f>
        <v>6.8181818181818175</v>
      </c>
      <c r="BU11" s="369">
        <f>(Ordenamiento!BU11/66)*10</f>
        <v>5.7575757575757578</v>
      </c>
    </row>
    <row r="12" spans="1:73">
      <c r="A12" s="367">
        <v>25</v>
      </c>
      <c r="B12" s="367" t="s">
        <v>90</v>
      </c>
      <c r="C12" s="367">
        <v>2024</v>
      </c>
      <c r="D12" s="369">
        <f>(Ordenamiento!D12/66)*10</f>
        <v>8.1818181818181817</v>
      </c>
      <c r="E12" s="369">
        <f>(Ordenamiento!E12/66)*10</f>
        <v>8.6363636363636367</v>
      </c>
      <c r="F12" s="369">
        <f>(Ordenamiento!F12/66)*10</f>
        <v>6.9696969696969706</v>
      </c>
      <c r="G12" s="369">
        <f>(Ordenamiento!G12/66)*10</f>
        <v>9.8484848484848477</v>
      </c>
      <c r="H12" s="369">
        <f>(Ordenamiento!H12/66)*10</f>
        <v>10</v>
      </c>
      <c r="I12" s="369">
        <f>(Ordenamiento!I12/66)*10</f>
        <v>7.8787878787878789</v>
      </c>
      <c r="J12" s="369">
        <f>(Ordenamiento!J12/66)*10</f>
        <v>10</v>
      </c>
      <c r="K12" s="369">
        <f>(Ordenamiento!K12/66)*10</f>
        <v>8.6363636363636367</v>
      </c>
      <c r="L12" s="369">
        <f>(Ordenamiento!L12/66)*10</f>
        <v>9.5454545454545467</v>
      </c>
      <c r="M12" s="369">
        <f>(Ordenamiento!M12/66)*10</f>
        <v>2.5757575757575757</v>
      </c>
      <c r="N12" s="369">
        <f>(Ordenamiento!N12/66)*10</f>
        <v>9.6969696969696972</v>
      </c>
      <c r="O12" s="369">
        <f>(Ordenamiento!O12/66)*10</f>
        <v>7.7272727272727266</v>
      </c>
      <c r="P12" s="369">
        <f>(Ordenamiento!P12/66)*10</f>
        <v>5</v>
      </c>
      <c r="Q12" s="369">
        <f>(Ordenamiento!Q12/66)*10</f>
        <v>8.9393939393939394</v>
      </c>
      <c r="R12" s="369">
        <f>(Ordenamiento!R12/66)*10</f>
        <v>6.0606060606060606</v>
      </c>
      <c r="S12" s="369">
        <f>(Ordenamiento!S12/66)*10</f>
        <v>6.9696969696969706</v>
      </c>
      <c r="T12" s="369">
        <f>(Ordenamiento!T12/66)*10</f>
        <v>8.0303030303030294</v>
      </c>
      <c r="U12" s="369">
        <f>(Ordenamiento!U12/66)*10</f>
        <v>2.1212121212121211</v>
      </c>
      <c r="V12" s="369">
        <f>(Ordenamiento!V12/66)*10</f>
        <v>5.9090909090909092</v>
      </c>
      <c r="W12" s="369">
        <f>(Ordenamiento!W12/66)*10</f>
        <v>4.545454545454545</v>
      </c>
      <c r="X12" s="369">
        <f>(Ordenamiento!X12/66)*10</f>
        <v>2.4242424242424243</v>
      </c>
      <c r="Y12" s="369">
        <f>(Ordenamiento!Y12/66)*10</f>
        <v>4.0909090909090908</v>
      </c>
      <c r="Z12" s="369">
        <f>(Ordenamiento!Z12/66)*10</f>
        <v>7.5757575757575761</v>
      </c>
      <c r="AA12" s="369">
        <f>(Ordenamiento!AA12/66)*10</f>
        <v>5.1515151515151514</v>
      </c>
      <c r="AB12" s="369">
        <f>(Ordenamiento!AB12/66)*10</f>
        <v>2.5757575757575757</v>
      </c>
      <c r="AC12" s="369">
        <f>(Ordenamiento!AC12/66)*10</f>
        <v>7.2727272727272734</v>
      </c>
      <c r="AD12" s="369">
        <f>(Ordenamiento!AD12/66)*10</f>
        <v>7.4242424242424239</v>
      </c>
      <c r="AE12" s="369">
        <f>(Ordenamiento!AE12/66)*10</f>
        <v>3.7878787878787881</v>
      </c>
      <c r="AF12" s="369">
        <f>(Ordenamiento!AF12/66)*10</f>
        <v>8.0303030303030294</v>
      </c>
      <c r="AG12" s="369">
        <f>(Ordenamiento!AG12/66)*10</f>
        <v>3.1818181818181817</v>
      </c>
      <c r="AH12" s="369">
        <f>(Ordenamiento!AH12/66)*10</f>
        <v>9.6969696969696972</v>
      </c>
      <c r="AI12" s="369">
        <f>(Ordenamiento!AI12/66)*10</f>
        <v>7.7272727272727266</v>
      </c>
      <c r="AJ12" s="369">
        <f>(Ordenamiento!AJ12/66)*10</f>
        <v>9.3939393939393945</v>
      </c>
      <c r="AK12" s="369">
        <f>(Ordenamiento!AK12/66)*10</f>
        <v>8.1818181818181817</v>
      </c>
      <c r="AL12" s="369">
        <f>(Ordenamiento!AL12/66)*10</f>
        <v>5.4545454545454541</v>
      </c>
      <c r="AM12" s="369">
        <f>(Ordenamiento!AM12/66)*10</f>
        <v>3.4848484848484853</v>
      </c>
      <c r="AN12" s="369">
        <f>(Ordenamiento!AN12/66)*10</f>
        <v>3.7878787878787881</v>
      </c>
      <c r="AO12" s="369">
        <f>(Ordenamiento!AO12/66)*10</f>
        <v>6.2121212121212119</v>
      </c>
      <c r="AP12" s="369">
        <f>(Ordenamiento!AP12/66)*10</f>
        <v>6.6666666666666661</v>
      </c>
      <c r="AQ12" s="369">
        <f>(Ordenamiento!AQ12/66)*10</f>
        <v>5.9090909090909092</v>
      </c>
      <c r="AR12" s="369">
        <f>(Ordenamiento!AR12/66)*10</f>
        <v>5.4545454545454541</v>
      </c>
      <c r="AS12" s="369">
        <f>(Ordenamiento!AS12/66)*10</f>
        <v>10</v>
      </c>
      <c r="AT12" s="369">
        <f>(Ordenamiento!AT12/66)*10</f>
        <v>1.5151515151515151</v>
      </c>
      <c r="AU12" s="369">
        <f>(Ordenamiento!AU12/66)*10</f>
        <v>7.7272727272727266</v>
      </c>
      <c r="AV12" s="369">
        <f>(Ordenamiento!AV12/66)*10</f>
        <v>2.2727272727272725</v>
      </c>
      <c r="AW12" s="369">
        <f>(Ordenamiento!AW12/66)*10</f>
        <v>7.8787878787878789</v>
      </c>
      <c r="AX12" s="369">
        <f>(Ordenamiento!AX12/66)*10</f>
        <v>5.6060606060606055</v>
      </c>
      <c r="AY12" s="369">
        <f>(Ordenamiento!AY12/66)*10</f>
        <v>3.1818181818181817</v>
      </c>
      <c r="AZ12" s="369">
        <f>(Ordenamiento!AZ12/66)*10</f>
        <v>7.8787878787878789</v>
      </c>
      <c r="BA12" s="369">
        <f>(Ordenamiento!BA12/66)*10</f>
        <v>6.0606060606060606</v>
      </c>
      <c r="BB12" s="369">
        <f>(Ordenamiento!BB12/66)*10</f>
        <v>5.1515151515151514</v>
      </c>
      <c r="BC12" s="369">
        <f>(Ordenamiento!BC12/66)*10</f>
        <v>10</v>
      </c>
      <c r="BD12" s="369">
        <f>(Ordenamiento!BD12/66)*10</f>
        <v>7.2727272727272734</v>
      </c>
      <c r="BE12" s="369">
        <f>(Ordenamiento!BE12/66)*10</f>
        <v>3.9393939393939394</v>
      </c>
      <c r="BF12" s="369">
        <f>(Ordenamiento!BF12/66)*10</f>
        <v>1.2121212121212122</v>
      </c>
      <c r="BG12" s="369">
        <f>(Ordenamiento!BG12/66)*10</f>
        <v>9.3939393939393945</v>
      </c>
      <c r="BH12" s="369">
        <f>(Ordenamiento!BH12/66)*10</f>
        <v>7.8787878787878789</v>
      </c>
      <c r="BI12" s="369">
        <f>(Ordenamiento!BI12/66)*10</f>
        <v>7.2727272727272734</v>
      </c>
      <c r="BJ12" s="369">
        <f>(Ordenamiento!BJ12/66)*10</f>
        <v>6.9696969696969706</v>
      </c>
      <c r="BK12" s="369">
        <f>(Ordenamiento!BK12/66)*10</f>
        <v>8.1818181818181817</v>
      </c>
      <c r="BL12" s="369">
        <f>(Ordenamiento!BL12/66)*10</f>
        <v>2.1212121212121211</v>
      </c>
      <c r="BM12" s="369">
        <f>(Ordenamiento!BM12/66)*10</f>
        <v>9.3939393939393945</v>
      </c>
      <c r="BN12" s="369">
        <f>(Ordenamiento!BN12/66)*10</f>
        <v>1.9696969696969697</v>
      </c>
      <c r="BO12" s="369">
        <f>(Ordenamiento!BO12/66)*10</f>
        <v>2.1212121212121211</v>
      </c>
      <c r="BP12" s="369">
        <f>(Ordenamiento!BP12/66)*10</f>
        <v>6.5151515151515147</v>
      </c>
      <c r="BQ12" s="369">
        <f>(Ordenamiento!BQ12/66)*10</f>
        <v>8.4848484848484844</v>
      </c>
      <c r="BR12" s="369">
        <f>(Ordenamiento!BR12/66)*10</f>
        <v>5.1515151515151514</v>
      </c>
      <c r="BS12" s="369">
        <f>(Ordenamiento!BS12/66)*10</f>
        <v>6.5151515151515147</v>
      </c>
      <c r="BT12" s="369">
        <f>(Ordenamiento!BT12/66)*10</f>
        <v>9.8484848484848477</v>
      </c>
      <c r="BU12" s="369">
        <f>(Ordenamiento!BU12/66)*10</f>
        <v>6.9696969696969706</v>
      </c>
    </row>
    <row r="13" spans="1:73">
      <c r="A13" s="367">
        <v>27</v>
      </c>
      <c r="B13" s="367" t="s">
        <v>91</v>
      </c>
      <c r="C13" s="367">
        <v>2024</v>
      </c>
      <c r="D13" s="369">
        <f>(Ordenamiento!D13/66)*10</f>
        <v>2.5757575757575757</v>
      </c>
      <c r="E13" s="369">
        <f>(Ordenamiento!E13/66)*10</f>
        <v>5.9090909090909092</v>
      </c>
      <c r="F13" s="369">
        <f>(Ordenamiento!F13/66)*10</f>
        <v>1.6666666666666665</v>
      </c>
      <c r="G13" s="369">
        <f>(Ordenamiento!G13/66)*10</f>
        <v>2.1212121212121211</v>
      </c>
      <c r="H13" s="369">
        <f>(Ordenamiento!H13/66)*10</f>
        <v>1.8181818181818183</v>
      </c>
      <c r="I13" s="369">
        <f>(Ordenamiento!I13/66)*10</f>
        <v>0.45454545454545459</v>
      </c>
      <c r="J13" s="369">
        <f>(Ordenamiento!J13/66)*10</f>
        <v>0.15151515151515152</v>
      </c>
      <c r="K13" s="369">
        <f>(Ordenamiento!K13/66)*10</f>
        <v>1.9696969696969697</v>
      </c>
      <c r="L13" s="369">
        <f>(Ordenamiento!L13/66)*10</f>
        <v>0.45454545454545459</v>
      </c>
      <c r="M13" s="369">
        <f>(Ordenamiento!M13/66)*10</f>
        <v>1.3636363636363635</v>
      </c>
      <c r="N13" s="369">
        <f>(Ordenamiento!N13/66)*10</f>
        <v>0.45454545454545459</v>
      </c>
      <c r="O13" s="369">
        <f>(Ordenamiento!O13/66)*10</f>
        <v>6.8181818181818175</v>
      </c>
      <c r="P13" s="369">
        <f>(Ordenamiento!P13/66)*10</f>
        <v>7.5757575757575761</v>
      </c>
      <c r="Q13" s="369">
        <f>(Ordenamiento!Q13/66)*10</f>
        <v>0.90909090909090917</v>
      </c>
      <c r="R13" s="369">
        <f>(Ordenamiento!R13/66)*10</f>
        <v>0.30303030303030304</v>
      </c>
      <c r="S13" s="369">
        <f>(Ordenamiento!S13/66)*10</f>
        <v>9.8484848484848477</v>
      </c>
      <c r="T13" s="369">
        <f>(Ordenamiento!T13/66)*10</f>
        <v>3.0303030303030303</v>
      </c>
      <c r="U13" s="369">
        <f>(Ordenamiento!U13/66)*10</f>
        <v>9.2424242424242422</v>
      </c>
      <c r="V13" s="369">
        <f>(Ordenamiento!V13/66)*10</f>
        <v>4.0909090909090908</v>
      </c>
      <c r="W13" s="369">
        <f>(Ordenamiento!W13/66)*10</f>
        <v>7.1212121212121211</v>
      </c>
      <c r="X13" s="369">
        <f>(Ordenamiento!X13/66)*10</f>
        <v>1.0606060606060606</v>
      </c>
      <c r="Y13" s="369">
        <f>(Ordenamiento!Y13/66)*10</f>
        <v>8.9393939393939394</v>
      </c>
      <c r="Z13" s="369">
        <f>(Ordenamiento!Z13/66)*10</f>
        <v>9.2424242424242422</v>
      </c>
      <c r="AA13" s="369">
        <f>(Ordenamiento!AA13/66)*10</f>
        <v>5.6060606060606055</v>
      </c>
      <c r="AB13" s="369">
        <f>(Ordenamiento!AB13/66)*10</f>
        <v>6.6666666666666661</v>
      </c>
      <c r="AC13" s="369">
        <f>(Ordenamiento!AC13/66)*10</f>
        <v>8.1818181818181817</v>
      </c>
      <c r="AD13" s="369">
        <f>(Ordenamiento!AD13/66)*10</f>
        <v>4.6969696969696972</v>
      </c>
      <c r="AE13" s="369">
        <f>(Ordenamiento!AE13/66)*10</f>
        <v>9.3939393939393945</v>
      </c>
      <c r="AF13" s="369">
        <f>(Ordenamiento!AF13/66)*10</f>
        <v>1.0606060606060606</v>
      </c>
      <c r="AG13" s="369">
        <f>(Ordenamiento!AG13/66)*10</f>
        <v>1.2121212121212122</v>
      </c>
      <c r="AH13" s="369">
        <f>(Ordenamiento!AH13/66)*10</f>
        <v>3.7878787878787881</v>
      </c>
      <c r="AI13" s="369">
        <f>(Ordenamiento!AI13/66)*10</f>
        <v>5</v>
      </c>
      <c r="AJ13" s="369">
        <f>(Ordenamiento!AJ13/66)*10</f>
        <v>2.1212121212121211</v>
      </c>
      <c r="AK13" s="369">
        <f>(Ordenamiento!AK13/66)*10</f>
        <v>1.8181818181818183</v>
      </c>
      <c r="AL13" s="369">
        <f>(Ordenamiento!AL13/66)*10</f>
        <v>2.4242424242424243</v>
      </c>
      <c r="AM13" s="369">
        <f>(Ordenamiento!AM13/66)*10</f>
        <v>4.8484848484848486</v>
      </c>
      <c r="AN13" s="369">
        <f>(Ordenamiento!AN13/66)*10</f>
        <v>1.6666666666666665</v>
      </c>
      <c r="AO13" s="369">
        <f>(Ordenamiento!AO13/66)*10</f>
        <v>8.6363636363636367</v>
      </c>
      <c r="AP13" s="369">
        <f>(Ordenamiento!AP13/66)*10</f>
        <v>8.1818181818181817</v>
      </c>
      <c r="AQ13" s="369">
        <f>(Ordenamiento!AQ13/66)*10</f>
        <v>8.4848484848484844</v>
      </c>
      <c r="AR13" s="369">
        <f>(Ordenamiento!AR13/66)*10</f>
        <v>6.6666666666666661</v>
      </c>
      <c r="AS13" s="369">
        <f>(Ordenamiento!AS13/66)*10</f>
        <v>7.5757575757575761</v>
      </c>
      <c r="AT13" s="369">
        <f>(Ordenamiento!AT13/66)*10</f>
        <v>8.7878787878787872</v>
      </c>
      <c r="AU13" s="369">
        <f>(Ordenamiento!AU13/66)*10</f>
        <v>1.6666666666666665</v>
      </c>
      <c r="AV13" s="369">
        <f>(Ordenamiento!AV13/66)*10</f>
        <v>9.5454545454545467</v>
      </c>
      <c r="AW13" s="369">
        <f>(Ordenamiento!AW13/66)*10</f>
        <v>4.545454545454545</v>
      </c>
      <c r="AX13" s="369">
        <f>(Ordenamiento!AX13/66)*10</f>
        <v>0.45454545454545459</v>
      </c>
      <c r="AY13" s="369">
        <f>(Ordenamiento!AY13/66)*10</f>
        <v>3.0303030303030303</v>
      </c>
      <c r="AZ13" s="369">
        <f>(Ordenamiento!AZ13/66)*10</f>
        <v>4.2424242424242422</v>
      </c>
      <c r="BA13" s="369">
        <f>(Ordenamiento!BA13/66)*10</f>
        <v>6.6666666666666661</v>
      </c>
      <c r="BB13" s="369">
        <f>(Ordenamiento!BB13/66)*10</f>
        <v>10</v>
      </c>
      <c r="BC13" s="369">
        <f>(Ordenamiento!BC13/66)*10</f>
        <v>0.45454545454545459</v>
      </c>
      <c r="BD13" s="369">
        <f>(Ordenamiento!BD13/66)*10</f>
        <v>1.3636363636363635</v>
      </c>
      <c r="BE13" s="369">
        <f>(Ordenamiento!BE13/66)*10</f>
        <v>9.8484848484848477</v>
      </c>
      <c r="BF13" s="369">
        <f>(Ordenamiento!BF13/66)*10</f>
        <v>10</v>
      </c>
      <c r="BG13" s="369">
        <f>(Ordenamiento!BG13/66)*10</f>
        <v>0.90909090909090917</v>
      </c>
      <c r="BH13" s="369">
        <f>(Ordenamiento!BH13/66)*10</f>
        <v>0.15151515151515152</v>
      </c>
      <c r="BI13" s="369">
        <f>(Ordenamiento!BI13/66)*10</f>
        <v>2.4242424242424243</v>
      </c>
      <c r="BJ13" s="369">
        <f>(Ordenamiento!BJ13/66)*10</f>
        <v>3.7878787878787881</v>
      </c>
      <c r="BK13" s="369">
        <f>(Ordenamiento!BK13/66)*10</f>
        <v>8.4848484848484844</v>
      </c>
      <c r="BL13" s="369">
        <f>(Ordenamiento!BL13/66)*10</f>
        <v>7.4242424242424239</v>
      </c>
      <c r="BM13" s="369">
        <f>(Ordenamiento!BM13/66)*10</f>
        <v>0.75757575757575757</v>
      </c>
      <c r="BN13" s="369">
        <f>(Ordenamiento!BN13/66)*10</f>
        <v>8.3333333333333339</v>
      </c>
      <c r="BO13" s="369">
        <f>(Ordenamiento!BO13/66)*10</f>
        <v>8.1818181818181817</v>
      </c>
      <c r="BP13" s="369">
        <f>(Ordenamiento!BP13/66)*10</f>
        <v>3.6363636363636367</v>
      </c>
      <c r="BQ13" s="369">
        <f>(Ordenamiento!BQ13/66)*10</f>
        <v>0.75757575757575757</v>
      </c>
      <c r="BR13" s="369">
        <f>(Ordenamiento!BR13/66)*10</f>
        <v>2.2727272727272725</v>
      </c>
      <c r="BS13" s="369">
        <f>(Ordenamiento!BS13/66)*10</f>
        <v>4.0909090909090908</v>
      </c>
      <c r="BT13" s="369">
        <f>(Ordenamiento!BT13/66)*10</f>
        <v>2.7272727272727271</v>
      </c>
      <c r="BU13" s="369">
        <f>(Ordenamiento!BU13/66)*10</f>
        <v>5</v>
      </c>
    </row>
    <row r="14" spans="1:73">
      <c r="A14" s="367">
        <v>41</v>
      </c>
      <c r="B14" s="367" t="s">
        <v>92</v>
      </c>
      <c r="C14" s="367">
        <v>2024</v>
      </c>
      <c r="D14" s="369">
        <f>(Ordenamiento!D14/66)*10</f>
        <v>4.3939393939393936</v>
      </c>
      <c r="E14" s="369">
        <f>(Ordenamiento!E14/66)*10</f>
        <v>6.8181818181818175</v>
      </c>
      <c r="F14" s="369">
        <f>(Ordenamiento!F14/66)*10</f>
        <v>6.8181818181818175</v>
      </c>
      <c r="G14" s="369">
        <f>(Ordenamiento!G14/66)*10</f>
        <v>7.2727272727272734</v>
      </c>
      <c r="H14" s="369">
        <f>(Ordenamiento!H14/66)*10</f>
        <v>5.9090909090909092</v>
      </c>
      <c r="I14" s="369">
        <f>(Ordenamiento!I14/66)*10</f>
        <v>3.4848484848484853</v>
      </c>
      <c r="J14" s="369">
        <f>(Ordenamiento!J14/66)*10</f>
        <v>9.3939393939393945</v>
      </c>
      <c r="K14" s="369">
        <f>(Ordenamiento!K14/66)*10</f>
        <v>8.1818181818181817</v>
      </c>
      <c r="L14" s="369">
        <f>(Ordenamiento!L14/66)*10</f>
        <v>8.0303030303030294</v>
      </c>
      <c r="M14" s="369">
        <f>(Ordenamiento!M14/66)*10</f>
        <v>8.0303030303030294</v>
      </c>
      <c r="N14" s="369">
        <f>(Ordenamiento!N14/66)*10</f>
        <v>7.7272727272727266</v>
      </c>
      <c r="O14" s="369">
        <f>(Ordenamiento!O14/66)*10</f>
        <v>6.5151515151515147</v>
      </c>
      <c r="P14" s="369">
        <f>(Ordenamiento!P14/66)*10</f>
        <v>2.2727272727272725</v>
      </c>
      <c r="Q14" s="369">
        <f>(Ordenamiento!Q14/66)*10</f>
        <v>6.6666666666666661</v>
      </c>
      <c r="R14" s="369">
        <f>(Ordenamiento!R14/66)*10</f>
        <v>1.8181818181818183</v>
      </c>
      <c r="S14" s="369">
        <f>(Ordenamiento!S14/66)*10</f>
        <v>5.1515151515151514</v>
      </c>
      <c r="T14" s="369">
        <f>(Ordenamiento!T14/66)*10</f>
        <v>3.1818181818181817</v>
      </c>
      <c r="U14" s="369">
        <f>(Ordenamiento!U14/66)*10</f>
        <v>7.1212121212121211</v>
      </c>
      <c r="V14" s="369">
        <f>(Ordenamiento!V14/66)*10</f>
        <v>6.8181818181818175</v>
      </c>
      <c r="W14" s="369">
        <f>(Ordenamiento!W14/66)*10</f>
        <v>5.9090909090909092</v>
      </c>
      <c r="X14" s="369">
        <f>(Ordenamiento!X14/66)*10</f>
        <v>4.545454545454545</v>
      </c>
      <c r="Y14" s="369">
        <f>(Ordenamiento!Y14/66)*10</f>
        <v>6.3636363636363633</v>
      </c>
      <c r="Z14" s="369">
        <f>(Ordenamiento!Z14/66)*10</f>
        <v>6.8181818181818175</v>
      </c>
      <c r="AA14" s="369">
        <f>(Ordenamiento!AA14/66)*10</f>
        <v>4.2424242424242422</v>
      </c>
      <c r="AB14" s="369">
        <f>(Ordenamiento!AB14/66)*10</f>
        <v>5.6060606060606055</v>
      </c>
      <c r="AC14" s="369">
        <f>(Ordenamiento!AC14/66)*10</f>
        <v>4.6969696969696972</v>
      </c>
      <c r="AD14" s="369">
        <f>(Ordenamiento!AD14/66)*10</f>
        <v>1.5151515151515151</v>
      </c>
      <c r="AE14" s="369">
        <f>(Ordenamiento!AE14/66)*10</f>
        <v>1.0606060606060606</v>
      </c>
      <c r="AF14" s="369">
        <f>(Ordenamiento!AF14/66)*10</f>
        <v>1.2121212121212122</v>
      </c>
      <c r="AG14" s="369">
        <f>(Ordenamiento!AG14/66)*10</f>
        <v>2.8787878787878789</v>
      </c>
      <c r="AH14" s="369">
        <f>(Ordenamiento!AH14/66)*10</f>
        <v>6.3636363636363633</v>
      </c>
      <c r="AI14" s="369">
        <f>(Ordenamiento!AI14/66)*10</f>
        <v>9.6969696969696972</v>
      </c>
      <c r="AJ14" s="369">
        <f>(Ordenamiento!AJ14/66)*10</f>
        <v>2.8787878787878789</v>
      </c>
      <c r="AK14" s="369">
        <f>(Ordenamiento!AK14/66)*10</f>
        <v>2.7272727272727271</v>
      </c>
      <c r="AL14" s="369">
        <f>(Ordenamiento!AL14/66)*10</f>
        <v>9.0909090909090899</v>
      </c>
      <c r="AM14" s="369">
        <f>(Ordenamiento!AM14/66)*10</f>
        <v>5</v>
      </c>
      <c r="AN14" s="369">
        <f>(Ordenamiento!AN14/66)*10</f>
        <v>2.4242424242424243</v>
      </c>
      <c r="AO14" s="369">
        <f>(Ordenamiento!AO14/66)*10</f>
        <v>10</v>
      </c>
      <c r="AP14" s="369">
        <f>(Ordenamiento!AP14/66)*10</f>
        <v>8.6363636363636367</v>
      </c>
      <c r="AQ14" s="369">
        <f>(Ordenamiento!AQ14/66)*10</f>
        <v>1.5151515151515151</v>
      </c>
      <c r="AR14" s="369">
        <f>(Ordenamiento!AR14/66)*10</f>
        <v>6.0606060606060606</v>
      </c>
      <c r="AS14" s="369">
        <f>(Ordenamiento!AS14/66)*10</f>
        <v>7.4242424242424239</v>
      </c>
      <c r="AT14" s="369">
        <f>(Ordenamiento!AT14/66)*10</f>
        <v>7.8787878787878789</v>
      </c>
      <c r="AU14" s="369">
        <f>(Ordenamiento!AU14/66)*10</f>
        <v>4.545454545454545</v>
      </c>
      <c r="AV14" s="369">
        <f>(Ordenamiento!AV14/66)*10</f>
        <v>7.5757575757575761</v>
      </c>
      <c r="AW14" s="369">
        <f>(Ordenamiento!AW14/66)*10</f>
        <v>6.3636363636363633</v>
      </c>
      <c r="AX14" s="369">
        <f>(Ordenamiento!AX14/66)*10</f>
        <v>4.8484848484848486</v>
      </c>
      <c r="AY14" s="369">
        <f>(Ordenamiento!AY14/66)*10</f>
        <v>5.6060606060606055</v>
      </c>
      <c r="AZ14" s="369">
        <f>(Ordenamiento!AZ14/66)*10</f>
        <v>6.0606060606060606</v>
      </c>
      <c r="BA14" s="369">
        <f>(Ordenamiento!BA14/66)*10</f>
        <v>2.2727272727272725</v>
      </c>
      <c r="BB14" s="369">
        <f>(Ordenamiento!BB14/66)*10</f>
        <v>3.333333333333333</v>
      </c>
      <c r="BC14" s="369">
        <f>(Ordenamiento!BC14/66)*10</f>
        <v>3.9393939393939394</v>
      </c>
      <c r="BD14" s="369">
        <f>(Ordenamiento!BD14/66)*10</f>
        <v>8.9393939393939394</v>
      </c>
      <c r="BE14" s="369">
        <f>(Ordenamiento!BE14/66)*10</f>
        <v>5.6060606060606055</v>
      </c>
      <c r="BF14" s="369">
        <f>(Ordenamiento!BF14/66)*10</f>
        <v>3.1818181818181817</v>
      </c>
      <c r="BG14" s="369">
        <f>(Ordenamiento!BG14/66)*10</f>
        <v>6.5151515151515147</v>
      </c>
      <c r="BH14" s="369">
        <f>(Ordenamiento!BH14/66)*10</f>
        <v>0.90909090909090917</v>
      </c>
      <c r="BI14" s="369">
        <f>(Ordenamiento!BI14/66)*10</f>
        <v>3.1818181818181817</v>
      </c>
      <c r="BJ14" s="369">
        <f>(Ordenamiento!BJ14/66)*10</f>
        <v>1.6666666666666665</v>
      </c>
      <c r="BK14" s="369">
        <f>(Ordenamiento!BK14/66)*10</f>
        <v>4.545454545454545</v>
      </c>
      <c r="BL14" s="369">
        <f>(Ordenamiento!BL14/66)*10</f>
        <v>5.3030303030303028</v>
      </c>
      <c r="BM14" s="369">
        <f>(Ordenamiento!BM14/66)*10</f>
        <v>5.7575757575757578</v>
      </c>
      <c r="BN14" s="369">
        <f>(Ordenamiento!BN14/66)*10</f>
        <v>8.7878787878787872</v>
      </c>
      <c r="BO14" s="369">
        <f>(Ordenamiento!BO14/66)*10</f>
        <v>8.7878787878787872</v>
      </c>
      <c r="BP14" s="369">
        <f>(Ordenamiento!BP14/66)*10</f>
        <v>9.3939393939393945</v>
      </c>
      <c r="BQ14" s="369">
        <f>(Ordenamiento!BQ14/66)*10</f>
        <v>2.8787878787878789</v>
      </c>
      <c r="BR14" s="369">
        <f>(Ordenamiento!BR14/66)*10</f>
        <v>8.3333333333333339</v>
      </c>
      <c r="BS14" s="369">
        <f>(Ordenamiento!BS14/66)*10</f>
        <v>9.2424242424242422</v>
      </c>
      <c r="BT14" s="369">
        <f>(Ordenamiento!BT14/66)*10</f>
        <v>6.6666666666666661</v>
      </c>
      <c r="BU14" s="369">
        <f>(Ordenamiento!BU14/66)*10</f>
        <v>9.6969696969696972</v>
      </c>
    </row>
    <row r="15" spans="1:73">
      <c r="A15" s="367">
        <v>44</v>
      </c>
      <c r="B15" s="367" t="s">
        <v>93</v>
      </c>
      <c r="C15" s="367">
        <v>2024</v>
      </c>
      <c r="D15" s="369">
        <f>(Ordenamiento!D15/66)*10</f>
        <v>3.7878787878787881</v>
      </c>
      <c r="E15" s="369">
        <f>(Ordenamiento!E15/66)*10</f>
        <v>7.2727272727272734</v>
      </c>
      <c r="F15" s="369">
        <f>(Ordenamiento!F15/66)*10</f>
        <v>2.1212121212121211</v>
      </c>
      <c r="G15" s="369">
        <f>(Ordenamiento!G15/66)*10</f>
        <v>2.4242424242424243</v>
      </c>
      <c r="H15" s="369">
        <f>(Ordenamiento!H15/66)*10</f>
        <v>1.9696969696969697</v>
      </c>
      <c r="I15" s="369">
        <f>(Ordenamiento!I15/66)*10</f>
        <v>3.333333333333333</v>
      </c>
      <c r="J15" s="369">
        <f>(Ordenamiento!J15/66)*10</f>
        <v>1.5151515151515151</v>
      </c>
      <c r="K15" s="369">
        <f>(Ordenamiento!K15/66)*10</f>
        <v>1.2121212121212122</v>
      </c>
      <c r="L15" s="369">
        <f>(Ordenamiento!L15/66)*10</f>
        <v>0.75757575757575757</v>
      </c>
      <c r="M15" s="369">
        <f>(Ordenamiento!M15/66)*10</f>
        <v>4.0909090909090908</v>
      </c>
      <c r="N15" s="369">
        <f>(Ordenamiento!N15/66)*10</f>
        <v>5.3030303030303028</v>
      </c>
      <c r="O15" s="369">
        <f>(Ordenamiento!O15/66)*10</f>
        <v>2.4242424242424243</v>
      </c>
      <c r="P15" s="369">
        <f>(Ordenamiento!P15/66)*10</f>
        <v>5.3030303030303028</v>
      </c>
      <c r="Q15" s="369">
        <f>(Ordenamiento!Q15/66)*10</f>
        <v>3.1818181818181817</v>
      </c>
      <c r="R15" s="369">
        <f>(Ordenamiento!R15/66)*10</f>
        <v>9.2424242424242422</v>
      </c>
      <c r="S15" s="369">
        <f>(Ordenamiento!S15/66)*10</f>
        <v>7.4242424242424239</v>
      </c>
      <c r="T15" s="369">
        <f>(Ordenamiento!T15/66)*10</f>
        <v>1.5151515151515151</v>
      </c>
      <c r="U15" s="369">
        <f>(Ordenamiento!U15/66)*10</f>
        <v>3.7878787878787881</v>
      </c>
      <c r="V15" s="369">
        <f>(Ordenamiento!V15/66)*10</f>
        <v>4.2424242424242422</v>
      </c>
      <c r="W15" s="369">
        <f>(Ordenamiento!W15/66)*10</f>
        <v>7.2727272727272734</v>
      </c>
      <c r="X15" s="369">
        <f>(Ordenamiento!X15/66)*10</f>
        <v>6.9696969696969706</v>
      </c>
      <c r="Y15" s="369">
        <f>(Ordenamiento!Y15/66)*10</f>
        <v>9.5454545454545467</v>
      </c>
      <c r="Z15" s="369">
        <f>(Ordenamiento!Z15/66)*10</f>
        <v>7.1212121212121211</v>
      </c>
      <c r="AA15" s="369">
        <f>(Ordenamiento!AA15/66)*10</f>
        <v>8.9393939393939394</v>
      </c>
      <c r="AB15" s="369">
        <f>(Ordenamiento!AB15/66)*10</f>
        <v>9.5454545454545467</v>
      </c>
      <c r="AC15" s="369">
        <f>(Ordenamiento!AC15/66)*10</f>
        <v>5.9090909090909092</v>
      </c>
      <c r="AD15" s="369">
        <f>(Ordenamiento!AD15/66)*10</f>
        <v>8.3333333333333339</v>
      </c>
      <c r="AE15" s="369">
        <f>(Ordenamiento!AE15/66)*10</f>
        <v>8.0303030303030294</v>
      </c>
      <c r="AF15" s="369">
        <f>(Ordenamiento!AF15/66)*10</f>
        <v>8.4848484848484844</v>
      </c>
      <c r="AG15" s="369">
        <f>(Ordenamiento!AG15/66)*10</f>
        <v>2.4242424242424243</v>
      </c>
      <c r="AH15" s="369">
        <f>(Ordenamiento!AH15/66)*10</f>
        <v>4.8484848484848486</v>
      </c>
      <c r="AI15" s="369">
        <f>(Ordenamiento!AI15/66)*10</f>
        <v>7.8787878787878789</v>
      </c>
      <c r="AJ15" s="369">
        <f>(Ordenamiento!AJ15/66)*10</f>
        <v>0.90909090909090917</v>
      </c>
      <c r="AK15" s="369">
        <f>(Ordenamiento!AK15/66)*10</f>
        <v>1.3636363636363635</v>
      </c>
      <c r="AL15" s="369">
        <f>(Ordenamiento!AL15/66)*10</f>
        <v>7.4242424242424239</v>
      </c>
      <c r="AM15" s="369">
        <f>(Ordenamiento!AM15/66)*10</f>
        <v>3.6363636363636367</v>
      </c>
      <c r="AN15" s="369">
        <f>(Ordenamiento!AN15/66)*10</f>
        <v>1.3636363636363635</v>
      </c>
      <c r="AO15" s="369">
        <f>(Ordenamiento!AO15/66)*10</f>
        <v>1.6666666666666665</v>
      </c>
      <c r="AP15" s="369">
        <f>(Ordenamiento!AP15/66)*10</f>
        <v>1.3636363636363635</v>
      </c>
      <c r="AQ15" s="369">
        <f>(Ordenamiento!AQ15/66)*10</f>
        <v>7.4242424242424239</v>
      </c>
      <c r="AR15" s="369">
        <f>(Ordenamiento!AR15/66)*10</f>
        <v>6.9696969696969706</v>
      </c>
      <c r="AS15" s="369">
        <f>(Ordenamiento!AS15/66)*10</f>
        <v>6.9696969696969706</v>
      </c>
      <c r="AT15" s="369">
        <f>(Ordenamiento!AT15/66)*10</f>
        <v>5.6060606060606055</v>
      </c>
      <c r="AU15" s="369">
        <f>(Ordenamiento!AU15/66)*10</f>
        <v>6.6666666666666661</v>
      </c>
      <c r="AV15" s="369">
        <f>(Ordenamiento!AV15/66)*10</f>
        <v>3.333333333333333</v>
      </c>
      <c r="AW15" s="369">
        <f>(Ordenamiento!AW15/66)*10</f>
        <v>9.8484848484848477</v>
      </c>
      <c r="AX15" s="369">
        <f>(Ordenamiento!AX15/66)*10</f>
        <v>9.3939393939393945</v>
      </c>
      <c r="AY15" s="369">
        <f>(Ordenamiento!AY15/66)*10</f>
        <v>2.5757575757575757</v>
      </c>
      <c r="AZ15" s="369">
        <f>(Ordenamiento!AZ15/66)*10</f>
        <v>4.545454545454545</v>
      </c>
      <c r="BA15" s="369">
        <f>(Ordenamiento!BA15/66)*10</f>
        <v>7.8787878787878789</v>
      </c>
      <c r="BB15" s="369">
        <f>(Ordenamiento!BB15/66)*10</f>
        <v>8.0303030303030294</v>
      </c>
      <c r="BC15" s="369">
        <f>(Ordenamiento!BC15/66)*10</f>
        <v>5.6060606060606055</v>
      </c>
      <c r="BD15" s="369">
        <f>(Ordenamiento!BD15/66)*10</f>
        <v>4.3939393939393936</v>
      </c>
      <c r="BE15" s="369">
        <f>(Ordenamiento!BE15/66)*10</f>
        <v>7.4242424242424239</v>
      </c>
      <c r="BF15" s="369">
        <f>(Ordenamiento!BF15/66)*10</f>
        <v>7.7272727272727266</v>
      </c>
      <c r="BG15" s="369">
        <f>(Ordenamiento!BG15/66)*10</f>
        <v>0.30303030303030304</v>
      </c>
      <c r="BH15" s="369">
        <f>(Ordenamiento!BH15/66)*10</f>
        <v>6.8181818181818175</v>
      </c>
      <c r="BI15" s="369">
        <f>(Ordenamiento!BI15/66)*10</f>
        <v>6.3636363636363633</v>
      </c>
      <c r="BJ15" s="369">
        <f>(Ordenamiento!BJ15/66)*10</f>
        <v>3.1818181818181817</v>
      </c>
      <c r="BK15" s="369">
        <f>(Ordenamiento!BK15/66)*10</f>
        <v>9.0909090909090899</v>
      </c>
      <c r="BL15" s="369">
        <f>(Ordenamiento!BL15/66)*10</f>
        <v>0.15151515151515152</v>
      </c>
      <c r="BM15" s="369">
        <f>(Ordenamiento!BM15/66)*10</f>
        <v>1.8181818181818183</v>
      </c>
      <c r="BN15" s="369">
        <f>(Ordenamiento!BN15/66)*10</f>
        <v>4.6969696969696972</v>
      </c>
      <c r="BO15" s="369">
        <f>(Ordenamiento!BO15/66)*10</f>
        <v>4.545454545454545</v>
      </c>
      <c r="BP15" s="369">
        <f>(Ordenamiento!BP15/66)*10</f>
        <v>0.90909090909090917</v>
      </c>
      <c r="BQ15" s="369">
        <f>(Ordenamiento!BQ15/66)*10</f>
        <v>3.7878787878787881</v>
      </c>
      <c r="BR15" s="369">
        <f>(Ordenamiento!BR15/66)*10</f>
        <v>1.2121212121212122</v>
      </c>
      <c r="BS15" s="369">
        <f>(Ordenamiento!BS15/66)*10</f>
        <v>0.15151515151515152</v>
      </c>
      <c r="BT15" s="369">
        <f>(Ordenamiento!BT15/66)*10</f>
        <v>4.6969696969696972</v>
      </c>
      <c r="BU15" s="369">
        <f>(Ordenamiento!BU15/66)*10</f>
        <v>2.7272727272727271</v>
      </c>
    </row>
    <row r="16" spans="1:73">
      <c r="A16" s="367">
        <v>47</v>
      </c>
      <c r="B16" s="367" t="s">
        <v>94</v>
      </c>
      <c r="C16" s="367">
        <v>2024</v>
      </c>
      <c r="D16" s="369">
        <f>(Ordenamiento!D16/66)*10</f>
        <v>7.2727272727272734</v>
      </c>
      <c r="E16" s="369">
        <f>(Ordenamiento!E16/66)*10</f>
        <v>8.3333333333333339</v>
      </c>
      <c r="F16" s="369">
        <f>(Ordenamiento!F16/66)*10</f>
        <v>2.2727272727272725</v>
      </c>
      <c r="G16" s="369">
        <f>(Ordenamiento!G16/66)*10</f>
        <v>3.9393939393939394</v>
      </c>
      <c r="H16" s="369">
        <f>(Ordenamiento!H16/66)*10</f>
        <v>3.1818181818181817</v>
      </c>
      <c r="I16" s="369">
        <f>(Ordenamiento!I16/66)*10</f>
        <v>4.3939393939393936</v>
      </c>
      <c r="J16" s="369">
        <f>(Ordenamiento!J16/66)*10</f>
        <v>5.1515151515151514</v>
      </c>
      <c r="K16" s="369">
        <f>(Ordenamiento!K16/66)*10</f>
        <v>4.0909090909090908</v>
      </c>
      <c r="L16" s="369">
        <f>(Ordenamiento!L16/66)*10</f>
        <v>6.0606060606060606</v>
      </c>
      <c r="M16" s="369">
        <f>(Ordenamiento!M16/66)*10</f>
        <v>5.1515151515151514</v>
      </c>
      <c r="N16" s="369">
        <f>(Ordenamiento!N16/66)*10</f>
        <v>4.8484848484848486</v>
      </c>
      <c r="O16" s="369">
        <f>(Ordenamiento!O16/66)*10</f>
        <v>10</v>
      </c>
      <c r="P16" s="369">
        <f>(Ordenamiento!P16/66)*10</f>
        <v>5.6060606060606055</v>
      </c>
      <c r="Q16" s="369">
        <f>(Ordenamiento!Q16/66)*10</f>
        <v>4.2424242424242422</v>
      </c>
      <c r="R16" s="369">
        <f>(Ordenamiento!R16/66)*10</f>
        <v>7.8787878787878789</v>
      </c>
      <c r="S16" s="369">
        <f>(Ordenamiento!S16/66)*10</f>
        <v>6.5151515151515147</v>
      </c>
      <c r="T16" s="369">
        <f>(Ordenamiento!T16/66)*10</f>
        <v>3.4848484848484853</v>
      </c>
      <c r="U16" s="369">
        <f>(Ordenamiento!U16/66)*10</f>
        <v>5.1515151515151514</v>
      </c>
      <c r="V16" s="369">
        <f>(Ordenamiento!V16/66)*10</f>
        <v>4.6969696969696972</v>
      </c>
      <c r="W16" s="369">
        <f>(Ordenamiento!W16/66)*10</f>
        <v>7.7272727272727266</v>
      </c>
      <c r="X16" s="369">
        <f>(Ordenamiento!X16/66)*10</f>
        <v>6.8181818181818175</v>
      </c>
      <c r="Y16" s="369">
        <f>(Ordenamiento!Y16/66)*10</f>
        <v>4.8484848484848486</v>
      </c>
      <c r="Z16" s="369">
        <f>(Ordenamiento!Z16/66)*10</f>
        <v>6.9696969696969706</v>
      </c>
      <c r="AA16" s="369">
        <f>(Ordenamiento!AA16/66)*10</f>
        <v>5</v>
      </c>
      <c r="AB16" s="369">
        <f>(Ordenamiento!AB16/66)*10</f>
        <v>8.7878787878787872</v>
      </c>
      <c r="AC16" s="369">
        <f>(Ordenamiento!AC16/66)*10</f>
        <v>2.7272727272727271</v>
      </c>
      <c r="AD16" s="369">
        <f>(Ordenamiento!AD16/66)*10</f>
        <v>4.0909090909090908</v>
      </c>
      <c r="AE16" s="369">
        <f>(Ordenamiento!AE16/66)*10</f>
        <v>5.7575757575757578</v>
      </c>
      <c r="AF16" s="369">
        <f>(Ordenamiento!AF16/66)*10</f>
        <v>3.0303030303030303</v>
      </c>
      <c r="AG16" s="369">
        <f>(Ordenamiento!AG16/66)*10</f>
        <v>6.0606060606060606</v>
      </c>
      <c r="AH16" s="369">
        <f>(Ordenamiento!AH16/66)*10</f>
        <v>4.2424242424242422</v>
      </c>
      <c r="AI16" s="369">
        <f>(Ordenamiento!AI16/66)*10</f>
        <v>5.4545454545454541</v>
      </c>
      <c r="AJ16" s="369">
        <f>(Ordenamiento!AJ16/66)*10</f>
        <v>4.2424242424242422</v>
      </c>
      <c r="AK16" s="369">
        <f>(Ordenamiento!AK16/66)*10</f>
        <v>3.7878787878787881</v>
      </c>
      <c r="AL16" s="369">
        <f>(Ordenamiento!AL16/66)*10</f>
        <v>4.8484848484848486</v>
      </c>
      <c r="AM16" s="369">
        <f>(Ordenamiento!AM16/66)*10</f>
        <v>6.5151515151515147</v>
      </c>
      <c r="AN16" s="369">
        <f>(Ordenamiento!AN16/66)*10</f>
        <v>3.4848484848484853</v>
      </c>
      <c r="AO16" s="369">
        <f>(Ordenamiento!AO16/66)*10</f>
        <v>4.545454545454545</v>
      </c>
      <c r="AP16" s="369">
        <f>(Ordenamiento!AP16/66)*10</f>
        <v>5.3030303030303028</v>
      </c>
      <c r="AQ16" s="369">
        <f>(Ordenamiento!AQ16/66)*10</f>
        <v>5.7575757575757578</v>
      </c>
      <c r="AR16" s="369">
        <f>(Ordenamiento!AR16/66)*10</f>
        <v>3.333333333333333</v>
      </c>
      <c r="AS16" s="369">
        <f>(Ordenamiento!AS16/66)*10</f>
        <v>2.4242424242424243</v>
      </c>
      <c r="AT16" s="369">
        <f>(Ordenamiento!AT16/66)*10</f>
        <v>0.60606060606060608</v>
      </c>
      <c r="AU16" s="369">
        <f>(Ordenamiento!AU16/66)*10</f>
        <v>0.75757575757575757</v>
      </c>
      <c r="AV16" s="369">
        <f>(Ordenamiento!AV16/66)*10</f>
        <v>6.8181818181818175</v>
      </c>
      <c r="AW16" s="369">
        <f>(Ordenamiento!AW16/66)*10</f>
        <v>1.5151515151515151</v>
      </c>
      <c r="AX16" s="369">
        <f>(Ordenamiento!AX16/66)*10</f>
        <v>3.4848484848484853</v>
      </c>
      <c r="AY16" s="369">
        <f>(Ordenamiento!AY16/66)*10</f>
        <v>5.4545454545454541</v>
      </c>
      <c r="AZ16" s="369">
        <f>(Ordenamiento!AZ16/66)*10</f>
        <v>5.1515151515151514</v>
      </c>
      <c r="BA16" s="369">
        <f>(Ordenamiento!BA16/66)*10</f>
        <v>8.3333333333333339</v>
      </c>
      <c r="BB16" s="369">
        <f>(Ordenamiento!BB16/66)*10</f>
        <v>9.3939393939393945</v>
      </c>
      <c r="BC16" s="369">
        <f>(Ordenamiento!BC16/66)*10</f>
        <v>0.75757575757575757</v>
      </c>
      <c r="BD16" s="369">
        <f>(Ordenamiento!BD16/66)*10</f>
        <v>8.0303030303030294</v>
      </c>
      <c r="BE16" s="369">
        <f>(Ordenamiento!BE16/66)*10</f>
        <v>2.7272727272727271</v>
      </c>
      <c r="BF16" s="369">
        <f>(Ordenamiento!BF16/66)*10</f>
        <v>5.4545454545454541</v>
      </c>
      <c r="BG16" s="369">
        <f>(Ordenamiento!BG16/66)*10</f>
        <v>4.0909090909090908</v>
      </c>
      <c r="BH16" s="369">
        <f>(Ordenamiento!BH16/66)*10</f>
        <v>3.7878787878787881</v>
      </c>
      <c r="BI16" s="369">
        <f>(Ordenamiento!BI16/66)*10</f>
        <v>0.75757575757575757</v>
      </c>
      <c r="BJ16" s="369">
        <f>(Ordenamiento!BJ16/66)*10</f>
        <v>1.8181818181818183</v>
      </c>
      <c r="BK16" s="369">
        <f>(Ordenamiento!BK16/66)*10</f>
        <v>0.75757575757575757</v>
      </c>
      <c r="BL16" s="369">
        <f>(Ordenamiento!BL16/66)*10</f>
        <v>3.333333333333333</v>
      </c>
      <c r="BM16" s="369">
        <f>(Ordenamiento!BM16/66)*10</f>
        <v>2.7272727272727271</v>
      </c>
      <c r="BN16" s="369">
        <f>(Ordenamiento!BN16/66)*10</f>
        <v>9.6969696969696972</v>
      </c>
      <c r="BO16" s="369">
        <f>(Ordenamiento!BO16/66)*10</f>
        <v>9.5454545454545467</v>
      </c>
      <c r="BP16" s="369">
        <f>(Ordenamiento!BP16/66)*10</f>
        <v>2.5757575757575757</v>
      </c>
      <c r="BQ16" s="369">
        <f>(Ordenamiento!BQ16/66)*10</f>
        <v>2.7272727272727271</v>
      </c>
      <c r="BR16" s="369">
        <f>(Ordenamiento!BR16/66)*10</f>
        <v>5.7575757575757578</v>
      </c>
      <c r="BS16" s="369">
        <f>(Ordenamiento!BS16/66)*10</f>
        <v>6.2121212121212119</v>
      </c>
      <c r="BT16" s="369">
        <f>(Ordenamiento!BT16/66)*10</f>
        <v>7.4242424242424239</v>
      </c>
      <c r="BU16" s="369">
        <f>(Ordenamiento!BU16/66)*10</f>
        <v>6.8181818181818175</v>
      </c>
    </row>
    <row r="17" spans="1:73">
      <c r="A17" s="367">
        <v>50</v>
      </c>
      <c r="B17" s="367" t="s">
        <v>95</v>
      </c>
      <c r="C17" s="367">
        <v>2024</v>
      </c>
      <c r="D17" s="369">
        <f>(Ordenamiento!D17/66)*10</f>
        <v>6.6666666666666661</v>
      </c>
      <c r="E17" s="369">
        <f>(Ordenamiento!E17/66)*10</f>
        <v>3.6363636363636367</v>
      </c>
      <c r="F17" s="369">
        <f>(Ordenamiento!F17/66)*10</f>
        <v>5.7575757575757578</v>
      </c>
      <c r="G17" s="369">
        <f>(Ordenamiento!G17/66)*10</f>
        <v>7.8787878787878789</v>
      </c>
      <c r="H17" s="369">
        <f>(Ordenamiento!H17/66)*10</f>
        <v>6.9696969696969706</v>
      </c>
      <c r="I17" s="369">
        <f>(Ordenamiento!I17/66)*10</f>
        <v>8.4848484848484844</v>
      </c>
      <c r="J17" s="369">
        <f>(Ordenamiento!J17/66)*10</f>
        <v>3.4848484848484853</v>
      </c>
      <c r="K17" s="369">
        <f>(Ordenamiento!K17/66)*10</f>
        <v>2.4242424242424243</v>
      </c>
      <c r="L17" s="369">
        <f>(Ordenamiento!L17/66)*10</f>
        <v>8.9393939393939394</v>
      </c>
      <c r="M17" s="369">
        <f>(Ordenamiento!M17/66)*10</f>
        <v>2.7272727272727271</v>
      </c>
      <c r="N17" s="369">
        <f>(Ordenamiento!N17/66)*10</f>
        <v>4.0909090909090908</v>
      </c>
      <c r="O17" s="369">
        <f>(Ordenamiento!O17/66)*10</f>
        <v>7.4242424242424239</v>
      </c>
      <c r="P17" s="369">
        <f>(Ordenamiento!P17/66)*10</f>
        <v>1.0606060606060606</v>
      </c>
      <c r="Q17" s="369">
        <f>(Ordenamiento!Q17/66)*10</f>
        <v>2.5757575757575757</v>
      </c>
      <c r="R17" s="369">
        <f>(Ordenamiento!R17/66)*10</f>
        <v>8.9393939393939394</v>
      </c>
      <c r="S17" s="369">
        <f>(Ordenamiento!S17/66)*10</f>
        <v>5</v>
      </c>
      <c r="T17" s="369">
        <f>(Ordenamiento!T17/66)*10</f>
        <v>9.8484848484848477</v>
      </c>
      <c r="U17" s="369">
        <f>(Ordenamiento!U17/66)*10</f>
        <v>0.75757575757575757</v>
      </c>
      <c r="V17" s="369">
        <f>(Ordenamiento!V17/66)*10</f>
        <v>1.2121212121212122</v>
      </c>
      <c r="W17" s="369">
        <f>(Ordenamiento!W17/66)*10</f>
        <v>2.2727272727272725</v>
      </c>
      <c r="X17" s="369">
        <f>(Ordenamiento!X17/66)*10</f>
        <v>4.0909090909090908</v>
      </c>
      <c r="Y17" s="369">
        <f>(Ordenamiento!Y17/66)*10</f>
        <v>0.90909090909090917</v>
      </c>
      <c r="Z17" s="369">
        <f>(Ordenamiento!Z17/66)*10</f>
        <v>0.75757575757575757</v>
      </c>
      <c r="AA17" s="369">
        <f>(Ordenamiento!AA17/66)*10</f>
        <v>2.5757575757575757</v>
      </c>
      <c r="AB17" s="369">
        <f>(Ordenamiento!AB17/66)*10</f>
        <v>4.0909090909090908</v>
      </c>
      <c r="AC17" s="369">
        <f>(Ordenamiento!AC17/66)*10</f>
        <v>3.333333333333333</v>
      </c>
      <c r="AD17" s="369">
        <f>(Ordenamiento!AD17/66)*10</f>
        <v>3.7878787878787881</v>
      </c>
      <c r="AE17" s="369">
        <f>(Ordenamiento!AE17/66)*10</f>
        <v>1.9696969696969697</v>
      </c>
      <c r="AF17" s="369">
        <f>(Ordenamiento!AF17/66)*10</f>
        <v>3.7878787878787881</v>
      </c>
      <c r="AG17" s="369">
        <f>(Ordenamiento!AG17/66)*10</f>
        <v>8.7878787878787872</v>
      </c>
      <c r="AH17" s="369">
        <f>(Ordenamiento!AH17/66)*10</f>
        <v>6.2121212121212119</v>
      </c>
      <c r="AI17" s="369">
        <f>(Ordenamiento!AI17/66)*10</f>
        <v>9.3939393939393945</v>
      </c>
      <c r="AJ17" s="369">
        <f>(Ordenamiento!AJ17/66)*10</f>
        <v>6.0606060606060606</v>
      </c>
      <c r="AK17" s="369">
        <f>(Ordenamiento!AK17/66)*10</f>
        <v>5.1515151515151514</v>
      </c>
      <c r="AL17" s="369">
        <f>(Ordenamiento!AL17/66)*10</f>
        <v>4.3939393939393936</v>
      </c>
      <c r="AM17" s="369">
        <f>(Ordenamiento!AM17/66)*10</f>
        <v>4.6969696969696972</v>
      </c>
      <c r="AN17" s="369">
        <f>(Ordenamiento!AN17/66)*10</f>
        <v>4.6969696969696972</v>
      </c>
      <c r="AO17" s="369">
        <f>(Ordenamiento!AO17/66)*10</f>
        <v>5.4545454545454541</v>
      </c>
      <c r="AP17" s="369">
        <f>(Ordenamiento!AP17/66)*10</f>
        <v>6.3636363636363633</v>
      </c>
      <c r="AQ17" s="369">
        <f>(Ordenamiento!AQ17/66)*10</f>
        <v>4.6969696969696972</v>
      </c>
      <c r="AR17" s="369">
        <f>(Ordenamiento!AR17/66)*10</f>
        <v>4.2424242424242422</v>
      </c>
      <c r="AS17" s="369">
        <f>(Ordenamiento!AS17/66)*10</f>
        <v>9.3939393939393945</v>
      </c>
      <c r="AT17" s="369">
        <f>(Ordenamiento!AT17/66)*10</f>
        <v>9.6969696969696972</v>
      </c>
      <c r="AU17" s="369">
        <f>(Ordenamiento!AU17/66)*10</f>
        <v>2.8787878787878789</v>
      </c>
      <c r="AV17" s="369">
        <f>(Ordenamiento!AV17/66)*10</f>
        <v>3.4848484848484853</v>
      </c>
      <c r="AW17" s="369">
        <f>(Ordenamiento!AW17/66)*10</f>
        <v>6.2121212121212119</v>
      </c>
      <c r="AX17" s="369">
        <f>(Ordenamiento!AX17/66)*10</f>
        <v>2.7272727272727271</v>
      </c>
      <c r="AY17" s="369">
        <f>(Ordenamiento!AY17/66)*10</f>
        <v>4.3939393939393936</v>
      </c>
      <c r="AZ17" s="369">
        <f>(Ordenamiento!AZ17/66)*10</f>
        <v>6.6666666666666661</v>
      </c>
      <c r="BA17" s="369">
        <f>(Ordenamiento!BA17/66)*10</f>
        <v>1.8181818181818183</v>
      </c>
      <c r="BB17" s="369">
        <f>(Ordenamiento!BB17/66)*10</f>
        <v>7.8787878787878789</v>
      </c>
      <c r="BC17" s="369">
        <f>(Ordenamiento!BC17/66)*10</f>
        <v>9.0909090909090899</v>
      </c>
      <c r="BD17" s="369">
        <f>(Ordenamiento!BD17/66)*10</f>
        <v>9.3939393939393945</v>
      </c>
      <c r="BE17" s="369">
        <f>(Ordenamiento!BE17/66)*10</f>
        <v>0.45454545454545459</v>
      </c>
      <c r="BF17" s="369">
        <f>(Ordenamiento!BF17/66)*10</f>
        <v>6.2121212121212119</v>
      </c>
      <c r="BG17" s="369">
        <f>(Ordenamiento!BG17/66)*10</f>
        <v>7.8787878787878789</v>
      </c>
      <c r="BH17" s="369">
        <f>(Ordenamiento!BH17/66)*10</f>
        <v>6.0606060606060606</v>
      </c>
      <c r="BI17" s="369">
        <f>(Ordenamiento!BI17/66)*10</f>
        <v>7.7272727272727266</v>
      </c>
      <c r="BJ17" s="369">
        <f>(Ordenamiento!BJ17/66)*10</f>
        <v>4.2424242424242422</v>
      </c>
      <c r="BK17" s="369">
        <f>(Ordenamiento!BK17/66)*10</f>
        <v>5.3030303030303028</v>
      </c>
      <c r="BL17" s="369">
        <f>(Ordenamiento!BL17/66)*10</f>
        <v>1.2121212121212122</v>
      </c>
      <c r="BM17" s="369">
        <f>(Ordenamiento!BM17/66)*10</f>
        <v>9.5454545454545467</v>
      </c>
      <c r="BN17" s="369">
        <f>(Ordenamiento!BN17/66)*10</f>
        <v>7.1212121212121211</v>
      </c>
      <c r="BO17" s="369">
        <f>(Ordenamiento!BO17/66)*10</f>
        <v>6.3636363636363633</v>
      </c>
      <c r="BP17" s="369">
        <f>(Ordenamiento!BP17/66)*10</f>
        <v>5.7575757575757578</v>
      </c>
      <c r="BQ17" s="369">
        <f>(Ordenamiento!BQ17/66)*10</f>
        <v>8.0303030303030294</v>
      </c>
      <c r="BR17" s="369">
        <f>(Ordenamiento!BR17/66)*10</f>
        <v>3.333333333333333</v>
      </c>
      <c r="BS17" s="369">
        <f>(Ordenamiento!BS17/66)*10</f>
        <v>3.4848484848484853</v>
      </c>
      <c r="BT17" s="369">
        <f>(Ordenamiento!BT17/66)*10</f>
        <v>5.6060606060606055</v>
      </c>
      <c r="BU17" s="369">
        <f>(Ordenamiento!BU17/66)*10</f>
        <v>3.1818181818181817</v>
      </c>
    </row>
    <row r="18" spans="1:73">
      <c r="A18" s="367">
        <v>52</v>
      </c>
      <c r="B18" s="367" t="s">
        <v>96</v>
      </c>
      <c r="C18" s="367">
        <v>2024</v>
      </c>
      <c r="D18" s="369">
        <f>(Ordenamiento!D18/66)*10</f>
        <v>4.6969696969696972</v>
      </c>
      <c r="E18" s="369">
        <f>(Ordenamiento!E18/66)*10</f>
        <v>2.2727272727272725</v>
      </c>
      <c r="F18" s="369">
        <f>(Ordenamiento!F18/66)*10</f>
        <v>8.6363636363636367</v>
      </c>
      <c r="G18" s="369">
        <f>(Ordenamiento!G18/66)*10</f>
        <v>8.1818181818181817</v>
      </c>
      <c r="H18" s="369">
        <f>(Ordenamiento!H18/66)*10</f>
        <v>9.3939393939393945</v>
      </c>
      <c r="I18" s="369">
        <f>(Ordenamiento!I18/66)*10</f>
        <v>1.5151515151515151</v>
      </c>
      <c r="J18" s="369">
        <f>(Ordenamiento!J18/66)*10</f>
        <v>8.0303030303030294</v>
      </c>
      <c r="K18" s="369">
        <f>(Ordenamiento!K18/66)*10</f>
        <v>7.7272727272727266</v>
      </c>
      <c r="L18" s="369">
        <f>(Ordenamiento!L18/66)*10</f>
        <v>9.8484848484848477</v>
      </c>
      <c r="M18" s="369">
        <f>(Ordenamiento!M18/66)*10</f>
        <v>3.0303030303030303</v>
      </c>
      <c r="N18" s="369">
        <f>(Ordenamiento!N18/66)*10</f>
        <v>7.2727272727272734</v>
      </c>
      <c r="O18" s="369">
        <f>(Ordenamiento!O18/66)*10</f>
        <v>5.4545454545454541</v>
      </c>
      <c r="P18" s="369">
        <f>(Ordenamiento!P18/66)*10</f>
        <v>3.6363636363636367</v>
      </c>
      <c r="Q18" s="369">
        <f>(Ordenamiento!Q18/66)*10</f>
        <v>3.9393939393939394</v>
      </c>
      <c r="R18" s="369">
        <f>(Ordenamiento!R18/66)*10</f>
        <v>8.1818181818181817</v>
      </c>
      <c r="S18" s="369">
        <f>(Ordenamiento!S18/66)*10</f>
        <v>4.0909090909090908</v>
      </c>
      <c r="T18" s="369">
        <f>(Ordenamiento!T18/66)*10</f>
        <v>4.0909090909090908</v>
      </c>
      <c r="U18" s="369">
        <f>(Ordenamiento!U18/66)*10</f>
        <v>3.6363636363636367</v>
      </c>
      <c r="V18" s="369">
        <f>(Ordenamiento!V18/66)*10</f>
        <v>5.1515151515151514</v>
      </c>
      <c r="W18" s="369">
        <f>(Ordenamiento!W18/66)*10</f>
        <v>6.6666666666666661</v>
      </c>
      <c r="X18" s="369">
        <f>(Ordenamiento!X18/66)*10</f>
        <v>1.3636363636363635</v>
      </c>
      <c r="Y18" s="369">
        <f>(Ordenamiento!Y18/66)*10</f>
        <v>6.6666666666666661</v>
      </c>
      <c r="Z18" s="369">
        <f>(Ordenamiento!Z18/66)*10</f>
        <v>8.6363636363636367</v>
      </c>
      <c r="AA18" s="369">
        <f>(Ordenamiento!AA18/66)*10</f>
        <v>4.3939393939393936</v>
      </c>
      <c r="AB18" s="369">
        <f>(Ordenamiento!AB18/66)*10</f>
        <v>9.8484848484848477</v>
      </c>
      <c r="AC18" s="369">
        <f>(Ordenamiento!AC18/66)*10</f>
        <v>8.4848484848484844</v>
      </c>
      <c r="AD18" s="369">
        <f>(Ordenamiento!AD18/66)*10</f>
        <v>3.0303030303030303</v>
      </c>
      <c r="AE18" s="369">
        <f>(Ordenamiento!AE18/66)*10</f>
        <v>6.6666666666666661</v>
      </c>
      <c r="AF18" s="369">
        <f>(Ordenamiento!AF18/66)*10</f>
        <v>5.3030303030303028</v>
      </c>
      <c r="AG18" s="369">
        <f>(Ordenamiento!AG18/66)*10</f>
        <v>7.5757575757575761</v>
      </c>
      <c r="AH18" s="369">
        <f>(Ordenamiento!AH18/66)*10</f>
        <v>9.5454545454545467</v>
      </c>
      <c r="AI18" s="369">
        <f>(Ordenamiento!AI18/66)*10</f>
        <v>4.6969696969696972</v>
      </c>
      <c r="AJ18" s="369">
        <f>(Ordenamiento!AJ18/66)*10</f>
        <v>2.5757575757575757</v>
      </c>
      <c r="AK18" s="369">
        <f>(Ordenamiento!AK18/66)*10</f>
        <v>3.9393939393939394</v>
      </c>
      <c r="AL18" s="369">
        <f>(Ordenamiento!AL18/66)*10</f>
        <v>0.60606060606060608</v>
      </c>
      <c r="AM18" s="369">
        <f>(Ordenamiento!AM18/66)*10</f>
        <v>7.5757575757575761</v>
      </c>
      <c r="AN18" s="369">
        <f>(Ordenamiento!AN18/66)*10</f>
        <v>6.3636363636363633</v>
      </c>
      <c r="AO18" s="369">
        <f>(Ordenamiento!AO18/66)*10</f>
        <v>6.6666666666666661</v>
      </c>
      <c r="AP18" s="369">
        <f>(Ordenamiento!AP18/66)*10</f>
        <v>7.5757575757575761</v>
      </c>
      <c r="AQ18" s="369">
        <f>(Ordenamiento!AQ18/66)*10</f>
        <v>4.0909090909090908</v>
      </c>
      <c r="AR18" s="369">
        <f>(Ordenamiento!AR18/66)*10</f>
        <v>8.7878787878787872</v>
      </c>
      <c r="AS18" s="369">
        <f>(Ordenamiento!AS18/66)*10</f>
        <v>3.0303030303030303</v>
      </c>
      <c r="AT18" s="369">
        <f>(Ordenamiento!AT18/66)*10</f>
        <v>9.8484848484848477</v>
      </c>
      <c r="AU18" s="369">
        <f>(Ordenamiento!AU18/66)*10</f>
        <v>8.0303030303030294</v>
      </c>
      <c r="AV18" s="369">
        <f>(Ordenamiento!AV18/66)*10</f>
        <v>1.5151515151515151</v>
      </c>
      <c r="AW18" s="369">
        <f>(Ordenamiento!AW18/66)*10</f>
        <v>5.3030303030303028</v>
      </c>
      <c r="AX18" s="369">
        <f>(Ordenamiento!AX18/66)*10</f>
        <v>3.6363636363636367</v>
      </c>
      <c r="AY18" s="369">
        <f>(Ordenamiento!AY18/66)*10</f>
        <v>4.6969696969696972</v>
      </c>
      <c r="AZ18" s="369">
        <f>(Ordenamiento!AZ18/66)*10</f>
        <v>6.8181818181818175</v>
      </c>
      <c r="BA18" s="369">
        <f>(Ordenamiento!BA18/66)*10</f>
        <v>3.333333333333333</v>
      </c>
      <c r="BB18" s="369">
        <f>(Ordenamiento!BB18/66)*10</f>
        <v>8.6363636363636367</v>
      </c>
      <c r="BC18" s="369">
        <f>(Ordenamiento!BC18/66)*10</f>
        <v>1.8181818181818183</v>
      </c>
      <c r="BD18" s="369">
        <f>(Ordenamiento!BD18/66)*10</f>
        <v>2.5757575757575757</v>
      </c>
      <c r="BE18" s="369">
        <f>(Ordenamiento!BE18/66)*10</f>
        <v>8.6363636363636367</v>
      </c>
      <c r="BF18" s="369">
        <f>(Ordenamiento!BF18/66)*10</f>
        <v>1.6666666666666665</v>
      </c>
      <c r="BG18" s="369">
        <f>(Ordenamiento!BG18/66)*10</f>
        <v>8.6363636363636367</v>
      </c>
      <c r="BH18" s="369">
        <f>(Ordenamiento!BH18/66)*10</f>
        <v>9.3939393939393945</v>
      </c>
      <c r="BI18" s="369">
        <f>(Ordenamiento!BI18/66)*10</f>
        <v>2.5757575757575757</v>
      </c>
      <c r="BJ18" s="369">
        <f>(Ordenamiento!BJ18/66)*10</f>
        <v>0.90909090909090917</v>
      </c>
      <c r="BK18" s="369">
        <f>(Ordenamiento!BK18/66)*10</f>
        <v>3.6363636363636367</v>
      </c>
      <c r="BL18" s="369">
        <f>(Ordenamiento!BL18/66)*10</f>
        <v>0.60606060606060608</v>
      </c>
      <c r="BM18" s="369">
        <f>(Ordenamiento!BM18/66)*10</f>
        <v>2.4242424242424243</v>
      </c>
      <c r="BN18" s="369">
        <f>(Ordenamiento!BN18/66)*10</f>
        <v>8.4848484848484844</v>
      </c>
      <c r="BO18" s="369">
        <f>(Ordenamiento!BO18/66)*10</f>
        <v>8.3333333333333339</v>
      </c>
      <c r="BP18" s="369">
        <f>(Ordenamiento!BP18/66)*10</f>
        <v>6.9696969696969706</v>
      </c>
      <c r="BQ18" s="369">
        <f>(Ordenamiento!BQ18/66)*10</f>
        <v>4.6969696969696972</v>
      </c>
      <c r="BR18" s="369">
        <f>(Ordenamiento!BR18/66)*10</f>
        <v>4.0909090909090908</v>
      </c>
      <c r="BS18" s="369">
        <f>(Ordenamiento!BS18/66)*10</f>
        <v>6.8181818181818175</v>
      </c>
      <c r="BT18" s="369">
        <f>(Ordenamiento!BT18/66)*10</f>
        <v>7.1212121212121211</v>
      </c>
      <c r="BU18" s="369">
        <f>(Ordenamiento!BU18/66)*10</f>
        <v>6.3636363636363633</v>
      </c>
    </row>
    <row r="19" spans="1:73">
      <c r="A19" s="367">
        <v>54</v>
      </c>
      <c r="B19" s="367" t="s">
        <v>97</v>
      </c>
      <c r="C19" s="367">
        <v>2024</v>
      </c>
      <c r="D19" s="369">
        <f>(Ordenamiento!D19/66)*10</f>
        <v>1.9696969696969697</v>
      </c>
      <c r="E19" s="369">
        <f>(Ordenamiento!E19/66)*10</f>
        <v>5.1515151515151514</v>
      </c>
      <c r="F19" s="369">
        <f>(Ordenamiento!F19/66)*10</f>
        <v>3.0303030303030303</v>
      </c>
      <c r="G19" s="369">
        <f>(Ordenamiento!G19/66)*10</f>
        <v>8.6363636363636367</v>
      </c>
      <c r="H19" s="369">
        <f>(Ordenamiento!H19/66)*10</f>
        <v>5.3030303030303028</v>
      </c>
      <c r="I19" s="369">
        <f>(Ordenamiento!I19/66)*10</f>
        <v>7.5757575757575761</v>
      </c>
      <c r="J19" s="369">
        <f>(Ordenamiento!J19/66)*10</f>
        <v>2.4242424242424243</v>
      </c>
      <c r="K19" s="369">
        <f>(Ordenamiento!K19/66)*10</f>
        <v>7.8787878787878789</v>
      </c>
      <c r="L19" s="369">
        <f>(Ordenamiento!L19/66)*10</f>
        <v>4.3939393939393936</v>
      </c>
      <c r="M19" s="369">
        <f>(Ordenamiento!M19/66)*10</f>
        <v>3.7878787878787881</v>
      </c>
      <c r="N19" s="369">
        <f>(Ordenamiento!N19/66)*10</f>
        <v>8.1818181818181817</v>
      </c>
      <c r="O19" s="369">
        <f>(Ordenamiento!O19/66)*10</f>
        <v>5.7575757575757578</v>
      </c>
      <c r="P19" s="369">
        <f>(Ordenamiento!P19/66)*10</f>
        <v>0.90909090909090917</v>
      </c>
      <c r="Q19" s="369">
        <f>(Ordenamiento!Q19/66)*10</f>
        <v>2.7272727272727271</v>
      </c>
      <c r="R19" s="369">
        <f>(Ordenamiento!R19/66)*10</f>
        <v>5.6060606060606055</v>
      </c>
      <c r="S19" s="369">
        <f>(Ordenamiento!S19/66)*10</f>
        <v>3.333333333333333</v>
      </c>
      <c r="T19" s="369">
        <f>(Ordenamiento!T19/66)*10</f>
        <v>8.7878787878787872</v>
      </c>
      <c r="U19" s="369">
        <f>(Ordenamiento!U19/66)*10</f>
        <v>2.7272727272727271</v>
      </c>
      <c r="V19" s="369">
        <f>(Ordenamiento!V19/66)*10</f>
        <v>2.2727272727272725</v>
      </c>
      <c r="W19" s="369">
        <f>(Ordenamiento!W19/66)*10</f>
        <v>5</v>
      </c>
      <c r="X19" s="369">
        <f>(Ordenamiento!X19/66)*10</f>
        <v>8.4848484848484844</v>
      </c>
      <c r="Y19" s="369">
        <f>(Ordenamiento!Y19/66)*10</f>
        <v>9.2424242424242422</v>
      </c>
      <c r="Z19" s="369">
        <f>(Ordenamiento!Z19/66)*10</f>
        <v>6.5151515151515147</v>
      </c>
      <c r="AA19" s="369">
        <f>(Ordenamiento!AA19/66)*10</f>
        <v>4.8484848484848486</v>
      </c>
      <c r="AB19" s="369">
        <f>(Ordenamiento!AB19/66)*10</f>
        <v>3.7878787878787881</v>
      </c>
      <c r="AC19" s="369">
        <f>(Ordenamiento!AC19/66)*10</f>
        <v>2.1212121212121211</v>
      </c>
      <c r="AD19" s="369">
        <f>(Ordenamiento!AD19/66)*10</f>
        <v>3.1818181818181817</v>
      </c>
      <c r="AE19" s="369">
        <f>(Ordenamiento!AE19/66)*10</f>
        <v>5.1515151515151514</v>
      </c>
      <c r="AF19" s="369">
        <f>(Ordenamiento!AF19/66)*10</f>
        <v>7.2727272727272734</v>
      </c>
      <c r="AG19" s="369">
        <f>(Ordenamiento!AG19/66)*10</f>
        <v>6.2121212121212119</v>
      </c>
      <c r="AH19" s="369">
        <f>(Ordenamiento!AH19/66)*10</f>
        <v>8.7878787878787872</v>
      </c>
      <c r="AI19" s="369">
        <f>(Ordenamiento!AI19/66)*10</f>
        <v>5.7575757575757578</v>
      </c>
      <c r="AJ19" s="369">
        <f>(Ordenamiento!AJ19/66)*10</f>
        <v>4.6969696969696972</v>
      </c>
      <c r="AK19" s="369">
        <f>(Ordenamiento!AK19/66)*10</f>
        <v>4.8484848484848486</v>
      </c>
      <c r="AL19" s="369">
        <f>(Ordenamiento!AL19/66)*10</f>
        <v>3.333333333333333</v>
      </c>
      <c r="AM19" s="369">
        <f>(Ordenamiento!AM19/66)*10</f>
        <v>8.3333333333333339</v>
      </c>
      <c r="AN19" s="369">
        <f>(Ordenamiento!AN19/66)*10</f>
        <v>3.9393939393939394</v>
      </c>
      <c r="AO19" s="369">
        <f>(Ordenamiento!AO19/66)*10</f>
        <v>8.7878787878787872</v>
      </c>
      <c r="AP19" s="369">
        <f>(Ordenamiento!AP19/66)*10</f>
        <v>4.545454545454545</v>
      </c>
      <c r="AQ19" s="369">
        <f>(Ordenamiento!AQ19/66)*10</f>
        <v>6.6666666666666661</v>
      </c>
      <c r="AR19" s="369">
        <f>(Ordenamiento!AR19/66)*10</f>
        <v>3.9393939393939394</v>
      </c>
      <c r="AS19" s="369">
        <f>(Ordenamiento!AS19/66)*10</f>
        <v>9.6969696969696972</v>
      </c>
      <c r="AT19" s="369">
        <f>(Ordenamiento!AT19/66)*10</f>
        <v>2.8787878787878789</v>
      </c>
      <c r="AU19" s="369">
        <f>(Ordenamiento!AU19/66)*10</f>
        <v>4.0909090909090908</v>
      </c>
      <c r="AV19" s="369">
        <f>(Ordenamiento!AV19/66)*10</f>
        <v>9.2424242424242422</v>
      </c>
      <c r="AW19" s="369">
        <f>(Ordenamiento!AW19/66)*10</f>
        <v>9.5454545454545467</v>
      </c>
      <c r="AX19" s="369">
        <f>(Ordenamiento!AX19/66)*10</f>
        <v>4.2424242424242422</v>
      </c>
      <c r="AY19" s="369">
        <f>(Ordenamiento!AY19/66)*10</f>
        <v>6.8181818181818175</v>
      </c>
      <c r="AZ19" s="369">
        <f>(Ordenamiento!AZ19/66)*10</f>
        <v>8.1818181818181817</v>
      </c>
      <c r="BA19" s="369">
        <f>(Ordenamiento!BA19/66)*10</f>
        <v>4.0909090909090908</v>
      </c>
      <c r="BB19" s="369">
        <f>(Ordenamiento!BB19/66)*10</f>
        <v>6.0606060606060606</v>
      </c>
      <c r="BC19" s="369">
        <f>(Ordenamiento!BC19/66)*10</f>
        <v>7.4242424242424239</v>
      </c>
      <c r="BD19" s="369">
        <f>(Ordenamiento!BD19/66)*10</f>
        <v>6.3636363636363633</v>
      </c>
      <c r="BE19" s="369">
        <f>(Ordenamiento!BE19/66)*10</f>
        <v>6.6666666666666661</v>
      </c>
      <c r="BF19" s="369">
        <f>(Ordenamiento!BF19/66)*10</f>
        <v>4.3939393939393936</v>
      </c>
      <c r="BG19" s="369">
        <f>(Ordenamiento!BG19/66)*10</f>
        <v>3.7878787878787881</v>
      </c>
      <c r="BH19" s="369">
        <f>(Ordenamiento!BH19/66)*10</f>
        <v>2.7272727272727271</v>
      </c>
      <c r="BI19" s="369">
        <f>(Ordenamiento!BI19/66)*10</f>
        <v>6.5151515151515147</v>
      </c>
      <c r="BJ19" s="369">
        <f>(Ordenamiento!BJ19/66)*10</f>
        <v>2.7272727272727271</v>
      </c>
      <c r="BK19" s="369">
        <f>(Ordenamiento!BK19/66)*10</f>
        <v>5.7575757575757578</v>
      </c>
      <c r="BL19" s="369">
        <f>(Ordenamiento!BL19/66)*10</f>
        <v>5.4545454545454541</v>
      </c>
      <c r="BM19" s="369">
        <f>(Ordenamiento!BM19/66)*10</f>
        <v>7.8787878787878789</v>
      </c>
      <c r="BN19" s="369">
        <f>(Ordenamiento!BN19/66)*10</f>
        <v>7.8787878787878789</v>
      </c>
      <c r="BO19" s="369">
        <f>(Ordenamiento!BO19/66)*10</f>
        <v>7.4242424242424239</v>
      </c>
      <c r="BP19" s="369">
        <f>(Ordenamiento!BP19/66)*10</f>
        <v>3.7878787878787881</v>
      </c>
      <c r="BQ19" s="369">
        <f>(Ordenamiento!BQ19/66)*10</f>
        <v>4.0909090909090908</v>
      </c>
      <c r="BR19" s="369">
        <f>(Ordenamiento!BR19/66)*10</f>
        <v>6.3636363636363633</v>
      </c>
      <c r="BS19" s="369">
        <f>(Ordenamiento!BS19/66)*10</f>
        <v>4.3939393939393936</v>
      </c>
      <c r="BT19" s="369">
        <f>(Ordenamiento!BT19/66)*10</f>
        <v>7.8787878787878789</v>
      </c>
      <c r="BU19" s="369">
        <f>(Ordenamiento!BU19/66)*10</f>
        <v>4.2424242424242422</v>
      </c>
    </row>
    <row r="20" spans="1:73">
      <c r="A20" s="367">
        <v>63</v>
      </c>
      <c r="B20" s="367" t="s">
        <v>98</v>
      </c>
      <c r="C20" s="367">
        <v>2024</v>
      </c>
      <c r="D20" s="369">
        <f>(Ordenamiento!D20/66)*10</f>
        <v>1.5151515151515151</v>
      </c>
      <c r="E20" s="369">
        <f>(Ordenamiento!E20/66)*10</f>
        <v>8.4848484848484844</v>
      </c>
      <c r="F20" s="369">
        <f>(Ordenamiento!F20/66)*10</f>
        <v>8.3333333333333339</v>
      </c>
      <c r="G20" s="369">
        <f>(Ordenamiento!G20/66)*10</f>
        <v>6.0606060606060606</v>
      </c>
      <c r="H20" s="369">
        <f>(Ordenamiento!H20/66)*10</f>
        <v>4.8484848484848486</v>
      </c>
      <c r="I20" s="369">
        <f>(Ordenamiento!I20/66)*10</f>
        <v>6.2121212121212119</v>
      </c>
      <c r="J20" s="369">
        <f>(Ordenamiento!J20/66)*10</f>
        <v>7.1212121212121211</v>
      </c>
      <c r="K20" s="369">
        <f>(Ordenamiento!K20/66)*10</f>
        <v>9.0909090909090899</v>
      </c>
      <c r="L20" s="369">
        <f>(Ordenamiento!L20/66)*10</f>
        <v>6.5151515151515147</v>
      </c>
      <c r="M20" s="369">
        <f>(Ordenamiento!M20/66)*10</f>
        <v>4.2424242424242422</v>
      </c>
      <c r="N20" s="369">
        <f>(Ordenamiento!N20/66)*10</f>
        <v>7.5757575757575761</v>
      </c>
      <c r="O20" s="369">
        <f>(Ordenamiento!O20/66)*10</f>
        <v>7.2727272727272734</v>
      </c>
      <c r="P20" s="369">
        <f>(Ordenamiento!P20/66)*10</f>
        <v>5.7575757575757578</v>
      </c>
      <c r="Q20" s="369">
        <f>(Ordenamiento!Q20/66)*10</f>
        <v>5.9090909090909092</v>
      </c>
      <c r="R20" s="369">
        <f>(Ordenamiento!R20/66)*10</f>
        <v>9.3939393939393945</v>
      </c>
      <c r="S20" s="369">
        <f>(Ordenamiento!S20/66)*10</f>
        <v>1.3636363636363635</v>
      </c>
      <c r="T20" s="369">
        <f>(Ordenamiento!T20/66)*10</f>
        <v>5.6060606060606055</v>
      </c>
      <c r="U20" s="369">
        <f>(Ordenamiento!U20/66)*10</f>
        <v>2.5757575757575757</v>
      </c>
      <c r="V20" s="369">
        <f>(Ordenamiento!V20/66)*10</f>
        <v>1.0606060606060606</v>
      </c>
      <c r="W20" s="369">
        <f>(Ordenamiento!W20/66)*10</f>
        <v>0.45454545454545459</v>
      </c>
      <c r="X20" s="369">
        <f>(Ordenamiento!X20/66)*10</f>
        <v>8.9393939393939394</v>
      </c>
      <c r="Y20" s="369">
        <f>(Ordenamiento!Y20/66)*10</f>
        <v>5.3030303030303028</v>
      </c>
      <c r="Z20" s="369">
        <f>(Ordenamiento!Z20/66)*10</f>
        <v>0.60606060606060608</v>
      </c>
      <c r="AA20" s="369">
        <f>(Ordenamiento!AA20/66)*10</f>
        <v>2.7272727272727271</v>
      </c>
      <c r="AB20" s="369">
        <f>(Ordenamiento!AB20/66)*10</f>
        <v>1.3636363636363635</v>
      </c>
      <c r="AC20" s="369">
        <f>(Ordenamiento!AC20/66)*10</f>
        <v>0.75757575757575757</v>
      </c>
      <c r="AD20" s="369">
        <f>(Ordenamiento!AD20/66)*10</f>
        <v>1.3636363636363635</v>
      </c>
      <c r="AE20" s="369">
        <f>(Ordenamiento!AE20/66)*10</f>
        <v>0.90909090909090917</v>
      </c>
      <c r="AF20" s="369">
        <f>(Ordenamiento!AF20/66)*10</f>
        <v>2.8787878787878789</v>
      </c>
      <c r="AG20" s="369">
        <f>(Ordenamiento!AG20/66)*10</f>
        <v>8.6363636363636367</v>
      </c>
      <c r="AH20" s="369">
        <f>(Ordenamiento!AH20/66)*10</f>
        <v>0.90909090909090917</v>
      </c>
      <c r="AI20" s="369">
        <f>(Ordenamiento!AI20/66)*10</f>
        <v>2.7272727272727271</v>
      </c>
      <c r="AJ20" s="369">
        <f>(Ordenamiento!AJ20/66)*10</f>
        <v>7.1212121212121211</v>
      </c>
      <c r="AK20" s="369">
        <f>(Ordenamiento!AK20/66)*10</f>
        <v>9.6969696969696972</v>
      </c>
      <c r="AL20" s="369">
        <f>(Ordenamiento!AL20/66)*10</f>
        <v>7.5757575757575761</v>
      </c>
      <c r="AM20" s="369">
        <f>(Ordenamiento!AM20/66)*10</f>
        <v>8.9393939393939394</v>
      </c>
      <c r="AN20" s="369">
        <f>(Ordenamiento!AN20/66)*10</f>
        <v>7.4242424242424239</v>
      </c>
      <c r="AO20" s="369">
        <f>(Ordenamiento!AO20/66)*10</f>
        <v>9.5454545454545467</v>
      </c>
      <c r="AP20" s="369">
        <f>(Ordenamiento!AP20/66)*10</f>
        <v>5.6060606060606055</v>
      </c>
      <c r="AQ20" s="369">
        <f>(Ordenamiento!AQ20/66)*10</f>
        <v>6.9696969696969706</v>
      </c>
      <c r="AR20" s="369">
        <f>(Ordenamiento!AR20/66)*10</f>
        <v>1.8181818181818183</v>
      </c>
      <c r="AS20" s="369">
        <f>(Ordenamiento!AS20/66)*10</f>
        <v>4.3939393939393936</v>
      </c>
      <c r="AT20" s="369">
        <f>(Ordenamiento!AT20/66)*10</f>
        <v>0.75757575757575757</v>
      </c>
      <c r="AU20" s="369">
        <f>(Ordenamiento!AU20/66)*10</f>
        <v>5.6060606060606055</v>
      </c>
      <c r="AV20" s="369">
        <f>(Ordenamiento!AV20/66)*10</f>
        <v>7.7272727272727266</v>
      </c>
      <c r="AW20" s="369">
        <f>(Ordenamiento!AW20/66)*10</f>
        <v>9.3939393939393945</v>
      </c>
      <c r="AX20" s="369">
        <f>(Ordenamiento!AX20/66)*10</f>
        <v>5.1515151515151514</v>
      </c>
      <c r="AY20" s="369">
        <f>(Ordenamiento!AY20/66)*10</f>
        <v>7.7272727272727266</v>
      </c>
      <c r="AZ20" s="369">
        <f>(Ordenamiento!AZ20/66)*10</f>
        <v>5.7575757575757578</v>
      </c>
      <c r="BA20" s="369">
        <f>(Ordenamiento!BA20/66)*10</f>
        <v>1.9696969696969697</v>
      </c>
      <c r="BB20" s="369">
        <f>(Ordenamiento!BB20/66)*10</f>
        <v>5.4545454545454541</v>
      </c>
      <c r="BC20" s="369">
        <f>(Ordenamiento!BC20/66)*10</f>
        <v>9.6969696969696972</v>
      </c>
      <c r="BD20" s="369">
        <f>(Ordenamiento!BD20/66)*10</f>
        <v>4.8484848484848486</v>
      </c>
      <c r="BE20" s="369">
        <f>(Ordenamiento!BE20/66)*10</f>
        <v>5</v>
      </c>
      <c r="BF20" s="369">
        <f>(Ordenamiento!BF20/66)*10</f>
        <v>0.75757575757575757</v>
      </c>
      <c r="BG20" s="369">
        <f>(Ordenamiento!BG20/66)*10</f>
        <v>8.7878787878787872</v>
      </c>
      <c r="BH20" s="369">
        <f>(Ordenamiento!BH20/66)*10</f>
        <v>2.5757575757575757</v>
      </c>
      <c r="BI20" s="369">
        <f>(Ordenamiento!BI20/66)*10</f>
        <v>8.3333333333333339</v>
      </c>
      <c r="BJ20" s="369">
        <f>(Ordenamiento!BJ20/66)*10</f>
        <v>6.2121212121212119</v>
      </c>
      <c r="BK20" s="369">
        <f>(Ordenamiento!BK20/66)*10</f>
        <v>5</v>
      </c>
      <c r="BL20" s="369">
        <f>(Ordenamiento!BL20/66)*10</f>
        <v>8.3333333333333339</v>
      </c>
      <c r="BM20" s="369">
        <f>(Ordenamiento!BM20/66)*10</f>
        <v>9.6969696969696972</v>
      </c>
      <c r="BN20" s="369">
        <f>(Ordenamiento!BN20/66)*10</f>
        <v>4.8484848484848486</v>
      </c>
      <c r="BO20" s="369">
        <f>(Ordenamiento!BO20/66)*10</f>
        <v>4.6969696969696972</v>
      </c>
      <c r="BP20" s="369">
        <f>(Ordenamiento!BP20/66)*10</f>
        <v>7.5757575757575761</v>
      </c>
      <c r="BQ20" s="369">
        <f>(Ordenamiento!BQ20/66)*10</f>
        <v>7.2727272727272734</v>
      </c>
      <c r="BR20" s="369">
        <f>(Ordenamiento!BR20/66)*10</f>
        <v>6.9696969696969706</v>
      </c>
      <c r="BS20" s="369">
        <f>(Ordenamiento!BS20/66)*10</f>
        <v>2.2727272727272725</v>
      </c>
      <c r="BT20" s="369">
        <f>(Ordenamiento!BT20/66)*10</f>
        <v>3.7878787878787881</v>
      </c>
      <c r="BU20" s="369">
        <f>(Ordenamiento!BU20/66)*10</f>
        <v>5.1515151515151514</v>
      </c>
    </row>
    <row r="21" spans="1:73">
      <c r="A21" s="367">
        <v>66</v>
      </c>
      <c r="B21" s="367" t="s">
        <v>99</v>
      </c>
      <c r="C21" s="367">
        <v>2024</v>
      </c>
      <c r="D21" s="369">
        <f>(Ordenamiento!D21/66)*10</f>
        <v>3.1818181818181817</v>
      </c>
      <c r="E21" s="369">
        <f>(Ordenamiento!E21/66)*10</f>
        <v>2.5757575757575757</v>
      </c>
      <c r="F21" s="369">
        <f>(Ordenamiento!F21/66)*10</f>
        <v>5.6060606060606055</v>
      </c>
      <c r="G21" s="369">
        <f>(Ordenamiento!G21/66)*10</f>
        <v>7.1212121212121211</v>
      </c>
      <c r="H21" s="369">
        <f>(Ordenamiento!H21/66)*10</f>
        <v>6.0606060606060606</v>
      </c>
      <c r="I21" s="369">
        <f>(Ordenamiento!I21/66)*10</f>
        <v>5.3030303030303028</v>
      </c>
      <c r="J21" s="369">
        <f>(Ordenamiento!J21/66)*10</f>
        <v>8.9393939393939394</v>
      </c>
      <c r="K21" s="369">
        <f>(Ordenamiento!K21/66)*10</f>
        <v>5.4545454545454541</v>
      </c>
      <c r="L21" s="369">
        <f>(Ordenamiento!L21/66)*10</f>
        <v>4.545454545454545</v>
      </c>
      <c r="M21" s="369">
        <f>(Ordenamiento!M21/66)*10</f>
        <v>6.5151515151515147</v>
      </c>
      <c r="N21" s="369">
        <f>(Ordenamiento!N21/66)*10</f>
        <v>8.9393939393939394</v>
      </c>
      <c r="O21" s="369">
        <f>(Ordenamiento!O21/66)*10</f>
        <v>8.4848484848484844</v>
      </c>
      <c r="P21" s="369">
        <f>(Ordenamiento!P21/66)*10</f>
        <v>7.2727272727272734</v>
      </c>
      <c r="Q21" s="369">
        <f>(Ordenamiento!Q21/66)*10</f>
        <v>7.1212121212121211</v>
      </c>
      <c r="R21" s="369">
        <f>(Ordenamiento!R21/66)*10</f>
        <v>4.545454545454545</v>
      </c>
      <c r="S21" s="369">
        <f>(Ordenamiento!S21/66)*10</f>
        <v>6.3636363636363633</v>
      </c>
      <c r="T21" s="369">
        <f>(Ordenamiento!T21/66)*10</f>
        <v>4.2424242424242422</v>
      </c>
      <c r="U21" s="369">
        <f>(Ordenamiento!U21/66)*10</f>
        <v>5.3030303030303028</v>
      </c>
      <c r="V21" s="369">
        <f>(Ordenamiento!V21/66)*10</f>
        <v>5.4545454545454541</v>
      </c>
      <c r="W21" s="369">
        <f>(Ordenamiento!W21/66)*10</f>
        <v>0.90909090909090917</v>
      </c>
      <c r="X21" s="369">
        <f>(Ordenamiento!X21/66)*10</f>
        <v>8.0303030303030294</v>
      </c>
      <c r="Y21" s="369">
        <f>(Ordenamiento!Y21/66)*10</f>
        <v>0.30303030303030304</v>
      </c>
      <c r="Z21" s="369">
        <f>(Ordenamiento!Z21/66)*10</f>
        <v>2.1212121212121211</v>
      </c>
      <c r="AA21" s="369">
        <f>(Ordenamiento!AA21/66)*10</f>
        <v>1.2121212121212122</v>
      </c>
      <c r="AB21" s="369">
        <f>(Ordenamiento!AB21/66)*10</f>
        <v>7.5757575757575761</v>
      </c>
      <c r="AC21" s="369">
        <f>(Ordenamiento!AC21/66)*10</f>
        <v>0.60606060606060608</v>
      </c>
      <c r="AD21" s="369">
        <f>(Ordenamiento!AD21/66)*10</f>
        <v>2.4242424242424243</v>
      </c>
      <c r="AE21" s="369">
        <f>(Ordenamiento!AE21/66)*10</f>
        <v>0.60606060606060608</v>
      </c>
      <c r="AF21" s="369">
        <f>(Ordenamiento!AF21/66)*10</f>
        <v>4.545454545454545</v>
      </c>
      <c r="AG21" s="369">
        <f>(Ordenamiento!AG21/66)*10</f>
        <v>7.7272727272727266</v>
      </c>
      <c r="AH21" s="369">
        <f>(Ordenamiento!AH21/66)*10</f>
        <v>5.6060606060606055</v>
      </c>
      <c r="AI21" s="369">
        <f>(Ordenamiento!AI21/66)*10</f>
        <v>2.5757575757575757</v>
      </c>
      <c r="AJ21" s="369">
        <f>(Ordenamiento!AJ21/66)*10</f>
        <v>8.3333333333333339</v>
      </c>
      <c r="AK21" s="369">
        <f>(Ordenamiento!AK21/66)*10</f>
        <v>8.6363636363636367</v>
      </c>
      <c r="AL21" s="369">
        <f>(Ordenamiento!AL21/66)*10</f>
        <v>6.6666666666666661</v>
      </c>
      <c r="AM21" s="369">
        <f>(Ordenamiento!AM21/66)*10</f>
        <v>9.6969696969696972</v>
      </c>
      <c r="AN21" s="369">
        <f>(Ordenamiento!AN21/66)*10</f>
        <v>10</v>
      </c>
      <c r="AO21" s="369">
        <f>(Ordenamiento!AO21/66)*10</f>
        <v>9.6969696969696972</v>
      </c>
      <c r="AP21" s="369">
        <f>(Ordenamiento!AP21/66)*10</f>
        <v>7.2727272727272734</v>
      </c>
      <c r="AQ21" s="369">
        <f>(Ordenamiento!AQ21/66)*10</f>
        <v>8.0303030303030294</v>
      </c>
      <c r="AR21" s="369">
        <f>(Ordenamiento!AR21/66)*10</f>
        <v>8.0303030303030294</v>
      </c>
      <c r="AS21" s="369">
        <f>(Ordenamiento!AS21/66)*10</f>
        <v>8.4848484848484844</v>
      </c>
      <c r="AT21" s="369">
        <f>(Ordenamiento!AT21/66)*10</f>
        <v>3.333333333333333</v>
      </c>
      <c r="AU21" s="369">
        <f>(Ordenamiento!AU21/66)*10</f>
        <v>3.6363636363636367</v>
      </c>
      <c r="AV21" s="369">
        <f>(Ordenamiento!AV21/66)*10</f>
        <v>0.30303030303030304</v>
      </c>
      <c r="AW21" s="369">
        <f>(Ordenamiento!AW21/66)*10</f>
        <v>7.4242424242424239</v>
      </c>
      <c r="AX21" s="369">
        <f>(Ordenamiento!AX21/66)*10</f>
        <v>6.3636363636363633</v>
      </c>
      <c r="AY21" s="369">
        <f>(Ordenamiento!AY21/66)*10</f>
        <v>9.0909090909090899</v>
      </c>
      <c r="AZ21" s="369">
        <f>(Ordenamiento!AZ21/66)*10</f>
        <v>9.0909090909090899</v>
      </c>
      <c r="BA21" s="369">
        <f>(Ordenamiento!BA21/66)*10</f>
        <v>5.9090909090909092</v>
      </c>
      <c r="BB21" s="369">
        <f>(Ordenamiento!BB21/66)*10</f>
        <v>3.6363636363636367</v>
      </c>
      <c r="BC21" s="369">
        <f>(Ordenamiento!BC21/66)*10</f>
        <v>7.5757575757575761</v>
      </c>
      <c r="BD21" s="369">
        <f>(Ordenamiento!BD21/66)*10</f>
        <v>2.8787878787878789</v>
      </c>
      <c r="BE21" s="369">
        <f>(Ordenamiento!BE21/66)*10</f>
        <v>5.9090909090909092</v>
      </c>
      <c r="BF21" s="369">
        <f>(Ordenamiento!BF21/66)*10</f>
        <v>4.545454545454545</v>
      </c>
      <c r="BG21" s="369">
        <f>(Ordenamiento!BG21/66)*10</f>
        <v>7.7272727272727266</v>
      </c>
      <c r="BH21" s="369">
        <f>(Ordenamiento!BH21/66)*10</f>
        <v>3.0303030303030303</v>
      </c>
      <c r="BI21" s="369">
        <f>(Ordenamiento!BI21/66)*10</f>
        <v>7.4242424242424239</v>
      </c>
      <c r="BJ21" s="369">
        <f>(Ordenamiento!BJ21/66)*10</f>
        <v>5.6060606060606055</v>
      </c>
      <c r="BK21" s="369">
        <f>(Ordenamiento!BK21/66)*10</f>
        <v>7.2727272727272734</v>
      </c>
      <c r="BL21" s="369">
        <f>(Ordenamiento!BL21/66)*10</f>
        <v>6.8181818181818175</v>
      </c>
      <c r="BM21" s="369">
        <f>(Ordenamiento!BM21/66)*10</f>
        <v>6.5151515151515147</v>
      </c>
      <c r="BN21" s="369">
        <f>(Ordenamiento!BN21/66)*10</f>
        <v>9.8484848484848477</v>
      </c>
      <c r="BO21" s="369">
        <f>(Ordenamiento!BO21/66)*10</f>
        <v>9.6969696969696972</v>
      </c>
      <c r="BP21" s="369">
        <f>(Ordenamiento!BP21/66)*10</f>
        <v>7.7272727272727266</v>
      </c>
      <c r="BQ21" s="369">
        <f>(Ordenamiento!BQ21/66)*10</f>
        <v>6.5151515151515147</v>
      </c>
      <c r="BR21" s="369">
        <f>(Ordenamiento!BR21/66)*10</f>
        <v>6.8181818181818175</v>
      </c>
      <c r="BS21" s="369">
        <f>(Ordenamiento!BS21/66)*10</f>
        <v>5</v>
      </c>
      <c r="BT21" s="369">
        <f>(Ordenamiento!BT21/66)*10</f>
        <v>3.9393939393939394</v>
      </c>
      <c r="BU21" s="369">
        <f>(Ordenamiento!BU21/66)*10</f>
        <v>9.8484848484848477</v>
      </c>
    </row>
    <row r="22" spans="1:73">
      <c r="A22" s="367">
        <v>68</v>
      </c>
      <c r="B22" s="367" t="s">
        <v>100</v>
      </c>
      <c r="C22" s="367">
        <v>2024</v>
      </c>
      <c r="D22" s="369">
        <f>(Ordenamiento!D22/66)*10</f>
        <v>8.4848484848484844</v>
      </c>
      <c r="E22" s="369">
        <f>(Ordenamiento!E22/66)*10</f>
        <v>7.4242424242424239</v>
      </c>
      <c r="F22" s="369">
        <f>(Ordenamiento!F22/66)*10</f>
        <v>7.7272727272727266</v>
      </c>
      <c r="G22" s="369">
        <f>(Ordenamiento!G22/66)*10</f>
        <v>8.9393939393939394</v>
      </c>
      <c r="H22" s="369">
        <f>(Ordenamiento!H22/66)*10</f>
        <v>6.8181818181818175</v>
      </c>
      <c r="I22" s="369">
        <f>(Ordenamiento!I22/66)*10</f>
        <v>7.2727272727272734</v>
      </c>
      <c r="J22" s="369">
        <f>(Ordenamiento!J22/66)*10</f>
        <v>6.3636363636363633</v>
      </c>
      <c r="K22" s="369">
        <f>(Ordenamiento!K22/66)*10</f>
        <v>9.3939393939393945</v>
      </c>
      <c r="L22" s="369">
        <f>(Ordenamiento!L22/66)*10</f>
        <v>5</v>
      </c>
      <c r="M22" s="369">
        <f>(Ordenamiento!M22/66)*10</f>
        <v>7.8787878787878789</v>
      </c>
      <c r="N22" s="369">
        <f>(Ordenamiento!N22/66)*10</f>
        <v>3.7878787878787881</v>
      </c>
      <c r="O22" s="369">
        <f>(Ordenamiento!O22/66)*10</f>
        <v>6.9696969696969706</v>
      </c>
      <c r="P22" s="369">
        <f>(Ordenamiento!P22/66)*10</f>
        <v>2.1212121212121211</v>
      </c>
      <c r="Q22" s="369">
        <f>(Ordenamiento!Q22/66)*10</f>
        <v>5.6060606060606055</v>
      </c>
      <c r="R22" s="369">
        <f>(Ordenamiento!R22/66)*10</f>
        <v>5.3030303030303028</v>
      </c>
      <c r="S22" s="369">
        <f>(Ordenamiento!S22/66)*10</f>
        <v>8.4848484848484844</v>
      </c>
      <c r="T22" s="369">
        <f>(Ordenamiento!T22/66)*10</f>
        <v>4.545454545454545</v>
      </c>
      <c r="U22" s="369">
        <f>(Ordenamiento!U22/66)*10</f>
        <v>6.0606060606060606</v>
      </c>
      <c r="V22" s="369">
        <f>(Ordenamiento!V22/66)*10</f>
        <v>4.545454545454545</v>
      </c>
      <c r="W22" s="369">
        <f>(Ordenamiento!W22/66)*10</f>
        <v>0.60606060606060608</v>
      </c>
      <c r="X22" s="369">
        <f>(Ordenamiento!X22/66)*10</f>
        <v>6.0606060606060606</v>
      </c>
      <c r="Y22" s="369">
        <f>(Ordenamiento!Y22/66)*10</f>
        <v>5.7575757575757578</v>
      </c>
      <c r="Z22" s="369">
        <f>(Ordenamiento!Z22/66)*10</f>
        <v>5.4545454545454541</v>
      </c>
      <c r="AA22" s="369">
        <f>(Ordenamiento!AA22/66)*10</f>
        <v>9.5454545454545467</v>
      </c>
      <c r="AB22" s="369">
        <f>(Ordenamiento!AB22/66)*10</f>
        <v>1.2121212121212122</v>
      </c>
      <c r="AC22" s="369">
        <f>(Ordenamiento!AC22/66)*10</f>
        <v>3.4848484848484853</v>
      </c>
      <c r="AD22" s="369">
        <f>(Ordenamiento!AD22/66)*10</f>
        <v>5.7575757575757578</v>
      </c>
      <c r="AE22" s="369">
        <f>(Ordenamiento!AE22/66)*10</f>
        <v>3.9393939393939394</v>
      </c>
      <c r="AF22" s="369">
        <f>(Ordenamiento!AF22/66)*10</f>
        <v>5</v>
      </c>
      <c r="AG22" s="369">
        <f>(Ordenamiento!AG22/66)*10</f>
        <v>8.0303030303030294</v>
      </c>
      <c r="AH22" s="369">
        <f>(Ordenamiento!AH22/66)*10</f>
        <v>8.1818181818181817</v>
      </c>
      <c r="AI22" s="369">
        <f>(Ordenamiento!AI22/66)*10</f>
        <v>8.0303030303030294</v>
      </c>
      <c r="AJ22" s="369">
        <f>(Ordenamiento!AJ22/66)*10</f>
        <v>8.9393939393939394</v>
      </c>
      <c r="AK22" s="369">
        <f>(Ordenamiento!AK22/66)*10</f>
        <v>7.1212121212121211</v>
      </c>
      <c r="AL22" s="369">
        <f>(Ordenamiento!AL22/66)*10</f>
        <v>10</v>
      </c>
      <c r="AM22" s="369">
        <f>(Ordenamiento!AM22/66)*10</f>
        <v>7.1212121212121211</v>
      </c>
      <c r="AN22" s="369">
        <f>(Ordenamiento!AN22/66)*10</f>
        <v>7.7272727272727266</v>
      </c>
      <c r="AO22" s="369">
        <f>(Ordenamiento!AO22/66)*10</f>
        <v>6.9696969696969706</v>
      </c>
      <c r="AP22" s="369">
        <f>(Ordenamiento!AP22/66)*10</f>
        <v>4.2424242424242422</v>
      </c>
      <c r="AQ22" s="369">
        <f>(Ordenamiento!AQ22/66)*10</f>
        <v>4.8484848484848486</v>
      </c>
      <c r="AR22" s="369">
        <f>(Ordenamiento!AR22/66)*10</f>
        <v>3.6363636363636367</v>
      </c>
      <c r="AS22" s="369">
        <f>(Ordenamiento!AS22/66)*10</f>
        <v>8.3333333333333339</v>
      </c>
      <c r="AT22" s="369">
        <f>(Ordenamiento!AT22/66)*10</f>
        <v>1.0606060606060606</v>
      </c>
      <c r="AU22" s="369">
        <f>(Ordenamiento!AU22/66)*10</f>
        <v>9.6969696969696972</v>
      </c>
      <c r="AV22" s="369">
        <f>(Ordenamiento!AV22/66)*10</f>
        <v>2.5757575757575757</v>
      </c>
      <c r="AW22" s="369">
        <f>(Ordenamiento!AW22/66)*10</f>
        <v>4.2424242424242422</v>
      </c>
      <c r="AX22" s="369">
        <f>(Ordenamiento!AX22/66)*10</f>
        <v>7.1212121212121211</v>
      </c>
      <c r="AY22" s="369">
        <f>(Ordenamiento!AY22/66)*10</f>
        <v>6.9696969696969706</v>
      </c>
      <c r="AZ22" s="369">
        <f>(Ordenamiento!AZ22/66)*10</f>
        <v>8.6363636363636367</v>
      </c>
      <c r="BA22" s="369">
        <f>(Ordenamiento!BA22/66)*10</f>
        <v>4.545454545454545</v>
      </c>
      <c r="BB22" s="369">
        <f>(Ordenamiento!BB22/66)*10</f>
        <v>3.4848484848484853</v>
      </c>
      <c r="BC22" s="369">
        <f>(Ordenamiento!BC22/66)*10</f>
        <v>9.2424242424242422</v>
      </c>
      <c r="BD22" s="369">
        <f>(Ordenamiento!BD22/66)*10</f>
        <v>3.4848484848484853</v>
      </c>
      <c r="BE22" s="369">
        <f>(Ordenamiento!BE22/66)*10</f>
        <v>4.2424242424242422</v>
      </c>
      <c r="BF22" s="369">
        <f>(Ordenamiento!BF22/66)*10</f>
        <v>4.2424242424242422</v>
      </c>
      <c r="BG22" s="369">
        <f>(Ordenamiento!BG22/66)*10</f>
        <v>5.1515151515151514</v>
      </c>
      <c r="BH22" s="369">
        <f>(Ordenamiento!BH22/66)*10</f>
        <v>6.2121212121212119</v>
      </c>
      <c r="BI22" s="369">
        <f>(Ordenamiento!BI22/66)*10</f>
        <v>7.5757575757575761</v>
      </c>
      <c r="BJ22" s="369">
        <f>(Ordenamiento!BJ22/66)*10</f>
        <v>4.545454545454545</v>
      </c>
      <c r="BK22" s="369">
        <f>(Ordenamiento!BK22/66)*10</f>
        <v>6.8181818181818175</v>
      </c>
      <c r="BL22" s="369">
        <f>(Ordenamiento!BL22/66)*10</f>
        <v>4.6969696969696972</v>
      </c>
      <c r="BM22" s="369">
        <f>(Ordenamiento!BM22/66)*10</f>
        <v>6.9696969696969706</v>
      </c>
      <c r="BN22" s="369">
        <f>(Ordenamiento!BN22/66)*10</f>
        <v>8.9393939393939394</v>
      </c>
      <c r="BO22" s="369">
        <f>(Ordenamiento!BO22/66)*10</f>
        <v>8.9393939393939394</v>
      </c>
      <c r="BP22" s="369">
        <f>(Ordenamiento!BP22/66)*10</f>
        <v>8.6363636363636367</v>
      </c>
      <c r="BQ22" s="369">
        <f>(Ordenamiento!BQ22/66)*10</f>
        <v>7.8787878787878789</v>
      </c>
      <c r="BR22" s="369">
        <f>(Ordenamiento!BR22/66)*10</f>
        <v>3.9393939393939394</v>
      </c>
      <c r="BS22" s="369">
        <f>(Ordenamiento!BS22/66)*10</f>
        <v>6.8181818181818175</v>
      </c>
      <c r="BT22" s="369">
        <f>(Ordenamiento!BT22/66)*10</f>
        <v>9.0909090909090899</v>
      </c>
      <c r="BU22" s="369">
        <f>(Ordenamiento!BU22/66)*10</f>
        <v>6.5151515151515147</v>
      </c>
    </row>
    <row r="23" spans="1:73">
      <c r="A23" s="367">
        <v>70</v>
      </c>
      <c r="B23" s="367" t="s">
        <v>101</v>
      </c>
      <c r="C23" s="367">
        <v>2024</v>
      </c>
      <c r="D23" s="369">
        <f>(Ordenamiento!D23/66)*10</f>
        <v>7.7272727272727266</v>
      </c>
      <c r="E23" s="369">
        <f>(Ordenamiento!E23/66)*10</f>
        <v>9.6969696969696972</v>
      </c>
      <c r="F23" s="369">
        <f>(Ordenamiento!F23/66)*10</f>
        <v>5</v>
      </c>
      <c r="G23" s="369">
        <f>(Ordenamiento!G23/66)*10</f>
        <v>2.5757575757575757</v>
      </c>
      <c r="H23" s="369">
        <f>(Ordenamiento!H23/66)*10</f>
        <v>1.3636363636363635</v>
      </c>
      <c r="I23" s="369">
        <f>(Ordenamiento!I23/66)*10</f>
        <v>2.4242424242424243</v>
      </c>
      <c r="J23" s="369">
        <f>(Ordenamiento!J23/66)*10</f>
        <v>7.5757575757575761</v>
      </c>
      <c r="K23" s="369">
        <f>(Ordenamiento!K23/66)*10</f>
        <v>4.3939393939393936</v>
      </c>
      <c r="L23" s="369">
        <f>(Ordenamiento!L23/66)*10</f>
        <v>3.6363636363636367</v>
      </c>
      <c r="M23" s="369">
        <f>(Ordenamiento!M23/66)*10</f>
        <v>5.3030303030303028</v>
      </c>
      <c r="N23" s="369">
        <f>(Ordenamiento!N23/66)*10</f>
        <v>3.1818181818181817</v>
      </c>
      <c r="O23" s="369">
        <f>(Ordenamiento!O23/66)*10</f>
        <v>7.1212121212121211</v>
      </c>
      <c r="P23" s="369">
        <f>(Ordenamiento!P23/66)*10</f>
        <v>8.0303030303030294</v>
      </c>
      <c r="Q23" s="369">
        <f>(Ordenamiento!Q23/66)*10</f>
        <v>7.5757575757575761</v>
      </c>
      <c r="R23" s="369">
        <f>(Ordenamiento!R23/66)*10</f>
        <v>7.2727272727272734</v>
      </c>
      <c r="S23" s="369">
        <f>(Ordenamiento!S23/66)*10</f>
        <v>8.1818181818181817</v>
      </c>
      <c r="T23" s="369">
        <f>(Ordenamiento!T23/66)*10</f>
        <v>0.60606060606060608</v>
      </c>
      <c r="U23" s="369">
        <f>(Ordenamiento!U23/66)*10</f>
        <v>6.9696969696969706</v>
      </c>
      <c r="V23" s="369">
        <f>(Ordenamiento!V23/66)*10</f>
        <v>9.0909090909090899</v>
      </c>
      <c r="W23" s="369">
        <f>(Ordenamiento!W23/66)*10</f>
        <v>3.4848484848484853</v>
      </c>
      <c r="X23" s="369">
        <f>(Ordenamiento!X23/66)*10</f>
        <v>7.5757575757575761</v>
      </c>
      <c r="Y23" s="369">
        <f>(Ordenamiento!Y23/66)*10</f>
        <v>3.333333333333333</v>
      </c>
      <c r="Z23" s="369">
        <f>(Ordenamiento!Z23/66)*10</f>
        <v>6.6666666666666661</v>
      </c>
      <c r="AA23" s="369">
        <f>(Ordenamiento!AA23/66)*10</f>
        <v>8.0303030303030294</v>
      </c>
      <c r="AB23" s="369">
        <f>(Ordenamiento!AB23/66)*10</f>
        <v>8.0303030303030294</v>
      </c>
      <c r="AC23" s="369">
        <f>(Ordenamiento!AC23/66)*10</f>
        <v>9.3939393939393945</v>
      </c>
      <c r="AD23" s="369">
        <f>(Ordenamiento!AD23/66)*10</f>
        <v>2.5757575757575757</v>
      </c>
      <c r="AE23" s="369">
        <f>(Ordenamiento!AE23/66)*10</f>
        <v>5.3030303030303028</v>
      </c>
      <c r="AF23" s="369">
        <f>(Ordenamiento!AF23/66)*10</f>
        <v>5.9090909090909092</v>
      </c>
      <c r="AG23" s="369">
        <f>(Ordenamiento!AG23/66)*10</f>
        <v>4.6969696969696972</v>
      </c>
      <c r="AH23" s="369">
        <f>(Ordenamiento!AH23/66)*10</f>
        <v>9.3939393939393945</v>
      </c>
      <c r="AI23" s="369">
        <f>(Ordenamiento!AI23/66)*10</f>
        <v>3.9393939393939394</v>
      </c>
      <c r="AJ23" s="369">
        <f>(Ordenamiento!AJ23/66)*10</f>
        <v>4.8484848484848486</v>
      </c>
      <c r="AK23" s="369">
        <f>(Ordenamiento!AK23/66)*10</f>
        <v>5</v>
      </c>
      <c r="AL23" s="369">
        <f>(Ordenamiento!AL23/66)*10</f>
        <v>2.8787878787878789</v>
      </c>
      <c r="AM23" s="369">
        <f>(Ordenamiento!AM23/66)*10</f>
        <v>5.1515151515151514</v>
      </c>
      <c r="AN23" s="369">
        <f>(Ordenamiento!AN23/66)*10</f>
        <v>4.2424242424242422</v>
      </c>
      <c r="AO23" s="369">
        <f>(Ordenamiento!AO23/66)*10</f>
        <v>1.2121212121212122</v>
      </c>
      <c r="AP23" s="369">
        <f>(Ordenamiento!AP23/66)*10</f>
        <v>0.30303030303030304</v>
      </c>
      <c r="AQ23" s="369">
        <f>(Ordenamiento!AQ23/66)*10</f>
        <v>1.2121212121212122</v>
      </c>
      <c r="AR23" s="369">
        <f>(Ordenamiento!AR23/66)*10</f>
        <v>5.7575757575757578</v>
      </c>
      <c r="AS23" s="369">
        <f>(Ordenamiento!AS23/66)*10</f>
        <v>2.5757575757575757</v>
      </c>
      <c r="AT23" s="369">
        <f>(Ordenamiento!AT23/66)*10</f>
        <v>1.8181818181818183</v>
      </c>
      <c r="AU23" s="369">
        <f>(Ordenamiento!AU23/66)*10</f>
        <v>7.2727272727272734</v>
      </c>
      <c r="AV23" s="369">
        <f>(Ordenamiento!AV23/66)*10</f>
        <v>5.7575757575757578</v>
      </c>
      <c r="AW23" s="369">
        <f>(Ordenamiento!AW23/66)*10</f>
        <v>9.6969696969696972</v>
      </c>
      <c r="AX23" s="369">
        <f>(Ordenamiento!AX23/66)*10</f>
        <v>3.1818181818181817</v>
      </c>
      <c r="AY23" s="369">
        <f>(Ordenamiento!AY23/66)*10</f>
        <v>3.333333333333333</v>
      </c>
      <c r="AZ23" s="369">
        <f>(Ordenamiento!AZ23/66)*10</f>
        <v>5.3030303030303028</v>
      </c>
      <c r="BA23" s="369">
        <f>(Ordenamiento!BA23/66)*10</f>
        <v>8.4848484848484844</v>
      </c>
      <c r="BB23" s="369">
        <f>(Ordenamiento!BB23/66)*10</f>
        <v>9.6969696969696972</v>
      </c>
      <c r="BC23" s="369">
        <f>(Ordenamiento!BC23/66)*10</f>
        <v>1.5151515151515151</v>
      </c>
      <c r="BD23" s="369">
        <f>(Ordenamiento!BD23/66)*10</f>
        <v>5.4545454545454541</v>
      </c>
      <c r="BE23" s="369">
        <f>(Ordenamiento!BE23/66)*10</f>
        <v>6.3636363636363633</v>
      </c>
      <c r="BF23" s="369">
        <f>(Ordenamiento!BF23/66)*10</f>
        <v>5.9090909090909092</v>
      </c>
      <c r="BG23" s="369">
        <f>(Ordenamiento!BG23/66)*10</f>
        <v>4.545454545454545</v>
      </c>
      <c r="BH23" s="369">
        <f>(Ordenamiento!BH23/66)*10</f>
        <v>0.75757575757575757</v>
      </c>
      <c r="BI23" s="369">
        <f>(Ordenamiento!BI23/66)*10</f>
        <v>1.5151515151515151</v>
      </c>
      <c r="BJ23" s="369">
        <f>(Ordenamiento!BJ23/66)*10</f>
        <v>0.30303030303030304</v>
      </c>
      <c r="BK23" s="369">
        <f>(Ordenamiento!BK23/66)*10</f>
        <v>4.3939393939393936</v>
      </c>
      <c r="BL23" s="369">
        <f>(Ordenamiento!BL23/66)*10</f>
        <v>9.0909090909090899</v>
      </c>
      <c r="BM23" s="369">
        <f>(Ordenamiento!BM23/66)*10</f>
        <v>9.8484848484848477</v>
      </c>
      <c r="BN23" s="369">
        <f>(Ordenamiento!BN23/66)*10</f>
        <v>9.3939393939393945</v>
      </c>
      <c r="BO23" s="369">
        <f>(Ordenamiento!BO23/66)*10</f>
        <v>9.0909090909090899</v>
      </c>
      <c r="BP23" s="369">
        <f>(Ordenamiento!BP23/66)*10</f>
        <v>0.60606060606060608</v>
      </c>
      <c r="BQ23" s="369">
        <f>(Ordenamiento!BQ23/66)*10</f>
        <v>0.30303030303030304</v>
      </c>
      <c r="BR23" s="369">
        <f>(Ordenamiento!BR23/66)*10</f>
        <v>0.45454545454545459</v>
      </c>
      <c r="BS23" s="369">
        <f>(Ordenamiento!BS23/66)*10</f>
        <v>2.2727272727272725</v>
      </c>
      <c r="BT23" s="369">
        <f>(Ordenamiento!BT23/66)*10</f>
        <v>4.545454545454545</v>
      </c>
      <c r="BU23" s="369">
        <f>(Ordenamiento!BU23/66)*10</f>
        <v>8.9393939393939394</v>
      </c>
    </row>
    <row r="24" spans="1:73">
      <c r="A24" s="367">
        <v>73</v>
      </c>
      <c r="B24" s="367" t="s">
        <v>102</v>
      </c>
      <c r="C24" s="367">
        <v>2024</v>
      </c>
      <c r="D24" s="369">
        <f>(Ordenamiento!D24/66)*10</f>
        <v>9.5454545454545467</v>
      </c>
      <c r="E24" s="369">
        <f>(Ordenamiento!E24/66)*10</f>
        <v>2.4242424242424243</v>
      </c>
      <c r="F24" s="369">
        <f>(Ordenamiento!F24/66)*10</f>
        <v>3.7878787878787881</v>
      </c>
      <c r="G24" s="369">
        <f>(Ordenamiento!G24/66)*10</f>
        <v>6.2121212121212119</v>
      </c>
      <c r="H24" s="369">
        <f>(Ordenamiento!H24/66)*10</f>
        <v>6.6666666666666661</v>
      </c>
      <c r="I24" s="369">
        <f>(Ordenamiento!I24/66)*10</f>
        <v>6.5151515151515147</v>
      </c>
      <c r="J24" s="369">
        <f>(Ordenamiento!J24/66)*10</f>
        <v>6.6666666666666661</v>
      </c>
      <c r="K24" s="369">
        <f>(Ordenamiento!K24/66)*10</f>
        <v>3.0303030303030303</v>
      </c>
      <c r="L24" s="369">
        <f>(Ordenamiento!L24/66)*10</f>
        <v>8.3333333333333339</v>
      </c>
      <c r="M24" s="369">
        <f>(Ordenamiento!M24/66)*10</f>
        <v>3.4848484848484853</v>
      </c>
      <c r="N24" s="369">
        <f>(Ordenamiento!N24/66)*10</f>
        <v>7.4242424242424239</v>
      </c>
      <c r="O24" s="369">
        <f>(Ordenamiento!O24/66)*10</f>
        <v>4.8484848484848486</v>
      </c>
      <c r="P24" s="369">
        <f>(Ordenamiento!P24/66)*10</f>
        <v>4.6969696969696972</v>
      </c>
      <c r="Q24" s="369">
        <f>(Ordenamiento!Q24/66)*10</f>
        <v>6.9696969696969706</v>
      </c>
      <c r="R24" s="369">
        <f>(Ordenamiento!R24/66)*10</f>
        <v>1.2121212121212122</v>
      </c>
      <c r="S24" s="369">
        <f>(Ordenamiento!S24/66)*10</f>
        <v>1.8181818181818183</v>
      </c>
      <c r="T24" s="369">
        <f>(Ordenamiento!T24/66)*10</f>
        <v>7.5757575757575761</v>
      </c>
      <c r="U24" s="369">
        <f>(Ordenamiento!U24/66)*10</f>
        <v>7.8787878787878789</v>
      </c>
      <c r="V24" s="369">
        <f>(Ordenamiento!V24/66)*10</f>
        <v>7.2727272727272734</v>
      </c>
      <c r="W24" s="369">
        <f>(Ordenamiento!W24/66)*10</f>
        <v>2.1212121212121211</v>
      </c>
      <c r="X24" s="369">
        <f>(Ordenamiento!X24/66)*10</f>
        <v>5</v>
      </c>
      <c r="Y24" s="369">
        <f>(Ordenamiento!Y24/66)*10</f>
        <v>4.3939393939393936</v>
      </c>
      <c r="Z24" s="369">
        <f>(Ordenamiento!Z24/66)*10</f>
        <v>1.5151515151515151</v>
      </c>
      <c r="AA24" s="369">
        <f>(Ordenamiento!AA24/66)*10</f>
        <v>4.545454545454545</v>
      </c>
      <c r="AB24" s="369">
        <f>(Ordenamiento!AB24/66)*10</f>
        <v>3.0303030303030303</v>
      </c>
      <c r="AC24" s="369">
        <f>(Ordenamiento!AC24/66)*10</f>
        <v>1.3636363636363635</v>
      </c>
      <c r="AD24" s="369">
        <f>(Ordenamiento!AD24/66)*10</f>
        <v>2.2727272727272725</v>
      </c>
      <c r="AE24" s="369">
        <f>(Ordenamiento!AE24/66)*10</f>
        <v>0.30303030303030304</v>
      </c>
      <c r="AF24" s="369">
        <f>(Ordenamiento!AF24/66)*10</f>
        <v>4.0909090909090908</v>
      </c>
      <c r="AG24" s="369">
        <f>(Ordenamiento!AG24/66)*10</f>
        <v>4.0909090909090908</v>
      </c>
      <c r="AH24" s="369">
        <f>(Ordenamiento!AH24/66)*10</f>
        <v>9.8484848484848477</v>
      </c>
      <c r="AI24" s="369">
        <f>(Ordenamiento!AI24/66)*10</f>
        <v>8.3333333333333339</v>
      </c>
      <c r="AJ24" s="369">
        <f>(Ordenamiento!AJ24/66)*10</f>
        <v>8.1818181818181817</v>
      </c>
      <c r="AK24" s="369">
        <f>(Ordenamiento!AK24/66)*10</f>
        <v>7.2727272727272734</v>
      </c>
      <c r="AL24" s="369">
        <f>(Ordenamiento!AL24/66)*10</f>
        <v>8.1818181818181817</v>
      </c>
      <c r="AM24" s="369">
        <f>(Ordenamiento!AM24/66)*10</f>
        <v>4.545454545454545</v>
      </c>
      <c r="AN24" s="369">
        <f>(Ordenamiento!AN24/66)*10</f>
        <v>3.0303030303030303</v>
      </c>
      <c r="AO24" s="369">
        <f>(Ordenamiento!AO24/66)*10</f>
        <v>4.2424242424242422</v>
      </c>
      <c r="AP24" s="369">
        <f>(Ordenamiento!AP24/66)*10</f>
        <v>3.9393939393939394</v>
      </c>
      <c r="AQ24" s="369">
        <f>(Ordenamiento!AQ24/66)*10</f>
        <v>2.7272727272727271</v>
      </c>
      <c r="AR24" s="369">
        <f>(Ordenamiento!AR24/66)*10</f>
        <v>9.0909090909090899</v>
      </c>
      <c r="AS24" s="369">
        <f>(Ordenamiento!AS24/66)*10</f>
        <v>4.8484848484848486</v>
      </c>
      <c r="AT24" s="369">
        <f>(Ordenamiento!AT24/66)*10</f>
        <v>2.5757575757575757</v>
      </c>
      <c r="AU24" s="369">
        <f>(Ordenamiento!AU24/66)*10</f>
        <v>7.5757575757575761</v>
      </c>
      <c r="AV24" s="369">
        <f>(Ordenamiento!AV24/66)*10</f>
        <v>2.1212121212121211</v>
      </c>
      <c r="AW24" s="369">
        <f>(Ordenamiento!AW24/66)*10</f>
        <v>4.6969696969696972</v>
      </c>
      <c r="AX24" s="369">
        <f>(Ordenamiento!AX24/66)*10</f>
        <v>7.2727272727272734</v>
      </c>
      <c r="AY24" s="369">
        <f>(Ordenamiento!AY24/66)*10</f>
        <v>6.0606060606060606</v>
      </c>
      <c r="AZ24" s="369">
        <f>(Ordenamiento!AZ24/66)*10</f>
        <v>7.4242424242424239</v>
      </c>
      <c r="BA24" s="369">
        <f>(Ordenamiento!BA24/66)*10</f>
        <v>5.6060606060606055</v>
      </c>
      <c r="BB24" s="369">
        <f>(Ordenamiento!BB24/66)*10</f>
        <v>2.5757575757575757</v>
      </c>
      <c r="BC24" s="369">
        <f>(Ordenamiento!BC24/66)*10</f>
        <v>3.4848484848484853</v>
      </c>
      <c r="BD24" s="369">
        <f>(Ordenamiento!BD24/66)*10</f>
        <v>6.9696969696969706</v>
      </c>
      <c r="BE24" s="369">
        <f>(Ordenamiento!BE24/66)*10</f>
        <v>6.8181818181818175</v>
      </c>
      <c r="BF24" s="369">
        <f>(Ordenamiento!BF24/66)*10</f>
        <v>3.4848484848484853</v>
      </c>
      <c r="BG24" s="369">
        <f>(Ordenamiento!BG24/66)*10</f>
        <v>5</v>
      </c>
      <c r="BH24" s="369">
        <f>(Ordenamiento!BH24/66)*10</f>
        <v>2.2727272727272725</v>
      </c>
      <c r="BI24" s="369">
        <f>(Ordenamiento!BI24/66)*10</f>
        <v>4.2424242424242422</v>
      </c>
      <c r="BJ24" s="369">
        <f>(Ordenamiento!BJ24/66)*10</f>
        <v>3.333333333333333</v>
      </c>
      <c r="BK24" s="369">
        <f>(Ordenamiento!BK24/66)*10</f>
        <v>3.1818181818181817</v>
      </c>
      <c r="BL24" s="369">
        <f>(Ordenamiento!BL24/66)*10</f>
        <v>5.9090909090909092</v>
      </c>
      <c r="BM24" s="369">
        <f>(Ordenamiento!BM24/66)*10</f>
        <v>8.4848484848484844</v>
      </c>
      <c r="BN24" s="369">
        <f>(Ordenamiento!BN24/66)*10</f>
        <v>7.4242424242424239</v>
      </c>
      <c r="BO24" s="369">
        <f>(Ordenamiento!BO24/66)*10</f>
        <v>6.9696969696969706</v>
      </c>
      <c r="BP24" s="369">
        <f>(Ordenamiento!BP24/66)*10</f>
        <v>6.0606060606060606</v>
      </c>
      <c r="BQ24" s="369">
        <f>(Ordenamiento!BQ24/66)*10</f>
        <v>8.7878787878787872</v>
      </c>
      <c r="BR24" s="369">
        <f>(Ordenamiento!BR24/66)*10</f>
        <v>9.5454545454545467</v>
      </c>
      <c r="BS24" s="369">
        <f>(Ordenamiento!BS24/66)*10</f>
        <v>8.3333333333333339</v>
      </c>
      <c r="BT24" s="369">
        <f>(Ordenamiento!BT24/66)*10</f>
        <v>8.4848484848484844</v>
      </c>
      <c r="BU24" s="369">
        <f>(Ordenamiento!BU24/66)*10</f>
        <v>6.6666666666666661</v>
      </c>
    </row>
    <row r="25" spans="1:73">
      <c r="A25" s="367">
        <v>76</v>
      </c>
      <c r="B25" s="367" t="s">
        <v>103</v>
      </c>
      <c r="C25" s="367">
        <v>2024</v>
      </c>
      <c r="D25" s="369">
        <f>(Ordenamiento!D25/66)*10</f>
        <v>9.2424242424242422</v>
      </c>
      <c r="E25" s="369">
        <f>(Ordenamiento!E25/66)*10</f>
        <v>7.1212121212121211</v>
      </c>
      <c r="F25" s="369">
        <f>(Ordenamiento!F25/66)*10</f>
        <v>10</v>
      </c>
      <c r="G25" s="369">
        <f>(Ordenamiento!G25/66)*10</f>
        <v>8.4848484848484844</v>
      </c>
      <c r="H25" s="369">
        <f>(Ordenamiento!H25/66)*10</f>
        <v>8.7878787878787872</v>
      </c>
      <c r="I25" s="369">
        <f>(Ordenamiento!I25/66)*10</f>
        <v>8.3333333333333339</v>
      </c>
      <c r="J25" s="369">
        <f>(Ordenamiento!J25/66)*10</f>
        <v>8.3333333333333339</v>
      </c>
      <c r="K25" s="369">
        <f>(Ordenamiento!K25/66)*10</f>
        <v>4.6969696969696972</v>
      </c>
      <c r="L25" s="369">
        <f>(Ordenamiento!L25/66)*10</f>
        <v>7.8787878787878789</v>
      </c>
      <c r="M25" s="369">
        <f>(Ordenamiento!M25/66)*10</f>
        <v>7.2727272727272734</v>
      </c>
      <c r="N25" s="369">
        <f>(Ordenamiento!N25/66)*10</f>
        <v>9.3939393939393945</v>
      </c>
      <c r="O25" s="369">
        <f>(Ordenamiento!O25/66)*10</f>
        <v>2.5757575757575757</v>
      </c>
      <c r="P25" s="369">
        <f>(Ordenamiento!P25/66)*10</f>
        <v>1.3636363636363635</v>
      </c>
      <c r="Q25" s="369">
        <f>(Ordenamiento!Q25/66)*10</f>
        <v>7.2727272727272734</v>
      </c>
      <c r="R25" s="369">
        <f>(Ordenamiento!R25/66)*10</f>
        <v>6.2121212121212119</v>
      </c>
      <c r="S25" s="369">
        <f>(Ordenamiento!S25/66)*10</f>
        <v>2.2727272727272725</v>
      </c>
      <c r="T25" s="369">
        <f>(Ordenamiento!T25/66)*10</f>
        <v>8.6363636363636367</v>
      </c>
      <c r="U25" s="369">
        <f>(Ordenamiento!U25/66)*10</f>
        <v>3.1818181818181817</v>
      </c>
      <c r="V25" s="369">
        <f>(Ordenamiento!V25/66)*10</f>
        <v>6.6666666666666661</v>
      </c>
      <c r="W25" s="369">
        <f>(Ordenamiento!W25/66)*10</f>
        <v>1.3636363636363635</v>
      </c>
      <c r="X25" s="369">
        <f>(Ordenamiento!X25/66)*10</f>
        <v>5.6060606060606055</v>
      </c>
      <c r="Y25" s="369">
        <f>(Ordenamiento!Y25/66)*10</f>
        <v>2.8787878787878789</v>
      </c>
      <c r="Z25" s="369">
        <f>(Ordenamiento!Z25/66)*10</f>
        <v>7.2727272727272734</v>
      </c>
      <c r="AA25" s="369">
        <f>(Ordenamiento!AA25/66)*10</f>
        <v>2.2727272727272725</v>
      </c>
      <c r="AB25" s="369">
        <f>(Ordenamiento!AB25/66)*10</f>
        <v>9.0909090909090899</v>
      </c>
      <c r="AC25" s="369">
        <f>(Ordenamiento!AC25/66)*10</f>
        <v>1.0606060606060606</v>
      </c>
      <c r="AD25" s="369">
        <f>(Ordenamiento!AD25/66)*10</f>
        <v>0.75757575757575757</v>
      </c>
      <c r="AE25" s="369">
        <f>(Ordenamiento!AE25/66)*10</f>
        <v>3.1818181818181817</v>
      </c>
      <c r="AF25" s="369">
        <f>(Ordenamiento!AF25/66)*10</f>
        <v>1.9696969696969697</v>
      </c>
      <c r="AG25" s="369">
        <f>(Ordenamiento!AG25/66)*10</f>
        <v>4.3939393939393936</v>
      </c>
      <c r="AH25" s="369">
        <f>(Ordenamiento!AH25/66)*10</f>
        <v>4.6969696969696972</v>
      </c>
      <c r="AI25" s="369">
        <f>(Ordenamiento!AI25/66)*10</f>
        <v>5.3030303030303028</v>
      </c>
      <c r="AJ25" s="369">
        <f>(Ordenamiento!AJ25/66)*10</f>
        <v>7.5757575757575761</v>
      </c>
      <c r="AK25" s="369">
        <f>(Ordenamiento!AK25/66)*10</f>
        <v>7.7272727272727266</v>
      </c>
      <c r="AL25" s="369">
        <f>(Ordenamiento!AL25/66)*10</f>
        <v>8.6363636363636367</v>
      </c>
      <c r="AM25" s="369">
        <f>(Ordenamiento!AM25/66)*10</f>
        <v>8.4848484848484844</v>
      </c>
      <c r="AN25" s="369">
        <f>(Ordenamiento!AN25/66)*10</f>
        <v>8.7878787878787872</v>
      </c>
      <c r="AO25" s="369">
        <f>(Ordenamiento!AO25/66)*10</f>
        <v>7.7272727272727266</v>
      </c>
      <c r="AP25" s="369">
        <f>(Ordenamiento!AP25/66)*10</f>
        <v>3.1818181818181817</v>
      </c>
      <c r="AQ25" s="369">
        <f>(Ordenamiento!AQ25/66)*10</f>
        <v>6.3636363636363633</v>
      </c>
      <c r="AR25" s="369">
        <f>(Ordenamiento!AR25/66)*10</f>
        <v>5.1515151515151514</v>
      </c>
      <c r="AS25" s="369">
        <f>(Ordenamiento!AS25/66)*10</f>
        <v>6.5151515151515147</v>
      </c>
      <c r="AT25" s="369">
        <f>(Ordenamiento!AT25/66)*10</f>
        <v>8.9393939393939394</v>
      </c>
      <c r="AU25" s="369">
        <f>(Ordenamiento!AU25/66)*10</f>
        <v>1.8181818181818183</v>
      </c>
      <c r="AV25" s="369">
        <f>(Ordenamiento!AV25/66)*10</f>
        <v>3.0303030303030303</v>
      </c>
      <c r="AW25" s="369">
        <f>(Ordenamiento!AW25/66)*10</f>
        <v>8.9393939393939394</v>
      </c>
      <c r="AX25" s="369">
        <f>(Ordenamiento!AX25/66)*10</f>
        <v>7.4242424242424239</v>
      </c>
      <c r="AY25" s="369">
        <f>(Ordenamiento!AY25/66)*10</f>
        <v>8.4848484848484844</v>
      </c>
      <c r="AZ25" s="369">
        <f>(Ordenamiento!AZ25/66)*10</f>
        <v>9.8484848484848477</v>
      </c>
      <c r="BA25" s="369">
        <f>(Ordenamiento!BA25/66)*10</f>
        <v>4.6969696969696972</v>
      </c>
      <c r="BB25" s="369">
        <f>(Ordenamiento!BB25/66)*10</f>
        <v>5.9090909090909092</v>
      </c>
      <c r="BC25" s="369">
        <f>(Ordenamiento!BC25/66)*10</f>
        <v>6.0606060606060606</v>
      </c>
      <c r="BD25" s="369">
        <f>(Ordenamiento!BD25/66)*10</f>
        <v>3.9393939393939394</v>
      </c>
      <c r="BE25" s="369">
        <f>(Ordenamiento!BE25/66)*10</f>
        <v>4.0909090909090908</v>
      </c>
      <c r="BF25" s="369">
        <f>(Ordenamiento!BF25/66)*10</f>
        <v>2.8787878787878789</v>
      </c>
      <c r="BG25" s="369">
        <f>(Ordenamiento!BG25/66)*10</f>
        <v>4.3939393939393936</v>
      </c>
      <c r="BH25" s="369">
        <f>(Ordenamiento!BH25/66)*10</f>
        <v>7.2727272727272734</v>
      </c>
      <c r="BI25" s="369">
        <f>(Ordenamiento!BI25/66)*10</f>
        <v>4.6969696969696972</v>
      </c>
      <c r="BJ25" s="369">
        <f>(Ordenamiento!BJ25/66)*10</f>
        <v>6.8181818181818175</v>
      </c>
      <c r="BK25" s="369">
        <f>(Ordenamiento!BK25/66)*10</f>
        <v>6.6666666666666661</v>
      </c>
      <c r="BL25" s="369">
        <f>(Ordenamiento!BL25/66)*10</f>
        <v>0.90909090909090917</v>
      </c>
      <c r="BM25" s="369">
        <f>(Ordenamiento!BM25/66)*10</f>
        <v>4.8484848484848486</v>
      </c>
      <c r="BN25" s="369">
        <f>(Ordenamiento!BN25/66)*10</f>
        <v>2.4242424242424243</v>
      </c>
      <c r="BO25" s="369">
        <f>(Ordenamiento!BO25/66)*10</f>
        <v>2.5757575757575757</v>
      </c>
      <c r="BP25" s="369">
        <f>(Ordenamiento!BP25/66)*10</f>
        <v>7.4242424242424239</v>
      </c>
      <c r="BQ25" s="369">
        <f>(Ordenamiento!BQ25/66)*10</f>
        <v>9.3939393939393945</v>
      </c>
      <c r="BR25" s="369">
        <f>(Ordenamiento!BR25/66)*10</f>
        <v>9.6969696969696972</v>
      </c>
      <c r="BS25" s="369">
        <f>(Ordenamiento!BS25/66)*10</f>
        <v>7.8787878787878789</v>
      </c>
      <c r="BT25" s="369">
        <f>(Ordenamiento!BT25/66)*10</f>
        <v>8.7878787878787872</v>
      </c>
      <c r="BU25" s="369">
        <f>(Ordenamiento!BU25/66)*10</f>
        <v>9.5454545454545467</v>
      </c>
    </row>
    <row r="26" spans="1:73">
      <c r="A26" s="367">
        <v>81</v>
      </c>
      <c r="B26" s="367" t="s">
        <v>104</v>
      </c>
      <c r="C26" s="367">
        <v>2024</v>
      </c>
      <c r="D26" s="369">
        <f>(Ordenamiento!D26/66)*10</f>
        <v>1.2121212121212122</v>
      </c>
      <c r="E26" s="369">
        <f>(Ordenamiento!E26/66)*10</f>
        <v>9.3939393939393945</v>
      </c>
      <c r="F26" s="369">
        <f>(Ordenamiento!F26/66)*10</f>
        <v>8.0303030303030294</v>
      </c>
      <c r="G26" s="369">
        <f>(Ordenamiento!G26/66)*10</f>
        <v>4.2424242424242422</v>
      </c>
      <c r="H26" s="369">
        <f>(Ordenamiento!H26/66)*10</f>
        <v>9.6969696969696972</v>
      </c>
      <c r="I26" s="369">
        <f>(Ordenamiento!I26/66)*10</f>
        <v>0.75757575757575757</v>
      </c>
      <c r="J26" s="369">
        <f>(Ordenamiento!J26/66)*10</f>
        <v>1.8181818181818183</v>
      </c>
      <c r="K26" s="369">
        <f>(Ordenamiento!K26/66)*10</f>
        <v>2.1212121212121211</v>
      </c>
      <c r="L26" s="369">
        <f>(Ordenamiento!L26/66)*10</f>
        <v>1.5151515151515151</v>
      </c>
      <c r="M26" s="369">
        <f>(Ordenamiento!M26/66)*10</f>
        <v>1.9696969696969697</v>
      </c>
      <c r="N26" s="369">
        <f>(Ordenamiento!N26/66)*10</f>
        <v>5.1515151515151514</v>
      </c>
      <c r="O26" s="369">
        <f>(Ordenamiento!O26/66)*10</f>
        <v>6.2121212121212119</v>
      </c>
      <c r="P26" s="369">
        <f>(Ordenamiento!P26/66)*10</f>
        <v>9.5454545454545467</v>
      </c>
      <c r="Q26" s="369">
        <f>(Ordenamiento!Q26/66)*10</f>
        <v>4.545454545454545</v>
      </c>
      <c r="R26" s="369">
        <f>(Ordenamiento!R26/66)*10</f>
        <v>8.0303030303030294</v>
      </c>
      <c r="S26" s="369">
        <f>(Ordenamiento!S26/66)*10</f>
        <v>8.9393939393939394</v>
      </c>
      <c r="T26" s="369">
        <f>(Ordenamiento!T26/66)*10</f>
        <v>3.7878787878787881</v>
      </c>
      <c r="U26" s="369">
        <f>(Ordenamiento!U26/66)*10</f>
        <v>4.2424242424242422</v>
      </c>
      <c r="V26" s="369">
        <f>(Ordenamiento!V26/66)*10</f>
        <v>9.5454545454545467</v>
      </c>
      <c r="W26" s="369">
        <f>(Ordenamiento!W26/66)*10</f>
        <v>1.5151515151515151</v>
      </c>
      <c r="X26" s="369">
        <f>(Ordenamiento!X26/66)*10</f>
        <v>5.3030303030303028</v>
      </c>
      <c r="Y26" s="369">
        <f>(Ordenamiento!Y26/66)*10</f>
        <v>2.5757575757575757</v>
      </c>
      <c r="Z26" s="369">
        <f>(Ordenamiento!Z26/66)*10</f>
        <v>2.2727272727272725</v>
      </c>
      <c r="AA26" s="369">
        <f>(Ordenamiento!AA26/66)*10</f>
        <v>2.1212121212121211</v>
      </c>
      <c r="AB26" s="369">
        <f>(Ordenamiento!AB26/66)*10</f>
        <v>1.5151515151515151</v>
      </c>
      <c r="AC26" s="369">
        <f>(Ordenamiento!AC26/66)*10</f>
        <v>3.9393939393939394</v>
      </c>
      <c r="AD26" s="369">
        <f>(Ordenamiento!AD26/66)*10</f>
        <v>0.90909090909090917</v>
      </c>
      <c r="AE26" s="369">
        <f>(Ordenamiento!AE26/66)*10</f>
        <v>1.3636363636363635</v>
      </c>
      <c r="AF26" s="369">
        <f>(Ordenamiento!AF26/66)*10</f>
        <v>4.8484848484848486</v>
      </c>
      <c r="AG26" s="369">
        <f>(Ordenamiento!AG26/66)*10</f>
        <v>1.6666666666666665</v>
      </c>
      <c r="AH26" s="369">
        <f>(Ordenamiento!AH26/66)*10</f>
        <v>9.0909090909090899</v>
      </c>
      <c r="AI26" s="369">
        <f>(Ordenamiento!AI26/66)*10</f>
        <v>7.1212121212121211</v>
      </c>
      <c r="AJ26" s="369">
        <f>(Ordenamiento!AJ26/66)*10</f>
        <v>1.3636363636363635</v>
      </c>
      <c r="AK26" s="369">
        <f>(Ordenamiento!AK26/66)*10</f>
        <v>2.8787878787878789</v>
      </c>
      <c r="AL26" s="369">
        <f>(Ordenamiento!AL26/66)*10</f>
        <v>0.30303030303030304</v>
      </c>
      <c r="AM26" s="369">
        <f>(Ordenamiento!AM26/66)*10</f>
        <v>1.5151515151515151</v>
      </c>
      <c r="AN26" s="369">
        <f>(Ordenamiento!AN26/66)*10</f>
        <v>0.30303030303030304</v>
      </c>
      <c r="AO26" s="369">
        <f>(Ordenamiento!AO26/66)*10</f>
        <v>2.2727272727272725</v>
      </c>
      <c r="AP26" s="369">
        <f>(Ordenamiento!AP26/66)*10</f>
        <v>10</v>
      </c>
      <c r="AQ26" s="369">
        <f>(Ordenamiento!AQ26/66)*10</f>
        <v>5.1515151515151514</v>
      </c>
      <c r="AR26" s="369">
        <f>(Ordenamiento!AR26/66)*10</f>
        <v>3.0303030303030303</v>
      </c>
      <c r="AS26" s="369">
        <f>(Ordenamiento!AS26/66)*10</f>
        <v>4.0909090909090908</v>
      </c>
      <c r="AT26" s="369">
        <f>(Ordenamiento!AT26/66)*10</f>
        <v>5.4545454545454541</v>
      </c>
      <c r="AU26" s="369">
        <f>(Ordenamiento!AU26/66)*10</f>
        <v>1.3636363636363635</v>
      </c>
      <c r="AV26" s="369">
        <f>(Ordenamiento!AV26/66)*10</f>
        <v>5.3030303030303028</v>
      </c>
      <c r="AW26" s="369">
        <f>(Ordenamiento!AW26/66)*10</f>
        <v>2.8787878787878789</v>
      </c>
      <c r="AX26" s="369">
        <f>(Ordenamiento!AX26/66)*10</f>
        <v>0.30303030303030304</v>
      </c>
      <c r="AY26" s="369">
        <f>(Ordenamiento!AY26/66)*10</f>
        <v>2.2727272727272725</v>
      </c>
      <c r="AZ26" s="369">
        <f>(Ordenamiento!AZ26/66)*10</f>
        <v>0.15151515151515152</v>
      </c>
      <c r="BA26" s="369">
        <f>(Ordenamiento!BA26/66)*10</f>
        <v>0.45454545454545459</v>
      </c>
      <c r="BB26" s="369">
        <f>(Ordenamiento!BB26/66)*10</f>
        <v>5.7575757575757578</v>
      </c>
      <c r="BC26" s="369">
        <f>(Ordenamiento!BC26/66)*10</f>
        <v>5.4545454545454541</v>
      </c>
      <c r="BD26" s="369">
        <f>(Ordenamiento!BD26/66)*10</f>
        <v>8.1818181818181817</v>
      </c>
      <c r="BE26" s="369">
        <f>(Ordenamiento!BE26/66)*10</f>
        <v>7.2727272727272734</v>
      </c>
      <c r="BF26" s="369">
        <f>(Ordenamiento!BF26/66)*10</f>
        <v>8.9393939393939394</v>
      </c>
      <c r="BG26" s="369">
        <f>(Ordenamiento!BG26/66)*10</f>
        <v>3.333333333333333</v>
      </c>
      <c r="BH26" s="369">
        <f>(Ordenamiento!BH26/66)*10</f>
        <v>8.3333333333333339</v>
      </c>
      <c r="BI26" s="369">
        <f>(Ordenamiento!BI26/66)*10</f>
        <v>8.7878787878787872</v>
      </c>
      <c r="BJ26" s="369">
        <f>(Ordenamiento!BJ26/66)*10</f>
        <v>9.2424242424242422</v>
      </c>
      <c r="BK26" s="369">
        <f>(Ordenamiento!BK26/66)*10</f>
        <v>1.9696969696969697</v>
      </c>
      <c r="BL26" s="369">
        <f>(Ordenamiento!BL26/66)*10</f>
        <v>7.5757575757575761</v>
      </c>
      <c r="BM26" s="369">
        <f>(Ordenamiento!BM26/66)*10</f>
        <v>4.0909090909090908</v>
      </c>
      <c r="BN26" s="369">
        <f>(Ordenamiento!BN26/66)*10</f>
        <v>5.1515151515151514</v>
      </c>
      <c r="BO26" s="369">
        <f>(Ordenamiento!BO26/66)*10</f>
        <v>5</v>
      </c>
      <c r="BP26" s="369">
        <f>(Ordenamiento!BP26/66)*10</f>
        <v>9.2424242424242422</v>
      </c>
      <c r="BQ26" s="369">
        <f>(Ordenamiento!BQ26/66)*10</f>
        <v>1.6666666666666665</v>
      </c>
      <c r="BR26" s="369">
        <f>(Ordenamiento!BR26/66)*10</f>
        <v>1.5151515151515151</v>
      </c>
      <c r="BS26" s="369">
        <f>(Ordenamiento!BS26/66)*10</f>
        <v>2.2727272727272725</v>
      </c>
      <c r="BT26" s="369">
        <f>(Ordenamiento!BT26/66)*10</f>
        <v>1.9696969696969697</v>
      </c>
      <c r="BU26" s="369">
        <f>(Ordenamiento!BU26/66)*10</f>
        <v>1.0606060606060606</v>
      </c>
    </row>
    <row r="27" spans="1:73">
      <c r="A27" s="367">
        <v>85</v>
      </c>
      <c r="B27" s="367" t="s">
        <v>105</v>
      </c>
      <c r="C27" s="367">
        <v>2024</v>
      </c>
      <c r="D27" s="369">
        <f>(Ordenamiento!D27/66)*10</f>
        <v>6.8181818181818175</v>
      </c>
      <c r="E27" s="369">
        <f>(Ordenamiento!E27/66)*10</f>
        <v>4.8484848484848486</v>
      </c>
      <c r="F27" s="369">
        <f>(Ordenamiento!F27/66)*10</f>
        <v>4.545454545454545</v>
      </c>
      <c r="G27" s="369">
        <f>(Ordenamiento!G27/66)*10</f>
        <v>5.4545454545454541</v>
      </c>
      <c r="H27" s="369">
        <f>(Ordenamiento!H27/66)*10</f>
        <v>6.2121212121212119</v>
      </c>
      <c r="I27" s="369">
        <f>(Ordenamiento!I27/66)*10</f>
        <v>7.7272727272727266</v>
      </c>
      <c r="J27" s="369">
        <f>(Ordenamiento!J27/66)*10</f>
        <v>2.5757575757575757</v>
      </c>
      <c r="K27" s="369">
        <f>(Ordenamiento!K27/66)*10</f>
        <v>5.3030303030303028</v>
      </c>
      <c r="L27" s="369">
        <f>(Ordenamiento!L27/66)*10</f>
        <v>3.4848484848484853</v>
      </c>
      <c r="M27" s="369">
        <f>(Ordenamiento!M27/66)*10</f>
        <v>9.6969696969696972</v>
      </c>
      <c r="N27" s="369">
        <f>(Ordenamiento!N27/66)*10</f>
        <v>6.9696969696969706</v>
      </c>
      <c r="O27" s="369">
        <f>(Ordenamiento!O27/66)*10</f>
        <v>8.7878787878787872</v>
      </c>
      <c r="P27" s="369">
        <f>(Ordenamiento!P27/66)*10</f>
        <v>4.0909090909090908</v>
      </c>
      <c r="Q27" s="369">
        <f>(Ordenamiento!Q27/66)*10</f>
        <v>7.8787878787878789</v>
      </c>
      <c r="R27" s="369">
        <f>(Ordenamiento!R27/66)*10</f>
        <v>5.1515151515151514</v>
      </c>
      <c r="S27" s="369">
        <f>(Ordenamiento!S27/66)*10</f>
        <v>9.2424242424242422</v>
      </c>
      <c r="T27" s="369">
        <f>(Ordenamiento!T27/66)*10</f>
        <v>3.9393939393939394</v>
      </c>
      <c r="U27" s="369">
        <f>(Ordenamiento!U27/66)*10</f>
        <v>0.60606060606060608</v>
      </c>
      <c r="V27" s="369">
        <f>(Ordenamiento!V27/66)*10</f>
        <v>2.8787878787878789</v>
      </c>
      <c r="W27" s="369">
        <f>(Ordenamiento!W27/66)*10</f>
        <v>1.9696969696969697</v>
      </c>
      <c r="X27" s="369">
        <f>(Ordenamiento!X27/66)*10</f>
        <v>2.2727272727272725</v>
      </c>
      <c r="Y27" s="369">
        <f>(Ordenamiento!Y27/66)*10</f>
        <v>2.4242424242424243</v>
      </c>
      <c r="Z27" s="369">
        <f>(Ordenamiento!Z27/66)*10</f>
        <v>3.333333333333333</v>
      </c>
      <c r="AA27" s="369">
        <f>(Ordenamiento!AA27/66)*10</f>
        <v>5.7575757575757578</v>
      </c>
      <c r="AB27" s="369">
        <f>(Ordenamiento!AB27/66)*10</f>
        <v>3.6363636363636367</v>
      </c>
      <c r="AC27" s="369">
        <f>(Ordenamiento!AC27/66)*10</f>
        <v>6.3636363636363633</v>
      </c>
      <c r="AD27" s="369">
        <f>(Ordenamiento!AD27/66)*10</f>
        <v>1.9696969696969697</v>
      </c>
      <c r="AE27" s="369">
        <f>(Ordenamiento!AE27/66)*10</f>
        <v>6.2121212121212119</v>
      </c>
      <c r="AF27" s="369">
        <f>(Ordenamiento!AF27/66)*10</f>
        <v>6.6666666666666661</v>
      </c>
      <c r="AG27" s="369">
        <f>(Ordenamiento!AG27/66)*10</f>
        <v>7.4242424242424239</v>
      </c>
      <c r="AH27" s="369">
        <f>(Ordenamiento!AH27/66)*10</f>
        <v>1.6666666666666665</v>
      </c>
      <c r="AI27" s="369">
        <f>(Ordenamiento!AI27/66)*10</f>
        <v>1.9696969696969697</v>
      </c>
      <c r="AJ27" s="369">
        <f>(Ordenamiento!AJ27/66)*10</f>
        <v>9.6969696969696972</v>
      </c>
      <c r="AK27" s="369">
        <f>(Ordenamiento!AK27/66)*10</f>
        <v>6.8181818181818175</v>
      </c>
      <c r="AL27" s="369">
        <f>(Ordenamiento!AL27/66)*10</f>
        <v>1.5151515151515151</v>
      </c>
      <c r="AM27" s="369">
        <f>(Ordenamiento!AM27/66)*10</f>
        <v>3.0303030303030303</v>
      </c>
      <c r="AN27" s="369">
        <f>(Ordenamiento!AN27/66)*10</f>
        <v>2.8787878787878789</v>
      </c>
      <c r="AO27" s="369">
        <f>(Ordenamiento!AO27/66)*10</f>
        <v>5.6060606060606055</v>
      </c>
      <c r="AP27" s="369">
        <f>(Ordenamiento!AP27/66)*10</f>
        <v>1.2121212121212122</v>
      </c>
      <c r="AQ27" s="369">
        <f>(Ordenamiento!AQ27/66)*10</f>
        <v>1.8181818181818183</v>
      </c>
      <c r="AR27" s="369">
        <f>(Ordenamiento!AR27/66)*10</f>
        <v>1.5151515151515151</v>
      </c>
      <c r="AS27" s="369">
        <f>(Ordenamiento!AS27/66)*10</f>
        <v>9.5454545454545467</v>
      </c>
      <c r="AT27" s="369">
        <f>(Ordenamiento!AT27/66)*10</f>
        <v>7.2727272727272734</v>
      </c>
      <c r="AU27" s="369">
        <f>(Ordenamiento!AU27/66)*10</f>
        <v>3.0303030303030303</v>
      </c>
      <c r="AV27" s="369">
        <f>(Ordenamiento!AV27/66)*10</f>
        <v>3.7878787878787881</v>
      </c>
      <c r="AW27" s="369">
        <f>(Ordenamiento!AW27/66)*10</f>
        <v>3.9393939393939394</v>
      </c>
      <c r="AX27" s="369">
        <f>(Ordenamiento!AX27/66)*10</f>
        <v>1.0606060606060606</v>
      </c>
      <c r="AY27" s="369">
        <f>(Ordenamiento!AY27/66)*10</f>
        <v>2.8787878787878789</v>
      </c>
      <c r="AZ27" s="369">
        <f>(Ordenamiento!AZ27/66)*10</f>
        <v>7.5757575757575761</v>
      </c>
      <c r="BA27" s="369">
        <f>(Ordenamiento!BA27/66)*10</f>
        <v>1.2121212121212122</v>
      </c>
      <c r="BB27" s="369">
        <f>(Ordenamiento!BB27/66)*10</f>
        <v>4.2424242424242422</v>
      </c>
      <c r="BC27" s="369">
        <f>(Ordenamiento!BC27/66)*10</f>
        <v>8.0303030303030294</v>
      </c>
      <c r="BD27" s="369">
        <f>(Ordenamiento!BD27/66)*10</f>
        <v>3.1818181818181817</v>
      </c>
      <c r="BE27" s="369">
        <f>(Ordenamiento!BE27/66)*10</f>
        <v>1.3636363636363635</v>
      </c>
      <c r="BF27" s="369">
        <f>(Ordenamiento!BF27/66)*10</f>
        <v>8.0303030303030294</v>
      </c>
      <c r="BG27" s="369">
        <f>(Ordenamiento!BG27/66)*10</f>
        <v>2.2727272727272725</v>
      </c>
      <c r="BH27" s="369">
        <f>(Ordenamiento!BH27/66)*10</f>
        <v>9.6969696969696972</v>
      </c>
      <c r="BI27" s="369">
        <f>(Ordenamiento!BI27/66)*10</f>
        <v>6.0606060606060606</v>
      </c>
      <c r="BJ27" s="369">
        <f>(Ordenamiento!BJ27/66)*10</f>
        <v>8.6363636363636367</v>
      </c>
      <c r="BK27" s="369">
        <f>(Ordenamiento!BK27/66)*10</f>
        <v>5.4545454545454541</v>
      </c>
      <c r="BL27" s="369">
        <f>(Ordenamiento!BL27/66)*10</f>
        <v>4.3939393939393936</v>
      </c>
      <c r="BM27" s="369">
        <f>(Ordenamiento!BM27/66)*10</f>
        <v>6.8181818181818175</v>
      </c>
      <c r="BN27" s="369">
        <f>(Ordenamiento!BN27/66)*10</f>
        <v>2.7272727272727271</v>
      </c>
      <c r="BO27" s="369">
        <f>(Ordenamiento!BO27/66)*10</f>
        <v>3.0303030303030303</v>
      </c>
      <c r="BP27" s="369">
        <f>(Ordenamiento!BP27/66)*10</f>
        <v>4.8484848484848486</v>
      </c>
      <c r="BQ27" s="369">
        <f>(Ordenamiento!BQ27/66)*10</f>
        <v>5.1515151515151514</v>
      </c>
      <c r="BR27" s="369">
        <f>(Ordenamiento!BR27/66)*10</f>
        <v>2.5757575757575757</v>
      </c>
      <c r="BS27" s="369">
        <f>(Ordenamiento!BS27/66)*10</f>
        <v>0.15151515151515152</v>
      </c>
      <c r="BT27" s="369">
        <f>(Ordenamiento!BT27/66)*10</f>
        <v>3.0303030303030303</v>
      </c>
      <c r="BU27" s="369">
        <f>(Ordenamiento!BU27/66)*10</f>
        <v>3.9393939393939394</v>
      </c>
    </row>
    <row r="28" spans="1:73">
      <c r="A28" s="367">
        <v>86</v>
      </c>
      <c r="B28" s="367" t="s">
        <v>106</v>
      </c>
      <c r="C28" s="367">
        <v>2024</v>
      </c>
      <c r="D28" s="369">
        <f>(Ordenamiento!D28/66)*10</f>
        <v>6.2121212121212119</v>
      </c>
      <c r="E28" s="369">
        <f>(Ordenamiento!E28/66)*10</f>
        <v>8.0303030303030294</v>
      </c>
      <c r="F28" s="369">
        <f>(Ordenamiento!F28/66)*10</f>
        <v>1.2121212121212122</v>
      </c>
      <c r="G28" s="369">
        <f>(Ordenamiento!G28/66)*10</f>
        <v>1.2121212121212122</v>
      </c>
      <c r="H28" s="369">
        <f>(Ordenamiento!H28/66)*10</f>
        <v>4.2424242424242422</v>
      </c>
      <c r="I28" s="369">
        <f>(Ordenamiento!I28/66)*10</f>
        <v>0.30303030303030304</v>
      </c>
      <c r="J28" s="369">
        <f>(Ordenamiento!J28/66)*10</f>
        <v>4.8484848484848486</v>
      </c>
      <c r="K28" s="369">
        <f>(Ordenamiento!K28/66)*10</f>
        <v>4.2424242424242422</v>
      </c>
      <c r="L28" s="369">
        <f>(Ordenamiento!L28/66)*10</f>
        <v>8.4848484848484844</v>
      </c>
      <c r="M28" s="369">
        <f>(Ordenamiento!M28/66)*10</f>
        <v>2.2727272727272725</v>
      </c>
      <c r="N28" s="369">
        <f>(Ordenamiento!N28/66)*10</f>
        <v>7.8787878787878789</v>
      </c>
      <c r="O28" s="369">
        <f>(Ordenamiento!O28/66)*10</f>
        <v>9.5454545454545467</v>
      </c>
      <c r="P28" s="369">
        <f>(Ordenamiento!P28/66)*10</f>
        <v>4.2424242424242422</v>
      </c>
      <c r="Q28" s="369">
        <f>(Ordenamiento!Q28/66)*10</f>
        <v>1.3636363636363635</v>
      </c>
      <c r="R28" s="369">
        <f>(Ordenamiento!R28/66)*10</f>
        <v>4.0909090909090908</v>
      </c>
      <c r="S28" s="369">
        <f>(Ordenamiento!S28/66)*10</f>
        <v>6.0606060606060606</v>
      </c>
      <c r="T28" s="369">
        <f>(Ordenamiento!T28/66)*10</f>
        <v>0.15151515151515152</v>
      </c>
      <c r="U28" s="369">
        <f>(Ordenamiento!U28/66)*10</f>
        <v>8.9393939393939394</v>
      </c>
      <c r="V28" s="369">
        <f>(Ordenamiento!V28/66)*10</f>
        <v>4.8484848484848486</v>
      </c>
      <c r="W28" s="369">
        <f>(Ordenamiento!W28/66)*10</f>
        <v>6.3636363636363633</v>
      </c>
      <c r="X28" s="369">
        <f>(Ordenamiento!X28/66)*10</f>
        <v>2.7272727272727271</v>
      </c>
      <c r="Y28" s="369">
        <f>(Ordenamiento!Y28/66)*10</f>
        <v>3.9393939393939394</v>
      </c>
      <c r="Z28" s="369">
        <f>(Ordenamiento!Z28/66)*10</f>
        <v>6.3636363636363633</v>
      </c>
      <c r="AA28" s="369">
        <f>(Ordenamiento!AA28/66)*10</f>
        <v>8.7878787878787872</v>
      </c>
      <c r="AB28" s="369">
        <f>(Ordenamiento!AB28/66)*10</f>
        <v>2.7272727272727271</v>
      </c>
      <c r="AC28" s="369">
        <f>(Ordenamiento!AC28/66)*10</f>
        <v>6.6666666666666661</v>
      </c>
      <c r="AD28" s="369">
        <f>(Ordenamiento!AD28/66)*10</f>
        <v>0.45454545454545459</v>
      </c>
      <c r="AE28" s="369">
        <f>(Ordenamiento!AE28/66)*10</f>
        <v>1.5151515151515151</v>
      </c>
      <c r="AF28" s="369">
        <f>(Ordenamiento!AF28/66)*10</f>
        <v>7.7272727272727266</v>
      </c>
      <c r="AG28" s="369">
        <f>(Ordenamiento!AG28/66)*10</f>
        <v>7.8787878787878789</v>
      </c>
      <c r="AH28" s="369">
        <f>(Ordenamiento!AH28/66)*10</f>
        <v>1.3636363636363635</v>
      </c>
      <c r="AI28" s="369">
        <f>(Ordenamiento!AI28/66)*10</f>
        <v>6.2121212121212119</v>
      </c>
      <c r="AJ28" s="369">
        <f>(Ordenamiento!AJ28/66)*10</f>
        <v>3.1818181818181817</v>
      </c>
      <c r="AK28" s="369">
        <f>(Ordenamiento!AK28/66)*10</f>
        <v>3.0303030303030303</v>
      </c>
      <c r="AL28" s="369">
        <f>(Ordenamiento!AL28/66)*10</f>
        <v>8.3333333333333339</v>
      </c>
      <c r="AM28" s="369">
        <f>(Ordenamiento!AM28/66)*10</f>
        <v>1.6666666666666665</v>
      </c>
      <c r="AN28" s="369">
        <f>(Ordenamiento!AN28/66)*10</f>
        <v>1.5151515151515151</v>
      </c>
      <c r="AO28" s="369">
        <f>(Ordenamiento!AO28/66)*10</f>
        <v>1.3636363636363635</v>
      </c>
      <c r="AP28" s="369">
        <f>(Ordenamiento!AP28/66)*10</f>
        <v>2.4242424242424243</v>
      </c>
      <c r="AQ28" s="369">
        <f>(Ordenamiento!AQ28/66)*10</f>
        <v>0.60606060606060608</v>
      </c>
      <c r="AR28" s="369">
        <f>(Ordenamiento!AR28/66)*10</f>
        <v>2.5757575757575757</v>
      </c>
      <c r="AS28" s="369">
        <f>(Ordenamiento!AS28/66)*10</f>
        <v>8.1818181818181817</v>
      </c>
      <c r="AT28" s="369">
        <f>(Ordenamiento!AT28/66)*10</f>
        <v>7.1212121212121211</v>
      </c>
      <c r="AU28" s="369">
        <f>(Ordenamiento!AU28/66)*10</f>
        <v>6.3636363636363633</v>
      </c>
      <c r="AV28" s="369">
        <f>(Ordenamiento!AV28/66)*10</f>
        <v>10</v>
      </c>
      <c r="AW28" s="369">
        <f>(Ordenamiento!AW28/66)*10</f>
        <v>3.1818181818181817</v>
      </c>
      <c r="AX28" s="369">
        <f>(Ordenamiento!AX28/66)*10</f>
        <v>0.75757575757575757</v>
      </c>
      <c r="AY28" s="369">
        <f>(Ordenamiento!AY28/66)*10</f>
        <v>1.6666666666666665</v>
      </c>
      <c r="AZ28" s="369">
        <f>(Ordenamiento!AZ28/66)*10</f>
        <v>5</v>
      </c>
      <c r="BA28" s="369">
        <f>(Ordenamiento!BA28/66)*10</f>
        <v>3.1818181818181817</v>
      </c>
      <c r="BB28" s="369">
        <f>(Ordenamiento!BB28/66)*10</f>
        <v>7.1212121212121211</v>
      </c>
      <c r="BC28" s="369">
        <f>(Ordenamiento!BC28/66)*10</f>
        <v>3.6363636363636367</v>
      </c>
      <c r="BD28" s="369">
        <f>(Ordenamiento!BD28/66)*10</f>
        <v>2.1212121212121211</v>
      </c>
      <c r="BE28" s="369">
        <f>(Ordenamiento!BE28/66)*10</f>
        <v>9.2424242424242422</v>
      </c>
      <c r="BF28" s="369">
        <f>(Ordenamiento!BF28/66)*10</f>
        <v>5.7575757575757578</v>
      </c>
      <c r="BG28" s="369">
        <f>(Ordenamiento!BG28/66)*10</f>
        <v>4.8484848484848486</v>
      </c>
      <c r="BH28" s="369">
        <f>(Ordenamiento!BH28/66)*10</f>
        <v>5</v>
      </c>
      <c r="BI28" s="369">
        <f>(Ordenamiento!BI28/66)*10</f>
        <v>9.3939393939393945</v>
      </c>
      <c r="BJ28" s="369">
        <f>(Ordenamiento!BJ28/66)*10</f>
        <v>9.8484848484848477</v>
      </c>
      <c r="BK28" s="369">
        <f>(Ordenamiento!BK28/66)*10</f>
        <v>0.30303030303030304</v>
      </c>
      <c r="BL28" s="369">
        <f>(Ordenamiento!BL28/66)*10</f>
        <v>9.6969696969696972</v>
      </c>
      <c r="BM28" s="369">
        <f>(Ordenamiento!BM28/66)*10</f>
        <v>3.333333333333333</v>
      </c>
      <c r="BN28" s="369">
        <f>(Ordenamiento!BN28/66)*10</f>
        <v>3.0303030303030303</v>
      </c>
      <c r="BO28" s="369">
        <f>(Ordenamiento!BO28/66)*10</f>
        <v>3.333333333333333</v>
      </c>
      <c r="BP28" s="369">
        <f>(Ordenamiento!BP28/66)*10</f>
        <v>8.4848484848484844</v>
      </c>
      <c r="BQ28" s="369">
        <f>(Ordenamiento!BQ28/66)*10</f>
        <v>0.15151515151515152</v>
      </c>
      <c r="BR28" s="369">
        <f>(Ordenamiento!BR28/66)*10</f>
        <v>0.60606060606060608</v>
      </c>
      <c r="BS28" s="369">
        <f>(Ordenamiento!BS28/66)*10</f>
        <v>2.7272727272727271</v>
      </c>
      <c r="BT28" s="369">
        <f>(Ordenamiento!BT28/66)*10</f>
        <v>2.2727272727272725</v>
      </c>
      <c r="BU28" s="369">
        <f>(Ordenamiento!BU28/66)*10</f>
        <v>2.1212121212121211</v>
      </c>
    </row>
    <row r="29" spans="1:73" ht="27">
      <c r="A29" s="367">
        <v>88</v>
      </c>
      <c r="B29" s="367" t="s">
        <v>107</v>
      </c>
      <c r="C29" s="367">
        <v>2024</v>
      </c>
      <c r="D29" s="369">
        <f>(Ordenamiento!D29/66)*10</f>
        <v>5.7575757575757578</v>
      </c>
      <c r="E29" s="369">
        <f>(Ordenamiento!E29/66)*10</f>
        <v>4.545454545454545</v>
      </c>
      <c r="F29" s="369">
        <f>(Ordenamiento!F29/66)*10</f>
        <v>9.8484848484848477</v>
      </c>
      <c r="G29" s="369">
        <f>(Ordenamiento!G29/66)*10</f>
        <v>9.6969696969696972</v>
      </c>
      <c r="H29" s="369">
        <f>(Ordenamiento!H29/66)*10</f>
        <v>8.6363636363636367</v>
      </c>
      <c r="I29" s="369">
        <f>(Ordenamiento!I29/66)*10</f>
        <v>8.7878787878787872</v>
      </c>
      <c r="J29" s="369">
        <f>(Ordenamiento!J29/66)*10</f>
        <v>4.2424242424242422</v>
      </c>
      <c r="K29" s="369">
        <f>(Ordenamiento!K29/66)*10</f>
        <v>4.8484848484848486</v>
      </c>
      <c r="L29" s="369">
        <f>(Ordenamiento!L29/66)*10</f>
        <v>7.1212121212121211</v>
      </c>
      <c r="M29" s="369">
        <f>(Ordenamiento!M29/66)*10</f>
        <v>0.60606060606060608</v>
      </c>
      <c r="N29" s="369">
        <f>(Ordenamiento!N29/66)*10</f>
        <v>9.8484848484848477</v>
      </c>
      <c r="O29" s="369">
        <f>(Ordenamiento!O29/66)*10</f>
        <v>8.3333333333333339</v>
      </c>
      <c r="P29" s="369">
        <f>(Ordenamiento!P29/66)*10</f>
        <v>6.2121212121212119</v>
      </c>
      <c r="Q29" s="369">
        <f>(Ordenamiento!Q29/66)*10</f>
        <v>3.0303030303030303</v>
      </c>
      <c r="R29" s="369">
        <f>(Ordenamiento!R29/66)*10</f>
        <v>2.1212121212121211</v>
      </c>
      <c r="S29" s="369">
        <f>(Ordenamiento!S29/66)*10</f>
        <v>5.3030303030303028</v>
      </c>
      <c r="T29" s="369">
        <f>(Ordenamiento!T29/66)*10</f>
        <v>5</v>
      </c>
      <c r="U29" s="369">
        <f>(Ordenamiento!U29/66)*10</f>
        <v>9.6969696969696972</v>
      </c>
      <c r="V29" s="369">
        <f>(Ordenamiento!V29/66)*10</f>
        <v>5</v>
      </c>
      <c r="W29" s="369">
        <f>(Ordenamiento!W29/66)*10</f>
        <v>2.5757575757575757</v>
      </c>
      <c r="X29" s="369">
        <f>(Ordenamiento!X29/66)*10</f>
        <v>3.9393939393939394</v>
      </c>
      <c r="Y29" s="369">
        <f>(Ordenamiento!Y29/66)*10</f>
        <v>0.15151515151515152</v>
      </c>
      <c r="Z29" s="369">
        <f>(Ordenamiento!Z29/66)*10</f>
        <v>1.2121212121212122</v>
      </c>
      <c r="AA29" s="369">
        <f>(Ordenamiento!AA29/66)*10</f>
        <v>3.0303030303030303</v>
      </c>
      <c r="AB29" s="369">
        <f>(Ordenamiento!AB29/66)*10</f>
        <v>6.5151515151515147</v>
      </c>
      <c r="AC29" s="369">
        <f>(Ordenamiento!AC29/66)*10</f>
        <v>2.8787878787878789</v>
      </c>
      <c r="AD29" s="369">
        <f>(Ordenamiento!AD29/66)*10</f>
        <v>0.15151515151515152</v>
      </c>
      <c r="AE29" s="369">
        <f>(Ordenamiento!AE29/66)*10</f>
        <v>3.0303030303030303</v>
      </c>
      <c r="AF29" s="369">
        <f>(Ordenamiento!AF29/66)*10</f>
        <v>1.5151515151515151</v>
      </c>
      <c r="AG29" s="369">
        <f>(Ordenamiento!AG29/66)*10</f>
        <v>10</v>
      </c>
      <c r="AH29" s="369">
        <f>(Ordenamiento!AH29/66)*10</f>
        <v>5</v>
      </c>
      <c r="AI29" s="369">
        <f>(Ordenamiento!AI29/66)*10</f>
        <v>9.2424242424242422</v>
      </c>
      <c r="AJ29" s="369">
        <f>(Ordenamiento!AJ29/66)*10</f>
        <v>9.8484848484848477</v>
      </c>
      <c r="AK29" s="369">
        <f>(Ordenamiento!AK29/66)*10</f>
        <v>10</v>
      </c>
      <c r="AL29" s="369">
        <f>(Ordenamiento!AL29/66)*10</f>
        <v>2.5757575757575757</v>
      </c>
      <c r="AM29" s="369">
        <f>(Ordenamiento!AM29/66)*10</f>
        <v>0.30303030303030304</v>
      </c>
      <c r="AN29" s="369">
        <f>(Ordenamiento!AN29/66)*10</f>
        <v>1.9696969696969697</v>
      </c>
      <c r="AO29" s="369">
        <f>(Ordenamiento!AO29/66)*10</f>
        <v>3.333333333333333</v>
      </c>
      <c r="AP29" s="369">
        <f>(Ordenamiento!AP29/66)*10</f>
        <v>6.5151515151515147</v>
      </c>
      <c r="AQ29" s="369">
        <f>(Ordenamiento!AQ29/66)*10</f>
        <v>3.0303030303030303</v>
      </c>
      <c r="AR29" s="369">
        <f>(Ordenamiento!AR29/66)*10</f>
        <v>2.4242424242424243</v>
      </c>
      <c r="AS29" s="369">
        <f>(Ordenamiento!AS29/66)*10</f>
        <v>9.0909090909090899</v>
      </c>
      <c r="AT29" s="369">
        <f>(Ordenamiento!AT29/66)*10</f>
        <v>7.4242424242424239</v>
      </c>
      <c r="AU29" s="369">
        <f>(Ordenamiento!AU29/66)*10</f>
        <v>2.4242424242424243</v>
      </c>
      <c r="AV29" s="369">
        <f>(Ordenamiento!AV29/66)*10</f>
        <v>2.8787878787878789</v>
      </c>
      <c r="AW29" s="369">
        <f>(Ordenamiento!AW29/66)*10</f>
        <v>2.1212121212121211</v>
      </c>
      <c r="AX29" s="369">
        <f>(Ordenamiento!AX29/66)*10</f>
        <v>1.2121212121212122</v>
      </c>
      <c r="AY29" s="369">
        <f>(Ordenamiento!AY29/66)*10</f>
        <v>2.1212121212121211</v>
      </c>
      <c r="AZ29" s="369">
        <f>(Ordenamiento!AZ29/66)*10</f>
        <v>2.4242424242424243</v>
      </c>
      <c r="BA29" s="369">
        <f>(Ordenamiento!BA29/66)*10</f>
        <v>4.3939393939393936</v>
      </c>
      <c r="BB29" s="369">
        <f>(Ordenamiento!BB29/66)*10</f>
        <v>7.4242424242424239</v>
      </c>
      <c r="BC29" s="369">
        <f>(Ordenamiento!BC29/66)*10</f>
        <v>3.0303030303030303</v>
      </c>
      <c r="BD29" s="369">
        <f>(Ordenamiento!BD29/66)*10</f>
        <v>1.2121212121212122</v>
      </c>
      <c r="BE29" s="369">
        <f>(Ordenamiento!BE29/66)*10</f>
        <v>10</v>
      </c>
      <c r="BF29" s="369">
        <f>(Ordenamiento!BF29/66)*10</f>
        <v>1.3636363636363635</v>
      </c>
      <c r="BG29" s="369">
        <f>(Ordenamiento!BG29/66)*10</f>
        <v>0.15151515151515152</v>
      </c>
      <c r="BH29" s="369">
        <f>(Ordenamiento!BH29/66)*10</f>
        <v>8.0303030303030294</v>
      </c>
      <c r="BI29" s="369">
        <f>(Ordenamiento!BI29/66)*10</f>
        <v>8.1818181818181817</v>
      </c>
      <c r="BJ29" s="369">
        <f>(Ordenamiento!BJ29/66)*10</f>
        <v>7.7272727272727266</v>
      </c>
      <c r="BK29" s="369">
        <f>(Ordenamiento!BK29/66)*10</f>
        <v>10</v>
      </c>
      <c r="BL29" s="369">
        <f>(Ordenamiento!BL29/66)*10</f>
        <v>10</v>
      </c>
      <c r="BM29" s="369">
        <f>(Ordenamiento!BM29/66)*10</f>
        <v>5.6060606060606055</v>
      </c>
      <c r="BN29" s="369">
        <f>(Ordenamiento!BN29/66)*10</f>
        <v>1.6666666666666665</v>
      </c>
      <c r="BO29" s="369">
        <f>(Ordenamiento!BO29/66)*10</f>
        <v>1.5151515151515151</v>
      </c>
      <c r="BP29" s="369">
        <f>(Ordenamiento!BP29/66)*10</f>
        <v>6.6666666666666661</v>
      </c>
      <c r="BQ29" s="369">
        <f>(Ordenamiento!BQ29/66)*10</f>
        <v>1.3636363636363635</v>
      </c>
      <c r="BR29" s="369">
        <f>(Ordenamiento!BR29/66)*10</f>
        <v>7.4242424242424239</v>
      </c>
      <c r="BS29" s="369">
        <f>(Ordenamiento!BS29/66)*10</f>
        <v>9.2424242424242422</v>
      </c>
      <c r="BT29" s="369">
        <f>(Ordenamiento!BT29/66)*10</f>
        <v>0.45454545454545459</v>
      </c>
      <c r="BU29" s="369">
        <f>(Ordenamiento!BU29/66)*10</f>
        <v>0.90909090909090917</v>
      </c>
    </row>
    <row r="30" spans="1:73">
      <c r="A30" s="367">
        <v>91</v>
      </c>
      <c r="B30" s="367" t="s">
        <v>108</v>
      </c>
      <c r="C30" s="367">
        <v>2024</v>
      </c>
      <c r="D30" s="369">
        <f>(Ordenamiento!D30/66)*10</f>
        <v>2.4242424242424243</v>
      </c>
      <c r="E30" s="369">
        <f>(Ordenamiento!E30/66)*10</f>
        <v>1.3636363636363635</v>
      </c>
      <c r="F30" s="369">
        <f>(Ordenamiento!F30/66)*10</f>
        <v>1.3636363636363635</v>
      </c>
      <c r="G30" s="369">
        <f>(Ordenamiento!G30/66)*10</f>
        <v>1.9696969696969697</v>
      </c>
      <c r="H30" s="369">
        <f>(Ordenamiento!H30/66)*10</f>
        <v>2.1212121212121211</v>
      </c>
      <c r="I30" s="369">
        <f>(Ordenamiento!I30/66)*10</f>
        <v>9.3939393939393945</v>
      </c>
      <c r="J30" s="369">
        <f>(Ordenamiento!J30/66)*10</f>
        <v>3.1818181818181817</v>
      </c>
      <c r="K30" s="369">
        <f>(Ordenamiento!K30/66)*10</f>
        <v>0.45454545454545459</v>
      </c>
      <c r="L30" s="369">
        <f>(Ordenamiento!L30/66)*10</f>
        <v>8.1818181818181817</v>
      </c>
      <c r="M30" s="369">
        <f>(Ordenamiento!M30/66)*10</f>
        <v>1.6666666666666665</v>
      </c>
      <c r="N30" s="369">
        <f>(Ordenamiento!N30/66)*10</f>
        <v>0.60606060606060608</v>
      </c>
      <c r="O30" s="369">
        <f>(Ordenamiento!O30/66)*10</f>
        <v>3.7878787878787881</v>
      </c>
      <c r="P30" s="369">
        <f>(Ordenamiento!P30/66)*10</f>
        <v>1.8181818181818183</v>
      </c>
      <c r="Q30" s="369">
        <f>(Ordenamiento!Q30/66)*10</f>
        <v>1.0606060606060606</v>
      </c>
      <c r="R30" s="369">
        <f>(Ordenamiento!R30/66)*10</f>
        <v>8.7878787878787872</v>
      </c>
      <c r="S30" s="369">
        <f>(Ordenamiento!S30/66)*10</f>
        <v>8.7878787878787872</v>
      </c>
      <c r="T30" s="369">
        <f>(Ordenamiento!T30/66)*10</f>
        <v>0.90909090909090917</v>
      </c>
      <c r="U30" s="369">
        <f>(Ordenamiento!U30/66)*10</f>
        <v>3.0303030303030303</v>
      </c>
      <c r="V30" s="369">
        <f>(Ordenamiento!V30/66)*10</f>
        <v>0.15151515151515152</v>
      </c>
      <c r="W30" s="369">
        <f>(Ordenamiento!W30/66)*10</f>
        <v>3.0303030303030303</v>
      </c>
      <c r="X30" s="369">
        <f>(Ordenamiento!X30/66)*10</f>
        <v>9.6969696969696972</v>
      </c>
      <c r="Y30" s="369">
        <f>(Ordenamiento!Y30/66)*10</f>
        <v>2.7272727272727271</v>
      </c>
      <c r="Z30" s="369">
        <f>(Ordenamiento!Z30/66)*10</f>
        <v>8.7878787878787872</v>
      </c>
      <c r="AA30" s="369">
        <f>(Ordenamiento!AA30/66)*10</f>
        <v>0.45454545454545459</v>
      </c>
      <c r="AB30" s="369">
        <f>(Ordenamiento!AB30/66)*10</f>
        <v>1.9696969696969697</v>
      </c>
      <c r="AC30" s="369">
        <f>(Ordenamiento!AC30/66)*10</f>
        <v>10</v>
      </c>
      <c r="AD30" s="369">
        <f>(Ordenamiento!AD30/66)*10</f>
        <v>5.6060606060606055</v>
      </c>
      <c r="AE30" s="369">
        <f>(Ordenamiento!AE30/66)*10</f>
        <v>4.6969696969696972</v>
      </c>
      <c r="AF30" s="369">
        <f>(Ordenamiento!AF30/66)*10</f>
        <v>2.1212121212121211</v>
      </c>
      <c r="AG30" s="369">
        <f>(Ordenamiento!AG30/66)*10</f>
        <v>0.90909090909090917</v>
      </c>
      <c r="AH30" s="369">
        <f>(Ordenamiento!AH30/66)*10</f>
        <v>8.6363636363636367</v>
      </c>
      <c r="AI30" s="369">
        <f>(Ordenamiento!AI30/66)*10</f>
        <v>3.7878787878787881</v>
      </c>
      <c r="AJ30" s="369">
        <f>(Ordenamiento!AJ30/66)*10</f>
        <v>3.4848484848484853</v>
      </c>
      <c r="AK30" s="369">
        <f>(Ordenamiento!AK30/66)*10</f>
        <v>1.0606060606060606</v>
      </c>
      <c r="AL30" s="369">
        <f>(Ordenamiento!AL30/66)*10</f>
        <v>2.1212121212121211</v>
      </c>
      <c r="AM30" s="369">
        <f>(Ordenamiento!AM30/66)*10</f>
        <v>2.4242424242424243</v>
      </c>
      <c r="AN30" s="369">
        <f>(Ordenamiento!AN30/66)*10</f>
        <v>5.9090909090909092</v>
      </c>
      <c r="AO30" s="369">
        <f>(Ordenamiento!AO30/66)*10</f>
        <v>0.90909090909090917</v>
      </c>
      <c r="AP30" s="369">
        <f>(Ordenamiento!AP30/66)*10</f>
        <v>3.0303030303030303</v>
      </c>
      <c r="AQ30" s="369">
        <f>(Ordenamiento!AQ30/66)*10</f>
        <v>0.30303030303030304</v>
      </c>
      <c r="AR30" s="369">
        <f>(Ordenamiento!AR30/66)*10</f>
        <v>1.2121212121212122</v>
      </c>
      <c r="AS30" s="369">
        <f>(Ordenamiento!AS30/66)*10</f>
        <v>0.75757575757575757</v>
      </c>
      <c r="AT30" s="369">
        <f>(Ordenamiento!AT30/66)*10</f>
        <v>0.30303030303030304</v>
      </c>
      <c r="AU30" s="369">
        <f>(Ordenamiento!AU30/66)*10</f>
        <v>0.30303030303030304</v>
      </c>
      <c r="AV30" s="369">
        <f>(Ordenamiento!AV30/66)*10</f>
        <v>1.0606060606060606</v>
      </c>
      <c r="AW30" s="369">
        <f>(Ordenamiento!AW30/66)*10</f>
        <v>1.8181818181818183</v>
      </c>
      <c r="AX30" s="369">
        <f>(Ordenamiento!AX30/66)*10</f>
        <v>5.7575757575757578</v>
      </c>
      <c r="AY30" s="369">
        <f>(Ordenamiento!AY30/66)*10</f>
        <v>1.3636363636363635</v>
      </c>
      <c r="AZ30" s="369">
        <f>(Ordenamiento!AZ30/66)*10</f>
        <v>2.1212121212121211</v>
      </c>
      <c r="BA30" s="369">
        <f>(Ordenamiento!BA30/66)*10</f>
        <v>0.30303030303030304</v>
      </c>
      <c r="BB30" s="369">
        <f>(Ordenamiento!BB30/66)*10</f>
        <v>1.5151515151515151</v>
      </c>
      <c r="BC30" s="369">
        <f>(Ordenamiento!BC30/66)*10</f>
        <v>5</v>
      </c>
      <c r="BD30" s="369">
        <f>(Ordenamiento!BD30/66)*10</f>
        <v>2.2727272727272725</v>
      </c>
      <c r="BE30" s="369">
        <f>(Ordenamiento!BE30/66)*10</f>
        <v>8.9393939393939394</v>
      </c>
      <c r="BF30" s="369">
        <f>(Ordenamiento!BF30/66)*10</f>
        <v>0.15151515151515152</v>
      </c>
      <c r="BG30" s="369">
        <f>(Ordenamiento!BG30/66)*10</f>
        <v>9.8484848484848477</v>
      </c>
      <c r="BH30" s="369">
        <f>(Ordenamiento!BH30/66)*10</f>
        <v>4.0909090909090908</v>
      </c>
      <c r="BI30" s="369">
        <f>(Ordenamiento!BI30/66)*10</f>
        <v>9.5454545454545467</v>
      </c>
      <c r="BJ30" s="369">
        <f>(Ordenamiento!BJ30/66)*10</f>
        <v>7.5757575757575761</v>
      </c>
      <c r="BK30" s="369">
        <f>(Ordenamiento!BK30/66)*10</f>
        <v>8.7878787878787872</v>
      </c>
      <c r="BL30" s="369">
        <f>(Ordenamiento!BL30/66)*10</f>
        <v>8.4848484848484844</v>
      </c>
      <c r="BM30" s="369">
        <f>(Ordenamiento!BM30/66)*10</f>
        <v>2.2727272727272725</v>
      </c>
      <c r="BN30" s="369">
        <f>(Ordenamiento!BN30/66)*10</f>
        <v>3.7878787878787881</v>
      </c>
      <c r="BO30" s="369">
        <f>(Ordenamiento!BO30/66)*10</f>
        <v>3.9393939393939394</v>
      </c>
      <c r="BP30" s="369">
        <f>(Ordenamiento!BP30/66)*10</f>
        <v>0.15151515151515152</v>
      </c>
      <c r="BQ30" s="369">
        <f>(Ordenamiento!BQ30/66)*10</f>
        <v>2.2727272727272725</v>
      </c>
      <c r="BR30" s="369">
        <f>(Ordenamiento!BR30/66)*10</f>
        <v>3.4848484848484853</v>
      </c>
      <c r="BS30" s="369">
        <f>(Ordenamiento!BS30/66)*10</f>
        <v>0.15151515151515152</v>
      </c>
      <c r="BT30" s="369">
        <f>(Ordenamiento!BT30/66)*10</f>
        <v>1.2121212121212122</v>
      </c>
      <c r="BU30" s="369">
        <f>(Ordenamiento!BU30/66)*10</f>
        <v>1.9696969696969697</v>
      </c>
    </row>
    <row r="31" spans="1:73">
      <c r="A31" s="367">
        <v>94</v>
      </c>
      <c r="B31" s="367" t="s">
        <v>109</v>
      </c>
      <c r="C31" s="367">
        <v>2024</v>
      </c>
      <c r="D31" s="369">
        <f>(Ordenamiento!D31/66)*10</f>
        <v>1.6666666666666665</v>
      </c>
      <c r="E31" s="369">
        <f>(Ordenamiento!E31/66)*10</f>
        <v>5.7575757575757578</v>
      </c>
      <c r="F31" s="369">
        <f>(Ordenamiento!F31/66)*10</f>
        <v>0.45454545454545459</v>
      </c>
      <c r="G31" s="369">
        <f>(Ordenamiento!G31/66)*10</f>
        <v>0.75757575757575757</v>
      </c>
      <c r="H31" s="369">
        <f>(Ordenamiento!H31/66)*10</f>
        <v>0.45454545454545459</v>
      </c>
      <c r="I31" s="369">
        <f>(Ordenamiento!I31/66)*10</f>
        <v>8.6363636363636367</v>
      </c>
      <c r="J31" s="369">
        <f>(Ordenamiento!J31/66)*10</f>
        <v>0.75757575757575757</v>
      </c>
      <c r="K31" s="369">
        <f>(Ordenamiento!K31/66)*10</f>
        <v>2.7272727272727271</v>
      </c>
      <c r="L31" s="369">
        <f>(Ordenamiento!L31/66)*10</f>
        <v>4.0909090909090908</v>
      </c>
      <c r="M31" s="369">
        <f>(Ordenamiento!M31/66)*10</f>
        <v>0.15151515151515152</v>
      </c>
      <c r="N31" s="369">
        <f>(Ordenamiento!N31/66)*10</f>
        <v>0.75757575757575757</v>
      </c>
      <c r="O31" s="369">
        <f>(Ordenamiento!O31/66)*10</f>
        <v>0.15151515151515152</v>
      </c>
      <c r="P31" s="369">
        <f>(Ordenamiento!P31/66)*10</f>
        <v>0.60606060606060608</v>
      </c>
      <c r="Q31" s="369">
        <f>(Ordenamiento!Q31/66)*10</f>
        <v>0.15151515151515152</v>
      </c>
      <c r="R31" s="369">
        <f>(Ordenamiento!R31/66)*10</f>
        <v>0.15151515151515152</v>
      </c>
      <c r="S31" s="369">
        <f>(Ordenamiento!S31/66)*10</f>
        <v>3.4848484848484853</v>
      </c>
      <c r="T31" s="369">
        <f>(Ordenamiento!T31/66)*10</f>
        <v>1.8181818181818183</v>
      </c>
      <c r="U31" s="369">
        <f>(Ordenamiento!U31/66)*10</f>
        <v>5</v>
      </c>
      <c r="V31" s="369">
        <f>(Ordenamiento!V31/66)*10</f>
        <v>8.1818181818181817</v>
      </c>
      <c r="W31" s="369">
        <f>(Ordenamiento!W31/66)*10</f>
        <v>10</v>
      </c>
      <c r="X31" s="369">
        <f>(Ordenamiento!X31/66)*10</f>
        <v>1.2121212121212122</v>
      </c>
      <c r="Y31" s="369">
        <f>(Ordenamiento!Y31/66)*10</f>
        <v>8.4848484848484844</v>
      </c>
      <c r="Z31" s="369">
        <f>(Ordenamiento!Z31/66)*10</f>
        <v>8.4848484848484844</v>
      </c>
      <c r="AA31" s="369">
        <f>(Ordenamiento!AA31/66)*10</f>
        <v>3.9393939393939394</v>
      </c>
      <c r="AB31" s="369">
        <f>(Ordenamiento!AB31/66)*10</f>
        <v>3.9393939393939394</v>
      </c>
      <c r="AC31" s="369">
        <f>(Ordenamiento!AC31/66)*10</f>
        <v>9.6969696969696972</v>
      </c>
      <c r="AD31" s="369">
        <f>(Ordenamiento!AD31/66)*10</f>
        <v>9.6969696969696972</v>
      </c>
      <c r="AE31" s="369">
        <f>(Ordenamiento!AE31/66)*10</f>
        <v>8.6363636363636367</v>
      </c>
      <c r="AF31" s="369">
        <f>(Ordenamiento!AF31/66)*10</f>
        <v>3.9393939393939394</v>
      </c>
      <c r="AG31" s="369">
        <f>(Ordenamiento!AG31/66)*10</f>
        <v>0.45454545454545459</v>
      </c>
      <c r="AH31" s="369">
        <f>(Ordenamiento!AH31/66)*10</f>
        <v>1.2121212121212122</v>
      </c>
      <c r="AI31" s="369">
        <f>(Ordenamiento!AI31/66)*10</f>
        <v>1.2121212121212122</v>
      </c>
      <c r="AJ31" s="369">
        <f>(Ordenamiento!AJ31/66)*10</f>
        <v>0.45454545454545459</v>
      </c>
      <c r="AK31" s="369">
        <f>(Ordenamiento!AK31/66)*10</f>
        <v>0.30303030303030304</v>
      </c>
      <c r="AL31" s="369">
        <f>(Ordenamiento!AL31/66)*10</f>
        <v>3.1818181818181817</v>
      </c>
      <c r="AM31" s="369">
        <f>(Ordenamiento!AM31/66)*10</f>
        <v>2.2727272727272725</v>
      </c>
      <c r="AN31" s="369">
        <f>(Ordenamiento!AN31/66)*10</f>
        <v>0.45454545454545459</v>
      </c>
      <c r="AO31" s="369">
        <f>(Ordenamiento!AO31/66)*10</f>
        <v>0.30303030303030304</v>
      </c>
      <c r="AP31" s="369">
        <f>(Ordenamiento!AP31/66)*10</f>
        <v>0.45454545454545459</v>
      </c>
      <c r="AQ31" s="369">
        <f>(Ordenamiento!AQ31/66)*10</f>
        <v>3.333333333333333</v>
      </c>
      <c r="AR31" s="369">
        <f>(Ordenamiento!AR31/66)*10</f>
        <v>0.60606060606060608</v>
      </c>
      <c r="AS31" s="369">
        <f>(Ordenamiento!AS31/66)*10</f>
        <v>0.45454545454545459</v>
      </c>
      <c r="AT31" s="369">
        <f>(Ordenamiento!AT31/66)*10</f>
        <v>9.3939393939393945</v>
      </c>
      <c r="AU31" s="369">
        <f>(Ordenamiento!AU31/66)*10</f>
        <v>2.1212121212121211</v>
      </c>
      <c r="AV31" s="369">
        <f>(Ordenamiento!AV31/66)*10</f>
        <v>9.6969696969696972</v>
      </c>
      <c r="AW31" s="369">
        <f>(Ordenamiento!AW31/66)*10</f>
        <v>0.60606060606060608</v>
      </c>
      <c r="AX31" s="369">
        <f>(Ordenamiento!AX31/66)*10</f>
        <v>2.8787878787878789</v>
      </c>
      <c r="AY31" s="369">
        <f>(Ordenamiento!AY31/66)*10</f>
        <v>2.4242424242424243</v>
      </c>
      <c r="AZ31" s="369">
        <f>(Ordenamiento!AZ31/66)*10</f>
        <v>2.2727272727272725</v>
      </c>
      <c r="BA31" s="369">
        <f>(Ordenamiento!BA31/66)*10</f>
        <v>8.6363636363636367</v>
      </c>
      <c r="BB31" s="369">
        <f>(Ordenamiento!BB31/66)*10</f>
        <v>9.8484848484848477</v>
      </c>
      <c r="BC31" s="369">
        <f>(Ordenamiento!BC31/66)*10</f>
        <v>2.2727272727272725</v>
      </c>
      <c r="BD31" s="369">
        <f>(Ordenamiento!BD31/66)*10</f>
        <v>0.45454545454545459</v>
      </c>
      <c r="BE31" s="369">
        <f>(Ordenamiento!BE31/66)*10</f>
        <v>2.2727272727272725</v>
      </c>
      <c r="BF31" s="369">
        <f>(Ordenamiento!BF31/66)*10</f>
        <v>9.6969696969696972</v>
      </c>
      <c r="BG31" s="369">
        <f>(Ordenamiento!BG31/66)*10</f>
        <v>0.75757575757575757</v>
      </c>
      <c r="BH31" s="369">
        <f>(Ordenamiento!BH31/66)*10</f>
        <v>3.4848484848484853</v>
      </c>
      <c r="BI31" s="369">
        <f>(Ordenamiento!BI31/66)*10</f>
        <v>0.60606060606060608</v>
      </c>
      <c r="BJ31" s="369">
        <f>(Ordenamiento!BJ31/66)*10</f>
        <v>6.5151515151515147</v>
      </c>
      <c r="BK31" s="369">
        <f>(Ordenamiento!BK31/66)*10</f>
        <v>8.0303030303030294</v>
      </c>
      <c r="BL31" s="369">
        <f>(Ordenamiento!BL31/66)*10</f>
        <v>9.2424242424242422</v>
      </c>
      <c r="BM31" s="369">
        <f>(Ordenamiento!BM31/66)*10</f>
        <v>6.6666666666666661</v>
      </c>
      <c r="BN31" s="369">
        <f>(Ordenamiento!BN31/66)*10</f>
        <v>3.9393939393939394</v>
      </c>
      <c r="BO31" s="369">
        <f>(Ordenamiento!BO31/66)*10</f>
        <v>4.0909090909090908</v>
      </c>
      <c r="BP31" s="369">
        <f>(Ordenamiento!BP31/66)*10</f>
        <v>7.8787878787878789</v>
      </c>
      <c r="BQ31" s="369">
        <f>(Ordenamiento!BQ31/66)*10</f>
        <v>5.6060606060606055</v>
      </c>
      <c r="BR31" s="369">
        <f>(Ordenamiento!BR31/66)*10</f>
        <v>0.75757575757575757</v>
      </c>
      <c r="BS31" s="369">
        <f>(Ordenamiento!BS31/66)*10</f>
        <v>0.15151515151515152</v>
      </c>
      <c r="BT31" s="369">
        <f>(Ordenamiento!BT31/66)*10</f>
        <v>0.75757575757575757</v>
      </c>
      <c r="BU31" s="369">
        <f>(Ordenamiento!BU31/66)*10</f>
        <v>1.2121212121212122</v>
      </c>
    </row>
    <row r="32" spans="1:73">
      <c r="A32" s="367">
        <v>95</v>
      </c>
      <c r="B32" s="367" t="s">
        <v>110</v>
      </c>
      <c r="C32" s="367">
        <v>2024</v>
      </c>
      <c r="D32" s="369">
        <f>(Ordenamiento!D32/66)*10</f>
        <v>0.60606060606060608</v>
      </c>
      <c r="E32" s="369">
        <f>(Ordenamiento!E32/66)*10</f>
        <v>1.8181818181818183</v>
      </c>
      <c r="F32" s="369">
        <f>(Ordenamiento!F32/66)*10</f>
        <v>1.5151515151515151</v>
      </c>
      <c r="G32" s="369">
        <f>(Ordenamiento!G32/66)*10</f>
        <v>1.0606060606060606</v>
      </c>
      <c r="H32" s="369">
        <f>(Ordenamiento!H32/66)*10</f>
        <v>1.2121212121212122</v>
      </c>
      <c r="I32" s="369">
        <f>(Ordenamiento!I32/66)*10</f>
        <v>7.1212121212121211</v>
      </c>
      <c r="J32" s="369">
        <f>(Ordenamiento!J32/66)*10</f>
        <v>0.90909090909090917</v>
      </c>
      <c r="K32" s="369">
        <f>(Ordenamiento!K32/66)*10</f>
        <v>1.8181818181818183</v>
      </c>
      <c r="L32" s="369">
        <f>(Ordenamiento!L32/66)*10</f>
        <v>1.0606060606060606</v>
      </c>
      <c r="M32" s="369">
        <f>(Ordenamiento!M32/66)*10</f>
        <v>2.4242424242424243</v>
      </c>
      <c r="N32" s="369">
        <f>(Ordenamiento!N32/66)*10</f>
        <v>2.8787878787878789</v>
      </c>
      <c r="O32" s="369">
        <f>(Ordenamiento!O32/66)*10</f>
        <v>3.1818181818181817</v>
      </c>
      <c r="P32" s="369">
        <f>(Ordenamiento!P32/66)*10</f>
        <v>6.6666666666666661</v>
      </c>
      <c r="Q32" s="369">
        <f>(Ordenamiento!Q32/66)*10</f>
        <v>0.60606060606060608</v>
      </c>
      <c r="R32" s="369">
        <f>(Ordenamiento!R32/66)*10</f>
        <v>0.75757575757575757</v>
      </c>
      <c r="S32" s="369">
        <f>(Ordenamiento!S32/66)*10</f>
        <v>0.60606060606060608</v>
      </c>
      <c r="T32" s="369">
        <f>(Ordenamiento!T32/66)*10</f>
        <v>1.0606060606060606</v>
      </c>
      <c r="U32" s="369">
        <f>(Ordenamiento!U32/66)*10</f>
        <v>1.0606060606060606</v>
      </c>
      <c r="V32" s="369">
        <f>(Ordenamiento!V32/66)*10</f>
        <v>0.45454545454545459</v>
      </c>
      <c r="W32" s="369">
        <f>(Ordenamiento!W32/66)*10</f>
        <v>3.333333333333333</v>
      </c>
      <c r="X32" s="369">
        <f>(Ordenamiento!X32/66)*10</f>
        <v>0.90909090909090917</v>
      </c>
      <c r="Y32" s="369">
        <f>(Ordenamiento!Y32/66)*10</f>
        <v>7.4242424242424239</v>
      </c>
      <c r="Z32" s="369">
        <f>(Ordenamiento!Z32/66)*10</f>
        <v>1.6666666666666665</v>
      </c>
      <c r="AA32" s="369">
        <f>(Ordenamiento!AA32/66)*10</f>
        <v>7.8787878787878789</v>
      </c>
      <c r="AB32" s="369">
        <f>(Ordenamiento!AB32/66)*10</f>
        <v>2.1212121212121211</v>
      </c>
      <c r="AC32" s="369">
        <f>(Ordenamiento!AC32/66)*10</f>
        <v>9.8484848484848477</v>
      </c>
      <c r="AD32" s="369">
        <f>(Ordenamiento!AD32/66)*10</f>
        <v>1.8181818181818183</v>
      </c>
      <c r="AE32" s="369">
        <f>(Ordenamiento!AE32/66)*10</f>
        <v>0.45454545454545459</v>
      </c>
      <c r="AF32" s="369">
        <f>(Ordenamiento!AF32/66)*10</f>
        <v>1.8181818181818183</v>
      </c>
      <c r="AG32" s="369">
        <f>(Ordenamiento!AG32/66)*10</f>
        <v>1.8181818181818183</v>
      </c>
      <c r="AH32" s="369">
        <f>(Ordenamiento!AH32/66)*10</f>
        <v>0.15151515151515152</v>
      </c>
      <c r="AI32" s="369">
        <f>(Ordenamiento!AI32/66)*10</f>
        <v>5.1515151515151514</v>
      </c>
      <c r="AJ32" s="369">
        <f>(Ordenamiento!AJ32/66)*10</f>
        <v>1.9696969696969697</v>
      </c>
      <c r="AK32" s="369">
        <f>(Ordenamiento!AK32/66)*10</f>
        <v>0.75757575757575757</v>
      </c>
      <c r="AL32" s="369">
        <f>(Ordenamiento!AL32/66)*10</f>
        <v>5</v>
      </c>
      <c r="AM32" s="369">
        <f>(Ordenamiento!AM32/66)*10</f>
        <v>1.9696969696969697</v>
      </c>
      <c r="AN32" s="369">
        <f>(Ordenamiento!AN32/66)*10</f>
        <v>0.60606060606060608</v>
      </c>
      <c r="AO32" s="369">
        <f>(Ordenamiento!AO32/66)*10</f>
        <v>1.9696969696969697</v>
      </c>
      <c r="AP32" s="369">
        <f>(Ordenamiento!AP32/66)*10</f>
        <v>9.3939393939393945</v>
      </c>
      <c r="AQ32" s="369">
        <f>(Ordenamiento!AQ32/66)*10</f>
        <v>8.9393939393939394</v>
      </c>
      <c r="AR32" s="369">
        <f>(Ordenamiento!AR32/66)*10</f>
        <v>6.2121212121212119</v>
      </c>
      <c r="AS32" s="369">
        <f>(Ordenamiento!AS32/66)*10</f>
        <v>8.9393939393939394</v>
      </c>
      <c r="AT32" s="369">
        <f>(Ordenamiento!AT32/66)*10</f>
        <v>8.4848484848484844</v>
      </c>
      <c r="AU32" s="369">
        <f>(Ordenamiento!AU32/66)*10</f>
        <v>3.1818181818181817</v>
      </c>
      <c r="AV32" s="369">
        <f>(Ordenamiento!AV32/66)*10</f>
        <v>9.3939393939393945</v>
      </c>
      <c r="AW32" s="369">
        <f>(Ordenamiento!AW32/66)*10</f>
        <v>0.90909090909090917</v>
      </c>
      <c r="AX32" s="369">
        <f>(Ordenamiento!AX32/66)*10</f>
        <v>2.2727272727272725</v>
      </c>
      <c r="AY32" s="369">
        <f>(Ordenamiento!AY32/66)*10</f>
        <v>1.5151515151515151</v>
      </c>
      <c r="AZ32" s="369">
        <f>(Ordenamiento!AZ32/66)*10</f>
        <v>1.6666666666666665</v>
      </c>
      <c r="BA32" s="369">
        <f>(Ordenamiento!BA32/66)*10</f>
        <v>2.5757575757575757</v>
      </c>
      <c r="BB32" s="369">
        <f>(Ordenamiento!BB32/66)*10</f>
        <v>0.15151515151515152</v>
      </c>
      <c r="BC32" s="369">
        <f>(Ordenamiento!BC32/66)*10</f>
        <v>5.1515151515151514</v>
      </c>
      <c r="BD32" s="369">
        <f>(Ordenamiento!BD32/66)*10</f>
        <v>7.8787878787878789</v>
      </c>
      <c r="BE32" s="369">
        <f>(Ordenamiento!BE32/66)*10</f>
        <v>8.4848484848484844</v>
      </c>
      <c r="BF32" s="369">
        <f>(Ordenamiento!BF32/66)*10</f>
        <v>6.9696969696969706</v>
      </c>
      <c r="BG32" s="369">
        <f>(Ordenamiento!BG32/66)*10</f>
        <v>6.8181818181818175</v>
      </c>
      <c r="BH32" s="369">
        <f>(Ordenamiento!BH32/66)*10</f>
        <v>9.8484848484848477</v>
      </c>
      <c r="BI32" s="369">
        <f>(Ordenamiento!BI32/66)*10</f>
        <v>3.7878787878787881</v>
      </c>
      <c r="BJ32" s="369">
        <f>(Ordenamiento!BJ32/66)*10</f>
        <v>8.0303030303030294</v>
      </c>
      <c r="BK32" s="369">
        <f>(Ordenamiento!BK32/66)*10</f>
        <v>9.2424242424242422</v>
      </c>
      <c r="BL32" s="369">
        <f>(Ordenamiento!BL32/66)*10</f>
        <v>7.7272727272727266</v>
      </c>
      <c r="BM32" s="369">
        <f>(Ordenamiento!BM32/66)*10</f>
        <v>7.7272727272727266</v>
      </c>
      <c r="BN32" s="369">
        <f>(Ordenamiento!BN32/66)*10</f>
        <v>5.4545454545454541</v>
      </c>
      <c r="BO32" s="369">
        <f>(Ordenamiento!BO32/66)*10</f>
        <v>5.4545454545454541</v>
      </c>
      <c r="BP32" s="369">
        <f>(Ordenamiento!BP32/66)*10</f>
        <v>0.30303030303030304</v>
      </c>
      <c r="BQ32" s="369">
        <f>(Ordenamiento!BQ32/66)*10</f>
        <v>2.4242424242424243</v>
      </c>
      <c r="BR32" s="369">
        <f>(Ordenamiento!BR32/66)*10</f>
        <v>3.6363636363636367</v>
      </c>
      <c r="BS32" s="369">
        <f>(Ordenamiento!BS32/66)*10</f>
        <v>0.15151515151515152</v>
      </c>
      <c r="BT32" s="369">
        <f>(Ordenamiento!BT32/66)*10</f>
        <v>1.3636363636363635</v>
      </c>
      <c r="BU32" s="369">
        <f>(Ordenamiento!BU32/66)*10</f>
        <v>1.3636363636363635</v>
      </c>
    </row>
    <row r="33" spans="1:73">
      <c r="A33" s="367">
        <v>97</v>
      </c>
      <c r="B33" s="367" t="s">
        <v>111</v>
      </c>
      <c r="C33" s="367">
        <v>2024</v>
      </c>
      <c r="D33" s="369">
        <f>(Ordenamiento!D33/66)*10</f>
        <v>0.90909090909090917</v>
      </c>
      <c r="E33" s="369">
        <f>(Ordenamiento!E33/66)*10</f>
        <v>0.45454545454545459</v>
      </c>
      <c r="F33" s="369">
        <f>(Ordenamiento!F33/66)*10</f>
        <v>0.75757575757575757</v>
      </c>
      <c r="G33" s="369">
        <f>(Ordenamiento!G33/66)*10</f>
        <v>3.6363636363636367</v>
      </c>
      <c r="H33" s="369">
        <f>(Ordenamiento!H33/66)*10</f>
        <v>5.4545454545454541</v>
      </c>
      <c r="I33" s="369">
        <f>(Ordenamiento!I33/66)*10</f>
        <v>9.8484848484848477</v>
      </c>
      <c r="J33" s="369">
        <f>(Ordenamiento!J33/66)*10</f>
        <v>0.60606060606060608</v>
      </c>
      <c r="K33" s="369">
        <f>(Ordenamiento!K33/66)*10</f>
        <v>1.6666666666666665</v>
      </c>
      <c r="L33" s="369">
        <f>(Ordenamiento!L33/66)*10</f>
        <v>0.90909090909090917</v>
      </c>
      <c r="M33" s="369">
        <f>(Ordenamiento!M33/66)*10</f>
        <v>0.30303030303030304</v>
      </c>
      <c r="N33" s="369">
        <f>(Ordenamiento!N33/66)*10</f>
        <v>3.0303030303030303</v>
      </c>
      <c r="O33" s="369">
        <f>(Ordenamiento!O33/66)*10</f>
        <v>0.45454545454545459</v>
      </c>
      <c r="P33" s="369">
        <f>(Ordenamiento!P33/66)*10</f>
        <v>9.8484848484848477</v>
      </c>
      <c r="Q33" s="369">
        <f>(Ordenamiento!Q33/66)*10</f>
        <v>0.75757575757575757</v>
      </c>
      <c r="R33" s="369">
        <f>(Ordenamiento!R33/66)*10</f>
        <v>1.5151515151515151</v>
      </c>
      <c r="S33" s="369">
        <f>(Ordenamiento!S33/66)*10</f>
        <v>9.3939393939393945</v>
      </c>
      <c r="T33" s="369">
        <f>(Ordenamiento!T33/66)*10</f>
        <v>1.3636363636363635</v>
      </c>
      <c r="U33" s="369">
        <f>(Ordenamiento!U33/66)*10</f>
        <v>9.0909090909090899</v>
      </c>
      <c r="V33" s="369">
        <f>(Ordenamiento!V33/66)*10</f>
        <v>9.3939393939393945</v>
      </c>
      <c r="W33" s="369">
        <f>(Ordenamiento!W33/66)*10</f>
        <v>2.8787878787878789</v>
      </c>
      <c r="X33" s="369">
        <f>(Ordenamiento!X33/66)*10</f>
        <v>0.75757575757575757</v>
      </c>
      <c r="Y33" s="369">
        <f>(Ordenamiento!Y33/66)*10</f>
        <v>6.9696969696969706</v>
      </c>
      <c r="Z33" s="369">
        <f>(Ordenamiento!Z33/66)*10</f>
        <v>5</v>
      </c>
      <c r="AA33" s="369">
        <f>(Ordenamiento!AA33/66)*10</f>
        <v>7.1212121212121211</v>
      </c>
      <c r="AB33" s="369">
        <f>(Ordenamiento!AB33/66)*10</f>
        <v>0.45454545454545459</v>
      </c>
      <c r="AC33" s="369">
        <f>(Ordenamiento!AC33/66)*10</f>
        <v>9.5454545454545467</v>
      </c>
      <c r="AD33" s="369">
        <f>(Ordenamiento!AD33/66)*10</f>
        <v>10</v>
      </c>
      <c r="AE33" s="369">
        <f>(Ordenamiento!AE33/66)*10</f>
        <v>0.15151515151515152</v>
      </c>
      <c r="AF33" s="369">
        <f>(Ordenamiento!AF33/66)*10</f>
        <v>0.15151515151515152</v>
      </c>
      <c r="AG33" s="369">
        <f>(Ordenamiento!AG33/66)*10</f>
        <v>0.15151515151515152</v>
      </c>
      <c r="AH33" s="369">
        <f>(Ordenamiento!AH33/66)*10</f>
        <v>7.2727272727272734</v>
      </c>
      <c r="AI33" s="369">
        <f>(Ordenamiento!AI33/66)*10</f>
        <v>0.15151515151515152</v>
      </c>
      <c r="AJ33" s="369">
        <f>(Ordenamiento!AJ33/66)*10</f>
        <v>5</v>
      </c>
      <c r="AK33" s="369">
        <f>(Ordenamiento!AK33/66)*10</f>
        <v>9.8484848484848477</v>
      </c>
      <c r="AL33" s="369">
        <f>(Ordenamiento!AL33/66)*10</f>
        <v>1.9696969696969697</v>
      </c>
      <c r="AM33" s="369">
        <f>(Ordenamiento!AM33/66)*10</f>
        <v>2.1212121212121211</v>
      </c>
      <c r="AN33" s="369">
        <f>(Ordenamiento!AN33/66)*10</f>
        <v>0.75757575757575757</v>
      </c>
      <c r="AO33" s="369">
        <f>(Ordenamiento!AO33/66)*10</f>
        <v>5</v>
      </c>
      <c r="AP33" s="369">
        <f>(Ordenamiento!AP33/66)*10</f>
        <v>2.5757575757575757</v>
      </c>
      <c r="AQ33" s="369">
        <f>(Ordenamiento!AQ33/66)*10</f>
        <v>7.5757575757575761</v>
      </c>
      <c r="AR33" s="369">
        <f>(Ordenamiento!AR33/66)*10</f>
        <v>0.30303030303030304</v>
      </c>
      <c r="AS33" s="369">
        <f>(Ordenamiento!AS33/66)*10</f>
        <v>1.0606060606060606</v>
      </c>
      <c r="AT33" s="369">
        <f>(Ordenamiento!AT33/66)*10</f>
        <v>4.8484848484848486</v>
      </c>
      <c r="AU33" s="369">
        <f>(Ordenamiento!AU33/66)*10</f>
        <v>1.2121212121212122</v>
      </c>
      <c r="AV33" s="369">
        <f>(Ordenamiento!AV33/66)*10</f>
        <v>5.1515151515151514</v>
      </c>
      <c r="AW33" s="369">
        <f>(Ordenamiento!AW33/66)*10</f>
        <v>1.3636363636363635</v>
      </c>
      <c r="AX33" s="369">
        <f>(Ordenamiento!AX33/66)*10</f>
        <v>2.4242424242424243</v>
      </c>
      <c r="AY33" s="369">
        <f>(Ordenamiento!AY33/66)*10</f>
        <v>0.60606060606060608</v>
      </c>
      <c r="AZ33" s="369">
        <f>(Ordenamiento!AZ33/66)*10</f>
        <v>0.90909090909090917</v>
      </c>
      <c r="BA33" s="369">
        <f>(Ordenamiento!BA33/66)*10</f>
        <v>9.3939393939393945</v>
      </c>
      <c r="BB33" s="369">
        <f>(Ordenamiento!BB33/66)*10</f>
        <v>0.45454545454545459</v>
      </c>
      <c r="BC33" s="369">
        <f>(Ordenamiento!BC33/66)*10</f>
        <v>0.60606060606060608</v>
      </c>
      <c r="BD33" s="369">
        <f>(Ordenamiento!BD33/66)*10</f>
        <v>1.0606060606060606</v>
      </c>
      <c r="BE33" s="369">
        <f>(Ordenamiento!BE33/66)*10</f>
        <v>9.5454545454545467</v>
      </c>
      <c r="BF33" s="369">
        <f>(Ordenamiento!BF33/66)*10</f>
        <v>8.6363636363636367</v>
      </c>
      <c r="BG33" s="369">
        <f>(Ordenamiento!BG33/66)*10</f>
        <v>0.45454545454545459</v>
      </c>
      <c r="BH33" s="369">
        <f>(Ordenamiento!BH33/66)*10</f>
        <v>8.7878787878787872</v>
      </c>
      <c r="BI33" s="369">
        <f>(Ordenamiento!BI33/66)*10</f>
        <v>9.6969696969696972</v>
      </c>
      <c r="BJ33" s="369">
        <f>(Ordenamiento!BJ33/66)*10</f>
        <v>8.9393939393939394</v>
      </c>
      <c r="BK33" s="369">
        <f>(Ordenamiento!BK33/66)*10</f>
        <v>9.5454545454545467</v>
      </c>
      <c r="BL33" s="369">
        <f>(Ordenamiento!BL33/66)*10</f>
        <v>8.7878787878787872</v>
      </c>
      <c r="BM33" s="369">
        <f>(Ordenamiento!BM33/66)*10</f>
        <v>3.7878787878787881</v>
      </c>
      <c r="BN33" s="369">
        <f>(Ordenamiento!BN33/66)*10</f>
        <v>1.8181818181818183</v>
      </c>
      <c r="BO33" s="369">
        <f>(Ordenamiento!BO33/66)*10</f>
        <v>1.8181818181818183</v>
      </c>
      <c r="BP33" s="369">
        <f>(Ordenamiento!BP33/66)*10</f>
        <v>2.2727272727272725</v>
      </c>
      <c r="BQ33" s="369">
        <f>(Ordenamiento!BQ33/66)*10</f>
        <v>7.1212121212121211</v>
      </c>
      <c r="BR33" s="369">
        <f>(Ordenamiento!BR33/66)*10</f>
        <v>9.2424242424242422</v>
      </c>
      <c r="BS33" s="369">
        <f>(Ordenamiento!BS33/66)*10</f>
        <v>0.15151515151515152</v>
      </c>
      <c r="BT33" s="369">
        <f>(Ordenamiento!BT33/66)*10</f>
        <v>0.30303030303030304</v>
      </c>
      <c r="BU33" s="369">
        <f>(Ordenamiento!BU33/66)*10</f>
        <v>0.75757575757575757</v>
      </c>
    </row>
    <row r="34" spans="1:73">
      <c r="A34" s="367">
        <v>99</v>
      </c>
      <c r="B34" s="367" t="s">
        <v>112</v>
      </c>
      <c r="C34" s="367">
        <v>2024</v>
      </c>
      <c r="D34" s="369">
        <f>(Ordenamiento!D34/66)*10</f>
        <v>2.1212121212121211</v>
      </c>
      <c r="E34" s="369">
        <f>(Ordenamiento!E34/66)*10</f>
        <v>4.3939393939393936</v>
      </c>
      <c r="F34" s="369">
        <f>(Ordenamiento!F34/66)*10</f>
        <v>0.15151515151515152</v>
      </c>
      <c r="G34" s="369">
        <f>(Ordenamiento!G34/66)*10</f>
        <v>0.30303030303030304</v>
      </c>
      <c r="H34" s="369">
        <f>(Ordenamiento!H34/66)*10</f>
        <v>0.15151515151515152</v>
      </c>
      <c r="I34" s="369">
        <f>(Ordenamiento!I34/66)*10</f>
        <v>4.0909090909090908</v>
      </c>
      <c r="J34" s="369">
        <f>(Ordenamiento!J34/66)*10</f>
        <v>1.0606060606060606</v>
      </c>
      <c r="K34" s="369">
        <f>(Ordenamiento!K34/66)*10</f>
        <v>0.30303030303030304</v>
      </c>
      <c r="L34" s="369">
        <f>(Ordenamiento!L34/66)*10</f>
        <v>0.15151515151515152</v>
      </c>
      <c r="M34" s="369">
        <f>(Ordenamiento!M34/66)*10</f>
        <v>1.8181818181818183</v>
      </c>
      <c r="N34" s="369">
        <f>(Ordenamiento!N34/66)*10</f>
        <v>0.15151515151515152</v>
      </c>
      <c r="O34" s="369">
        <f>(Ordenamiento!O34/66)*10</f>
        <v>0.90909090909090917</v>
      </c>
      <c r="P34" s="369">
        <f>(Ordenamiento!P34/66)*10</f>
        <v>5.4545454545454541</v>
      </c>
      <c r="Q34" s="369">
        <f>(Ordenamiento!Q34/66)*10</f>
        <v>2.4242424242424243</v>
      </c>
      <c r="R34" s="369">
        <f>(Ordenamiento!R34/66)*10</f>
        <v>10</v>
      </c>
      <c r="S34" s="369">
        <f>(Ordenamiento!S34/66)*10</f>
        <v>1.0606060606060606</v>
      </c>
      <c r="T34" s="369">
        <f>(Ordenamiento!T34/66)*10</f>
        <v>4.8484848484848486</v>
      </c>
      <c r="U34" s="369">
        <f>(Ordenamiento!U34/66)*10</f>
        <v>6.5151515151515147</v>
      </c>
      <c r="V34" s="369">
        <f>(Ordenamiento!V34/66)*10</f>
        <v>9.8484848484848477</v>
      </c>
      <c r="W34" s="369">
        <f>(Ordenamiento!W34/66)*10</f>
        <v>9.2424242424242422</v>
      </c>
      <c r="X34" s="369">
        <f>(Ordenamiento!X34/66)*10</f>
        <v>0.30303030303030304</v>
      </c>
      <c r="Y34" s="369">
        <f>(Ordenamiento!Y34/66)*10</f>
        <v>8.6363636363636367</v>
      </c>
      <c r="Z34" s="369">
        <f>(Ordenamiento!Z34/66)*10</f>
        <v>3.4848484848484853</v>
      </c>
      <c r="AA34" s="369">
        <f>(Ordenamiento!AA34/66)*10</f>
        <v>6.2121212121212119</v>
      </c>
      <c r="AB34" s="369">
        <f>(Ordenamiento!AB34/66)*10</f>
        <v>4.8484848484848486</v>
      </c>
      <c r="AC34" s="369">
        <f>(Ordenamiento!AC34/66)*10</f>
        <v>8.6363636363636367</v>
      </c>
      <c r="AD34" s="369">
        <f>(Ordenamiento!AD34/66)*10</f>
        <v>7.7272727272727266</v>
      </c>
      <c r="AE34" s="369">
        <f>(Ordenamiento!AE34/66)*10</f>
        <v>5.4545454545454541</v>
      </c>
      <c r="AF34" s="369">
        <f>(Ordenamiento!AF34/66)*10</f>
        <v>8.9393939393939394</v>
      </c>
      <c r="AG34" s="369">
        <f>(Ordenamiento!AG34/66)*10</f>
        <v>0.75757575757575757</v>
      </c>
      <c r="AH34" s="369">
        <f>(Ordenamiento!AH34/66)*10</f>
        <v>0.45454545454545459</v>
      </c>
      <c r="AI34" s="369">
        <f>(Ordenamiento!AI34/66)*10</f>
        <v>0.45454545454545459</v>
      </c>
      <c r="AJ34" s="369">
        <f>(Ordenamiento!AJ34/66)*10</f>
        <v>0.15151515151515152</v>
      </c>
      <c r="AK34" s="369">
        <f>(Ordenamiento!AK34/66)*10</f>
        <v>0.45454545454545459</v>
      </c>
      <c r="AL34" s="369">
        <f>(Ordenamiento!AL34/66)*10</f>
        <v>1.3636363636363635</v>
      </c>
      <c r="AM34" s="369">
        <f>(Ordenamiento!AM34/66)*10</f>
        <v>0.60606060606060608</v>
      </c>
      <c r="AN34" s="369">
        <f>(Ordenamiento!AN34/66)*10</f>
        <v>2.7272727272727271</v>
      </c>
      <c r="AO34" s="369">
        <f>(Ordenamiento!AO34/66)*10</f>
        <v>0.60606060606060608</v>
      </c>
      <c r="AP34" s="369">
        <f>(Ordenamiento!AP34/66)*10</f>
        <v>8.7878787878787872</v>
      </c>
      <c r="AQ34" s="369">
        <f>(Ordenamiento!AQ34/66)*10</f>
        <v>0.90909090909090917</v>
      </c>
      <c r="AR34" s="369">
        <f>(Ordenamiento!AR34/66)*10</f>
        <v>0.90909090909090917</v>
      </c>
      <c r="AS34" s="369">
        <f>(Ordenamiento!AS34/66)*10</f>
        <v>3.1818181818181817</v>
      </c>
      <c r="AT34" s="369">
        <f>(Ordenamiento!AT34/66)*10</f>
        <v>2.2727272727272725</v>
      </c>
      <c r="AU34" s="369">
        <f>(Ordenamiento!AU34/66)*10</f>
        <v>9.0909090909090899</v>
      </c>
      <c r="AV34" s="369">
        <f>(Ordenamiento!AV34/66)*10</f>
        <v>1.3636363636363635</v>
      </c>
      <c r="AW34" s="369">
        <f>(Ordenamiento!AW34/66)*10</f>
        <v>0.15151515151515152</v>
      </c>
      <c r="AX34" s="369">
        <f>(Ordenamiento!AX34/66)*10</f>
        <v>2.5757575757575757</v>
      </c>
      <c r="AY34" s="369">
        <f>(Ordenamiento!AY34/66)*10</f>
        <v>0.30303030303030304</v>
      </c>
      <c r="AZ34" s="369">
        <f>(Ordenamiento!AZ34/66)*10</f>
        <v>1.8181818181818183</v>
      </c>
      <c r="BA34" s="369">
        <f>(Ordenamiento!BA34/66)*10</f>
        <v>9.0909090909090899</v>
      </c>
      <c r="BB34" s="369">
        <f>(Ordenamiento!BB34/66)*10</f>
        <v>8.1818181818181817</v>
      </c>
      <c r="BC34" s="369">
        <f>(Ordenamiento!BC34/66)*10</f>
        <v>0.15151515151515152</v>
      </c>
      <c r="BD34" s="369">
        <f>(Ordenamiento!BD34/66)*10</f>
        <v>0.30303030303030304</v>
      </c>
      <c r="BE34" s="369">
        <f>(Ordenamiento!BE34/66)*10</f>
        <v>1.5151515151515151</v>
      </c>
      <c r="BF34" s="369">
        <f>(Ordenamiento!BF34/66)*10</f>
        <v>3.333333333333333</v>
      </c>
      <c r="BG34" s="369">
        <f>(Ordenamiento!BG34/66)*10</f>
        <v>2.5757575757575757</v>
      </c>
      <c r="BH34" s="369">
        <f>(Ordenamiento!BH34/66)*10</f>
        <v>9.0909090909090899</v>
      </c>
      <c r="BI34" s="369">
        <f>(Ordenamiento!BI34/66)*10</f>
        <v>6.2121212121212119</v>
      </c>
      <c r="BJ34" s="369">
        <f>(Ordenamiento!BJ34/66)*10</f>
        <v>9.3939393939393945</v>
      </c>
      <c r="BK34" s="369">
        <f>(Ordenamiento!BK34/66)*10</f>
        <v>0.60606060606060608</v>
      </c>
      <c r="BL34" s="369">
        <f>(Ordenamiento!BL34/66)*10</f>
        <v>6.3636363636363633</v>
      </c>
      <c r="BM34" s="369">
        <f>(Ordenamiento!BM34/66)*10</f>
        <v>2.1212121212121211</v>
      </c>
      <c r="BN34" s="369">
        <f>(Ordenamiento!BN34/66)*10</f>
        <v>0.15151515151515152</v>
      </c>
      <c r="BO34" s="369">
        <f>(Ordenamiento!BO34/66)*10</f>
        <v>0.45454545454545459</v>
      </c>
      <c r="BP34" s="369">
        <f>(Ordenamiento!BP34/66)*10</f>
        <v>0.45454545454545459</v>
      </c>
      <c r="BQ34" s="369">
        <f>(Ordenamiento!BQ34/66)*10</f>
        <v>1.2121212121212122</v>
      </c>
      <c r="BR34" s="369">
        <f>(Ordenamiento!BR34/66)*10</f>
        <v>5.9090909090909092</v>
      </c>
      <c r="BS34" s="369">
        <f>(Ordenamiento!BS34/66)*10</f>
        <v>0.15151515151515152</v>
      </c>
      <c r="BT34" s="369">
        <f>(Ordenamiento!BT34/66)*10</f>
        <v>1.5151515151515151</v>
      </c>
      <c r="BU34" s="369">
        <f>(Ordenamiento!BU34/66)*10</f>
        <v>3.6363636363636367</v>
      </c>
    </row>
    <row r="35" spans="1:73">
      <c r="A35" s="367">
        <v>5</v>
      </c>
      <c r="B35" s="367" t="s">
        <v>79</v>
      </c>
      <c r="C35" s="367">
        <v>2023</v>
      </c>
      <c r="D35" s="369">
        <f>(Ordenamiento!D35/66)*10</f>
        <v>3.9393939393939394</v>
      </c>
      <c r="E35" s="369">
        <f>(Ordenamiento!E35/66)*10</f>
        <v>6.5151515151515147</v>
      </c>
      <c r="F35" s="369">
        <f>(Ordenamiento!F35/66)*10</f>
        <v>7.2727272727272734</v>
      </c>
      <c r="G35" s="369">
        <f>(Ordenamiento!G35/66)*10</f>
        <v>7.7272727272727266</v>
      </c>
      <c r="H35" s="369">
        <f>(Ordenamiento!H35/66)*10</f>
        <v>7.8787878787878789</v>
      </c>
      <c r="I35" s="369">
        <f>(Ordenamiento!I35/66)*10</f>
        <v>5</v>
      </c>
      <c r="J35" s="369">
        <f>(Ordenamiento!J35/66)*10</f>
        <v>8.6363636363636367</v>
      </c>
      <c r="K35" s="369">
        <f>(Ordenamiento!K35/66)*10</f>
        <v>10</v>
      </c>
      <c r="L35" s="369">
        <f>(Ordenamiento!L35/66)*10</f>
        <v>2.4242424242424243</v>
      </c>
      <c r="M35" s="369">
        <f>(Ordenamiento!M35/66)*10</f>
        <v>4.8484848484848486</v>
      </c>
      <c r="N35" s="369">
        <f>(Ordenamiento!N35/66)*10</f>
        <v>4.2424242424242422</v>
      </c>
      <c r="O35" s="369">
        <f>(Ordenamiento!O35/66)*10</f>
        <v>9.6969696969696972</v>
      </c>
      <c r="P35" s="369">
        <f>(Ordenamiento!P35/66)*10</f>
        <v>8.1818181818181817</v>
      </c>
      <c r="Q35" s="369">
        <f>(Ordenamiento!Q35/66)*10</f>
        <v>9.0909090909090899</v>
      </c>
      <c r="R35" s="369">
        <f>(Ordenamiento!R35/66)*10</f>
        <v>3.7878787878787881</v>
      </c>
      <c r="S35" s="369">
        <f>(Ordenamiento!S35/66)*10</f>
        <v>4.3939393939393936</v>
      </c>
      <c r="T35" s="369">
        <f>(Ordenamiento!T35/66)*10</f>
        <v>5.1515151515151514</v>
      </c>
      <c r="U35" s="369">
        <f>(Ordenamiento!U35/66)*10</f>
        <v>7.7272727272727266</v>
      </c>
      <c r="V35" s="369">
        <f>(Ordenamiento!V35/66)*10</f>
        <v>7.4242424242424239</v>
      </c>
      <c r="W35" s="369">
        <f>(Ordenamiento!W35/66)*10</f>
        <v>0.30303030303030304</v>
      </c>
      <c r="X35" s="369">
        <f>(Ordenamiento!X35/66)*10</f>
        <v>2.5757575757575757</v>
      </c>
      <c r="Y35" s="369">
        <f>(Ordenamiento!Y35/66)*10</f>
        <v>2.1212121212121211</v>
      </c>
      <c r="Z35" s="369">
        <f>(Ordenamiento!Z35/66)*10</f>
        <v>4.545454545454545</v>
      </c>
      <c r="AA35" s="369">
        <f>(Ordenamiento!AA35/66)*10</f>
        <v>9.3939393939393945</v>
      </c>
      <c r="AB35" s="369">
        <f>(Ordenamiento!AB35/66)*10</f>
        <v>8.3333333333333339</v>
      </c>
      <c r="AC35" s="369">
        <f>(Ordenamiento!AC35/66)*10</f>
        <v>2.5757575757575757</v>
      </c>
      <c r="AD35" s="369">
        <f>(Ordenamiento!AD35/66)*10</f>
        <v>6.0606060606060606</v>
      </c>
      <c r="AE35" s="369">
        <f>(Ordenamiento!AE35/66)*10</f>
        <v>5.6060606060606055</v>
      </c>
      <c r="AF35" s="369">
        <f>(Ordenamiento!AF35/66)*10</f>
        <v>8.7878787878787872</v>
      </c>
      <c r="AG35" s="369">
        <f>(Ordenamiento!AG35/66)*10</f>
        <v>5.6060606060606055</v>
      </c>
      <c r="AH35" s="369">
        <f>(Ordenamiento!AH35/66)*10</f>
        <v>8.0303030303030294</v>
      </c>
      <c r="AI35" s="369">
        <f>(Ordenamiento!AI35/66)*10</f>
        <v>4.2424242424242422</v>
      </c>
      <c r="AJ35" s="369">
        <f>(Ordenamiento!AJ35/66)*10</f>
        <v>7.2727272727272734</v>
      </c>
      <c r="AK35" s="369">
        <f>(Ordenamiento!AK35/66)*10</f>
        <v>6.0606060606060606</v>
      </c>
      <c r="AL35" s="369">
        <f>(Ordenamiento!AL35/66)*10</f>
        <v>7.1212121212121211</v>
      </c>
      <c r="AM35" s="369">
        <f>(Ordenamiento!AM35/66)*10</f>
        <v>7.7272727272727266</v>
      </c>
      <c r="AN35" s="369">
        <f>(Ordenamiento!AN35/66)*10</f>
        <v>9.6969696969696972</v>
      </c>
      <c r="AO35" s="369">
        <f>(Ordenamiento!AO35/66)*10</f>
        <v>8.0303030303030294</v>
      </c>
      <c r="AP35" s="369">
        <f>(Ordenamiento!AP35/66)*10</f>
        <v>1.6666666666666665</v>
      </c>
      <c r="AQ35" s="369">
        <f>(Ordenamiento!AQ35/66)*10</f>
        <v>3.9393939393939394</v>
      </c>
      <c r="AR35" s="369">
        <f>(Ordenamiento!AR35/66)*10</f>
        <v>8.6363636363636367</v>
      </c>
      <c r="AS35" s="369">
        <f>(Ordenamiento!AS35/66)*10</f>
        <v>3.9393939393939394</v>
      </c>
      <c r="AT35" s="369">
        <f>(Ordenamiento!AT35/66)*10</f>
        <v>8.6363636363636367</v>
      </c>
      <c r="AU35" s="369">
        <f>(Ordenamiento!AU35/66)*10</f>
        <v>3.4848484848484853</v>
      </c>
      <c r="AV35" s="369">
        <f>(Ordenamiento!AV35/66)*10</f>
        <v>2.7272727272727271</v>
      </c>
      <c r="AW35" s="369">
        <f>(Ordenamiento!AW35/66)*10</f>
        <v>7.1212121212121211</v>
      </c>
      <c r="AX35" s="369">
        <f>(Ordenamiento!AX35/66)*10</f>
        <v>6.6666666666666661</v>
      </c>
      <c r="AY35" s="369">
        <f>(Ordenamiento!AY35/66)*10</f>
        <v>8.1818181818181817</v>
      </c>
      <c r="AZ35" s="369">
        <f>(Ordenamiento!AZ35/66)*10</f>
        <v>6.9696969696969706</v>
      </c>
      <c r="BA35" s="369">
        <f>(Ordenamiento!BA35/66)*10</f>
        <v>3.4848484848484853</v>
      </c>
      <c r="BB35" s="369">
        <f>(Ordenamiento!BB35/66)*10</f>
        <v>3.1818181818181817</v>
      </c>
      <c r="BC35" s="369">
        <f>(Ordenamiento!BC35/66)*10</f>
        <v>8.7878787878787872</v>
      </c>
      <c r="BD35" s="369">
        <f>(Ordenamiento!BD35/66)*10</f>
        <v>2.7272727272727271</v>
      </c>
      <c r="BE35" s="369">
        <f>(Ordenamiento!BE35/66)*10</f>
        <v>6.0606060606060606</v>
      </c>
      <c r="BF35" s="369">
        <f>(Ordenamiento!BF35/66)*10</f>
        <v>2.7272727272727271</v>
      </c>
      <c r="BG35" s="369">
        <f>(Ordenamiento!BG35/66)*10</f>
        <v>2.4242424242424243</v>
      </c>
      <c r="BH35" s="369">
        <f>(Ordenamiento!BH35/66)*10</f>
        <v>4.6969696969696972</v>
      </c>
      <c r="BI35" s="369">
        <f>(Ordenamiento!BI35/66)*10</f>
        <v>5</v>
      </c>
      <c r="BJ35" s="369">
        <f>(Ordenamiento!BJ35/66)*10</f>
        <v>5.7575757575757578</v>
      </c>
      <c r="BK35" s="369">
        <f>(Ordenamiento!BK35/66)*10</f>
        <v>7.5757575757575761</v>
      </c>
      <c r="BL35" s="369">
        <f>(Ordenamiento!BL35/66)*10</f>
        <v>2.5757575757575757</v>
      </c>
      <c r="BM35" s="369">
        <f>(Ordenamiento!BM35/66)*10</f>
        <v>3.4848484848484853</v>
      </c>
      <c r="BN35" s="369">
        <f>(Ordenamiento!BN35/66)*10</f>
        <v>0.75757575757575757</v>
      </c>
      <c r="BO35" s="369">
        <f>(Ordenamiento!BO35/66)*10</f>
        <v>6.5151515151515147</v>
      </c>
      <c r="BP35" s="369">
        <f>(Ordenamiento!BP35/66)*10</f>
        <v>5.4545454545454541</v>
      </c>
      <c r="BQ35" s="369">
        <f>(Ordenamiento!BQ35/66)*10</f>
        <v>6.6666666666666661</v>
      </c>
      <c r="BR35" s="369">
        <f>(Ordenamiento!BR35/66)*10</f>
        <v>6.5151515151515147</v>
      </c>
      <c r="BS35" s="369">
        <f>(Ordenamiento!BS35/66)*10</f>
        <v>8.6363636363636367</v>
      </c>
      <c r="BT35" s="369">
        <f>(Ordenamiento!BT35/66)*10</f>
        <v>9.6969696969696972</v>
      </c>
      <c r="BU35" s="369">
        <f>(Ordenamiento!BU35/66)*10</f>
        <v>8.0303030303030294</v>
      </c>
    </row>
    <row r="36" spans="1:73">
      <c r="A36" s="367">
        <v>8</v>
      </c>
      <c r="B36" s="367" t="s">
        <v>81</v>
      </c>
      <c r="C36" s="367">
        <v>2023</v>
      </c>
      <c r="D36" s="369">
        <f>(Ordenamiento!D36/66)*10</f>
        <v>5</v>
      </c>
      <c r="E36" s="369">
        <f>(Ordenamiento!E36/66)*10</f>
        <v>8.1818181818181817</v>
      </c>
      <c r="F36" s="369">
        <f>(Ordenamiento!F36/66)*10</f>
        <v>7.8787878787878789</v>
      </c>
      <c r="G36" s="369">
        <f>(Ordenamiento!G36/66)*10</f>
        <v>5.6060606060606055</v>
      </c>
      <c r="H36" s="369">
        <f>(Ordenamiento!H36/66)*10</f>
        <v>9.0909090909090899</v>
      </c>
      <c r="I36" s="369">
        <f>(Ordenamiento!I36/66)*10</f>
        <v>3.6363636363636367</v>
      </c>
      <c r="J36" s="369">
        <f>(Ordenamiento!J36/66)*10</f>
        <v>7.2727272727272734</v>
      </c>
      <c r="K36" s="369">
        <f>(Ordenamiento!K36/66)*10</f>
        <v>4.545454545454545</v>
      </c>
      <c r="L36" s="369">
        <f>(Ordenamiento!L36/66)*10</f>
        <v>2.2727272727272725</v>
      </c>
      <c r="M36" s="369">
        <f>(Ordenamiento!M36/66)*10</f>
        <v>8.7878787878787872</v>
      </c>
      <c r="N36" s="369">
        <f>(Ordenamiento!N36/66)*10</f>
        <v>5</v>
      </c>
      <c r="O36" s="369">
        <f>(Ordenamiento!O36/66)*10</f>
        <v>5</v>
      </c>
      <c r="P36" s="369">
        <f>(Ordenamiento!P36/66)*10</f>
        <v>1.2121212121212122</v>
      </c>
      <c r="Q36" s="369">
        <f>(Ordenamiento!Q36/66)*10</f>
        <v>9.3939393939393945</v>
      </c>
      <c r="R36" s="369">
        <f>(Ordenamiento!R36/66)*10</f>
        <v>4.6969696969696972</v>
      </c>
      <c r="S36" s="369">
        <f>(Ordenamiento!S36/66)*10</f>
        <v>5.7575757575757578</v>
      </c>
      <c r="T36" s="369">
        <f>(Ordenamiento!T36/66)*10</f>
        <v>7.4242424242424239</v>
      </c>
      <c r="U36" s="369">
        <f>(Ordenamiento!U36/66)*10</f>
        <v>7.2727272727272734</v>
      </c>
      <c r="V36" s="369">
        <f>(Ordenamiento!V36/66)*10</f>
        <v>2.5757575757575757</v>
      </c>
      <c r="W36" s="369">
        <f>(Ordenamiento!W36/66)*10</f>
        <v>6.8181818181818175</v>
      </c>
      <c r="X36" s="369">
        <f>(Ordenamiento!X36/66)*10</f>
        <v>9.3939393939393945</v>
      </c>
      <c r="Y36" s="369">
        <f>(Ordenamiento!Y36/66)*10</f>
        <v>1.2121212121212122</v>
      </c>
      <c r="Z36" s="369">
        <f>(Ordenamiento!Z36/66)*10</f>
        <v>4.3939393939393936</v>
      </c>
      <c r="AA36" s="369">
        <f>(Ordenamiento!AA36/66)*10</f>
        <v>5.3030303030303028</v>
      </c>
      <c r="AB36" s="369">
        <f>(Ordenamiento!AB36/66)*10</f>
        <v>9.6969696969696972</v>
      </c>
      <c r="AC36" s="369">
        <f>(Ordenamiento!AC36/66)*10</f>
        <v>1.5151515151515151</v>
      </c>
      <c r="AD36" s="369">
        <f>(Ordenamiento!AD36/66)*10</f>
        <v>8.4848484848484844</v>
      </c>
      <c r="AE36" s="369">
        <f>(Ordenamiento!AE36/66)*10</f>
        <v>7.8787878787878789</v>
      </c>
      <c r="AF36" s="369">
        <f>(Ordenamiento!AF36/66)*10</f>
        <v>6.3636363636363633</v>
      </c>
      <c r="AG36" s="369">
        <f>(Ordenamiento!AG36/66)*10</f>
        <v>6.8181818181818175</v>
      </c>
      <c r="AH36" s="369">
        <f>(Ordenamiento!AH36/66)*10</f>
        <v>2.5757575757575757</v>
      </c>
      <c r="AI36" s="369">
        <f>(Ordenamiento!AI36/66)*10</f>
        <v>1.3636363636363635</v>
      </c>
      <c r="AJ36" s="369">
        <f>(Ordenamiento!AJ36/66)*10</f>
        <v>5.1515151515151514</v>
      </c>
      <c r="AK36" s="369">
        <f>(Ordenamiento!AK36/66)*10</f>
        <v>9.0909090909090899</v>
      </c>
      <c r="AL36" s="369">
        <f>(Ordenamiento!AL36/66)*10</f>
        <v>7.2727272727272734</v>
      </c>
      <c r="AM36" s="369">
        <f>(Ordenamiento!AM36/66)*10</f>
        <v>8.7878787878787872</v>
      </c>
      <c r="AN36" s="369">
        <f>(Ordenamiento!AN36/66)*10</f>
        <v>5.1515151515151514</v>
      </c>
      <c r="AO36" s="369">
        <f>(Ordenamiento!AO36/66)*10</f>
        <v>3.9393939393939394</v>
      </c>
      <c r="AP36" s="369">
        <f>(Ordenamiento!AP36/66)*10</f>
        <v>5.4545454545454541</v>
      </c>
      <c r="AQ36" s="369">
        <f>(Ordenamiento!AQ36/66)*10</f>
        <v>9.2424242424242422</v>
      </c>
      <c r="AR36" s="369">
        <f>(Ordenamiento!AR36/66)*10</f>
        <v>10</v>
      </c>
      <c r="AS36" s="369">
        <f>(Ordenamiento!AS36/66)*10</f>
        <v>5.3030303030303028</v>
      </c>
      <c r="AT36" s="369">
        <f>(Ordenamiento!AT36/66)*10</f>
        <v>5.7575757575757578</v>
      </c>
      <c r="AU36" s="369">
        <f>(Ordenamiento!AU36/66)*10</f>
        <v>1.0606060606060606</v>
      </c>
      <c r="AV36" s="369">
        <f>(Ordenamiento!AV36/66)*10</f>
        <v>9.8484848484848477</v>
      </c>
      <c r="AW36" s="369">
        <f>(Ordenamiento!AW36/66)*10</f>
        <v>6.9696969696969706</v>
      </c>
      <c r="AX36" s="369">
        <f>(Ordenamiento!AX36/66)*10</f>
        <v>8.0303030303030294</v>
      </c>
      <c r="AY36" s="369">
        <f>(Ordenamiento!AY36/66)*10</f>
        <v>9.5454545454545467</v>
      </c>
      <c r="AZ36" s="369">
        <f>(Ordenamiento!AZ36/66)*10</f>
        <v>6.2121212121212119</v>
      </c>
      <c r="BA36" s="369">
        <f>(Ordenamiento!BA36/66)*10</f>
        <v>10</v>
      </c>
      <c r="BB36" s="369">
        <f>(Ordenamiento!BB36/66)*10</f>
        <v>7.7272727272727266</v>
      </c>
      <c r="BC36" s="369">
        <f>(Ordenamiento!BC36/66)*10</f>
        <v>8.6363636363636367</v>
      </c>
      <c r="BD36" s="369">
        <f>(Ordenamiento!BD36/66)*10</f>
        <v>7.4242424242424239</v>
      </c>
      <c r="BE36" s="369">
        <f>(Ordenamiento!BE36/66)*10</f>
        <v>1.2121212121212122</v>
      </c>
      <c r="BF36" s="369">
        <f>(Ordenamiento!BF36/66)*10</f>
        <v>5.3030303030303028</v>
      </c>
      <c r="BG36" s="369">
        <f>(Ordenamiento!BG36/66)*10</f>
        <v>8.0303030303030294</v>
      </c>
      <c r="BH36" s="369">
        <f>(Ordenamiento!BH36/66)*10</f>
        <v>6.5151515151515147</v>
      </c>
      <c r="BI36" s="369">
        <f>(Ordenamiento!BI36/66)*10</f>
        <v>1.8181818181818183</v>
      </c>
      <c r="BJ36" s="369">
        <f>(Ordenamiento!BJ36/66)*10</f>
        <v>3.6363636363636367</v>
      </c>
      <c r="BK36" s="369">
        <f>(Ordenamiento!BK36/66)*10</f>
        <v>4.0909090909090908</v>
      </c>
      <c r="BL36" s="369">
        <f>(Ordenamiento!BL36/66)*10</f>
        <v>1.5151515151515151</v>
      </c>
      <c r="BM36" s="369">
        <f>(Ordenamiento!BM36/66)*10</f>
        <v>3.9393939393939394</v>
      </c>
      <c r="BN36" s="369">
        <f>(Ordenamiento!BN36/66)*10</f>
        <v>4.3939393939393936</v>
      </c>
      <c r="BO36" s="369">
        <f>(Ordenamiento!BO36/66)*10</f>
        <v>2.7272727272727271</v>
      </c>
      <c r="BP36" s="369">
        <f>(Ordenamiento!BP36/66)*10</f>
        <v>9.8484848484848477</v>
      </c>
      <c r="BQ36" s="369">
        <f>(Ordenamiento!BQ36/66)*10</f>
        <v>8.9393939393939394</v>
      </c>
      <c r="BR36" s="369">
        <f>(Ordenamiento!BR36/66)*10</f>
        <v>10</v>
      </c>
      <c r="BS36" s="369">
        <f>(Ordenamiento!BS36/66)*10</f>
        <v>6.8181818181818175</v>
      </c>
      <c r="BT36" s="369">
        <f>(Ordenamiento!BT36/66)*10</f>
        <v>6.0606060606060606</v>
      </c>
      <c r="BU36" s="369">
        <f>(Ordenamiento!BU36/66)*10</f>
        <v>5.9090909090909092</v>
      </c>
    </row>
    <row r="37" spans="1:73">
      <c r="A37" s="367">
        <v>11</v>
      </c>
      <c r="B37" s="367" t="s">
        <v>82</v>
      </c>
      <c r="C37" s="367">
        <v>2023</v>
      </c>
      <c r="D37" s="369">
        <f>(Ordenamiento!D37/66)*10</f>
        <v>4.545454545454545</v>
      </c>
      <c r="E37" s="369">
        <f>(Ordenamiento!E37/66)*10</f>
        <v>2.7272727272727271</v>
      </c>
      <c r="F37" s="369">
        <f>(Ordenamiento!F37/66)*10</f>
        <v>9.5454545454545467</v>
      </c>
      <c r="G37" s="369">
        <f>(Ordenamiento!G37/66)*10</f>
        <v>4.8484848484848486</v>
      </c>
      <c r="H37" s="369">
        <f>(Ordenamiento!H37/66)*10</f>
        <v>9.2424242424242422</v>
      </c>
      <c r="I37" s="369">
        <f>(Ordenamiento!I37/66)*10</f>
        <v>8.9393939393939394</v>
      </c>
      <c r="J37" s="369">
        <f>(Ordenamiento!J37/66)*10</f>
        <v>9.8484848484848477</v>
      </c>
      <c r="K37" s="369">
        <f>(Ordenamiento!K37/66)*10</f>
        <v>8.7878787878787872</v>
      </c>
      <c r="L37" s="369">
        <f>(Ordenamiento!L37/66)*10</f>
        <v>4.6969696969696972</v>
      </c>
      <c r="M37" s="369">
        <f>(Ordenamiento!M37/66)*10</f>
        <v>10</v>
      </c>
      <c r="N37" s="369">
        <f>(Ordenamiento!N37/66)*10</f>
        <v>9.0909090909090899</v>
      </c>
      <c r="O37" s="369">
        <f>(Ordenamiento!O37/66)*10</f>
        <v>6.0606060606060606</v>
      </c>
      <c r="P37" s="369">
        <f>(Ordenamiento!P37/66)*10</f>
        <v>1.9696969696969697</v>
      </c>
      <c r="Q37" s="369">
        <f>(Ordenamiento!Q37/66)*10</f>
        <v>8.1818181818181817</v>
      </c>
      <c r="R37" s="369">
        <f>(Ordenamiento!R37/66)*10</f>
        <v>4.8484848484848486</v>
      </c>
      <c r="S37" s="369">
        <f>(Ordenamiento!S37/66)*10</f>
        <v>0.30303030303030304</v>
      </c>
      <c r="T37" s="369">
        <f>(Ordenamiento!T37/66)*10</f>
        <v>9.6969696969696972</v>
      </c>
      <c r="U37" s="369">
        <f>(Ordenamiento!U37/66)*10</f>
        <v>1.5151515151515151</v>
      </c>
      <c r="V37" s="369">
        <f>(Ordenamiento!V37/66)*10</f>
        <v>8.0303030303030294</v>
      </c>
      <c r="W37" s="369">
        <f>(Ordenamiento!W37/66)*10</f>
        <v>4.8484848484848486</v>
      </c>
      <c r="X37" s="369">
        <f>(Ordenamiento!X37/66)*10</f>
        <v>6.5151515151515147</v>
      </c>
      <c r="Y37" s="369">
        <f>(Ordenamiento!Y37/66)*10</f>
        <v>3.4848484848484853</v>
      </c>
      <c r="Z37" s="369">
        <f>(Ordenamiento!Z37/66)*10</f>
        <v>9.6969696969696972</v>
      </c>
      <c r="AA37" s="369">
        <f>(Ordenamiento!AA37/66)*10</f>
        <v>8.6363636363636367</v>
      </c>
      <c r="AB37" s="369">
        <f>(Ordenamiento!AB37/66)*10</f>
        <v>6.2121212121212119</v>
      </c>
      <c r="AC37" s="369">
        <f>(Ordenamiento!AC37/66)*10</f>
        <v>5.3030303030303028</v>
      </c>
      <c r="AD37" s="369">
        <f>(Ordenamiento!AD37/66)*10</f>
        <v>9.2424242424242422</v>
      </c>
      <c r="AE37" s="369">
        <f>(Ordenamiento!AE37/66)*10</f>
        <v>7.2727272727272734</v>
      </c>
      <c r="AF37" s="369">
        <f>(Ordenamiento!AF37/66)*10</f>
        <v>3.333333333333333</v>
      </c>
      <c r="AG37" s="369">
        <f>(Ordenamiento!AG37/66)*10</f>
        <v>9.6969696969696972</v>
      </c>
      <c r="AH37" s="369">
        <f>(Ordenamiento!AH37/66)*10</f>
        <v>5.4545454545454541</v>
      </c>
      <c r="AI37" s="369">
        <f>(Ordenamiento!AI37/66)*10</f>
        <v>3.0303030303030303</v>
      </c>
      <c r="AJ37" s="369">
        <f>(Ordenamiento!AJ37/66)*10</f>
        <v>9.5454545454545467</v>
      </c>
      <c r="AK37" s="369">
        <f>(Ordenamiento!AK37/66)*10</f>
        <v>9.2424242424242422</v>
      </c>
      <c r="AL37" s="369">
        <f>(Ordenamiento!AL37/66)*10</f>
        <v>8.9393939393939394</v>
      </c>
      <c r="AM37" s="369">
        <f>(Ordenamiento!AM37/66)*10</f>
        <v>9.2424242424242422</v>
      </c>
      <c r="AN37" s="369">
        <f>(Ordenamiento!AN37/66)*10</f>
        <v>8.9393939393939394</v>
      </c>
      <c r="AO37" s="369">
        <f>(Ordenamiento!AO37/66)*10</f>
        <v>7.5757575757575761</v>
      </c>
      <c r="AP37" s="369">
        <f>(Ordenamiento!AP37/66)*10</f>
        <v>8.9393939393939394</v>
      </c>
      <c r="AQ37" s="369">
        <f>(Ordenamiento!AQ37/66)*10</f>
        <v>9.3939393939393945</v>
      </c>
      <c r="AR37" s="369">
        <f>(Ordenamiento!AR37/66)*10</f>
        <v>4.3939393939393936</v>
      </c>
      <c r="AS37" s="369">
        <f>(Ordenamiento!AS37/66)*10</f>
        <v>7.1212121212121211</v>
      </c>
      <c r="AT37" s="369">
        <f>(Ordenamiento!AT37/66)*10</f>
        <v>3.6363636363636367</v>
      </c>
      <c r="AU37" s="369">
        <f>(Ordenamiento!AU37/66)*10</f>
        <v>0.45454545454545459</v>
      </c>
      <c r="AV37" s="369">
        <f>(Ordenamiento!AV37/66)*10</f>
        <v>8.0303030303030294</v>
      </c>
      <c r="AW37" s="369">
        <f>(Ordenamiento!AW37/66)*10</f>
        <v>3.6363636363636367</v>
      </c>
      <c r="AX37" s="369">
        <f>(Ordenamiento!AX37/66)*10</f>
        <v>10</v>
      </c>
      <c r="AY37" s="369">
        <f>(Ordenamiento!AY37/66)*10</f>
        <v>10</v>
      </c>
      <c r="AZ37" s="369">
        <f>(Ordenamiento!AZ37/66)*10</f>
        <v>8.0303030303030294</v>
      </c>
      <c r="BA37" s="369">
        <f>(Ordenamiento!BA37/66)*10</f>
        <v>6.5151515151515147</v>
      </c>
      <c r="BB37" s="369">
        <f>(Ordenamiento!BB37/66)*10</f>
        <v>6.2121212121212119</v>
      </c>
      <c r="BC37" s="369">
        <f>(Ordenamiento!BC37/66)*10</f>
        <v>8.4848484848484844</v>
      </c>
      <c r="BD37" s="369">
        <f>(Ordenamiento!BD37/66)*10</f>
        <v>7.5757575757575761</v>
      </c>
      <c r="BE37" s="369">
        <f>(Ordenamiento!BE37/66)*10</f>
        <v>3.333333333333333</v>
      </c>
      <c r="BF37" s="369">
        <f>(Ordenamiento!BF37/66)*10</f>
        <v>1.5151515151515151</v>
      </c>
      <c r="BG37" s="369">
        <f>(Ordenamiento!BG37/66)*10</f>
        <v>2.7272727272727271</v>
      </c>
      <c r="BH37" s="369">
        <f>(Ordenamiento!BH37/66)*10</f>
        <v>8.4848484848484844</v>
      </c>
      <c r="BI37" s="369">
        <f>(Ordenamiento!BI37/66)*10</f>
        <v>9.0909090909090899</v>
      </c>
      <c r="BJ37" s="369">
        <f>(Ordenamiento!BJ37/66)*10</f>
        <v>8.4848484848484844</v>
      </c>
      <c r="BK37" s="369">
        <f>(Ordenamiento!BK37/66)*10</f>
        <v>8.6363636363636367</v>
      </c>
      <c r="BL37" s="369">
        <f>(Ordenamiento!BL37/66)*10</f>
        <v>8.0303030303030294</v>
      </c>
      <c r="BM37" s="369">
        <f>(Ordenamiento!BM37/66)*10</f>
        <v>9.2424242424242422</v>
      </c>
      <c r="BN37" s="369">
        <f>(Ordenamiento!BN37/66)*10</f>
        <v>0.45454545454545459</v>
      </c>
      <c r="BO37" s="369">
        <f>(Ordenamiento!BO37/66)*10</f>
        <v>10</v>
      </c>
      <c r="BP37" s="369">
        <f>(Ordenamiento!BP37/66)*10</f>
        <v>6.2121212121212119</v>
      </c>
      <c r="BQ37" s="369">
        <f>(Ordenamiento!BQ37/66)*10</f>
        <v>9.5454545454545467</v>
      </c>
      <c r="BR37" s="369">
        <f>(Ordenamiento!BR37/66)*10</f>
        <v>9.8484848484848477</v>
      </c>
      <c r="BS37" s="369">
        <f>(Ordenamiento!BS37/66)*10</f>
        <v>8.9393939393939394</v>
      </c>
      <c r="BT37" s="369">
        <f>(Ordenamiento!BT37/66)*10</f>
        <v>4.8484848484848486</v>
      </c>
      <c r="BU37" s="369">
        <f>(Ordenamiento!BU37/66)*10</f>
        <v>8.6363636363636367</v>
      </c>
    </row>
    <row r="38" spans="1:73">
      <c r="A38" s="367">
        <v>13</v>
      </c>
      <c r="B38" s="367" t="s">
        <v>83</v>
      </c>
      <c r="C38" s="367">
        <v>2023</v>
      </c>
      <c r="D38" s="369">
        <f>(Ordenamiento!D38/66)*10</f>
        <v>8.7878787878787872</v>
      </c>
      <c r="E38" s="369">
        <f>(Ordenamiento!E38/66)*10</f>
        <v>10</v>
      </c>
      <c r="F38" s="369">
        <f>(Ordenamiento!F38/66)*10</f>
        <v>5.9090909090909092</v>
      </c>
      <c r="G38" s="369">
        <f>(Ordenamiento!G38/66)*10</f>
        <v>4.545454545454545</v>
      </c>
      <c r="H38" s="369">
        <f>(Ordenamiento!H38/66)*10</f>
        <v>2.8787878787878789</v>
      </c>
      <c r="I38" s="369">
        <f>(Ordenamiento!I38/66)*10</f>
        <v>2.5757575757575757</v>
      </c>
      <c r="J38" s="369">
        <f>(Ordenamiento!J38/66)*10</f>
        <v>6.8181818181818175</v>
      </c>
      <c r="K38" s="369">
        <f>(Ordenamiento!K38/66)*10</f>
        <v>3.4848484848484853</v>
      </c>
      <c r="L38" s="369">
        <f>(Ordenamiento!L38/66)*10</f>
        <v>5.4545454545454541</v>
      </c>
      <c r="M38" s="369">
        <f>(Ordenamiento!M38/66)*10</f>
        <v>8.4848484848484844</v>
      </c>
      <c r="N38" s="369">
        <f>(Ordenamiento!N38/66)*10</f>
        <v>4.6969696969696972</v>
      </c>
      <c r="O38" s="369">
        <f>(Ordenamiento!O38/66)*10</f>
        <v>5.1515151515151514</v>
      </c>
      <c r="P38" s="369">
        <f>(Ordenamiento!P38/66)*10</f>
        <v>2.4242424242424243</v>
      </c>
      <c r="Q38" s="369">
        <f>(Ordenamiento!Q38/66)*10</f>
        <v>5.1515151515151514</v>
      </c>
      <c r="R38" s="369">
        <f>(Ordenamiento!R38/66)*10</f>
        <v>3.0303030303030303</v>
      </c>
      <c r="S38" s="369">
        <f>(Ordenamiento!S38/66)*10</f>
        <v>6.6666666666666661</v>
      </c>
      <c r="T38" s="369">
        <f>(Ordenamiento!T38/66)*10</f>
        <v>3.6363636363636367</v>
      </c>
      <c r="U38" s="369">
        <f>(Ordenamiento!U38/66)*10</f>
        <v>7.5757575757575761</v>
      </c>
      <c r="V38" s="369">
        <f>(Ordenamiento!V38/66)*10</f>
        <v>8.6363636363636367</v>
      </c>
      <c r="W38" s="369">
        <f>(Ordenamiento!W38/66)*10</f>
        <v>8.0303030303030294</v>
      </c>
      <c r="X38" s="369">
        <f>(Ordenamiento!X38/66)*10</f>
        <v>8.3333333333333339</v>
      </c>
      <c r="Y38" s="369">
        <f>(Ordenamiento!Y38/66)*10</f>
        <v>5.9090909090909092</v>
      </c>
      <c r="Z38" s="369">
        <f>(Ordenamiento!Z38/66)*10</f>
        <v>5.9090909090909092</v>
      </c>
      <c r="AA38" s="369">
        <f>(Ordenamiento!AA38/66)*10</f>
        <v>6.0606060606060606</v>
      </c>
      <c r="AB38" s="369">
        <f>(Ordenamiento!AB38/66)*10</f>
        <v>3.4848484848484853</v>
      </c>
      <c r="AC38" s="369">
        <f>(Ordenamiento!AC38/66)*10</f>
        <v>4.0909090909090908</v>
      </c>
      <c r="AD38" s="369">
        <f>(Ordenamiento!AD38/66)*10</f>
        <v>7.1212121212121211</v>
      </c>
      <c r="AE38" s="369">
        <f>(Ordenamiento!AE38/66)*10</f>
        <v>9.0909090909090899</v>
      </c>
      <c r="AF38" s="369">
        <f>(Ordenamiento!AF38/66)*10</f>
        <v>7.8787878787878789</v>
      </c>
      <c r="AG38" s="369">
        <f>(Ordenamiento!AG38/66)*10</f>
        <v>5.3030303030303028</v>
      </c>
      <c r="AH38" s="369">
        <f>(Ordenamiento!AH38/66)*10</f>
        <v>6.0606060606060606</v>
      </c>
      <c r="AI38" s="369">
        <f>(Ordenamiento!AI38/66)*10</f>
        <v>2.8787878787878789</v>
      </c>
      <c r="AJ38" s="369">
        <f>(Ordenamiento!AJ38/66)*10</f>
        <v>3.9393939393939394</v>
      </c>
      <c r="AK38" s="369">
        <f>(Ordenamiento!AK38/66)*10</f>
        <v>6.3636363636363633</v>
      </c>
      <c r="AL38" s="369">
        <f>(Ordenamiento!AL38/66)*10</f>
        <v>9.5454545454545467</v>
      </c>
      <c r="AM38" s="369">
        <f>(Ordenamiento!AM38/66)*10</f>
        <v>5.3030303030303028</v>
      </c>
      <c r="AN38" s="369">
        <f>(Ordenamiento!AN38/66)*10</f>
        <v>7.1212121212121211</v>
      </c>
      <c r="AO38" s="369">
        <f>(Ordenamiento!AO38/66)*10</f>
        <v>6.8181818181818175</v>
      </c>
      <c r="AP38" s="369">
        <f>(Ordenamiento!AP38/66)*10</f>
        <v>0.75757575757575757</v>
      </c>
      <c r="AQ38" s="369">
        <f>(Ordenamiento!AQ38/66)*10</f>
        <v>5.3030303030303028</v>
      </c>
      <c r="AR38" s="369">
        <f>(Ordenamiento!AR38/66)*10</f>
        <v>9.6969696969696972</v>
      </c>
      <c r="AS38" s="369">
        <f>(Ordenamiento!AS38/66)*10</f>
        <v>1.9696969696969697</v>
      </c>
      <c r="AT38" s="369">
        <f>(Ordenamiento!AT38/66)*10</f>
        <v>7.5757575757575761</v>
      </c>
      <c r="AU38" s="369">
        <f>(Ordenamiento!AU38/66)*10</f>
        <v>7.8787878787878789</v>
      </c>
      <c r="AV38" s="369">
        <f>(Ordenamiento!AV38/66)*10</f>
        <v>6.9696969696969706</v>
      </c>
      <c r="AW38" s="369">
        <f>(Ordenamiento!AW38/66)*10</f>
        <v>8.6363636363636367</v>
      </c>
      <c r="AX38" s="369">
        <f>(Ordenamiento!AX38/66)*10</f>
        <v>8.6363636363636367</v>
      </c>
      <c r="AY38" s="369">
        <f>(Ordenamiento!AY38/66)*10</f>
        <v>7.5757575757575761</v>
      </c>
      <c r="AZ38" s="369">
        <f>(Ordenamiento!AZ38/66)*10</f>
        <v>4.8484848484848486</v>
      </c>
      <c r="BA38" s="369">
        <f>(Ordenamiento!BA38/66)*10</f>
        <v>9.5454545454545467</v>
      </c>
      <c r="BB38" s="369">
        <f>(Ordenamiento!BB38/66)*10</f>
        <v>6.6666666666666661</v>
      </c>
      <c r="BC38" s="369">
        <f>(Ordenamiento!BC38/66)*10</f>
        <v>2.8787878787878789</v>
      </c>
      <c r="BD38" s="369">
        <f>(Ordenamiento!BD38/66)*10</f>
        <v>6.2121212121212119</v>
      </c>
      <c r="BE38" s="369">
        <f>(Ordenamiento!BE38/66)*10</f>
        <v>0.90909090909090917</v>
      </c>
      <c r="BF38" s="369">
        <f>(Ordenamiento!BF38/66)*10</f>
        <v>4.6969696969696972</v>
      </c>
      <c r="BG38" s="369">
        <f>(Ordenamiento!BG38/66)*10</f>
        <v>5.4545454545454541</v>
      </c>
      <c r="BH38" s="369">
        <f>(Ordenamiento!BH38/66)*10</f>
        <v>4.8484848484848486</v>
      </c>
      <c r="BI38" s="369">
        <f>(Ordenamiento!BI38/66)*10</f>
        <v>0.30303030303030304</v>
      </c>
      <c r="BJ38" s="369">
        <f>(Ordenamiento!BJ38/66)*10</f>
        <v>1.9696969696969697</v>
      </c>
      <c r="BK38" s="369">
        <f>(Ordenamiento!BK38/66)*10</f>
        <v>2.5757575757575757</v>
      </c>
      <c r="BL38" s="369">
        <f>(Ordenamiento!BL38/66)*10</f>
        <v>0.75757575757575757</v>
      </c>
      <c r="BM38" s="369">
        <f>(Ordenamiento!BM38/66)*10</f>
        <v>0.60606060606060608</v>
      </c>
      <c r="BN38" s="369">
        <f>(Ordenamiento!BN38/66)*10</f>
        <v>9.0909090909090899</v>
      </c>
      <c r="BO38" s="369">
        <f>(Ordenamiento!BO38/66)*10</f>
        <v>8.0303030303030294</v>
      </c>
      <c r="BP38" s="369">
        <f>(Ordenamiento!BP38/66)*10</f>
        <v>4.3939393939393936</v>
      </c>
      <c r="BQ38" s="369">
        <f>(Ordenamiento!BQ38/66)*10</f>
        <v>7.4242424242424239</v>
      </c>
      <c r="BR38" s="369">
        <f>(Ordenamiento!BR38/66)*10</f>
        <v>5.6060606060606055</v>
      </c>
      <c r="BS38" s="369">
        <f>(Ordenamiento!BS38/66)*10</f>
        <v>6.8181818181818175</v>
      </c>
      <c r="BT38" s="369">
        <f>(Ordenamiento!BT38/66)*10</f>
        <v>8.1818181818181817</v>
      </c>
      <c r="BU38" s="369">
        <f>(Ordenamiento!BU38/66)*10</f>
        <v>5.6060606060606055</v>
      </c>
    </row>
    <row r="39" spans="1:73">
      <c r="A39" s="367">
        <v>15</v>
      </c>
      <c r="B39" s="367" t="s">
        <v>84</v>
      </c>
      <c r="C39" s="367">
        <v>2023</v>
      </c>
      <c r="D39" s="369">
        <f>(Ordenamiento!D39/66)*10</f>
        <v>3.0303030303030303</v>
      </c>
      <c r="E39" s="369">
        <f>(Ordenamiento!E39/66)*10</f>
        <v>2.8787878787878789</v>
      </c>
      <c r="F39" s="369">
        <f>(Ordenamiento!F39/66)*10</f>
        <v>4.6969696969696972</v>
      </c>
      <c r="G39" s="369">
        <f>(Ordenamiento!G39/66)*10</f>
        <v>4.0909090909090908</v>
      </c>
      <c r="H39" s="369">
        <f>(Ordenamiento!H39/66)*10</f>
        <v>4.545454545454545</v>
      </c>
      <c r="I39" s="369">
        <f>(Ordenamiento!I39/66)*10</f>
        <v>6.0606060606060606</v>
      </c>
      <c r="J39" s="369">
        <f>(Ordenamiento!J39/66)*10</f>
        <v>6.9696969696969706</v>
      </c>
      <c r="K39" s="369">
        <f>(Ordenamiento!K39/66)*10</f>
        <v>5.7575757575757578</v>
      </c>
      <c r="L39" s="369">
        <f>(Ordenamiento!L39/66)*10</f>
        <v>4.8484848484848486</v>
      </c>
      <c r="M39" s="369">
        <f>(Ordenamiento!M39/66)*10</f>
        <v>9.5454545454545467</v>
      </c>
      <c r="N39" s="369">
        <f>(Ordenamiento!N39/66)*10</f>
        <v>5.4545454545454541</v>
      </c>
      <c r="O39" s="369">
        <f>(Ordenamiento!O39/66)*10</f>
        <v>2.7272727272727271</v>
      </c>
      <c r="P39" s="369">
        <f>(Ordenamiento!P39/66)*10</f>
        <v>5.1515151515151514</v>
      </c>
      <c r="Q39" s="369">
        <f>(Ordenamiento!Q39/66)*10</f>
        <v>6.2121212121212119</v>
      </c>
      <c r="R39" s="369">
        <f>(Ordenamiento!R39/66)*10</f>
        <v>2.7272727272727271</v>
      </c>
      <c r="S39" s="369">
        <f>(Ordenamiento!S39/66)*10</f>
        <v>9.6969696969696972</v>
      </c>
      <c r="T39" s="369">
        <f>(Ordenamiento!T39/66)*10</f>
        <v>5.7575757575757578</v>
      </c>
      <c r="U39" s="369">
        <f>(Ordenamiento!U39/66)*10</f>
        <v>9.3939393939393945</v>
      </c>
      <c r="V39" s="369">
        <f>(Ordenamiento!V39/66)*10</f>
        <v>9.6969696969696972</v>
      </c>
      <c r="W39" s="369">
        <f>(Ordenamiento!W39/66)*10</f>
        <v>6.9696969696969706</v>
      </c>
      <c r="X39" s="369">
        <f>(Ordenamiento!X39/66)*10</f>
        <v>3.4848484848484853</v>
      </c>
      <c r="Y39" s="369">
        <f>(Ordenamiento!Y39/66)*10</f>
        <v>6.2121212121212119</v>
      </c>
      <c r="Z39" s="369">
        <f>(Ordenamiento!Z39/66)*10</f>
        <v>6.0606060606060606</v>
      </c>
      <c r="AA39" s="369">
        <f>(Ordenamiento!AA39/66)*10</f>
        <v>1.9696969696969697</v>
      </c>
      <c r="AB39" s="369">
        <f>(Ordenamiento!AB39/66)*10</f>
        <v>0.75757575757575757</v>
      </c>
      <c r="AC39" s="369">
        <f>(Ordenamiento!AC39/66)*10</f>
        <v>9.2424242424242422</v>
      </c>
      <c r="AD39" s="369">
        <f>(Ordenamiento!AD39/66)*10</f>
        <v>8.0303030303030294</v>
      </c>
      <c r="AE39" s="369">
        <f>(Ordenamiento!AE39/66)*10</f>
        <v>5</v>
      </c>
      <c r="AF39" s="369">
        <f>(Ordenamiento!AF39/66)*10</f>
        <v>5.1515151515151514</v>
      </c>
      <c r="AG39" s="369">
        <f>(Ordenamiento!AG39/66)*10</f>
        <v>5.9090909090909092</v>
      </c>
      <c r="AH39" s="369">
        <f>(Ordenamiento!AH39/66)*10</f>
        <v>2.8787878787878789</v>
      </c>
      <c r="AI39" s="369">
        <f>(Ordenamiento!AI39/66)*10</f>
        <v>2.4242424242424243</v>
      </c>
      <c r="AJ39" s="369">
        <f>(Ordenamiento!AJ39/66)*10</f>
        <v>7.4242424242424239</v>
      </c>
      <c r="AK39" s="369">
        <f>(Ordenamiento!AK39/66)*10</f>
        <v>5.9090909090909092</v>
      </c>
      <c r="AL39" s="369">
        <f>(Ordenamiento!AL39/66)*10</f>
        <v>3.4848484848484853</v>
      </c>
      <c r="AM39" s="369">
        <f>(Ordenamiento!AM39/66)*10</f>
        <v>6.0606060606060606</v>
      </c>
      <c r="AN39" s="369">
        <f>(Ordenamiento!AN39/66)*10</f>
        <v>6.5151515151515147</v>
      </c>
      <c r="AO39" s="369">
        <f>(Ordenamiento!AO39/66)*10</f>
        <v>8.9393939393939394</v>
      </c>
      <c r="AP39" s="369">
        <f>(Ordenamiento!AP39/66)*10</f>
        <v>9.5454545454545467</v>
      </c>
      <c r="AQ39" s="369">
        <f>(Ordenamiento!AQ39/66)*10</f>
        <v>3.4848484848484853</v>
      </c>
      <c r="AR39" s="369">
        <f>(Ordenamiento!AR39/66)*10</f>
        <v>7.7272727272727266</v>
      </c>
      <c r="AS39" s="369">
        <f>(Ordenamiento!AS39/66)*10</f>
        <v>7.8787878787878789</v>
      </c>
      <c r="AT39" s="369">
        <f>(Ordenamiento!AT39/66)*10</f>
        <v>3.9393939393939394</v>
      </c>
      <c r="AU39" s="369">
        <f>(Ordenamiento!AU39/66)*10</f>
        <v>9.3939393939393945</v>
      </c>
      <c r="AV39" s="369">
        <f>(Ordenamiento!AV39/66)*10</f>
        <v>1.2121212121212122</v>
      </c>
      <c r="AW39" s="369">
        <f>(Ordenamiento!AW39/66)*10</f>
        <v>3.7878787878787881</v>
      </c>
      <c r="AX39" s="369">
        <f>(Ordenamiento!AX39/66)*10</f>
        <v>5</v>
      </c>
      <c r="AY39" s="369">
        <f>(Ordenamiento!AY39/66)*10</f>
        <v>7.1212121212121211</v>
      </c>
      <c r="AZ39" s="369">
        <f>(Ordenamiento!AZ39/66)*10</f>
        <v>5.9090909090909092</v>
      </c>
      <c r="BA39" s="369">
        <f>(Ordenamiento!BA39/66)*10</f>
        <v>7.4242424242424239</v>
      </c>
      <c r="BB39" s="369">
        <f>(Ordenamiento!BB39/66)*10</f>
        <v>6.9696969696969706</v>
      </c>
      <c r="BC39" s="369">
        <f>(Ordenamiento!BC39/66)*10</f>
        <v>4.0909090909090908</v>
      </c>
      <c r="BD39" s="369">
        <f>(Ordenamiento!BD39/66)*10</f>
        <v>5.6060606060606055</v>
      </c>
      <c r="BE39" s="369">
        <f>(Ordenamiento!BE39/66)*10</f>
        <v>2.8787878787878789</v>
      </c>
      <c r="BF39" s="369">
        <f>(Ordenamiento!BF39/66)*10</f>
        <v>9.0909090909090899</v>
      </c>
      <c r="BG39" s="369">
        <f>(Ordenamiento!BG39/66)*10</f>
        <v>8.3333333333333339</v>
      </c>
      <c r="BH39" s="369">
        <f>(Ordenamiento!BH39/66)*10</f>
        <v>5.7575757575757578</v>
      </c>
      <c r="BI39" s="369">
        <f>(Ordenamiento!BI39/66)*10</f>
        <v>4.3939393939393936</v>
      </c>
      <c r="BJ39" s="369">
        <f>(Ordenamiento!BJ39/66)*10</f>
        <v>5.4545454545454541</v>
      </c>
      <c r="BK39" s="369">
        <f>(Ordenamiento!BK39/66)*10</f>
        <v>4.8484848484848486</v>
      </c>
      <c r="BL39" s="369">
        <f>(Ordenamiento!BL39/66)*10</f>
        <v>3.0303030303030303</v>
      </c>
      <c r="BM39" s="369">
        <f>(Ordenamiento!BM39/66)*10</f>
        <v>8.3333333333333339</v>
      </c>
      <c r="BN39" s="369">
        <f>(Ordenamiento!BN39/66)*10</f>
        <v>6.8181818181818175</v>
      </c>
      <c r="BO39" s="369">
        <f>(Ordenamiento!BO39/66)*10</f>
        <v>8.4848484848484844</v>
      </c>
      <c r="BP39" s="369">
        <f>(Ordenamiento!BP39/66)*10</f>
        <v>6.8181818181818175</v>
      </c>
      <c r="BQ39" s="369">
        <f>(Ordenamiento!BQ39/66)*10</f>
        <v>6.3636363636363633</v>
      </c>
      <c r="BR39" s="369">
        <f>(Ordenamiento!BR39/66)*10</f>
        <v>6.2121212121212119</v>
      </c>
      <c r="BS39" s="369">
        <f>(Ordenamiento!BS39/66)*10</f>
        <v>6.0606060606060606</v>
      </c>
      <c r="BT39" s="369">
        <f>(Ordenamiento!BT39/66)*10</f>
        <v>9.2424242424242422</v>
      </c>
      <c r="BU39" s="369">
        <f>(Ordenamiento!BU39/66)*10</f>
        <v>8.1818181818181817</v>
      </c>
    </row>
    <row r="40" spans="1:73">
      <c r="A40" s="367">
        <v>17</v>
      </c>
      <c r="B40" s="367" t="s">
        <v>85</v>
      </c>
      <c r="C40" s="367">
        <v>2023</v>
      </c>
      <c r="D40" s="369">
        <f>(Ordenamiento!D40/66)*10</f>
        <v>9.0909090909090899</v>
      </c>
      <c r="E40" s="369">
        <f>(Ordenamiento!E40/66)*10</f>
        <v>1.6666666666666665</v>
      </c>
      <c r="F40" s="369">
        <f>(Ordenamiento!F40/66)*10</f>
        <v>6.6666666666666661</v>
      </c>
      <c r="G40" s="369">
        <f>(Ordenamiento!G40/66)*10</f>
        <v>7.5757575757575761</v>
      </c>
      <c r="H40" s="369">
        <f>(Ordenamiento!H40/66)*10</f>
        <v>5</v>
      </c>
      <c r="I40" s="369">
        <f>(Ordenamiento!I40/66)*10</f>
        <v>3.7878787878787881</v>
      </c>
      <c r="J40" s="369">
        <f>(Ordenamiento!J40/66)*10</f>
        <v>5.3030303030303028</v>
      </c>
      <c r="K40" s="369">
        <f>(Ordenamiento!K40/66)*10</f>
        <v>6.3636363636363633</v>
      </c>
      <c r="L40" s="369">
        <f>(Ordenamiento!L40/66)*10</f>
        <v>2.5757575757575757</v>
      </c>
      <c r="M40" s="369">
        <f>(Ordenamiento!M40/66)*10</f>
        <v>6.2121212121212119</v>
      </c>
      <c r="N40" s="369">
        <f>(Ordenamiento!N40/66)*10</f>
        <v>6.3636363636363633</v>
      </c>
      <c r="O40" s="369">
        <f>(Ordenamiento!O40/66)*10</f>
        <v>9.0909090909090899</v>
      </c>
      <c r="P40" s="369">
        <f>(Ordenamiento!P40/66)*10</f>
        <v>8.6363636363636367</v>
      </c>
      <c r="Q40" s="369">
        <f>(Ordenamiento!Q40/66)*10</f>
        <v>8.6363636363636367</v>
      </c>
      <c r="R40" s="369">
        <f>(Ordenamiento!R40/66)*10</f>
        <v>2.4242424242424243</v>
      </c>
      <c r="S40" s="369">
        <f>(Ordenamiento!S40/66)*10</f>
        <v>3.7878787878787881</v>
      </c>
      <c r="T40" s="369">
        <f>(Ordenamiento!T40/66)*10</f>
        <v>6.8181818181818175</v>
      </c>
      <c r="U40" s="369">
        <f>(Ordenamiento!U40/66)*10</f>
        <v>1.6666666666666665</v>
      </c>
      <c r="V40" s="369">
        <f>(Ordenamiento!V40/66)*10</f>
        <v>1.9696969696969697</v>
      </c>
      <c r="W40" s="369">
        <f>(Ordenamiento!W40/66)*10</f>
        <v>3.1818181818181817</v>
      </c>
      <c r="X40" s="369">
        <f>(Ordenamiento!X40/66)*10</f>
        <v>8.1818181818181817</v>
      </c>
      <c r="Y40" s="369">
        <f>(Ordenamiento!Y40/66)*10</f>
        <v>1.6666666666666665</v>
      </c>
      <c r="Z40" s="369">
        <f>(Ordenamiento!Z40/66)*10</f>
        <v>0.90909090909090917</v>
      </c>
      <c r="AA40" s="369">
        <f>(Ordenamiento!AA40/66)*10</f>
        <v>2.8787878787878789</v>
      </c>
      <c r="AB40" s="369">
        <f>(Ordenamiento!AB40/66)*10</f>
        <v>9.3939393939393945</v>
      </c>
      <c r="AC40" s="369">
        <f>(Ordenamiento!AC40/66)*10</f>
        <v>1.8181818181818183</v>
      </c>
      <c r="AD40" s="369">
        <f>(Ordenamiento!AD40/66)*10</f>
        <v>7.5757575757575761</v>
      </c>
      <c r="AE40" s="369">
        <f>(Ordenamiento!AE40/66)*10</f>
        <v>1.8181818181818183</v>
      </c>
      <c r="AF40" s="369">
        <f>(Ordenamiento!AF40/66)*10</f>
        <v>10</v>
      </c>
      <c r="AG40" s="369">
        <f>(Ordenamiento!AG40/66)*10</f>
        <v>5.7575757575757578</v>
      </c>
      <c r="AH40" s="369">
        <f>(Ordenamiento!AH40/66)*10</f>
        <v>5.3030303030303028</v>
      </c>
      <c r="AI40" s="369">
        <f>(Ordenamiento!AI40/66)*10</f>
        <v>4.545454545454545</v>
      </c>
      <c r="AJ40" s="369">
        <f>(Ordenamiento!AJ40/66)*10</f>
        <v>5.7575757575757578</v>
      </c>
      <c r="AK40" s="369">
        <f>(Ordenamiento!AK40/66)*10</f>
        <v>8.3333333333333339</v>
      </c>
      <c r="AL40" s="369">
        <f>(Ordenamiento!AL40/66)*10</f>
        <v>5.3030303030303028</v>
      </c>
      <c r="AM40" s="369">
        <f>(Ordenamiento!AM40/66)*10</f>
        <v>10</v>
      </c>
      <c r="AN40" s="369">
        <f>(Ordenamiento!AN40/66)*10</f>
        <v>8.3333333333333339</v>
      </c>
      <c r="AO40" s="369">
        <f>(Ordenamiento!AO40/66)*10</f>
        <v>5.9090909090909092</v>
      </c>
      <c r="AP40" s="369">
        <f>(Ordenamiento!AP40/66)*10</f>
        <v>5.9090909090909092</v>
      </c>
      <c r="AQ40" s="369">
        <f>(Ordenamiento!AQ40/66)*10</f>
        <v>7.1212121212121211</v>
      </c>
      <c r="AR40" s="369">
        <f>(Ordenamiento!AR40/66)*10</f>
        <v>9.2424242424242422</v>
      </c>
      <c r="AS40" s="369">
        <f>(Ordenamiento!AS40/66)*10</f>
        <v>3.4848484848484853</v>
      </c>
      <c r="AT40" s="369">
        <f>(Ordenamiento!AT40/66)*10</f>
        <v>0.90909090909090917</v>
      </c>
      <c r="AU40" s="369">
        <f>(Ordenamiento!AU40/66)*10</f>
        <v>6.5151515151515147</v>
      </c>
      <c r="AV40" s="369">
        <f>(Ordenamiento!AV40/66)*10</f>
        <v>4.8484848484848486</v>
      </c>
      <c r="AW40" s="369">
        <f>(Ordenamiento!AW40/66)*10</f>
        <v>7.7272727272727266</v>
      </c>
      <c r="AX40" s="369">
        <f>(Ordenamiento!AX40/66)*10</f>
        <v>9.0909090909090899</v>
      </c>
      <c r="AY40" s="369">
        <f>(Ordenamiento!AY40/66)*10</f>
        <v>9.2424242424242422</v>
      </c>
      <c r="AZ40" s="369">
        <f>(Ordenamiento!AZ40/66)*10</f>
        <v>7.2727272727272734</v>
      </c>
      <c r="BA40" s="369">
        <f>(Ordenamiento!BA40/66)*10</f>
        <v>3.0303030303030303</v>
      </c>
      <c r="BB40" s="369">
        <f>(Ordenamiento!BB40/66)*10</f>
        <v>0.60606060606060608</v>
      </c>
      <c r="BC40" s="369">
        <f>(Ordenamiento!BC40/66)*10</f>
        <v>9.3939393939393945</v>
      </c>
      <c r="BD40" s="369">
        <f>(Ordenamiento!BD40/66)*10</f>
        <v>8.3333333333333339</v>
      </c>
      <c r="BE40" s="369">
        <f>(Ordenamiento!BE40/66)*10</f>
        <v>4.545454545454545</v>
      </c>
      <c r="BF40" s="369">
        <f>(Ordenamiento!BF40/66)*10</f>
        <v>3.9393939393939394</v>
      </c>
      <c r="BG40" s="369">
        <f>(Ordenamiento!BG40/66)*10</f>
        <v>8.9393939393939394</v>
      </c>
      <c r="BH40" s="369">
        <f>(Ordenamiento!BH40/66)*10</f>
        <v>1.5151515151515151</v>
      </c>
      <c r="BI40" s="369">
        <f>(Ordenamiento!BI40/66)*10</f>
        <v>3.0303030303030303</v>
      </c>
      <c r="BJ40" s="369">
        <f>(Ordenamiento!BJ40/66)*10</f>
        <v>5.1515151515151514</v>
      </c>
      <c r="BK40" s="369">
        <f>(Ordenamiento!BK40/66)*10</f>
        <v>6.0606060606060606</v>
      </c>
      <c r="BL40" s="369">
        <f>(Ordenamiento!BL40/66)*10</f>
        <v>4.545454545454545</v>
      </c>
      <c r="BM40" s="369">
        <f>(Ordenamiento!BM40/66)*10</f>
        <v>4.545454545454545</v>
      </c>
      <c r="BN40" s="369">
        <f>(Ordenamiento!BN40/66)*10</f>
        <v>9.2424242424242422</v>
      </c>
      <c r="BO40" s="369">
        <f>(Ordenamiento!BO40/66)*10</f>
        <v>7.8787878787878789</v>
      </c>
      <c r="BP40" s="369">
        <f>(Ordenamiento!BP40/66)*10</f>
        <v>3.1818181818181817</v>
      </c>
      <c r="BQ40" s="369">
        <f>(Ordenamiento!BQ40/66)*10</f>
        <v>8.6363636363636367</v>
      </c>
      <c r="BR40" s="369">
        <f>(Ordenamiento!BR40/66)*10</f>
        <v>8.7878787878787872</v>
      </c>
      <c r="BS40" s="369">
        <f>(Ordenamiento!BS40/66)*10</f>
        <v>5.7575757575757578</v>
      </c>
      <c r="BT40" s="369">
        <f>(Ordenamiento!BT40/66)*10</f>
        <v>5</v>
      </c>
      <c r="BU40" s="369">
        <f>(Ordenamiento!BU40/66)*10</f>
        <v>3.7878787878787881</v>
      </c>
    </row>
    <row r="41" spans="1:73">
      <c r="A41" s="367">
        <v>18</v>
      </c>
      <c r="B41" s="367" t="s">
        <v>86</v>
      </c>
      <c r="C41" s="367">
        <v>2023</v>
      </c>
      <c r="D41" s="369">
        <f>(Ordenamiento!D41/66)*10</f>
        <v>2.2727272727272725</v>
      </c>
      <c r="E41" s="369">
        <f>(Ordenamiento!E41/66)*10</f>
        <v>6.9696969696969706</v>
      </c>
      <c r="F41" s="369">
        <f>(Ordenamiento!F41/66)*10</f>
        <v>2.5757575757575757</v>
      </c>
      <c r="G41" s="369">
        <f>(Ordenamiento!G41/66)*10</f>
        <v>6.9696969696969706</v>
      </c>
      <c r="H41" s="369">
        <f>(Ordenamiento!H41/66)*10</f>
        <v>5.1515151515151514</v>
      </c>
      <c r="I41" s="369">
        <f>(Ordenamiento!I41/66)*10</f>
        <v>2.8787878787878789</v>
      </c>
      <c r="J41" s="369">
        <f>(Ordenamiento!J41/66)*10</f>
        <v>3.9393939393939394</v>
      </c>
      <c r="K41" s="369">
        <f>(Ordenamiento!K41/66)*10</f>
        <v>2.2727272727272725</v>
      </c>
      <c r="L41" s="369">
        <f>(Ordenamiento!L41/66)*10</f>
        <v>5.1515151515151514</v>
      </c>
      <c r="M41" s="369">
        <f>(Ordenamiento!M41/66)*10</f>
        <v>5.7575757575757578</v>
      </c>
      <c r="N41" s="369">
        <f>(Ordenamiento!N41/66)*10</f>
        <v>2.1212121212121211</v>
      </c>
      <c r="O41" s="369">
        <f>(Ordenamiento!O41/66)*10</f>
        <v>3.0303030303030303</v>
      </c>
      <c r="P41" s="369">
        <f>(Ordenamiento!P41/66)*10</f>
        <v>9.6969696969696972</v>
      </c>
      <c r="Q41" s="369">
        <f>(Ordenamiento!Q41/66)*10</f>
        <v>1.9696969696969697</v>
      </c>
      <c r="R41" s="369">
        <f>(Ordenamiento!R41/66)*10</f>
        <v>1.9696969696969697</v>
      </c>
      <c r="S41" s="369">
        <f>(Ordenamiento!S41/66)*10</f>
        <v>1.6666666666666665</v>
      </c>
      <c r="T41" s="369">
        <f>(Ordenamiento!T41/66)*10</f>
        <v>1.2121212121212122</v>
      </c>
      <c r="U41" s="369">
        <f>(Ordenamiento!U41/66)*10</f>
        <v>6.2121212121212119</v>
      </c>
      <c r="V41" s="369">
        <f>(Ordenamiento!V41/66)*10</f>
        <v>1.8181818181818183</v>
      </c>
      <c r="W41" s="369">
        <f>(Ordenamiento!W41/66)*10</f>
        <v>4.6969696969696972</v>
      </c>
      <c r="X41" s="369">
        <f>(Ordenamiento!X41/66)*10</f>
        <v>1.6666666666666665</v>
      </c>
      <c r="Y41" s="369">
        <f>(Ordenamiento!Y41/66)*10</f>
        <v>3.0303030303030303</v>
      </c>
      <c r="Z41" s="369">
        <f>(Ordenamiento!Z41/66)*10</f>
        <v>1.9696969696969697</v>
      </c>
      <c r="AA41" s="369">
        <f>(Ordenamiento!AA41/66)*10</f>
        <v>5.4545454545454541</v>
      </c>
      <c r="AB41" s="369">
        <f>(Ordenamiento!AB41/66)*10</f>
        <v>1.8181818181818183</v>
      </c>
      <c r="AC41" s="369">
        <f>(Ordenamiento!AC41/66)*10</f>
        <v>7.7272727272727266</v>
      </c>
      <c r="AD41" s="369">
        <f>(Ordenamiento!AD41/66)*10</f>
        <v>3.4848484848484853</v>
      </c>
      <c r="AE41" s="369">
        <f>(Ordenamiento!AE41/66)*10</f>
        <v>8.4848484848484844</v>
      </c>
      <c r="AF41" s="369">
        <f>(Ordenamiento!AF41/66)*10</f>
        <v>4.3939393939393936</v>
      </c>
      <c r="AG41" s="369">
        <f>(Ordenamiento!AG41/66)*10</f>
        <v>2.1212121212121211</v>
      </c>
      <c r="AH41" s="369">
        <f>(Ordenamiento!AH41/66)*10</f>
        <v>3.4848484848484853</v>
      </c>
      <c r="AI41" s="369">
        <f>(Ordenamiento!AI41/66)*10</f>
        <v>2.2727272727272725</v>
      </c>
      <c r="AJ41" s="369">
        <f>(Ordenamiento!AJ41/66)*10</f>
        <v>1.2121212121212122</v>
      </c>
      <c r="AK41" s="369">
        <f>(Ordenamiento!AK41/66)*10</f>
        <v>1.9696969696969697</v>
      </c>
      <c r="AL41" s="369">
        <f>(Ordenamiento!AL41/66)*10</f>
        <v>3.7878787878787881</v>
      </c>
      <c r="AM41" s="369">
        <f>(Ordenamiento!AM41/66)*10</f>
        <v>4.0909090909090908</v>
      </c>
      <c r="AN41" s="369">
        <f>(Ordenamiento!AN41/66)*10</f>
        <v>7.2727272727272734</v>
      </c>
      <c r="AO41" s="369">
        <f>(Ordenamiento!AO41/66)*10</f>
        <v>3.1818181818181817</v>
      </c>
      <c r="AP41" s="369">
        <f>(Ordenamiento!AP41/66)*10</f>
        <v>7.7272727272727266</v>
      </c>
      <c r="AQ41" s="369">
        <f>(Ordenamiento!AQ41/66)*10</f>
        <v>9.8484848484848477</v>
      </c>
      <c r="AR41" s="369">
        <f>(Ordenamiento!AR41/66)*10</f>
        <v>7.1212121212121211</v>
      </c>
      <c r="AS41" s="369">
        <f>(Ordenamiento!AS41/66)*10</f>
        <v>2.8787878787878789</v>
      </c>
      <c r="AT41" s="369">
        <f>(Ordenamiento!AT41/66)*10</f>
        <v>3.7878787878787881</v>
      </c>
      <c r="AU41" s="369">
        <f>(Ordenamiento!AU41/66)*10</f>
        <v>8.1818181818181817</v>
      </c>
      <c r="AV41" s="369">
        <f>(Ordenamiento!AV41/66)*10</f>
        <v>1.8181818181818183</v>
      </c>
      <c r="AW41" s="369">
        <f>(Ordenamiento!AW41/66)*10</f>
        <v>8.4848484848484844</v>
      </c>
      <c r="AX41" s="369">
        <f>(Ordenamiento!AX41/66)*10</f>
        <v>1.3636363636363635</v>
      </c>
      <c r="AY41" s="369">
        <f>(Ordenamiento!AY41/66)*10</f>
        <v>3.4848484848484853</v>
      </c>
      <c r="AZ41" s="369">
        <f>(Ordenamiento!AZ41/66)*10</f>
        <v>1.9696969696969697</v>
      </c>
      <c r="BA41" s="369">
        <f>(Ordenamiento!BA41/66)*10</f>
        <v>2.8787878787878789</v>
      </c>
      <c r="BB41" s="369">
        <f>(Ordenamiento!BB41/66)*10</f>
        <v>1.2121212121212122</v>
      </c>
      <c r="BC41" s="369">
        <f>(Ordenamiento!BC41/66)*10</f>
        <v>8.3333333333333339</v>
      </c>
      <c r="BD41" s="369">
        <f>(Ordenamiento!BD41/66)*10</f>
        <v>1.5151515151515151</v>
      </c>
      <c r="BE41" s="369">
        <f>(Ordenamiento!BE41/66)*10</f>
        <v>1.8181818181818183</v>
      </c>
      <c r="BF41" s="369">
        <f>(Ordenamiento!BF41/66)*10</f>
        <v>7.5757575757575761</v>
      </c>
      <c r="BG41" s="369">
        <f>(Ordenamiento!BG41/66)*10</f>
        <v>1.3636363636363635</v>
      </c>
      <c r="BH41" s="369">
        <f>(Ordenamiento!BH41/66)*10</f>
        <v>1.9696969696969697</v>
      </c>
      <c r="BI41" s="369">
        <f>(Ordenamiento!BI41/66)*10</f>
        <v>3.333333333333333</v>
      </c>
      <c r="BJ41" s="369">
        <f>(Ordenamiento!BJ41/66)*10</f>
        <v>3.0303030303030303</v>
      </c>
      <c r="BK41" s="369">
        <f>(Ordenamiento!BK41/66)*10</f>
        <v>2.2727272727272725</v>
      </c>
      <c r="BL41" s="369">
        <f>(Ordenamiento!BL41/66)*10</f>
        <v>6.5151515151515147</v>
      </c>
      <c r="BM41" s="369">
        <f>(Ordenamiento!BM41/66)*10</f>
        <v>5.3030303030303028</v>
      </c>
      <c r="BN41" s="369">
        <f>(Ordenamiento!BN41/66)*10</f>
        <v>4.0909090909090908</v>
      </c>
      <c r="BO41" s="369">
        <f>(Ordenamiento!BO41/66)*10</f>
        <v>5.1515151515151514</v>
      </c>
      <c r="BP41" s="369">
        <f>(Ordenamiento!BP41/66)*10</f>
        <v>0.75757575757575757</v>
      </c>
      <c r="BQ41" s="369">
        <f>(Ordenamiento!BQ41/66)*10</f>
        <v>6.9696969696969706</v>
      </c>
      <c r="BR41" s="369">
        <f>(Ordenamiento!BR41/66)*10</f>
        <v>3.7878787878787881</v>
      </c>
      <c r="BS41" s="369">
        <f>(Ordenamiento!BS41/66)*10</f>
        <v>4.3939393939393936</v>
      </c>
      <c r="BT41" s="369">
        <f>(Ordenamiento!BT41/66)*10</f>
        <v>2.8787878787878789</v>
      </c>
      <c r="BU41" s="369">
        <f>(Ordenamiento!BU41/66)*10</f>
        <v>1.5151515151515151</v>
      </c>
    </row>
    <row r="42" spans="1:73">
      <c r="A42" s="367">
        <v>19</v>
      </c>
      <c r="B42" s="367" t="s">
        <v>87</v>
      </c>
      <c r="C42" s="367">
        <v>2023</v>
      </c>
      <c r="D42" s="369">
        <f>(Ordenamiento!D42/66)*10</f>
        <v>4.0909090909090908</v>
      </c>
      <c r="E42" s="369">
        <f>(Ordenamiento!E42/66)*10</f>
        <v>4.0909090909090908</v>
      </c>
      <c r="F42" s="369">
        <f>(Ordenamiento!F42/66)*10</f>
        <v>1.0606060606060606</v>
      </c>
      <c r="G42" s="369">
        <f>(Ordenamiento!G42/66)*10</f>
        <v>1.6666666666666665</v>
      </c>
      <c r="H42" s="369">
        <f>(Ordenamiento!H42/66)*10</f>
        <v>2.2727272727272725</v>
      </c>
      <c r="I42" s="369">
        <f>(Ordenamiento!I42/66)*10</f>
        <v>0.60606060606060608</v>
      </c>
      <c r="J42" s="369">
        <f>(Ordenamiento!J42/66)*10</f>
        <v>4.0909090909090908</v>
      </c>
      <c r="K42" s="369">
        <f>(Ordenamiento!K42/66)*10</f>
        <v>3.1818181818181817</v>
      </c>
      <c r="L42" s="369">
        <f>(Ordenamiento!L42/66)*10</f>
        <v>3.1818181818181817</v>
      </c>
      <c r="M42" s="369">
        <f>(Ordenamiento!M42/66)*10</f>
        <v>7.1212121212121211</v>
      </c>
      <c r="N42" s="369">
        <f>(Ordenamiento!N42/66)*10</f>
        <v>1.8181818181818183</v>
      </c>
      <c r="O42" s="369">
        <f>(Ordenamiento!O42/66)*10</f>
        <v>5.6060606060606055</v>
      </c>
      <c r="P42" s="369">
        <f>(Ordenamiento!P42/66)*10</f>
        <v>3.1818181818181817</v>
      </c>
      <c r="Q42" s="369">
        <f>(Ordenamiento!Q42/66)*10</f>
        <v>5.7575757575757578</v>
      </c>
      <c r="R42" s="369">
        <f>(Ordenamiento!R42/66)*10</f>
        <v>1.3636363636363635</v>
      </c>
      <c r="S42" s="369">
        <f>(Ordenamiento!S42/66)*10</f>
        <v>3.1818181818181817</v>
      </c>
      <c r="T42" s="369">
        <f>(Ordenamiento!T42/66)*10</f>
        <v>5.3030303030303028</v>
      </c>
      <c r="U42" s="369">
        <f>(Ordenamiento!U42/66)*10</f>
        <v>1.9696969696969697</v>
      </c>
      <c r="V42" s="369">
        <f>(Ordenamiento!V42/66)*10</f>
        <v>7.5757575757575761</v>
      </c>
      <c r="W42" s="369">
        <f>(Ordenamiento!W42/66)*10</f>
        <v>7.8787878787878789</v>
      </c>
      <c r="X42" s="369">
        <f>(Ordenamiento!X42/66)*10</f>
        <v>2.1212121212121211</v>
      </c>
      <c r="Y42" s="369">
        <f>(Ordenamiento!Y42/66)*10</f>
        <v>9.3939393939393945</v>
      </c>
      <c r="Z42" s="369">
        <f>(Ordenamiento!Z42/66)*10</f>
        <v>7.8787878787878789</v>
      </c>
      <c r="AA42" s="369">
        <f>(Ordenamiento!AA42/66)*10</f>
        <v>1.8181818181818183</v>
      </c>
      <c r="AB42" s="369">
        <f>(Ordenamiento!AB42/66)*10</f>
        <v>4.2424242424242422</v>
      </c>
      <c r="AC42" s="369">
        <f>(Ordenamiento!AC42/66)*10</f>
        <v>7.8787878787878789</v>
      </c>
      <c r="AD42" s="369">
        <f>(Ordenamiento!AD42/66)*10</f>
        <v>1.6666666666666665</v>
      </c>
      <c r="AE42" s="369">
        <f>(Ordenamiento!AE42/66)*10</f>
        <v>6.8181818181818175</v>
      </c>
      <c r="AF42" s="369">
        <f>(Ordenamiento!AF42/66)*10</f>
        <v>6.9696969696969706</v>
      </c>
      <c r="AG42" s="369">
        <f>(Ordenamiento!AG42/66)*10</f>
        <v>3.0303030303030303</v>
      </c>
      <c r="AH42" s="369">
        <f>(Ordenamiento!AH42/66)*10</f>
        <v>8.4848484848484844</v>
      </c>
      <c r="AI42" s="369">
        <f>(Ordenamiento!AI42/66)*10</f>
        <v>8.4848484848484844</v>
      </c>
      <c r="AJ42" s="369">
        <f>(Ordenamiento!AJ42/66)*10</f>
        <v>5.9090909090909092</v>
      </c>
      <c r="AK42" s="369">
        <f>(Ordenamiento!AK42/66)*10</f>
        <v>3.4848484848484853</v>
      </c>
      <c r="AL42" s="369">
        <f>(Ordenamiento!AL42/66)*10</f>
        <v>6.5151515151515147</v>
      </c>
      <c r="AM42" s="369">
        <f>(Ordenamiento!AM42/66)*10</f>
        <v>5.6060606060606055</v>
      </c>
      <c r="AN42" s="369">
        <f>(Ordenamiento!AN42/66)*10</f>
        <v>5.6060606060606055</v>
      </c>
      <c r="AO42" s="369">
        <f>(Ordenamiento!AO42/66)*10</f>
        <v>2.7272727272727271</v>
      </c>
      <c r="AP42" s="369">
        <f>(Ordenamiento!AP42/66)*10</f>
        <v>4.6969696969696972</v>
      </c>
      <c r="AQ42" s="369">
        <f>(Ordenamiento!AQ42/66)*10</f>
        <v>2.2727272727272725</v>
      </c>
      <c r="AR42" s="369">
        <f>(Ordenamiento!AR42/66)*10</f>
        <v>2.2727272727272725</v>
      </c>
      <c r="AS42" s="369">
        <f>(Ordenamiento!AS42/66)*10</f>
        <v>1.5151515151515151</v>
      </c>
      <c r="AT42" s="369">
        <f>(Ordenamiento!AT42/66)*10</f>
        <v>8.1818181818181817</v>
      </c>
      <c r="AU42" s="369">
        <f>(Ordenamiento!AU42/66)*10</f>
        <v>5.7575757575757578</v>
      </c>
      <c r="AV42" s="369">
        <f>(Ordenamiento!AV42/66)*10</f>
        <v>0.75757575757575757</v>
      </c>
      <c r="AW42" s="369">
        <f>(Ordenamiento!AW42/66)*10</f>
        <v>3.4848484848484853</v>
      </c>
      <c r="AX42" s="369">
        <f>(Ordenamiento!AX42/66)*10</f>
        <v>3.7878787878787881</v>
      </c>
      <c r="AY42" s="369">
        <f>(Ordenamiento!AY42/66)*10</f>
        <v>7.8787878787878789</v>
      </c>
      <c r="AZ42" s="369">
        <f>(Ordenamiento!AZ42/66)*10</f>
        <v>4.0909090909090908</v>
      </c>
      <c r="BA42" s="369">
        <f>(Ordenamiento!BA42/66)*10</f>
        <v>8.9393939393939394</v>
      </c>
      <c r="BB42" s="369">
        <f>(Ordenamiento!BB42/66)*10</f>
        <v>4.3939393939393936</v>
      </c>
      <c r="BC42" s="369">
        <f>(Ordenamiento!BC42/66)*10</f>
        <v>8.9393939393939394</v>
      </c>
      <c r="BD42" s="369">
        <f>(Ordenamiento!BD42/66)*10</f>
        <v>5.7575757575757578</v>
      </c>
      <c r="BE42" s="369">
        <f>(Ordenamiento!BE42/66)*10</f>
        <v>7.1212121212121211</v>
      </c>
      <c r="BF42" s="369">
        <f>(Ordenamiento!BF42/66)*10</f>
        <v>2.1212121212121211</v>
      </c>
      <c r="BG42" s="369">
        <f>(Ordenamiento!BG42/66)*10</f>
        <v>9.5454545454545467</v>
      </c>
      <c r="BH42" s="369">
        <f>(Ordenamiento!BH42/66)*10</f>
        <v>3.9393939393939394</v>
      </c>
      <c r="BI42" s="369">
        <f>(Ordenamiento!BI42/66)*10</f>
        <v>1.2121212121212122</v>
      </c>
      <c r="BJ42" s="369">
        <f>(Ordenamiento!BJ42/66)*10</f>
        <v>2.5757575757575757</v>
      </c>
      <c r="BK42" s="369">
        <f>(Ordenamiento!BK42/66)*10</f>
        <v>1.0606060606060606</v>
      </c>
      <c r="BL42" s="369">
        <f>(Ordenamiento!BL42/66)*10</f>
        <v>3.4848484848484853</v>
      </c>
      <c r="BM42" s="369">
        <f>(Ordenamiento!BM42/66)*10</f>
        <v>7.5757575757575761</v>
      </c>
      <c r="BN42" s="369">
        <f>(Ordenamiento!BN42/66)*10</f>
        <v>4.545454545454545</v>
      </c>
      <c r="BO42" s="369">
        <f>(Ordenamiento!BO42/66)*10</f>
        <v>1.9696969696969697</v>
      </c>
      <c r="BP42" s="369">
        <f>(Ordenamiento!BP42/66)*10</f>
        <v>5</v>
      </c>
      <c r="BQ42" s="369">
        <f>(Ordenamiento!BQ42/66)*10</f>
        <v>6.2121212121212119</v>
      </c>
      <c r="BR42" s="369">
        <f>(Ordenamiento!BR42/66)*10</f>
        <v>5</v>
      </c>
      <c r="BS42" s="369">
        <f>(Ordenamiento!BS42/66)*10</f>
        <v>5</v>
      </c>
      <c r="BT42" s="369">
        <f>(Ordenamiento!BT42/66)*10</f>
        <v>5.4545454545454541</v>
      </c>
      <c r="BU42" s="369">
        <f>(Ordenamiento!BU42/66)*10</f>
        <v>5.4545454545454541</v>
      </c>
    </row>
    <row r="43" spans="1:73">
      <c r="A43" s="367">
        <v>20</v>
      </c>
      <c r="B43" s="367" t="s">
        <v>88</v>
      </c>
      <c r="C43" s="367">
        <v>2023</v>
      </c>
      <c r="D43" s="369">
        <f>(Ordenamiento!D43/66)*10</f>
        <v>3.333333333333333</v>
      </c>
      <c r="E43" s="369">
        <f>(Ordenamiento!E43/66)*10</f>
        <v>2.1212121212121211</v>
      </c>
      <c r="F43" s="369">
        <f>(Ordenamiento!F43/66)*10</f>
        <v>6.0606060606060606</v>
      </c>
      <c r="G43" s="369">
        <f>(Ordenamiento!G43/66)*10</f>
        <v>3.1818181818181817</v>
      </c>
      <c r="H43" s="369">
        <f>(Ordenamiento!H43/66)*10</f>
        <v>3.333333333333333</v>
      </c>
      <c r="I43" s="369">
        <f>(Ordenamiento!I43/66)*10</f>
        <v>3.9393939393939394</v>
      </c>
      <c r="J43" s="369">
        <f>(Ordenamiento!J43/66)*10</f>
        <v>4.545454545454545</v>
      </c>
      <c r="K43" s="369">
        <f>(Ordenamiento!K43/66)*10</f>
        <v>2.8787878787878789</v>
      </c>
      <c r="L43" s="369">
        <f>(Ordenamiento!L43/66)*10</f>
        <v>6.9696969696969706</v>
      </c>
      <c r="M43" s="369">
        <f>(Ordenamiento!M43/66)*10</f>
        <v>6.6666666666666661</v>
      </c>
      <c r="N43" s="369">
        <f>(Ordenamiento!N43/66)*10</f>
        <v>6.8181818181818175</v>
      </c>
      <c r="O43" s="369">
        <f>(Ordenamiento!O43/66)*10</f>
        <v>1.3636363636363635</v>
      </c>
      <c r="P43" s="369">
        <f>(Ordenamiento!P43/66)*10</f>
        <v>6.3636363636363633</v>
      </c>
      <c r="Q43" s="369">
        <f>(Ordenamiento!Q43/66)*10</f>
        <v>4.0909090909090908</v>
      </c>
      <c r="R43" s="369">
        <f>(Ordenamiento!R43/66)*10</f>
        <v>8.3333333333333339</v>
      </c>
      <c r="S43" s="369">
        <f>(Ordenamiento!S43/66)*10</f>
        <v>1.2121212121212122</v>
      </c>
      <c r="T43" s="369">
        <f>(Ordenamiento!T43/66)*10</f>
        <v>7.7272727272727266</v>
      </c>
      <c r="U43" s="369">
        <f>(Ordenamiento!U43/66)*10</f>
        <v>6.6666666666666661</v>
      </c>
      <c r="V43" s="369">
        <f>(Ordenamiento!V43/66)*10</f>
        <v>6.9696969696969706</v>
      </c>
      <c r="W43" s="369">
        <f>(Ordenamiento!W43/66)*10</f>
        <v>9.5454545454545467</v>
      </c>
      <c r="X43" s="369">
        <f>(Ordenamiento!X43/66)*10</f>
        <v>5.9090909090909092</v>
      </c>
      <c r="Y43" s="369">
        <f>(Ordenamiento!Y43/66)*10</f>
        <v>6.0606060606060606</v>
      </c>
      <c r="Z43" s="369">
        <f>(Ordenamiento!Z43/66)*10</f>
        <v>2.8787878787878789</v>
      </c>
      <c r="AA43" s="369">
        <f>(Ordenamiento!AA43/66)*10</f>
        <v>4.0909090909090908</v>
      </c>
      <c r="AB43" s="369">
        <f>(Ordenamiento!AB43/66)*10</f>
        <v>8.4848484848484844</v>
      </c>
      <c r="AC43" s="369">
        <f>(Ordenamiento!AC43/66)*10</f>
        <v>7.1212121212121211</v>
      </c>
      <c r="AD43" s="369">
        <f>(Ordenamiento!AD43/66)*10</f>
        <v>6.3636363636363633</v>
      </c>
      <c r="AE43" s="369">
        <f>(Ordenamiento!AE43/66)*10</f>
        <v>6.5151515151515147</v>
      </c>
      <c r="AF43" s="369">
        <f>(Ordenamiento!AF43/66)*10</f>
        <v>6.0606060606060606</v>
      </c>
      <c r="AG43" s="369">
        <f>(Ordenamiento!AG43/66)*10</f>
        <v>3.4848484848484853</v>
      </c>
      <c r="AH43" s="369">
        <f>(Ordenamiento!AH43/66)*10</f>
        <v>3.333333333333333</v>
      </c>
      <c r="AI43" s="369">
        <f>(Ordenamiento!AI43/66)*10</f>
        <v>0.60606060606060608</v>
      </c>
      <c r="AJ43" s="369">
        <f>(Ordenamiento!AJ43/66)*10</f>
        <v>2.4242424242424243</v>
      </c>
      <c r="AK43" s="369">
        <f>(Ordenamiento!AK43/66)*10</f>
        <v>3.333333333333333</v>
      </c>
      <c r="AL43" s="369">
        <f>(Ordenamiento!AL43/66)*10</f>
        <v>4.0909090909090908</v>
      </c>
      <c r="AM43" s="369">
        <f>(Ordenamiento!AM43/66)*10</f>
        <v>5.9090909090909092</v>
      </c>
      <c r="AN43" s="369">
        <f>(Ordenamiento!AN43/66)*10</f>
        <v>1.8181818181818183</v>
      </c>
      <c r="AO43" s="369">
        <f>(Ordenamiento!AO43/66)*10</f>
        <v>4.8484848484848486</v>
      </c>
      <c r="AP43" s="369">
        <f>(Ordenamiento!AP43/66)*10</f>
        <v>3.4848484848484853</v>
      </c>
      <c r="AQ43" s="369">
        <f>(Ordenamiento!AQ43/66)*10</f>
        <v>8.7878787878787872</v>
      </c>
      <c r="AR43" s="369">
        <f>(Ordenamiento!AR43/66)*10</f>
        <v>7.5757575757575761</v>
      </c>
      <c r="AS43" s="369">
        <f>(Ordenamiento!AS43/66)*10</f>
        <v>1.6666666666666665</v>
      </c>
      <c r="AT43" s="369">
        <f>(Ordenamiento!AT43/66)*10</f>
        <v>1.3636363636363635</v>
      </c>
      <c r="AU43" s="369">
        <f>(Ordenamiento!AU43/66)*10</f>
        <v>5.3030303030303028</v>
      </c>
      <c r="AV43" s="369">
        <f>(Ordenamiento!AV43/66)*10</f>
        <v>3.6363636363636367</v>
      </c>
      <c r="AW43" s="369">
        <f>(Ordenamiento!AW43/66)*10</f>
        <v>8.7878787878787872</v>
      </c>
      <c r="AX43" s="369">
        <f>(Ordenamiento!AX43/66)*10</f>
        <v>4.6969696969696972</v>
      </c>
      <c r="AY43" s="369">
        <f>(Ordenamiento!AY43/66)*10</f>
        <v>4.545454545454545</v>
      </c>
      <c r="AZ43" s="369">
        <f>(Ordenamiento!AZ43/66)*10</f>
        <v>1.3636363636363635</v>
      </c>
      <c r="BA43" s="369">
        <f>(Ordenamiento!BA43/66)*10</f>
        <v>8.0303030303030294</v>
      </c>
      <c r="BB43" s="369">
        <f>(Ordenamiento!BB43/66)*10</f>
        <v>4.8484848484848486</v>
      </c>
      <c r="BC43" s="369">
        <f>(Ordenamiento!BC43/66)*10</f>
        <v>4.3939393939393936</v>
      </c>
      <c r="BD43" s="369">
        <f>(Ordenamiento!BD43/66)*10</f>
        <v>3.333333333333333</v>
      </c>
      <c r="BE43" s="369">
        <f>(Ordenamiento!BE43/66)*10</f>
        <v>0.30303030303030304</v>
      </c>
      <c r="BF43" s="369">
        <f>(Ordenamiento!BF43/66)*10</f>
        <v>6.8181818181818175</v>
      </c>
      <c r="BG43" s="369">
        <f>(Ordenamiento!BG43/66)*10</f>
        <v>1.9696969696969697</v>
      </c>
      <c r="BH43" s="369">
        <f>(Ordenamiento!BH43/66)*10</f>
        <v>1.0606060606060606</v>
      </c>
      <c r="BI43" s="369">
        <f>(Ordenamiento!BI43/66)*10</f>
        <v>1.6666666666666665</v>
      </c>
      <c r="BJ43" s="369">
        <f>(Ordenamiento!BJ43/66)*10</f>
        <v>2.8787878787878789</v>
      </c>
      <c r="BK43" s="369">
        <f>(Ordenamiento!BK43/66)*10</f>
        <v>0.90909090909090917</v>
      </c>
      <c r="BL43" s="369">
        <f>(Ordenamiento!BL43/66)*10</f>
        <v>3.9393939393939394</v>
      </c>
      <c r="BM43" s="369">
        <f>(Ordenamiento!BM43/66)*10</f>
        <v>0.45454545454545459</v>
      </c>
      <c r="BN43" s="369">
        <f>(Ordenamiento!BN43/66)*10</f>
        <v>5.7575757575757578</v>
      </c>
      <c r="BO43" s="369">
        <f>(Ordenamiento!BO43/66)*10</f>
        <v>2.2727272727272725</v>
      </c>
      <c r="BP43" s="369">
        <f>(Ordenamiento!BP43/66)*10</f>
        <v>1.3636363636363635</v>
      </c>
      <c r="BQ43" s="369">
        <f>(Ordenamiento!BQ43/66)*10</f>
        <v>4.2424242424242422</v>
      </c>
      <c r="BR43" s="369">
        <f>(Ordenamiento!BR43/66)*10</f>
        <v>2.8787878787878789</v>
      </c>
      <c r="BS43" s="369">
        <f>(Ordenamiento!BS43/66)*10</f>
        <v>3.9393939393939394</v>
      </c>
      <c r="BT43" s="369">
        <f>(Ordenamiento!BT43/66)*10</f>
        <v>6.3636363636363633</v>
      </c>
      <c r="BU43" s="369">
        <f>(Ordenamiento!BU43/66)*10</f>
        <v>6.0606060606060606</v>
      </c>
    </row>
    <row r="44" spans="1:73">
      <c r="A44" s="367">
        <v>23</v>
      </c>
      <c r="B44" s="367" t="s">
        <v>89</v>
      </c>
      <c r="C44" s="367">
        <v>2023</v>
      </c>
      <c r="D44" s="369">
        <f>(Ordenamiento!D44/66)*10</f>
        <v>5.1515151515151514</v>
      </c>
      <c r="E44" s="369">
        <f>(Ordenamiento!E44/66)*10</f>
        <v>0.75757575757575757</v>
      </c>
      <c r="F44" s="369">
        <f>(Ordenamiento!F44/66)*10</f>
        <v>3.1818181818181817</v>
      </c>
      <c r="G44" s="369">
        <f>(Ordenamiento!G44/66)*10</f>
        <v>2.2727272727272725</v>
      </c>
      <c r="H44" s="369">
        <f>(Ordenamiento!H44/66)*10</f>
        <v>1.6666666666666665</v>
      </c>
      <c r="I44" s="369">
        <f>(Ordenamiento!I44/66)*10</f>
        <v>0.15151515151515152</v>
      </c>
      <c r="J44" s="369">
        <f>(Ordenamiento!J44/66)*10</f>
        <v>5</v>
      </c>
      <c r="K44" s="369">
        <f>(Ordenamiento!K44/66)*10</f>
        <v>6.9696969696969706</v>
      </c>
      <c r="L44" s="369">
        <f>(Ordenamiento!L44/66)*10</f>
        <v>1.3636363636363635</v>
      </c>
      <c r="M44" s="369">
        <f>(Ordenamiento!M44/66)*10</f>
        <v>8.6363636363636367</v>
      </c>
      <c r="N44" s="369">
        <f>(Ordenamiento!N44/66)*10</f>
        <v>1.5151515151515151</v>
      </c>
      <c r="O44" s="369">
        <f>(Ordenamiento!O44/66)*10</f>
        <v>8.9393939393939394</v>
      </c>
      <c r="P44" s="369">
        <f>(Ordenamiento!P44/66)*10</f>
        <v>6.9696969696969706</v>
      </c>
      <c r="Q44" s="369">
        <f>(Ordenamiento!Q44/66)*10</f>
        <v>1.5151515151515151</v>
      </c>
      <c r="R44" s="369">
        <f>(Ordenamiento!R44/66)*10</f>
        <v>7.1212121212121211</v>
      </c>
      <c r="S44" s="369">
        <f>(Ordenamiento!S44/66)*10</f>
        <v>5.9090909090909092</v>
      </c>
      <c r="T44" s="369">
        <f>(Ordenamiento!T44/66)*10</f>
        <v>2.5757575757575757</v>
      </c>
      <c r="U44" s="369">
        <f>(Ordenamiento!U44/66)*10</f>
        <v>4.545454545454545</v>
      </c>
      <c r="V44" s="369">
        <f>(Ordenamiento!V44/66)*10</f>
        <v>3.9393939393939394</v>
      </c>
      <c r="W44" s="369">
        <f>(Ordenamiento!W44/66)*10</f>
        <v>7.5757575757575761</v>
      </c>
      <c r="X44" s="369">
        <f>(Ordenamiento!X44/66)*10</f>
        <v>2.8787878787878789</v>
      </c>
      <c r="Y44" s="369">
        <f>(Ordenamiento!Y44/66)*10</f>
        <v>0.60606060606060608</v>
      </c>
      <c r="Z44" s="369">
        <f>(Ordenamiento!Z44/66)*10</f>
        <v>4.0909090909090908</v>
      </c>
      <c r="AA44" s="369">
        <f>(Ordenamiento!AA44/66)*10</f>
        <v>7.7272727272727266</v>
      </c>
      <c r="AB44" s="369">
        <f>(Ordenamiento!AB44/66)*10</f>
        <v>4.3939393939393936</v>
      </c>
      <c r="AC44" s="369">
        <f>(Ordenamiento!AC44/66)*10</f>
        <v>5.1515151515151514</v>
      </c>
      <c r="AD44" s="369">
        <f>(Ordenamiento!AD44/66)*10</f>
        <v>8.7878787878787872</v>
      </c>
      <c r="AE44" s="369">
        <f>(Ordenamiento!AE44/66)*10</f>
        <v>9.5454545454545467</v>
      </c>
      <c r="AF44" s="369">
        <f>(Ordenamiento!AF44/66)*10</f>
        <v>7.5757575757575761</v>
      </c>
      <c r="AG44" s="369">
        <f>(Ordenamiento!AG44/66)*10</f>
        <v>3.333333333333333</v>
      </c>
      <c r="AH44" s="369">
        <f>(Ordenamiento!AH44/66)*10</f>
        <v>1.9696969696969697</v>
      </c>
      <c r="AI44" s="369">
        <f>(Ordenamiento!AI44/66)*10</f>
        <v>8.7878787878787872</v>
      </c>
      <c r="AJ44" s="369">
        <f>(Ordenamiento!AJ44/66)*10</f>
        <v>6.6666666666666661</v>
      </c>
      <c r="AK44" s="369">
        <f>(Ordenamiento!AK44/66)*10</f>
        <v>5.7575757575757578</v>
      </c>
      <c r="AL44" s="369">
        <f>(Ordenamiento!AL44/66)*10</f>
        <v>1.2121212121212122</v>
      </c>
      <c r="AM44" s="369">
        <f>(Ordenamiento!AM44/66)*10</f>
        <v>6.8181818181818175</v>
      </c>
      <c r="AN44" s="369">
        <f>(Ordenamiento!AN44/66)*10</f>
        <v>8.0303030303030294</v>
      </c>
      <c r="AO44" s="369">
        <f>(Ordenamiento!AO44/66)*10</f>
        <v>3.6363636363636367</v>
      </c>
      <c r="AP44" s="369">
        <f>(Ordenamiento!AP44/66)*10</f>
        <v>2.1212121212121211</v>
      </c>
      <c r="AQ44" s="369">
        <f>(Ordenamiento!AQ44/66)*10</f>
        <v>1.9696969696969697</v>
      </c>
      <c r="AR44" s="369">
        <f>(Ordenamiento!AR44/66)*10</f>
        <v>4.8484848484848486</v>
      </c>
      <c r="AS44" s="369">
        <f>(Ordenamiento!AS44/66)*10</f>
        <v>1.8181818181818183</v>
      </c>
      <c r="AT44" s="369">
        <f>(Ordenamiento!AT44/66)*10</f>
        <v>7.7272727272727266</v>
      </c>
      <c r="AU44" s="369">
        <f>(Ordenamiento!AU44/66)*10</f>
        <v>6.2121212121212119</v>
      </c>
      <c r="AV44" s="369">
        <f>(Ordenamiento!AV44/66)*10</f>
        <v>0.45454545454545459</v>
      </c>
      <c r="AW44" s="369">
        <f>(Ordenamiento!AW44/66)*10</f>
        <v>2.2727272727272725</v>
      </c>
      <c r="AX44" s="369">
        <f>(Ordenamiento!AX44/66)*10</f>
        <v>2.1212121212121211</v>
      </c>
      <c r="AY44" s="369">
        <f>(Ordenamiento!AY44/66)*10</f>
        <v>6.3636363636363633</v>
      </c>
      <c r="AZ44" s="369">
        <f>(Ordenamiento!AZ44/66)*10</f>
        <v>8.4848484848484844</v>
      </c>
      <c r="BA44" s="369">
        <f>(Ordenamiento!BA44/66)*10</f>
        <v>9.2424242424242422</v>
      </c>
      <c r="BB44" s="369">
        <f>(Ordenamiento!BB44/66)*10</f>
        <v>2.4242424242424243</v>
      </c>
      <c r="BC44" s="369">
        <f>(Ordenamiento!BC44/66)*10</f>
        <v>7.1212121212121211</v>
      </c>
      <c r="BD44" s="369">
        <f>(Ordenamiento!BD44/66)*10</f>
        <v>4.2424242424242422</v>
      </c>
      <c r="BE44" s="369">
        <f>(Ordenamiento!BE44/66)*10</f>
        <v>0.75757575757575757</v>
      </c>
      <c r="BF44" s="369">
        <f>(Ordenamiento!BF44/66)*10</f>
        <v>8.7878787878787872</v>
      </c>
      <c r="BG44" s="369">
        <f>(Ordenamiento!BG44/66)*10</f>
        <v>9.2424242424242422</v>
      </c>
      <c r="BH44" s="369">
        <f>(Ordenamiento!BH44/66)*10</f>
        <v>3.1818181818181817</v>
      </c>
      <c r="BI44" s="369">
        <f>(Ordenamiento!BI44/66)*10</f>
        <v>2.2727272727272725</v>
      </c>
      <c r="BJ44" s="369">
        <f>(Ordenamiento!BJ44/66)*10</f>
        <v>0.45454545454545459</v>
      </c>
      <c r="BK44" s="369">
        <f>(Ordenamiento!BK44/66)*10</f>
        <v>3.9393939393939394</v>
      </c>
      <c r="BL44" s="369">
        <f>(Ordenamiento!BL44/66)*10</f>
        <v>4.8484848484848486</v>
      </c>
      <c r="BM44" s="369">
        <f>(Ordenamiento!BM44/66)*10</f>
        <v>6.0606060606060606</v>
      </c>
      <c r="BN44" s="369">
        <f>(Ordenamiento!BN44/66)*10</f>
        <v>6.6666666666666661</v>
      </c>
      <c r="BO44" s="369">
        <f>(Ordenamiento!BO44/66)*10</f>
        <v>1.2121212121212122</v>
      </c>
      <c r="BP44" s="369">
        <f>(Ordenamiento!BP44/66)*10</f>
        <v>1.9696969696969697</v>
      </c>
      <c r="BQ44" s="369">
        <f>(Ordenamiento!BQ44/66)*10</f>
        <v>6.0606060606060606</v>
      </c>
      <c r="BR44" s="369">
        <f>(Ordenamiento!BR44/66)*10</f>
        <v>9.0909090909090899</v>
      </c>
      <c r="BS44" s="369">
        <f>(Ordenamiento!BS44/66)*10</f>
        <v>9.2424242424242422</v>
      </c>
      <c r="BT44" s="369">
        <f>(Ordenamiento!BT44/66)*10</f>
        <v>7.5757575757575761</v>
      </c>
      <c r="BU44" s="369">
        <f>(Ordenamiento!BU44/66)*10</f>
        <v>3.4848484848484853</v>
      </c>
    </row>
    <row r="45" spans="1:73">
      <c r="A45" s="367">
        <v>25</v>
      </c>
      <c r="B45" s="367" t="s">
        <v>90</v>
      </c>
      <c r="C45" s="367">
        <v>2023</v>
      </c>
      <c r="D45" s="369">
        <f>(Ordenamiento!D45/66)*10</f>
        <v>5.4545454545454541</v>
      </c>
      <c r="E45" s="369">
        <f>(Ordenamiento!E45/66)*10</f>
        <v>3.4848484848484853</v>
      </c>
      <c r="F45" s="369">
        <f>(Ordenamiento!F45/66)*10</f>
        <v>7.4242424242424239</v>
      </c>
      <c r="G45" s="369">
        <f>(Ordenamiento!G45/66)*10</f>
        <v>6.6666666666666661</v>
      </c>
      <c r="H45" s="369">
        <f>(Ordenamiento!H45/66)*10</f>
        <v>7.5757575757575761</v>
      </c>
      <c r="I45" s="369">
        <f>(Ordenamiento!I45/66)*10</f>
        <v>8.1818181818181817</v>
      </c>
      <c r="J45" s="369">
        <f>(Ordenamiento!J45/66)*10</f>
        <v>9.2424242424242422</v>
      </c>
      <c r="K45" s="369">
        <f>(Ordenamiento!K45/66)*10</f>
        <v>8.9393939393939394</v>
      </c>
      <c r="L45" s="369">
        <f>(Ordenamiento!L45/66)*10</f>
        <v>6.8181818181818175</v>
      </c>
      <c r="M45" s="369">
        <f>(Ordenamiento!M45/66)*10</f>
        <v>5.6060606060606055</v>
      </c>
      <c r="N45" s="369">
        <f>(Ordenamiento!N45/66)*10</f>
        <v>8.6363636363636367</v>
      </c>
      <c r="O45" s="369">
        <f>(Ordenamiento!O45/66)*10</f>
        <v>2.8787878787878789</v>
      </c>
      <c r="P45" s="369">
        <f>(Ordenamiento!P45/66)*10</f>
        <v>4.545454545454545</v>
      </c>
      <c r="Q45" s="369">
        <f>(Ordenamiento!Q45/66)*10</f>
        <v>9.2424242424242422</v>
      </c>
      <c r="R45" s="369">
        <f>(Ordenamiento!R45/66)*10</f>
        <v>7.7272727272727266</v>
      </c>
      <c r="S45" s="369">
        <f>(Ordenamiento!S45/66)*10</f>
        <v>1.5151515151515151</v>
      </c>
      <c r="T45" s="369">
        <f>(Ordenamiento!T45/66)*10</f>
        <v>8.9393939393939394</v>
      </c>
      <c r="U45" s="369">
        <f>(Ordenamiento!U45/66)*10</f>
        <v>1.2121212121212122</v>
      </c>
      <c r="V45" s="369">
        <f>(Ordenamiento!V45/66)*10</f>
        <v>0.60606060606060608</v>
      </c>
      <c r="W45" s="369">
        <f>(Ordenamiento!W45/66)*10</f>
        <v>7.4242424242424239</v>
      </c>
      <c r="X45" s="369">
        <f>(Ordenamiento!X45/66)*10</f>
        <v>3.6363636363636367</v>
      </c>
      <c r="Y45" s="369">
        <f>(Ordenamiento!Y45/66)*10</f>
        <v>7.1212121212121211</v>
      </c>
      <c r="Z45" s="369">
        <f>(Ordenamiento!Z45/66)*10</f>
        <v>5.1515151515151514</v>
      </c>
      <c r="AA45" s="369">
        <f>(Ordenamiento!AA45/66)*10</f>
        <v>3.6363636363636367</v>
      </c>
      <c r="AB45" s="369">
        <f>(Ordenamiento!AB45/66)*10</f>
        <v>2.4242424242424243</v>
      </c>
      <c r="AC45" s="369">
        <f>(Ordenamiento!AC45/66)*10</f>
        <v>8.0303030303030294</v>
      </c>
      <c r="AD45" s="369">
        <f>(Ordenamiento!AD45/66)*10</f>
        <v>9.3939393939393945</v>
      </c>
      <c r="AE45" s="369">
        <f>(Ordenamiento!AE45/66)*10</f>
        <v>7.1212121212121211</v>
      </c>
      <c r="AF45" s="369">
        <f>(Ordenamiento!AF45/66)*10</f>
        <v>7.1212121212121211</v>
      </c>
      <c r="AG45" s="369">
        <f>(Ordenamiento!AG45/66)*10</f>
        <v>5.1515151515151514</v>
      </c>
      <c r="AH45" s="369">
        <f>(Ordenamiento!AH45/66)*10</f>
        <v>5.9090909090909092</v>
      </c>
      <c r="AI45" s="369">
        <f>(Ordenamiento!AI45/66)*10</f>
        <v>8.1818181818181817</v>
      </c>
      <c r="AJ45" s="369">
        <f>(Ordenamiento!AJ45/66)*10</f>
        <v>9.2424242424242422</v>
      </c>
      <c r="AK45" s="369">
        <f>(Ordenamiento!AK45/66)*10</f>
        <v>7.5757575757575761</v>
      </c>
      <c r="AL45" s="369">
        <f>(Ordenamiento!AL45/66)*10</f>
        <v>4.6969696969696972</v>
      </c>
      <c r="AM45" s="369">
        <f>(Ordenamiento!AM45/66)*10</f>
        <v>2.8787878787878789</v>
      </c>
      <c r="AN45" s="369">
        <f>(Ordenamiento!AN45/66)*10</f>
        <v>6.6666666666666661</v>
      </c>
      <c r="AO45" s="369">
        <f>(Ordenamiento!AO45/66)*10</f>
        <v>6.3636363636363633</v>
      </c>
      <c r="AP45" s="369">
        <f>(Ordenamiento!AP45/66)*10</f>
        <v>6.9696969696969706</v>
      </c>
      <c r="AQ45" s="369">
        <f>(Ordenamiento!AQ45/66)*10</f>
        <v>6.0606060606060606</v>
      </c>
      <c r="AR45" s="369">
        <f>(Ordenamiento!AR45/66)*10</f>
        <v>5.3030303030303028</v>
      </c>
      <c r="AS45" s="369">
        <f>(Ordenamiento!AS45/66)*10</f>
        <v>3.333333333333333</v>
      </c>
      <c r="AT45" s="369">
        <f>(Ordenamiento!AT45/66)*10</f>
        <v>4.2424242424242422</v>
      </c>
      <c r="AU45" s="369">
        <f>(Ordenamiento!AU45/66)*10</f>
        <v>2.5757575757575757</v>
      </c>
      <c r="AV45" s="369">
        <f>(Ordenamiento!AV45/66)*10</f>
        <v>7.8787878787878789</v>
      </c>
      <c r="AW45" s="369">
        <f>(Ordenamiento!AW45/66)*10</f>
        <v>9.2424242424242422</v>
      </c>
      <c r="AX45" s="369">
        <f>(Ordenamiento!AX45/66)*10</f>
        <v>9.6969696969696972</v>
      </c>
      <c r="AY45" s="369">
        <f>(Ordenamiento!AY45/66)*10</f>
        <v>3.7878787878787881</v>
      </c>
      <c r="AZ45" s="369">
        <f>(Ordenamiento!AZ45/66)*10</f>
        <v>4.6969696969696972</v>
      </c>
      <c r="BA45" s="369">
        <f>(Ordenamiento!BA45/66)*10</f>
        <v>6.2121212121212119</v>
      </c>
      <c r="BB45" s="369">
        <f>(Ordenamiento!BB45/66)*10</f>
        <v>3.9393939393939394</v>
      </c>
      <c r="BC45" s="369">
        <f>(Ordenamiento!BC45/66)*10</f>
        <v>7.7272727272727266</v>
      </c>
      <c r="BD45" s="369">
        <f>(Ordenamiento!BD45/66)*10</f>
        <v>9.8484848484848477</v>
      </c>
      <c r="BE45" s="369">
        <f>(Ordenamiento!BE45/66)*10</f>
        <v>3.0303030303030303</v>
      </c>
      <c r="BF45" s="369">
        <f>(Ordenamiento!BF45/66)*10</f>
        <v>1.8181818181818183</v>
      </c>
      <c r="BG45" s="369">
        <f>(Ordenamiento!BG45/66)*10</f>
        <v>7.1212121212121211</v>
      </c>
      <c r="BH45" s="369">
        <f>(Ordenamiento!BH45/66)*10</f>
        <v>7.1212121212121211</v>
      </c>
      <c r="BI45" s="369">
        <f>(Ordenamiento!BI45/66)*10</f>
        <v>6.6666666666666661</v>
      </c>
      <c r="BJ45" s="369">
        <f>(Ordenamiento!BJ45/66)*10</f>
        <v>6.6666666666666661</v>
      </c>
      <c r="BK45" s="369">
        <f>(Ordenamiento!BK45/66)*10</f>
        <v>7.8787878787878789</v>
      </c>
      <c r="BL45" s="369">
        <f>(Ordenamiento!BL45/66)*10</f>
        <v>7.8787878787878789</v>
      </c>
      <c r="BM45" s="369">
        <f>(Ordenamiento!BM45/66)*10</f>
        <v>7.2727272727272734</v>
      </c>
      <c r="BN45" s="369">
        <f>(Ordenamiento!BN45/66)*10</f>
        <v>1.2121212121212122</v>
      </c>
      <c r="BO45" s="369">
        <f>(Ordenamiento!BO45/66)*10</f>
        <v>6.8181818181818175</v>
      </c>
      <c r="BP45" s="369">
        <f>(Ordenamiento!BP45/66)*10</f>
        <v>7.2727272727272734</v>
      </c>
      <c r="BQ45" s="369">
        <f>(Ordenamiento!BQ45/66)*10</f>
        <v>10</v>
      </c>
      <c r="BR45" s="369">
        <f>(Ordenamiento!BR45/66)*10</f>
        <v>8.0303030303030294</v>
      </c>
      <c r="BS45" s="369">
        <f>(Ordenamiento!BS45/66)*10</f>
        <v>6.5151515151515147</v>
      </c>
      <c r="BT45" s="369">
        <f>(Ordenamiento!BT45/66)*10</f>
        <v>9.5454545454545467</v>
      </c>
      <c r="BU45" s="369">
        <f>(Ordenamiento!BU45/66)*10</f>
        <v>7.1212121212121211</v>
      </c>
    </row>
    <row r="46" spans="1:73">
      <c r="A46" s="367">
        <v>27</v>
      </c>
      <c r="B46" s="367" t="s">
        <v>91</v>
      </c>
      <c r="C46" s="367">
        <v>2023</v>
      </c>
      <c r="D46" s="369">
        <f>(Ordenamiento!D46/66)*10</f>
        <v>9.6969696969696972</v>
      </c>
      <c r="E46" s="369">
        <f>(Ordenamiento!E46/66)*10</f>
        <v>3.0303030303030303</v>
      </c>
      <c r="F46" s="369">
        <f>(Ordenamiento!F46/66)*10</f>
        <v>2.7272727272727271</v>
      </c>
      <c r="G46" s="369">
        <f>(Ordenamiento!G46/66)*10</f>
        <v>2.7272727272727271</v>
      </c>
      <c r="H46" s="369">
        <f>(Ordenamiento!H46/66)*10</f>
        <v>3.7878787878787881</v>
      </c>
      <c r="I46" s="369">
        <f>(Ordenamiento!I46/66)*10</f>
        <v>1.0606060606060606</v>
      </c>
      <c r="J46" s="369">
        <f>(Ordenamiento!J46/66)*10</f>
        <v>3.333333333333333</v>
      </c>
      <c r="K46" s="369">
        <f>(Ordenamiento!K46/66)*10</f>
        <v>0.75757575757575757</v>
      </c>
      <c r="L46" s="369">
        <f>(Ordenamiento!L46/66)*10</f>
        <v>0.30303030303030304</v>
      </c>
      <c r="M46" s="369">
        <f>(Ordenamiento!M46/66)*10</f>
        <v>1.5151515151515151</v>
      </c>
      <c r="N46" s="369">
        <f>(Ordenamiento!N46/66)*10</f>
        <v>4.3939393939393936</v>
      </c>
      <c r="O46" s="369">
        <f>(Ordenamiento!O46/66)*10</f>
        <v>4.3939393939393936</v>
      </c>
      <c r="P46" s="369">
        <f>(Ordenamiento!P46/66)*10</f>
        <v>3.0303030303030303</v>
      </c>
      <c r="Q46" s="369">
        <f>(Ordenamiento!Q46/66)*10</f>
        <v>1.8181818181818183</v>
      </c>
      <c r="R46" s="369">
        <f>(Ordenamiento!R46/66)*10</f>
        <v>1.6666666666666665</v>
      </c>
      <c r="S46" s="369">
        <f>(Ordenamiento!S46/66)*10</f>
        <v>7.1212121212121211</v>
      </c>
      <c r="T46" s="369">
        <f>(Ordenamiento!T46/66)*10</f>
        <v>0.45454545454545459</v>
      </c>
      <c r="U46" s="369">
        <f>(Ordenamiento!U46/66)*10</f>
        <v>5.9090909090909092</v>
      </c>
      <c r="V46" s="369">
        <f>(Ordenamiento!V46/66)*10</f>
        <v>2.1212121212121211</v>
      </c>
      <c r="W46" s="369">
        <f>(Ordenamiento!W46/66)*10</f>
        <v>8.1818181818181817</v>
      </c>
      <c r="X46" s="369">
        <f>(Ordenamiento!X46/66)*10</f>
        <v>0.60606060606060608</v>
      </c>
      <c r="Y46" s="369">
        <f>(Ordenamiento!Y46/66)*10</f>
        <v>9.8484848484848477</v>
      </c>
      <c r="Z46" s="369">
        <f>(Ordenamiento!Z46/66)*10</f>
        <v>8.9393939393939394</v>
      </c>
      <c r="AA46" s="369">
        <f>(Ordenamiento!AA46/66)*10</f>
        <v>9.8484848484848477</v>
      </c>
      <c r="AB46" s="369">
        <f>(Ordenamiento!AB46/66)*10</f>
        <v>3.1818181818181817</v>
      </c>
      <c r="AC46" s="369">
        <f>(Ordenamiento!AC46/66)*10</f>
        <v>8.7878787878787872</v>
      </c>
      <c r="AD46" s="369">
        <f>(Ordenamiento!AD46/66)*10</f>
        <v>2.8787878787878789</v>
      </c>
      <c r="AE46" s="369">
        <f>(Ordenamiento!AE46/66)*10</f>
        <v>9.8484848484848477</v>
      </c>
      <c r="AF46" s="369">
        <f>(Ordenamiento!AF46/66)*10</f>
        <v>0.30303030303030304</v>
      </c>
      <c r="AG46" s="369">
        <f>(Ordenamiento!AG46/66)*10</f>
        <v>0.30303030303030304</v>
      </c>
      <c r="AH46" s="369">
        <f>(Ordenamiento!AH46/66)*10</f>
        <v>3.9393939393939394</v>
      </c>
      <c r="AI46" s="369">
        <f>(Ordenamiento!AI46/66)*10</f>
        <v>10</v>
      </c>
      <c r="AJ46" s="369">
        <f>(Ordenamiento!AJ46/66)*10</f>
        <v>1.6666666666666665</v>
      </c>
      <c r="AK46" s="369">
        <f>(Ordenamiento!AK46/66)*10</f>
        <v>1.5151515151515151</v>
      </c>
      <c r="AL46" s="369">
        <f>(Ordenamiento!AL46/66)*10</f>
        <v>2.2727272727272725</v>
      </c>
      <c r="AM46" s="369">
        <f>(Ordenamiento!AM46/66)*10</f>
        <v>3.9393939393939394</v>
      </c>
      <c r="AN46" s="369">
        <f>(Ordenamiento!AN46/66)*10</f>
        <v>2.5757575757575757</v>
      </c>
      <c r="AO46" s="369">
        <f>(Ordenamiento!AO46/66)*10</f>
        <v>8.4848484848484844</v>
      </c>
      <c r="AP46" s="369">
        <f>(Ordenamiento!AP46/66)*10</f>
        <v>8.0303030303030294</v>
      </c>
      <c r="AQ46" s="369">
        <f>(Ordenamiento!AQ46/66)*10</f>
        <v>8.3333333333333339</v>
      </c>
      <c r="AR46" s="369">
        <f>(Ordenamiento!AR46/66)*10</f>
        <v>6.8181818181818175</v>
      </c>
      <c r="AS46" s="369">
        <f>(Ordenamiento!AS46/66)*10</f>
        <v>0.60606060606060608</v>
      </c>
      <c r="AT46" s="369">
        <f>(Ordenamiento!AT46/66)*10</f>
        <v>6.8181818181818175</v>
      </c>
      <c r="AU46" s="369">
        <f>(Ordenamiento!AU46/66)*10</f>
        <v>2.7272727272727271</v>
      </c>
      <c r="AV46" s="369">
        <f>(Ordenamiento!AV46/66)*10</f>
        <v>8.7878787878787872</v>
      </c>
      <c r="AW46" s="369">
        <f>(Ordenamiento!AW46/66)*10</f>
        <v>2.4242424242424243</v>
      </c>
      <c r="AX46" s="369">
        <f>(Ordenamiento!AX46/66)*10</f>
        <v>0.90909090909090917</v>
      </c>
      <c r="AY46" s="369">
        <f>(Ordenamiento!AY46/66)*10</f>
        <v>5.9090909090909092</v>
      </c>
      <c r="AZ46" s="369">
        <f>(Ordenamiento!AZ46/66)*10</f>
        <v>1.2121212121212122</v>
      </c>
      <c r="BA46" s="369">
        <f>(Ordenamiento!BA46/66)*10</f>
        <v>2.7272727272727271</v>
      </c>
      <c r="BB46" s="369">
        <f>(Ordenamiento!BB46/66)*10</f>
        <v>8.7878787878787872</v>
      </c>
      <c r="BC46" s="369">
        <f>(Ordenamiento!BC46/66)*10</f>
        <v>1.3636363636363635</v>
      </c>
      <c r="BD46" s="369">
        <f>(Ordenamiento!BD46/66)*10</f>
        <v>0.75757575757575757</v>
      </c>
      <c r="BE46" s="369">
        <f>(Ordenamiento!BE46/66)*10</f>
        <v>8.1818181818181817</v>
      </c>
      <c r="BF46" s="369">
        <f>(Ordenamiento!BF46/66)*10</f>
        <v>9.5454545454545467</v>
      </c>
      <c r="BG46" s="369">
        <f>(Ordenamiento!BG46/66)*10</f>
        <v>0.60606060606060608</v>
      </c>
      <c r="BH46" s="369">
        <f>(Ordenamiento!BH46/66)*10</f>
        <v>0.30303030303030304</v>
      </c>
      <c r="BI46" s="369">
        <f>(Ordenamiento!BI46/66)*10</f>
        <v>1.9696969696969697</v>
      </c>
      <c r="BJ46" s="369">
        <f>(Ordenamiento!BJ46/66)*10</f>
        <v>4.6969696969696972</v>
      </c>
      <c r="BK46" s="369">
        <f>(Ordenamiento!BK46/66)*10</f>
        <v>9.3939393939393945</v>
      </c>
      <c r="BL46" s="369">
        <f>(Ordenamiento!BL46/66)*10</f>
        <v>7.1212121212121211</v>
      </c>
      <c r="BM46" s="369">
        <f>(Ordenamiento!BM46/66)*10</f>
        <v>0.30303030303030304</v>
      </c>
      <c r="BN46" s="369">
        <f>(Ordenamiento!BN46/66)*10</f>
        <v>6.2121212121212119</v>
      </c>
      <c r="BO46" s="369">
        <f>(Ordenamiento!BO46/66)*10</f>
        <v>1.3636363636363635</v>
      </c>
      <c r="BP46" s="369">
        <f>(Ordenamiento!BP46/66)*10</f>
        <v>8.7878787878787872</v>
      </c>
      <c r="BQ46" s="369">
        <f>(Ordenamiento!BQ46/66)*10</f>
        <v>1.0606060606060606</v>
      </c>
      <c r="BR46" s="369">
        <f>(Ordenamiento!BR46/66)*10</f>
        <v>7.8787878787878789</v>
      </c>
      <c r="BS46" s="369">
        <f>(Ordenamiento!BS46/66)*10</f>
        <v>4.3939393939393936</v>
      </c>
      <c r="BT46" s="369">
        <f>(Ordenamiento!BT46/66)*10</f>
        <v>3.1818181818181817</v>
      </c>
      <c r="BU46" s="369">
        <f>(Ordenamiento!BU46/66)*10</f>
        <v>2.5757575757575757</v>
      </c>
    </row>
    <row r="47" spans="1:73">
      <c r="A47" s="367">
        <v>41</v>
      </c>
      <c r="B47" s="367" t="s">
        <v>92</v>
      </c>
      <c r="C47" s="367">
        <v>2023</v>
      </c>
      <c r="D47" s="369">
        <f>(Ordenamiento!D47/66)*10</f>
        <v>7.1212121212121211</v>
      </c>
      <c r="E47" s="369">
        <f>(Ordenamiento!E47/66)*10</f>
        <v>5.6060606060606055</v>
      </c>
      <c r="F47" s="369">
        <f>(Ordenamiento!F47/66)*10</f>
        <v>8.7878787878787872</v>
      </c>
      <c r="G47" s="369">
        <f>(Ordenamiento!G47/66)*10</f>
        <v>9.5454545454545467</v>
      </c>
      <c r="H47" s="369">
        <f>(Ordenamiento!H47/66)*10</f>
        <v>7.4242424242424239</v>
      </c>
      <c r="I47" s="369">
        <f>(Ordenamiento!I47/66)*10</f>
        <v>3.1818181818181817</v>
      </c>
      <c r="J47" s="369">
        <f>(Ordenamiento!J47/66)*10</f>
        <v>8.4848484848484844</v>
      </c>
      <c r="K47" s="369">
        <f>(Ordenamiento!K47/66)*10</f>
        <v>9.8484848484848477</v>
      </c>
      <c r="L47" s="369">
        <f>(Ordenamiento!L47/66)*10</f>
        <v>8.7878787878787872</v>
      </c>
      <c r="M47" s="369">
        <f>(Ordenamiento!M47/66)*10</f>
        <v>9.2424242424242422</v>
      </c>
      <c r="N47" s="369">
        <f>(Ordenamiento!N47/66)*10</f>
        <v>6.5151515151515147</v>
      </c>
      <c r="O47" s="369">
        <f>(Ordenamiento!O47/66)*10</f>
        <v>1.6666666666666665</v>
      </c>
      <c r="P47" s="369">
        <f>(Ordenamiento!P47/66)*10</f>
        <v>0.30303030303030304</v>
      </c>
      <c r="Q47" s="369">
        <f>(Ordenamiento!Q47/66)*10</f>
        <v>6.8181818181818175</v>
      </c>
      <c r="R47" s="369">
        <f>(Ordenamiento!R47/66)*10</f>
        <v>1.0606060606060606</v>
      </c>
      <c r="S47" s="369">
        <f>(Ordenamiento!S47/66)*10</f>
        <v>6.8181818181818175</v>
      </c>
      <c r="T47" s="369">
        <f>(Ordenamiento!T47/66)*10</f>
        <v>9.3939393939393945</v>
      </c>
      <c r="U47" s="369">
        <f>(Ordenamiento!U47/66)*10</f>
        <v>8.3333333333333339</v>
      </c>
      <c r="V47" s="369">
        <f>(Ordenamiento!V47/66)*10</f>
        <v>5.3030303030303028</v>
      </c>
      <c r="W47" s="369">
        <f>(Ordenamiento!W47/66)*10</f>
        <v>8.4848484848484844</v>
      </c>
      <c r="X47" s="369">
        <f>(Ordenamiento!X47/66)*10</f>
        <v>7.2727272727272734</v>
      </c>
      <c r="Y47" s="369">
        <f>(Ordenamiento!Y47/66)*10</f>
        <v>5.6060606060606055</v>
      </c>
      <c r="Z47" s="369">
        <f>(Ordenamiento!Z47/66)*10</f>
        <v>3.9393939393939394</v>
      </c>
      <c r="AA47" s="369">
        <f>(Ordenamiento!AA47/66)*10</f>
        <v>4.6969696969696972</v>
      </c>
      <c r="AB47" s="369">
        <f>(Ordenamiento!AB47/66)*10</f>
        <v>6.0606060606060606</v>
      </c>
      <c r="AC47" s="369">
        <f>(Ordenamiento!AC47/66)*10</f>
        <v>5.4545454545454541</v>
      </c>
      <c r="AD47" s="369">
        <f>(Ordenamiento!AD47/66)*10</f>
        <v>5</v>
      </c>
      <c r="AE47" s="369">
        <f>(Ordenamiento!AE47/66)*10</f>
        <v>3.333333333333333</v>
      </c>
      <c r="AF47" s="369">
        <f>(Ordenamiento!AF47/66)*10</f>
        <v>8.6363636363636367</v>
      </c>
      <c r="AG47" s="369">
        <f>(Ordenamiento!AG47/66)*10</f>
        <v>3.6363636363636367</v>
      </c>
      <c r="AH47" s="369">
        <f>(Ordenamiento!AH47/66)*10</f>
        <v>4.3939393939393936</v>
      </c>
      <c r="AI47" s="369">
        <f>(Ordenamiento!AI47/66)*10</f>
        <v>7.4242424242424239</v>
      </c>
      <c r="AJ47" s="369">
        <f>(Ordenamiento!AJ47/66)*10</f>
        <v>4.0909090909090908</v>
      </c>
      <c r="AK47" s="369">
        <f>(Ordenamiento!AK47/66)*10</f>
        <v>3.1818181818181817</v>
      </c>
      <c r="AL47" s="369">
        <f>(Ordenamiento!AL47/66)*10</f>
        <v>6.0606060606060606</v>
      </c>
      <c r="AM47" s="369">
        <f>(Ordenamiento!AM47/66)*10</f>
        <v>4.2424242424242422</v>
      </c>
      <c r="AN47" s="369">
        <f>(Ordenamiento!AN47/66)*10</f>
        <v>3.333333333333333</v>
      </c>
      <c r="AO47" s="369">
        <f>(Ordenamiento!AO47/66)*10</f>
        <v>9.8484848484848477</v>
      </c>
      <c r="AP47" s="369">
        <f>(Ordenamiento!AP47/66)*10</f>
        <v>8.4848484848484844</v>
      </c>
      <c r="AQ47" s="369">
        <f>(Ordenamiento!AQ47/66)*10</f>
        <v>1.3636363636363635</v>
      </c>
      <c r="AR47" s="369">
        <f>(Ordenamiento!AR47/66)*10</f>
        <v>5.9090909090909092</v>
      </c>
      <c r="AS47" s="369">
        <f>(Ordenamiento!AS47/66)*10</f>
        <v>6.0606060606060606</v>
      </c>
      <c r="AT47" s="369">
        <f>(Ordenamiento!AT47/66)*10</f>
        <v>4.0909090909090908</v>
      </c>
      <c r="AU47" s="369">
        <f>(Ordenamiento!AU47/66)*10</f>
        <v>3.9393939393939394</v>
      </c>
      <c r="AV47" s="369">
        <f>(Ordenamiento!AV47/66)*10</f>
        <v>5.4545454545454541</v>
      </c>
      <c r="AW47" s="369">
        <f>(Ordenamiento!AW47/66)*10</f>
        <v>2.5757575757575757</v>
      </c>
      <c r="AX47" s="369">
        <f>(Ordenamiento!AX47/66)*10</f>
        <v>7.7272727272727266</v>
      </c>
      <c r="AY47" s="369">
        <f>(Ordenamiento!AY47/66)*10</f>
        <v>5.7575757575757578</v>
      </c>
      <c r="AZ47" s="369">
        <f>(Ordenamiento!AZ47/66)*10</f>
        <v>3.6363636363636367</v>
      </c>
      <c r="BA47" s="369">
        <f>(Ordenamiento!BA47/66)*10</f>
        <v>1.3636363636363635</v>
      </c>
      <c r="BB47" s="369">
        <f>(Ordenamiento!BB47/66)*10</f>
        <v>2.7272727272727271</v>
      </c>
      <c r="BC47" s="369">
        <f>(Ordenamiento!BC47/66)*10</f>
        <v>4.2424242424242422</v>
      </c>
      <c r="BD47" s="369">
        <f>(Ordenamiento!BD47/66)*10</f>
        <v>6.8181818181818175</v>
      </c>
      <c r="BE47" s="369">
        <f>(Ordenamiento!BE47/66)*10</f>
        <v>4.6969696969696972</v>
      </c>
      <c r="BF47" s="369">
        <f>(Ordenamiento!BF47/66)*10</f>
        <v>2.4242424242424243</v>
      </c>
      <c r="BG47" s="369">
        <f>(Ordenamiento!BG47/66)*10</f>
        <v>6.2121212121212119</v>
      </c>
      <c r="BH47" s="369">
        <f>(Ordenamiento!BH47/66)*10</f>
        <v>0.45454545454545459</v>
      </c>
      <c r="BI47" s="369">
        <f>(Ordenamiento!BI47/66)*10</f>
        <v>3.4848484848484853</v>
      </c>
      <c r="BJ47" s="369">
        <f>(Ordenamiento!BJ47/66)*10</f>
        <v>1.3636363636363635</v>
      </c>
      <c r="BK47" s="369">
        <f>(Ordenamiento!BK47/66)*10</f>
        <v>2.4242424242424243</v>
      </c>
      <c r="BL47" s="369">
        <f>(Ordenamiento!BL47/66)*10</f>
        <v>6.6666666666666661</v>
      </c>
      <c r="BM47" s="369">
        <f>(Ordenamiento!BM47/66)*10</f>
        <v>8.6363636363636367</v>
      </c>
      <c r="BN47" s="369">
        <f>(Ordenamiento!BN47/66)*10</f>
        <v>8.1818181818181817</v>
      </c>
      <c r="BO47" s="369">
        <f>(Ordenamiento!BO47/66)*10</f>
        <v>3.6363636363636367</v>
      </c>
      <c r="BP47" s="369">
        <f>(Ordenamiento!BP47/66)*10</f>
        <v>5.9090909090909092</v>
      </c>
      <c r="BQ47" s="369">
        <f>(Ordenamiento!BQ47/66)*10</f>
        <v>4.3939393939393936</v>
      </c>
      <c r="BR47" s="369">
        <f>(Ordenamiento!BR47/66)*10</f>
        <v>5.4545454545454541</v>
      </c>
      <c r="BS47" s="369">
        <f>(Ordenamiento!BS47/66)*10</f>
        <v>9.2424242424242422</v>
      </c>
      <c r="BT47" s="369">
        <f>(Ordenamiento!BT47/66)*10</f>
        <v>6.5151515151515147</v>
      </c>
      <c r="BU47" s="369">
        <f>(Ordenamiento!BU47/66)*10</f>
        <v>4.6969696969696972</v>
      </c>
    </row>
    <row r="48" spans="1:73">
      <c r="A48" s="367">
        <v>44</v>
      </c>
      <c r="B48" s="367" t="s">
        <v>93</v>
      </c>
      <c r="C48" s="367">
        <v>2023</v>
      </c>
      <c r="D48" s="369">
        <f>(Ordenamiento!D48/66)*10</f>
        <v>6.0606060606060606</v>
      </c>
      <c r="E48" s="369">
        <f>(Ordenamiento!E48/66)*10</f>
        <v>9.5454545454545467</v>
      </c>
      <c r="F48" s="369">
        <f>(Ordenamiento!F48/66)*10</f>
        <v>1.8181818181818183</v>
      </c>
      <c r="G48" s="369">
        <f>(Ordenamiento!G48/66)*10</f>
        <v>1.5151515151515151</v>
      </c>
      <c r="H48" s="369">
        <f>(Ordenamiento!H48/66)*10</f>
        <v>2.5757575757575757</v>
      </c>
      <c r="I48" s="369">
        <f>(Ordenamiento!I48/66)*10</f>
        <v>7.4242424242424239</v>
      </c>
      <c r="J48" s="369">
        <f>(Ordenamiento!J48/66)*10</f>
        <v>2.2727272727272725</v>
      </c>
      <c r="K48" s="369">
        <f>(Ordenamiento!K48/66)*10</f>
        <v>1.0606060606060606</v>
      </c>
      <c r="L48" s="369">
        <f>(Ordenamiento!L48/66)*10</f>
        <v>2.1212121212121211</v>
      </c>
      <c r="M48" s="369">
        <f>(Ordenamiento!M48/66)*10</f>
        <v>5</v>
      </c>
      <c r="N48" s="369">
        <f>(Ordenamiento!N48/66)*10</f>
        <v>2.4242424242424243</v>
      </c>
      <c r="O48" s="369">
        <f>(Ordenamiento!O48/66)*10</f>
        <v>2.1212121212121211</v>
      </c>
      <c r="P48" s="369">
        <f>(Ordenamiento!P48/66)*10</f>
        <v>2.8787878787878789</v>
      </c>
      <c r="Q48" s="369">
        <f>(Ordenamiento!Q48/66)*10</f>
        <v>5</v>
      </c>
      <c r="R48" s="369">
        <f>(Ordenamiento!R48/66)*10</f>
        <v>2.2727272727272725</v>
      </c>
      <c r="S48" s="369">
        <f>(Ordenamiento!S48/66)*10</f>
        <v>3.0303030303030303</v>
      </c>
      <c r="T48" s="369">
        <f>(Ordenamiento!T48/66)*10</f>
        <v>0.75757575757575757</v>
      </c>
      <c r="U48" s="369">
        <f>(Ordenamiento!U48/66)*10</f>
        <v>6.8181818181818175</v>
      </c>
      <c r="V48" s="369">
        <f>(Ordenamiento!V48/66)*10</f>
        <v>0.90909090909090917</v>
      </c>
      <c r="W48" s="369">
        <f>(Ordenamiento!W48/66)*10</f>
        <v>8.6363636363636367</v>
      </c>
      <c r="X48" s="369">
        <f>(Ordenamiento!X48/66)*10</f>
        <v>4.6969696969696972</v>
      </c>
      <c r="Y48" s="369">
        <f>(Ordenamiento!Y48/66)*10</f>
        <v>7.5757575757575761</v>
      </c>
      <c r="Z48" s="369">
        <f>(Ordenamiento!Z48/66)*10</f>
        <v>9.5454545454545467</v>
      </c>
      <c r="AA48" s="369">
        <f>(Ordenamiento!AA48/66)*10</f>
        <v>6.8181818181818175</v>
      </c>
      <c r="AB48" s="369">
        <f>(Ordenamiento!AB48/66)*10</f>
        <v>4.545454545454545</v>
      </c>
      <c r="AC48" s="369">
        <f>(Ordenamiento!AC48/66)*10</f>
        <v>3.7878787878787881</v>
      </c>
      <c r="AD48" s="369">
        <f>(Ordenamiento!AD48/66)*10</f>
        <v>9.0909090909090899</v>
      </c>
      <c r="AE48" s="369">
        <f>(Ordenamiento!AE48/66)*10</f>
        <v>8.9393939393939394</v>
      </c>
      <c r="AF48" s="369">
        <f>(Ordenamiento!AF48/66)*10</f>
        <v>9.6969696969696972</v>
      </c>
      <c r="AG48" s="369">
        <f>(Ordenamiento!AG48/66)*10</f>
        <v>8.1818181818181817</v>
      </c>
      <c r="AH48" s="369">
        <f>(Ordenamiento!AH48/66)*10</f>
        <v>7.1212121212121211</v>
      </c>
      <c r="AI48" s="369">
        <f>(Ordenamiento!AI48/66)*10</f>
        <v>6.9696969696969706</v>
      </c>
      <c r="AJ48" s="369">
        <f>(Ordenamiento!AJ48/66)*10</f>
        <v>0.60606060606060608</v>
      </c>
      <c r="AK48" s="369">
        <f>(Ordenamiento!AK48/66)*10</f>
        <v>1.2121212121212122</v>
      </c>
      <c r="AL48" s="369">
        <f>(Ordenamiento!AL48/66)*10</f>
        <v>6.8181818181818175</v>
      </c>
      <c r="AM48" s="369">
        <f>(Ordenamiento!AM48/66)*10</f>
        <v>2.7272727272727271</v>
      </c>
      <c r="AN48" s="369">
        <f>(Ordenamiento!AN48/66)*10</f>
        <v>2.2727272727272725</v>
      </c>
      <c r="AO48" s="369">
        <f>(Ordenamiento!AO48/66)*10</f>
        <v>1.8181818181818183</v>
      </c>
      <c r="AP48" s="369">
        <f>(Ordenamiento!AP48/66)*10</f>
        <v>1.5151515151515151</v>
      </c>
      <c r="AQ48" s="369">
        <f>(Ordenamiento!AQ48/66)*10</f>
        <v>7.8787878787878789</v>
      </c>
      <c r="AR48" s="369">
        <f>(Ordenamiento!AR48/66)*10</f>
        <v>7.2727272727272734</v>
      </c>
      <c r="AS48" s="369">
        <f>(Ordenamiento!AS48/66)*10</f>
        <v>5.7575757575757578</v>
      </c>
      <c r="AT48" s="369">
        <f>(Ordenamiento!AT48/66)*10</f>
        <v>9.5454545454545467</v>
      </c>
      <c r="AU48" s="369">
        <f>(Ordenamiento!AU48/66)*10</f>
        <v>1.5151515151515151</v>
      </c>
      <c r="AV48" s="369">
        <f>(Ordenamiento!AV48/66)*10</f>
        <v>7.4242424242424239</v>
      </c>
      <c r="AW48" s="369">
        <f>(Ordenamiento!AW48/66)*10</f>
        <v>9.0909090909090899</v>
      </c>
      <c r="AX48" s="369">
        <f>(Ordenamiento!AX48/66)*10</f>
        <v>6.8181818181818175</v>
      </c>
      <c r="AY48" s="369">
        <f>(Ordenamiento!AY48/66)*10</f>
        <v>2.7272727272727271</v>
      </c>
      <c r="AZ48" s="369">
        <f>(Ordenamiento!AZ48/66)*10</f>
        <v>1.5151515151515151</v>
      </c>
      <c r="BA48" s="369">
        <f>(Ordenamiento!BA48/66)*10</f>
        <v>7.7272727272727266</v>
      </c>
      <c r="BB48" s="369">
        <f>(Ordenamiento!BB48/66)*10</f>
        <v>0.90909090909090917</v>
      </c>
      <c r="BC48" s="369">
        <f>(Ordenamiento!BC48/66)*10</f>
        <v>2.7272727272727271</v>
      </c>
      <c r="BD48" s="369">
        <f>(Ordenamiento!BD48/66)*10</f>
        <v>1.6666666666666665</v>
      </c>
      <c r="BE48" s="369">
        <f>(Ordenamiento!BE48/66)*10</f>
        <v>7.8787878787878789</v>
      </c>
      <c r="BF48" s="369">
        <f>(Ordenamiento!BF48/66)*10</f>
        <v>9.2424242424242422</v>
      </c>
      <c r="BG48" s="369">
        <f>(Ordenamiento!BG48/66)*10</f>
        <v>1.6666666666666665</v>
      </c>
      <c r="BH48" s="369">
        <f>(Ordenamiento!BH48/66)*10</f>
        <v>7.4242424242424239</v>
      </c>
      <c r="BI48" s="369">
        <f>(Ordenamiento!BI48/66)*10</f>
        <v>5.4545454545454541</v>
      </c>
      <c r="BJ48" s="369">
        <f>(Ordenamiento!BJ48/66)*10</f>
        <v>3.4848484848484853</v>
      </c>
      <c r="BK48" s="369">
        <f>(Ordenamiento!BK48/66)*10</f>
        <v>4.2424242424242422</v>
      </c>
      <c r="BL48" s="369">
        <f>(Ordenamiento!BL48/66)*10</f>
        <v>1.6666666666666665</v>
      </c>
      <c r="BM48" s="369">
        <f>(Ordenamiento!BM48/66)*10</f>
        <v>0.90909090909090917</v>
      </c>
      <c r="BN48" s="369">
        <f>(Ordenamiento!BN48/66)*10</f>
        <v>6.3636363636363633</v>
      </c>
      <c r="BO48" s="369">
        <f>(Ordenamiento!BO48/66)*10</f>
        <v>0.60606060606060608</v>
      </c>
      <c r="BP48" s="369">
        <f>(Ordenamiento!BP48/66)*10</f>
        <v>1.8181818181818183</v>
      </c>
      <c r="BQ48" s="369">
        <f>(Ordenamiento!BQ48/66)*10</f>
        <v>1.9696969696969697</v>
      </c>
      <c r="BR48" s="369">
        <f>(Ordenamiento!BR48/66)*10</f>
        <v>1.8181818181818183</v>
      </c>
      <c r="BS48" s="369">
        <f>(Ordenamiento!BS48/66)*10</f>
        <v>0.15151515151515152</v>
      </c>
      <c r="BT48" s="369">
        <f>(Ordenamiento!BT48/66)*10</f>
        <v>4.2424242424242422</v>
      </c>
      <c r="BU48" s="369">
        <f>(Ordenamiento!BU48/66)*10</f>
        <v>3.333333333333333</v>
      </c>
    </row>
    <row r="49" spans="1:73">
      <c r="A49" s="367">
        <v>47</v>
      </c>
      <c r="B49" s="367" t="s">
        <v>94</v>
      </c>
      <c r="C49" s="367">
        <v>2023</v>
      </c>
      <c r="D49" s="369">
        <f>(Ordenamiento!D49/66)*10</f>
        <v>5.3030303030303028</v>
      </c>
      <c r="E49" s="369">
        <f>(Ordenamiento!E49/66)*10</f>
        <v>1.9696969696969697</v>
      </c>
      <c r="F49" s="369">
        <f>(Ordenamiento!F49/66)*10</f>
        <v>5.3030303030303028</v>
      </c>
      <c r="G49" s="369">
        <f>(Ordenamiento!G49/66)*10</f>
        <v>3.4848484848484853</v>
      </c>
      <c r="H49" s="369">
        <f>(Ordenamiento!H49/66)*10</f>
        <v>2.7272727272727271</v>
      </c>
      <c r="I49" s="369">
        <f>(Ordenamiento!I49/66)*10</f>
        <v>1.6666666666666665</v>
      </c>
      <c r="J49" s="369">
        <f>(Ordenamiento!J49/66)*10</f>
        <v>5.7575757575757578</v>
      </c>
      <c r="K49" s="369">
        <f>(Ordenamiento!K49/66)*10</f>
        <v>3.333333333333333</v>
      </c>
      <c r="L49" s="369">
        <f>(Ordenamiento!L49/66)*10</f>
        <v>7.4242424242424239</v>
      </c>
      <c r="M49" s="369">
        <f>(Ordenamiento!M49/66)*10</f>
        <v>7.5757575757575761</v>
      </c>
      <c r="N49" s="369">
        <f>(Ordenamiento!N49/66)*10</f>
        <v>1.0606060606060606</v>
      </c>
      <c r="O49" s="369">
        <f>(Ordenamiento!O49/66)*10</f>
        <v>5.9090909090909092</v>
      </c>
      <c r="P49" s="369">
        <f>(Ordenamiento!P49/66)*10</f>
        <v>4.3939393939393936</v>
      </c>
      <c r="Q49" s="369">
        <f>(Ordenamiento!Q49/66)*10</f>
        <v>10</v>
      </c>
      <c r="R49" s="369">
        <f>(Ordenamiento!R49/66)*10</f>
        <v>8.6363636363636367</v>
      </c>
      <c r="S49" s="369">
        <f>(Ordenamiento!S49/66)*10</f>
        <v>8.0303030303030294</v>
      </c>
      <c r="T49" s="369">
        <f>(Ordenamiento!T49/66)*10</f>
        <v>9.2424242424242422</v>
      </c>
      <c r="U49" s="369">
        <f>(Ordenamiento!U49/66)*10</f>
        <v>2.2727272727272725</v>
      </c>
      <c r="V49" s="369">
        <f>(Ordenamiento!V49/66)*10</f>
        <v>6.2121212121212119</v>
      </c>
      <c r="W49" s="369">
        <f>(Ordenamiento!W49/66)*10</f>
        <v>9.6969696969696972</v>
      </c>
      <c r="X49" s="369">
        <f>(Ordenamiento!X49/66)*10</f>
        <v>3.1818181818181817</v>
      </c>
      <c r="Y49" s="369">
        <f>(Ordenamiento!Y49/66)*10</f>
        <v>3.1818181818181817</v>
      </c>
      <c r="Z49" s="369">
        <f>(Ordenamiento!Z49/66)*10</f>
        <v>4.2424242424242422</v>
      </c>
      <c r="AA49" s="369">
        <f>(Ordenamiento!AA49/66)*10</f>
        <v>3.1818181818181817</v>
      </c>
      <c r="AB49" s="369">
        <f>(Ordenamiento!AB49/66)*10</f>
        <v>4.6969696969696972</v>
      </c>
      <c r="AC49" s="369">
        <f>(Ordenamiento!AC49/66)*10</f>
        <v>1.6666666666666665</v>
      </c>
      <c r="AD49" s="369">
        <f>(Ordenamiento!AD49/66)*10</f>
        <v>6.2121212121212119</v>
      </c>
      <c r="AE49" s="369">
        <f>(Ordenamiento!AE49/66)*10</f>
        <v>9.2424242424242422</v>
      </c>
      <c r="AF49" s="369">
        <f>(Ordenamiento!AF49/66)*10</f>
        <v>9.3939393939393945</v>
      </c>
      <c r="AG49" s="369">
        <f>(Ordenamiento!AG49/66)*10</f>
        <v>3.9393939393939394</v>
      </c>
      <c r="AH49" s="369">
        <f>(Ordenamiento!AH49/66)*10</f>
        <v>3.1818181818181817</v>
      </c>
      <c r="AI49" s="369">
        <f>(Ordenamiento!AI49/66)*10</f>
        <v>6.8181818181818175</v>
      </c>
      <c r="AJ49" s="369">
        <f>(Ordenamiento!AJ49/66)*10</f>
        <v>3.6363636363636367</v>
      </c>
      <c r="AK49" s="369">
        <f>(Ordenamiento!AK49/66)*10</f>
        <v>3.6363636363636367</v>
      </c>
      <c r="AL49" s="369">
        <f>(Ordenamiento!AL49/66)*10</f>
        <v>2.7272727272727271</v>
      </c>
      <c r="AM49" s="369">
        <f>(Ordenamiento!AM49/66)*10</f>
        <v>5.7575757575757578</v>
      </c>
      <c r="AN49" s="369">
        <f>(Ordenamiento!AN49/66)*10</f>
        <v>3.1818181818181817</v>
      </c>
      <c r="AO49" s="369">
        <f>(Ordenamiento!AO49/66)*10</f>
        <v>4.3939393939393936</v>
      </c>
      <c r="AP49" s="369">
        <f>(Ordenamiento!AP49/66)*10</f>
        <v>5</v>
      </c>
      <c r="AQ49" s="369">
        <f>(Ordenamiento!AQ49/66)*10</f>
        <v>5.6060606060606055</v>
      </c>
      <c r="AR49" s="369">
        <f>(Ordenamiento!AR49/66)*10</f>
        <v>3.1818181818181817</v>
      </c>
      <c r="AS49" s="369">
        <f>(Ordenamiento!AS49/66)*10</f>
        <v>1.3636363636363635</v>
      </c>
      <c r="AT49" s="369">
        <f>(Ordenamiento!AT49/66)*10</f>
        <v>8.3333333333333339</v>
      </c>
      <c r="AU49" s="369">
        <f>(Ordenamiento!AU49/66)*10</f>
        <v>8.6363636363636367</v>
      </c>
      <c r="AV49" s="369">
        <f>(Ordenamiento!AV49/66)*10</f>
        <v>9.0909090909090899</v>
      </c>
      <c r="AW49" s="369">
        <f>(Ordenamiento!AW49/66)*10</f>
        <v>2.7272727272727271</v>
      </c>
      <c r="AX49" s="369">
        <f>(Ordenamiento!AX49/66)*10</f>
        <v>4.545454545454545</v>
      </c>
      <c r="AY49" s="369">
        <f>(Ordenamiento!AY49/66)*10</f>
        <v>5</v>
      </c>
      <c r="AZ49" s="369">
        <f>(Ordenamiento!AZ49/66)*10</f>
        <v>3.0303030303030303</v>
      </c>
      <c r="BA49" s="369">
        <f>(Ordenamiento!BA49/66)*10</f>
        <v>8.7878787878787872</v>
      </c>
      <c r="BB49" s="369">
        <f>(Ordenamiento!BB49/66)*10</f>
        <v>6.3636363636363633</v>
      </c>
      <c r="BC49" s="369">
        <f>(Ordenamiento!BC49/66)*10</f>
        <v>5.9090909090909092</v>
      </c>
      <c r="BD49" s="369">
        <f>(Ordenamiento!BD49/66)*10</f>
        <v>8.7878787878787872</v>
      </c>
      <c r="BE49" s="369">
        <f>(Ordenamiento!BE49/66)*10</f>
        <v>3.4848484848484853</v>
      </c>
      <c r="BF49" s="369">
        <f>(Ordenamiento!BF49/66)*10</f>
        <v>5.1515151515151514</v>
      </c>
      <c r="BG49" s="369">
        <f>(Ordenamiento!BG49/66)*10</f>
        <v>3.9393939393939394</v>
      </c>
      <c r="BH49" s="369">
        <f>(Ordenamiento!BH49/66)*10</f>
        <v>3.6363636363636367</v>
      </c>
      <c r="BI49" s="369">
        <f>(Ordenamiento!BI49/66)*10</f>
        <v>0.15151515151515152</v>
      </c>
      <c r="BJ49" s="369">
        <f>(Ordenamiento!BJ49/66)*10</f>
        <v>2.1212121212121211</v>
      </c>
      <c r="BK49" s="369">
        <f>(Ordenamiento!BK49/66)*10</f>
        <v>1.2121212121212122</v>
      </c>
      <c r="BL49" s="369">
        <f>(Ordenamiento!BL49/66)*10</f>
        <v>3.6363636363636367</v>
      </c>
      <c r="BM49" s="369">
        <f>(Ordenamiento!BM49/66)*10</f>
        <v>2.5757575757575757</v>
      </c>
      <c r="BN49" s="369">
        <f>(Ordenamiento!BN49/66)*10</f>
        <v>7.5757575757575761</v>
      </c>
      <c r="BO49" s="369">
        <f>(Ordenamiento!BO49/66)*10</f>
        <v>0.90909090909090917</v>
      </c>
      <c r="BP49" s="369">
        <f>(Ordenamiento!BP49/66)*10</f>
        <v>3.0303030303030303</v>
      </c>
      <c r="BQ49" s="369">
        <f>(Ordenamiento!BQ49/66)*10</f>
        <v>1.5151515151515151</v>
      </c>
      <c r="BR49" s="369">
        <f>(Ordenamiento!BR49/66)*10</f>
        <v>8.1818181818181817</v>
      </c>
      <c r="BS49" s="369">
        <f>(Ordenamiento!BS49/66)*10</f>
        <v>6.2121212121212119</v>
      </c>
      <c r="BT49" s="369">
        <f>(Ordenamiento!BT49/66)*10</f>
        <v>6.9696969696969706</v>
      </c>
      <c r="BU49" s="369">
        <f>(Ordenamiento!BU49/66)*10</f>
        <v>4.0909090909090908</v>
      </c>
    </row>
    <row r="50" spans="1:73">
      <c r="A50" s="367">
        <v>50</v>
      </c>
      <c r="B50" s="367" t="s">
        <v>95</v>
      </c>
      <c r="C50" s="367">
        <v>2023</v>
      </c>
      <c r="D50" s="369">
        <f>(Ordenamiento!D50/66)*10</f>
        <v>6.9696969696969706</v>
      </c>
      <c r="E50" s="369">
        <f>(Ordenamiento!E50/66)*10</f>
        <v>7.8787878787878789</v>
      </c>
      <c r="F50" s="369">
        <f>(Ordenamiento!F50/66)*10</f>
        <v>4.0909090909090908</v>
      </c>
      <c r="G50" s="369">
        <f>(Ordenamiento!G50/66)*10</f>
        <v>3.7878787878787881</v>
      </c>
      <c r="H50" s="369">
        <f>(Ordenamiento!H50/66)*10</f>
        <v>4.0909090909090908</v>
      </c>
      <c r="I50" s="369">
        <f>(Ordenamiento!I50/66)*10</f>
        <v>5.9090909090909092</v>
      </c>
      <c r="J50" s="369">
        <f>(Ordenamiento!J50/66)*10</f>
        <v>9.6969696969696972</v>
      </c>
      <c r="K50" s="369">
        <f>(Ordenamiento!K50/66)*10</f>
        <v>9.2424242424242422</v>
      </c>
      <c r="L50" s="369">
        <f>(Ordenamiento!L50/66)*10</f>
        <v>6.6666666666666661</v>
      </c>
      <c r="M50" s="369">
        <f>(Ordenamiento!M50/66)*10</f>
        <v>4.6969696969696972</v>
      </c>
      <c r="N50" s="369">
        <f>(Ordenamiento!N50/66)*10</f>
        <v>10</v>
      </c>
      <c r="O50" s="369">
        <f>(Ordenamiento!O50/66)*10</f>
        <v>1.9696969696969697</v>
      </c>
      <c r="P50" s="369">
        <f>(Ordenamiento!P50/66)*10</f>
        <v>9.3939393939393945</v>
      </c>
      <c r="Q50" s="369">
        <f>(Ordenamiento!Q50/66)*10</f>
        <v>3.4848484848484853</v>
      </c>
      <c r="R50" s="369">
        <f>(Ordenamiento!R50/66)*10</f>
        <v>7.4242424242424239</v>
      </c>
      <c r="S50" s="369">
        <f>(Ordenamiento!S50/66)*10</f>
        <v>2.4242424242424243</v>
      </c>
      <c r="T50" s="369">
        <f>(Ordenamiento!T50/66)*10</f>
        <v>3.333333333333333</v>
      </c>
      <c r="U50" s="369">
        <f>(Ordenamiento!U50/66)*10</f>
        <v>3.333333333333333</v>
      </c>
      <c r="V50" s="369">
        <f>(Ordenamiento!V50/66)*10</f>
        <v>3.1818181818181817</v>
      </c>
      <c r="W50" s="369">
        <f>(Ordenamiento!W50/66)*10</f>
        <v>5.7575757575757578</v>
      </c>
      <c r="X50" s="369">
        <f>(Ordenamiento!X50/66)*10</f>
        <v>4.3939393939393936</v>
      </c>
      <c r="Y50" s="369">
        <f>(Ordenamiento!Y50/66)*10</f>
        <v>5.1515151515151514</v>
      </c>
      <c r="Z50" s="369">
        <f>(Ordenamiento!Z50/66)*10</f>
        <v>1.8181818181818183</v>
      </c>
      <c r="AA50" s="369">
        <f>(Ordenamiento!AA50/66)*10</f>
        <v>1.5151515151515151</v>
      </c>
      <c r="AB50" s="369">
        <f>(Ordenamiento!AB50/66)*10</f>
        <v>2.8787878787878789</v>
      </c>
      <c r="AC50" s="369">
        <f>(Ordenamiento!AC50/66)*10</f>
        <v>1.9696969696969697</v>
      </c>
      <c r="AD50" s="369">
        <f>(Ordenamiento!AD50/66)*10</f>
        <v>5.9090909090909092</v>
      </c>
      <c r="AE50" s="369">
        <f>(Ordenamiento!AE50/66)*10</f>
        <v>5.9090909090909092</v>
      </c>
      <c r="AF50" s="369">
        <f>(Ordenamiento!AF50/66)*10</f>
        <v>9.2424242424242422</v>
      </c>
      <c r="AG50" s="369">
        <f>(Ordenamiento!AG50/66)*10</f>
        <v>9.0909090909090899</v>
      </c>
      <c r="AH50" s="369">
        <f>(Ordenamiento!AH50/66)*10</f>
        <v>7.5757575757575761</v>
      </c>
      <c r="AI50" s="369">
        <f>(Ordenamiento!AI50/66)*10</f>
        <v>6.0606060606060606</v>
      </c>
      <c r="AJ50" s="369">
        <f>(Ordenamiento!AJ50/66)*10</f>
        <v>6.5151515151515147</v>
      </c>
      <c r="AK50" s="369">
        <f>(Ordenamiento!AK50/66)*10</f>
        <v>4.545454545454545</v>
      </c>
      <c r="AL50" s="369">
        <f>(Ordenamiento!AL50/66)*10</f>
        <v>5.9090909090909092</v>
      </c>
      <c r="AM50" s="369">
        <f>(Ordenamiento!AM50/66)*10</f>
        <v>3.1818181818181817</v>
      </c>
      <c r="AN50" s="369">
        <f>(Ordenamiento!AN50/66)*10</f>
        <v>4.0909090909090908</v>
      </c>
      <c r="AO50" s="369">
        <f>(Ordenamiento!AO50/66)*10</f>
        <v>5.3030303030303028</v>
      </c>
      <c r="AP50" s="369">
        <f>(Ordenamiento!AP50/66)*10</f>
        <v>6.2121212121212119</v>
      </c>
      <c r="AQ50" s="369">
        <f>(Ordenamiento!AQ50/66)*10</f>
        <v>4.545454545454545</v>
      </c>
      <c r="AR50" s="369">
        <f>(Ordenamiento!AR50/66)*10</f>
        <v>4.0909090909090908</v>
      </c>
      <c r="AS50" s="369">
        <f>(Ordenamiento!AS50/66)*10</f>
        <v>9.2424242424242422</v>
      </c>
      <c r="AT50" s="369">
        <f>(Ordenamiento!AT50/66)*10</f>
        <v>5.9090909090909092</v>
      </c>
      <c r="AU50" s="369">
        <f>(Ordenamiento!AU50/66)*10</f>
        <v>3.333333333333333</v>
      </c>
      <c r="AV50" s="369">
        <f>(Ordenamiento!AV50/66)*10</f>
        <v>0.60606060606060608</v>
      </c>
      <c r="AW50" s="369">
        <f>(Ordenamiento!AW50/66)*10</f>
        <v>1.9696969696969697</v>
      </c>
      <c r="AX50" s="369">
        <f>(Ordenamiento!AX50/66)*10</f>
        <v>6.0606060606060606</v>
      </c>
      <c r="AY50" s="369">
        <f>(Ordenamiento!AY50/66)*10</f>
        <v>4.0909090909090908</v>
      </c>
      <c r="AZ50" s="369">
        <f>(Ordenamiento!AZ50/66)*10</f>
        <v>2.8787878787878789</v>
      </c>
      <c r="BA50" s="369">
        <f>(Ordenamiento!BA50/66)*10</f>
        <v>4.2424242424242422</v>
      </c>
      <c r="BB50" s="369">
        <f>(Ordenamiento!BB50/66)*10</f>
        <v>0.75757575757575757</v>
      </c>
      <c r="BC50" s="369">
        <f>(Ordenamiento!BC50/66)*10</f>
        <v>6.5151515151515147</v>
      </c>
      <c r="BD50" s="369">
        <f>(Ordenamiento!BD50/66)*10</f>
        <v>8.6363636363636367</v>
      </c>
      <c r="BE50" s="369">
        <f>(Ordenamiento!BE50/66)*10</f>
        <v>0.60606060606060608</v>
      </c>
      <c r="BF50" s="369">
        <f>(Ordenamiento!BF50/66)*10</f>
        <v>7.2727272727272734</v>
      </c>
      <c r="BG50" s="369">
        <f>(Ordenamiento!BG50/66)*10</f>
        <v>4.6969696969696972</v>
      </c>
      <c r="BH50" s="369">
        <f>(Ordenamiento!BH50/66)*10</f>
        <v>5.3030303030303028</v>
      </c>
      <c r="BI50" s="369">
        <f>(Ordenamiento!BI50/66)*10</f>
        <v>6.8181818181818175</v>
      </c>
      <c r="BJ50" s="369">
        <f>(Ordenamiento!BJ50/66)*10</f>
        <v>4.3939393939393936</v>
      </c>
      <c r="BK50" s="369">
        <f>(Ordenamiento!BK50/66)*10</f>
        <v>5.1515151515151514</v>
      </c>
      <c r="BL50" s="369">
        <f>(Ordenamiento!BL50/66)*10</f>
        <v>1.9696969696969697</v>
      </c>
      <c r="BM50" s="369">
        <f>(Ordenamiento!BM50/66)*10</f>
        <v>8.7878787878787872</v>
      </c>
      <c r="BN50" s="369">
        <f>(Ordenamiento!BN50/66)*10</f>
        <v>4.2424242424242422</v>
      </c>
      <c r="BO50" s="369">
        <f>(Ordenamiento!BO50/66)*10</f>
        <v>4.8484848484848486</v>
      </c>
      <c r="BP50" s="369">
        <f>(Ordenamiento!BP50/66)*10</f>
        <v>8.1818181818181817</v>
      </c>
      <c r="BQ50" s="369">
        <f>(Ordenamiento!BQ50/66)*10</f>
        <v>4.545454545454545</v>
      </c>
      <c r="BR50" s="369">
        <f>(Ordenamiento!BR50/66)*10</f>
        <v>2.1212121212121211</v>
      </c>
      <c r="BS50" s="369">
        <f>(Ordenamiento!BS50/66)*10</f>
        <v>3.4848484848484853</v>
      </c>
      <c r="BT50" s="369">
        <f>(Ordenamiento!BT50/66)*10</f>
        <v>6.2121212121212119</v>
      </c>
      <c r="BU50" s="369">
        <f>(Ordenamiento!BU50/66)*10</f>
        <v>9.3939393939393945</v>
      </c>
    </row>
    <row r="51" spans="1:73">
      <c r="A51" s="367">
        <v>52</v>
      </c>
      <c r="B51" s="367" t="s">
        <v>96</v>
      </c>
      <c r="C51" s="367">
        <v>2023</v>
      </c>
      <c r="D51" s="369">
        <f>(Ordenamiento!D51/66)*10</f>
        <v>6.3636363636363633</v>
      </c>
      <c r="E51" s="369">
        <f>(Ordenamiento!E51/66)*10</f>
        <v>5</v>
      </c>
      <c r="F51" s="369">
        <f>(Ordenamiento!F51/66)*10</f>
        <v>3.4848484848484853</v>
      </c>
      <c r="G51" s="369">
        <f>(Ordenamiento!G51/66)*10</f>
        <v>6.3636363636363633</v>
      </c>
      <c r="H51" s="369">
        <f>(Ordenamiento!H51/66)*10</f>
        <v>4.3939393939393936</v>
      </c>
      <c r="I51" s="369">
        <f>(Ordenamiento!I51/66)*10</f>
        <v>1.3636363636363635</v>
      </c>
      <c r="J51" s="369">
        <f>(Ordenamiento!J51/66)*10</f>
        <v>5.9090909090909092</v>
      </c>
      <c r="K51" s="369">
        <f>(Ordenamiento!K51/66)*10</f>
        <v>8.3333333333333339</v>
      </c>
      <c r="L51" s="369">
        <f>(Ordenamiento!L51/66)*10</f>
        <v>3.333333333333333</v>
      </c>
      <c r="M51" s="369">
        <f>(Ordenamiento!M51/66)*10</f>
        <v>4.3939393939393936</v>
      </c>
      <c r="N51" s="369">
        <f>(Ordenamiento!N51/66)*10</f>
        <v>5.9090909090909092</v>
      </c>
      <c r="O51" s="369">
        <f>(Ordenamiento!O51/66)*10</f>
        <v>2.2727272727272725</v>
      </c>
      <c r="P51" s="369">
        <f>(Ordenamiento!P51/66)*10</f>
        <v>3.333333333333333</v>
      </c>
      <c r="Q51" s="369">
        <f>(Ordenamiento!Q51/66)*10</f>
        <v>9.6969696969696972</v>
      </c>
      <c r="R51" s="369">
        <f>(Ordenamiento!R51/66)*10</f>
        <v>9.5454545454545467</v>
      </c>
      <c r="S51" s="369">
        <f>(Ordenamiento!S51/66)*10</f>
        <v>4.545454545454545</v>
      </c>
      <c r="T51" s="369">
        <f>(Ordenamiento!T51/66)*10</f>
        <v>6.2121212121212119</v>
      </c>
      <c r="U51" s="369">
        <f>(Ordenamiento!U51/66)*10</f>
        <v>4.6969696969696972</v>
      </c>
      <c r="V51" s="369">
        <f>(Ordenamiento!V51/66)*10</f>
        <v>0.75757575757575757</v>
      </c>
      <c r="W51" s="369">
        <f>(Ordenamiento!W51/66)*10</f>
        <v>6.0606060606060606</v>
      </c>
      <c r="X51" s="369">
        <f>(Ordenamiento!X51/66)*10</f>
        <v>6.3636363636363633</v>
      </c>
      <c r="Y51" s="369">
        <f>(Ordenamiento!Y51/66)*10</f>
        <v>7.7272727272727266</v>
      </c>
      <c r="Z51" s="369">
        <f>(Ordenamiento!Z51/66)*10</f>
        <v>10</v>
      </c>
      <c r="AA51" s="369">
        <f>(Ordenamiento!AA51/66)*10</f>
        <v>6.3636363636363633</v>
      </c>
      <c r="AB51" s="369">
        <f>(Ordenamiento!AB51/66)*10</f>
        <v>5.3030303030303028</v>
      </c>
      <c r="AC51" s="369">
        <f>(Ordenamiento!AC51/66)*10</f>
        <v>7.4242424242424239</v>
      </c>
      <c r="AD51" s="369">
        <f>(Ordenamiento!AD51/66)*10</f>
        <v>4.545454545454545</v>
      </c>
      <c r="AE51" s="369">
        <f>(Ordenamiento!AE51/66)*10</f>
        <v>8.3333333333333339</v>
      </c>
      <c r="AF51" s="369">
        <f>(Ordenamiento!AF51/66)*10</f>
        <v>4.6969696969696972</v>
      </c>
      <c r="AG51" s="369">
        <f>(Ordenamiento!AG51/66)*10</f>
        <v>7.2727272727272734</v>
      </c>
      <c r="AH51" s="369">
        <f>(Ordenamiento!AH51/66)*10</f>
        <v>6.8181818181818175</v>
      </c>
      <c r="AI51" s="369">
        <f>(Ordenamiento!AI51/66)*10</f>
        <v>8.9393939393939394</v>
      </c>
      <c r="AJ51" s="369">
        <f>(Ordenamiento!AJ51/66)*10</f>
        <v>3.0303030303030303</v>
      </c>
      <c r="AK51" s="369">
        <f>(Ordenamiento!AK51/66)*10</f>
        <v>4.2424242424242422</v>
      </c>
      <c r="AL51" s="369">
        <f>(Ordenamiento!AL51/66)*10</f>
        <v>0.75757575757575757</v>
      </c>
      <c r="AM51" s="369">
        <f>(Ordenamiento!AM51/66)*10</f>
        <v>6.6666666666666661</v>
      </c>
      <c r="AN51" s="369">
        <f>(Ordenamiento!AN51/66)*10</f>
        <v>8.6363636363636367</v>
      </c>
      <c r="AO51" s="369">
        <f>(Ordenamiento!AO51/66)*10</f>
        <v>6.5151515151515147</v>
      </c>
      <c r="AP51" s="369">
        <f>(Ordenamiento!AP51/66)*10</f>
        <v>7.4242424242424239</v>
      </c>
      <c r="AQ51" s="369">
        <f>(Ordenamiento!AQ51/66)*10</f>
        <v>3.7878787878787881</v>
      </c>
      <c r="AR51" s="369">
        <f>(Ordenamiento!AR51/66)*10</f>
        <v>7.8787878787878789</v>
      </c>
      <c r="AS51" s="369">
        <f>(Ordenamiento!AS51/66)*10</f>
        <v>5.1515151515151514</v>
      </c>
      <c r="AT51" s="369">
        <f>(Ordenamiento!AT51/66)*10</f>
        <v>4.3939393939393936</v>
      </c>
      <c r="AU51" s="369">
        <f>(Ordenamiento!AU51/66)*10</f>
        <v>8.4848484848484844</v>
      </c>
      <c r="AV51" s="369">
        <f>(Ordenamiento!AV51/66)*10</f>
        <v>2.4242424242424243</v>
      </c>
      <c r="AW51" s="369">
        <f>(Ordenamiento!AW51/66)*10</f>
        <v>5.9090909090909092</v>
      </c>
      <c r="AX51" s="369">
        <f>(Ordenamiento!AX51/66)*10</f>
        <v>6.2121212121212119</v>
      </c>
      <c r="AY51" s="369">
        <f>(Ordenamiento!AY51/66)*10</f>
        <v>7.2727272727272734</v>
      </c>
      <c r="AZ51" s="369">
        <f>(Ordenamiento!AZ51/66)*10</f>
        <v>2.5757575757575757</v>
      </c>
      <c r="BA51" s="369">
        <f>(Ordenamiento!BA51/66)*10</f>
        <v>1.5151515151515151</v>
      </c>
      <c r="BB51" s="369">
        <f>(Ordenamiento!BB51/66)*10</f>
        <v>5.3030303030303028</v>
      </c>
      <c r="BC51" s="369">
        <f>(Ordenamiento!BC51/66)*10</f>
        <v>3.333333333333333</v>
      </c>
      <c r="BD51" s="369">
        <f>(Ordenamiento!BD51/66)*10</f>
        <v>1.9696969696969697</v>
      </c>
      <c r="BE51" s="369">
        <f>(Ordenamiento!BE51/66)*10</f>
        <v>8.7878787878787872</v>
      </c>
      <c r="BF51" s="369">
        <f>(Ordenamiento!BF51/66)*10</f>
        <v>7.1212121212121211</v>
      </c>
      <c r="BG51" s="369">
        <f>(Ordenamiento!BG51/66)*10</f>
        <v>8.1818181818181817</v>
      </c>
      <c r="BH51" s="369">
        <f>(Ordenamiento!BH51/66)*10</f>
        <v>8.6363636363636367</v>
      </c>
      <c r="BI51" s="369">
        <f>(Ordenamiento!BI51/66)*10</f>
        <v>5.7575757575757578</v>
      </c>
      <c r="BJ51" s="369">
        <f>(Ordenamiento!BJ51/66)*10</f>
        <v>1.0606060606060606</v>
      </c>
      <c r="BK51" s="369">
        <f>(Ordenamiento!BK51/66)*10</f>
        <v>2.1212121212121211</v>
      </c>
      <c r="BL51" s="369">
        <f>(Ordenamiento!BL51/66)*10</f>
        <v>4.0909090909090908</v>
      </c>
      <c r="BM51" s="369">
        <f>(Ordenamiento!BM51/66)*10</f>
        <v>4.2424242424242422</v>
      </c>
      <c r="BN51" s="369">
        <f>(Ordenamiento!BN51/66)*10</f>
        <v>6.0606060606060606</v>
      </c>
      <c r="BO51" s="369">
        <f>(Ordenamiento!BO51/66)*10</f>
        <v>9.8484848484848477</v>
      </c>
      <c r="BP51" s="369">
        <f>(Ordenamiento!BP51/66)*10</f>
        <v>6.3636363636363633</v>
      </c>
      <c r="BQ51" s="369">
        <f>(Ordenamiento!BQ51/66)*10</f>
        <v>3.9393939393939394</v>
      </c>
      <c r="BR51" s="369">
        <f>(Ordenamiento!BR51/66)*10</f>
        <v>4.2424242424242422</v>
      </c>
      <c r="BS51" s="369">
        <f>(Ordenamiento!BS51/66)*10</f>
        <v>6.8181818181818175</v>
      </c>
      <c r="BT51" s="369">
        <f>(Ordenamiento!BT51/66)*10</f>
        <v>7.7272727272727266</v>
      </c>
      <c r="BU51" s="369">
        <f>(Ordenamiento!BU51/66)*10</f>
        <v>7.2727272727272734</v>
      </c>
    </row>
    <row r="52" spans="1:73">
      <c r="A52" s="367">
        <v>54</v>
      </c>
      <c r="B52" s="367" t="s">
        <v>97</v>
      </c>
      <c r="C52" s="367">
        <v>2023</v>
      </c>
      <c r="D52" s="369">
        <f>(Ordenamiento!D52/66)*10</f>
        <v>3.4848484848484853</v>
      </c>
      <c r="E52" s="369">
        <f>(Ordenamiento!E52/66)*10</f>
        <v>8.9393939393939394</v>
      </c>
      <c r="F52" s="369">
        <f>(Ordenamiento!F52/66)*10</f>
        <v>4.8484848484848486</v>
      </c>
      <c r="G52" s="369">
        <f>(Ordenamiento!G52/66)*10</f>
        <v>9.0909090909090899</v>
      </c>
      <c r="H52" s="369">
        <f>(Ordenamiento!H52/66)*10</f>
        <v>6.3636363636363633</v>
      </c>
      <c r="I52" s="369">
        <f>(Ordenamiento!I52/66)*10</f>
        <v>4.545454545454545</v>
      </c>
      <c r="J52" s="369">
        <f>(Ordenamiento!J52/66)*10</f>
        <v>3.6363636363636367</v>
      </c>
      <c r="K52" s="369">
        <f>(Ordenamiento!K52/66)*10</f>
        <v>7.2727272727272734</v>
      </c>
      <c r="L52" s="369">
        <f>(Ordenamiento!L52/66)*10</f>
        <v>5.9090909090909092</v>
      </c>
      <c r="M52" s="369">
        <f>(Ordenamiento!M52/66)*10</f>
        <v>6.8181818181818175</v>
      </c>
      <c r="N52" s="369">
        <f>(Ordenamiento!N52/66)*10</f>
        <v>8.0303030303030294</v>
      </c>
      <c r="O52" s="369">
        <f>(Ordenamiento!O52/66)*10</f>
        <v>5.3030303030303028</v>
      </c>
      <c r="P52" s="369">
        <f>(Ordenamiento!P52/66)*10</f>
        <v>0.75757575757575757</v>
      </c>
      <c r="Q52" s="369">
        <f>(Ordenamiento!Q52/66)*10</f>
        <v>8.3333333333333339</v>
      </c>
      <c r="R52" s="369">
        <f>(Ordenamiento!R52/66)*10</f>
        <v>3.9393939393939394</v>
      </c>
      <c r="S52" s="369">
        <f>(Ordenamiento!S52/66)*10</f>
        <v>2.8787878787878789</v>
      </c>
      <c r="T52" s="369">
        <f>(Ordenamiento!T52/66)*10</f>
        <v>4.6969696969696972</v>
      </c>
      <c r="U52" s="369">
        <f>(Ordenamiento!U52/66)*10</f>
        <v>2.4242424242424243</v>
      </c>
      <c r="V52" s="369">
        <f>(Ordenamiento!V52/66)*10</f>
        <v>3.4848484848484853</v>
      </c>
      <c r="W52" s="369">
        <f>(Ordenamiento!W52/66)*10</f>
        <v>8.3333333333333339</v>
      </c>
      <c r="X52" s="369">
        <f>(Ordenamiento!X52/66)*10</f>
        <v>8.6363636363636367</v>
      </c>
      <c r="Y52" s="369">
        <f>(Ordenamiento!Y52/66)*10</f>
        <v>8.7878787878787872</v>
      </c>
      <c r="Z52" s="369">
        <f>(Ordenamiento!Z52/66)*10</f>
        <v>3.7878787878787881</v>
      </c>
      <c r="AA52" s="369">
        <f>(Ordenamiento!AA52/66)*10</f>
        <v>6.6666666666666661</v>
      </c>
      <c r="AB52" s="369">
        <f>(Ordenamiento!AB52/66)*10</f>
        <v>2.2727272727272725</v>
      </c>
      <c r="AC52" s="369">
        <f>(Ordenamiento!AC52/66)*10</f>
        <v>4.545454545454545</v>
      </c>
      <c r="AD52" s="369">
        <f>(Ordenamiento!AD52/66)*10</f>
        <v>6.8181818181818175</v>
      </c>
      <c r="AE52" s="369">
        <f>(Ordenamiento!AE52/66)*10</f>
        <v>4.3939393939393936</v>
      </c>
      <c r="AF52" s="369">
        <f>(Ordenamiento!AF52/66)*10</f>
        <v>6.2121212121212119</v>
      </c>
      <c r="AG52" s="369">
        <f>(Ordenamiento!AG52/66)*10</f>
        <v>6.3636363636363633</v>
      </c>
      <c r="AH52" s="369">
        <f>(Ordenamiento!AH52/66)*10</f>
        <v>8.3333333333333339</v>
      </c>
      <c r="AI52" s="369">
        <f>(Ordenamiento!AI52/66)*10</f>
        <v>4.8484848484848486</v>
      </c>
      <c r="AJ52" s="369">
        <f>(Ordenamiento!AJ52/66)*10</f>
        <v>3.333333333333333</v>
      </c>
      <c r="AK52" s="369">
        <f>(Ordenamiento!AK52/66)*10</f>
        <v>4.6969696969696972</v>
      </c>
      <c r="AL52" s="369">
        <f>(Ordenamiento!AL52/66)*10</f>
        <v>4.2424242424242422</v>
      </c>
      <c r="AM52" s="369">
        <f>(Ordenamiento!AM52/66)*10</f>
        <v>7.8787878787878789</v>
      </c>
      <c r="AN52" s="369">
        <f>(Ordenamiento!AN52/66)*10</f>
        <v>6.9696969696969706</v>
      </c>
      <c r="AO52" s="369">
        <f>(Ordenamiento!AO52/66)*10</f>
        <v>8.3333333333333339</v>
      </c>
      <c r="AP52" s="369">
        <f>(Ordenamiento!AP52/66)*10</f>
        <v>4.3939393939393936</v>
      </c>
      <c r="AQ52" s="369">
        <f>(Ordenamiento!AQ52/66)*10</f>
        <v>6.5151515151515147</v>
      </c>
      <c r="AR52" s="369">
        <f>(Ordenamiento!AR52/66)*10</f>
        <v>3.7878787878787881</v>
      </c>
      <c r="AS52" s="369">
        <f>(Ordenamiento!AS52/66)*10</f>
        <v>6.6666666666666661</v>
      </c>
      <c r="AT52" s="369">
        <f>(Ordenamiento!AT52/66)*10</f>
        <v>4.545454545454545</v>
      </c>
      <c r="AU52" s="369">
        <f>(Ordenamiento!AU52/66)*10</f>
        <v>8.7878787878787872</v>
      </c>
      <c r="AV52" s="369">
        <f>(Ordenamiento!AV52/66)*10</f>
        <v>1.9696969696969697</v>
      </c>
      <c r="AW52" s="369">
        <f>(Ordenamiento!AW52/66)*10</f>
        <v>3.0303030303030303</v>
      </c>
      <c r="AX52" s="369">
        <f>(Ordenamiento!AX52/66)*10</f>
        <v>6.5151515151515147</v>
      </c>
      <c r="AY52" s="369">
        <f>(Ordenamiento!AY52/66)*10</f>
        <v>8.0303030303030294</v>
      </c>
      <c r="AZ52" s="369">
        <f>(Ordenamiento!AZ52/66)*10</f>
        <v>3.4848484848484853</v>
      </c>
      <c r="BA52" s="369">
        <f>(Ordenamiento!BA52/66)*10</f>
        <v>5</v>
      </c>
      <c r="BB52" s="369">
        <f>(Ordenamiento!BB52/66)*10</f>
        <v>2.2727272727272725</v>
      </c>
      <c r="BC52" s="369">
        <f>(Ordenamiento!BC52/66)*10</f>
        <v>1.9696969696969697</v>
      </c>
      <c r="BD52" s="369">
        <f>(Ordenamiento!BD52/66)*10</f>
        <v>9.2424242424242422</v>
      </c>
      <c r="BE52" s="369">
        <f>(Ordenamiento!BE52/66)*10</f>
        <v>3.7878787878787881</v>
      </c>
      <c r="BF52" s="369">
        <f>(Ordenamiento!BF52/66)*10</f>
        <v>1.9696969696969697</v>
      </c>
      <c r="BG52" s="369">
        <f>(Ordenamiento!BG52/66)*10</f>
        <v>2.8787878787878789</v>
      </c>
      <c r="BH52" s="369">
        <f>(Ordenamiento!BH52/66)*10</f>
        <v>1.8181818181818183</v>
      </c>
      <c r="BI52" s="369">
        <f>(Ordenamiento!BI52/66)*10</f>
        <v>4.545454545454545</v>
      </c>
      <c r="BJ52" s="369">
        <f>(Ordenamiento!BJ52/66)*10</f>
        <v>2.2727272727272725</v>
      </c>
      <c r="BK52" s="369">
        <f>(Ordenamiento!BK52/66)*10</f>
        <v>3.333333333333333</v>
      </c>
      <c r="BL52" s="369">
        <f>(Ordenamiento!BL52/66)*10</f>
        <v>5.1515151515151514</v>
      </c>
      <c r="BM52" s="369">
        <f>(Ordenamiento!BM52/66)*10</f>
        <v>3.1818181818181817</v>
      </c>
      <c r="BN52" s="369">
        <f>(Ordenamiento!BN52/66)*10</f>
        <v>5</v>
      </c>
      <c r="BO52" s="369">
        <f>(Ordenamiento!BO52/66)*10</f>
        <v>1.6666666666666665</v>
      </c>
      <c r="BP52" s="369">
        <f>(Ordenamiento!BP52/66)*10</f>
        <v>4.6969696969696972</v>
      </c>
      <c r="BQ52" s="369">
        <f>(Ordenamiento!BQ52/66)*10</f>
        <v>5.3030303030303028</v>
      </c>
      <c r="BR52" s="369">
        <f>(Ordenamiento!BR52/66)*10</f>
        <v>4.6969696969696972</v>
      </c>
      <c r="BS52" s="369">
        <f>(Ordenamiento!BS52/66)*10</f>
        <v>5</v>
      </c>
      <c r="BT52" s="369">
        <f>(Ordenamiento!BT52/66)*10</f>
        <v>7.2727272727272734</v>
      </c>
      <c r="BU52" s="369">
        <f>(Ordenamiento!BU52/66)*10</f>
        <v>4.545454545454545</v>
      </c>
    </row>
    <row r="53" spans="1:73">
      <c r="A53" s="367">
        <v>63</v>
      </c>
      <c r="B53" s="367" t="s">
        <v>98</v>
      </c>
      <c r="C53" s="367">
        <v>2023</v>
      </c>
      <c r="D53" s="369">
        <f>(Ordenamiento!D53/66)*10</f>
        <v>2.7272727272727271</v>
      </c>
      <c r="E53" s="369">
        <f>(Ordenamiento!E53/66)*10</f>
        <v>5.3030303030303028</v>
      </c>
      <c r="F53" s="369">
        <f>(Ordenamiento!F53/66)*10</f>
        <v>7.1212121212121211</v>
      </c>
      <c r="G53" s="369">
        <f>(Ordenamiento!G53/66)*10</f>
        <v>8.7878787878787872</v>
      </c>
      <c r="H53" s="369">
        <f>(Ordenamiento!H53/66)*10</f>
        <v>6.5151515151515147</v>
      </c>
      <c r="I53" s="369">
        <f>(Ordenamiento!I53/66)*10</f>
        <v>5.6060606060606055</v>
      </c>
      <c r="J53" s="369">
        <f>(Ordenamiento!J53/66)*10</f>
        <v>7.8787878787878789</v>
      </c>
      <c r="K53" s="369">
        <f>(Ordenamiento!K53/66)*10</f>
        <v>8.4848484848484844</v>
      </c>
      <c r="L53" s="369">
        <f>(Ordenamiento!L53/66)*10</f>
        <v>5.7575757575757578</v>
      </c>
      <c r="M53" s="369">
        <f>(Ordenamiento!M53/66)*10</f>
        <v>6.9696969696969706</v>
      </c>
      <c r="N53" s="369">
        <f>(Ordenamiento!N53/66)*10</f>
        <v>3.4848484848484853</v>
      </c>
      <c r="O53" s="369">
        <f>(Ordenamiento!O53/66)*10</f>
        <v>3.6363636363636367</v>
      </c>
      <c r="P53" s="369">
        <f>(Ordenamiento!P53/66)*10</f>
        <v>5.9090909090909092</v>
      </c>
      <c r="Q53" s="369">
        <f>(Ordenamiento!Q53/66)*10</f>
        <v>9.5454545454545467</v>
      </c>
      <c r="R53" s="369">
        <f>(Ordenamiento!R53/66)*10</f>
        <v>6.8181818181818175</v>
      </c>
      <c r="S53" s="369">
        <f>(Ordenamiento!S53/66)*10</f>
        <v>0.45454545454545459</v>
      </c>
      <c r="T53" s="369">
        <f>(Ordenamiento!T53/66)*10</f>
        <v>7.1212121212121211</v>
      </c>
      <c r="U53" s="369">
        <f>(Ordenamiento!U53/66)*10</f>
        <v>5.7575757575757578</v>
      </c>
      <c r="V53" s="369">
        <f>(Ordenamiento!V53/66)*10</f>
        <v>3.7878787878787881</v>
      </c>
      <c r="W53" s="369">
        <f>(Ordenamiento!W53/66)*10</f>
        <v>2.7272727272727271</v>
      </c>
      <c r="X53" s="369">
        <f>(Ordenamiento!X53/66)*10</f>
        <v>9.8484848484848477</v>
      </c>
      <c r="Y53" s="369">
        <f>(Ordenamiento!Y53/66)*10</f>
        <v>4.2424242424242422</v>
      </c>
      <c r="Z53" s="369">
        <f>(Ordenamiento!Z53/66)*10</f>
        <v>0.15151515151515152</v>
      </c>
      <c r="AA53" s="369">
        <f>(Ordenamiento!AA53/66)*10</f>
        <v>0.15151515151515152</v>
      </c>
      <c r="AB53" s="369">
        <f>(Ordenamiento!AB53/66)*10</f>
        <v>8.1818181818181817</v>
      </c>
      <c r="AC53" s="369">
        <f>(Ordenamiento!AC53/66)*10</f>
        <v>0.15151515151515152</v>
      </c>
      <c r="AD53" s="369">
        <f>(Ordenamiento!AD53/66)*10</f>
        <v>3.6363636363636367</v>
      </c>
      <c r="AE53" s="369">
        <f>(Ordenamiento!AE53/66)*10</f>
        <v>4.545454545454545</v>
      </c>
      <c r="AF53" s="369">
        <f>(Ordenamiento!AF53/66)*10</f>
        <v>6.8181818181818175</v>
      </c>
      <c r="AG53" s="369">
        <f>(Ordenamiento!AG53/66)*10</f>
        <v>7.1212121212121211</v>
      </c>
      <c r="AH53" s="369">
        <f>(Ordenamiento!AH53/66)*10</f>
        <v>2.7272727272727271</v>
      </c>
      <c r="AI53" s="369">
        <f>(Ordenamiento!AI53/66)*10</f>
        <v>3.1818181818181817</v>
      </c>
      <c r="AJ53" s="369">
        <f>(Ordenamiento!AJ53/66)*10</f>
        <v>7.8787878787878789</v>
      </c>
      <c r="AK53" s="369">
        <f>(Ordenamiento!AK53/66)*10</f>
        <v>8.9393939393939394</v>
      </c>
      <c r="AL53" s="369">
        <f>(Ordenamiento!AL53/66)*10</f>
        <v>8.0303030303030294</v>
      </c>
      <c r="AM53" s="369">
        <f>(Ordenamiento!AM53/66)*10</f>
        <v>8.6363636363636367</v>
      </c>
      <c r="AN53" s="369">
        <f>(Ordenamiento!AN53/66)*10</f>
        <v>7.5757575757575761</v>
      </c>
      <c r="AO53" s="369">
        <f>(Ordenamiento!AO53/66)*10</f>
        <v>9.2424242424242422</v>
      </c>
      <c r="AP53" s="369">
        <f>(Ordenamiento!AP53/66)*10</f>
        <v>5.7575757575757578</v>
      </c>
      <c r="AQ53" s="369">
        <f>(Ordenamiento!AQ53/66)*10</f>
        <v>6.8181818181818175</v>
      </c>
      <c r="AR53" s="369">
        <f>(Ordenamiento!AR53/66)*10</f>
        <v>1.6666666666666665</v>
      </c>
      <c r="AS53" s="369">
        <f>(Ordenamiento!AS53/66)*10</f>
        <v>5.4545454545454541</v>
      </c>
      <c r="AT53" s="369">
        <f>(Ordenamiento!AT53/66)*10</f>
        <v>6.0606060606060606</v>
      </c>
      <c r="AU53" s="369">
        <f>(Ordenamiento!AU53/66)*10</f>
        <v>9.8484848484848477</v>
      </c>
      <c r="AV53" s="369">
        <f>(Ordenamiento!AV53/66)*10</f>
        <v>0.15151515151515152</v>
      </c>
      <c r="AW53" s="369">
        <f>(Ordenamiento!AW53/66)*10</f>
        <v>8.3333333333333339</v>
      </c>
      <c r="AX53" s="369">
        <f>(Ordenamiento!AX53/66)*10</f>
        <v>9.5454545454545467</v>
      </c>
      <c r="AY53" s="369">
        <f>(Ordenamiento!AY53/66)*10</f>
        <v>8.6363636363636367</v>
      </c>
      <c r="AZ53" s="369">
        <f>(Ordenamiento!AZ53/66)*10</f>
        <v>4.3939393939393936</v>
      </c>
      <c r="BA53" s="369">
        <f>(Ordenamiento!BA53/66)*10</f>
        <v>6.9696969696969706</v>
      </c>
      <c r="BB53" s="369">
        <f>(Ordenamiento!BB53/66)*10</f>
        <v>3.7878787878787881</v>
      </c>
      <c r="BC53" s="369">
        <f>(Ordenamiento!BC53/66)*10</f>
        <v>6.6666666666666661</v>
      </c>
      <c r="BD53" s="369">
        <f>(Ordenamiento!BD53/66)*10</f>
        <v>9.6969696969696972</v>
      </c>
      <c r="BE53" s="369">
        <f>(Ordenamiento!BE53/66)*10</f>
        <v>4.8484848484848486</v>
      </c>
      <c r="BF53" s="369">
        <f>(Ordenamiento!BF53/66)*10</f>
        <v>3.7878787878787881</v>
      </c>
      <c r="BG53" s="369">
        <f>(Ordenamiento!BG53/66)*10</f>
        <v>8.4848484848484844</v>
      </c>
      <c r="BH53" s="369">
        <f>(Ordenamiento!BH53/66)*10</f>
        <v>3.333333333333333</v>
      </c>
      <c r="BI53" s="369">
        <f>(Ordenamiento!BI53/66)*10</f>
        <v>5.3030303030303028</v>
      </c>
      <c r="BJ53" s="369">
        <f>(Ordenamiento!BJ53/66)*10</f>
        <v>6.3636363636363633</v>
      </c>
      <c r="BK53" s="369">
        <f>(Ordenamiento!BK53/66)*10</f>
        <v>5.6060606060606055</v>
      </c>
      <c r="BL53" s="369">
        <f>(Ordenamiento!BL53/66)*10</f>
        <v>1.8181818181818183</v>
      </c>
      <c r="BM53" s="369">
        <f>(Ordenamiento!BM53/66)*10</f>
        <v>2.8787878787878789</v>
      </c>
      <c r="BN53" s="369">
        <f>(Ordenamiento!BN53/66)*10</f>
        <v>3.6363636363636367</v>
      </c>
      <c r="BO53" s="369">
        <f>(Ordenamiento!BO53/66)*10</f>
        <v>9.2424242424242422</v>
      </c>
      <c r="BP53" s="369">
        <f>(Ordenamiento!BP53/66)*10</f>
        <v>4.545454545454545</v>
      </c>
      <c r="BQ53" s="369">
        <f>(Ordenamiento!BQ53/66)*10</f>
        <v>9.2424242424242422</v>
      </c>
      <c r="BR53" s="369">
        <f>(Ordenamiento!BR53/66)*10</f>
        <v>8.4848484848484844</v>
      </c>
      <c r="BS53" s="369">
        <f>(Ordenamiento!BS53/66)*10</f>
        <v>2.7272727272727271</v>
      </c>
      <c r="BT53" s="369">
        <f>(Ordenamiento!BT53/66)*10</f>
        <v>3.333333333333333</v>
      </c>
      <c r="BU53" s="369">
        <f>(Ordenamiento!BU53/66)*10</f>
        <v>4.8484848484848486</v>
      </c>
    </row>
    <row r="54" spans="1:73">
      <c r="A54" s="367">
        <v>66</v>
      </c>
      <c r="B54" s="367" t="s">
        <v>99</v>
      </c>
      <c r="C54" s="367">
        <v>2023</v>
      </c>
      <c r="D54" s="369">
        <f>(Ordenamiento!D54/66)*10</f>
        <v>4.2424242424242422</v>
      </c>
      <c r="E54" s="369">
        <f>(Ordenamiento!E54/66)*10</f>
        <v>0.60606060606060608</v>
      </c>
      <c r="F54" s="369">
        <f>(Ordenamiento!F54/66)*10</f>
        <v>8.1818181818181817</v>
      </c>
      <c r="G54" s="369">
        <f>(Ordenamiento!G54/66)*10</f>
        <v>7.4242424242424239</v>
      </c>
      <c r="H54" s="369">
        <f>(Ordenamiento!H54/66)*10</f>
        <v>9.5454545454545467</v>
      </c>
      <c r="I54" s="369">
        <f>(Ordenamiento!I54/66)*10</f>
        <v>5.1515151515151514</v>
      </c>
      <c r="J54" s="369">
        <f>(Ordenamiento!J54/66)*10</f>
        <v>8.7878787878787872</v>
      </c>
      <c r="K54" s="369">
        <f>(Ordenamiento!K54/66)*10</f>
        <v>6.5151515151515147</v>
      </c>
      <c r="L54" s="369">
        <f>(Ordenamiento!L54/66)*10</f>
        <v>5.3030303030303028</v>
      </c>
      <c r="M54" s="369">
        <f>(Ordenamiento!M54/66)*10</f>
        <v>7.7272727272727266</v>
      </c>
      <c r="N54" s="369">
        <f>(Ordenamiento!N54/66)*10</f>
        <v>7.1212121212121211</v>
      </c>
      <c r="O54" s="369">
        <f>(Ordenamiento!O54/66)*10</f>
        <v>3.333333333333333</v>
      </c>
      <c r="P54" s="369">
        <f>(Ordenamiento!P54/66)*10</f>
        <v>7.4242424242424239</v>
      </c>
      <c r="Q54" s="369">
        <f>(Ordenamiento!Q54/66)*10</f>
        <v>7.7272727272727266</v>
      </c>
      <c r="R54" s="369">
        <f>(Ordenamiento!R54/66)*10</f>
        <v>9.8484848484848477</v>
      </c>
      <c r="S54" s="369">
        <f>(Ordenamiento!S54/66)*10</f>
        <v>4.2424242424242422</v>
      </c>
      <c r="T54" s="369">
        <f>(Ordenamiento!T54/66)*10</f>
        <v>8.4848484848484844</v>
      </c>
      <c r="U54" s="369">
        <f>(Ordenamiento!U54/66)*10</f>
        <v>0.90909090909090917</v>
      </c>
      <c r="V54" s="369">
        <f>(Ordenamiento!V54/66)*10</f>
        <v>1.3636363636363635</v>
      </c>
      <c r="W54" s="369">
        <f>(Ordenamiento!W54/66)*10</f>
        <v>4.0909090909090908</v>
      </c>
      <c r="X54" s="369">
        <f>(Ordenamiento!X54/66)*10</f>
        <v>8.7878787878787872</v>
      </c>
      <c r="Y54" s="369">
        <f>(Ordenamiento!Y54/66)*10</f>
        <v>1.0606060606060606</v>
      </c>
      <c r="Z54" s="369">
        <f>(Ordenamiento!Z54/66)*10</f>
        <v>1.0606060606060606</v>
      </c>
      <c r="AA54" s="369">
        <f>(Ordenamiento!AA54/66)*10</f>
        <v>0.30303030303030304</v>
      </c>
      <c r="AB54" s="369">
        <f>(Ordenamiento!AB54/66)*10</f>
        <v>7.8787878787878789</v>
      </c>
      <c r="AC54" s="369">
        <f>(Ordenamiento!AC54/66)*10</f>
        <v>0.30303030303030304</v>
      </c>
      <c r="AD54" s="369">
        <f>(Ordenamiento!AD54/66)*10</f>
        <v>5.4545454545454541</v>
      </c>
      <c r="AE54" s="369">
        <f>(Ordenamiento!AE54/66)*10</f>
        <v>2.4242424242424243</v>
      </c>
      <c r="AF54" s="369">
        <f>(Ordenamiento!AF54/66)*10</f>
        <v>5.6060606060606055</v>
      </c>
      <c r="AG54" s="369">
        <f>(Ordenamiento!AG54/66)*10</f>
        <v>8.9393939393939394</v>
      </c>
      <c r="AH54" s="369">
        <f>(Ordenamiento!AH54/66)*10</f>
        <v>4.545454545454545</v>
      </c>
      <c r="AI54" s="369">
        <f>(Ordenamiento!AI54/66)*10</f>
        <v>1.5151515151515151</v>
      </c>
      <c r="AJ54" s="369">
        <f>(Ordenamiento!AJ54/66)*10</f>
        <v>8.4848484848484844</v>
      </c>
      <c r="AK54" s="369">
        <f>(Ordenamiento!AK54/66)*10</f>
        <v>9.3939393939393945</v>
      </c>
      <c r="AL54" s="369">
        <f>(Ordenamiento!AL54/66)*10</f>
        <v>5.6060606060606055</v>
      </c>
      <c r="AM54" s="369">
        <f>(Ordenamiento!AM54/66)*10</f>
        <v>9.3939393939393945</v>
      </c>
      <c r="AN54" s="369">
        <f>(Ordenamiento!AN54/66)*10</f>
        <v>9.8484848484848477</v>
      </c>
      <c r="AO54" s="369">
        <f>(Ordenamiento!AO54/66)*10</f>
        <v>9.3939393939393945</v>
      </c>
      <c r="AP54" s="369">
        <f>(Ordenamiento!AP54/66)*10</f>
        <v>7.1212121212121211</v>
      </c>
      <c r="AQ54" s="369">
        <f>(Ordenamiento!AQ54/66)*10</f>
        <v>8.1818181818181817</v>
      </c>
      <c r="AR54" s="369">
        <f>(Ordenamiento!AR54/66)*10</f>
        <v>8.3333333333333339</v>
      </c>
      <c r="AS54" s="369">
        <f>(Ordenamiento!AS54/66)*10</f>
        <v>5.9090909090909092</v>
      </c>
      <c r="AT54" s="369">
        <f>(Ordenamiento!AT54/66)*10</f>
        <v>5</v>
      </c>
      <c r="AU54" s="369">
        <f>(Ordenamiento!AU54/66)*10</f>
        <v>8.9393939393939394</v>
      </c>
      <c r="AV54" s="369">
        <f>(Ordenamiento!AV54/66)*10</f>
        <v>6.0606060606060606</v>
      </c>
      <c r="AW54" s="369">
        <f>(Ordenamiento!AW54/66)*10</f>
        <v>10</v>
      </c>
      <c r="AX54" s="369">
        <f>(Ordenamiento!AX54/66)*10</f>
        <v>9.2424242424242422</v>
      </c>
      <c r="AY54" s="369">
        <f>(Ordenamiento!AY54/66)*10</f>
        <v>8.9393939393939394</v>
      </c>
      <c r="AZ54" s="369">
        <f>(Ordenamiento!AZ54/66)*10</f>
        <v>8.3333333333333339</v>
      </c>
      <c r="BA54" s="369">
        <f>(Ordenamiento!BA54/66)*10</f>
        <v>5.7575757575757578</v>
      </c>
      <c r="BB54" s="369">
        <f>(Ordenamiento!BB54/66)*10</f>
        <v>1.6666666666666665</v>
      </c>
      <c r="BC54" s="369">
        <f>(Ordenamiento!BC54/66)*10</f>
        <v>4.8484848484848486</v>
      </c>
      <c r="BD54" s="369">
        <f>(Ordenamiento!BD54/66)*10</f>
        <v>4.0909090909090908</v>
      </c>
      <c r="BE54" s="369">
        <f>(Ordenamiento!BE54/66)*10</f>
        <v>5.7575757575757578</v>
      </c>
      <c r="BF54" s="369">
        <f>(Ordenamiento!BF54/66)*10</f>
        <v>2.5757575757575757</v>
      </c>
      <c r="BG54" s="369">
        <f>(Ordenamiento!BG54/66)*10</f>
        <v>7.5757575757575761</v>
      </c>
      <c r="BH54" s="369">
        <f>(Ordenamiento!BH54/66)*10</f>
        <v>1.6666666666666665</v>
      </c>
      <c r="BI54" s="369">
        <f>(Ordenamiento!BI54/66)*10</f>
        <v>4.8484848484848486</v>
      </c>
      <c r="BJ54" s="369">
        <f>(Ordenamiento!BJ54/66)*10</f>
        <v>6.0606060606060606</v>
      </c>
      <c r="BK54" s="369">
        <f>(Ordenamiento!BK54/66)*10</f>
        <v>7.1212121212121211</v>
      </c>
      <c r="BL54" s="369">
        <f>(Ordenamiento!BL54/66)*10</f>
        <v>8.6363636363636367</v>
      </c>
      <c r="BM54" s="369">
        <f>(Ordenamiento!BM54/66)*10</f>
        <v>5.9090909090909092</v>
      </c>
      <c r="BN54" s="369">
        <f>(Ordenamiento!BN54/66)*10</f>
        <v>2.2727272727272725</v>
      </c>
      <c r="BO54" s="369">
        <f>(Ordenamiento!BO54/66)*10</f>
        <v>4.3939393939393936</v>
      </c>
      <c r="BP54" s="369">
        <f>(Ordenamiento!BP54/66)*10</f>
        <v>7.1212121212121211</v>
      </c>
      <c r="BQ54" s="369">
        <f>(Ordenamiento!BQ54/66)*10</f>
        <v>8.1818181818181817</v>
      </c>
      <c r="BR54" s="369">
        <f>(Ordenamiento!BR54/66)*10</f>
        <v>3.0303030303030303</v>
      </c>
      <c r="BS54" s="369">
        <f>(Ordenamiento!BS54/66)*10</f>
        <v>5</v>
      </c>
      <c r="BT54" s="369">
        <f>(Ordenamiento!BT54/66)*10</f>
        <v>3.6363636363636367</v>
      </c>
      <c r="BU54" s="369">
        <f>(Ordenamiento!BU54/66)*10</f>
        <v>7.5757575757575761</v>
      </c>
    </row>
    <row r="55" spans="1:73">
      <c r="A55" s="367">
        <v>68</v>
      </c>
      <c r="B55" s="367" t="s">
        <v>100</v>
      </c>
      <c r="C55" s="367">
        <v>2023</v>
      </c>
      <c r="D55" s="369">
        <f>(Ordenamiento!D55/66)*10</f>
        <v>1.8181818181818183</v>
      </c>
      <c r="E55" s="369">
        <f>(Ordenamiento!E55/66)*10</f>
        <v>7.7272727272727266</v>
      </c>
      <c r="F55" s="369">
        <f>(Ordenamiento!F55/66)*10</f>
        <v>6.2121212121212119</v>
      </c>
      <c r="G55" s="369">
        <f>(Ordenamiento!G55/66)*10</f>
        <v>8.0303030303030294</v>
      </c>
      <c r="H55" s="369">
        <f>(Ordenamiento!H55/66)*10</f>
        <v>5.6060606060606055</v>
      </c>
      <c r="I55" s="369">
        <f>(Ordenamiento!I55/66)*10</f>
        <v>1.9696969696969697</v>
      </c>
      <c r="J55" s="369">
        <f>(Ordenamiento!J55/66)*10</f>
        <v>4.6969696969696972</v>
      </c>
      <c r="K55" s="369">
        <f>(Ordenamiento!K55/66)*10</f>
        <v>5.9090909090909092</v>
      </c>
      <c r="L55" s="369">
        <f>(Ordenamiento!L55/66)*10</f>
        <v>7.2727272727272734</v>
      </c>
      <c r="M55" s="369">
        <f>(Ordenamiento!M55/66)*10</f>
        <v>9.0909090909090899</v>
      </c>
      <c r="N55" s="369">
        <f>(Ordenamiento!N55/66)*10</f>
        <v>3.9393939393939394</v>
      </c>
      <c r="O55" s="369">
        <f>(Ordenamiento!O55/66)*10</f>
        <v>3.4848484848484853</v>
      </c>
      <c r="P55" s="369">
        <f>(Ordenamiento!P55/66)*10</f>
        <v>3.7878787878787881</v>
      </c>
      <c r="Q55" s="369">
        <f>(Ordenamiento!Q55/66)*10</f>
        <v>3.7878787878787881</v>
      </c>
      <c r="R55" s="369">
        <f>(Ordenamiento!R55/66)*10</f>
        <v>6.6666666666666661</v>
      </c>
      <c r="S55" s="369">
        <f>(Ordenamiento!S55/66)*10</f>
        <v>3.6363636363636367</v>
      </c>
      <c r="T55" s="369">
        <f>(Ordenamiento!T55/66)*10</f>
        <v>6.0606060606060606</v>
      </c>
      <c r="U55" s="369">
        <f>(Ordenamiento!U55/66)*10</f>
        <v>8.0303030303030294</v>
      </c>
      <c r="V55" s="369">
        <f>(Ordenamiento!V55/66)*10</f>
        <v>6.5151515151515147</v>
      </c>
      <c r="W55" s="369">
        <f>(Ordenamiento!W55/66)*10</f>
        <v>3.7878787878787881</v>
      </c>
      <c r="X55" s="369">
        <f>(Ordenamiento!X55/66)*10</f>
        <v>7.1212121212121211</v>
      </c>
      <c r="Y55" s="369">
        <f>(Ordenamiento!Y55/66)*10</f>
        <v>6.5151515151515147</v>
      </c>
      <c r="Z55" s="369">
        <f>(Ordenamiento!Z55/66)*10</f>
        <v>4.6969696969696972</v>
      </c>
      <c r="AA55" s="369">
        <f>(Ordenamiento!AA55/66)*10</f>
        <v>6.5151515151515147</v>
      </c>
      <c r="AB55" s="369">
        <f>(Ordenamiento!AB55/66)*10</f>
        <v>0.60606060606060608</v>
      </c>
      <c r="AC55" s="369">
        <f>(Ordenamiento!AC55/66)*10</f>
        <v>3.1818181818181817</v>
      </c>
      <c r="AD55" s="369">
        <f>(Ordenamiento!AD55/66)*10</f>
        <v>7.8787878787878789</v>
      </c>
      <c r="AE55" s="369">
        <f>(Ordenamiento!AE55/66)*10</f>
        <v>6.3636363636363633</v>
      </c>
      <c r="AF55" s="369">
        <f>(Ordenamiento!AF55/66)*10</f>
        <v>7.4242424242424239</v>
      </c>
      <c r="AG55" s="369">
        <f>(Ordenamiento!AG55/66)*10</f>
        <v>8.3333333333333339</v>
      </c>
      <c r="AH55" s="369">
        <f>(Ordenamiento!AH55/66)*10</f>
        <v>9.2424242424242422</v>
      </c>
      <c r="AI55" s="369">
        <f>(Ordenamiento!AI55/66)*10</f>
        <v>6.3636363636363633</v>
      </c>
      <c r="AJ55" s="369">
        <f>(Ordenamiento!AJ55/66)*10</f>
        <v>8.0303030303030294</v>
      </c>
      <c r="AK55" s="369">
        <f>(Ordenamiento!AK55/66)*10</f>
        <v>6.9696969696969706</v>
      </c>
      <c r="AL55" s="369">
        <f>(Ordenamiento!AL55/66)*10</f>
        <v>9.6969696969696972</v>
      </c>
      <c r="AM55" s="369">
        <f>(Ordenamiento!AM55/66)*10</f>
        <v>6.3636363636363633</v>
      </c>
      <c r="AN55" s="369">
        <f>(Ordenamiento!AN55/66)*10</f>
        <v>9.2424242424242422</v>
      </c>
      <c r="AO55" s="369">
        <f>(Ordenamiento!AO55/66)*10</f>
        <v>7.2727272727272734</v>
      </c>
      <c r="AP55" s="369">
        <f>(Ordenamiento!AP55/66)*10</f>
        <v>4.0909090909090908</v>
      </c>
      <c r="AQ55" s="369">
        <f>(Ordenamiento!AQ55/66)*10</f>
        <v>4.3939393939393936</v>
      </c>
      <c r="AR55" s="369">
        <f>(Ordenamiento!AR55/66)*10</f>
        <v>3.4848484848484853</v>
      </c>
      <c r="AS55" s="369">
        <f>(Ordenamiento!AS55/66)*10</f>
        <v>7.2727272727272734</v>
      </c>
      <c r="AT55" s="369">
        <f>(Ordenamiento!AT55/66)*10</f>
        <v>2.7272727272727271</v>
      </c>
      <c r="AU55" s="369">
        <f>(Ordenamiento!AU55/66)*10</f>
        <v>4.3939393939393936</v>
      </c>
      <c r="AV55" s="369">
        <f>(Ordenamiento!AV55/66)*10</f>
        <v>4.3939393939393936</v>
      </c>
      <c r="AW55" s="369">
        <f>(Ordenamiento!AW55/66)*10</f>
        <v>5.7575757575757578</v>
      </c>
      <c r="AX55" s="369">
        <f>(Ordenamiento!AX55/66)*10</f>
        <v>6.9696969696969706</v>
      </c>
      <c r="AY55" s="369">
        <f>(Ordenamiento!AY55/66)*10</f>
        <v>8.3333333333333339</v>
      </c>
      <c r="AZ55" s="369">
        <f>(Ordenamiento!AZ55/66)*10</f>
        <v>6.3636363636363633</v>
      </c>
      <c r="BA55" s="369">
        <f>(Ordenamiento!BA55/66)*10</f>
        <v>5.4545454545454541</v>
      </c>
      <c r="BB55" s="369">
        <f>(Ordenamiento!BB55/66)*10</f>
        <v>1.8181818181818183</v>
      </c>
      <c r="BC55" s="369">
        <f>(Ordenamiento!BC55/66)*10</f>
        <v>4.6969696969696972</v>
      </c>
      <c r="BD55" s="369">
        <f>(Ordenamiento!BD55/66)*10</f>
        <v>6.6666666666666661</v>
      </c>
      <c r="BE55" s="369">
        <f>(Ordenamiento!BE55/66)*10</f>
        <v>3.6363636363636367</v>
      </c>
      <c r="BF55" s="369">
        <f>(Ordenamiento!BF55/66)*10</f>
        <v>5</v>
      </c>
      <c r="BG55" s="369">
        <f>(Ordenamiento!BG55/66)*10</f>
        <v>6.0606060606060606</v>
      </c>
      <c r="BH55" s="369">
        <f>(Ordenamiento!BH55/66)*10</f>
        <v>4.545454545454545</v>
      </c>
      <c r="BI55" s="369">
        <f>(Ordenamiento!BI55/66)*10</f>
        <v>7.1212121212121211</v>
      </c>
      <c r="BJ55" s="369">
        <f>(Ordenamiento!BJ55/66)*10</f>
        <v>4.8484848484848486</v>
      </c>
      <c r="BK55" s="369">
        <f>(Ordenamiento!BK55/66)*10</f>
        <v>7.4242424242424239</v>
      </c>
      <c r="BL55" s="369">
        <f>(Ordenamiento!BL55/66)*10</f>
        <v>5.7575757575757578</v>
      </c>
      <c r="BM55" s="369">
        <f>(Ordenamiento!BM55/66)*10</f>
        <v>4.6969696969696972</v>
      </c>
      <c r="BN55" s="369">
        <f>(Ordenamiento!BN55/66)*10</f>
        <v>5.9090909090909092</v>
      </c>
      <c r="BO55" s="369">
        <f>(Ordenamiento!BO55/66)*10</f>
        <v>3.7878787878787881</v>
      </c>
      <c r="BP55" s="369">
        <f>(Ordenamiento!BP55/66)*10</f>
        <v>4.2424242424242422</v>
      </c>
      <c r="BQ55" s="369">
        <f>(Ordenamiento!BQ55/66)*10</f>
        <v>8.3333333333333339</v>
      </c>
      <c r="BR55" s="369">
        <f>(Ordenamiento!BR55/66)*10</f>
        <v>4.545454545454545</v>
      </c>
      <c r="BS55" s="369">
        <f>(Ordenamiento!BS55/66)*10</f>
        <v>6.8181818181818175</v>
      </c>
      <c r="BT55" s="369">
        <f>(Ordenamiento!BT55/66)*10</f>
        <v>9.3939393939393945</v>
      </c>
      <c r="BU55" s="369">
        <f>(Ordenamiento!BU55/66)*10</f>
        <v>7.8787878787878789</v>
      </c>
    </row>
    <row r="56" spans="1:73">
      <c r="A56" s="367">
        <v>70</v>
      </c>
      <c r="B56" s="367" t="s">
        <v>101</v>
      </c>
      <c r="C56" s="367">
        <v>2023</v>
      </c>
      <c r="D56" s="369">
        <f>(Ordenamiento!D56/66)*10</f>
        <v>7.5757575757575761</v>
      </c>
      <c r="E56" s="369">
        <f>(Ordenamiento!E56/66)*10</f>
        <v>5.4545454545454541</v>
      </c>
      <c r="F56" s="369">
        <f>(Ordenamiento!F56/66)*10</f>
        <v>2.8787878787878789</v>
      </c>
      <c r="G56" s="369">
        <f>(Ordenamiento!G56/66)*10</f>
        <v>1.8181818181818183</v>
      </c>
      <c r="H56" s="369">
        <f>(Ordenamiento!H56/66)*10</f>
        <v>1.5151515151515151</v>
      </c>
      <c r="I56" s="369">
        <f>(Ordenamiento!I56/66)*10</f>
        <v>1.2121212121212122</v>
      </c>
      <c r="J56" s="369">
        <f>(Ordenamiento!J56/66)*10</f>
        <v>6.0606060606060606</v>
      </c>
      <c r="K56" s="369">
        <f>(Ordenamiento!K56/66)*10</f>
        <v>7.1212121212121211</v>
      </c>
      <c r="L56" s="369">
        <f>(Ordenamiento!L56/66)*10</f>
        <v>3.0303030303030303</v>
      </c>
      <c r="M56" s="369">
        <f>(Ordenamiento!M56/66)*10</f>
        <v>6.0606060606060606</v>
      </c>
      <c r="N56" s="369">
        <f>(Ordenamiento!N56/66)*10</f>
        <v>1.6666666666666665</v>
      </c>
      <c r="O56" s="369">
        <f>(Ordenamiento!O56/66)*10</f>
        <v>6.6666666666666661</v>
      </c>
      <c r="P56" s="369">
        <f>(Ordenamiento!P56/66)*10</f>
        <v>9.2424242424242422</v>
      </c>
      <c r="Q56" s="369">
        <f>(Ordenamiento!Q56/66)*10</f>
        <v>5.3030303030303028</v>
      </c>
      <c r="R56" s="369">
        <f>(Ordenamiento!R56/66)*10</f>
        <v>6.3636363636363633</v>
      </c>
      <c r="S56" s="369">
        <f>(Ordenamiento!S56/66)*10</f>
        <v>9.0909090909090899</v>
      </c>
      <c r="T56" s="369">
        <f>(Ordenamiento!T56/66)*10</f>
        <v>1.9696969696969697</v>
      </c>
      <c r="U56" s="369">
        <f>(Ordenamiento!U56/66)*10</f>
        <v>5.6060606060606055</v>
      </c>
      <c r="V56" s="369">
        <f>(Ordenamiento!V56/66)*10</f>
        <v>3.333333333333333</v>
      </c>
      <c r="W56" s="369">
        <f>(Ordenamiento!W56/66)*10</f>
        <v>9.0909090909090899</v>
      </c>
      <c r="X56" s="369">
        <f>(Ordenamiento!X56/66)*10</f>
        <v>7.7272727272727266</v>
      </c>
      <c r="Y56" s="369">
        <f>(Ordenamiento!Y56/66)*10</f>
        <v>1.9696969696969697</v>
      </c>
      <c r="Z56" s="369">
        <f>(Ordenamiento!Z56/66)*10</f>
        <v>5.6060606060606055</v>
      </c>
      <c r="AA56" s="369">
        <f>(Ordenamiento!AA56/66)*10</f>
        <v>5.9090909090909092</v>
      </c>
      <c r="AB56" s="369">
        <f>(Ordenamiento!AB56/66)*10</f>
        <v>6.9696969696969706</v>
      </c>
      <c r="AC56" s="369">
        <f>(Ordenamiento!AC56/66)*10</f>
        <v>6.0606060606060606</v>
      </c>
      <c r="AD56" s="369">
        <f>(Ordenamiento!AD56/66)*10</f>
        <v>8.6363636363636367</v>
      </c>
      <c r="AE56" s="369">
        <f>(Ordenamiento!AE56/66)*10</f>
        <v>6.0606060606060606</v>
      </c>
      <c r="AF56" s="369">
        <f>(Ordenamiento!AF56/66)*10</f>
        <v>2.5757575757575757</v>
      </c>
      <c r="AG56" s="369">
        <f>(Ordenamiento!AG56/66)*10</f>
        <v>5.4545454545454541</v>
      </c>
      <c r="AH56" s="369">
        <f>(Ordenamiento!AH56/66)*10</f>
        <v>6.9696969696969706</v>
      </c>
      <c r="AI56" s="369">
        <f>(Ordenamiento!AI56/66)*10</f>
        <v>4.3939393939393936</v>
      </c>
      <c r="AJ56" s="369">
        <f>(Ordenamiento!AJ56/66)*10</f>
        <v>3.7878787878787881</v>
      </c>
      <c r="AK56" s="369">
        <f>(Ordenamiento!AK56/66)*10</f>
        <v>4.3939393939393936</v>
      </c>
      <c r="AL56" s="369">
        <f>(Ordenamiento!AL56/66)*10</f>
        <v>5.1515151515151514</v>
      </c>
      <c r="AM56" s="369">
        <f>(Ordenamiento!AM56/66)*10</f>
        <v>3.333333333333333</v>
      </c>
      <c r="AN56" s="369">
        <f>(Ordenamiento!AN56/66)*10</f>
        <v>6.2121212121212119</v>
      </c>
      <c r="AO56" s="369">
        <f>(Ordenamiento!AO56/66)*10</f>
        <v>1.0606060606060606</v>
      </c>
      <c r="AP56" s="369">
        <f>(Ordenamiento!AP56/66)*10</f>
        <v>0.15151515151515152</v>
      </c>
      <c r="AQ56" s="369">
        <f>(Ordenamiento!AQ56/66)*10</f>
        <v>1.0606060606060606</v>
      </c>
      <c r="AR56" s="369">
        <f>(Ordenamiento!AR56/66)*10</f>
        <v>5.6060606060606055</v>
      </c>
      <c r="AS56" s="369">
        <f>(Ordenamiento!AS56/66)*10</f>
        <v>0.90909090909090917</v>
      </c>
      <c r="AT56" s="369">
        <f>(Ordenamiento!AT56/66)*10</f>
        <v>6.5151515151515147</v>
      </c>
      <c r="AU56" s="369">
        <f>(Ordenamiento!AU56/66)*10</f>
        <v>5.1515151515151514</v>
      </c>
      <c r="AV56" s="369">
        <f>(Ordenamiento!AV56/66)*10</f>
        <v>4.0909090909090908</v>
      </c>
      <c r="AW56" s="369">
        <f>(Ordenamiento!AW56/66)*10</f>
        <v>4.0909090909090908</v>
      </c>
      <c r="AX56" s="369">
        <f>(Ordenamiento!AX56/66)*10</f>
        <v>4.0909090909090908</v>
      </c>
      <c r="AY56" s="369">
        <f>(Ordenamiento!AY56/66)*10</f>
        <v>3.9393939393939394</v>
      </c>
      <c r="AZ56" s="369">
        <f>(Ordenamiento!AZ56/66)*10</f>
        <v>5.4545454545454541</v>
      </c>
      <c r="BA56" s="369">
        <f>(Ordenamiento!BA56/66)*10</f>
        <v>9.8484848484848477</v>
      </c>
      <c r="BB56" s="369">
        <f>(Ordenamiento!BB56/66)*10</f>
        <v>9.0909090909090899</v>
      </c>
      <c r="BC56" s="369">
        <f>(Ordenamiento!BC56/66)*10</f>
        <v>4.545454545454545</v>
      </c>
      <c r="BD56" s="369">
        <f>(Ordenamiento!BD56/66)*10</f>
        <v>5</v>
      </c>
      <c r="BE56" s="369">
        <f>(Ordenamiento!BE56/66)*10</f>
        <v>5.4545454545454541</v>
      </c>
      <c r="BF56" s="369">
        <f>(Ordenamiento!BF56/66)*10</f>
        <v>6.5151515151515147</v>
      </c>
      <c r="BG56" s="369">
        <f>(Ordenamiento!BG56/66)*10</f>
        <v>6.9696969696969706</v>
      </c>
      <c r="BH56" s="369">
        <f>(Ordenamiento!BH56/66)*10</f>
        <v>0.60606060606060608</v>
      </c>
      <c r="BI56" s="369">
        <f>(Ordenamiento!BI56/66)*10</f>
        <v>1.3636363636363635</v>
      </c>
      <c r="BJ56" s="369">
        <f>(Ordenamiento!BJ56/66)*10</f>
        <v>0.15151515151515152</v>
      </c>
      <c r="BK56" s="369">
        <f>(Ordenamiento!BK56/66)*10</f>
        <v>3.7878787878787881</v>
      </c>
      <c r="BL56" s="369">
        <f>(Ordenamiento!BL56/66)*10</f>
        <v>6.2121212121212119</v>
      </c>
      <c r="BM56" s="369">
        <f>(Ordenamiento!BM56/66)*10</f>
        <v>1.0606060606060606</v>
      </c>
      <c r="BN56" s="369">
        <f>(Ordenamiento!BN56/66)*10</f>
        <v>10</v>
      </c>
      <c r="BO56" s="369">
        <f>(Ordenamiento!BO56/66)*10</f>
        <v>4.2424242424242422</v>
      </c>
      <c r="BP56" s="369">
        <f>(Ordenamiento!BP56/66)*10</f>
        <v>1.5151515151515151</v>
      </c>
      <c r="BQ56" s="369">
        <f>(Ordenamiento!BQ56/66)*10</f>
        <v>3.333333333333333</v>
      </c>
      <c r="BR56" s="369">
        <f>(Ordenamiento!BR56/66)*10</f>
        <v>1.9696969696969697</v>
      </c>
      <c r="BS56" s="369">
        <f>(Ordenamiento!BS56/66)*10</f>
        <v>2.7272727272727271</v>
      </c>
      <c r="BT56" s="369">
        <f>(Ordenamiento!BT56/66)*10</f>
        <v>4.0909090909090908</v>
      </c>
      <c r="BU56" s="369">
        <f>(Ordenamiento!BU56/66)*10</f>
        <v>2.4242424242424243</v>
      </c>
    </row>
    <row r="57" spans="1:73">
      <c r="A57" s="367">
        <v>73</v>
      </c>
      <c r="B57" s="367" t="s">
        <v>102</v>
      </c>
      <c r="C57" s="367">
        <v>2023</v>
      </c>
      <c r="D57" s="369">
        <f>(Ordenamiento!D57/66)*10</f>
        <v>3.6363636363636367</v>
      </c>
      <c r="E57" s="369">
        <f>(Ordenamiento!E57/66)*10</f>
        <v>8.7878787878787872</v>
      </c>
      <c r="F57" s="369">
        <f>(Ordenamiento!F57/66)*10</f>
        <v>3.6363636363636367</v>
      </c>
      <c r="G57" s="369">
        <f>(Ordenamiento!G57/66)*10</f>
        <v>6.8181818181818175</v>
      </c>
      <c r="H57" s="369">
        <f>(Ordenamiento!H57/66)*10</f>
        <v>5.7575757575757578</v>
      </c>
      <c r="I57" s="369">
        <f>(Ordenamiento!I57/66)*10</f>
        <v>6.3636363636363633</v>
      </c>
      <c r="J57" s="369">
        <f>(Ordenamiento!J57/66)*10</f>
        <v>7.4242424242424239</v>
      </c>
      <c r="K57" s="369">
        <f>(Ordenamiento!K57/66)*10</f>
        <v>6.8181818181818175</v>
      </c>
      <c r="L57" s="369">
        <f>(Ordenamiento!L57/66)*10</f>
        <v>4.2424242424242422</v>
      </c>
      <c r="M57" s="369">
        <f>(Ordenamiento!M57/66)*10</f>
        <v>5.4545454545454541</v>
      </c>
      <c r="N57" s="369">
        <f>(Ordenamiento!N57/66)*10</f>
        <v>1.9696969696969697</v>
      </c>
      <c r="O57" s="369">
        <f>(Ordenamiento!O57/66)*10</f>
        <v>7.8787878787878789</v>
      </c>
      <c r="P57" s="369">
        <f>(Ordenamiento!P57/66)*10</f>
        <v>6.8181818181818175</v>
      </c>
      <c r="Q57" s="369">
        <f>(Ordenamiento!Q57/66)*10</f>
        <v>6.3636363636363633</v>
      </c>
      <c r="R57" s="369">
        <f>(Ordenamiento!R57/66)*10</f>
        <v>4.2424242424242422</v>
      </c>
      <c r="S57" s="369">
        <f>(Ordenamiento!S57/66)*10</f>
        <v>4.6969696969696972</v>
      </c>
      <c r="T57" s="369">
        <f>(Ordenamiento!T57/66)*10</f>
        <v>4.3939393939393936</v>
      </c>
      <c r="U57" s="369">
        <f>(Ordenamiento!U57/66)*10</f>
        <v>3.9393939393939394</v>
      </c>
      <c r="V57" s="369">
        <f>(Ordenamiento!V57/66)*10</f>
        <v>2.4242424242424243</v>
      </c>
      <c r="W57" s="369">
        <f>(Ordenamiento!W57/66)*10</f>
        <v>5.3030303030303028</v>
      </c>
      <c r="X57" s="369">
        <f>(Ordenamiento!X57/66)*10</f>
        <v>7.8787878787878789</v>
      </c>
      <c r="Y57" s="369">
        <f>(Ordenamiento!Y57/66)*10</f>
        <v>6.8181818181818175</v>
      </c>
      <c r="Z57" s="369">
        <f>(Ordenamiento!Z57/66)*10</f>
        <v>1.3636363636363635</v>
      </c>
      <c r="AA57" s="369">
        <f>(Ordenamiento!AA57/66)*10</f>
        <v>0.60606060606060608</v>
      </c>
      <c r="AB57" s="369">
        <f>(Ordenamiento!AB57/66)*10</f>
        <v>5.1515151515151514</v>
      </c>
      <c r="AC57" s="369">
        <f>(Ordenamiento!AC57/66)*10</f>
        <v>3.6363636363636367</v>
      </c>
      <c r="AD57" s="369">
        <f>(Ordenamiento!AD57/66)*10</f>
        <v>5.1515151515151514</v>
      </c>
      <c r="AE57" s="369">
        <f>(Ordenamiento!AE57/66)*10</f>
        <v>3.6363636363636367</v>
      </c>
      <c r="AF57" s="369">
        <f>(Ordenamiento!AF57/66)*10</f>
        <v>1.6666666666666665</v>
      </c>
      <c r="AG57" s="369">
        <f>(Ordenamiento!AG57/66)*10</f>
        <v>9.2424242424242422</v>
      </c>
      <c r="AH57" s="369">
        <f>(Ordenamiento!AH57/66)*10</f>
        <v>10</v>
      </c>
      <c r="AI57" s="369">
        <f>(Ordenamiento!AI57/66)*10</f>
        <v>5.6060606060606055</v>
      </c>
      <c r="AJ57" s="369">
        <f>(Ordenamiento!AJ57/66)*10</f>
        <v>9.0909090909090899</v>
      </c>
      <c r="AK57" s="369">
        <f>(Ordenamiento!AK57/66)*10</f>
        <v>7.4242424242424239</v>
      </c>
      <c r="AL57" s="369">
        <f>(Ordenamiento!AL57/66)*10</f>
        <v>9.3939393939393945</v>
      </c>
      <c r="AM57" s="369">
        <f>(Ordenamiento!AM57/66)*10</f>
        <v>3.7878787878787881</v>
      </c>
      <c r="AN57" s="369">
        <f>(Ordenamiento!AN57/66)*10</f>
        <v>4.8484848484848486</v>
      </c>
      <c r="AO57" s="369">
        <f>(Ordenamiento!AO57/66)*10</f>
        <v>4.0909090909090908</v>
      </c>
      <c r="AP57" s="369">
        <f>(Ordenamiento!AP57/66)*10</f>
        <v>3.7878787878787881</v>
      </c>
      <c r="AQ57" s="369">
        <f>(Ordenamiento!AQ57/66)*10</f>
        <v>2.5757575757575757</v>
      </c>
      <c r="AR57" s="369">
        <f>(Ordenamiento!AR57/66)*10</f>
        <v>8.4848484848484844</v>
      </c>
      <c r="AS57" s="369">
        <f>(Ordenamiento!AS57/66)*10</f>
        <v>5</v>
      </c>
      <c r="AT57" s="369">
        <f>(Ordenamiento!AT57/66)*10</f>
        <v>5.1515151515151514</v>
      </c>
      <c r="AU57" s="369">
        <f>(Ordenamiento!AU57/66)*10</f>
        <v>8.3333333333333339</v>
      </c>
      <c r="AV57" s="369">
        <f>(Ordenamiento!AV57/66)*10</f>
        <v>8.6363636363636367</v>
      </c>
      <c r="AW57" s="369">
        <f>(Ordenamiento!AW57/66)*10</f>
        <v>7.5757575757575761</v>
      </c>
      <c r="AX57" s="369">
        <f>(Ordenamiento!AX57/66)*10</f>
        <v>8.9393939393939394</v>
      </c>
      <c r="AY57" s="369">
        <f>(Ordenamiento!AY57/66)*10</f>
        <v>5.3030303030303028</v>
      </c>
      <c r="AZ57" s="369">
        <f>(Ordenamiento!AZ57/66)*10</f>
        <v>10</v>
      </c>
      <c r="BA57" s="369">
        <f>(Ordenamiento!BA57/66)*10</f>
        <v>5.3030303030303028</v>
      </c>
      <c r="BB57" s="369">
        <f>(Ordenamiento!BB57/66)*10</f>
        <v>1.3636363636363635</v>
      </c>
      <c r="BC57" s="369">
        <f>(Ordenamiento!BC57/66)*10</f>
        <v>6.3636363636363633</v>
      </c>
      <c r="BD57" s="369">
        <f>(Ordenamiento!BD57/66)*10</f>
        <v>10</v>
      </c>
      <c r="BE57" s="369">
        <f>(Ordenamiento!BE57/66)*10</f>
        <v>2.1212121212121211</v>
      </c>
      <c r="BF57" s="369">
        <f>(Ordenamiento!BF57/66)*10</f>
        <v>2.2727272727272725</v>
      </c>
      <c r="BG57" s="369">
        <f>(Ordenamiento!BG57/66)*10</f>
        <v>7.4242424242424239</v>
      </c>
      <c r="BH57" s="369">
        <f>(Ordenamiento!BH57/66)*10</f>
        <v>1.3636363636363635</v>
      </c>
      <c r="BI57" s="369">
        <f>(Ordenamiento!BI57/66)*10</f>
        <v>2.8787878787878789</v>
      </c>
      <c r="BJ57" s="369">
        <f>(Ordenamiento!BJ57/66)*10</f>
        <v>3.9393939393939394</v>
      </c>
      <c r="BK57" s="369">
        <f>(Ordenamiento!BK57/66)*10</f>
        <v>2.8787878787878789</v>
      </c>
      <c r="BL57" s="369">
        <f>(Ordenamiento!BL57/66)*10</f>
        <v>3.7878787878787881</v>
      </c>
      <c r="BM57" s="369">
        <f>(Ordenamiento!BM57/66)*10</f>
        <v>7.1212121212121211</v>
      </c>
      <c r="BN57" s="369">
        <f>(Ordenamiento!BN57/66)*10</f>
        <v>5.3030303030303028</v>
      </c>
      <c r="BO57" s="369">
        <f>(Ordenamiento!BO57/66)*10</f>
        <v>3.4848484848484853</v>
      </c>
      <c r="BP57" s="369">
        <f>(Ordenamiento!BP57/66)*10</f>
        <v>5.6060606060606055</v>
      </c>
      <c r="BQ57" s="369">
        <f>(Ordenamiento!BQ57/66)*10</f>
        <v>7.5757575757575761</v>
      </c>
      <c r="BR57" s="369">
        <f>(Ordenamiento!BR57/66)*10</f>
        <v>1.0606060606060606</v>
      </c>
      <c r="BS57" s="369">
        <f>(Ordenamiento!BS57/66)*10</f>
        <v>8.4848484848484844</v>
      </c>
      <c r="BT57" s="369">
        <f>(Ordenamiento!BT57/66)*10</f>
        <v>8.3333333333333339</v>
      </c>
      <c r="BU57" s="369">
        <f>(Ordenamiento!BU57/66)*10</f>
        <v>6.2121212121212119</v>
      </c>
    </row>
    <row r="58" spans="1:73">
      <c r="A58" s="367">
        <v>76</v>
      </c>
      <c r="B58" s="367" t="s">
        <v>103</v>
      </c>
      <c r="C58" s="367">
        <v>2023</v>
      </c>
      <c r="D58" s="369">
        <f>(Ordenamiento!D58/66)*10</f>
        <v>8.3333333333333339</v>
      </c>
      <c r="E58" s="369">
        <f>(Ordenamiento!E58/66)*10</f>
        <v>1.0606060606060606</v>
      </c>
      <c r="F58" s="369">
        <f>(Ordenamiento!F58/66)*10</f>
        <v>9.3939393939393945</v>
      </c>
      <c r="G58" s="369">
        <f>(Ordenamiento!G58/66)*10</f>
        <v>10</v>
      </c>
      <c r="H58" s="369">
        <f>(Ordenamiento!H58/66)*10</f>
        <v>7.7272727272727266</v>
      </c>
      <c r="I58" s="369">
        <f>(Ordenamiento!I58/66)*10</f>
        <v>6.6666666666666661</v>
      </c>
      <c r="J58" s="369">
        <f>(Ordenamiento!J58/66)*10</f>
        <v>9.0909090909090899</v>
      </c>
      <c r="K58" s="369">
        <f>(Ordenamiento!K58/66)*10</f>
        <v>6.0606060606060606</v>
      </c>
      <c r="L58" s="369">
        <f>(Ordenamiento!L58/66)*10</f>
        <v>5.6060606060606055</v>
      </c>
      <c r="M58" s="369">
        <f>(Ordenamiento!M58/66)*10</f>
        <v>8.1818181818181817</v>
      </c>
      <c r="N58" s="369">
        <f>(Ordenamiento!N58/66)*10</f>
        <v>9.5454545454545467</v>
      </c>
      <c r="O58" s="369">
        <f>(Ordenamiento!O58/66)*10</f>
        <v>4.6969696969696972</v>
      </c>
      <c r="P58" s="369">
        <f>(Ordenamiento!P58/66)*10</f>
        <v>2.5757575757575757</v>
      </c>
      <c r="Q58" s="369">
        <f>(Ordenamiento!Q58/66)*10</f>
        <v>7.4242424242424239</v>
      </c>
      <c r="R58" s="369">
        <f>(Ordenamiento!R58/66)*10</f>
        <v>8.4848484848484844</v>
      </c>
      <c r="S58" s="369">
        <f>(Ordenamiento!S58/66)*10</f>
        <v>0.90909090909090917</v>
      </c>
      <c r="T58" s="369">
        <f>(Ordenamiento!T58/66)*10</f>
        <v>9.0909090909090899</v>
      </c>
      <c r="U58" s="369">
        <f>(Ordenamiento!U58/66)*10</f>
        <v>1.3636363636363635</v>
      </c>
      <c r="V58" s="369">
        <f>(Ordenamiento!V58/66)*10</f>
        <v>2.7272727272727271</v>
      </c>
      <c r="W58" s="369">
        <f>(Ordenamiento!W58/66)*10</f>
        <v>3.6363636363636367</v>
      </c>
      <c r="X58" s="369">
        <f>(Ordenamiento!X58/66)*10</f>
        <v>6.2121212121212119</v>
      </c>
      <c r="Y58" s="369">
        <f>(Ordenamiento!Y58/66)*10</f>
        <v>4.545454545454545</v>
      </c>
      <c r="Z58" s="369">
        <f>(Ordenamiento!Z58/66)*10</f>
        <v>3.0303030303030303</v>
      </c>
      <c r="AA58" s="369">
        <f>(Ordenamiento!AA58/66)*10</f>
        <v>3.333333333333333</v>
      </c>
      <c r="AB58" s="369">
        <f>(Ordenamiento!AB58/66)*10</f>
        <v>3.333333333333333</v>
      </c>
      <c r="AC58" s="369">
        <f>(Ordenamiento!AC58/66)*10</f>
        <v>1.2121212121212122</v>
      </c>
      <c r="AD58" s="369">
        <f>(Ordenamiento!AD58/66)*10</f>
        <v>2.1212121212121211</v>
      </c>
      <c r="AE58" s="369">
        <f>(Ordenamiento!AE58/66)*10</f>
        <v>7.4242424242424239</v>
      </c>
      <c r="AF58" s="369">
        <f>(Ordenamiento!AF58/66)*10</f>
        <v>9.5454545454545467</v>
      </c>
      <c r="AG58" s="369">
        <f>(Ordenamiento!AG58/66)*10</f>
        <v>5</v>
      </c>
      <c r="AH58" s="369">
        <f>(Ordenamiento!AH58/66)*10</f>
        <v>5.1515151515151514</v>
      </c>
      <c r="AI58" s="369">
        <f>(Ordenamiento!AI58/66)*10</f>
        <v>5.9090909090909092</v>
      </c>
      <c r="AJ58" s="369">
        <f>(Ordenamiento!AJ58/66)*10</f>
        <v>7.7272727272727266</v>
      </c>
      <c r="AK58" s="369">
        <f>(Ordenamiento!AK58/66)*10</f>
        <v>8.0303030303030294</v>
      </c>
      <c r="AL58" s="369">
        <f>(Ordenamiento!AL58/66)*10</f>
        <v>5.7575757575757578</v>
      </c>
      <c r="AM58" s="369">
        <f>(Ordenamiento!AM58/66)*10</f>
        <v>7.4242424242424239</v>
      </c>
      <c r="AN58" s="369">
        <f>(Ordenamiento!AN58/66)*10</f>
        <v>6.0606060606060606</v>
      </c>
      <c r="AO58" s="369">
        <f>(Ordenamiento!AO58/66)*10</f>
        <v>7.8787878787878789</v>
      </c>
      <c r="AP58" s="369">
        <f>(Ordenamiento!AP58/66)*10</f>
        <v>3.333333333333333</v>
      </c>
      <c r="AQ58" s="369">
        <f>(Ordenamiento!AQ58/66)*10</f>
        <v>6.2121212121212119</v>
      </c>
      <c r="AR58" s="369">
        <f>(Ordenamiento!AR58/66)*10</f>
        <v>5</v>
      </c>
      <c r="AS58" s="369">
        <f>(Ordenamiento!AS58/66)*10</f>
        <v>6.8181818181818175</v>
      </c>
      <c r="AT58" s="369">
        <f>(Ordenamiento!AT58/66)*10</f>
        <v>9.0909090909090899</v>
      </c>
      <c r="AU58" s="369">
        <f>(Ordenamiento!AU58/66)*10</f>
        <v>6.8181818181818175</v>
      </c>
      <c r="AV58" s="369">
        <f>(Ordenamiento!AV58/66)*10</f>
        <v>8.3333333333333339</v>
      </c>
      <c r="AW58" s="369">
        <f>(Ordenamiento!AW58/66)*10</f>
        <v>6.0606060606060606</v>
      </c>
      <c r="AX58" s="369">
        <f>(Ordenamiento!AX58/66)*10</f>
        <v>8.7878787878787872</v>
      </c>
      <c r="AY58" s="369">
        <f>(Ordenamiento!AY58/66)*10</f>
        <v>8.7878787878787872</v>
      </c>
      <c r="AZ58" s="369">
        <f>(Ordenamiento!AZ58/66)*10</f>
        <v>6.5151515151515147</v>
      </c>
      <c r="BA58" s="369">
        <f>(Ordenamiento!BA58/66)*10</f>
        <v>3.7878787878787881</v>
      </c>
      <c r="BB58" s="369">
        <f>(Ordenamiento!BB58/66)*10</f>
        <v>1.9696969696969697</v>
      </c>
      <c r="BC58" s="369">
        <f>(Ordenamiento!BC58/66)*10</f>
        <v>5.3030303030303028</v>
      </c>
      <c r="BD58" s="369">
        <f>(Ordenamiento!BD58/66)*10</f>
        <v>6.5151515151515147</v>
      </c>
      <c r="BE58" s="369">
        <f>(Ordenamiento!BE58/66)*10</f>
        <v>4.3939393939393936</v>
      </c>
      <c r="BF58" s="369">
        <f>(Ordenamiento!BF58/66)*10</f>
        <v>3.6363636363636367</v>
      </c>
      <c r="BG58" s="369">
        <f>(Ordenamiento!BG58/66)*10</f>
        <v>5.9090909090909092</v>
      </c>
      <c r="BH58" s="369">
        <f>(Ordenamiento!BH58/66)*10</f>
        <v>6.6666666666666661</v>
      </c>
      <c r="BI58" s="369">
        <f>(Ordenamiento!BI58/66)*10</f>
        <v>4.0909090909090908</v>
      </c>
      <c r="BJ58" s="369">
        <f>(Ordenamiento!BJ58/66)*10</f>
        <v>7.1212121212121211</v>
      </c>
      <c r="BK58" s="369">
        <f>(Ordenamiento!BK58/66)*10</f>
        <v>6.9696969696969706</v>
      </c>
      <c r="BL58" s="369">
        <f>(Ordenamiento!BL58/66)*10</f>
        <v>2.2727272727272725</v>
      </c>
      <c r="BM58" s="369">
        <f>(Ordenamiento!BM58/66)*10</f>
        <v>5</v>
      </c>
      <c r="BN58" s="369">
        <f>(Ordenamiento!BN58/66)*10</f>
        <v>1.5151515151515151</v>
      </c>
      <c r="BO58" s="369">
        <f>(Ordenamiento!BO58/66)*10</f>
        <v>5.7575757575757578</v>
      </c>
      <c r="BP58" s="369">
        <f>(Ordenamiento!BP58/66)*10</f>
        <v>8.9393939393939394</v>
      </c>
      <c r="BQ58" s="369">
        <f>(Ordenamiento!BQ58/66)*10</f>
        <v>9.0909090909090899</v>
      </c>
      <c r="BR58" s="369">
        <f>(Ordenamiento!BR58/66)*10</f>
        <v>4.8484848484848486</v>
      </c>
      <c r="BS58" s="369">
        <f>(Ordenamiento!BS58/66)*10</f>
        <v>7.8787878787878789</v>
      </c>
      <c r="BT58" s="369">
        <f>(Ordenamiento!BT58/66)*10</f>
        <v>8.9393939393939394</v>
      </c>
      <c r="BU58" s="369">
        <f>(Ordenamiento!BU58/66)*10</f>
        <v>8.3333333333333339</v>
      </c>
    </row>
    <row r="59" spans="1:73">
      <c r="A59" s="367">
        <v>81</v>
      </c>
      <c r="B59" s="367" t="s">
        <v>104</v>
      </c>
      <c r="C59" s="367">
        <v>2023</v>
      </c>
      <c r="D59" s="369">
        <f>(Ordenamiento!D59/66)*10</f>
        <v>0.15151515151515152</v>
      </c>
      <c r="E59" s="369">
        <f>(Ordenamiento!E59/66)*10</f>
        <v>3.333333333333333</v>
      </c>
      <c r="F59" s="369">
        <f>(Ordenamiento!F59/66)*10</f>
        <v>6.5151515151515147</v>
      </c>
      <c r="G59" s="369">
        <f>(Ordenamiento!G59/66)*10</f>
        <v>8.3333333333333339</v>
      </c>
      <c r="H59" s="369">
        <f>(Ordenamiento!H59/66)*10</f>
        <v>7.1212121212121211</v>
      </c>
      <c r="I59" s="369">
        <f>(Ordenamiento!I59/66)*10</f>
        <v>1.8181818181818183</v>
      </c>
      <c r="J59" s="369">
        <f>(Ordenamiento!J59/66)*10</f>
        <v>1.2121212121212122</v>
      </c>
      <c r="K59" s="369">
        <f>(Ordenamiento!K59/66)*10</f>
        <v>2.5757575757575757</v>
      </c>
      <c r="L59" s="369">
        <f>(Ordenamiento!L59/66)*10</f>
        <v>3.7878787878787881</v>
      </c>
      <c r="M59" s="369">
        <f>(Ordenamiento!M59/66)*10</f>
        <v>1.2121212121212122</v>
      </c>
      <c r="N59" s="369">
        <f>(Ordenamiento!N59/66)*10</f>
        <v>0.90909090909090917</v>
      </c>
      <c r="O59" s="369">
        <f>(Ordenamiento!O59/66)*10</f>
        <v>3.9393939393939394</v>
      </c>
      <c r="P59" s="369">
        <f>(Ordenamiento!P59/66)*10</f>
        <v>7.1212121212121211</v>
      </c>
      <c r="Q59" s="369">
        <f>(Ordenamiento!Q59/66)*10</f>
        <v>4.3939393939393936</v>
      </c>
      <c r="R59" s="369">
        <f>(Ordenamiento!R59/66)*10</f>
        <v>6.5151515151515147</v>
      </c>
      <c r="S59" s="369">
        <f>(Ordenamiento!S59/66)*10</f>
        <v>7.7272727272727266</v>
      </c>
      <c r="T59" s="369">
        <f>(Ordenamiento!T59/66)*10</f>
        <v>5.9090909090909092</v>
      </c>
      <c r="U59" s="369">
        <f>(Ordenamiento!U59/66)*10</f>
        <v>8.6363636363636367</v>
      </c>
      <c r="V59" s="369">
        <f>(Ordenamiento!V59/66)*10</f>
        <v>9.2424242424242422</v>
      </c>
      <c r="W59" s="369">
        <f>(Ordenamiento!W59/66)*10</f>
        <v>3.9393939393939394</v>
      </c>
      <c r="X59" s="369">
        <f>(Ordenamiento!X59/66)*10</f>
        <v>5.1515151515151514</v>
      </c>
      <c r="Y59" s="369">
        <f>(Ordenamiento!Y59/66)*10</f>
        <v>8.1818181818181817</v>
      </c>
      <c r="Z59" s="369">
        <f>(Ordenamiento!Z59/66)*10</f>
        <v>0.30303030303030304</v>
      </c>
      <c r="AA59" s="369">
        <f>(Ordenamiento!AA59/66)*10</f>
        <v>9.2424242424242422</v>
      </c>
      <c r="AB59" s="369">
        <f>(Ordenamiento!AB59/66)*10</f>
        <v>6.3636363636363633</v>
      </c>
      <c r="AC59" s="369">
        <f>(Ordenamiento!AC59/66)*10</f>
        <v>7.5757575757575761</v>
      </c>
      <c r="AD59" s="369">
        <f>(Ordenamiento!AD59/66)*10</f>
        <v>0.30303030303030304</v>
      </c>
      <c r="AE59" s="369">
        <f>(Ordenamiento!AE59/66)*10</f>
        <v>4.2424242424242422</v>
      </c>
      <c r="AF59" s="369">
        <f>(Ordenamiento!AF59/66)*10</f>
        <v>0.60606060606060608</v>
      </c>
      <c r="AG59" s="369">
        <f>(Ordenamiento!AG59/66)*10</f>
        <v>1.0606060606060606</v>
      </c>
      <c r="AH59" s="369">
        <f>(Ordenamiento!AH59/66)*10</f>
        <v>1.8181818181818183</v>
      </c>
      <c r="AI59" s="369">
        <f>(Ordenamiento!AI59/66)*10</f>
        <v>2.1212121212121211</v>
      </c>
      <c r="AJ59" s="369">
        <f>(Ordenamiento!AJ59/66)*10</f>
        <v>1.0606060606060606</v>
      </c>
      <c r="AK59" s="369">
        <f>(Ordenamiento!AK59/66)*10</f>
        <v>2.5757575757575757</v>
      </c>
      <c r="AL59" s="369">
        <f>(Ordenamiento!AL59/66)*10</f>
        <v>1.0606060606060606</v>
      </c>
      <c r="AM59" s="369">
        <f>(Ordenamiento!AM59/66)*10</f>
        <v>1.2121212121212122</v>
      </c>
      <c r="AN59" s="369">
        <f>(Ordenamiento!AN59/66)*10</f>
        <v>1.2121212121212122</v>
      </c>
      <c r="AO59" s="369">
        <f>(Ordenamiento!AO59/66)*10</f>
        <v>2.1212121212121211</v>
      </c>
      <c r="AP59" s="369">
        <f>(Ordenamiento!AP59/66)*10</f>
        <v>9.8484848484848477</v>
      </c>
      <c r="AQ59" s="369">
        <f>(Ordenamiento!AQ59/66)*10</f>
        <v>5</v>
      </c>
      <c r="AR59" s="369">
        <f>(Ordenamiento!AR59/66)*10</f>
        <v>2.8787878787878789</v>
      </c>
      <c r="AS59" s="369">
        <f>(Ordenamiento!AS59/66)*10</f>
        <v>6.3636363636363633</v>
      </c>
      <c r="AT59" s="369">
        <f>(Ordenamiento!AT59/66)*10</f>
        <v>3.4848484848484853</v>
      </c>
      <c r="AU59" s="369">
        <f>(Ordenamiento!AU59/66)*10</f>
        <v>2.2727272727272725</v>
      </c>
      <c r="AV59" s="369">
        <f>(Ordenamiento!AV59/66)*10</f>
        <v>8.9393939393939394</v>
      </c>
      <c r="AW59" s="369">
        <f>(Ordenamiento!AW59/66)*10</f>
        <v>0.75757575757575757</v>
      </c>
      <c r="AX59" s="369">
        <f>(Ordenamiento!AX59/66)*10</f>
        <v>3.333333333333333</v>
      </c>
      <c r="AY59" s="369">
        <f>(Ordenamiento!AY59/66)*10</f>
        <v>1.9696969696969697</v>
      </c>
      <c r="AZ59" s="369">
        <f>(Ordenamiento!AZ59/66)*10</f>
        <v>0.45454545454545459</v>
      </c>
      <c r="BA59" s="369">
        <f>(Ordenamiento!BA59/66)*10</f>
        <v>1.0606060606060606</v>
      </c>
      <c r="BB59" s="369">
        <f>(Ordenamiento!BB59/66)*10</f>
        <v>3.0303030303030303</v>
      </c>
      <c r="BC59" s="369">
        <f>(Ordenamiento!BC59/66)*10</f>
        <v>7.8787878787878789</v>
      </c>
      <c r="BD59" s="369">
        <f>(Ordenamiento!BD59/66)*10</f>
        <v>9.5454545454545467</v>
      </c>
      <c r="BE59" s="369">
        <f>(Ordenamiento!BE59/66)*10</f>
        <v>7.5757575757575761</v>
      </c>
      <c r="BF59" s="369">
        <f>(Ordenamiento!BF59/66)*10</f>
        <v>7.8787878787878789</v>
      </c>
      <c r="BG59" s="369">
        <f>(Ordenamiento!BG59/66)*10</f>
        <v>5.7575757575757578</v>
      </c>
      <c r="BH59" s="369">
        <f>(Ordenamiento!BH59/66)*10</f>
        <v>7.7272727272727266</v>
      </c>
      <c r="BI59" s="369">
        <f>(Ordenamiento!BI59/66)*10</f>
        <v>9.8484848484848477</v>
      </c>
      <c r="BJ59" s="369">
        <f>(Ordenamiento!BJ59/66)*10</f>
        <v>9.0909090909090899</v>
      </c>
      <c r="BK59" s="369">
        <f>(Ordenamiento!BK59/66)*10</f>
        <v>6.5151515151515147</v>
      </c>
      <c r="BL59" s="369">
        <f>(Ordenamiento!BL59/66)*10</f>
        <v>3.1818181818181817</v>
      </c>
      <c r="BM59" s="369">
        <f>(Ordenamiento!BM59/66)*10</f>
        <v>5.1515151515151514</v>
      </c>
      <c r="BN59" s="369">
        <f>(Ordenamiento!BN59/66)*10</f>
        <v>3.4848484848484853</v>
      </c>
      <c r="BO59" s="369">
        <f>(Ordenamiento!BO59/66)*10</f>
        <v>5.9090909090909092</v>
      </c>
      <c r="BP59" s="369">
        <f>(Ordenamiento!BP59/66)*10</f>
        <v>5.1515151515151514</v>
      </c>
      <c r="BQ59" s="369">
        <f>(Ordenamiento!BQ59/66)*10</f>
        <v>0.60606060606060608</v>
      </c>
      <c r="BR59" s="369">
        <f>(Ordenamiento!BR59/66)*10</f>
        <v>0.30303030303030304</v>
      </c>
      <c r="BS59" s="369">
        <f>(Ordenamiento!BS59/66)*10</f>
        <v>2.7272727272727271</v>
      </c>
      <c r="BT59" s="369">
        <f>(Ordenamiento!BT59/66)*10</f>
        <v>2.1212121212121211</v>
      </c>
      <c r="BU59" s="369">
        <f>(Ordenamiento!BU59/66)*10</f>
        <v>2.8787878787878789</v>
      </c>
    </row>
    <row r="60" spans="1:73">
      <c r="A60" s="367">
        <v>85</v>
      </c>
      <c r="B60" s="367" t="s">
        <v>105</v>
      </c>
      <c r="C60" s="367">
        <v>2023</v>
      </c>
      <c r="D60" s="369">
        <f>(Ordenamiento!D60/66)*10</f>
        <v>2.8787878787878789</v>
      </c>
      <c r="E60" s="369">
        <f>(Ordenamiento!E60/66)*10</f>
        <v>1.5151515151515151</v>
      </c>
      <c r="F60" s="369">
        <f>(Ordenamiento!F60/66)*10</f>
        <v>4.2424242424242422</v>
      </c>
      <c r="G60" s="369">
        <f>(Ordenamiento!G60/66)*10</f>
        <v>5.7575757575757578</v>
      </c>
      <c r="H60" s="369">
        <f>(Ordenamiento!H60/66)*10</f>
        <v>8.0303030303030294</v>
      </c>
      <c r="I60" s="369">
        <f>(Ordenamiento!I60/66)*10</f>
        <v>6.9696969696969706</v>
      </c>
      <c r="J60" s="369">
        <f>(Ordenamiento!J60/66)*10</f>
        <v>2.8787878787878789</v>
      </c>
      <c r="K60" s="369">
        <f>(Ordenamiento!K60/66)*10</f>
        <v>3.7878787878787881</v>
      </c>
      <c r="L60" s="369">
        <f>(Ordenamiento!L60/66)*10</f>
        <v>7.7272727272727266</v>
      </c>
      <c r="M60" s="369">
        <f>(Ordenamiento!M60/66)*10</f>
        <v>9.3939393939393945</v>
      </c>
      <c r="N60" s="369">
        <f>(Ordenamiento!N60/66)*10</f>
        <v>3.333333333333333</v>
      </c>
      <c r="O60" s="369">
        <f>(Ordenamiento!O60/66)*10</f>
        <v>4.0909090909090908</v>
      </c>
      <c r="P60" s="369">
        <f>(Ordenamiento!P60/66)*10</f>
        <v>7.7272727272727266</v>
      </c>
      <c r="Q60" s="369">
        <f>(Ordenamiento!Q60/66)*10</f>
        <v>8.7878787878787872</v>
      </c>
      <c r="R60" s="369">
        <f>(Ordenamiento!R60/66)*10</f>
        <v>3.333333333333333</v>
      </c>
      <c r="S60" s="369">
        <f>(Ordenamiento!S60/66)*10</f>
        <v>3.9393939393939394</v>
      </c>
      <c r="T60" s="369">
        <f>(Ordenamiento!T60/66)*10</f>
        <v>2.1212121212121211</v>
      </c>
      <c r="U60" s="369">
        <f>(Ordenamiento!U60/66)*10</f>
        <v>0.45454545454545459</v>
      </c>
      <c r="V60" s="369">
        <f>(Ordenamiento!V60/66)*10</f>
        <v>1.6666666666666665</v>
      </c>
      <c r="W60" s="369">
        <f>(Ordenamiento!W60/66)*10</f>
        <v>5.6060606060606055</v>
      </c>
      <c r="X60" s="369">
        <f>(Ordenamiento!X60/66)*10</f>
        <v>3.333333333333333</v>
      </c>
      <c r="Y60" s="369">
        <f>(Ordenamiento!Y60/66)*10</f>
        <v>7.2727272727272734</v>
      </c>
      <c r="Z60" s="369">
        <f>(Ordenamiento!Z60/66)*10</f>
        <v>2.4242424242424243</v>
      </c>
      <c r="AA60" s="369">
        <f>(Ordenamiento!AA60/66)*10</f>
        <v>7.4242424242424239</v>
      </c>
      <c r="AB60" s="369">
        <f>(Ordenamiento!AB60/66)*10</f>
        <v>1.6666666666666665</v>
      </c>
      <c r="AC60" s="369">
        <f>(Ordenamiento!AC60/66)*10</f>
        <v>6.2121212121212119</v>
      </c>
      <c r="AD60" s="369">
        <f>(Ordenamiento!AD60/66)*10</f>
        <v>6.9696969696969706</v>
      </c>
      <c r="AE60" s="369">
        <f>(Ordenamiento!AE60/66)*10</f>
        <v>2.5757575757575757</v>
      </c>
      <c r="AF60" s="369">
        <f>(Ordenamiento!AF60/66)*10</f>
        <v>3.6363636363636367</v>
      </c>
      <c r="AG60" s="369">
        <f>(Ordenamiento!AG60/66)*10</f>
        <v>2.7272727272727271</v>
      </c>
      <c r="AH60" s="369">
        <f>(Ordenamiento!AH60/66)*10</f>
        <v>1.5151515151515151</v>
      </c>
      <c r="AI60" s="369">
        <f>(Ordenamiento!AI60/66)*10</f>
        <v>6.5151515151515147</v>
      </c>
      <c r="AJ60" s="369">
        <f>(Ordenamiento!AJ60/66)*10</f>
        <v>8.6363636363636367</v>
      </c>
      <c r="AK60" s="369">
        <f>(Ordenamiento!AK60/66)*10</f>
        <v>6.2121212121212119</v>
      </c>
      <c r="AL60" s="369">
        <f>(Ordenamiento!AL60/66)*10</f>
        <v>0.45454545454545459</v>
      </c>
      <c r="AM60" s="369">
        <f>(Ordenamiento!AM60/66)*10</f>
        <v>2.5757575757575757</v>
      </c>
      <c r="AN60" s="369">
        <f>(Ordenamiento!AN60/66)*10</f>
        <v>5.4545454545454541</v>
      </c>
      <c r="AO60" s="369">
        <f>(Ordenamiento!AO60/66)*10</f>
        <v>5.7575757575757578</v>
      </c>
      <c r="AP60" s="369">
        <f>(Ordenamiento!AP60/66)*10</f>
        <v>1.0606060606060606</v>
      </c>
      <c r="AQ60" s="369">
        <f>(Ordenamiento!AQ60/66)*10</f>
        <v>1.6666666666666665</v>
      </c>
      <c r="AR60" s="369">
        <f>(Ordenamiento!AR60/66)*10</f>
        <v>1.3636363636363635</v>
      </c>
      <c r="AS60" s="369">
        <f>(Ordenamiento!AS60/66)*10</f>
        <v>9.8484848484848477</v>
      </c>
      <c r="AT60" s="369">
        <f>(Ordenamiento!AT60/66)*10</f>
        <v>3.0303030303030303</v>
      </c>
      <c r="AU60" s="369">
        <f>(Ordenamiento!AU60/66)*10</f>
        <v>4.2424242424242422</v>
      </c>
      <c r="AV60" s="369">
        <f>(Ordenamiento!AV60/66)*10</f>
        <v>8.4848484848484844</v>
      </c>
      <c r="AW60" s="369">
        <f>(Ordenamiento!AW60/66)*10</f>
        <v>4.8484848484848486</v>
      </c>
      <c r="AX60" s="369">
        <f>(Ordenamiento!AX60/66)*10</f>
        <v>1.5151515151515151</v>
      </c>
      <c r="AY60" s="369">
        <f>(Ordenamiento!AY60/66)*10</f>
        <v>3.6363636363636367</v>
      </c>
      <c r="AZ60" s="369">
        <f>(Ordenamiento!AZ60/66)*10</f>
        <v>3.9393939393939394</v>
      </c>
      <c r="BA60" s="369">
        <f>(Ordenamiento!BA60/66)*10</f>
        <v>3.9393939393939394</v>
      </c>
      <c r="BB60" s="369">
        <f>(Ordenamiento!BB60/66)*10</f>
        <v>2.1212121212121211</v>
      </c>
      <c r="BC60" s="369">
        <f>(Ordenamiento!BC60/66)*10</f>
        <v>9.5454545454545467</v>
      </c>
      <c r="BD60" s="369">
        <f>(Ordenamiento!BD60/66)*10</f>
        <v>3.0303030303030303</v>
      </c>
      <c r="BE60" s="369">
        <f>(Ordenamiento!BE60/66)*10</f>
        <v>3.1818181818181817</v>
      </c>
      <c r="BF60" s="369">
        <f>(Ordenamiento!BF60/66)*10</f>
        <v>0.45454545454545459</v>
      </c>
      <c r="BG60" s="369">
        <f>(Ordenamiento!BG60/66)*10</f>
        <v>1.8181818181818183</v>
      </c>
      <c r="BH60" s="369">
        <f>(Ordenamiento!BH60/66)*10</f>
        <v>9.5454545454545467</v>
      </c>
      <c r="BI60" s="369">
        <f>(Ordenamiento!BI60/66)*10</f>
        <v>5.9090909090909092</v>
      </c>
      <c r="BJ60" s="369">
        <f>(Ordenamiento!BJ60/66)*10</f>
        <v>9.6969696969696972</v>
      </c>
      <c r="BK60" s="369">
        <f>(Ordenamiento!BK60/66)*10</f>
        <v>1.8181818181818183</v>
      </c>
      <c r="BL60" s="369">
        <f>(Ordenamiento!BL60/66)*10</f>
        <v>1.0606060606060606</v>
      </c>
      <c r="BM60" s="369">
        <f>(Ordenamiento!BM60/66)*10</f>
        <v>6.3636363636363633</v>
      </c>
      <c r="BN60" s="369">
        <f>(Ordenamiento!BN60/66)*10</f>
        <v>3.1818181818181817</v>
      </c>
      <c r="BO60" s="369">
        <f>(Ordenamiento!BO60/66)*10</f>
        <v>2.8787878787878789</v>
      </c>
      <c r="BP60" s="369">
        <f>(Ordenamiento!BP60/66)*10</f>
        <v>8.0303030303030294</v>
      </c>
      <c r="BQ60" s="369">
        <f>(Ordenamiento!BQ60/66)*10</f>
        <v>3.4848484848484853</v>
      </c>
      <c r="BR60" s="369">
        <f>(Ordenamiento!BR60/66)*10</f>
        <v>7.1212121212121211</v>
      </c>
      <c r="BS60" s="369">
        <f>(Ordenamiento!BS60/66)*10</f>
        <v>0.15151515151515152</v>
      </c>
      <c r="BT60" s="369">
        <f>(Ordenamiento!BT60/66)*10</f>
        <v>3.4848484848484853</v>
      </c>
      <c r="BU60" s="369">
        <f>(Ordenamiento!BU60/66)*10</f>
        <v>8.4848484848484844</v>
      </c>
    </row>
    <row r="61" spans="1:73">
      <c r="A61" s="367">
        <v>86</v>
      </c>
      <c r="B61" s="367" t="s">
        <v>106</v>
      </c>
      <c r="C61" s="367">
        <v>2023</v>
      </c>
      <c r="D61" s="369">
        <f>(Ordenamiento!D61/66)*10</f>
        <v>1.0606060606060606</v>
      </c>
      <c r="E61" s="369">
        <f>(Ordenamiento!E61/66)*10</f>
        <v>0.90909090909090917</v>
      </c>
      <c r="F61" s="369">
        <f>(Ordenamiento!F61/66)*10</f>
        <v>2.4242424242424243</v>
      </c>
      <c r="G61" s="369">
        <f>(Ordenamiento!G61/66)*10</f>
        <v>1.3636363636363635</v>
      </c>
      <c r="H61" s="369">
        <f>(Ordenamiento!H61/66)*10</f>
        <v>3.0303030303030303</v>
      </c>
      <c r="I61" s="369">
        <f>(Ordenamiento!I61/66)*10</f>
        <v>0.90909090909090917</v>
      </c>
      <c r="J61" s="369">
        <f>(Ordenamiento!J61/66)*10</f>
        <v>3.0303030303030303</v>
      </c>
      <c r="K61" s="369">
        <f>(Ordenamiento!K61/66)*10</f>
        <v>0.90909090909090917</v>
      </c>
      <c r="L61" s="369">
        <f>(Ordenamiento!L61/66)*10</f>
        <v>2.8787878787878789</v>
      </c>
      <c r="M61" s="369">
        <f>(Ordenamiento!M61/66)*10</f>
        <v>8.9393939393939394</v>
      </c>
      <c r="N61" s="369">
        <f>(Ordenamiento!N61/66)*10</f>
        <v>5.7575757575757578</v>
      </c>
      <c r="O61" s="369">
        <f>(Ordenamiento!O61/66)*10</f>
        <v>1.5151515151515151</v>
      </c>
      <c r="P61" s="369">
        <f>(Ordenamiento!P61/66)*10</f>
        <v>2.7272727272727271</v>
      </c>
      <c r="Q61" s="369">
        <f>(Ordenamiento!Q61/66)*10</f>
        <v>1.2121212121212122</v>
      </c>
      <c r="R61" s="369">
        <f>(Ordenamiento!R61/66)*10</f>
        <v>9.6969696969696972</v>
      </c>
      <c r="S61" s="369">
        <f>(Ordenamiento!S61/66)*10</f>
        <v>0.75757575757575757</v>
      </c>
      <c r="T61" s="369">
        <f>(Ordenamiento!T61/66)*10</f>
        <v>2.8787878787878789</v>
      </c>
      <c r="U61" s="369">
        <f>(Ordenamiento!U61/66)*10</f>
        <v>8.7878787878787872</v>
      </c>
      <c r="V61" s="369">
        <f>(Ordenamiento!V61/66)*10</f>
        <v>8.3333333333333339</v>
      </c>
      <c r="W61" s="369">
        <f>(Ordenamiento!W61/66)*10</f>
        <v>5.4545454545454541</v>
      </c>
      <c r="X61" s="369">
        <f>(Ordenamiento!X61/66)*10</f>
        <v>4.2424242424242422</v>
      </c>
      <c r="Y61" s="369">
        <f>(Ordenamiento!Y61/66)*10</f>
        <v>3.6363636363636367</v>
      </c>
      <c r="Z61" s="369">
        <f>(Ordenamiento!Z61/66)*10</f>
        <v>8.3333333333333339</v>
      </c>
      <c r="AA61" s="369">
        <f>(Ordenamiento!AA61/66)*10</f>
        <v>2.4242424242424243</v>
      </c>
      <c r="AB61" s="369">
        <f>(Ordenamiento!AB61/66)*10</f>
        <v>7.7272727272727266</v>
      </c>
      <c r="AC61" s="369">
        <f>(Ordenamiento!AC61/66)*10</f>
        <v>6.9696969696969706</v>
      </c>
      <c r="AD61" s="369">
        <f>(Ordenamiento!AD61/66)*10</f>
        <v>1.0606060606060606</v>
      </c>
      <c r="AE61" s="369">
        <f>(Ordenamiento!AE61/66)*10</f>
        <v>9.6969696969696972</v>
      </c>
      <c r="AF61" s="369">
        <f>(Ordenamiento!AF61/66)*10</f>
        <v>0.45454545454545459</v>
      </c>
      <c r="AG61" s="369">
        <f>(Ordenamiento!AG61/66)*10</f>
        <v>6.5151515151515147</v>
      </c>
      <c r="AH61" s="369">
        <f>(Ordenamiento!AH61/66)*10</f>
        <v>6.5151515151515147</v>
      </c>
      <c r="AI61" s="369">
        <f>(Ordenamiento!AI61/66)*10</f>
        <v>3.4848484848484853</v>
      </c>
      <c r="AJ61" s="369">
        <f>(Ordenamiento!AJ61/66)*10</f>
        <v>4.3939393939393936</v>
      </c>
      <c r="AK61" s="369">
        <f>(Ordenamiento!AK61/66)*10</f>
        <v>2.4242424242424243</v>
      </c>
      <c r="AL61" s="369">
        <f>(Ordenamiento!AL61/66)*10</f>
        <v>9.8484848484848477</v>
      </c>
      <c r="AM61" s="369">
        <f>(Ordenamiento!AM61/66)*10</f>
        <v>1.3636363636363635</v>
      </c>
      <c r="AN61" s="369">
        <f>(Ordenamiento!AN61/66)*10</f>
        <v>8.1818181818181817</v>
      </c>
      <c r="AO61" s="369">
        <f>(Ordenamiento!AO61/66)*10</f>
        <v>1.5151515151515151</v>
      </c>
      <c r="AP61" s="369">
        <f>(Ordenamiento!AP61/66)*10</f>
        <v>2.2727272727272725</v>
      </c>
      <c r="AQ61" s="369">
        <f>(Ordenamiento!AQ61/66)*10</f>
        <v>0.45454545454545459</v>
      </c>
      <c r="AR61" s="369">
        <f>(Ordenamiento!AR61/66)*10</f>
        <v>1.9696969696969697</v>
      </c>
      <c r="AS61" s="369">
        <f>(Ordenamiento!AS61/66)*10</f>
        <v>6.2121212121212119</v>
      </c>
      <c r="AT61" s="369">
        <f>(Ordenamiento!AT61/66)*10</f>
        <v>2.1212121212121211</v>
      </c>
      <c r="AU61" s="369">
        <f>(Ordenamiento!AU61/66)*10</f>
        <v>7.4242424242424239</v>
      </c>
      <c r="AV61" s="369">
        <f>(Ordenamiento!AV61/66)*10</f>
        <v>6.6666666666666661</v>
      </c>
      <c r="AW61" s="369">
        <f>(Ordenamiento!AW61/66)*10</f>
        <v>8.0303030303030294</v>
      </c>
      <c r="AX61" s="369">
        <f>(Ordenamiento!AX61/66)*10</f>
        <v>3.9393939393939394</v>
      </c>
      <c r="AY61" s="369">
        <f>(Ordenamiento!AY61/66)*10</f>
        <v>1.8181818181818183</v>
      </c>
      <c r="AZ61" s="369">
        <f>(Ordenamiento!AZ61/66)*10</f>
        <v>0.60606060606060608</v>
      </c>
      <c r="BA61" s="369">
        <f>(Ordenamiento!BA61/66)*10</f>
        <v>0.75757575757575757</v>
      </c>
      <c r="BB61" s="369">
        <f>(Ordenamiento!BB61/66)*10</f>
        <v>8.9393939393939394</v>
      </c>
      <c r="BC61" s="369">
        <f>(Ordenamiento!BC61/66)*10</f>
        <v>2.5757575757575757</v>
      </c>
      <c r="BD61" s="369">
        <f>(Ordenamiento!BD61/66)*10</f>
        <v>2.4242424242424243</v>
      </c>
      <c r="BE61" s="369">
        <f>(Ordenamiento!BE61/66)*10</f>
        <v>9.3939393939393945</v>
      </c>
      <c r="BF61" s="369">
        <f>(Ordenamiento!BF61/66)*10</f>
        <v>5.6060606060606055</v>
      </c>
      <c r="BG61" s="369">
        <f>(Ordenamiento!BG61/66)*10</f>
        <v>5.6060606060606055</v>
      </c>
      <c r="BH61" s="369">
        <f>(Ordenamiento!BH61/66)*10</f>
        <v>4.2424242424242422</v>
      </c>
      <c r="BI61" s="369">
        <f>(Ordenamiento!BI61/66)*10</f>
        <v>8.0303030303030294</v>
      </c>
      <c r="BJ61" s="369">
        <f>(Ordenamiento!BJ61/66)*10</f>
        <v>10</v>
      </c>
      <c r="BK61" s="369">
        <f>(Ordenamiento!BK61/66)*10</f>
        <v>0.15151515151515152</v>
      </c>
      <c r="BL61" s="369">
        <f>(Ordenamiento!BL61/66)*10</f>
        <v>9.8484848484848477</v>
      </c>
      <c r="BM61" s="369">
        <f>(Ordenamiento!BM61/66)*10</f>
        <v>1.9696969696969697</v>
      </c>
      <c r="BN61" s="369">
        <f>(Ordenamiento!BN61/66)*10</f>
        <v>2.5757575757575757</v>
      </c>
      <c r="BO61" s="369">
        <f>(Ordenamiento!BO61/66)*10</f>
        <v>1.0606060606060606</v>
      </c>
      <c r="BP61" s="369">
        <f>(Ordenamiento!BP61/66)*10</f>
        <v>2.1212121212121211</v>
      </c>
      <c r="BQ61" s="369">
        <f>(Ordenamiento!BQ61/66)*10</f>
        <v>2.5757575757575757</v>
      </c>
      <c r="BR61" s="369">
        <f>(Ordenamiento!BR61/66)*10</f>
        <v>1.6666666666666665</v>
      </c>
      <c r="BS61" s="369">
        <f>(Ordenamiento!BS61/66)*10</f>
        <v>3.333333333333333</v>
      </c>
      <c r="BT61" s="369">
        <f>(Ordenamiento!BT61/66)*10</f>
        <v>2.5757575757575757</v>
      </c>
      <c r="BU61" s="369">
        <f>(Ordenamiento!BU61/66)*10</f>
        <v>2.2727272727272725</v>
      </c>
    </row>
    <row r="62" spans="1:73" ht="27">
      <c r="A62" s="367">
        <v>88</v>
      </c>
      <c r="B62" s="367" t="s">
        <v>107</v>
      </c>
      <c r="C62" s="367">
        <v>2023</v>
      </c>
      <c r="D62" s="369">
        <f>(Ordenamiento!D62/66)*10</f>
        <v>6.5151515151515147</v>
      </c>
      <c r="E62" s="369">
        <f>(Ordenamiento!E62/66)*10</f>
        <v>7.5757575757575761</v>
      </c>
      <c r="F62" s="369">
        <f>(Ordenamiento!F62/66)*10</f>
        <v>9.2424242424242422</v>
      </c>
      <c r="G62" s="369">
        <f>(Ordenamiento!G62/66)*10</f>
        <v>5</v>
      </c>
      <c r="H62" s="369">
        <f>(Ordenamiento!H62/66)*10</f>
        <v>3.4848484848484853</v>
      </c>
      <c r="I62" s="369">
        <f>(Ordenamiento!I62/66)*10</f>
        <v>9.2424242424242422</v>
      </c>
      <c r="J62" s="369">
        <f>(Ordenamiento!J62/66)*10</f>
        <v>3.7878787878787881</v>
      </c>
      <c r="K62" s="369">
        <f>(Ordenamiento!K62/66)*10</f>
        <v>5.1515151515151514</v>
      </c>
      <c r="L62" s="369">
        <f>(Ordenamiento!L62/66)*10</f>
        <v>3.9393939393939394</v>
      </c>
      <c r="M62" s="369">
        <f>(Ordenamiento!M62/66)*10</f>
        <v>2.1212121212121211</v>
      </c>
      <c r="N62" s="369">
        <f>(Ordenamiento!N62/66)*10</f>
        <v>8.3333333333333339</v>
      </c>
      <c r="O62" s="369">
        <f>(Ordenamiento!O62/66)*10</f>
        <v>1.0606060606060606</v>
      </c>
      <c r="P62" s="369">
        <f>(Ordenamiento!P62/66)*10</f>
        <v>6.0606060606060606</v>
      </c>
      <c r="Q62" s="369">
        <f>(Ordenamiento!Q62/66)*10</f>
        <v>3.333333333333333</v>
      </c>
      <c r="R62" s="369">
        <f>(Ordenamiento!R62/66)*10</f>
        <v>2.5757575757575757</v>
      </c>
      <c r="S62" s="369">
        <f>(Ordenamiento!S62/66)*10</f>
        <v>9.5454545454545467</v>
      </c>
      <c r="T62" s="369">
        <f>(Ordenamiento!T62/66)*10</f>
        <v>10</v>
      </c>
      <c r="U62" s="369">
        <f>(Ordenamiento!U62/66)*10</f>
        <v>10</v>
      </c>
      <c r="V62" s="369">
        <f>(Ordenamiento!V62/66)*10</f>
        <v>10</v>
      </c>
      <c r="W62" s="369">
        <f>(Ordenamiento!W62/66)*10</f>
        <v>6.5151515151515147</v>
      </c>
      <c r="X62" s="369">
        <f>(Ordenamiento!X62/66)*10</f>
        <v>10</v>
      </c>
      <c r="Y62" s="369">
        <f>(Ordenamiento!Y62/66)*10</f>
        <v>10</v>
      </c>
      <c r="Z62" s="369">
        <f>(Ordenamiento!Z62/66)*10</f>
        <v>9.3939393939393945</v>
      </c>
      <c r="AA62" s="369">
        <f>(Ordenamiento!AA62/66)*10</f>
        <v>7.5757575757575761</v>
      </c>
      <c r="AB62" s="369">
        <f>(Ordenamiento!AB62/66)*10</f>
        <v>5.9090909090909092</v>
      </c>
      <c r="AC62" s="369">
        <f>(Ordenamiento!AC62/66)*10</f>
        <v>5.6060606060606055</v>
      </c>
      <c r="AD62" s="369">
        <f>(Ordenamiento!AD62/66)*10</f>
        <v>2.7272727272727271</v>
      </c>
      <c r="AE62" s="369">
        <f>(Ordenamiento!AE62/66)*10</f>
        <v>3.4848484848484853</v>
      </c>
      <c r="AF62" s="369">
        <f>(Ordenamiento!AF62/66)*10</f>
        <v>6.5151515151515147</v>
      </c>
      <c r="AG62" s="369">
        <f>(Ordenamiento!AG62/66)*10</f>
        <v>9.5454545454545467</v>
      </c>
      <c r="AH62" s="369">
        <f>(Ordenamiento!AH62/66)*10</f>
        <v>2.4242424242424243</v>
      </c>
      <c r="AI62" s="369">
        <f>(Ordenamiento!AI62/66)*10</f>
        <v>7.2727272727272734</v>
      </c>
      <c r="AJ62" s="369">
        <f>(Ordenamiento!AJ62/66)*10</f>
        <v>10</v>
      </c>
      <c r="AK62" s="369">
        <f>(Ordenamiento!AK62/66)*10</f>
        <v>8.7878787878787872</v>
      </c>
      <c r="AL62" s="369">
        <f>(Ordenamiento!AL62/66)*10</f>
        <v>0.90909090909090917</v>
      </c>
      <c r="AM62" s="369">
        <f>(Ordenamiento!AM62/66)*10</f>
        <v>0.15151515151515152</v>
      </c>
      <c r="AN62" s="369">
        <f>(Ordenamiento!AN62/66)*10</f>
        <v>8.4848484848484844</v>
      </c>
      <c r="AO62" s="369">
        <f>(Ordenamiento!AO62/66)*10</f>
        <v>3.0303030303030303</v>
      </c>
      <c r="AP62" s="369">
        <f>(Ordenamiento!AP62/66)*10</f>
        <v>6.8181818181818175</v>
      </c>
      <c r="AQ62" s="369">
        <f>(Ordenamiento!AQ62/66)*10</f>
        <v>2.8787878787878789</v>
      </c>
      <c r="AR62" s="369">
        <f>(Ordenamiento!AR62/66)*10</f>
        <v>2.1212121212121211</v>
      </c>
      <c r="AS62" s="369">
        <f>(Ordenamiento!AS62/66)*10</f>
        <v>7.7272727272727266</v>
      </c>
      <c r="AT62" s="369">
        <f>(Ordenamiento!AT62/66)*10</f>
        <v>3.1818181818181817</v>
      </c>
      <c r="AU62" s="369">
        <f>(Ordenamiento!AU62/66)*10</f>
        <v>0.15151515151515152</v>
      </c>
      <c r="AV62" s="369">
        <f>(Ordenamiento!AV62/66)*10</f>
        <v>3.1818181818181817</v>
      </c>
      <c r="AW62" s="369">
        <f>(Ordenamiento!AW62/66)*10</f>
        <v>1.6666666666666665</v>
      </c>
      <c r="AX62" s="369">
        <f>(Ordenamiento!AX62/66)*10</f>
        <v>4.3939393939393936</v>
      </c>
      <c r="AY62" s="369">
        <f>(Ordenamiento!AY62/66)*10</f>
        <v>1.2121212121212122</v>
      </c>
      <c r="AZ62" s="369">
        <f>(Ordenamiento!AZ62/66)*10</f>
        <v>3.333333333333333</v>
      </c>
      <c r="BA62" s="369">
        <f>(Ordenamiento!BA62/66)*10</f>
        <v>3.6363636363636367</v>
      </c>
      <c r="BB62" s="369">
        <f>(Ordenamiento!BB62/66)*10</f>
        <v>4.6969696969696972</v>
      </c>
      <c r="BC62" s="369">
        <f>(Ordenamiento!BC62/66)*10</f>
        <v>6.2121212121212119</v>
      </c>
      <c r="BD62" s="369">
        <f>(Ordenamiento!BD62/66)*10</f>
        <v>0.60606060606060608</v>
      </c>
      <c r="BE62" s="369">
        <f>(Ordenamiento!BE62/66)*10</f>
        <v>9.6969696969696972</v>
      </c>
      <c r="BF62" s="369">
        <f>(Ordenamiento!BF62/66)*10</f>
        <v>8.4848484848484844</v>
      </c>
      <c r="BG62" s="369">
        <f>(Ordenamiento!BG62/66)*10</f>
        <v>1.0606060606060606</v>
      </c>
      <c r="BH62" s="369">
        <f>(Ordenamiento!BH62/66)*10</f>
        <v>7.5757575757575761</v>
      </c>
      <c r="BI62" s="369">
        <f>(Ordenamiento!BI62/66)*10</f>
        <v>8.9393939393939394</v>
      </c>
      <c r="BJ62" s="369">
        <f>(Ordenamiento!BJ62/66)*10</f>
        <v>7.4242424242424239</v>
      </c>
      <c r="BK62" s="369">
        <f>(Ordenamiento!BK62/66)*10</f>
        <v>9.8484848484848477</v>
      </c>
      <c r="BL62" s="369">
        <f>(Ordenamiento!BL62/66)*10</f>
        <v>8.1818181818181817</v>
      </c>
      <c r="BM62" s="369">
        <f>(Ordenamiento!BM62/66)*10</f>
        <v>3.0303030303030303</v>
      </c>
      <c r="BN62" s="369">
        <f>(Ordenamiento!BN62/66)*10</f>
        <v>0.30303030303030304</v>
      </c>
      <c r="BO62" s="369">
        <f>(Ordenamiento!BO62/66)*10</f>
        <v>7.7272727272727266</v>
      </c>
      <c r="BP62" s="369">
        <f>(Ordenamiento!BP62/66)*10</f>
        <v>9.0909090909090899</v>
      </c>
      <c r="BQ62" s="369">
        <f>(Ordenamiento!BQ62/66)*10</f>
        <v>5</v>
      </c>
      <c r="BR62" s="369">
        <f>(Ordenamiento!BR62/66)*10</f>
        <v>4.3939393939393936</v>
      </c>
      <c r="BS62" s="369">
        <f>(Ordenamiento!BS62/66)*10</f>
        <v>9.2424242424242422</v>
      </c>
      <c r="BT62" s="369">
        <f>(Ordenamiento!BT62/66)*10</f>
        <v>0.15151515151515152</v>
      </c>
      <c r="BU62" s="369">
        <f>(Ordenamiento!BU62/66)*10</f>
        <v>1.6666666666666665</v>
      </c>
    </row>
    <row r="63" spans="1:73">
      <c r="A63" s="367">
        <v>91</v>
      </c>
      <c r="B63" s="367" t="s">
        <v>108</v>
      </c>
      <c r="C63" s="367">
        <v>2023</v>
      </c>
      <c r="D63" s="369">
        <f>(Ordenamiento!D63/66)*10</f>
        <v>1.3636363636363635</v>
      </c>
      <c r="E63" s="369">
        <f>(Ordenamiento!E63/66)*10</f>
        <v>3.7878787878787881</v>
      </c>
      <c r="F63" s="369">
        <f>(Ordenamiento!F63/66)*10</f>
        <v>0.90909090909090917</v>
      </c>
      <c r="G63" s="369">
        <f>(Ordenamiento!G63/66)*10</f>
        <v>2.8787878787878789</v>
      </c>
      <c r="H63" s="369">
        <f>(Ordenamiento!H63/66)*10</f>
        <v>0.90909090909090917</v>
      </c>
      <c r="I63" s="369">
        <f>(Ordenamiento!I63/66)*10</f>
        <v>8.0303030303030294</v>
      </c>
      <c r="J63" s="369">
        <f>(Ordenamiento!J63/66)*10</f>
        <v>1.9696969696969697</v>
      </c>
      <c r="K63" s="369">
        <f>(Ordenamiento!K63/66)*10</f>
        <v>1.5151515151515151</v>
      </c>
      <c r="L63" s="369">
        <f>(Ordenamiento!L63/66)*10</f>
        <v>9.3939393939393945</v>
      </c>
      <c r="M63" s="369">
        <f>(Ordenamiento!M63/66)*10</f>
        <v>0.45454545454545459</v>
      </c>
      <c r="N63" s="369">
        <f>(Ordenamiento!N63/66)*10</f>
        <v>2.5757575757575757</v>
      </c>
      <c r="O63" s="369">
        <f>(Ordenamiento!O63/66)*10</f>
        <v>0.60606060606060608</v>
      </c>
      <c r="P63" s="369">
        <f>(Ordenamiento!P63/66)*10</f>
        <v>0.15151515151515152</v>
      </c>
      <c r="Q63" s="369">
        <f>(Ordenamiento!Q63/66)*10</f>
        <v>0.45454545454545459</v>
      </c>
      <c r="R63" s="369">
        <f>(Ordenamiento!R63/66)*10</f>
        <v>0.60606060606060608</v>
      </c>
      <c r="S63" s="369">
        <f>(Ordenamiento!S63/66)*10</f>
        <v>7.2727272727272734</v>
      </c>
      <c r="T63" s="369">
        <f>(Ordenamiento!T63/66)*10</f>
        <v>6.6666666666666661</v>
      </c>
      <c r="U63" s="369">
        <f>(Ordenamiento!U63/66)*10</f>
        <v>9.8484848484848477</v>
      </c>
      <c r="V63" s="369">
        <f>(Ordenamiento!V63/66)*10</f>
        <v>1.5151515151515151</v>
      </c>
      <c r="W63" s="369">
        <f>(Ordenamiento!W63/66)*10</f>
        <v>8.9393939393939394</v>
      </c>
      <c r="X63" s="369">
        <f>(Ordenamiento!X63/66)*10</f>
        <v>6.6666666666666661</v>
      </c>
      <c r="Y63" s="369">
        <f>(Ordenamiento!Y63/66)*10</f>
        <v>9.0909090909090899</v>
      </c>
      <c r="Z63" s="369">
        <f>(Ordenamiento!Z63/66)*10</f>
        <v>2.5757575757575757</v>
      </c>
      <c r="AA63" s="369">
        <f>(Ordenamiento!AA63/66)*10</f>
        <v>8.4848484848484844</v>
      </c>
      <c r="AB63" s="369">
        <f>(Ordenamiento!AB63/66)*10</f>
        <v>5</v>
      </c>
      <c r="AC63" s="369">
        <f>(Ordenamiento!AC63/66)*10</f>
        <v>0.45454545454545459</v>
      </c>
      <c r="AD63" s="369">
        <f>(Ordenamiento!AD63/66)*10</f>
        <v>6.5151515151515147</v>
      </c>
      <c r="AE63" s="369">
        <f>(Ordenamiento!AE63/66)*10</f>
        <v>1.2121212121212122</v>
      </c>
      <c r="AF63" s="369">
        <f>(Ordenamiento!AF63/66)*10</f>
        <v>0.75757575757575757</v>
      </c>
      <c r="AG63" s="369">
        <f>(Ordenamiento!AG63/66)*10</f>
        <v>1.3636363636363635</v>
      </c>
      <c r="AH63" s="369">
        <f>(Ordenamiento!AH63/66)*10</f>
        <v>1.0606060606060606</v>
      </c>
      <c r="AI63" s="369">
        <f>(Ordenamiento!AI63/66)*10</f>
        <v>1.6666666666666665</v>
      </c>
      <c r="AJ63" s="369">
        <f>(Ordenamiento!AJ63/66)*10</f>
        <v>1.5151515151515151</v>
      </c>
      <c r="AK63" s="369">
        <f>(Ordenamiento!AK63/66)*10</f>
        <v>2.1212121212121211</v>
      </c>
      <c r="AL63" s="369">
        <f>(Ordenamiento!AL63/66)*10</f>
        <v>0.15151515151515152</v>
      </c>
      <c r="AM63" s="369">
        <f>(Ordenamiento!AM63/66)*10</f>
        <v>0.90909090909090917</v>
      </c>
      <c r="AN63" s="369">
        <f>(Ordenamiento!AN63/66)*10</f>
        <v>5</v>
      </c>
      <c r="AO63" s="369">
        <f>(Ordenamiento!AO63/66)*10</f>
        <v>0.75757575757575757</v>
      </c>
      <c r="AP63" s="369">
        <f>(Ordenamiento!AP63/66)*10</f>
        <v>2.8787878787878789</v>
      </c>
      <c r="AQ63" s="369">
        <f>(Ordenamiento!AQ63/66)*10</f>
        <v>0.15151515151515152</v>
      </c>
      <c r="AR63" s="369">
        <f>(Ordenamiento!AR63/66)*10</f>
        <v>1.0606060606060606</v>
      </c>
      <c r="AS63" s="369">
        <f>(Ordenamiento!AS63/66)*10</f>
        <v>0.30303030303030304</v>
      </c>
      <c r="AT63" s="369">
        <f>(Ordenamiento!AT63/66)*10</f>
        <v>6.9696969696969706</v>
      </c>
      <c r="AU63" s="369">
        <f>(Ordenamiento!AU63/66)*10</f>
        <v>6.0606060606060606</v>
      </c>
      <c r="AV63" s="369">
        <f>(Ordenamiento!AV63/66)*10</f>
        <v>4.6969696969696972</v>
      </c>
      <c r="AW63" s="369">
        <f>(Ordenamiento!AW63/66)*10</f>
        <v>1.2121212121212122</v>
      </c>
      <c r="AX63" s="369">
        <f>(Ordenamiento!AX63/66)*10</f>
        <v>8.4848484848484844</v>
      </c>
      <c r="AY63" s="369">
        <f>(Ordenamiento!AY63/66)*10</f>
        <v>0.90909090909090917</v>
      </c>
      <c r="AZ63" s="369">
        <f>(Ordenamiento!AZ63/66)*10</f>
        <v>2.7272727272727271</v>
      </c>
      <c r="BA63" s="369">
        <f>(Ordenamiento!BA63/66)*10</f>
        <v>0.60606060606060608</v>
      </c>
      <c r="BB63" s="369">
        <f>(Ordenamiento!BB63/66)*10</f>
        <v>0.30303030303030304</v>
      </c>
      <c r="BC63" s="369">
        <f>(Ordenamiento!BC63/66)*10</f>
        <v>0.90909090909090917</v>
      </c>
      <c r="BD63" s="369">
        <f>(Ordenamiento!BD63/66)*10</f>
        <v>9.0909090909090899</v>
      </c>
      <c r="BE63" s="369">
        <f>(Ordenamiento!BE63/66)*10</f>
        <v>9.0909090909090899</v>
      </c>
      <c r="BF63" s="369">
        <f>(Ordenamiento!BF63/66)*10</f>
        <v>0.30303030303030304</v>
      </c>
      <c r="BG63" s="369">
        <f>(Ordenamiento!BG63/66)*10</f>
        <v>10</v>
      </c>
      <c r="BH63" s="369">
        <f>(Ordenamiento!BH63/66)*10</f>
        <v>4.3939393939393936</v>
      </c>
      <c r="BI63" s="369">
        <f>(Ordenamiento!BI63/66)*10</f>
        <v>10</v>
      </c>
      <c r="BJ63" s="369">
        <f>(Ordenamiento!BJ63/66)*10</f>
        <v>8.1818181818181817</v>
      </c>
      <c r="BK63" s="369">
        <f>(Ordenamiento!BK63/66)*10</f>
        <v>5.9090909090909092</v>
      </c>
      <c r="BL63" s="369">
        <f>(Ordenamiento!BL63/66)*10</f>
        <v>9.5454545454545467</v>
      </c>
      <c r="BM63" s="369">
        <f>(Ordenamiento!BM63/66)*10</f>
        <v>0.15151515151515152</v>
      </c>
      <c r="BN63" s="369">
        <f>(Ordenamiento!BN63/66)*10</f>
        <v>1.3636363636363635</v>
      </c>
      <c r="BO63" s="369">
        <f>(Ordenamiento!BO63/66)*10</f>
        <v>0.15151515151515152</v>
      </c>
      <c r="BP63" s="369">
        <f>(Ordenamiento!BP63/66)*10</f>
        <v>1.6666666666666665</v>
      </c>
      <c r="BQ63" s="369">
        <f>(Ordenamiento!BQ63/66)*10</f>
        <v>3.6363636363636367</v>
      </c>
      <c r="BR63" s="369">
        <f>(Ordenamiento!BR63/66)*10</f>
        <v>7.7272727272727266</v>
      </c>
      <c r="BS63" s="369">
        <f>(Ordenamiento!BS63/66)*10</f>
        <v>0.15151515151515152</v>
      </c>
      <c r="BT63" s="369">
        <f>(Ordenamiento!BT63/66)*10</f>
        <v>1.0606060606060606</v>
      </c>
      <c r="BU63" s="369">
        <f>(Ordenamiento!BU63/66)*10</f>
        <v>0.30303030303030304</v>
      </c>
    </row>
    <row r="64" spans="1:73">
      <c r="A64" s="367">
        <v>94</v>
      </c>
      <c r="B64" s="367" t="s">
        <v>109</v>
      </c>
      <c r="C64" s="367">
        <v>2023</v>
      </c>
      <c r="D64" s="369">
        <f>(Ordenamiento!D64/66)*10</f>
        <v>0.30303030303030304</v>
      </c>
      <c r="E64" s="369">
        <f>(Ordenamiento!E64/66)*10</f>
        <v>6.0606060606060606</v>
      </c>
      <c r="F64" s="369">
        <f>(Ordenamiento!F64/66)*10</f>
        <v>0.60606060606060608</v>
      </c>
      <c r="G64" s="369">
        <f>(Ordenamiento!G64/66)*10</f>
        <v>0.45454545454545459</v>
      </c>
      <c r="H64" s="369">
        <f>(Ordenamiento!H64/66)*10</f>
        <v>0.60606060606060608</v>
      </c>
      <c r="I64" s="369">
        <f>(Ordenamiento!I64/66)*10</f>
        <v>2.2727272727272725</v>
      </c>
      <c r="J64" s="369">
        <f>(Ordenamiento!J64/66)*10</f>
        <v>2.1212121212121211</v>
      </c>
      <c r="K64" s="369">
        <f>(Ordenamiento!K64/66)*10</f>
        <v>7.4242424242424239</v>
      </c>
      <c r="L64" s="369">
        <f>(Ordenamiento!L64/66)*10</f>
        <v>1.9696969696969697</v>
      </c>
      <c r="M64" s="369">
        <f>(Ordenamiento!M64/66)*10</f>
        <v>0.90909090909090917</v>
      </c>
      <c r="N64" s="369">
        <f>(Ordenamiento!N64/66)*10</f>
        <v>4.545454545454545</v>
      </c>
      <c r="O64" s="369">
        <f>(Ordenamiento!O64/66)*10</f>
        <v>0.75757575757575757</v>
      </c>
      <c r="P64" s="369">
        <f>(Ordenamiento!P64/66)*10</f>
        <v>0.45454545454545459</v>
      </c>
      <c r="Q64" s="369">
        <f>(Ordenamiento!Q64/66)*10</f>
        <v>2.1212121212121211</v>
      </c>
      <c r="R64" s="369">
        <f>(Ordenamiento!R64/66)*10</f>
        <v>4.3939393939393936</v>
      </c>
      <c r="S64" s="369">
        <f>(Ordenamiento!S64/66)*10</f>
        <v>4.8484848484848486</v>
      </c>
      <c r="T64" s="369">
        <f>(Ordenamiento!T64/66)*10</f>
        <v>0.30303030303030304</v>
      </c>
      <c r="U64" s="369">
        <f>(Ordenamiento!U64/66)*10</f>
        <v>7.4242424242424239</v>
      </c>
      <c r="V64" s="369">
        <f>(Ordenamiento!V64/66)*10</f>
        <v>6.0606060606060606</v>
      </c>
      <c r="W64" s="369">
        <f>(Ordenamiento!W64/66)*10</f>
        <v>9.3939393939393945</v>
      </c>
      <c r="X64" s="369">
        <f>(Ordenamiento!X64/66)*10</f>
        <v>5.7575757575757578</v>
      </c>
      <c r="Y64" s="369">
        <f>(Ordenamiento!Y64/66)*10</f>
        <v>8.3333333333333339</v>
      </c>
      <c r="Z64" s="369">
        <f>(Ordenamiento!Z64/66)*10</f>
        <v>7.4242424242424239</v>
      </c>
      <c r="AA64" s="369">
        <f>(Ordenamiento!AA64/66)*10</f>
        <v>0.90909090909090917</v>
      </c>
      <c r="AB64" s="369">
        <f>(Ordenamiento!AB64/66)*10</f>
        <v>1.0606060606060606</v>
      </c>
      <c r="AC64" s="369">
        <f>(Ordenamiento!AC64/66)*10</f>
        <v>0.90909090909090917</v>
      </c>
      <c r="AD64" s="369">
        <f>(Ordenamiento!AD64/66)*10</f>
        <v>9.5454545454545467</v>
      </c>
      <c r="AE64" s="369">
        <f>(Ordenamiento!AE64/66)*10</f>
        <v>10</v>
      </c>
      <c r="AF64" s="369">
        <f>(Ordenamiento!AF64/66)*10</f>
        <v>2.4242424242424243</v>
      </c>
      <c r="AG64" s="369">
        <f>(Ordenamiento!AG64/66)*10</f>
        <v>1.9696969696969697</v>
      </c>
      <c r="AH64" s="369">
        <f>(Ordenamiento!AH64/66)*10</f>
        <v>0.75757575757575757</v>
      </c>
      <c r="AI64" s="369">
        <f>(Ordenamiento!AI64/66)*10</f>
        <v>1.0606060606060606</v>
      </c>
      <c r="AJ64" s="369">
        <f>(Ordenamiento!AJ64/66)*10</f>
        <v>5.4545454545454541</v>
      </c>
      <c r="AK64" s="369">
        <f>(Ordenamiento!AK64/66)*10</f>
        <v>0.15151515151515152</v>
      </c>
      <c r="AL64" s="369">
        <f>(Ordenamiento!AL64/66)*10</f>
        <v>3.9393939393939394</v>
      </c>
      <c r="AM64" s="369">
        <f>(Ordenamiento!AM64/66)*10</f>
        <v>0.75757575757575757</v>
      </c>
      <c r="AN64" s="369">
        <f>(Ordenamiento!AN64/66)*10</f>
        <v>0.15151515151515152</v>
      </c>
      <c r="AO64" s="369">
        <f>(Ordenamiento!AO64/66)*10</f>
        <v>0.15151515151515152</v>
      </c>
      <c r="AP64" s="369">
        <f>(Ordenamiento!AP64/66)*10</f>
        <v>0.60606060606060608</v>
      </c>
      <c r="AQ64" s="369">
        <f>(Ordenamiento!AQ64/66)*10</f>
        <v>3.1818181818181817</v>
      </c>
      <c r="AR64" s="369">
        <f>(Ordenamiento!AR64/66)*10</f>
        <v>0.45454545454545459</v>
      </c>
      <c r="AS64" s="369">
        <f>(Ordenamiento!AS64/66)*10</f>
        <v>0.15151515151515152</v>
      </c>
      <c r="AT64" s="369">
        <f>(Ordenamiento!AT64/66)*10</f>
        <v>1.2121212121212122</v>
      </c>
      <c r="AU64" s="369">
        <f>(Ordenamiento!AU64/66)*10</f>
        <v>4.6969696969696972</v>
      </c>
      <c r="AV64" s="369">
        <f>(Ordenamiento!AV64/66)*10</f>
        <v>8.1818181818181817</v>
      </c>
      <c r="AW64" s="369">
        <f>(Ordenamiento!AW64/66)*10</f>
        <v>0.45454545454545459</v>
      </c>
      <c r="AX64" s="369">
        <f>(Ordenamiento!AX64/66)*10</f>
        <v>7.5757575757575761</v>
      </c>
      <c r="AY64" s="369">
        <f>(Ordenamiento!AY64/66)*10</f>
        <v>0.15151515151515152</v>
      </c>
      <c r="AZ64" s="369">
        <f>(Ordenamiento!AZ64/66)*10</f>
        <v>0.30303030303030304</v>
      </c>
      <c r="BA64" s="369">
        <f>(Ordenamiento!BA64/66)*10</f>
        <v>7.2727272727272734</v>
      </c>
      <c r="BB64" s="369">
        <f>(Ordenamiento!BB64/66)*10</f>
        <v>2.8787878787878789</v>
      </c>
      <c r="BC64" s="369">
        <f>(Ordenamiento!BC64/66)*10</f>
        <v>7.2727272727272734</v>
      </c>
      <c r="BD64" s="369">
        <f>(Ordenamiento!BD64/66)*10</f>
        <v>0.90909090909090917</v>
      </c>
      <c r="BE64" s="369">
        <f>(Ordenamiento!BE64/66)*10</f>
        <v>2.4242424242424243</v>
      </c>
      <c r="BF64" s="369">
        <f>(Ordenamiento!BF64/66)*10</f>
        <v>0.90909090909090917</v>
      </c>
      <c r="BG64" s="369">
        <f>(Ordenamiento!BG64/66)*10</f>
        <v>4.2424242424242422</v>
      </c>
      <c r="BH64" s="369">
        <f>(Ordenamiento!BH64/66)*10</f>
        <v>2.8787878787878789</v>
      </c>
      <c r="BI64" s="369">
        <f>(Ordenamiento!BI64/66)*10</f>
        <v>8.6363636363636367</v>
      </c>
      <c r="BJ64" s="369">
        <f>(Ordenamiento!BJ64/66)*10</f>
        <v>7.2727272727272734</v>
      </c>
      <c r="BK64" s="369">
        <f>(Ordenamiento!BK64/66)*10</f>
        <v>8.3333333333333339</v>
      </c>
      <c r="BL64" s="369">
        <f>(Ordenamiento!BL64/66)*10</f>
        <v>8.9393939393939394</v>
      </c>
      <c r="BM64" s="369">
        <f>(Ordenamiento!BM64/66)*10</f>
        <v>1.3636363636363635</v>
      </c>
      <c r="BN64" s="369">
        <f>(Ordenamiento!BN64/66)*10</f>
        <v>2.1212121212121211</v>
      </c>
      <c r="BO64" s="369">
        <f>(Ordenamiento!BO64/66)*10</f>
        <v>0.30303030303030304</v>
      </c>
      <c r="BP64" s="369">
        <f>(Ordenamiento!BP64/66)*10</f>
        <v>5.3030303030303028</v>
      </c>
      <c r="BQ64" s="369">
        <f>(Ordenamiento!BQ64/66)*10</f>
        <v>1.8181818181818183</v>
      </c>
      <c r="BR64" s="369">
        <f>(Ordenamiento!BR64/66)*10</f>
        <v>0.15151515151515152</v>
      </c>
      <c r="BS64" s="369">
        <f>(Ordenamiento!BS64/66)*10</f>
        <v>0.15151515151515152</v>
      </c>
      <c r="BT64" s="369">
        <f>(Ordenamiento!BT64/66)*10</f>
        <v>0.60606060606060608</v>
      </c>
      <c r="BU64" s="369">
        <f>(Ordenamiento!BU64/66)*10</f>
        <v>0.60606060606060608</v>
      </c>
    </row>
    <row r="65" spans="1:73">
      <c r="A65" s="367">
        <v>95</v>
      </c>
      <c r="B65" s="367" t="s">
        <v>110</v>
      </c>
      <c r="C65" s="367">
        <v>2023</v>
      </c>
      <c r="D65" s="369">
        <f>(Ordenamiento!D65/66)*10</f>
        <v>4.8484848484848486</v>
      </c>
      <c r="E65" s="369">
        <f>(Ordenamiento!E65/66)*10</f>
        <v>1.2121212121212122</v>
      </c>
      <c r="F65" s="369">
        <f>(Ordenamiento!F65/66)*10</f>
        <v>1.9696969696969697</v>
      </c>
      <c r="G65" s="369">
        <f>(Ordenamiento!G65/66)*10</f>
        <v>0.90909090909090917</v>
      </c>
      <c r="H65" s="369">
        <f>(Ordenamiento!H65/66)*10</f>
        <v>1.0606060606060606</v>
      </c>
      <c r="I65" s="369">
        <f>(Ordenamiento!I65/66)*10</f>
        <v>4.6969696969696972</v>
      </c>
      <c r="J65" s="369">
        <f>(Ordenamiento!J65/66)*10</f>
        <v>0.45454545454545459</v>
      </c>
      <c r="K65" s="369">
        <f>(Ordenamiento!K65/66)*10</f>
        <v>0.60606060606060608</v>
      </c>
      <c r="L65" s="369">
        <f>(Ordenamiento!L65/66)*10</f>
        <v>6.2121212121212119</v>
      </c>
      <c r="M65" s="369">
        <f>(Ordenamiento!M65/66)*10</f>
        <v>8.3333333333333339</v>
      </c>
      <c r="N65" s="369">
        <f>(Ordenamiento!N65/66)*10</f>
        <v>1.2121212121212122</v>
      </c>
      <c r="O65" s="369">
        <f>(Ordenamiento!O65/66)*10</f>
        <v>1.8181818181818183</v>
      </c>
      <c r="P65" s="369">
        <f>(Ordenamiento!P65/66)*10</f>
        <v>7.8787878787878789</v>
      </c>
      <c r="Q65" s="369">
        <f>(Ordenamiento!Q65/66)*10</f>
        <v>1.6666666666666665</v>
      </c>
      <c r="R65" s="369">
        <f>(Ordenamiento!R65/66)*10</f>
        <v>0.45454545454545459</v>
      </c>
      <c r="S65" s="369">
        <f>(Ordenamiento!S65/66)*10</f>
        <v>2.1212121212121211</v>
      </c>
      <c r="T65" s="369">
        <f>(Ordenamiento!T65/66)*10</f>
        <v>6.5151515151515147</v>
      </c>
      <c r="U65" s="369">
        <f>(Ordenamiento!U65/66)*10</f>
        <v>0.15151515151515152</v>
      </c>
      <c r="V65" s="369">
        <f>(Ordenamiento!V65/66)*10</f>
        <v>0.30303030303030304</v>
      </c>
      <c r="W65" s="369">
        <f>(Ordenamiento!W65/66)*10</f>
        <v>4.3939393939393936</v>
      </c>
      <c r="X65" s="369">
        <f>(Ordenamiento!X65/66)*10</f>
        <v>3.0303030303030303</v>
      </c>
      <c r="Y65" s="369">
        <f>(Ordenamiento!Y65/66)*10</f>
        <v>4.6969696969696972</v>
      </c>
      <c r="Z65" s="369">
        <f>(Ordenamiento!Z65/66)*10</f>
        <v>0.45454545454545459</v>
      </c>
      <c r="AA65" s="369">
        <f>(Ordenamiento!AA65/66)*10</f>
        <v>0.75757575757575757</v>
      </c>
      <c r="AB65" s="369">
        <f>(Ordenamiento!AB65/66)*10</f>
        <v>6.8181818181818175</v>
      </c>
      <c r="AC65" s="369">
        <f>(Ordenamiento!AC65/66)*10</f>
        <v>2.2727272727272725</v>
      </c>
      <c r="AD65" s="369">
        <f>(Ordenamiento!AD65/66)*10</f>
        <v>3.9393939393939394</v>
      </c>
      <c r="AE65" s="369">
        <f>(Ordenamiento!AE65/66)*10</f>
        <v>7.7272727272727266</v>
      </c>
      <c r="AF65" s="369">
        <f>(Ordenamiento!AF65/66)*10</f>
        <v>0.90909090909090917</v>
      </c>
      <c r="AG65" s="369">
        <f>(Ordenamiento!AG65/66)*10</f>
        <v>2.2727272727272725</v>
      </c>
      <c r="AH65" s="369">
        <f>(Ordenamiento!AH65/66)*10</f>
        <v>2.2727272727272725</v>
      </c>
      <c r="AI65" s="369">
        <f>(Ordenamiento!AI65/66)*10</f>
        <v>7.5757575757575761</v>
      </c>
      <c r="AJ65" s="369">
        <f>(Ordenamiento!AJ65/66)*10</f>
        <v>2.7272727272727271</v>
      </c>
      <c r="AK65" s="369">
        <f>(Ordenamiento!AK65/66)*10</f>
        <v>0.90909090909090917</v>
      </c>
      <c r="AL65" s="369">
        <f>(Ordenamiento!AL65/66)*10</f>
        <v>4.545454545454545</v>
      </c>
      <c r="AM65" s="369">
        <f>(Ordenamiento!AM65/66)*10</f>
        <v>1.0606060606060606</v>
      </c>
      <c r="AN65" s="369">
        <f>(Ordenamiento!AN65/66)*10</f>
        <v>1.0606060606060606</v>
      </c>
      <c r="AO65" s="369">
        <f>(Ordenamiento!AO65/66)*10</f>
        <v>2.4242424242424243</v>
      </c>
      <c r="AP65" s="369">
        <f>(Ordenamiento!AP65/66)*10</f>
        <v>9.2424242424242422</v>
      </c>
      <c r="AQ65" s="369">
        <f>(Ordenamiento!AQ65/66)*10</f>
        <v>9.6969696969696972</v>
      </c>
      <c r="AR65" s="369">
        <f>(Ordenamiento!AR65/66)*10</f>
        <v>6.3636363636363633</v>
      </c>
      <c r="AS65" s="369">
        <f>(Ordenamiento!AS65/66)*10</f>
        <v>2.7272727272727271</v>
      </c>
      <c r="AT65" s="369">
        <f>(Ordenamiento!AT65/66)*10</f>
        <v>1.9696969696969697</v>
      </c>
      <c r="AU65" s="369">
        <f>(Ordenamiento!AU65/66)*10</f>
        <v>0.90909090909090917</v>
      </c>
      <c r="AV65" s="369">
        <f>(Ordenamiento!AV65/66)*10</f>
        <v>6.5151515151515147</v>
      </c>
      <c r="AW65" s="369">
        <f>(Ordenamiento!AW65/66)*10</f>
        <v>0.30303030303030304</v>
      </c>
      <c r="AX65" s="369">
        <f>(Ordenamiento!AX65/66)*10</f>
        <v>1.9696969696969697</v>
      </c>
      <c r="AY65" s="369">
        <f>(Ordenamiento!AY65/66)*10</f>
        <v>0.75757575757575757</v>
      </c>
      <c r="AZ65" s="369">
        <f>(Ordenamiento!AZ65/66)*10</f>
        <v>0.75757575757575757</v>
      </c>
      <c r="BA65" s="369">
        <f>(Ordenamiento!BA65/66)*10</f>
        <v>1.6666666666666665</v>
      </c>
      <c r="BB65" s="369">
        <f>(Ordenamiento!BB65/66)*10</f>
        <v>7.5757575757575761</v>
      </c>
      <c r="BC65" s="369">
        <f>(Ordenamiento!BC65/66)*10</f>
        <v>2.1212121212121211</v>
      </c>
      <c r="BD65" s="369">
        <f>(Ordenamiento!BD65/66)*10</f>
        <v>7.7272727272727266</v>
      </c>
      <c r="BE65" s="369">
        <f>(Ordenamiento!BE65/66)*10</f>
        <v>8.0303030303030294</v>
      </c>
      <c r="BF65" s="369">
        <f>(Ordenamiento!BF65/66)*10</f>
        <v>0.60606060606060608</v>
      </c>
      <c r="BG65" s="369">
        <f>(Ordenamiento!BG65/66)*10</f>
        <v>3.1818181818181817</v>
      </c>
      <c r="BH65" s="369">
        <f>(Ordenamiento!BH65/66)*10</f>
        <v>10</v>
      </c>
      <c r="BI65" s="369">
        <f>(Ordenamiento!BI65/66)*10</f>
        <v>5.1515151515151514</v>
      </c>
      <c r="BJ65" s="369">
        <f>(Ordenamiento!BJ65/66)*10</f>
        <v>8.3333333333333339</v>
      </c>
      <c r="BK65" s="369">
        <f>(Ordenamiento!BK65/66)*10</f>
        <v>6.3636363636363633</v>
      </c>
      <c r="BL65" s="369">
        <f>(Ordenamiento!BL65/66)*10</f>
        <v>7.2727272727272734</v>
      </c>
      <c r="BM65" s="369">
        <f>(Ordenamiento!BM65/66)*10</f>
        <v>5.4545454545454541</v>
      </c>
      <c r="BN65" s="369">
        <f>(Ordenamiento!BN65/66)*10</f>
        <v>3.333333333333333</v>
      </c>
      <c r="BO65" s="369">
        <f>(Ordenamiento!BO65/66)*10</f>
        <v>7.2727272727272734</v>
      </c>
      <c r="BP65" s="369">
        <f>(Ordenamiento!BP65/66)*10</f>
        <v>4.0909090909090908</v>
      </c>
      <c r="BQ65" s="369">
        <f>(Ordenamiento!BQ65/66)*10</f>
        <v>0.45454545454545459</v>
      </c>
      <c r="BR65" s="369">
        <f>(Ordenamiento!BR65/66)*10</f>
        <v>9.3939393939393945</v>
      </c>
      <c r="BS65" s="369">
        <f>(Ordenamiento!BS65/66)*10</f>
        <v>0.15151515151515152</v>
      </c>
      <c r="BT65" s="369">
        <f>(Ordenamiento!BT65/66)*10</f>
        <v>1.8181818181818183</v>
      </c>
      <c r="BU65" s="369">
        <f>(Ordenamiento!BU65/66)*10</f>
        <v>3.0303030303030303</v>
      </c>
    </row>
    <row r="66" spans="1:73">
      <c r="A66" s="367">
        <v>97</v>
      </c>
      <c r="B66" s="367" t="s">
        <v>111</v>
      </c>
      <c r="C66" s="367">
        <v>2023</v>
      </c>
      <c r="D66" s="369">
        <f>(Ordenamiento!D66/66)*10</f>
        <v>0.45454545454545459</v>
      </c>
      <c r="E66" s="369">
        <f>(Ordenamiento!E66/66)*10</f>
        <v>0.15151515151515152</v>
      </c>
      <c r="F66" s="369">
        <f>(Ordenamiento!F66/66)*10</f>
        <v>4.3939393939393936</v>
      </c>
      <c r="G66" s="369">
        <f>(Ordenamiento!G66/66)*10</f>
        <v>0.60606060606060608</v>
      </c>
      <c r="H66" s="369">
        <f>(Ordenamiento!H66/66)*10</f>
        <v>0.75757575757575757</v>
      </c>
      <c r="I66" s="369">
        <f>(Ordenamiento!I66/66)*10</f>
        <v>10</v>
      </c>
      <c r="J66" s="369">
        <f>(Ordenamiento!J66/66)*10</f>
        <v>1.3636363636363635</v>
      </c>
      <c r="K66" s="369">
        <f>(Ordenamiento!K66/66)*10</f>
        <v>5.6060606060606055</v>
      </c>
      <c r="L66" s="369">
        <f>(Ordenamiento!L66/66)*10</f>
        <v>0.60606060606060608</v>
      </c>
      <c r="M66" s="369">
        <f>(Ordenamiento!M66/66)*10</f>
        <v>0.75757575757575757</v>
      </c>
      <c r="N66" s="369">
        <f>(Ordenamiento!N66/66)*10</f>
        <v>2.2727272727272725</v>
      </c>
      <c r="O66" s="369">
        <f>(Ordenamiento!O66/66)*10</f>
        <v>0.30303030303030304</v>
      </c>
      <c r="P66" s="369">
        <f>(Ordenamiento!P66/66)*10</f>
        <v>9.8484848484848477</v>
      </c>
      <c r="Q66" s="369">
        <f>(Ordenamiento!Q66/66)*10</f>
        <v>0.30303030303030304</v>
      </c>
      <c r="R66" s="369">
        <f>(Ordenamiento!R66/66)*10</f>
        <v>0.90909090909090917</v>
      </c>
      <c r="S66" s="369">
        <f>(Ordenamiento!S66/66)*10</f>
        <v>8.6363636363636367</v>
      </c>
      <c r="T66" s="369">
        <f>(Ordenamiento!T66/66)*10</f>
        <v>2.2727272727272725</v>
      </c>
      <c r="U66" s="369">
        <f>(Ordenamiento!U66/66)*10</f>
        <v>4.8484848484848486</v>
      </c>
      <c r="V66" s="369">
        <f>(Ordenamiento!V66/66)*10</f>
        <v>3.6363636363636367</v>
      </c>
      <c r="W66" s="369">
        <f>(Ordenamiento!W66/66)*10</f>
        <v>8.7878787878787872</v>
      </c>
      <c r="X66" s="369">
        <f>(Ordenamiento!X66/66)*10</f>
        <v>0.15151515151515152</v>
      </c>
      <c r="Y66" s="369">
        <f>(Ordenamiento!Y66/66)*10</f>
        <v>2.2727272727272725</v>
      </c>
      <c r="Z66" s="369">
        <f>(Ordenamiento!Z66/66)*10</f>
        <v>4.8484848484848486</v>
      </c>
      <c r="AA66" s="369">
        <f>(Ordenamiento!AA66/66)*10</f>
        <v>1.0606060606060606</v>
      </c>
      <c r="AB66" s="369">
        <f>(Ordenamiento!AB66/66)*10</f>
        <v>0.15151515151515152</v>
      </c>
      <c r="AC66" s="369">
        <f>(Ordenamiento!AC66/66)*10</f>
        <v>6.8181818181818175</v>
      </c>
      <c r="AD66" s="369">
        <f>(Ordenamiento!AD66/66)*10</f>
        <v>7.2727272727272734</v>
      </c>
      <c r="AE66" s="369">
        <f>(Ordenamiento!AE66/66)*10</f>
        <v>0.75757575757575757</v>
      </c>
      <c r="AF66" s="369">
        <f>(Ordenamiento!AF66/66)*10</f>
        <v>5.7575757575757578</v>
      </c>
      <c r="AG66" s="369">
        <f>(Ordenamiento!AG66/66)*10</f>
        <v>0.60606060606060608</v>
      </c>
      <c r="AH66" s="369">
        <f>(Ordenamiento!AH66/66)*10</f>
        <v>0.30303030303030304</v>
      </c>
      <c r="AI66" s="369">
        <f>(Ordenamiento!AI66/66)*10</f>
        <v>0.30303030303030304</v>
      </c>
      <c r="AJ66" s="369">
        <f>(Ordenamiento!AJ66/66)*10</f>
        <v>0.75757575757575757</v>
      </c>
      <c r="AK66" s="369">
        <f>(Ordenamiento!AK66/66)*10</f>
        <v>2.2727272727272725</v>
      </c>
      <c r="AL66" s="369">
        <f>(Ordenamiento!AL66/66)*10</f>
        <v>3.0303030303030303</v>
      </c>
      <c r="AM66" s="369">
        <f>(Ordenamiento!AM66/66)*10</f>
        <v>1.8181818181818183</v>
      </c>
      <c r="AN66" s="369">
        <f>(Ordenamiento!AN66/66)*10</f>
        <v>0.90909090909090917</v>
      </c>
      <c r="AO66" s="369">
        <f>(Ordenamiento!AO66/66)*10</f>
        <v>5.1515151515151514</v>
      </c>
      <c r="AP66" s="369">
        <f>(Ordenamiento!AP66/66)*10</f>
        <v>2.7272727272727271</v>
      </c>
      <c r="AQ66" s="369">
        <f>(Ordenamiento!AQ66/66)*10</f>
        <v>7.7272727272727266</v>
      </c>
      <c r="AR66" s="369">
        <f>(Ordenamiento!AR66/66)*10</f>
        <v>0.15151515151515152</v>
      </c>
      <c r="AS66" s="369">
        <f>(Ordenamiento!AS66/66)*10</f>
        <v>2.2727272727272725</v>
      </c>
      <c r="AT66" s="369">
        <f>(Ordenamiento!AT66/66)*10</f>
        <v>0.45454545454545459</v>
      </c>
      <c r="AU66" s="369">
        <f>(Ordenamiento!AU66/66)*10</f>
        <v>0.60606060606060608</v>
      </c>
      <c r="AV66" s="369">
        <f>(Ordenamiento!AV66/66)*10</f>
        <v>7.1212121212121211</v>
      </c>
      <c r="AW66" s="369">
        <f>(Ordenamiento!AW66/66)*10</f>
        <v>1.0606060606060606</v>
      </c>
      <c r="AX66" s="369">
        <f>(Ordenamiento!AX66/66)*10</f>
        <v>0.15151515151515152</v>
      </c>
      <c r="AY66" s="369">
        <f>(Ordenamiento!AY66/66)*10</f>
        <v>1.0606060606060606</v>
      </c>
      <c r="AZ66" s="369">
        <f>(Ordenamiento!AZ66/66)*10</f>
        <v>1.0606060606060606</v>
      </c>
      <c r="BA66" s="369">
        <f>(Ordenamiento!BA66/66)*10</f>
        <v>5.1515151515151514</v>
      </c>
      <c r="BB66" s="369">
        <f>(Ordenamiento!BB66/66)*10</f>
        <v>1.0606060606060606</v>
      </c>
      <c r="BC66" s="369">
        <f>(Ordenamiento!BC66/66)*10</f>
        <v>1.2121212121212122</v>
      </c>
      <c r="BD66" s="369">
        <f>(Ordenamiento!BD66/66)*10</f>
        <v>3.7878787878787881</v>
      </c>
      <c r="BE66" s="369">
        <f>(Ordenamiento!BE66/66)*10</f>
        <v>8.3333333333333339</v>
      </c>
      <c r="BF66" s="369">
        <f>(Ordenamiento!BF66/66)*10</f>
        <v>9.3939393939393945</v>
      </c>
      <c r="BG66" s="369">
        <f>(Ordenamiento!BG66/66)*10</f>
        <v>6.3636363636363633</v>
      </c>
      <c r="BH66" s="369">
        <f>(Ordenamiento!BH66/66)*10</f>
        <v>8.1818181818181817</v>
      </c>
      <c r="BI66" s="369">
        <f>(Ordenamiento!BI66/66)*10</f>
        <v>8.4848484848484844</v>
      </c>
      <c r="BJ66" s="369">
        <f>(Ordenamiento!BJ66/66)*10</f>
        <v>8.7878787878787872</v>
      </c>
      <c r="BK66" s="369">
        <f>(Ordenamiento!BK66/66)*10</f>
        <v>9.6969696969696972</v>
      </c>
      <c r="BL66" s="369">
        <f>(Ordenamiento!BL66/66)*10</f>
        <v>9.3939393939393945</v>
      </c>
      <c r="BM66" s="369">
        <f>(Ordenamiento!BM66/66)*10</f>
        <v>1.6666666666666665</v>
      </c>
      <c r="BN66" s="369">
        <f>(Ordenamiento!BN66/66)*10</f>
        <v>0.90909090909090917</v>
      </c>
      <c r="BO66" s="369">
        <f>(Ordenamiento!BO66/66)*10</f>
        <v>5.3030303030303028</v>
      </c>
      <c r="BP66" s="369">
        <f>(Ordenamiento!BP66/66)*10</f>
        <v>2.4242424242424243</v>
      </c>
      <c r="BQ66" s="369">
        <f>(Ordenamiento!BQ66/66)*10</f>
        <v>0.90909090909090917</v>
      </c>
      <c r="BR66" s="369">
        <f>(Ordenamiento!BR66/66)*10</f>
        <v>1.3636363636363635</v>
      </c>
      <c r="BS66" s="369">
        <f>(Ordenamiento!BS66/66)*10</f>
        <v>0.15151515151515152</v>
      </c>
      <c r="BT66" s="369">
        <f>(Ordenamiento!BT66/66)*10</f>
        <v>0.90909090909090917</v>
      </c>
      <c r="BU66" s="369">
        <f>(Ordenamiento!BU66/66)*10</f>
        <v>0.45454545454545459</v>
      </c>
    </row>
    <row r="67" spans="1:73">
      <c r="A67" s="367">
        <v>99</v>
      </c>
      <c r="B67" s="367" t="s">
        <v>112</v>
      </c>
      <c r="C67" s="367">
        <v>2023</v>
      </c>
      <c r="D67" s="369">
        <f>(Ordenamiento!D67/66)*10</f>
        <v>0.75757575757575757</v>
      </c>
      <c r="E67" s="369">
        <f>(Ordenamiento!E67/66)*10</f>
        <v>0.30303030303030304</v>
      </c>
      <c r="F67" s="369">
        <f>(Ordenamiento!F67/66)*10</f>
        <v>0.30303030303030304</v>
      </c>
      <c r="G67" s="369">
        <f>(Ordenamiento!G67/66)*10</f>
        <v>0.15151515151515152</v>
      </c>
      <c r="H67" s="369">
        <f>(Ordenamiento!H67/66)*10</f>
        <v>0.30303030303030304</v>
      </c>
      <c r="I67" s="369">
        <f>(Ordenamiento!I67/66)*10</f>
        <v>9.5454545454545467</v>
      </c>
      <c r="J67" s="369">
        <f>(Ordenamiento!J67/66)*10</f>
        <v>0.30303030303030304</v>
      </c>
      <c r="K67" s="369">
        <f>(Ordenamiento!K67/66)*10</f>
        <v>0.15151515151515152</v>
      </c>
      <c r="L67" s="369">
        <f>(Ordenamiento!L67/66)*10</f>
        <v>1.2121212121212122</v>
      </c>
      <c r="M67" s="369">
        <f>(Ordenamiento!M67/66)*10</f>
        <v>1.0606060606060606</v>
      </c>
      <c r="N67" s="369">
        <f>(Ordenamiento!N67/66)*10</f>
        <v>0.30303030303030304</v>
      </c>
      <c r="O67" s="369">
        <f>(Ordenamiento!O67/66)*10</f>
        <v>1.2121212121212122</v>
      </c>
      <c r="P67" s="369">
        <f>(Ordenamiento!P67/66)*10</f>
        <v>3.4848484848484853</v>
      </c>
      <c r="Q67" s="369">
        <f>(Ordenamiento!Q67/66)*10</f>
        <v>6.0606060606060606</v>
      </c>
      <c r="R67" s="369">
        <f>(Ordenamiento!R67/66)*10</f>
        <v>7.5757575757575761</v>
      </c>
      <c r="S67" s="369">
        <f>(Ordenamiento!S67/66)*10</f>
        <v>0.15151515151515152</v>
      </c>
      <c r="T67" s="369">
        <f>(Ordenamiento!T67/66)*10</f>
        <v>1.6666666666666665</v>
      </c>
      <c r="U67" s="369">
        <f>(Ordenamiento!U67/66)*10</f>
        <v>8.4848484848484844</v>
      </c>
      <c r="V67" s="369">
        <f>(Ordenamiento!V67/66)*10</f>
        <v>8.9393939393939394</v>
      </c>
      <c r="W67" s="369">
        <f>(Ordenamiento!W67/66)*10</f>
        <v>9.8484848484848477</v>
      </c>
      <c r="X67" s="369">
        <f>(Ordenamiento!X67/66)*10</f>
        <v>0.45454545454545459</v>
      </c>
      <c r="Y67" s="369">
        <f>(Ordenamiento!Y67/66)*10</f>
        <v>8.0303030303030294</v>
      </c>
      <c r="Z67" s="369">
        <f>(Ordenamiento!Z67/66)*10</f>
        <v>6.2121212121212119</v>
      </c>
      <c r="AA67" s="369">
        <f>(Ordenamiento!AA67/66)*10</f>
        <v>8.1818181818181817</v>
      </c>
      <c r="AB67" s="369">
        <f>(Ordenamiento!AB67/66)*10</f>
        <v>0.90909090909090917</v>
      </c>
      <c r="AC67" s="369">
        <f>(Ordenamiento!AC67/66)*10</f>
        <v>8.9393939393939394</v>
      </c>
      <c r="AD67" s="369">
        <f>(Ordenamiento!AD67/66)*10</f>
        <v>9.8484848484848477</v>
      </c>
      <c r="AE67" s="369">
        <f>(Ordenamiento!AE67/66)*10</f>
        <v>8.7878787878787872</v>
      </c>
      <c r="AF67" s="369">
        <f>(Ordenamiento!AF67/66)*10</f>
        <v>1.3636363636363635</v>
      </c>
      <c r="AG67" s="369">
        <f>(Ordenamiento!AG67/66)*10</f>
        <v>1.5151515151515151</v>
      </c>
      <c r="AH67" s="369">
        <f>(Ordenamiento!AH67/66)*10</f>
        <v>0.60606060606060608</v>
      </c>
      <c r="AI67" s="369">
        <f>(Ordenamiento!AI67/66)*10</f>
        <v>0.75757575757575757</v>
      </c>
      <c r="AJ67" s="369">
        <f>(Ordenamiento!AJ67/66)*10</f>
        <v>0.30303030303030304</v>
      </c>
      <c r="AK67" s="369">
        <f>(Ordenamiento!AK67/66)*10</f>
        <v>0.60606060606060608</v>
      </c>
      <c r="AL67" s="369">
        <f>(Ordenamiento!AL67/66)*10</f>
        <v>1.6666666666666665</v>
      </c>
      <c r="AM67" s="369">
        <f>(Ordenamiento!AM67/66)*10</f>
        <v>0.45454545454545459</v>
      </c>
      <c r="AN67" s="369">
        <f>(Ordenamiento!AN67/66)*10</f>
        <v>9.0909090909090899</v>
      </c>
      <c r="AO67" s="369">
        <f>(Ordenamiento!AO67/66)*10</f>
        <v>0.45454545454545459</v>
      </c>
      <c r="AP67" s="369">
        <f>(Ordenamiento!AP67/66)*10</f>
        <v>8.3333333333333339</v>
      </c>
      <c r="AQ67" s="369">
        <f>(Ordenamiento!AQ67/66)*10</f>
        <v>0.75757575757575757</v>
      </c>
      <c r="AR67" s="369">
        <f>(Ordenamiento!AR67/66)*10</f>
        <v>0.75757575757575757</v>
      </c>
      <c r="AS67" s="369">
        <f>(Ordenamiento!AS67/66)*10</f>
        <v>1.2121212121212122</v>
      </c>
      <c r="AT67" s="369">
        <f>(Ordenamiento!AT67/66)*10</f>
        <v>10</v>
      </c>
      <c r="AU67" s="369">
        <f>(Ordenamiento!AU67/66)*10</f>
        <v>10</v>
      </c>
      <c r="AV67" s="369">
        <f>(Ordenamiento!AV67/66)*10</f>
        <v>7.2727272727272734</v>
      </c>
      <c r="AW67" s="369">
        <f>(Ordenamiento!AW67/66)*10</f>
        <v>5</v>
      </c>
      <c r="AX67" s="369">
        <f>(Ordenamiento!AX67/66)*10</f>
        <v>0.60606060606060608</v>
      </c>
      <c r="AY67" s="369">
        <f>(Ordenamiento!AY67/66)*10</f>
        <v>0.45454545454545459</v>
      </c>
      <c r="AZ67" s="369">
        <f>(Ordenamiento!AZ67/66)*10</f>
        <v>3.1818181818181817</v>
      </c>
      <c r="BA67" s="369">
        <f>(Ordenamiento!BA67/66)*10</f>
        <v>0.15151515151515152</v>
      </c>
      <c r="BB67" s="369">
        <f>(Ordenamiento!BB67/66)*10</f>
        <v>8.4848484848484844</v>
      </c>
      <c r="BC67" s="369">
        <f>(Ordenamiento!BC67/66)*10</f>
        <v>0.30303030303030304</v>
      </c>
      <c r="BD67" s="369">
        <f>(Ordenamiento!BD67/66)*10</f>
        <v>0.15151515151515152</v>
      </c>
      <c r="BE67" s="369">
        <f>(Ordenamiento!BE67/66)*10</f>
        <v>6.2121212121212119</v>
      </c>
      <c r="BF67" s="369">
        <f>(Ordenamiento!BF67/66)*10</f>
        <v>8.3333333333333339</v>
      </c>
      <c r="BG67" s="369">
        <f>(Ordenamiento!BG67/66)*10</f>
        <v>5.3030303030303028</v>
      </c>
      <c r="BH67" s="369">
        <f>(Ordenamiento!BH67/66)*10</f>
        <v>9.2424242424242422</v>
      </c>
      <c r="BI67" s="369">
        <f>(Ordenamiento!BI67/66)*10</f>
        <v>3.6363636363636367</v>
      </c>
      <c r="BJ67" s="369">
        <f>(Ordenamiento!BJ67/66)*10</f>
        <v>9.5454545454545467</v>
      </c>
      <c r="BK67" s="369">
        <f>(Ordenamiento!BK67/66)*10</f>
        <v>0.45454545454545459</v>
      </c>
      <c r="BL67" s="369">
        <f>(Ordenamiento!BL67/66)*10</f>
        <v>6.9696969696969706</v>
      </c>
      <c r="BM67" s="369">
        <f>(Ordenamiento!BM67/66)*10</f>
        <v>1.2121212121212122</v>
      </c>
      <c r="BN67" s="369">
        <f>(Ordenamiento!BN67/66)*10</f>
        <v>1.0606060606060606</v>
      </c>
      <c r="BO67" s="369">
        <f>(Ordenamiento!BO67/66)*10</f>
        <v>2.4242424242424243</v>
      </c>
      <c r="BP67" s="369">
        <f>(Ordenamiento!BP67/66)*10</f>
        <v>3.4848484848484853</v>
      </c>
      <c r="BQ67" s="369">
        <f>(Ordenamiento!BQ67/66)*10</f>
        <v>3.1818181818181817</v>
      </c>
      <c r="BR67" s="369">
        <f>(Ordenamiento!BR67/66)*10</f>
        <v>0.90909090909090917</v>
      </c>
      <c r="BS67" s="369">
        <f>(Ordenamiento!BS67/66)*10</f>
        <v>0.15151515151515152</v>
      </c>
      <c r="BT67" s="369">
        <f>(Ordenamiento!BT67/66)*10</f>
        <v>1.6666666666666665</v>
      </c>
      <c r="BU67" s="369">
        <f>(Ordenamiento!BU67/66)*10</f>
        <v>0.15151515151515152</v>
      </c>
    </row>
    <row r="68" spans="1:73">
      <c r="D68" s="8"/>
    </row>
  </sheetData>
  <sheetProtection algorithmName="SHA-512" hashValue="29M1rMqPNbnqKBBI1p3h3ItiLSG5RW9qYDqu6hW712Wfrn8qpqa7tjlcme0BedUWrubIfiDVrGrOd7x6BU/WNg==" saltValue="Ac0oZoB58KkYpnKEU8s/gg==" spinCount="100000" sheet="1" objects="1" scenarios="1"/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82059-0776-4BE5-8EA4-F06BFDA15689}">
  <dimension ref="A1:BU68"/>
  <sheetViews>
    <sheetView showGridLines="0" workbookViewId="0">
      <pane xSplit="3" ySplit="1" topLeftCell="D2" activePane="bottomRight" state="frozen"/>
      <selection activeCell="F1" sqref="F1"/>
      <selection pane="topRight" activeCell="F1" sqref="F1"/>
      <selection pane="bottomLeft" activeCell="F1" sqref="F1"/>
      <selection pane="bottomRight"/>
    </sheetView>
  </sheetViews>
  <sheetFormatPr baseColWidth="10" defaultColWidth="11.5703125" defaultRowHeight="15"/>
  <cols>
    <col min="1" max="1" width="11.28515625" bestFit="1" customWidth="1"/>
    <col min="2" max="2" width="21.85546875" bestFit="1" customWidth="1"/>
    <col min="3" max="3" width="5.5703125" bestFit="1" customWidth="1"/>
    <col min="4" max="41" width="9" bestFit="1" customWidth="1"/>
    <col min="42" max="44" width="10.140625" bestFit="1" customWidth="1"/>
    <col min="45" max="73" width="9" bestFit="1" customWidth="1"/>
  </cols>
  <sheetData>
    <row r="1" spans="1:73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68">
        <f>RANK(Puntaje!D2,Puntaje!D$2:D$34,0)</f>
        <v>18</v>
      </c>
      <c r="E2" s="368">
        <f>RANK(Puntaje!E2,Puntaje!E$2:E$34,0)</f>
        <v>21</v>
      </c>
      <c r="F2" s="368">
        <f>RANK(Puntaje!F2,Puntaje!F$2:F$34,0)</f>
        <v>3</v>
      </c>
      <c r="G2" s="368">
        <f>RANK(Puntaje!G2,Puntaje!G$2:G$34,0)</f>
        <v>4</v>
      </c>
      <c r="H2" s="368">
        <f>RANK(Puntaje!H2,Puntaje!H$2:H$34,0)</f>
        <v>2</v>
      </c>
      <c r="I2" s="368">
        <f>RANK(Puntaje!I2,Puntaje!I$2:I$34,0)</f>
        <v>17</v>
      </c>
      <c r="J2" s="368">
        <f>RANK(Puntaje!J2,Puntaje!J$2:J$34,0)</f>
        <v>14</v>
      </c>
      <c r="K2" s="368">
        <f>RANK(Puntaje!K2,Puntaje!K$2:K$34,0)</f>
        <v>11</v>
      </c>
      <c r="L2" s="368">
        <f>RANK(Puntaje!L2,Puntaje!L$2:L$34,0)</f>
        <v>5</v>
      </c>
      <c r="M2" s="368">
        <f>RANK(Puntaje!M2,Puntaje!M$2:M$34,0)</f>
        <v>22</v>
      </c>
      <c r="N2" s="368">
        <f>RANK(Puntaje!N2,Puntaje!N$2:N$34,0)</f>
        <v>6</v>
      </c>
      <c r="O2" s="368">
        <f>RANK(Puntaje!O2,Puntaje!O$2:O$34,0)</f>
        <v>4</v>
      </c>
      <c r="P2" s="368">
        <f>RANK(Puntaje!P2,Puntaje!P$2:P$34,0)</f>
        <v>7</v>
      </c>
      <c r="Q2" s="368">
        <f>RANK(Puntaje!Q2,Puntaje!Q$2:Q$34,0)</f>
        <v>11</v>
      </c>
      <c r="R2" s="368">
        <f>RANK(Puntaje!R2,Puntaje!R$2:R$34,0)</f>
        <v>15</v>
      </c>
      <c r="S2" s="368">
        <f>RANK(Puntaje!S2,Puntaje!S$2:S$34,0)</f>
        <v>16</v>
      </c>
      <c r="T2" s="368">
        <f>RANK(Puntaje!T2,Puntaje!T$2:T$34,0)</f>
        <v>10</v>
      </c>
      <c r="U2" s="368">
        <f>RANK(Puntaje!U2,Puntaje!U$2:U$34,0)</f>
        <v>6</v>
      </c>
      <c r="V2" s="368">
        <f>RANK(Puntaje!V2,Puntaje!V$2:V$34,0)</f>
        <v>6</v>
      </c>
      <c r="W2" s="368">
        <f>RANK(Puntaje!W2,Puntaje!W$2:W$34,0)</f>
        <v>30</v>
      </c>
      <c r="X2" s="368">
        <f>RANK(Puntaje!X2,Puntaje!X$2:X$34,0)</f>
        <v>25</v>
      </c>
      <c r="Y2" s="368">
        <f>RANK(Puntaje!Y2,Puntaje!Y$2:Y$34,0)</f>
        <v>27</v>
      </c>
      <c r="Z2" s="368">
        <f>RANK(Puntaje!Z2,Puntaje!Z$2:Z$34,0)</f>
        <v>20</v>
      </c>
      <c r="AA2" s="368">
        <f>RANK(Puntaje!AA2,Puntaje!AA$2:AA$34,0)</f>
        <v>2</v>
      </c>
      <c r="AB2" s="368">
        <f>RANK(Puntaje!AB2,Puntaje!AB$2:AB$34,0)</f>
        <v>6</v>
      </c>
      <c r="AC2" s="368">
        <f>RANK(Puntaje!AC2,Puntaje!AC$2:AC$34,0)</f>
        <v>25</v>
      </c>
      <c r="AD2" s="368">
        <f>RANK(Puntaje!AD2,Puntaje!AD$2:AD$34,0)</f>
        <v>14</v>
      </c>
      <c r="AE2" s="368">
        <f>RANK(Puntaje!AE2,Puntaje!AE$2:AE$34,0)</f>
        <v>25</v>
      </c>
      <c r="AF2" s="368">
        <f>RANK(Puntaje!AF2,Puntaje!AF$2:AF$34,0)</f>
        <v>6</v>
      </c>
      <c r="AG2" s="368">
        <f>RANK(Puntaje!AG2,Puntaje!AG$2:AG$34,0)</f>
        <v>18</v>
      </c>
      <c r="AH2" s="368">
        <f>RANK(Puntaje!AH2,Puntaje!AH$2:AH$34,0)</f>
        <v>10</v>
      </c>
      <c r="AI2" s="368">
        <f>RANK(Puntaje!AI2,Puntaje!AI$2:AI$34,0)</f>
        <v>21</v>
      </c>
      <c r="AJ2" s="368">
        <f>RANK(Puntaje!AJ2,Puntaje!AJ$2:AJ$34,0)</f>
        <v>10</v>
      </c>
      <c r="AK2" s="368">
        <f>RANK(Puntaje!AK2,Puntaje!AK$2:AK$34,0)</f>
        <v>16</v>
      </c>
      <c r="AL2" s="368">
        <f>RANK(Puntaje!AL2,Puntaje!AL$2:AL$34,0)</f>
        <v>16</v>
      </c>
      <c r="AM2" s="368">
        <f>RANK(Puntaje!AM2,Puntaje!AM$2:AM$34,0)</f>
        <v>8</v>
      </c>
      <c r="AN2" s="368">
        <f>RANK(Puntaje!AN2,Puntaje!AN$2:AN$34,0)</f>
        <v>3</v>
      </c>
      <c r="AO2" s="368">
        <f>RANK(Puntaje!AO2,Puntaje!AO$2:AO$34,0)</f>
        <v>7</v>
      </c>
      <c r="AP2" s="368">
        <f>RANK(Puntaje!AP2,Puntaje!AP$2:AP$34,0)</f>
        <v>28</v>
      </c>
      <c r="AQ2" s="368">
        <f>RANK(Puntaje!AQ2,Puntaje!AQ$2:AQ$34,0)</f>
        <v>20</v>
      </c>
      <c r="AR2" s="368">
        <f>RANK(Puntaje!AR2,Puntaje!AR$2:AR$34,0)</f>
        <v>5</v>
      </c>
      <c r="AS2" s="368">
        <f>RANK(Puntaje!AS2,Puntaje!AS$2:AS$34,0)</f>
        <v>20</v>
      </c>
      <c r="AT2" s="368">
        <f>RANK(Puntaje!AT2,Puntaje!AT$2:AT$34,0)</f>
        <v>33</v>
      </c>
      <c r="AU2" s="368">
        <f>RANK(Puntaje!AU2,Puntaje!AU$2:AU$34,0)</f>
        <v>3</v>
      </c>
      <c r="AV2" s="368">
        <f>RANK(Puntaje!AV2,Puntaje!AV$2:AV$34,0)</f>
        <v>28</v>
      </c>
      <c r="AW2" s="368">
        <f>RANK(Puntaje!AW2,Puntaje!AW$2:AW$34,0)</f>
        <v>12</v>
      </c>
      <c r="AX2" s="368">
        <f>RANK(Puntaje!AX2,Puntaje!AX$2:AX$34,0)</f>
        <v>4</v>
      </c>
      <c r="AY2" s="368">
        <f>RANK(Puntaje!AY2,Puntaje!AY$2:AY$34,0)</f>
        <v>12</v>
      </c>
      <c r="AZ2" s="368">
        <f>RANK(Puntaje!AZ2,Puntaje!AZ$2:AZ$34,0)</f>
        <v>7</v>
      </c>
      <c r="BA2" s="368">
        <f>RANK(Puntaje!BA2,Puntaje!BA$2:BA$34,0)</f>
        <v>27</v>
      </c>
      <c r="BB2" s="368">
        <f>RANK(Puntaje!BB2,Puntaje!BB$2:BB$34,0)</f>
        <v>26</v>
      </c>
      <c r="BC2" s="368">
        <f>RANK(Puntaje!BC2,Puntaje!BC$2:BC$34,0)</f>
        <v>13</v>
      </c>
      <c r="BD2" s="368">
        <f>RANK(Puntaje!BD2,Puntaje!BD$2:BD$34,0)</f>
        <v>18</v>
      </c>
      <c r="BE2" s="368">
        <f>RANK(Puntaje!BE2,Puntaje!BE$2:BE$34,0)</f>
        <v>18</v>
      </c>
      <c r="BF2" s="368">
        <f>RANK(Puntaje!BF2,Puntaje!BF$2:BF$34,0)</f>
        <v>14</v>
      </c>
      <c r="BG2" s="368">
        <f>RANK(Puntaje!BG2,Puntaje!BG$2:BG$34,0)</f>
        <v>26</v>
      </c>
      <c r="BH2" s="368">
        <f>RANK(Puntaje!BH2,Puntaje!BH$2:BH$34,0)</f>
        <v>13</v>
      </c>
      <c r="BI2" s="368">
        <f>RANK(Puntaje!BI2,Puntaje!BI$2:BI$34,0)</f>
        <v>18</v>
      </c>
      <c r="BJ2" s="368">
        <f>RANK(Puntaje!BJ2,Puntaje!BJ$2:BJ$34,0)</f>
        <v>14</v>
      </c>
      <c r="BK2" s="368">
        <f>RANK(Puntaje!BK2,Puntaje!BK$2:BK$34,0)</f>
        <v>10</v>
      </c>
      <c r="BL2" s="368">
        <f>RANK(Puntaje!BL2,Puntaje!BL$2:BL$34,0)</f>
        <v>21</v>
      </c>
      <c r="BM2" s="368">
        <f>RANK(Puntaje!BM2,Puntaje!BM$2:BM$34,0)</f>
        <v>25</v>
      </c>
      <c r="BN2" s="368">
        <f>RANK(Puntaje!BN2,Puntaje!BN$2:BN$34,0)</f>
        <v>26</v>
      </c>
      <c r="BO2" s="368">
        <f>RANK(Puntaje!BO2,Puntaje!BO$2:BO$34,0)</f>
        <v>26</v>
      </c>
      <c r="BP2" s="368">
        <f>RANK(Puntaje!BP2,Puntaje!BP$2:BP$34,0)</f>
        <v>3</v>
      </c>
      <c r="BQ2" s="368">
        <f>RANK(Puntaje!BQ2,Puntaje!BQ$2:BQ$34,0)</f>
        <v>8</v>
      </c>
      <c r="BR2" s="368">
        <f>RANK(Puntaje!BR2,Puntaje!BR$2:BR$34,0)</f>
        <v>24</v>
      </c>
      <c r="BS2" s="368">
        <f>RANK(Puntaje!BS2,Puntaje!BS$2:BS$34,0)</f>
        <v>5</v>
      </c>
      <c r="BT2" s="368">
        <f>RANK(Puntaje!BT2,Puntaje!BT$2:BT$34,0)</f>
        <v>1</v>
      </c>
      <c r="BU2" s="368">
        <f>RANK(Puntaje!BU2,Puntaje!BU$2:BU$34,0)</f>
        <v>8</v>
      </c>
    </row>
    <row r="3" spans="1:73">
      <c r="A3" s="367">
        <v>8</v>
      </c>
      <c r="B3" s="367" t="s">
        <v>81</v>
      </c>
      <c r="C3" s="367">
        <v>2024</v>
      </c>
      <c r="D3" s="368">
        <f>RANK(Puntaje!D3,Puntaje!D$2:D$34,0)</f>
        <v>1</v>
      </c>
      <c r="E3" s="368">
        <f>RANK(Puntaje!E3,Puntaje!E$2:E$34,0)</f>
        <v>5</v>
      </c>
      <c r="F3" s="368">
        <f>RANK(Puntaje!F3,Puntaje!F$2:F$34,0)</f>
        <v>5</v>
      </c>
      <c r="G3" s="368">
        <f>RANK(Puntaje!G3,Puntaje!G$2:G$34,0)</f>
        <v>17</v>
      </c>
      <c r="H3" s="368">
        <f>RANK(Puntaje!H3,Puntaje!H$2:H$34,0)</f>
        <v>11</v>
      </c>
      <c r="I3" s="368">
        <f>RANK(Puntaje!I3,Puntaje!I$2:I$34,0)</f>
        <v>14</v>
      </c>
      <c r="J3" s="368">
        <f>RANK(Puntaje!J3,Puntaje!J$2:J$34,0)</f>
        <v>15</v>
      </c>
      <c r="K3" s="368">
        <f>RANK(Puntaje!K3,Puntaje!K$2:K$34,0)</f>
        <v>15</v>
      </c>
      <c r="L3" s="368">
        <f>RANK(Puntaje!L3,Puntaje!L$2:L$34,0)</f>
        <v>27</v>
      </c>
      <c r="M3" s="368">
        <f>RANK(Puntaje!M3,Puntaje!M$2:M$34,0)</f>
        <v>5</v>
      </c>
      <c r="N3" s="368">
        <f>RANK(Puntaje!N3,Puntaje!N$2:N$34,0)</f>
        <v>17</v>
      </c>
      <c r="O3" s="368">
        <f>RANK(Puntaje!O3,Puntaje!O$2:O$34,0)</f>
        <v>13</v>
      </c>
      <c r="P3" s="368">
        <f>RANK(Puntaje!P3,Puntaje!P$2:P$34,0)</f>
        <v>4</v>
      </c>
      <c r="Q3" s="368">
        <f>RANK(Puntaje!Q3,Puntaje!Q$2:Q$34,0)</f>
        <v>3</v>
      </c>
      <c r="R3" s="368">
        <f>RANK(Puntaje!R3,Puntaje!R$2:R$34,0)</f>
        <v>11</v>
      </c>
      <c r="S3" s="368">
        <f>RANK(Puntaje!S3,Puntaje!S$2:S$34,0)</f>
        <v>8</v>
      </c>
      <c r="T3" s="368">
        <f>RANK(Puntaje!T3,Puntaje!T$2:T$34,0)</f>
        <v>8</v>
      </c>
      <c r="U3" s="368">
        <f>RANK(Puntaje!U3,Puntaje!U$2:U$34,0)</f>
        <v>2</v>
      </c>
      <c r="V3" s="368">
        <f>RANK(Puntaje!V3,Puntaje!V$2:V$34,0)</f>
        <v>16</v>
      </c>
      <c r="W3" s="368">
        <f>RANK(Puntaje!W3,Puntaje!W$2:W$34,0)</f>
        <v>24</v>
      </c>
      <c r="X3" s="368">
        <f>RANK(Puntaje!X3,Puntaje!X$2:X$34,0)</f>
        <v>2</v>
      </c>
      <c r="Y3" s="368">
        <f>RANK(Puntaje!Y3,Puntaje!Y$2:Y$34,0)</f>
        <v>26</v>
      </c>
      <c r="Z3" s="368">
        <f>RANK(Puntaje!Z3,Puntaje!Z$2:Z$34,0)</f>
        <v>8</v>
      </c>
      <c r="AA3" s="368">
        <f>RANK(Puntaje!AA3,Puntaje!AA$2:AA$34,0)</f>
        <v>24</v>
      </c>
      <c r="AB3" s="368">
        <f>RANK(Puntaje!AB3,Puntaje!AB$2:AB$34,0)</f>
        <v>18</v>
      </c>
      <c r="AC3" s="368">
        <f>RANK(Puntaje!AC3,Puntaje!AC$2:AC$34,0)</f>
        <v>17</v>
      </c>
      <c r="AD3" s="368">
        <f>RANK(Puntaje!AD3,Puntaje!AD$2:AD$34,0)</f>
        <v>11</v>
      </c>
      <c r="AE3" s="368">
        <f>RANK(Puntaje!AE3,Puntaje!AE$2:AE$34,0)</f>
        <v>5</v>
      </c>
      <c r="AF3" s="368">
        <f>RANK(Puntaje!AF3,Puntaje!AF$2:AF$34,0)</f>
        <v>22</v>
      </c>
      <c r="AG3" s="368">
        <f>RANK(Puntaje!AG3,Puntaje!AG$2:AG$34,0)</f>
        <v>13</v>
      </c>
      <c r="AH3" s="368">
        <f>RANK(Puntaje!AH3,Puntaje!AH$2:AH$34,0)</f>
        <v>25</v>
      </c>
      <c r="AI3" s="368">
        <f>RANK(Puntaje!AI3,Puntaje!AI$2:AI$34,0)</f>
        <v>29</v>
      </c>
      <c r="AJ3" s="368">
        <f>RANK(Puntaje!AJ3,Puntaje!AJ$2:AJ$34,0)</f>
        <v>16</v>
      </c>
      <c r="AK3" s="368">
        <f>RANK(Puntaje!AK3,Puntaje!AK$2:AK$34,0)</f>
        <v>6</v>
      </c>
      <c r="AL3" s="368">
        <f>RANK(Puntaje!AL3,Puntaje!AL$2:AL$34,0)</f>
        <v>9</v>
      </c>
      <c r="AM3" s="368">
        <f>RANK(Puntaje!AM3,Puntaje!AM$2:AM$34,0)</f>
        <v>4</v>
      </c>
      <c r="AN3" s="368">
        <f>RANK(Puntaje!AN3,Puntaje!AN$2:AN$34,0)</f>
        <v>19</v>
      </c>
      <c r="AO3" s="368">
        <f>RANK(Puntaje!AO3,Puntaje!AO$2:AO$34,0)</f>
        <v>21</v>
      </c>
      <c r="AP3" s="368">
        <f>RANK(Puntaje!AP3,Puntaje!AP$2:AP$34,0)</f>
        <v>17</v>
      </c>
      <c r="AQ3" s="368">
        <f>RANK(Puntaje!AQ3,Puntaje!AQ$2:AQ$34,0)</f>
        <v>3</v>
      </c>
      <c r="AR3" s="368">
        <f>RANK(Puntaje!AR3,Puntaje!AR$2:AR$34,0)</f>
        <v>1</v>
      </c>
      <c r="AS3" s="368">
        <f>RANK(Puntaje!AS3,Puntaje!AS$2:AS$34,0)</f>
        <v>7</v>
      </c>
      <c r="AT3" s="368">
        <f>RANK(Puntaje!AT3,Puntaje!AT$2:AT$34,0)</f>
        <v>20</v>
      </c>
      <c r="AU3" s="368">
        <f>RANK(Puntaje!AU3,Puntaje!AU$2:AU$34,0)</f>
        <v>17</v>
      </c>
      <c r="AV3" s="368">
        <f>RANK(Puntaje!AV3,Puntaje!AV$2:AV$34,0)</f>
        <v>17</v>
      </c>
      <c r="AW3" s="368">
        <f>RANK(Puntaje!AW3,Puntaje!AW$2:AW$34,0)</f>
        <v>15</v>
      </c>
      <c r="AX3" s="368">
        <f>RANK(Puntaje!AX3,Puntaje!AX$2:AX$34,0)</f>
        <v>3</v>
      </c>
      <c r="AY3" s="368">
        <f>RANK(Puntaje!AY3,Puntaje!AY$2:AY$34,0)</f>
        <v>3</v>
      </c>
      <c r="AZ3" s="368">
        <f>RANK(Puntaje!AZ3,Puntaje!AZ$2:AZ$34,0)</f>
        <v>4</v>
      </c>
      <c r="BA3" s="368">
        <f>RANK(Puntaje!BA3,Puntaje!BA$2:BA$34,0)</f>
        <v>1</v>
      </c>
      <c r="BB3" s="368">
        <f>RANK(Puntaje!BB3,Puntaje!BB$2:BB$34,0)</f>
        <v>6</v>
      </c>
      <c r="BC3" s="368">
        <f>RANK(Puntaje!BC3,Puntaje!BC$2:BC$34,0)</f>
        <v>6</v>
      </c>
      <c r="BD3" s="368">
        <f>RANK(Puntaje!BD3,Puntaje!BD$2:BD$34,0)</f>
        <v>15</v>
      </c>
      <c r="BE3" s="368">
        <f>RANK(Puntaje!BE3,Puntaje!BE$2:BE$34,0)</f>
        <v>27</v>
      </c>
      <c r="BF3" s="368">
        <f>RANK(Puntaje!BF3,Puntaje!BF$2:BF$34,0)</f>
        <v>22</v>
      </c>
      <c r="BG3" s="368">
        <f>RANK(Puntaje!BG3,Puntaje!BG$2:BG$34,0)</f>
        <v>20</v>
      </c>
      <c r="BH3" s="368">
        <f>RANK(Puntaje!BH3,Puntaje!BH$2:BH$34,0)</f>
        <v>11</v>
      </c>
      <c r="BI3" s="368">
        <f>RANK(Puntaje!BI3,Puntaje!BI$2:BI$34,0)</f>
        <v>27</v>
      </c>
      <c r="BJ3" s="368">
        <f>RANK(Puntaje!BJ3,Puntaje!BJ$2:BJ$34,0)</f>
        <v>20</v>
      </c>
      <c r="BK3" s="368">
        <f>RANK(Puntaje!BK3,Puntaje!BK$2:BK$34,0)</f>
        <v>19</v>
      </c>
      <c r="BL3" s="368">
        <f>RANK(Puntaje!BL3,Puntaje!BL$2:BL$34,0)</f>
        <v>32</v>
      </c>
      <c r="BM3" s="368">
        <f>RANK(Puntaje!BM3,Puntaje!BM$2:BM$34,0)</f>
        <v>13</v>
      </c>
      <c r="BN3" s="368">
        <f>RANK(Puntaje!BN3,Puntaje!BN$2:BN$34,0)</f>
        <v>10</v>
      </c>
      <c r="BO3" s="368">
        <f>RANK(Puntaje!BO3,Puntaje!BO$2:BO$34,0)</f>
        <v>10</v>
      </c>
      <c r="BP3" s="368">
        <f>RANK(Puntaje!BP3,Puntaje!BP$2:BP$34,0)</f>
        <v>23</v>
      </c>
      <c r="BQ3" s="368">
        <f>RANK(Puntaje!BQ3,Puntaje!BQ$2:BQ$34,0)</f>
        <v>2</v>
      </c>
      <c r="BR3" s="368">
        <f>RANK(Puntaje!BR3,Puntaje!BR$2:BR$34,0)</f>
        <v>25</v>
      </c>
      <c r="BS3" s="368">
        <f>RANK(Puntaje!BS3,Puntaje!BS$2:BS$34,0)</f>
        <v>9</v>
      </c>
      <c r="BT3" s="368">
        <f>RANK(Puntaje!BT3,Puntaje!BT$2:BT$34,0)</f>
        <v>16</v>
      </c>
      <c r="BU3" s="368">
        <f>RANK(Puntaje!BU3,Puntaje!BU$2:BU$34,0)</f>
        <v>5</v>
      </c>
    </row>
    <row r="4" spans="1:73">
      <c r="A4" s="367">
        <v>11</v>
      </c>
      <c r="B4" s="367" t="s">
        <v>82</v>
      </c>
      <c r="C4" s="367">
        <v>2024</v>
      </c>
      <c r="D4" s="368">
        <f>RANK(Puntaje!D4,Puntaje!D$2:D$34,0)</f>
        <v>10</v>
      </c>
      <c r="E4" s="368">
        <f>RANK(Puntaje!E4,Puntaje!E$2:E$34,0)</f>
        <v>1</v>
      </c>
      <c r="F4" s="368">
        <f>RANK(Puntaje!F4,Puntaje!F$2:F$34,0)</f>
        <v>4</v>
      </c>
      <c r="G4" s="368">
        <f>RANK(Puntaje!G4,Puntaje!G$2:G$34,0)</f>
        <v>18</v>
      </c>
      <c r="H4" s="368">
        <f>RANK(Puntaje!H4,Puntaje!H$2:H$34,0)</f>
        <v>8</v>
      </c>
      <c r="I4" s="368">
        <f>RANK(Puntaje!I4,Puntaje!I$2:I$34,0)</f>
        <v>2</v>
      </c>
      <c r="J4" s="368">
        <f>RANK(Puntaje!J4,Puntaje!J$2:J$34,0)</f>
        <v>6</v>
      </c>
      <c r="K4" s="368">
        <f>RANK(Puntaje!K4,Puntaje!K$2:K$34,0)</f>
        <v>1</v>
      </c>
      <c r="L4" s="368">
        <f>RANK(Puntaje!L4,Puntaje!L$2:L$34,0)</f>
        <v>8</v>
      </c>
      <c r="M4" s="368">
        <f>RANK(Puntaje!M4,Puntaje!M$2:M$34,0)</f>
        <v>1</v>
      </c>
      <c r="N4" s="368">
        <f>RANK(Puntaje!N4,Puntaje!N$2:N$34,0)</f>
        <v>4</v>
      </c>
      <c r="O4" s="368">
        <f>RANK(Puntaje!O4,Puntaje!O$2:O$34,0)</f>
        <v>7</v>
      </c>
      <c r="P4" s="368">
        <f>RANK(Puntaje!P4,Puntaje!P$2:P$34,0)</f>
        <v>29</v>
      </c>
      <c r="Q4" s="368">
        <f>RANK(Puntaje!Q4,Puntaje!Q$2:Q$34,0)</f>
        <v>23</v>
      </c>
      <c r="R4" s="368">
        <f>RANK(Puntaje!R4,Puntaje!R$2:R$34,0)</f>
        <v>14</v>
      </c>
      <c r="S4" s="368">
        <f>RANK(Puntaje!S4,Puntaje!S$2:S$34,0)</f>
        <v>27</v>
      </c>
      <c r="T4" s="368">
        <f>RANK(Puntaje!T4,Puntaje!T$2:T$34,0)</f>
        <v>2</v>
      </c>
      <c r="U4" s="368">
        <f>RANK(Puntaje!U4,Puntaje!U$2:U$34,0)</f>
        <v>17</v>
      </c>
      <c r="V4" s="368">
        <f>RANK(Puntaje!V4,Puntaje!V$2:V$34,0)</f>
        <v>8</v>
      </c>
      <c r="W4" s="368">
        <f>RANK(Puntaje!W4,Puntaje!W$2:W$34,0)</f>
        <v>27</v>
      </c>
      <c r="X4" s="368">
        <f>RANK(Puntaje!X4,Puntaje!X$2:X$34,0)</f>
        <v>14</v>
      </c>
      <c r="Y4" s="368">
        <f>RANK(Puntaje!Y4,Puntaje!Y$2:Y$34,0)</f>
        <v>13</v>
      </c>
      <c r="Z4" s="368">
        <f>RANK(Puntaje!Z4,Puntaje!Z$2:Z$34,0)</f>
        <v>1</v>
      </c>
      <c r="AA4" s="368">
        <f>RANK(Puntaje!AA4,Puntaje!AA$2:AA$34,0)</f>
        <v>7</v>
      </c>
      <c r="AB4" s="368">
        <f>RANK(Puntaje!AB4,Puntaje!AB$2:AB$34,0)</f>
        <v>1</v>
      </c>
      <c r="AC4" s="368">
        <f>RANK(Puntaje!AC4,Puntaje!AC$2:AC$34,0)</f>
        <v>21</v>
      </c>
      <c r="AD4" s="368">
        <f>RANK(Puntaje!AD4,Puntaje!AD$2:AD$34,0)</f>
        <v>3</v>
      </c>
      <c r="AE4" s="368">
        <f>RANK(Puntaje!AE4,Puntaje!AE$2:AE$34,0)</f>
        <v>13</v>
      </c>
      <c r="AF4" s="368">
        <f>RANK(Puntaje!AF4,Puntaje!AF$2:AF$34,0)</f>
        <v>25</v>
      </c>
      <c r="AG4" s="368">
        <f>RANK(Puntaje!AG4,Puntaje!AG$2:AG$34,0)</f>
        <v>3</v>
      </c>
      <c r="AH4" s="368">
        <f>RANK(Puntaje!AH4,Puntaje!AH$2:AH$34,0)</f>
        <v>11</v>
      </c>
      <c r="AI4" s="368">
        <f>RANK(Puntaje!AI4,Puntaje!AI$2:AI$34,0)</f>
        <v>24</v>
      </c>
      <c r="AJ4" s="368">
        <f>RANK(Puntaje!AJ4,Puntaje!AJ$2:AJ$34,0)</f>
        <v>5</v>
      </c>
      <c r="AK4" s="368">
        <f>RANK(Puntaje!AK4,Puntaje!AK$2:AK$34,0)</f>
        <v>4</v>
      </c>
      <c r="AL4" s="368">
        <f>RANK(Puntaje!AL4,Puntaje!AL$2:AL$34,0)</f>
        <v>6</v>
      </c>
      <c r="AM4" s="368">
        <f>RANK(Puntaje!AM4,Puntaje!AM$2:AM$34,0)</f>
        <v>3</v>
      </c>
      <c r="AN4" s="368">
        <f>RANK(Puntaje!AN4,Puntaje!AN$2:AN$34,0)</f>
        <v>5</v>
      </c>
      <c r="AO4" s="368">
        <f>RANK(Puntaje!AO4,Puntaje!AO$2:AO$34,0)</f>
        <v>9</v>
      </c>
      <c r="AP4" s="368">
        <f>RANK(Puntaje!AP4,Puntaje!AP$2:AP$34,0)</f>
        <v>4</v>
      </c>
      <c r="AQ4" s="368">
        <f>RANK(Puntaje!AQ4,Puntaje!AQ$2:AQ$34,0)</f>
        <v>2</v>
      </c>
      <c r="AR4" s="368">
        <f>RANK(Puntaje!AR4,Puntaje!AR$2:AR$34,0)</f>
        <v>19</v>
      </c>
      <c r="AS4" s="368">
        <f>RANK(Puntaje!AS4,Puntaje!AS$2:AS$34,0)</f>
        <v>19</v>
      </c>
      <c r="AT4" s="368">
        <f>RANK(Puntaje!AT4,Puntaje!AT$2:AT$34,0)</f>
        <v>18</v>
      </c>
      <c r="AU4" s="368">
        <f>RANK(Puntaje!AU4,Puntaje!AU$2:AU$34,0)</f>
        <v>27</v>
      </c>
      <c r="AV4" s="368">
        <f>RANK(Puntaje!AV4,Puntaje!AV$2:AV$34,0)</f>
        <v>9</v>
      </c>
      <c r="AW4" s="368">
        <f>RANK(Puntaje!AW4,Puntaje!AW$2:AW$34,0)</f>
        <v>21</v>
      </c>
      <c r="AX4" s="368">
        <f>RANK(Puntaje!AX4,Puntaje!AX$2:AX$34,0)</f>
        <v>1</v>
      </c>
      <c r="AY4" s="368">
        <f>RANK(Puntaje!AY4,Puntaje!AY$2:AY$34,0)</f>
        <v>1</v>
      </c>
      <c r="AZ4" s="368">
        <f>RANK(Puntaje!AZ4,Puntaje!AZ$2:AZ$34,0)</f>
        <v>3</v>
      </c>
      <c r="BA4" s="368">
        <f>RANK(Puntaje!BA4,Puntaje!BA$2:BA$34,0)</f>
        <v>17</v>
      </c>
      <c r="BB4" s="368">
        <f>RANK(Puntaje!BB4,Puntaje!BB$2:BB$34,0)</f>
        <v>16</v>
      </c>
      <c r="BC4" s="368">
        <f>RANK(Puntaje!BC4,Puntaje!BC$2:BC$34,0)</f>
        <v>2</v>
      </c>
      <c r="BD4" s="368">
        <f>RANK(Puntaje!BD4,Puntaje!BD$2:BD$34,0)</f>
        <v>17</v>
      </c>
      <c r="BE4" s="368">
        <f>RANK(Puntaje!BE4,Puntaje!BE$2:BE$34,0)</f>
        <v>19</v>
      </c>
      <c r="BF4" s="368">
        <f>RANK(Puntaje!BF4,Puntaje!BF$2:BF$34,0)</f>
        <v>31</v>
      </c>
      <c r="BG4" s="368">
        <f>RANK(Puntaje!BG4,Puntaje!BG$2:BG$34,0)</f>
        <v>23</v>
      </c>
      <c r="BH4" s="368">
        <f>RANK(Puntaje!BH4,Puntaje!BH$2:BH$34,0)</f>
        <v>5</v>
      </c>
      <c r="BI4" s="368">
        <f>RANK(Puntaje!BI4,Puntaje!BI$2:BI$34,0)</f>
        <v>4</v>
      </c>
      <c r="BJ4" s="368">
        <f>RANK(Puntaje!BJ4,Puntaje!BJ$2:BJ$34,0)</f>
        <v>7</v>
      </c>
      <c r="BK4" s="368">
        <f>RANK(Puntaje!BK4,Puntaje!BK$2:BK$34,0)</f>
        <v>5</v>
      </c>
      <c r="BL4" s="368">
        <f>RANK(Puntaje!BL4,Puntaje!BL$2:BL$34,0)</f>
        <v>15</v>
      </c>
      <c r="BM4" s="368">
        <f>RANK(Puntaje!BM4,Puntaje!BM$2:BM$34,0)</f>
        <v>7</v>
      </c>
      <c r="BN4" s="368">
        <f>RANK(Puntaje!BN4,Puntaje!BN$2:BN$34,0)</f>
        <v>32</v>
      </c>
      <c r="BO4" s="368">
        <f>RANK(Puntaje!BO4,Puntaje!BO$2:BO$34,0)</f>
        <v>32</v>
      </c>
      <c r="BP4" s="368">
        <f>RANK(Puntaje!BP4,Puntaje!BP$2:BP$34,0)</f>
        <v>1</v>
      </c>
      <c r="BQ4" s="368">
        <f>RANK(Puntaje!BQ4,Puntaje!BQ$2:BQ$34,0)</f>
        <v>11</v>
      </c>
      <c r="BR4" s="368">
        <f>RANK(Puntaje!BR4,Puntaje!BR$2:BR$34,0)</f>
        <v>4</v>
      </c>
      <c r="BS4" s="368">
        <f>RANK(Puntaje!BS4,Puntaje!BS$2:BS$34,0)</f>
        <v>4</v>
      </c>
      <c r="BT4" s="368">
        <f>RANK(Puntaje!BT4,Puntaje!BT$2:BT$34,0)</f>
        <v>20</v>
      </c>
      <c r="BU4" s="368">
        <f>RANK(Puntaje!BU4,Puntaje!BU$2:BU$34,0)</f>
        <v>1</v>
      </c>
    </row>
    <row r="5" spans="1:73">
      <c r="A5" s="367">
        <v>13</v>
      </c>
      <c r="B5" s="367" t="s">
        <v>83</v>
      </c>
      <c r="C5" s="367">
        <v>2024</v>
      </c>
      <c r="D5" s="368">
        <f>RANK(Puntaje!D5,Puntaje!D$2:D$34,0)</f>
        <v>2</v>
      </c>
      <c r="E5" s="368">
        <f>RANK(Puntaje!E5,Puntaje!E$2:E$34,0)</f>
        <v>14</v>
      </c>
      <c r="F5" s="368">
        <f>RANK(Puntaje!F5,Puntaje!F$2:F$34,0)</f>
        <v>21</v>
      </c>
      <c r="G5" s="368">
        <f>RANK(Puntaje!G5,Puntaje!G$2:G$34,0)</f>
        <v>19</v>
      </c>
      <c r="H5" s="368">
        <f>RANK(Puntaje!H5,Puntaje!H$2:H$34,0)</f>
        <v>21</v>
      </c>
      <c r="I5" s="368">
        <f>RANK(Puntaje!I5,Puntaje!I$2:I$34,0)</f>
        <v>26</v>
      </c>
      <c r="J5" s="368">
        <f>RANK(Puntaje!J5,Puntaje!J$2:J$34,0)</f>
        <v>12</v>
      </c>
      <c r="K5" s="368">
        <f>RANK(Puntaje!K5,Puntaje!K$2:K$34,0)</f>
        <v>22</v>
      </c>
      <c r="L5" s="368">
        <f>RANK(Puntaje!L5,Puntaje!L$2:L$34,0)</f>
        <v>26</v>
      </c>
      <c r="M5" s="368">
        <f>RANK(Puntaje!M5,Puntaje!M$2:M$34,0)</f>
        <v>9</v>
      </c>
      <c r="N5" s="368">
        <f>RANK(Puntaje!N5,Puntaje!N$2:N$34,0)</f>
        <v>29</v>
      </c>
      <c r="O5" s="368">
        <f>RANK(Puntaje!O5,Puntaje!O$2:O$34,0)</f>
        <v>10</v>
      </c>
      <c r="P5" s="368">
        <f>RANK(Puntaje!P5,Puntaje!P$2:P$34,0)</f>
        <v>28</v>
      </c>
      <c r="Q5" s="368">
        <f>RANK(Puntaje!Q5,Puntaje!Q$2:Q$34,0)</f>
        <v>1</v>
      </c>
      <c r="R5" s="368">
        <f>RANK(Puntaje!R5,Puntaje!R$2:R$34,0)</f>
        <v>23</v>
      </c>
      <c r="S5" s="368">
        <f>RANK(Puntaje!S5,Puntaje!S$2:S$34,0)</f>
        <v>19</v>
      </c>
      <c r="T5" s="368">
        <f>RANK(Puntaje!T5,Puntaje!T$2:T$34,0)</f>
        <v>12</v>
      </c>
      <c r="U5" s="368">
        <f>RANK(Puntaje!U5,Puntaje!U$2:U$34,0)</f>
        <v>11</v>
      </c>
      <c r="V5" s="368">
        <f>RANK(Puntaje!V5,Puntaje!V$2:V$34,0)</f>
        <v>17</v>
      </c>
      <c r="W5" s="368">
        <f>RANK(Puntaje!W5,Puntaje!W$2:W$34,0)</f>
        <v>23</v>
      </c>
      <c r="X5" s="368">
        <f>RANK(Puntaje!X5,Puntaje!X$2:X$34,0)</f>
        <v>4</v>
      </c>
      <c r="Y5" s="368">
        <f>RANK(Puntaje!Y5,Puntaje!Y$2:Y$34,0)</f>
        <v>28</v>
      </c>
      <c r="Z5" s="368">
        <f>RANK(Puntaje!Z5,Puntaje!Z$2:Z$34,0)</f>
        <v>9</v>
      </c>
      <c r="AA5" s="368">
        <f>RANK(Puntaje!AA5,Puntaje!AA$2:AA$34,0)</f>
        <v>4</v>
      </c>
      <c r="AB5" s="368">
        <f>RANK(Puntaje!AB5,Puntaje!AB$2:AB$34,0)</f>
        <v>11</v>
      </c>
      <c r="AC5" s="368">
        <f>RANK(Puntaje!AC5,Puntaje!AC$2:AC$34,0)</f>
        <v>18</v>
      </c>
      <c r="AD5" s="368">
        <f>RANK(Puntaje!AD5,Puntaje!AD$2:AD$34,0)</f>
        <v>15</v>
      </c>
      <c r="AE5" s="368">
        <f>RANK(Puntaje!AE5,Puntaje!AE$2:AE$34,0)</f>
        <v>6</v>
      </c>
      <c r="AF5" s="368">
        <f>RANK(Puntaje!AF5,Puntaje!AF$2:AF$34,0)</f>
        <v>2</v>
      </c>
      <c r="AG5" s="368">
        <f>RANK(Puntaje!AG5,Puntaje!AG$2:AG$34,0)</f>
        <v>6</v>
      </c>
      <c r="AH5" s="368">
        <f>RANK(Puntaje!AH5,Puntaje!AH$2:AH$34,0)</f>
        <v>17</v>
      </c>
      <c r="AI5" s="368">
        <f>RANK(Puntaje!AI5,Puntaje!AI$2:AI$34,0)</f>
        <v>25</v>
      </c>
      <c r="AJ5" s="368">
        <f>RANK(Puntaje!AJ5,Puntaje!AJ$2:AJ$34,0)</f>
        <v>20</v>
      </c>
      <c r="AK5" s="368">
        <f>RANK(Puntaje!AK5,Puntaje!AK$2:AK$34,0)</f>
        <v>17</v>
      </c>
      <c r="AL5" s="368">
        <f>RANK(Puntaje!AL5,Puntaje!AL$2:AL$34,0)</f>
        <v>13</v>
      </c>
      <c r="AM5" s="368">
        <f>RANK(Puntaje!AM5,Puntaje!AM$2:AM$34,0)</f>
        <v>16</v>
      </c>
      <c r="AN5" s="368">
        <f>RANK(Puntaje!AN5,Puntaje!AN$2:AN$34,0)</f>
        <v>11</v>
      </c>
      <c r="AO5" s="368">
        <f>RANK(Puntaje!AO5,Puntaje!AO$2:AO$34,0)</f>
        <v>10</v>
      </c>
      <c r="AP5" s="368">
        <f>RANK(Puntaje!AP5,Puntaje!AP$2:AP$34,0)</f>
        <v>31</v>
      </c>
      <c r="AQ5" s="368">
        <f>RANK(Puntaje!AQ5,Puntaje!AQ$2:AQ$34,0)</f>
        <v>16</v>
      </c>
      <c r="AR5" s="368">
        <f>RANK(Puntaje!AR5,Puntaje!AR$2:AR$34,0)</f>
        <v>2</v>
      </c>
      <c r="AS5" s="368">
        <f>RANK(Puntaje!AS5,Puntaje!AS$2:AS$34,0)</f>
        <v>25</v>
      </c>
      <c r="AT5" s="368">
        <f>RANK(Puntaje!AT5,Puntaje!AT$2:AT$34,0)</f>
        <v>8</v>
      </c>
      <c r="AU5" s="368">
        <f>RANK(Puntaje!AU5,Puntaje!AU$2:AU$34,0)</f>
        <v>15</v>
      </c>
      <c r="AV5" s="368">
        <f>RANK(Puntaje!AV5,Puntaje!AV$2:AV$34,0)</f>
        <v>18</v>
      </c>
      <c r="AW5" s="368">
        <f>RANK(Puntaje!AW5,Puntaje!AW$2:AW$34,0)</f>
        <v>9</v>
      </c>
      <c r="AX5" s="368">
        <f>RANK(Puntaje!AX5,Puntaje!AX$2:AX$34,0)</f>
        <v>5</v>
      </c>
      <c r="AY5" s="368">
        <f>RANK(Puntaje!AY5,Puntaje!AY$2:AY$34,0)</f>
        <v>11</v>
      </c>
      <c r="AZ5" s="368">
        <f>RANK(Puntaje!AZ5,Puntaje!AZ$2:AZ$34,0)</f>
        <v>12</v>
      </c>
      <c r="BA5" s="368">
        <f>RANK(Puntaje!BA5,Puntaje!BA$2:BA$34,0)</f>
        <v>9</v>
      </c>
      <c r="BB5" s="368">
        <f>RANK(Puntaje!BB5,Puntaje!BB$2:BB$34,0)</f>
        <v>13</v>
      </c>
      <c r="BC5" s="368">
        <f>RANK(Puntaje!BC5,Puntaje!BC$2:BC$34,0)</f>
        <v>11</v>
      </c>
      <c r="BD5" s="368">
        <f>RANK(Puntaje!BD5,Puntaje!BD$2:BD$34,0)</f>
        <v>3</v>
      </c>
      <c r="BE5" s="368">
        <f>RANK(Puntaje!BE5,Puntaje!BE$2:BE$34,0)</f>
        <v>28</v>
      </c>
      <c r="BF5" s="368">
        <f>RANK(Puntaje!BF5,Puntaje!BF$2:BF$34,0)</f>
        <v>9</v>
      </c>
      <c r="BG5" s="368">
        <f>RANK(Puntaje!BG5,Puntaje!BG$2:BG$34,0)</f>
        <v>21</v>
      </c>
      <c r="BH5" s="368">
        <f>RANK(Puntaje!BH5,Puntaje!BH$2:BH$34,0)</f>
        <v>19</v>
      </c>
      <c r="BI5" s="368">
        <f>RANK(Puntaje!BI5,Puntaje!BI$2:BI$34,0)</f>
        <v>33</v>
      </c>
      <c r="BJ5" s="368">
        <f>RANK(Puntaje!BJ5,Puntaje!BJ$2:BJ$34,0)</f>
        <v>32</v>
      </c>
      <c r="BK5" s="368">
        <f>RANK(Puntaje!BK5,Puntaje!BK$2:BK$34,0)</f>
        <v>23</v>
      </c>
      <c r="BL5" s="368">
        <f>RANK(Puntaje!BL5,Puntaje!BL$2:BL$34,0)</f>
        <v>27</v>
      </c>
      <c r="BM5" s="368">
        <f>RANK(Puntaje!BM5,Puntaje!BM$2:BM$34,0)</f>
        <v>18</v>
      </c>
      <c r="BN5" s="368">
        <f>RANK(Puntaje!BN5,Puntaje!BN$2:BN$34,0)</f>
        <v>7</v>
      </c>
      <c r="BO5" s="368">
        <f>RANK(Puntaje!BO5,Puntaje!BO$2:BO$34,0)</f>
        <v>7</v>
      </c>
      <c r="BP5" s="368">
        <f>RANK(Puntaje!BP5,Puntaje!BP$2:BP$34,0)</f>
        <v>27</v>
      </c>
      <c r="BQ5" s="368">
        <f>RANK(Puntaje!BQ5,Puntaje!BQ$2:BQ$34,0)</f>
        <v>22</v>
      </c>
      <c r="BR5" s="368">
        <f>RANK(Puntaje!BR5,Puntaje!BR$2:BR$34,0)</f>
        <v>17</v>
      </c>
      <c r="BS5" s="368">
        <f>RANK(Puntaje!BS5,Puntaje!BS$2:BS$34,0)</f>
        <v>7</v>
      </c>
      <c r="BT5" s="368">
        <f>RANK(Puntaje!BT5,Puntaje!BT$2:BT$34,0)</f>
        <v>7</v>
      </c>
      <c r="BU5" s="368">
        <f>RANK(Puntaje!BU5,Puntaje!BU$2:BU$34,0)</f>
        <v>6</v>
      </c>
    </row>
    <row r="6" spans="1:73">
      <c r="A6" s="367">
        <v>15</v>
      </c>
      <c r="B6" s="367" t="s">
        <v>84</v>
      </c>
      <c r="C6" s="367">
        <v>2024</v>
      </c>
      <c r="D6" s="368">
        <f>RANK(Puntaje!D6,Puntaje!D$2:D$34,0)</f>
        <v>7</v>
      </c>
      <c r="E6" s="368">
        <f>RANK(Puntaje!E6,Puntaje!E$2:E$34,0)</f>
        <v>27</v>
      </c>
      <c r="F6" s="368">
        <f>RANK(Puntaje!F6,Puntaje!F$2:F$34,0)</f>
        <v>17</v>
      </c>
      <c r="G6" s="368">
        <f>RANK(Puntaje!G6,Puntaje!G$2:G$34,0)</f>
        <v>15</v>
      </c>
      <c r="H6" s="368">
        <f>RANK(Puntaje!H6,Puntaje!H$2:H$34,0)</f>
        <v>5</v>
      </c>
      <c r="I6" s="368">
        <f>RANK(Puntaje!I6,Puntaje!I$2:I$34,0)</f>
        <v>4</v>
      </c>
      <c r="J6" s="368">
        <f>RANK(Puntaje!J6,Puntaje!J$2:J$34,0)</f>
        <v>2</v>
      </c>
      <c r="K6" s="368">
        <f>RANK(Puntaje!K6,Puntaje!K$2:K$34,0)</f>
        <v>7</v>
      </c>
      <c r="L6" s="368">
        <f>RANK(Puntaje!L6,Puntaje!L$2:L$34,0)</f>
        <v>1</v>
      </c>
      <c r="M6" s="368">
        <f>RANK(Puntaje!M6,Puntaje!M$2:M$34,0)</f>
        <v>8</v>
      </c>
      <c r="N6" s="368">
        <f>RANK(Puntaje!N6,Puntaje!N$2:N$34,0)</f>
        <v>15</v>
      </c>
      <c r="O6" s="368">
        <f>RANK(Puntaje!O6,Puntaje!O$2:O$34,0)</f>
        <v>26</v>
      </c>
      <c r="P6" s="368">
        <f>RANK(Puntaje!P6,Puntaje!P$2:P$34,0)</f>
        <v>3</v>
      </c>
      <c r="Q6" s="368">
        <f>RANK(Puntaje!Q6,Puntaje!Q$2:Q$34,0)</f>
        <v>4</v>
      </c>
      <c r="R6" s="368">
        <f>RANK(Puntaje!R6,Puntaje!R$2:R$34,0)</f>
        <v>25</v>
      </c>
      <c r="S6" s="368">
        <f>RANK(Puntaje!S6,Puntaje!S$2:S$34,0)</f>
        <v>18</v>
      </c>
      <c r="T6" s="368">
        <f>RANK(Puntaje!T6,Puntaje!T$2:T$34,0)</f>
        <v>5</v>
      </c>
      <c r="U6" s="368">
        <f>RANK(Puntaje!U6,Puntaje!U$2:U$34,0)</f>
        <v>29</v>
      </c>
      <c r="V6" s="368">
        <f>RANK(Puntaje!V6,Puntaje!V$2:V$34,0)</f>
        <v>27</v>
      </c>
      <c r="W6" s="368">
        <f>RANK(Puntaje!W6,Puntaje!W$2:W$34,0)</f>
        <v>28</v>
      </c>
      <c r="X6" s="368">
        <f>RANK(Puntaje!X6,Puntaje!X$2:X$34,0)</f>
        <v>17</v>
      </c>
      <c r="Y6" s="368">
        <f>RANK(Puntaje!Y6,Puntaje!Y$2:Y$34,0)</f>
        <v>20</v>
      </c>
      <c r="Z6" s="368">
        <f>RANK(Puntaje!Z6,Puntaje!Z$2:Z$34,0)</f>
        <v>25</v>
      </c>
      <c r="AA6" s="368">
        <f>RANK(Puntaje!AA6,Puntaje!AA$2:AA$34,0)</f>
        <v>12</v>
      </c>
      <c r="AB6" s="368">
        <f>RANK(Puntaje!AB6,Puntaje!AB$2:AB$34,0)</f>
        <v>33</v>
      </c>
      <c r="AC6" s="368">
        <f>RANK(Puntaje!AC6,Puntaje!AC$2:AC$34,0)</f>
        <v>6</v>
      </c>
      <c r="AD6" s="368">
        <f>RANK(Puntaje!AD6,Puntaje!AD$2:AD$34,0)</f>
        <v>8</v>
      </c>
      <c r="AE6" s="368">
        <f>RANK(Puntaje!AE6,Puntaje!AE$2:AE$34,0)</f>
        <v>22</v>
      </c>
      <c r="AF6" s="368">
        <f>RANK(Puntaje!AF6,Puntaje!AF$2:AF$34,0)</f>
        <v>1</v>
      </c>
      <c r="AG6" s="368">
        <f>RANK(Puntaje!AG6,Puntaje!AG$2:AG$34,0)</f>
        <v>20</v>
      </c>
      <c r="AH6" s="368">
        <f>RANK(Puntaje!AH6,Puntaje!AH$2:AH$34,0)</f>
        <v>6</v>
      </c>
      <c r="AI6" s="368">
        <f>RANK(Puntaje!AI6,Puntaje!AI$2:AI$34,0)</f>
        <v>3</v>
      </c>
      <c r="AJ6" s="368">
        <f>RANK(Puntaje!AJ6,Puntaje!AJ$2:AJ$34,0)</f>
        <v>13</v>
      </c>
      <c r="AK6" s="368">
        <f>RANK(Puntaje!AK6,Puntaje!AK$2:AK$34,0)</f>
        <v>13</v>
      </c>
      <c r="AL6" s="368">
        <f>RANK(Puntaje!AL6,Puntaje!AL$2:AL$34,0)</f>
        <v>21</v>
      </c>
      <c r="AM6" s="368">
        <f>RANK(Puntaje!AM6,Puntaje!AM$2:AM$34,0)</f>
        <v>11</v>
      </c>
      <c r="AN6" s="368">
        <f>RANK(Puntaje!AN6,Puntaje!AN$2:AN$34,0)</f>
        <v>12</v>
      </c>
      <c r="AO6" s="368">
        <f>RANK(Puntaje!AO6,Puntaje!AO$2:AO$34,0)</f>
        <v>4</v>
      </c>
      <c r="AP6" s="368">
        <f>RANK(Puntaje!AP6,Puntaje!AP$2:AP$34,0)</f>
        <v>2</v>
      </c>
      <c r="AQ6" s="368">
        <f>RANK(Puntaje!AQ6,Puntaje!AQ$2:AQ$34,0)</f>
        <v>22</v>
      </c>
      <c r="AR6" s="368">
        <f>RANK(Puntaje!AR6,Puntaje!AR$2:AR$34,0)</f>
        <v>7</v>
      </c>
      <c r="AS6" s="368">
        <f>RANK(Puntaje!AS6,Puntaje!AS$2:AS$34,0)</f>
        <v>12</v>
      </c>
      <c r="AT6" s="368">
        <f>RANK(Puntaje!AT6,Puntaje!AT$2:AT$34,0)</f>
        <v>27</v>
      </c>
      <c r="AU6" s="368">
        <f>RANK(Puntaje!AU6,Puntaje!AU$2:AU$34,0)</f>
        <v>13</v>
      </c>
      <c r="AV6" s="368">
        <f>RANK(Puntaje!AV6,Puntaje!AV$2:AV$34,0)</f>
        <v>32</v>
      </c>
      <c r="AW6" s="368">
        <f>RANK(Puntaje!AW6,Puntaje!AW$2:AW$34,0)</f>
        <v>24</v>
      </c>
      <c r="AX6" s="368">
        <f>RANK(Puntaje!AX6,Puntaje!AX$2:AX$34,0)</f>
        <v>21</v>
      </c>
      <c r="AY6" s="368">
        <f>RANK(Puntaje!AY6,Puntaje!AY$2:AY$34,0)</f>
        <v>7</v>
      </c>
      <c r="AZ6" s="368">
        <f>RANK(Puntaje!AZ6,Puntaje!AZ$2:AZ$34,0)</f>
        <v>8</v>
      </c>
      <c r="BA6" s="368">
        <f>RANK(Puntaje!BA6,Puntaje!BA$2:BA$34,0)</f>
        <v>11</v>
      </c>
      <c r="BB6" s="368">
        <f>RANK(Puntaje!BB6,Puntaje!BB$2:BB$34,0)</f>
        <v>20</v>
      </c>
      <c r="BC6" s="368">
        <f>RANK(Puntaje!BC6,Puntaje!BC$2:BC$34,0)</f>
        <v>22</v>
      </c>
      <c r="BD6" s="368">
        <f>RANK(Puntaje!BD6,Puntaje!BD$2:BD$34,0)</f>
        <v>8</v>
      </c>
      <c r="BE6" s="368">
        <f>RANK(Puntaje!BE6,Puntaje!BE$2:BE$34,0)</f>
        <v>25</v>
      </c>
      <c r="BF6" s="368">
        <f>RANK(Puntaje!BF6,Puntaje!BF$2:BF$34,0)</f>
        <v>2</v>
      </c>
      <c r="BG6" s="368">
        <f>RANK(Puntaje!BG6,Puntaje!BG$2:BG$34,0)</f>
        <v>9</v>
      </c>
      <c r="BH6" s="368">
        <f>RANK(Puntaje!BH6,Puntaje!BH$2:BH$34,0)</f>
        <v>18</v>
      </c>
      <c r="BI6" s="368">
        <f>RANK(Puntaje!BI6,Puntaje!BI$2:BI$34,0)</f>
        <v>13</v>
      </c>
      <c r="BJ6" s="368">
        <f>RANK(Puntaje!BJ6,Puntaje!BJ$2:BJ$34,0)</f>
        <v>17</v>
      </c>
      <c r="BK6" s="368">
        <f>RANK(Puntaje!BK6,Puntaje!BK$2:BK$34,0)</f>
        <v>25</v>
      </c>
      <c r="BL6" s="368">
        <f>RANK(Puntaje!BL6,Puntaje!BL$2:BL$34,0)</f>
        <v>23</v>
      </c>
      <c r="BM6" s="368">
        <f>RANK(Puntaje!BM6,Puntaje!BM$2:BM$34,0)</f>
        <v>6</v>
      </c>
      <c r="BN6" s="368">
        <f>RANK(Puntaje!BN6,Puntaje!BN$2:BN$34,0)</f>
        <v>12</v>
      </c>
      <c r="BO6" s="368">
        <f>RANK(Puntaje!BO6,Puntaje!BO$2:BO$34,0)</f>
        <v>12</v>
      </c>
      <c r="BP6" s="368">
        <f>RANK(Puntaje!BP6,Puntaje!BP$2:BP$34,0)</f>
        <v>24</v>
      </c>
      <c r="BQ6" s="368">
        <f>RANK(Puntaje!BQ6,Puntaje!BQ$2:BQ$34,0)</f>
        <v>14</v>
      </c>
      <c r="BR6" s="368">
        <f>RANK(Puntaje!BR6,Puntaje!BR$2:BR$34,0)</f>
        <v>9</v>
      </c>
      <c r="BS6" s="368">
        <f>RANK(Puntaje!BS6,Puntaje!BS$2:BS$34,0)</f>
        <v>14</v>
      </c>
      <c r="BT6" s="368">
        <f>RANK(Puntaje!BT6,Puntaje!BT$2:BT$34,0)</f>
        <v>5</v>
      </c>
      <c r="BU6" s="368">
        <f>RANK(Puntaje!BU6,Puntaje!BU$2:BU$34,0)</f>
        <v>17</v>
      </c>
    </row>
    <row r="7" spans="1:73">
      <c r="A7" s="367">
        <v>17</v>
      </c>
      <c r="B7" s="367" t="s">
        <v>85</v>
      </c>
      <c r="C7" s="367">
        <v>2024</v>
      </c>
      <c r="D7" s="368">
        <f>RANK(Puntaje!D7,Puntaje!D$2:D$34,0)</f>
        <v>20</v>
      </c>
      <c r="E7" s="368">
        <f>RANK(Puntaje!E7,Puntaje!E$2:E$34,0)</f>
        <v>16</v>
      </c>
      <c r="F7" s="368">
        <f>RANK(Puntaje!F7,Puntaje!F$2:F$34,0)</f>
        <v>11</v>
      </c>
      <c r="G7" s="368">
        <f>RANK(Puntaje!G7,Puntaje!G$2:G$34,0)</f>
        <v>12</v>
      </c>
      <c r="H7" s="368">
        <f>RANK(Puntaje!H7,Puntaje!H$2:H$34,0)</f>
        <v>9</v>
      </c>
      <c r="I7" s="368">
        <f>RANK(Puntaje!I7,Puntaje!I$2:I$34,0)</f>
        <v>22</v>
      </c>
      <c r="J7" s="368">
        <f>RANK(Puntaje!J7,Puntaje!J$2:J$34,0)</f>
        <v>16</v>
      </c>
      <c r="K7" s="368">
        <f>RANK(Puntaje!K7,Puntaje!K$2:K$34,0)</f>
        <v>12</v>
      </c>
      <c r="L7" s="368">
        <f>RANK(Puntaje!L7,Puntaje!L$2:L$34,0)</f>
        <v>25</v>
      </c>
      <c r="M7" s="368">
        <f>RANK(Puntaje!M7,Puntaje!M$2:M$34,0)</f>
        <v>17</v>
      </c>
      <c r="N7" s="368">
        <f>RANK(Puntaje!N7,Puntaje!N$2:N$34,0)</f>
        <v>7</v>
      </c>
      <c r="O7" s="368">
        <f>RANK(Puntaje!O7,Puntaje!O$2:O$34,0)</f>
        <v>2</v>
      </c>
      <c r="P7" s="368">
        <f>RANK(Puntaje!P7,Puntaje!P$2:P$34,0)</f>
        <v>5</v>
      </c>
      <c r="Q7" s="368">
        <f>RANK(Puntaje!Q7,Puntaje!Q$2:Q$34,0)</f>
        <v>14</v>
      </c>
      <c r="R7" s="368">
        <f>RANK(Puntaje!R7,Puntaje!R$2:R$34,0)</f>
        <v>20</v>
      </c>
      <c r="S7" s="368">
        <f>RANK(Puntaje!S7,Puntaje!S$2:S$34,0)</f>
        <v>26</v>
      </c>
      <c r="T7" s="368">
        <f>RANK(Puntaje!T7,Puntaje!T$2:T$34,0)</f>
        <v>11</v>
      </c>
      <c r="U7" s="368">
        <f>RANK(Puntaje!U7,Puntaje!U$2:U$34,0)</f>
        <v>19</v>
      </c>
      <c r="V7" s="368">
        <f>RANK(Puntaje!V7,Puntaje!V$2:V$34,0)</f>
        <v>14</v>
      </c>
      <c r="W7" s="368">
        <f>RANK(Puntaje!W7,Puntaje!W$2:W$34,0)</f>
        <v>33</v>
      </c>
      <c r="X7" s="368">
        <f>RANK(Puntaje!X7,Puntaje!X$2:X$34,0)</f>
        <v>9</v>
      </c>
      <c r="Y7" s="368">
        <f>RANK(Puntaje!Y7,Puntaje!Y$2:Y$34,0)</f>
        <v>31</v>
      </c>
      <c r="Z7" s="368">
        <f>RANK(Puntaje!Z7,Puntaje!Z$2:Z$34,0)</f>
        <v>26</v>
      </c>
      <c r="AA7" s="368">
        <f>RANK(Puntaje!AA7,Puntaje!AA$2:AA$34,0)</f>
        <v>31</v>
      </c>
      <c r="AB7" s="368">
        <f>RANK(Puntaje!AB7,Puntaje!AB$2:AB$34,0)</f>
        <v>12</v>
      </c>
      <c r="AC7" s="368">
        <f>RANK(Puntaje!AC7,Puntaje!AC$2:AC$34,0)</f>
        <v>28</v>
      </c>
      <c r="AD7" s="368">
        <f>RANK(Puntaje!AD7,Puntaje!AD$2:AD$34,0)</f>
        <v>12</v>
      </c>
      <c r="AE7" s="368">
        <f>RANK(Puntaje!AE7,Puntaje!AE$2:AE$34,0)</f>
        <v>23</v>
      </c>
      <c r="AF7" s="368">
        <f>RANK(Puntaje!AF7,Puntaje!AF$2:AF$34,0)</f>
        <v>5</v>
      </c>
      <c r="AG7" s="368">
        <f>RANK(Puntaje!AG7,Puntaje!AG$2:AG$34,0)</f>
        <v>25</v>
      </c>
      <c r="AH7" s="368">
        <f>RANK(Puntaje!AH7,Puntaje!AH$2:AH$34,0)</f>
        <v>23</v>
      </c>
      <c r="AI7" s="368">
        <f>RANK(Puntaje!AI7,Puntaje!AI$2:AI$34,0)</f>
        <v>13</v>
      </c>
      <c r="AJ7" s="368">
        <f>RANK(Puntaje!AJ7,Puntaje!AJ$2:AJ$34,0)</f>
        <v>15</v>
      </c>
      <c r="AK7" s="368">
        <f>RANK(Puntaje!AK7,Puntaje!AK$2:AK$34,0)</f>
        <v>8</v>
      </c>
      <c r="AL7" s="368">
        <f>RANK(Puntaje!AL7,Puntaje!AL$2:AL$34,0)</f>
        <v>15</v>
      </c>
      <c r="AM7" s="368">
        <f>RANK(Puntaje!AM7,Puntaje!AM$2:AM$34,0)</f>
        <v>1</v>
      </c>
      <c r="AN7" s="368">
        <f>RANK(Puntaje!AN7,Puntaje!AN$2:AN$34,0)</f>
        <v>8</v>
      </c>
      <c r="AO7" s="368">
        <f>RANK(Puntaje!AO7,Puntaje!AO$2:AO$34,0)</f>
        <v>14</v>
      </c>
      <c r="AP7" s="368">
        <f>RANK(Puntaje!AP7,Puntaje!AP$2:AP$34,0)</f>
        <v>14</v>
      </c>
      <c r="AQ7" s="368">
        <f>RANK(Puntaje!AQ7,Puntaje!AQ$2:AQ$34,0)</f>
        <v>10</v>
      </c>
      <c r="AR7" s="368">
        <f>RANK(Puntaje!AR7,Puntaje!AR$2:AR$34,0)</f>
        <v>3</v>
      </c>
      <c r="AS7" s="368">
        <f>RANK(Puntaje!AS7,Puntaje!AS$2:AS$34,0)</f>
        <v>8</v>
      </c>
      <c r="AT7" s="368">
        <f>RANK(Puntaje!AT7,Puntaje!AT$2:AT$34,0)</f>
        <v>4</v>
      </c>
      <c r="AU7" s="368">
        <f>RANK(Puntaje!AU7,Puntaje!AU$2:AU$34,0)</f>
        <v>9</v>
      </c>
      <c r="AV7" s="368">
        <f>RANK(Puntaje!AV7,Puntaje!AV$2:AV$34,0)</f>
        <v>16</v>
      </c>
      <c r="AW7" s="368">
        <f>RANK(Puntaje!AW7,Puntaje!AW$2:AW$34,0)</f>
        <v>10</v>
      </c>
      <c r="AX7" s="368">
        <f>RANK(Puntaje!AX7,Puntaje!AX$2:AX$34,0)</f>
        <v>14</v>
      </c>
      <c r="AY7" s="368">
        <f>RANK(Puntaje!AY7,Puntaje!AY$2:AY$34,0)</f>
        <v>2</v>
      </c>
      <c r="AZ7" s="368">
        <f>RANK(Puntaje!AZ7,Puntaje!AZ$2:AZ$34,0)</f>
        <v>2</v>
      </c>
      <c r="BA7" s="368">
        <f>RANK(Puntaje!BA7,Puntaje!BA$2:BA$34,0)</f>
        <v>25</v>
      </c>
      <c r="BB7" s="368">
        <f>RANK(Puntaje!BB7,Puntaje!BB$2:BB$34,0)</f>
        <v>23</v>
      </c>
      <c r="BC7" s="368">
        <f>RANK(Puntaje!BC7,Puntaje!BC$2:BC$34,0)</f>
        <v>10</v>
      </c>
      <c r="BD7" s="368">
        <f>RANK(Puntaje!BD7,Puntaje!BD$2:BD$34,0)</f>
        <v>12</v>
      </c>
      <c r="BE7" s="368">
        <f>RANK(Puntaje!BE7,Puntaje!BE$2:BE$34,0)</f>
        <v>14</v>
      </c>
      <c r="BF7" s="368">
        <f>RANK(Puntaje!BF7,Puntaje!BF$2:BF$34,0)</f>
        <v>18</v>
      </c>
      <c r="BG7" s="368">
        <f>RANK(Puntaje!BG7,Puntaje!BG$2:BG$34,0)</f>
        <v>2</v>
      </c>
      <c r="BH7" s="368">
        <f>RANK(Puntaje!BH7,Puntaje!BH$2:BH$34,0)</f>
        <v>29</v>
      </c>
      <c r="BI7" s="368">
        <f>RANK(Puntaje!BI7,Puntaje!BI$2:BI$34,0)</f>
        <v>8</v>
      </c>
      <c r="BJ7" s="368">
        <f>RANK(Puntaje!BJ7,Puntaje!BJ$2:BJ$34,0)</f>
        <v>16</v>
      </c>
      <c r="BK7" s="368">
        <f>RANK(Puntaje!BK7,Puntaje!BK$2:BK$34,0)</f>
        <v>14</v>
      </c>
      <c r="BL7" s="368">
        <f>RANK(Puntaje!BL7,Puntaje!BL$2:BL$34,0)</f>
        <v>18</v>
      </c>
      <c r="BM7" s="368">
        <f>RANK(Puntaje!BM7,Puntaje!BM$2:BM$34,0)</f>
        <v>10</v>
      </c>
      <c r="BN7" s="368">
        <f>RANK(Puntaje!BN7,Puntaje!BN$2:BN$34,0)</f>
        <v>14</v>
      </c>
      <c r="BO7" s="368">
        <f>RANK(Puntaje!BO7,Puntaje!BO$2:BO$34,0)</f>
        <v>14</v>
      </c>
      <c r="BP7" s="368">
        <f>RANK(Puntaje!BP7,Puntaje!BP$2:BP$34,0)</f>
        <v>8</v>
      </c>
      <c r="BQ7" s="368">
        <f>RANK(Puntaje!BQ7,Puntaje!BQ$2:BQ$34,0)</f>
        <v>1</v>
      </c>
      <c r="BR7" s="368">
        <f>RANK(Puntaje!BR7,Puntaje!BR$2:BR$34,0)</f>
        <v>7</v>
      </c>
      <c r="BS7" s="368">
        <f>RANK(Puntaje!BS7,Puntaje!BS$2:BS$34,0)</f>
        <v>15</v>
      </c>
      <c r="BT7" s="368">
        <f>RANK(Puntaje!BT7,Puntaje!BT$2:BT$34,0)</f>
        <v>13</v>
      </c>
      <c r="BU7" s="368">
        <f>RANK(Puntaje!BU7,Puntaje!BU$2:BU$34,0)</f>
        <v>10</v>
      </c>
    </row>
    <row r="8" spans="1:73">
      <c r="A8" s="367">
        <v>18</v>
      </c>
      <c r="B8" s="367" t="s">
        <v>86</v>
      </c>
      <c r="C8" s="367">
        <v>2024</v>
      </c>
      <c r="D8" s="368">
        <f>RANK(Puntaje!D8,Puntaje!D$2:D$34,0)</f>
        <v>6</v>
      </c>
      <c r="E8" s="368">
        <f>RANK(Puntaje!E8,Puntaje!E$2:E$34,0)</f>
        <v>4</v>
      </c>
      <c r="F8" s="368">
        <f>RANK(Puntaje!F8,Puntaje!F$2:F$34,0)</f>
        <v>18</v>
      </c>
      <c r="G8" s="368">
        <f>RANK(Puntaje!G8,Puntaje!G$2:G$34,0)</f>
        <v>3</v>
      </c>
      <c r="H8" s="368">
        <f>RANK(Puntaje!H8,Puntaje!H$2:H$34,0)</f>
        <v>10</v>
      </c>
      <c r="I8" s="368">
        <f>RANK(Puntaje!I8,Puntaje!I$2:I$34,0)</f>
        <v>20</v>
      </c>
      <c r="J8" s="368">
        <f>RANK(Puntaje!J8,Puntaje!J$2:J$34,0)</f>
        <v>27</v>
      </c>
      <c r="K8" s="368">
        <f>RANK(Puntaje!K8,Puntaje!K$2:K$34,0)</f>
        <v>21</v>
      </c>
      <c r="L8" s="368">
        <f>RANK(Puntaje!L8,Puntaje!L$2:L$34,0)</f>
        <v>3</v>
      </c>
      <c r="M8" s="368">
        <f>RANK(Puntaje!M8,Puntaje!M$2:M$34,0)</f>
        <v>15</v>
      </c>
      <c r="N8" s="368">
        <f>RANK(Puntaje!N8,Puntaje!N$2:N$34,0)</f>
        <v>24</v>
      </c>
      <c r="O8" s="368">
        <f>RANK(Puntaje!O8,Puntaje!O$2:O$34,0)</f>
        <v>20</v>
      </c>
      <c r="P8" s="368">
        <f>RANK(Puntaje!P8,Puntaje!P$2:P$34,0)</f>
        <v>12</v>
      </c>
      <c r="Q8" s="368">
        <f>RANK(Puntaje!Q8,Puntaje!Q$2:Q$34,0)</f>
        <v>20</v>
      </c>
      <c r="R8" s="368">
        <f>RANK(Puntaje!R8,Puntaje!R$2:R$34,0)</f>
        <v>17</v>
      </c>
      <c r="S8" s="368">
        <f>RANK(Puntaje!S8,Puntaje!S$2:S$34,0)</f>
        <v>29</v>
      </c>
      <c r="T8" s="368">
        <f>RANK(Puntaje!T8,Puntaje!T$2:T$34,0)</f>
        <v>25</v>
      </c>
      <c r="U8" s="368">
        <f>RANK(Puntaje!U8,Puntaje!U$2:U$34,0)</f>
        <v>22</v>
      </c>
      <c r="V8" s="368">
        <f>RANK(Puntaje!V8,Puntaje!V$2:V$34,0)</f>
        <v>24</v>
      </c>
      <c r="W8" s="368">
        <f>RANK(Puntaje!W8,Puntaje!W$2:W$34,0)</f>
        <v>13</v>
      </c>
      <c r="X8" s="368">
        <f>RANK(Puntaje!X8,Puntaje!X$2:X$34,0)</f>
        <v>26</v>
      </c>
      <c r="Y8" s="368">
        <f>RANK(Puntaje!Y8,Puntaje!Y$2:Y$34,0)</f>
        <v>15</v>
      </c>
      <c r="Z8" s="368">
        <f>RANK(Puntaje!Z8,Puntaje!Z$2:Z$34,0)</f>
        <v>7</v>
      </c>
      <c r="AA8" s="368">
        <f>RANK(Puntaje!AA8,Puntaje!AA$2:AA$34,0)</f>
        <v>30</v>
      </c>
      <c r="AB8" s="368">
        <f>RANK(Puntaje!AB8,Puntaje!AB$2:AB$34,0)</f>
        <v>13</v>
      </c>
      <c r="AC8" s="368">
        <f>RANK(Puntaje!AC8,Puntaje!AC$2:AC$34,0)</f>
        <v>13</v>
      </c>
      <c r="AD8" s="368">
        <f>RANK(Puntaje!AD8,Puntaje!AD$2:AD$34,0)</f>
        <v>28</v>
      </c>
      <c r="AE8" s="368">
        <f>RANK(Puntaje!AE8,Puntaje!AE$2:AE$34,0)</f>
        <v>21</v>
      </c>
      <c r="AF8" s="368">
        <f>RANK(Puntaje!AF8,Puntaje!AF$2:AF$34,0)</f>
        <v>26</v>
      </c>
      <c r="AG8" s="368">
        <f>RANK(Puntaje!AG8,Puntaje!AG$2:AG$34,0)</f>
        <v>16</v>
      </c>
      <c r="AH8" s="368">
        <f>RANK(Puntaje!AH8,Puntaje!AH$2:AH$34,0)</f>
        <v>26</v>
      </c>
      <c r="AI8" s="368">
        <f>RANK(Puntaje!AI8,Puntaje!AI$2:AI$34,0)</f>
        <v>7</v>
      </c>
      <c r="AJ8" s="368">
        <f>RANK(Puntaje!AJ8,Puntaje!AJ$2:AJ$34,0)</f>
        <v>29</v>
      </c>
      <c r="AK8" s="368">
        <f>RANK(Puntaje!AK8,Puntaje!AK$2:AK$34,0)</f>
        <v>28</v>
      </c>
      <c r="AL8" s="368">
        <f>RANK(Puntaje!AL8,Puntaje!AL$2:AL$34,0)</f>
        <v>29</v>
      </c>
      <c r="AM8" s="368">
        <f>RANK(Puntaje!AM8,Puntaje!AM$2:AM$34,0)</f>
        <v>22</v>
      </c>
      <c r="AN8" s="368">
        <f>RANK(Puntaje!AN8,Puntaje!AN$2:AN$34,0)</f>
        <v>15</v>
      </c>
      <c r="AO8" s="368">
        <f>RANK(Puntaje!AO8,Puntaje!AO$2:AO$34,0)</f>
        <v>24</v>
      </c>
      <c r="AP8" s="368">
        <f>RANK(Puntaje!AP8,Puntaje!AP$2:AP$34,0)</f>
        <v>8</v>
      </c>
      <c r="AQ8" s="368">
        <f>RANK(Puntaje!AQ8,Puntaje!AQ$2:AQ$34,0)</f>
        <v>1</v>
      </c>
      <c r="AR8" s="368">
        <f>RANK(Puntaje!AR8,Puntaje!AR$2:AR$34,0)</f>
        <v>12</v>
      </c>
      <c r="AS8" s="368">
        <f>RANK(Puntaje!AS8,Puntaje!AS$2:AS$34,0)</f>
        <v>17</v>
      </c>
      <c r="AT8" s="368">
        <f>RANK(Puntaje!AT8,Puntaje!AT$2:AT$34,0)</f>
        <v>14</v>
      </c>
      <c r="AU8" s="368">
        <f>RANK(Puntaje!AU8,Puntaje!AU$2:AU$34,0)</f>
        <v>2</v>
      </c>
      <c r="AV8" s="368">
        <f>RANK(Puntaje!AV8,Puntaje!AV$2:AV$34,0)</f>
        <v>10</v>
      </c>
      <c r="AW8" s="368">
        <f>RANK(Puntaje!AW8,Puntaje!AW$2:AW$34,0)</f>
        <v>18</v>
      </c>
      <c r="AX8" s="368">
        <f>RANK(Puntaje!AX8,Puntaje!AX$2:AX$34,0)</f>
        <v>28</v>
      </c>
      <c r="AY8" s="368">
        <f>RANK(Puntaje!AY8,Puntaje!AY$2:AY$34,0)</f>
        <v>10</v>
      </c>
      <c r="AZ8" s="368">
        <f>RANK(Puntaje!AZ8,Puntaje!AZ$2:AZ$34,0)</f>
        <v>20</v>
      </c>
      <c r="BA8" s="368">
        <f>RANK(Puntaje!BA8,Puntaje!BA$2:BA$34,0)</f>
        <v>31</v>
      </c>
      <c r="BB8" s="368">
        <f>RANK(Puntaje!BB8,Puntaje!BB$2:BB$34,0)</f>
        <v>24</v>
      </c>
      <c r="BC8" s="368">
        <f>RANK(Puntaje!BC8,Puntaje!BC$2:BC$34,0)</f>
        <v>29</v>
      </c>
      <c r="BD8" s="368">
        <f>RANK(Puntaje!BD8,Puntaje!BD$2:BD$34,0)</f>
        <v>28</v>
      </c>
      <c r="BE8" s="368">
        <f>RANK(Puntaje!BE8,Puntaje!BE$2:BE$34,0)</f>
        <v>11</v>
      </c>
      <c r="BF8" s="368">
        <f>RANK(Puntaje!BF8,Puntaje!BF$2:BF$34,0)</f>
        <v>6</v>
      </c>
      <c r="BG8" s="368">
        <f>RANK(Puntaje!BG8,Puntaje!BG$2:BG$34,0)</f>
        <v>28</v>
      </c>
      <c r="BH8" s="368">
        <f>RANK(Puntaje!BH8,Puntaje!BH$2:BH$34,0)</f>
        <v>30</v>
      </c>
      <c r="BI8" s="368">
        <f>RANK(Puntaje!BI8,Puntaje!BI$2:BI$34,0)</f>
        <v>30</v>
      </c>
      <c r="BJ8" s="368">
        <f>RANK(Puntaje!BJ8,Puntaje!BJ$2:BJ$34,0)</f>
        <v>28</v>
      </c>
      <c r="BK8" s="368">
        <f>RANK(Puntaje!BK8,Puntaje!BK$2:BK$34,0)</f>
        <v>28</v>
      </c>
      <c r="BL8" s="368">
        <f>RANK(Puntaje!BL8,Puntaje!BL$2:BL$34,0)</f>
        <v>25</v>
      </c>
      <c r="BM8" s="368">
        <f>RANK(Puntaje!BM8,Puntaje!BM$2:BM$34,0)</f>
        <v>9</v>
      </c>
      <c r="BN8" s="368">
        <f>RANK(Puntaje!BN8,Puntaje!BN$2:BN$34,0)</f>
        <v>16</v>
      </c>
      <c r="BO8" s="368">
        <f>RANK(Puntaje!BO8,Puntaje!BO$2:BO$34,0)</f>
        <v>16</v>
      </c>
      <c r="BP8" s="368">
        <f>RANK(Puntaje!BP8,Puntaje!BP$2:BP$34,0)</f>
        <v>19</v>
      </c>
      <c r="BQ8" s="368">
        <f>RANK(Puntaje!BQ8,Puntaje!BQ$2:BQ$34,0)</f>
        <v>18</v>
      </c>
      <c r="BR8" s="368">
        <f>RANK(Puntaje!BR8,Puntaje!BR$2:BR$34,0)</f>
        <v>27</v>
      </c>
      <c r="BS8" s="368">
        <f>RANK(Puntaje!BS8,Puntaje!BS$2:BS$34,0)</f>
        <v>19</v>
      </c>
      <c r="BT8" s="368">
        <f>RANK(Puntaje!BT8,Puntaje!BT$2:BT$34,0)</f>
        <v>25</v>
      </c>
      <c r="BU8" s="368">
        <f>RANK(Puntaje!BU8,Puntaje!BU$2:BU$34,0)</f>
        <v>28</v>
      </c>
    </row>
    <row r="9" spans="1:73">
      <c r="A9" s="367">
        <v>19</v>
      </c>
      <c r="B9" s="367" t="s">
        <v>87</v>
      </c>
      <c r="C9" s="367">
        <v>2024</v>
      </c>
      <c r="D9" s="368">
        <f>RANK(Puntaje!D9,Puntaje!D$2:D$34,0)</f>
        <v>11</v>
      </c>
      <c r="E9" s="368">
        <f>RANK(Puntaje!E9,Puntaje!E$2:E$34,0)</f>
        <v>25</v>
      </c>
      <c r="F9" s="368">
        <f>RANK(Puntaje!F9,Puntaje!F$2:F$34,0)</f>
        <v>7</v>
      </c>
      <c r="G9" s="368">
        <f>RANK(Puntaje!G9,Puntaje!G$2:G$34,0)</f>
        <v>25</v>
      </c>
      <c r="H9" s="368">
        <f>RANK(Puntaje!H9,Puntaje!H$2:H$34,0)</f>
        <v>23</v>
      </c>
      <c r="I9" s="368">
        <f>RANK(Puntaje!I9,Puntaje!I$2:I$34,0)</f>
        <v>29</v>
      </c>
      <c r="J9" s="368">
        <f>RANK(Puntaje!J9,Puntaje!J$2:J$34,0)</f>
        <v>8</v>
      </c>
      <c r="K9" s="368">
        <f>RANK(Puntaje!K9,Puntaje!K$2:K$34,0)</f>
        <v>2</v>
      </c>
      <c r="L9" s="368">
        <f>RANK(Puntaje!L9,Puntaje!L$2:L$34,0)</f>
        <v>6</v>
      </c>
      <c r="M9" s="368">
        <f>RANK(Puntaje!M9,Puntaje!M$2:M$34,0)</f>
        <v>20</v>
      </c>
      <c r="N9" s="368">
        <f>RANK(Puntaje!N9,Puntaje!N$2:N$34,0)</f>
        <v>18</v>
      </c>
      <c r="O9" s="368">
        <f>RANK(Puntaje!O9,Puntaje!O$2:O$34,0)</f>
        <v>5</v>
      </c>
      <c r="P9" s="368">
        <f>RANK(Puntaje!P9,Puntaje!P$2:P$34,0)</f>
        <v>19</v>
      </c>
      <c r="Q9" s="368">
        <f>RANK(Puntaje!Q9,Puntaje!Q$2:Q$34,0)</f>
        <v>16</v>
      </c>
      <c r="R9" s="368">
        <f>RANK(Puntaje!R9,Puntaje!R$2:R$34,0)</f>
        <v>26</v>
      </c>
      <c r="S9" s="368">
        <f>RANK(Puntaje!S9,Puntaje!S$2:S$34,0)</f>
        <v>11</v>
      </c>
      <c r="T9" s="368">
        <f>RANK(Puntaje!T9,Puntaje!T$2:T$34,0)</f>
        <v>14</v>
      </c>
      <c r="U9" s="368">
        <f>RANK(Puntaje!U9,Puntaje!U$2:U$34,0)</f>
        <v>33</v>
      </c>
      <c r="V9" s="368">
        <f>RANK(Puntaje!V9,Puntaje!V$2:V$34,0)</f>
        <v>5</v>
      </c>
      <c r="W9" s="368">
        <f>RANK(Puntaje!W9,Puntaje!W$2:W$34,0)</f>
        <v>8</v>
      </c>
      <c r="X9" s="368">
        <f>RANK(Puntaje!X9,Puntaje!X$2:X$34,0)</f>
        <v>27</v>
      </c>
      <c r="Y9" s="368">
        <f>RANK(Puntaje!Y9,Puntaje!Y$2:Y$34,0)</f>
        <v>1</v>
      </c>
      <c r="Z9" s="368">
        <f>RANK(Puntaje!Z9,Puntaje!Z$2:Z$34,0)</f>
        <v>3</v>
      </c>
      <c r="AA9" s="368">
        <f>RANK(Puntaje!AA9,Puntaje!AA$2:AA$34,0)</f>
        <v>10</v>
      </c>
      <c r="AB9" s="368">
        <f>RANK(Puntaje!AB9,Puntaje!AB$2:AB$34,0)</f>
        <v>4</v>
      </c>
      <c r="AC9" s="368">
        <f>RANK(Puntaje!AC9,Puntaje!AC$2:AC$34,0)</f>
        <v>9</v>
      </c>
      <c r="AD9" s="368">
        <f>RANK(Puntaje!AD9,Puntaje!AD$2:AD$34,0)</f>
        <v>31</v>
      </c>
      <c r="AE9" s="368">
        <f>RANK(Puntaje!AE9,Puntaje!AE$2:AE$34,0)</f>
        <v>15</v>
      </c>
      <c r="AF9" s="368">
        <f>RANK(Puntaje!AF9,Puntaje!AF$2:AF$34,0)</f>
        <v>12</v>
      </c>
      <c r="AG9" s="368">
        <f>RANK(Puntaje!AG9,Puntaje!AG$2:AG$34,0)</f>
        <v>22</v>
      </c>
      <c r="AH9" s="368">
        <f>RANK(Puntaje!AH9,Puntaje!AH$2:AH$34,0)</f>
        <v>27</v>
      </c>
      <c r="AI9" s="368">
        <f>RANK(Puntaje!AI9,Puntaje!AI$2:AI$34,0)</f>
        <v>1</v>
      </c>
      <c r="AJ9" s="368">
        <f>RANK(Puntaje!AJ9,Puntaje!AJ$2:AJ$34,0)</f>
        <v>11</v>
      </c>
      <c r="AK9" s="368">
        <f>RANK(Puntaje!AK9,Puntaje!AK$2:AK$34,0)</f>
        <v>15</v>
      </c>
      <c r="AL9" s="368">
        <f>RANK(Puntaje!AL9,Puntaje!AL$2:AL$34,0)</f>
        <v>10</v>
      </c>
      <c r="AM9" s="368">
        <f>RANK(Puntaje!AM9,Puntaje!AM$2:AM$34,0)</f>
        <v>13</v>
      </c>
      <c r="AN9" s="368">
        <f>RANK(Puntaje!AN9,Puntaje!AN$2:AN$34,0)</f>
        <v>2</v>
      </c>
      <c r="AO9" s="368">
        <f>RANK(Puntaje!AO9,Puntaje!AO$2:AO$34,0)</f>
        <v>25</v>
      </c>
      <c r="AP9" s="368">
        <f>RANK(Puntaje!AP9,Puntaje!AP$2:AP$34,0)</f>
        <v>18</v>
      </c>
      <c r="AQ9" s="368">
        <f>RANK(Puntaje!AQ9,Puntaje!AQ$2:AQ$34,0)</f>
        <v>26</v>
      </c>
      <c r="AR9" s="368">
        <f>RANK(Puntaje!AR9,Puntaje!AR$2:AR$34,0)</f>
        <v>25</v>
      </c>
      <c r="AS9" s="368">
        <f>RANK(Puntaje!AS9,Puntaje!AS$2:AS$34,0)</f>
        <v>30</v>
      </c>
      <c r="AT9" s="368">
        <f>RANK(Puntaje!AT9,Puntaje!AT$2:AT$34,0)</f>
        <v>13</v>
      </c>
      <c r="AU9" s="368">
        <f>RANK(Puntaje!AU9,Puntaje!AU$2:AU$34,0)</f>
        <v>10</v>
      </c>
      <c r="AV9" s="368">
        <f>RANK(Puntaje!AV9,Puntaje!AV$2:AV$34,0)</f>
        <v>11</v>
      </c>
      <c r="AW9" s="368">
        <f>RANK(Puntaje!AW9,Puntaje!AW$2:AW$34,0)</f>
        <v>16</v>
      </c>
      <c r="AX9" s="368">
        <f>RANK(Puntaje!AX9,Puntaje!AX$2:AX$34,0)</f>
        <v>10</v>
      </c>
      <c r="AY9" s="368">
        <f>RANK(Puntaje!AY9,Puntaje!AY$2:AY$34,0)</f>
        <v>20</v>
      </c>
      <c r="AZ9" s="368">
        <f>RANK(Puntaje!AZ9,Puntaje!AZ$2:AZ$34,0)</f>
        <v>15</v>
      </c>
      <c r="BA9" s="368">
        <f>RANK(Puntaje!BA9,Puntaje!BA$2:BA$34,0)</f>
        <v>10</v>
      </c>
      <c r="BB9" s="368">
        <f>RANK(Puntaje!BB9,Puntaje!BB$2:BB$34,0)</f>
        <v>15</v>
      </c>
      <c r="BC9" s="368">
        <f>RANK(Puntaje!BC9,Puntaje!BC$2:BC$34,0)</f>
        <v>27</v>
      </c>
      <c r="BD9" s="368">
        <f>RANK(Puntaje!BD9,Puntaje!BD$2:BD$34,0)</f>
        <v>14</v>
      </c>
      <c r="BE9" s="368">
        <f>RANK(Puntaje!BE9,Puntaje!BE$2:BE$34,0)</f>
        <v>8</v>
      </c>
      <c r="BF9" s="368">
        <f>RANK(Puntaje!BF9,Puntaje!BF$2:BF$34,0)</f>
        <v>12</v>
      </c>
      <c r="BG9" s="368">
        <f>RANK(Puntaje!BG9,Puntaje!BG$2:BG$34,0)</f>
        <v>4</v>
      </c>
      <c r="BH9" s="368">
        <f>RANK(Puntaje!BH9,Puntaje!BH$2:BH$34,0)</f>
        <v>17</v>
      </c>
      <c r="BI9" s="368">
        <f>RANK(Puntaje!BI9,Puntaje!BI$2:BI$34,0)</f>
        <v>29</v>
      </c>
      <c r="BJ9" s="368">
        <f>RANK(Puntaje!BJ9,Puntaje!BJ$2:BJ$34,0)</f>
        <v>31</v>
      </c>
      <c r="BK9" s="368">
        <f>RANK(Puntaje!BK9,Puntaje!BK$2:BK$34,0)</f>
        <v>30</v>
      </c>
      <c r="BL9" s="368">
        <f>RANK(Puntaje!BL9,Puntaje!BL$2:BL$34,0)</f>
        <v>13</v>
      </c>
      <c r="BM9" s="368">
        <f>RANK(Puntaje!BM9,Puntaje!BM$2:BM$34,0)</f>
        <v>22</v>
      </c>
      <c r="BN9" s="368">
        <f>RANK(Puntaje!BN9,Puntaje!BN$2:BN$34,0)</f>
        <v>18</v>
      </c>
      <c r="BO9" s="368">
        <f>RANK(Puntaje!BO9,Puntaje!BO$2:BO$34,0)</f>
        <v>18</v>
      </c>
      <c r="BP9" s="368">
        <f>RANK(Puntaje!BP9,Puntaje!BP$2:BP$34,0)</f>
        <v>22</v>
      </c>
      <c r="BQ9" s="368">
        <f>RANK(Puntaje!BQ9,Puntaje!BQ$2:BQ$34,0)</f>
        <v>16</v>
      </c>
      <c r="BR9" s="368">
        <f>RANK(Puntaje!BR9,Puntaje!BR$2:BR$34,0)</f>
        <v>5</v>
      </c>
      <c r="BS9" s="368">
        <f>RANK(Puntaje!BS9,Puntaje!BS$2:BS$34,0)</f>
        <v>17</v>
      </c>
      <c r="BT9" s="368">
        <f>RANK(Puntaje!BT9,Puntaje!BT$2:BT$34,0)</f>
        <v>14</v>
      </c>
      <c r="BU9" s="368">
        <f>RANK(Puntaje!BU9,Puntaje!BU$2:BU$34,0)</f>
        <v>9</v>
      </c>
    </row>
    <row r="10" spans="1:73">
      <c r="A10" s="367">
        <v>20</v>
      </c>
      <c r="B10" s="367" t="s">
        <v>88</v>
      </c>
      <c r="C10" s="367">
        <v>2024</v>
      </c>
      <c r="D10" s="368">
        <f>RANK(Puntaje!D10,Puntaje!D$2:D$34,0)</f>
        <v>13</v>
      </c>
      <c r="E10" s="368">
        <f>RANK(Puntaje!E10,Puntaje!E$2:E$34,0)</f>
        <v>24</v>
      </c>
      <c r="F10" s="368">
        <f>RANK(Puntaje!F10,Puntaje!F$2:F$34,0)</f>
        <v>23</v>
      </c>
      <c r="G10" s="368">
        <f>RANK(Puntaje!G10,Puntaje!G$2:G$34,0)</f>
        <v>20</v>
      </c>
      <c r="H10" s="368">
        <f>RANK(Puntaje!H10,Puntaje!H$2:H$34,0)</f>
        <v>24</v>
      </c>
      <c r="I10" s="368">
        <f>RANK(Puntaje!I10,Puntaje!I$2:I$34,0)</f>
        <v>18</v>
      </c>
      <c r="J10" s="368">
        <f>RANK(Puntaje!J10,Puntaje!J$2:J$34,0)</f>
        <v>23</v>
      </c>
      <c r="K10" s="368">
        <f>RANK(Puntaje!K10,Puntaje!K$2:K$34,0)</f>
        <v>30</v>
      </c>
      <c r="L10" s="368">
        <f>RANK(Puntaje!L10,Puntaje!L$2:L$34,0)</f>
        <v>14</v>
      </c>
      <c r="M10" s="368">
        <f>RANK(Puntaje!M10,Puntaje!M$2:M$34,0)</f>
        <v>19</v>
      </c>
      <c r="N10" s="368">
        <f>RANK(Puntaje!N10,Puntaje!N$2:N$34,0)</f>
        <v>16</v>
      </c>
      <c r="O10" s="368">
        <f>RANK(Puntaje!O10,Puntaje!O$2:O$34,0)</f>
        <v>11</v>
      </c>
      <c r="P10" s="368">
        <f>RANK(Puntaje!P10,Puntaje!P$2:P$34,0)</f>
        <v>23</v>
      </c>
      <c r="Q10" s="368">
        <f>RANK(Puntaje!Q10,Puntaje!Q$2:Q$34,0)</f>
        <v>15</v>
      </c>
      <c r="R10" s="368">
        <f>RANK(Puntaje!R10,Puntaje!R$2:R$34,0)</f>
        <v>24</v>
      </c>
      <c r="S10" s="368">
        <f>RANK(Puntaje!S10,Puntaje!S$2:S$34,0)</f>
        <v>10</v>
      </c>
      <c r="T10" s="368">
        <f>RANK(Puntaje!T10,Puntaje!T$2:T$34,0)</f>
        <v>6</v>
      </c>
      <c r="U10" s="368">
        <f>RANK(Puntaje!U10,Puntaje!U$2:U$34,0)</f>
        <v>25</v>
      </c>
      <c r="V10" s="368">
        <f>RANK(Puntaje!V10,Puntaje!V$2:V$34,0)</f>
        <v>9</v>
      </c>
      <c r="W10" s="368">
        <f>RANK(Puntaje!W10,Puntaje!W$2:W$34,0)</f>
        <v>10</v>
      </c>
      <c r="X10" s="368">
        <f>RANK(Puntaje!X10,Puntaje!X$2:X$34,0)</f>
        <v>3</v>
      </c>
      <c r="Y10" s="368">
        <f>RANK(Puntaje!Y10,Puntaje!Y$2:Y$34,0)</f>
        <v>7</v>
      </c>
      <c r="Z10" s="368">
        <f>RANK(Puntaje!Z10,Puntaje!Z$2:Z$34,0)</f>
        <v>18</v>
      </c>
      <c r="AA10" s="368">
        <f>RANK(Puntaje!AA10,Puntaje!AA$2:AA$34,0)</f>
        <v>23</v>
      </c>
      <c r="AB10" s="368">
        <f>RANK(Puntaje!AB10,Puntaje!AB$2:AB$34,0)</f>
        <v>16</v>
      </c>
      <c r="AC10" s="368">
        <f>RANK(Puntaje!AC10,Puntaje!AC$2:AC$34,0)</f>
        <v>20</v>
      </c>
      <c r="AD10" s="368">
        <f>RANK(Puntaje!AD10,Puntaje!AD$2:AD$34,0)</f>
        <v>18</v>
      </c>
      <c r="AE10" s="368">
        <f>RANK(Puntaje!AE10,Puntaje!AE$2:AE$34,0)</f>
        <v>20</v>
      </c>
      <c r="AF10" s="368">
        <f>RANK(Puntaje!AF10,Puntaje!AF$2:AF$34,0)</f>
        <v>21</v>
      </c>
      <c r="AG10" s="368">
        <f>RANK(Puntaje!AG10,Puntaje!AG$2:AG$34,0)</f>
        <v>12</v>
      </c>
      <c r="AH10" s="368">
        <f>RANK(Puntaje!AH10,Puntaje!AH$2:AH$34,0)</f>
        <v>12</v>
      </c>
      <c r="AI10" s="368">
        <f>RANK(Puntaje!AI10,Puntaje!AI$2:AI$34,0)</f>
        <v>31</v>
      </c>
      <c r="AJ10" s="368">
        <f>RANK(Puntaje!AJ10,Puntaje!AJ$2:AJ$34,0)</f>
        <v>26</v>
      </c>
      <c r="AK10" s="368">
        <f>RANK(Puntaje!AK10,Puntaje!AK$2:AK$34,0)</f>
        <v>21</v>
      </c>
      <c r="AL10" s="368">
        <f>RANK(Puntaje!AL10,Puntaje!AL$2:AL$34,0)</f>
        <v>4</v>
      </c>
      <c r="AM10" s="368">
        <f>RANK(Puntaje!AM10,Puntaje!AM$2:AM$34,0)</f>
        <v>15</v>
      </c>
      <c r="AN10" s="368">
        <f>RANK(Puntaje!AN10,Puntaje!AN$2:AN$34,0)</f>
        <v>25</v>
      </c>
      <c r="AO10" s="368">
        <f>RANK(Puntaje!AO10,Puntaje!AO$2:AO$34,0)</f>
        <v>18</v>
      </c>
      <c r="AP10" s="368">
        <f>RANK(Puntaje!AP10,Puntaje!AP$2:AP$34,0)</f>
        <v>22</v>
      </c>
      <c r="AQ10" s="368">
        <f>RANK(Puntaje!AQ10,Puntaje!AQ$2:AQ$34,0)</f>
        <v>5</v>
      </c>
      <c r="AR10" s="368">
        <f>RANK(Puntaje!AR10,Puntaje!AR$2:AR$34,0)</f>
        <v>9</v>
      </c>
      <c r="AS10" s="368">
        <f>RANK(Puntaje!AS10,Puntaje!AS$2:AS$34,0)</f>
        <v>24</v>
      </c>
      <c r="AT10" s="368">
        <f>RANK(Puntaje!AT10,Puntaje!AT$2:AT$34,0)</f>
        <v>15</v>
      </c>
      <c r="AU10" s="368">
        <f>RANK(Puntaje!AU10,Puntaje!AU$2:AU$34,0)</f>
        <v>16</v>
      </c>
      <c r="AV10" s="368">
        <f>RANK(Puntaje!AV10,Puntaje!AV$2:AV$34,0)</f>
        <v>13</v>
      </c>
      <c r="AW10" s="368">
        <f>RANK(Puntaje!AW10,Puntaje!AW$2:AW$34,0)</f>
        <v>11</v>
      </c>
      <c r="AX10" s="368">
        <f>RANK(Puntaje!AX10,Puntaje!AX$2:AX$34,0)</f>
        <v>13</v>
      </c>
      <c r="AY10" s="368">
        <f>RANK(Puntaje!AY10,Puntaje!AY$2:AY$34,0)</f>
        <v>16</v>
      </c>
      <c r="AZ10" s="368">
        <f>RANK(Puntaje!AZ10,Puntaje!AZ$2:AZ$34,0)</f>
        <v>26</v>
      </c>
      <c r="BA10" s="368">
        <f>RANK(Puntaje!BA10,Puntaje!BA$2:BA$34,0)</f>
        <v>13</v>
      </c>
      <c r="BB10" s="368">
        <f>RANK(Puntaje!BB10,Puntaje!BB$2:BB$34,0)</f>
        <v>4</v>
      </c>
      <c r="BC10" s="368">
        <f>RANK(Puntaje!BC10,Puntaje!BC$2:BC$34,0)</f>
        <v>19</v>
      </c>
      <c r="BD10" s="368">
        <f>RANK(Puntaje!BD10,Puntaje!BD$2:BD$34,0)</f>
        <v>21</v>
      </c>
      <c r="BE10" s="368">
        <f>RANK(Puntaje!BE10,Puntaje!BE$2:BE$34,0)</f>
        <v>33</v>
      </c>
      <c r="BF10" s="368">
        <f>RANK(Puntaje!BF10,Puntaje!BF$2:BF$34,0)</f>
        <v>11</v>
      </c>
      <c r="BG10" s="368">
        <f>RANK(Puntaje!BG10,Puntaje!BG$2:BG$34,0)</f>
        <v>27</v>
      </c>
      <c r="BH10" s="368">
        <f>RANK(Puntaje!BH10,Puntaje!BH$2:BH$34,0)</f>
        <v>27</v>
      </c>
      <c r="BI10" s="368">
        <f>RANK(Puntaje!BI10,Puntaje!BI$2:BI$34,0)</f>
        <v>24</v>
      </c>
      <c r="BJ10" s="368">
        <f>RANK(Puntaje!BJ10,Puntaje!BJ$2:BJ$34,0)</f>
        <v>25</v>
      </c>
      <c r="BK10" s="368">
        <f>RANK(Puntaje!BK10,Puntaje!BK$2:BK$34,0)</f>
        <v>29</v>
      </c>
      <c r="BL10" s="368">
        <f>RANK(Puntaje!BL10,Puntaje!BL$2:BL$34,0)</f>
        <v>31</v>
      </c>
      <c r="BM10" s="368">
        <f>RANK(Puntaje!BM10,Puntaje!BM$2:BM$34,0)</f>
        <v>32</v>
      </c>
      <c r="BN10" s="368">
        <f>RANK(Puntaje!BN10,Puntaje!BN$2:BN$34,0)</f>
        <v>17</v>
      </c>
      <c r="BO10" s="368">
        <f>RANK(Puntaje!BO10,Puntaje!BO$2:BO$34,0)</f>
        <v>17</v>
      </c>
      <c r="BP10" s="368">
        <f>RANK(Puntaje!BP10,Puntaje!BP$2:BP$34,0)</f>
        <v>2</v>
      </c>
      <c r="BQ10" s="368">
        <f>RANK(Puntaje!BQ10,Puntaje!BQ$2:BQ$34,0)</f>
        <v>13</v>
      </c>
      <c r="BR10" s="368">
        <f>RANK(Puntaje!BR10,Puntaje!BR$2:BR$34,0)</f>
        <v>12</v>
      </c>
      <c r="BS10" s="368">
        <f>RANK(Puntaje!BS10,Puntaje!BS$2:BS$34,0)</f>
        <v>21</v>
      </c>
      <c r="BT10" s="368">
        <f>RANK(Puntaje!BT10,Puntaje!BT$2:BT$34,0)</f>
        <v>17</v>
      </c>
      <c r="BU10" s="368">
        <f>RANK(Puntaje!BU10,Puntaje!BU$2:BU$34,0)</f>
        <v>20</v>
      </c>
    </row>
    <row r="11" spans="1:73">
      <c r="A11" s="367">
        <v>23</v>
      </c>
      <c r="B11" s="367" t="s">
        <v>89</v>
      </c>
      <c r="C11" s="367">
        <v>2024</v>
      </c>
      <c r="D11" s="368">
        <f>RANK(Puntaje!D11,Puntaje!D$2:D$34,0)</f>
        <v>4</v>
      </c>
      <c r="E11" s="368">
        <f>RANK(Puntaje!E11,Puntaje!E$2:E$34,0)</f>
        <v>15</v>
      </c>
      <c r="F11" s="368">
        <f>RANK(Puntaje!F11,Puntaje!F$2:F$34,0)</f>
        <v>14</v>
      </c>
      <c r="G11" s="368">
        <f>RANK(Puntaje!G11,Puntaje!G$2:G$34,0)</f>
        <v>24</v>
      </c>
      <c r="H11" s="368">
        <f>RANK(Puntaje!H11,Puntaje!H$2:H$34,0)</f>
        <v>26</v>
      </c>
      <c r="I11" s="368">
        <f>RANK(Puntaje!I11,Puntaje!I$2:I$34,0)</f>
        <v>27</v>
      </c>
      <c r="J11" s="368">
        <f>RANK(Puntaje!J11,Puntaje!J$2:J$34,0)</f>
        <v>19</v>
      </c>
      <c r="K11" s="368">
        <f>RANK(Puntaje!K11,Puntaje!K$2:K$34,0)</f>
        <v>10</v>
      </c>
      <c r="L11" s="368">
        <f>RANK(Puntaje!L11,Puntaje!L$2:L$34,0)</f>
        <v>17</v>
      </c>
      <c r="M11" s="368">
        <f>RANK(Puntaje!M11,Puntaje!M$2:M$34,0)</f>
        <v>12</v>
      </c>
      <c r="N11" s="368">
        <f>RANK(Puntaje!N11,Puntaje!N$2:N$34,0)</f>
        <v>28</v>
      </c>
      <c r="O11" s="368">
        <f>RANK(Puntaje!O11,Puntaje!O$2:O$34,0)</f>
        <v>25</v>
      </c>
      <c r="P11" s="368">
        <f>RANK(Puntaje!P11,Puntaje!P$2:P$34,0)</f>
        <v>6</v>
      </c>
      <c r="Q11" s="368">
        <f>RANK(Puntaje!Q11,Puntaje!Q$2:Q$34,0)</f>
        <v>27</v>
      </c>
      <c r="R11" s="368">
        <f>RANK(Puntaje!R11,Puntaje!R$2:R$34,0)</f>
        <v>4</v>
      </c>
      <c r="S11" s="368">
        <f>RANK(Puntaje!S11,Puntaje!S$2:S$34,0)</f>
        <v>1</v>
      </c>
      <c r="T11" s="368">
        <f>RANK(Puntaje!T11,Puntaje!T$2:T$34,0)</f>
        <v>26</v>
      </c>
      <c r="U11" s="368">
        <f>RANK(Puntaje!U11,Puntaje!U$2:U$34,0)</f>
        <v>13</v>
      </c>
      <c r="V11" s="368">
        <f>RANK(Puntaje!V11,Puntaje!V$2:V$34,0)</f>
        <v>11</v>
      </c>
      <c r="W11" s="368">
        <f>RANK(Puntaje!W11,Puntaje!W$2:W$34,0)</f>
        <v>19</v>
      </c>
      <c r="X11" s="368">
        <f>RANK(Puntaje!X11,Puntaje!X$2:X$34,0)</f>
        <v>21</v>
      </c>
      <c r="Y11" s="368">
        <f>RANK(Puntaje!Y11,Puntaje!Y$2:Y$34,0)</f>
        <v>30</v>
      </c>
      <c r="Z11" s="368">
        <f>RANK(Puntaje!Z11,Puntaje!Z$2:Z$34,0)</f>
        <v>22</v>
      </c>
      <c r="AA11" s="368">
        <f>RANK(Puntaje!AA11,Puntaje!AA$2:AA$34,0)</f>
        <v>1</v>
      </c>
      <c r="AB11" s="368">
        <f>RANK(Puntaje!AB11,Puntaje!AB$2:AB$34,0)</f>
        <v>8</v>
      </c>
      <c r="AC11" s="368">
        <f>RANK(Puntaje!AC11,Puntaje!AC$2:AC$34,0)</f>
        <v>16</v>
      </c>
      <c r="AD11" s="368">
        <f>RANK(Puntaje!AD11,Puntaje!AD$2:AD$34,0)</f>
        <v>5</v>
      </c>
      <c r="AE11" s="368">
        <f>RANK(Puntaje!AE11,Puntaje!AE$2:AE$34,0)</f>
        <v>3</v>
      </c>
      <c r="AF11" s="368">
        <f>RANK(Puntaje!AF11,Puntaje!AF$2:AF$34,0)</f>
        <v>17</v>
      </c>
      <c r="AG11" s="368">
        <f>RANK(Puntaje!AG11,Puntaje!AG$2:AG$34,0)</f>
        <v>2</v>
      </c>
      <c r="AH11" s="368">
        <f>RANK(Puntaje!AH11,Puntaje!AH$2:AH$34,0)</f>
        <v>14</v>
      </c>
      <c r="AI11" s="368">
        <f>RANK(Puntaje!AI11,Puntaje!AI$2:AI$34,0)</f>
        <v>6</v>
      </c>
      <c r="AJ11" s="368">
        <f>RANK(Puntaje!AJ11,Puntaje!AJ$2:AJ$34,0)</f>
        <v>12</v>
      </c>
      <c r="AK11" s="368">
        <f>RANK(Puntaje!AK11,Puntaje!AK$2:AK$34,0)</f>
        <v>14</v>
      </c>
      <c r="AL11" s="368">
        <f>RANK(Puntaje!AL11,Puntaje!AL$2:AL$34,0)</f>
        <v>2</v>
      </c>
      <c r="AM11" s="368">
        <f>RANK(Puntaje!AM11,Puntaje!AM$2:AM$34,0)</f>
        <v>9</v>
      </c>
      <c r="AN11" s="368">
        <f>RANK(Puntaje!AN11,Puntaje!AN$2:AN$34,0)</f>
        <v>14</v>
      </c>
      <c r="AO11" s="368">
        <f>RANK(Puntaje!AO11,Puntaje!AO$2:AO$34,0)</f>
        <v>22</v>
      </c>
      <c r="AP11" s="368">
        <f>RANK(Puntaje!AP11,Puntaje!AP$2:AP$34,0)</f>
        <v>27</v>
      </c>
      <c r="AQ11" s="368">
        <f>RANK(Puntaje!AQ11,Puntaje!AQ$2:AQ$34,0)</f>
        <v>27</v>
      </c>
      <c r="AR11" s="368">
        <f>RANK(Puntaje!AR11,Puntaje!AR$2:AR$34,0)</f>
        <v>18</v>
      </c>
      <c r="AS11" s="368">
        <f>RANK(Puntaje!AS11,Puntaje!AS$2:AS$34,0)</f>
        <v>22</v>
      </c>
      <c r="AT11" s="368">
        <f>RANK(Puntaje!AT11,Puntaje!AT$2:AT$34,0)</f>
        <v>24</v>
      </c>
      <c r="AU11" s="368">
        <f>RANK(Puntaje!AU11,Puntaje!AU$2:AU$34,0)</f>
        <v>20</v>
      </c>
      <c r="AV11" s="368">
        <f>RANK(Puntaje!AV11,Puntaje!AV$2:AV$34,0)</f>
        <v>19</v>
      </c>
      <c r="AW11" s="368">
        <f>RANK(Puntaje!AW11,Puntaje!AW$2:AW$34,0)</f>
        <v>6</v>
      </c>
      <c r="AX11" s="368">
        <f>RANK(Puntaje!AX11,Puntaje!AX$2:AX$34,0)</f>
        <v>27</v>
      </c>
      <c r="AY11" s="368">
        <f>RANK(Puntaje!AY11,Puntaje!AY$2:AY$34,0)</f>
        <v>17</v>
      </c>
      <c r="AZ11" s="368">
        <f>RANK(Puntaje!AZ11,Puntaje!AZ$2:AZ$34,0)</f>
        <v>5</v>
      </c>
      <c r="BA11" s="368">
        <f>RANK(Puntaje!BA11,Puntaje!BA$2:BA$34,0)</f>
        <v>7</v>
      </c>
      <c r="BB11" s="368">
        <f>RANK(Puntaje!BB11,Puntaje!BB$2:BB$34,0)</f>
        <v>8</v>
      </c>
      <c r="BC11" s="368">
        <f>RANK(Puntaje!BC11,Puntaje!BC$2:BC$34,0)</f>
        <v>24</v>
      </c>
      <c r="BD11" s="368">
        <f>RANK(Puntaje!BD11,Puntaje!BD$2:BD$34,0)</f>
        <v>11</v>
      </c>
      <c r="BE11" s="368">
        <f>RANK(Puntaje!BE11,Puntaje!BE$2:BE$34,0)</f>
        <v>31</v>
      </c>
      <c r="BF11" s="368">
        <f>RANK(Puntaje!BF11,Puntaje!BF$2:BF$34,0)</f>
        <v>26</v>
      </c>
      <c r="BG11" s="368">
        <f>RANK(Puntaje!BG11,Puntaje!BG$2:BG$34,0)</f>
        <v>11</v>
      </c>
      <c r="BH11" s="368">
        <f>RANK(Puntaje!BH11,Puntaje!BH$2:BH$34,0)</f>
        <v>16</v>
      </c>
      <c r="BI11" s="368">
        <f>RANK(Puntaje!BI11,Puntaje!BI$2:BI$34,0)</f>
        <v>21</v>
      </c>
      <c r="BJ11" s="368">
        <f>RANK(Puntaje!BJ11,Puntaje!BJ$2:BJ$34,0)</f>
        <v>29</v>
      </c>
      <c r="BK11" s="368">
        <f>RANK(Puntaje!BK11,Puntaje!BK$2:BK$34,0)</f>
        <v>26</v>
      </c>
      <c r="BL11" s="368">
        <f>RANK(Puntaje!BL11,Puntaje!BL$2:BL$34,0)</f>
        <v>24</v>
      </c>
      <c r="BM11" s="368">
        <f>RANK(Puntaje!BM11,Puntaje!BM$2:BM$34,0)</f>
        <v>1</v>
      </c>
      <c r="BN11" s="368">
        <f>RANK(Puntaje!BN11,Puntaje!BN$2:BN$34,0)</f>
        <v>3</v>
      </c>
      <c r="BO11" s="368">
        <f>RANK(Puntaje!BO11,Puntaje!BO$2:BO$34,0)</f>
        <v>3</v>
      </c>
      <c r="BP11" s="368">
        <f>RANK(Puntaje!BP11,Puntaje!BP$2:BP$34,0)</f>
        <v>28</v>
      </c>
      <c r="BQ11" s="368">
        <f>RANK(Puntaje!BQ11,Puntaje!BQ$2:BQ$34,0)</f>
        <v>27</v>
      </c>
      <c r="BR11" s="368">
        <f>RANK(Puntaje!BR11,Puntaje!BR$2:BR$34,0)</f>
        <v>14</v>
      </c>
      <c r="BS11" s="368">
        <f>RANK(Puntaje!BS11,Puntaje!BS$2:BS$34,0)</f>
        <v>1</v>
      </c>
      <c r="BT11" s="368">
        <f>RANK(Puntaje!BT11,Puntaje!BT$2:BT$34,0)</f>
        <v>11</v>
      </c>
      <c r="BU11" s="368">
        <f>RANK(Puntaje!BU11,Puntaje!BU$2:BU$34,0)</f>
        <v>16</v>
      </c>
    </row>
    <row r="12" spans="1:73">
      <c r="A12" s="367">
        <v>25</v>
      </c>
      <c r="B12" s="367" t="s">
        <v>90</v>
      </c>
      <c r="C12" s="367">
        <v>2024</v>
      </c>
      <c r="D12" s="368">
        <f>RANK(Puntaje!D12,Puntaje!D$2:D$34,0)</f>
        <v>9</v>
      </c>
      <c r="E12" s="368">
        <f>RANK(Puntaje!E12,Puntaje!E$2:E$34,0)</f>
        <v>6</v>
      </c>
      <c r="F12" s="368">
        <f>RANK(Puntaje!F12,Puntaje!F$2:F$34,0)</f>
        <v>12</v>
      </c>
      <c r="G12" s="368">
        <f>RANK(Puntaje!G12,Puntaje!G$2:G$34,0)</f>
        <v>1</v>
      </c>
      <c r="H12" s="368">
        <f>RANK(Puntaje!H12,Puntaje!H$2:H$34,0)</f>
        <v>1</v>
      </c>
      <c r="I12" s="368">
        <f>RANK(Puntaje!I12,Puntaje!I$2:I$34,0)</f>
        <v>9</v>
      </c>
      <c r="J12" s="368">
        <f>RANK(Puntaje!J12,Puntaje!J$2:J$34,0)</f>
        <v>1</v>
      </c>
      <c r="K12" s="368">
        <f>RANK(Puntaje!K12,Puntaje!K$2:K$34,0)</f>
        <v>5</v>
      </c>
      <c r="L12" s="368">
        <f>RANK(Puntaje!L12,Puntaje!L$2:L$34,0)</f>
        <v>4</v>
      </c>
      <c r="M12" s="368">
        <f>RANK(Puntaje!M12,Puntaje!M$2:M$34,0)</f>
        <v>24</v>
      </c>
      <c r="N12" s="368">
        <f>RANK(Puntaje!N12,Puntaje!N$2:N$34,0)</f>
        <v>2</v>
      </c>
      <c r="O12" s="368">
        <f>RANK(Puntaje!O12,Puntaje!O$2:O$34,0)</f>
        <v>12</v>
      </c>
      <c r="P12" s="368">
        <f>RANK(Puntaje!P12,Puntaje!P$2:P$34,0)</f>
        <v>18</v>
      </c>
      <c r="Q12" s="368">
        <f>RANK(Puntaje!Q12,Puntaje!Q$2:Q$34,0)</f>
        <v>2</v>
      </c>
      <c r="R12" s="368">
        <f>RANK(Puntaje!R12,Puntaje!R$2:R$34,0)</f>
        <v>13</v>
      </c>
      <c r="S12" s="368">
        <f>RANK(Puntaje!S12,Puntaje!S$2:S$34,0)</f>
        <v>13</v>
      </c>
      <c r="T12" s="368">
        <f>RANK(Puntaje!T12,Puntaje!T$2:T$34,0)</f>
        <v>7</v>
      </c>
      <c r="U12" s="368">
        <f>RANK(Puntaje!U12,Puntaje!U$2:U$34,0)</f>
        <v>28</v>
      </c>
      <c r="V12" s="368">
        <f>RANK(Puntaje!V12,Puntaje!V$2:V$34,0)</f>
        <v>15</v>
      </c>
      <c r="W12" s="368">
        <f>RANK(Puntaje!W12,Puntaje!W$2:W$34,0)</f>
        <v>12</v>
      </c>
      <c r="X12" s="368">
        <f>RANK(Puntaje!X12,Puntaje!X$2:X$34,0)</f>
        <v>23</v>
      </c>
      <c r="Y12" s="368">
        <f>RANK(Puntaje!Y12,Puntaje!Y$2:Y$34,0)</f>
        <v>18</v>
      </c>
      <c r="Z12" s="368">
        <f>RANK(Puntaje!Z12,Puntaje!Z$2:Z$34,0)</f>
        <v>10</v>
      </c>
      <c r="AA12" s="368">
        <f>RANK(Puntaje!AA12,Puntaje!AA$2:AA$34,0)</f>
        <v>16</v>
      </c>
      <c r="AB12" s="368">
        <f>RANK(Puntaje!AB12,Puntaje!AB$2:AB$34,0)</f>
        <v>26</v>
      </c>
      <c r="AC12" s="368">
        <f>RANK(Puntaje!AC12,Puntaje!AC$2:AC$34,0)</f>
        <v>11</v>
      </c>
      <c r="AD12" s="368">
        <f>RANK(Puntaje!AD12,Puntaje!AD$2:AD$34,0)</f>
        <v>7</v>
      </c>
      <c r="AE12" s="368">
        <f>RANK(Puntaje!AE12,Puntaje!AE$2:AE$34,0)</f>
        <v>17</v>
      </c>
      <c r="AF12" s="368">
        <f>RANK(Puntaje!AF12,Puntaje!AF$2:AF$34,0)</f>
        <v>7</v>
      </c>
      <c r="AG12" s="368">
        <f>RANK(Puntaje!AG12,Puntaje!AG$2:AG$34,0)</f>
        <v>23</v>
      </c>
      <c r="AH12" s="368">
        <f>RANK(Puntaje!AH12,Puntaje!AH$2:AH$34,0)</f>
        <v>2</v>
      </c>
      <c r="AI12" s="368">
        <f>RANK(Puntaje!AI12,Puntaje!AI$2:AI$34,0)</f>
        <v>11</v>
      </c>
      <c r="AJ12" s="368">
        <f>RANK(Puntaje!AJ12,Puntaje!AJ$2:AJ$34,0)</f>
        <v>3</v>
      </c>
      <c r="AK12" s="368">
        <f>RANK(Puntaje!AK12,Puntaje!AK$2:AK$34,0)</f>
        <v>7</v>
      </c>
      <c r="AL12" s="368">
        <f>RANK(Puntaje!AL12,Puntaje!AL$2:AL$34,0)</f>
        <v>17</v>
      </c>
      <c r="AM12" s="368">
        <f>RANK(Puntaje!AM12,Puntaje!AM$2:AM$34,0)</f>
        <v>24</v>
      </c>
      <c r="AN12" s="368">
        <f>RANK(Puntaje!AN12,Puntaje!AN$2:AN$34,0)</f>
        <v>18</v>
      </c>
      <c r="AO12" s="368">
        <f>RANK(Puntaje!AO12,Puntaje!AO$2:AO$34,0)</f>
        <v>13</v>
      </c>
      <c r="AP12" s="368">
        <f>RANK(Puntaje!AP12,Puntaje!AP$2:AP$34,0)</f>
        <v>11</v>
      </c>
      <c r="AQ12" s="368">
        <f>RANK(Puntaje!AQ12,Puntaje!AQ$2:AQ$34,0)</f>
        <v>14</v>
      </c>
      <c r="AR12" s="368">
        <f>RANK(Puntaje!AR12,Puntaje!AR$2:AR$34,0)</f>
        <v>16</v>
      </c>
      <c r="AS12" s="368">
        <f>RANK(Puntaje!AS12,Puntaje!AS$2:AS$34,0)</f>
        <v>1</v>
      </c>
      <c r="AT12" s="368">
        <f>RANK(Puntaje!AT12,Puntaje!AT$2:AT$34,0)</f>
        <v>28</v>
      </c>
      <c r="AU12" s="368">
        <f>RANK(Puntaje!AU12,Puntaje!AU$2:AU$34,0)</f>
        <v>6</v>
      </c>
      <c r="AV12" s="368">
        <f>RANK(Puntaje!AV12,Puntaje!AV$2:AV$34,0)</f>
        <v>26</v>
      </c>
      <c r="AW12" s="368">
        <f>RANK(Puntaje!AW12,Puntaje!AW$2:AW$34,0)</f>
        <v>7</v>
      </c>
      <c r="AX12" s="368">
        <f>RANK(Puntaje!AX12,Puntaje!AX$2:AX$34,0)</f>
        <v>12</v>
      </c>
      <c r="AY12" s="368">
        <f>RANK(Puntaje!AY12,Puntaje!AY$2:AY$34,0)</f>
        <v>22</v>
      </c>
      <c r="AZ12" s="368">
        <f>RANK(Puntaje!AZ12,Puntaje!AZ$2:AZ$34,0)</f>
        <v>11</v>
      </c>
      <c r="BA12" s="368">
        <f>RANK(Puntaje!BA12,Puntaje!BA$2:BA$34,0)</f>
        <v>14</v>
      </c>
      <c r="BB12" s="368">
        <f>RANK(Puntaje!BB12,Puntaje!BB$2:BB$34,0)</f>
        <v>22</v>
      </c>
      <c r="BC12" s="368">
        <f>RANK(Puntaje!BC12,Puntaje!BC$2:BC$34,0)</f>
        <v>1</v>
      </c>
      <c r="BD12" s="368">
        <f>RANK(Puntaje!BD12,Puntaje!BD$2:BD$34,0)</f>
        <v>7</v>
      </c>
      <c r="BE12" s="368">
        <f>RANK(Puntaje!BE12,Puntaje!BE$2:BE$34,0)</f>
        <v>23</v>
      </c>
      <c r="BF12" s="368">
        <f>RANK(Puntaje!BF12,Puntaje!BF$2:BF$34,0)</f>
        <v>30</v>
      </c>
      <c r="BG12" s="368">
        <f>RANK(Puntaje!BG12,Puntaje!BG$2:BG$34,0)</f>
        <v>3</v>
      </c>
      <c r="BH12" s="368">
        <f>RANK(Puntaje!BH12,Puntaje!BH$2:BH$34,0)</f>
        <v>9</v>
      </c>
      <c r="BI12" s="368">
        <f>RANK(Puntaje!BI12,Puntaje!BI$2:BI$34,0)</f>
        <v>12</v>
      </c>
      <c r="BJ12" s="368">
        <f>RANK(Puntaje!BJ12,Puntaje!BJ$2:BJ$34,0)</f>
        <v>10</v>
      </c>
      <c r="BK12" s="368">
        <f>RANK(Puntaje!BK12,Puntaje!BK$2:BK$34,0)</f>
        <v>8</v>
      </c>
      <c r="BL12" s="368">
        <f>RANK(Puntaje!BL12,Puntaje!BL$2:BL$34,0)</f>
        <v>26</v>
      </c>
      <c r="BM12" s="368">
        <f>RANK(Puntaje!BM12,Puntaje!BM$2:BM$34,0)</f>
        <v>5</v>
      </c>
      <c r="BN12" s="368">
        <f>RANK(Puntaje!BN12,Puntaje!BN$2:BN$34,0)</f>
        <v>29</v>
      </c>
      <c r="BO12" s="368">
        <f>RANK(Puntaje!BO12,Puntaje!BO$2:BO$34,0)</f>
        <v>29</v>
      </c>
      <c r="BP12" s="368">
        <f>RANK(Puntaje!BP12,Puntaje!BP$2:BP$34,0)</f>
        <v>15</v>
      </c>
      <c r="BQ12" s="368">
        <f>RANK(Puntaje!BQ12,Puntaje!BQ$2:BQ$34,0)</f>
        <v>5</v>
      </c>
      <c r="BR12" s="368">
        <f>RANK(Puntaje!BR12,Puntaje!BR$2:BR$34,0)</f>
        <v>18</v>
      </c>
      <c r="BS12" s="368">
        <f>RANK(Puntaje!BS12,Puntaje!BS$2:BS$34,0)</f>
        <v>12</v>
      </c>
      <c r="BT12" s="368">
        <f>RANK(Puntaje!BT12,Puntaje!BT$2:BT$34,0)</f>
        <v>2</v>
      </c>
      <c r="BU12" s="368">
        <f>RANK(Puntaje!BU12,Puntaje!BU$2:BU$34,0)</f>
        <v>11</v>
      </c>
    </row>
    <row r="13" spans="1:73">
      <c r="A13" s="367">
        <v>27</v>
      </c>
      <c r="B13" s="367" t="s">
        <v>91</v>
      </c>
      <c r="C13" s="367">
        <v>2024</v>
      </c>
      <c r="D13" s="368">
        <f>RANK(Puntaje!D13,Puntaje!D$2:D$34,0)</f>
        <v>25</v>
      </c>
      <c r="E13" s="368">
        <f>RANK(Puntaje!E13,Puntaje!E$2:E$34,0)</f>
        <v>17</v>
      </c>
      <c r="F13" s="368">
        <f>RANK(Puntaje!F13,Puntaje!F$2:F$34,0)</f>
        <v>27</v>
      </c>
      <c r="G13" s="368">
        <f>RANK(Puntaje!G13,Puntaje!G$2:G$34,0)</f>
        <v>28</v>
      </c>
      <c r="H13" s="368">
        <f>RANK(Puntaje!H13,Puntaje!H$2:H$34,0)</f>
        <v>29</v>
      </c>
      <c r="I13" s="368">
        <f>RANK(Puntaje!I13,Puntaje!I$2:I$34,0)</f>
        <v>32</v>
      </c>
      <c r="J13" s="368">
        <f>RANK(Puntaje!J13,Puntaje!J$2:J$34,0)</f>
        <v>33</v>
      </c>
      <c r="K13" s="368">
        <f>RANK(Puntaje!K13,Puntaje!K$2:K$34,0)</f>
        <v>27</v>
      </c>
      <c r="L13" s="368">
        <f>RANK(Puntaje!L13,Puntaje!L$2:L$34,0)</f>
        <v>32</v>
      </c>
      <c r="M13" s="368">
        <f>RANK(Puntaje!M13,Puntaje!M$2:M$34,0)</f>
        <v>30</v>
      </c>
      <c r="N13" s="368">
        <f>RANK(Puntaje!N13,Puntaje!N$2:N$34,0)</f>
        <v>32</v>
      </c>
      <c r="O13" s="368">
        <f>RANK(Puntaje!O13,Puntaje!O$2:O$34,0)</f>
        <v>18</v>
      </c>
      <c r="P13" s="368">
        <f>RANK(Puntaje!P13,Puntaje!P$2:P$34,0)</f>
        <v>9</v>
      </c>
      <c r="Q13" s="368">
        <f>RANK(Puntaje!Q13,Puntaje!Q$2:Q$34,0)</f>
        <v>30</v>
      </c>
      <c r="R13" s="368">
        <f>RANK(Puntaje!R13,Puntaje!R$2:R$34,0)</f>
        <v>32</v>
      </c>
      <c r="S13" s="368">
        <f>RANK(Puntaje!S13,Puntaje!S$2:S$34,0)</f>
        <v>2</v>
      </c>
      <c r="T13" s="368">
        <f>RANK(Puntaje!T13,Puntaje!T$2:T$34,0)</f>
        <v>24</v>
      </c>
      <c r="U13" s="368">
        <f>RANK(Puntaje!U13,Puntaje!U$2:U$34,0)</f>
        <v>3</v>
      </c>
      <c r="V13" s="368">
        <f>RANK(Puntaje!V13,Puntaje!V$2:V$34,0)</f>
        <v>26</v>
      </c>
      <c r="W13" s="368">
        <f>RANK(Puntaje!W13,Puntaje!W$2:W$34,0)</f>
        <v>5</v>
      </c>
      <c r="X13" s="368">
        <f>RANK(Puntaje!X13,Puntaje!X$2:X$34,0)</f>
        <v>30</v>
      </c>
      <c r="Y13" s="368">
        <f>RANK(Puntaje!Y13,Puntaje!Y$2:Y$34,0)</f>
        <v>4</v>
      </c>
      <c r="Z13" s="368">
        <f>RANK(Puntaje!Z13,Puntaje!Z$2:Z$34,0)</f>
        <v>2</v>
      </c>
      <c r="AA13" s="368">
        <f>RANK(Puntaje!AA13,Puntaje!AA$2:AA$34,0)</f>
        <v>15</v>
      </c>
      <c r="AB13" s="368">
        <f>RANK(Puntaje!AB13,Puntaje!AB$2:AB$34,0)</f>
        <v>14</v>
      </c>
      <c r="AC13" s="368">
        <f>RANK(Puntaje!AC13,Puntaje!AC$2:AC$34,0)</f>
        <v>10</v>
      </c>
      <c r="AD13" s="368">
        <f>RANK(Puntaje!AD13,Puntaje!AD$2:AD$34,0)</f>
        <v>13</v>
      </c>
      <c r="AE13" s="368">
        <f>RANK(Puntaje!AE13,Puntaje!AE$2:AE$34,0)</f>
        <v>1</v>
      </c>
      <c r="AF13" s="368">
        <f>RANK(Puntaje!AF13,Puntaje!AF$2:AF$34,0)</f>
        <v>32</v>
      </c>
      <c r="AG13" s="368">
        <f>RANK(Puntaje!AG13,Puntaje!AG$2:AG$34,0)</f>
        <v>29</v>
      </c>
      <c r="AH13" s="368">
        <f>RANK(Puntaje!AH13,Puntaje!AH$2:AH$34,0)</f>
        <v>24</v>
      </c>
      <c r="AI13" s="368">
        <f>RANK(Puntaje!AI13,Puntaje!AI$2:AI$34,0)</f>
        <v>19</v>
      </c>
      <c r="AJ13" s="368">
        <f>RANK(Puntaje!AJ13,Puntaje!AJ$2:AJ$34,0)</f>
        <v>27</v>
      </c>
      <c r="AK13" s="368">
        <f>RANK(Puntaje!AK13,Puntaje!AK$2:AK$34,0)</f>
        <v>27</v>
      </c>
      <c r="AL13" s="368">
        <f>RANK(Puntaje!AL13,Puntaje!AL$2:AL$34,0)</f>
        <v>26</v>
      </c>
      <c r="AM13" s="368">
        <f>RANK(Puntaje!AM13,Puntaje!AM$2:AM$34,0)</f>
        <v>19</v>
      </c>
      <c r="AN13" s="368">
        <f>RANK(Puntaje!AN13,Puntaje!AN$2:AN$34,0)</f>
        <v>27</v>
      </c>
      <c r="AO13" s="368">
        <f>RANK(Puntaje!AO13,Puntaje!AO$2:AO$34,0)</f>
        <v>6</v>
      </c>
      <c r="AP13" s="368">
        <f>RANK(Puntaje!AP13,Puntaje!AP$2:AP$34,0)</f>
        <v>7</v>
      </c>
      <c r="AQ13" s="368">
        <f>RANK(Puntaje!AQ13,Puntaje!AQ$2:AQ$34,0)</f>
        <v>6</v>
      </c>
      <c r="AR13" s="368">
        <f>RANK(Puntaje!AR13,Puntaje!AR$2:AR$34,0)</f>
        <v>11</v>
      </c>
      <c r="AS13" s="368">
        <f>RANK(Puntaje!AS13,Puntaje!AS$2:AS$34,0)</f>
        <v>13</v>
      </c>
      <c r="AT13" s="368">
        <f>RANK(Puntaje!AT13,Puntaje!AT$2:AT$34,0)</f>
        <v>6</v>
      </c>
      <c r="AU13" s="368">
        <f>RANK(Puntaje!AU13,Puntaje!AU$2:AU$34,0)</f>
        <v>29</v>
      </c>
      <c r="AV13" s="368">
        <f>RANK(Puntaje!AV13,Puntaje!AV$2:AV$34,0)</f>
        <v>3</v>
      </c>
      <c r="AW13" s="368">
        <f>RANK(Puntaje!AW13,Puntaje!AW$2:AW$34,0)</f>
        <v>20</v>
      </c>
      <c r="AX13" s="368">
        <f>RANK(Puntaje!AX13,Puntaje!AX$2:AX$34,0)</f>
        <v>32</v>
      </c>
      <c r="AY13" s="368">
        <f>RANK(Puntaje!AY13,Puntaje!AY$2:AY$34,0)</f>
        <v>23</v>
      </c>
      <c r="AZ13" s="368">
        <f>RANK(Puntaje!AZ13,Puntaje!AZ$2:AZ$34,0)</f>
        <v>25</v>
      </c>
      <c r="BA13" s="368">
        <f>RANK(Puntaje!BA13,Puntaje!BA$2:BA$34,0)</f>
        <v>12</v>
      </c>
      <c r="BB13" s="368">
        <f>RANK(Puntaje!BB13,Puntaje!BB$2:BB$34,0)</f>
        <v>1</v>
      </c>
      <c r="BC13" s="368">
        <f>RANK(Puntaje!BC13,Puntaje!BC$2:BC$34,0)</f>
        <v>32</v>
      </c>
      <c r="BD13" s="368">
        <f>RANK(Puntaje!BD13,Puntaje!BD$2:BD$34,0)</f>
        <v>29</v>
      </c>
      <c r="BE13" s="368">
        <f>RANK(Puntaje!BE13,Puntaje!BE$2:BE$34,0)</f>
        <v>2</v>
      </c>
      <c r="BF13" s="368">
        <f>RANK(Puntaje!BF13,Puntaje!BF$2:BF$34,0)</f>
        <v>1</v>
      </c>
      <c r="BG13" s="368">
        <f>RANK(Puntaje!BG13,Puntaje!BG$2:BG$34,0)</f>
        <v>29</v>
      </c>
      <c r="BH13" s="368">
        <f>RANK(Puntaje!BH13,Puntaje!BH$2:BH$34,0)</f>
        <v>33</v>
      </c>
      <c r="BI13" s="368">
        <f>RANK(Puntaje!BI13,Puntaje!BI$2:BI$34,0)</f>
        <v>26</v>
      </c>
      <c r="BJ13" s="368">
        <f>RANK(Puntaje!BJ13,Puntaje!BJ$2:BJ$34,0)</f>
        <v>21</v>
      </c>
      <c r="BK13" s="368">
        <f>RANK(Puntaje!BK13,Puntaje!BK$2:BK$34,0)</f>
        <v>7</v>
      </c>
      <c r="BL13" s="368">
        <f>RANK(Puntaje!BL13,Puntaje!BL$2:BL$34,0)</f>
        <v>10</v>
      </c>
      <c r="BM13" s="368">
        <f>RANK(Puntaje!BM13,Puntaje!BM$2:BM$34,0)</f>
        <v>33</v>
      </c>
      <c r="BN13" s="368">
        <f>RANK(Puntaje!BN13,Puntaje!BN$2:BN$34,0)</f>
        <v>9</v>
      </c>
      <c r="BO13" s="368">
        <f>RANK(Puntaje!BO13,Puntaje!BO$2:BO$34,0)</f>
        <v>9</v>
      </c>
      <c r="BP13" s="368">
        <f>RANK(Puntaje!BP13,Puntaje!BP$2:BP$34,0)</f>
        <v>21</v>
      </c>
      <c r="BQ13" s="368">
        <f>RANK(Puntaje!BQ13,Puntaje!BQ$2:BQ$34,0)</f>
        <v>31</v>
      </c>
      <c r="BR13" s="368">
        <f>RANK(Puntaje!BR13,Puntaje!BR$2:BR$34,0)</f>
        <v>28</v>
      </c>
      <c r="BS13" s="368">
        <f>RANK(Puntaje!BS13,Puntaje!BS$2:BS$34,0)</f>
        <v>19</v>
      </c>
      <c r="BT13" s="368">
        <f>RANK(Puntaje!BT13,Puntaje!BT$2:BT$34,0)</f>
        <v>24</v>
      </c>
      <c r="BU13" s="368">
        <f>RANK(Puntaje!BU13,Puntaje!BU$2:BU$34,0)</f>
        <v>19</v>
      </c>
    </row>
    <row r="14" spans="1:73">
      <c r="A14" s="367">
        <v>41</v>
      </c>
      <c r="B14" s="367" t="s">
        <v>92</v>
      </c>
      <c r="C14" s="367">
        <v>2024</v>
      </c>
      <c r="D14" s="368">
        <f>RANK(Puntaje!D14,Puntaje!D$2:D$34,0)</f>
        <v>22</v>
      </c>
      <c r="E14" s="368">
        <f>RANK(Puntaje!E14,Puntaje!E$2:E$34,0)</f>
        <v>13</v>
      </c>
      <c r="F14" s="368">
        <f>RANK(Puntaje!F14,Puntaje!F$2:F$34,0)</f>
        <v>13</v>
      </c>
      <c r="G14" s="368">
        <f>RANK(Puntaje!G14,Puntaje!G$2:G$34,0)</f>
        <v>10</v>
      </c>
      <c r="H14" s="368">
        <f>RANK(Puntaje!H14,Puntaje!H$2:H$34,0)</f>
        <v>17</v>
      </c>
      <c r="I14" s="368">
        <f>RANK(Puntaje!I14,Puntaje!I$2:I$34,0)</f>
        <v>24</v>
      </c>
      <c r="J14" s="368">
        <f>RANK(Puntaje!J14,Puntaje!J$2:J$34,0)</f>
        <v>3</v>
      </c>
      <c r="K14" s="368">
        <f>RANK(Puntaje!K14,Puntaje!K$2:K$34,0)</f>
        <v>6</v>
      </c>
      <c r="L14" s="368">
        <f>RANK(Puntaje!L14,Puntaje!L$2:L$34,0)</f>
        <v>12</v>
      </c>
      <c r="M14" s="368">
        <f>RANK(Puntaje!M14,Puntaje!M$2:M$34,0)</f>
        <v>3</v>
      </c>
      <c r="N14" s="368">
        <f>RANK(Puntaje!N14,Puntaje!N$2:N$34,0)</f>
        <v>10</v>
      </c>
      <c r="O14" s="368">
        <f>RANK(Puntaje!O14,Puntaje!O$2:O$34,0)</f>
        <v>19</v>
      </c>
      <c r="P14" s="368">
        <f>RANK(Puntaje!P14,Puntaje!P$2:P$34,0)</f>
        <v>25</v>
      </c>
      <c r="Q14" s="368">
        <f>RANK(Puntaje!Q14,Puntaje!Q$2:Q$34,0)</f>
        <v>10</v>
      </c>
      <c r="R14" s="368">
        <f>RANK(Puntaje!R14,Puntaje!R$2:R$34,0)</f>
        <v>28</v>
      </c>
      <c r="S14" s="368">
        <f>RANK(Puntaje!S14,Puntaje!S$2:S$34,0)</f>
        <v>21</v>
      </c>
      <c r="T14" s="368">
        <f>RANK(Puntaje!T14,Puntaje!T$2:T$34,0)</f>
        <v>23</v>
      </c>
      <c r="U14" s="368">
        <f>RANK(Puntaje!U14,Puntaje!U$2:U$34,0)</f>
        <v>8</v>
      </c>
      <c r="V14" s="368">
        <f>RANK(Puntaje!V14,Puntaje!V$2:V$34,0)</f>
        <v>12</v>
      </c>
      <c r="W14" s="368">
        <f>RANK(Puntaje!W14,Puntaje!W$2:W$34,0)</f>
        <v>9</v>
      </c>
      <c r="X14" s="368">
        <f>RANK(Puntaje!X14,Puntaje!X$2:X$34,0)</f>
        <v>18</v>
      </c>
      <c r="Y14" s="368">
        <f>RANK(Puntaje!Y14,Puntaje!Y$2:Y$34,0)</f>
        <v>11</v>
      </c>
      <c r="Z14" s="368">
        <f>RANK(Puntaje!Z14,Puntaje!Z$2:Z$34,0)</f>
        <v>14</v>
      </c>
      <c r="AA14" s="368">
        <f>RANK(Puntaje!AA14,Puntaje!AA$2:AA$34,0)</f>
        <v>21</v>
      </c>
      <c r="AB14" s="368">
        <f>RANK(Puntaje!AB14,Puntaje!AB$2:AB$34,0)</f>
        <v>17</v>
      </c>
      <c r="AC14" s="368">
        <f>RANK(Puntaje!AC14,Puntaje!AC$2:AC$34,0)</f>
        <v>19</v>
      </c>
      <c r="AD14" s="368">
        <f>RANK(Puntaje!AD14,Puntaje!AD$2:AD$34,0)</f>
        <v>26</v>
      </c>
      <c r="AE14" s="368">
        <f>RANK(Puntaje!AE14,Puntaje!AE$2:AE$34,0)</f>
        <v>28</v>
      </c>
      <c r="AF14" s="368">
        <f>RANK(Puntaje!AF14,Puntaje!AF$2:AF$34,0)</f>
        <v>31</v>
      </c>
      <c r="AG14" s="368">
        <f>RANK(Puntaje!AG14,Puntaje!AG$2:AG$34,0)</f>
        <v>24</v>
      </c>
      <c r="AH14" s="368">
        <f>RANK(Puntaje!AH14,Puntaje!AH$2:AH$34,0)</f>
        <v>15</v>
      </c>
      <c r="AI14" s="368">
        <f>RANK(Puntaje!AI14,Puntaje!AI$2:AI$34,0)</f>
        <v>2</v>
      </c>
      <c r="AJ14" s="368">
        <f>RANK(Puntaje!AJ14,Puntaje!AJ$2:AJ$34,0)</f>
        <v>24</v>
      </c>
      <c r="AK14" s="368">
        <f>RANK(Puntaje!AK14,Puntaje!AK$2:AK$34,0)</f>
        <v>26</v>
      </c>
      <c r="AL14" s="368">
        <f>RANK(Puntaje!AL14,Puntaje!AL$2:AL$34,0)</f>
        <v>3</v>
      </c>
      <c r="AM14" s="368">
        <f>RANK(Puntaje!AM14,Puntaje!AM$2:AM$34,0)</f>
        <v>18</v>
      </c>
      <c r="AN14" s="368">
        <f>RANK(Puntaje!AN14,Puntaje!AN$2:AN$34,0)</f>
        <v>24</v>
      </c>
      <c r="AO14" s="368">
        <f>RANK(Puntaje!AO14,Puntaje!AO$2:AO$34,0)</f>
        <v>1</v>
      </c>
      <c r="AP14" s="368">
        <f>RANK(Puntaje!AP14,Puntaje!AP$2:AP$34,0)</f>
        <v>6</v>
      </c>
      <c r="AQ14" s="368">
        <f>RANK(Puntaje!AQ14,Puntaje!AQ$2:AQ$34,0)</f>
        <v>29</v>
      </c>
      <c r="AR14" s="368">
        <f>RANK(Puntaje!AR14,Puntaje!AR$2:AR$34,0)</f>
        <v>14</v>
      </c>
      <c r="AS14" s="368">
        <f>RANK(Puntaje!AS14,Puntaje!AS$2:AS$34,0)</f>
        <v>14</v>
      </c>
      <c r="AT14" s="368">
        <f>RANK(Puntaje!AT14,Puntaje!AT$2:AT$34,0)</f>
        <v>9</v>
      </c>
      <c r="AU14" s="368">
        <f>RANK(Puntaje!AU14,Puntaje!AU$2:AU$34,0)</f>
        <v>18</v>
      </c>
      <c r="AV14" s="368">
        <f>RANK(Puntaje!AV14,Puntaje!AV$2:AV$34,0)</f>
        <v>7</v>
      </c>
      <c r="AW14" s="368">
        <f>RANK(Puntaje!AW14,Puntaje!AW$2:AW$34,0)</f>
        <v>13</v>
      </c>
      <c r="AX14" s="368">
        <f>RANK(Puntaje!AX14,Puntaje!AX$2:AX$34,0)</f>
        <v>16</v>
      </c>
      <c r="AY14" s="368">
        <f>RANK(Puntaje!AY14,Puntaje!AY$2:AY$34,0)</f>
        <v>14</v>
      </c>
      <c r="AZ14" s="368">
        <f>RANK(Puntaje!AZ14,Puntaje!AZ$2:AZ$34,0)</f>
        <v>18</v>
      </c>
      <c r="BA14" s="368">
        <f>RANK(Puntaje!BA14,Puntaje!BA$2:BA$34,0)</f>
        <v>26</v>
      </c>
      <c r="BB14" s="368">
        <f>RANK(Puntaje!BB14,Puntaje!BB$2:BB$34,0)</f>
        <v>29</v>
      </c>
      <c r="BC14" s="368">
        <f>RANK(Puntaje!BC14,Puntaje!BC$2:BC$34,0)</f>
        <v>18</v>
      </c>
      <c r="BD14" s="368">
        <f>RANK(Puntaje!BD14,Puntaje!BD$2:BD$34,0)</f>
        <v>2</v>
      </c>
      <c r="BE14" s="368">
        <f>RANK(Puntaje!BE14,Puntaje!BE$2:BE$34,0)</f>
        <v>17</v>
      </c>
      <c r="BF14" s="368">
        <f>RANK(Puntaje!BF14,Puntaje!BF$2:BF$34,0)</f>
        <v>25</v>
      </c>
      <c r="BG14" s="368">
        <f>RANK(Puntaje!BG14,Puntaje!BG$2:BG$34,0)</f>
        <v>12</v>
      </c>
      <c r="BH14" s="368">
        <f>RANK(Puntaje!BH14,Puntaje!BH$2:BH$34,0)</f>
        <v>31</v>
      </c>
      <c r="BI14" s="368">
        <f>RANK(Puntaje!BI14,Puntaje!BI$2:BI$34,0)</f>
        <v>23</v>
      </c>
      <c r="BJ14" s="368">
        <f>RANK(Puntaje!BJ14,Puntaje!BJ$2:BJ$34,0)</f>
        <v>27</v>
      </c>
      <c r="BK14" s="368">
        <f>RANK(Puntaje!BK14,Puntaje!BK$2:BK$34,0)</f>
        <v>20</v>
      </c>
      <c r="BL14" s="368">
        <f>RANK(Puntaje!BL14,Puntaje!BL$2:BL$34,0)</f>
        <v>17</v>
      </c>
      <c r="BM14" s="368">
        <f>RANK(Puntaje!BM14,Puntaje!BM$2:BM$34,0)</f>
        <v>19</v>
      </c>
      <c r="BN14" s="368">
        <f>RANK(Puntaje!BN14,Puntaje!BN$2:BN$34,0)</f>
        <v>6</v>
      </c>
      <c r="BO14" s="368">
        <f>RANK(Puntaje!BO14,Puntaje!BO$2:BO$34,0)</f>
        <v>6</v>
      </c>
      <c r="BP14" s="368">
        <f>RANK(Puntaje!BP14,Puntaje!BP$2:BP$34,0)</f>
        <v>3</v>
      </c>
      <c r="BQ14" s="368">
        <f>RANK(Puntaje!BQ14,Puntaje!BQ$2:BQ$34,0)</f>
        <v>23</v>
      </c>
      <c r="BR14" s="368">
        <f>RANK(Puntaje!BR14,Puntaje!BR$2:BR$34,0)</f>
        <v>6</v>
      </c>
      <c r="BS14" s="368">
        <f>RANK(Puntaje!BS14,Puntaje!BS$2:BS$34,0)</f>
        <v>1</v>
      </c>
      <c r="BT14" s="368">
        <f>RANK(Puntaje!BT14,Puntaje!BT$2:BT$34,0)</f>
        <v>12</v>
      </c>
      <c r="BU14" s="368">
        <f>RANK(Puntaje!BU14,Puntaje!BU$2:BU$34,0)</f>
        <v>3</v>
      </c>
    </row>
    <row r="15" spans="1:73">
      <c r="A15" s="367">
        <v>44</v>
      </c>
      <c r="B15" s="367" t="s">
        <v>93</v>
      </c>
      <c r="C15" s="367">
        <v>2024</v>
      </c>
      <c r="D15" s="368">
        <f>RANK(Puntaje!D15,Puntaje!D$2:D$34,0)</f>
        <v>23</v>
      </c>
      <c r="E15" s="368">
        <f>RANK(Puntaje!E15,Puntaje!E$2:E$34,0)</f>
        <v>11</v>
      </c>
      <c r="F15" s="368">
        <f>RANK(Puntaje!F15,Puntaje!F$2:F$34,0)</f>
        <v>26</v>
      </c>
      <c r="G15" s="368">
        <f>RANK(Puntaje!G15,Puntaje!G$2:G$34,0)</f>
        <v>27</v>
      </c>
      <c r="H15" s="368">
        <f>RANK(Puntaje!H15,Puntaje!H$2:H$34,0)</f>
        <v>28</v>
      </c>
      <c r="I15" s="368">
        <f>RANK(Puntaje!I15,Puntaje!I$2:I$34,0)</f>
        <v>25</v>
      </c>
      <c r="J15" s="368">
        <f>RANK(Puntaje!J15,Puntaje!J$2:J$34,0)</f>
        <v>28</v>
      </c>
      <c r="K15" s="368">
        <f>RANK(Puntaje!K15,Puntaje!K$2:K$34,0)</f>
        <v>31</v>
      </c>
      <c r="L15" s="368">
        <f>RANK(Puntaje!L15,Puntaje!L$2:L$34,0)</f>
        <v>31</v>
      </c>
      <c r="M15" s="368">
        <f>RANK(Puntaje!M15,Puntaje!M$2:M$34,0)</f>
        <v>14</v>
      </c>
      <c r="N15" s="368">
        <f>RANK(Puntaje!N15,Puntaje!N$2:N$34,0)</f>
        <v>19</v>
      </c>
      <c r="O15" s="368">
        <f>RANK(Puntaje!O15,Puntaje!O$2:O$34,0)</f>
        <v>30</v>
      </c>
      <c r="P15" s="368">
        <f>RANK(Puntaje!P15,Puntaje!P$2:P$34,0)</f>
        <v>17</v>
      </c>
      <c r="Q15" s="368">
        <f>RANK(Puntaje!Q15,Puntaje!Q$2:Q$34,0)</f>
        <v>21</v>
      </c>
      <c r="R15" s="368">
        <f>RANK(Puntaje!R15,Puntaje!R$2:R$34,0)</f>
        <v>3</v>
      </c>
      <c r="S15" s="368">
        <f>RANK(Puntaje!S15,Puntaje!S$2:S$34,0)</f>
        <v>12</v>
      </c>
      <c r="T15" s="368">
        <f>RANK(Puntaje!T15,Puntaje!T$2:T$34,0)</f>
        <v>28</v>
      </c>
      <c r="U15" s="368">
        <f>RANK(Puntaje!U15,Puntaje!U$2:U$34,0)</f>
        <v>20</v>
      </c>
      <c r="V15" s="368">
        <f>RANK(Puntaje!V15,Puntaje!V$2:V$34,0)</f>
        <v>25</v>
      </c>
      <c r="W15" s="368">
        <f>RANK(Puntaje!W15,Puntaje!W$2:W$34,0)</f>
        <v>4</v>
      </c>
      <c r="X15" s="368">
        <f>RANK(Puntaje!X15,Puntaje!X$2:X$34,0)</f>
        <v>10</v>
      </c>
      <c r="Y15" s="368">
        <f>RANK(Puntaje!Y15,Puntaje!Y$2:Y$34,0)</f>
        <v>2</v>
      </c>
      <c r="Z15" s="368">
        <f>RANK(Puntaje!Z15,Puntaje!Z$2:Z$34,0)</f>
        <v>12</v>
      </c>
      <c r="AA15" s="368">
        <f>RANK(Puntaje!AA15,Puntaje!AA$2:AA$34,0)</f>
        <v>5</v>
      </c>
      <c r="AB15" s="368">
        <f>RANK(Puntaje!AB15,Puntaje!AB$2:AB$34,0)</f>
        <v>3</v>
      </c>
      <c r="AC15" s="368">
        <f>RANK(Puntaje!AC15,Puntaje!AC$2:AC$34,0)</f>
        <v>15</v>
      </c>
      <c r="AD15" s="368">
        <f>RANK(Puntaje!AD15,Puntaje!AD$2:AD$34,0)</f>
        <v>4</v>
      </c>
      <c r="AE15" s="368">
        <f>RANK(Puntaje!AE15,Puntaje!AE$2:AE$34,0)</f>
        <v>4</v>
      </c>
      <c r="AF15" s="368">
        <f>RANK(Puntaje!AF15,Puntaje!AF$2:AF$34,0)</f>
        <v>4</v>
      </c>
      <c r="AG15" s="368">
        <f>RANK(Puntaje!AG15,Puntaje!AG$2:AG$34,0)</f>
        <v>26</v>
      </c>
      <c r="AH15" s="368">
        <f>RANK(Puntaje!AH15,Puntaje!AH$2:AH$34,0)</f>
        <v>20</v>
      </c>
      <c r="AI15" s="368">
        <f>RANK(Puntaje!AI15,Puntaje!AI$2:AI$34,0)</f>
        <v>10</v>
      </c>
      <c r="AJ15" s="368">
        <f>RANK(Puntaje!AJ15,Puntaje!AJ$2:AJ$34,0)</f>
        <v>31</v>
      </c>
      <c r="AK15" s="368">
        <f>RANK(Puntaje!AK15,Puntaje!AK$2:AK$34,0)</f>
        <v>29</v>
      </c>
      <c r="AL15" s="368">
        <f>RANK(Puntaje!AL15,Puntaje!AL$2:AL$34,0)</f>
        <v>12</v>
      </c>
      <c r="AM15" s="368">
        <f>RANK(Puntaje!AM15,Puntaje!AM$2:AM$34,0)</f>
        <v>23</v>
      </c>
      <c r="AN15" s="368">
        <f>RANK(Puntaje!AN15,Puntaje!AN$2:AN$34,0)</f>
        <v>29</v>
      </c>
      <c r="AO15" s="368">
        <f>RANK(Puntaje!AO15,Puntaje!AO$2:AO$34,0)</f>
        <v>28</v>
      </c>
      <c r="AP15" s="368">
        <f>RANK(Puntaje!AP15,Puntaje!AP$2:AP$34,0)</f>
        <v>29</v>
      </c>
      <c r="AQ15" s="368">
        <f>RANK(Puntaje!AQ15,Puntaje!AQ$2:AQ$34,0)</f>
        <v>9</v>
      </c>
      <c r="AR15" s="368">
        <f>RANK(Puntaje!AR15,Puntaje!AR$2:AR$34,0)</f>
        <v>10</v>
      </c>
      <c r="AS15" s="368">
        <f>RANK(Puntaje!AS15,Puntaje!AS$2:AS$34,0)</f>
        <v>15</v>
      </c>
      <c r="AT15" s="368">
        <f>RANK(Puntaje!AT15,Puntaje!AT$2:AT$34,0)</f>
        <v>16</v>
      </c>
      <c r="AU15" s="368">
        <f>RANK(Puntaje!AU15,Puntaje!AU$2:AU$34,0)</f>
        <v>11</v>
      </c>
      <c r="AV15" s="368">
        <f>RANK(Puntaje!AV15,Puntaje!AV$2:AV$34,0)</f>
        <v>22</v>
      </c>
      <c r="AW15" s="368">
        <f>RANK(Puntaje!AW15,Puntaje!AW$2:AW$34,0)</f>
        <v>1</v>
      </c>
      <c r="AX15" s="368">
        <f>RANK(Puntaje!AX15,Puntaje!AX$2:AX$34,0)</f>
        <v>2</v>
      </c>
      <c r="AY15" s="368">
        <f>RANK(Puntaje!AY15,Puntaje!AY$2:AY$34,0)</f>
        <v>25</v>
      </c>
      <c r="AZ15" s="368">
        <f>RANK(Puntaje!AZ15,Puntaje!AZ$2:AZ$34,0)</f>
        <v>24</v>
      </c>
      <c r="BA15" s="368">
        <f>RANK(Puntaje!BA15,Puntaje!BA$2:BA$34,0)</f>
        <v>8</v>
      </c>
      <c r="BB15" s="368">
        <f>RANK(Puntaje!BB15,Puntaje!BB$2:BB$34,0)</f>
        <v>10</v>
      </c>
      <c r="BC15" s="368">
        <f>RANK(Puntaje!BC15,Puntaje!BC$2:BC$34,0)</f>
        <v>14</v>
      </c>
      <c r="BD15" s="368">
        <f>RANK(Puntaje!BD15,Puntaje!BD$2:BD$34,0)</f>
        <v>19</v>
      </c>
      <c r="BE15" s="368">
        <f>RANK(Puntaje!BE15,Puntaje!BE$2:BE$34,0)</f>
        <v>9</v>
      </c>
      <c r="BF15" s="368">
        <f>RANK(Puntaje!BF15,Puntaje!BF$2:BF$34,0)</f>
        <v>8</v>
      </c>
      <c r="BG15" s="368">
        <f>RANK(Puntaje!BG15,Puntaje!BG$2:BG$34,0)</f>
        <v>32</v>
      </c>
      <c r="BH15" s="368">
        <f>RANK(Puntaje!BH15,Puntaje!BH$2:BH$34,0)</f>
        <v>12</v>
      </c>
      <c r="BI15" s="368">
        <f>RANK(Puntaje!BI15,Puntaje!BI$2:BI$34,0)</f>
        <v>15</v>
      </c>
      <c r="BJ15" s="368">
        <f>RANK(Puntaje!BJ15,Puntaje!BJ$2:BJ$34,0)</f>
        <v>23</v>
      </c>
      <c r="BK15" s="368">
        <f>RANK(Puntaje!BK15,Puntaje!BK$2:BK$34,0)</f>
        <v>4</v>
      </c>
      <c r="BL15" s="368">
        <f>RANK(Puntaje!BL15,Puntaje!BL$2:BL$34,0)</f>
        <v>33</v>
      </c>
      <c r="BM15" s="368">
        <f>RANK(Puntaje!BM15,Puntaje!BM$2:BM$34,0)</f>
        <v>31</v>
      </c>
      <c r="BN15" s="368">
        <f>RANK(Puntaje!BN15,Puntaje!BN$2:BN$34,0)</f>
        <v>22</v>
      </c>
      <c r="BO15" s="368">
        <f>RANK(Puntaje!BO15,Puntaje!BO$2:BO$34,0)</f>
        <v>22</v>
      </c>
      <c r="BP15" s="368">
        <f>RANK(Puntaje!BP15,Puntaje!BP$2:BP$34,0)</f>
        <v>29</v>
      </c>
      <c r="BQ15" s="368">
        <f>RANK(Puntaje!BQ15,Puntaje!BQ$2:BQ$34,0)</f>
        <v>21</v>
      </c>
      <c r="BR15" s="368">
        <f>RANK(Puntaje!BR15,Puntaje!BR$2:BR$34,0)</f>
        <v>30</v>
      </c>
      <c r="BS15" s="368">
        <f>RANK(Puntaje!BS15,Puntaje!BS$2:BS$34,0)</f>
        <v>27</v>
      </c>
      <c r="BT15" s="368">
        <f>RANK(Puntaje!BT15,Puntaje!BT$2:BT$34,0)</f>
        <v>18</v>
      </c>
      <c r="BU15" s="368">
        <f>RANK(Puntaje!BU15,Puntaje!BU$2:BU$34,0)</f>
        <v>25</v>
      </c>
    </row>
    <row r="16" spans="1:73">
      <c r="A16" s="367">
        <v>47</v>
      </c>
      <c r="B16" s="367" t="s">
        <v>94</v>
      </c>
      <c r="C16" s="367">
        <v>2024</v>
      </c>
      <c r="D16" s="368">
        <f>RANK(Puntaje!D16,Puntaje!D$2:D$34,0)</f>
        <v>14</v>
      </c>
      <c r="E16" s="368">
        <f>RANK(Puntaje!E16,Puntaje!E$2:E$34,0)</f>
        <v>8</v>
      </c>
      <c r="F16" s="368">
        <f>RANK(Puntaje!F16,Puntaje!F$2:F$34,0)</f>
        <v>25</v>
      </c>
      <c r="G16" s="368">
        <f>RANK(Puntaje!G16,Puntaje!G$2:G$34,0)</f>
        <v>22</v>
      </c>
      <c r="H16" s="368">
        <f>RANK(Puntaje!H16,Puntaje!H$2:H$34,0)</f>
        <v>25</v>
      </c>
      <c r="I16" s="368">
        <f>RANK(Puntaje!I16,Puntaje!I$2:I$34,0)</f>
        <v>21</v>
      </c>
      <c r="J16" s="368">
        <f>RANK(Puntaje!J16,Puntaje!J$2:J$34,0)</f>
        <v>17</v>
      </c>
      <c r="K16" s="368">
        <f>RANK(Puntaje!K16,Puntaje!K$2:K$34,0)</f>
        <v>20</v>
      </c>
      <c r="L16" s="368">
        <f>RANK(Puntaje!L16,Puntaje!L$2:L$34,0)</f>
        <v>18</v>
      </c>
      <c r="M16" s="368">
        <f>RANK(Puntaje!M16,Puntaje!M$2:M$34,0)</f>
        <v>11</v>
      </c>
      <c r="N16" s="368">
        <f>RANK(Puntaje!N16,Puntaje!N$2:N$34,0)</f>
        <v>21</v>
      </c>
      <c r="O16" s="368">
        <f>RANK(Puntaje!O16,Puntaje!O$2:O$34,0)</f>
        <v>1</v>
      </c>
      <c r="P16" s="368">
        <f>RANK(Puntaje!P16,Puntaje!P$2:P$34,0)</f>
        <v>15</v>
      </c>
      <c r="Q16" s="368">
        <f>RANK(Puntaje!Q16,Puntaje!Q$2:Q$34,0)</f>
        <v>18</v>
      </c>
      <c r="R16" s="368">
        <f>RANK(Puntaje!R16,Puntaje!R$2:R$34,0)</f>
        <v>9</v>
      </c>
      <c r="S16" s="368">
        <f>RANK(Puntaje!S16,Puntaje!S$2:S$34,0)</f>
        <v>14</v>
      </c>
      <c r="T16" s="368">
        <f>RANK(Puntaje!T16,Puntaje!T$2:T$34,0)</f>
        <v>22</v>
      </c>
      <c r="U16" s="368">
        <f>RANK(Puntaje!U16,Puntaje!U$2:U$34,0)</f>
        <v>15</v>
      </c>
      <c r="V16" s="368">
        <f>RANK(Puntaje!V16,Puntaje!V$2:V$34,0)</f>
        <v>22</v>
      </c>
      <c r="W16" s="368">
        <f>RANK(Puntaje!W16,Puntaje!W$2:W$34,0)</f>
        <v>3</v>
      </c>
      <c r="X16" s="368">
        <f>RANK(Puntaje!X16,Puntaje!X$2:X$34,0)</f>
        <v>11</v>
      </c>
      <c r="Y16" s="368">
        <f>RANK(Puntaje!Y16,Puntaje!Y$2:Y$34,0)</f>
        <v>16</v>
      </c>
      <c r="Z16" s="368">
        <f>RANK(Puntaje!Z16,Puntaje!Z$2:Z$34,0)</f>
        <v>13</v>
      </c>
      <c r="AA16" s="368">
        <f>RANK(Puntaje!AA16,Puntaje!AA$2:AA$34,0)</f>
        <v>17</v>
      </c>
      <c r="AB16" s="368">
        <f>RANK(Puntaje!AB16,Puntaje!AB$2:AB$34,0)</f>
        <v>7</v>
      </c>
      <c r="AC16" s="368">
        <f>RANK(Puntaje!AC16,Puntaje!AC$2:AC$34,0)</f>
        <v>27</v>
      </c>
      <c r="AD16" s="368">
        <f>RANK(Puntaje!AD16,Puntaje!AD$2:AD$34,0)</f>
        <v>16</v>
      </c>
      <c r="AE16" s="368">
        <f>RANK(Puntaje!AE16,Puntaje!AE$2:AE$34,0)</f>
        <v>9</v>
      </c>
      <c r="AF16" s="368">
        <f>RANK(Puntaje!AF16,Puntaje!AF$2:AF$34,0)</f>
        <v>23</v>
      </c>
      <c r="AG16" s="368">
        <f>RANK(Puntaje!AG16,Puntaje!AG$2:AG$34,0)</f>
        <v>15</v>
      </c>
      <c r="AH16" s="368">
        <f>RANK(Puntaje!AH16,Puntaje!AH$2:AH$34,0)</f>
        <v>22</v>
      </c>
      <c r="AI16" s="368">
        <f>RANK(Puntaje!AI16,Puntaje!AI$2:AI$34,0)</f>
        <v>16</v>
      </c>
      <c r="AJ16" s="368">
        <f>RANK(Puntaje!AJ16,Puntaje!AJ$2:AJ$34,0)</f>
        <v>21</v>
      </c>
      <c r="AK16" s="368">
        <f>RANK(Puntaje!AK16,Puntaje!AK$2:AK$34,0)</f>
        <v>23</v>
      </c>
      <c r="AL16" s="368">
        <f>RANK(Puntaje!AL16,Puntaje!AL$2:AL$34,0)</f>
        <v>19</v>
      </c>
      <c r="AM16" s="368">
        <f>RANK(Puntaje!AM16,Puntaje!AM$2:AM$34,0)</f>
        <v>14</v>
      </c>
      <c r="AN16" s="368">
        <f>RANK(Puntaje!AN16,Puntaje!AN$2:AN$34,0)</f>
        <v>20</v>
      </c>
      <c r="AO16" s="368">
        <f>RANK(Puntaje!AO16,Puntaje!AO$2:AO$34,0)</f>
        <v>19</v>
      </c>
      <c r="AP16" s="368">
        <f>RANK(Puntaje!AP16,Puntaje!AP$2:AP$34,0)</f>
        <v>16</v>
      </c>
      <c r="AQ16" s="368">
        <f>RANK(Puntaje!AQ16,Puntaje!AQ$2:AQ$34,0)</f>
        <v>15</v>
      </c>
      <c r="AR16" s="368">
        <f>RANK(Puntaje!AR16,Puntaje!AR$2:AR$34,0)</f>
        <v>23</v>
      </c>
      <c r="AS16" s="368">
        <f>RANK(Puntaje!AS16,Puntaje!AS$2:AS$34,0)</f>
        <v>29</v>
      </c>
      <c r="AT16" s="368">
        <f>RANK(Puntaje!AT16,Puntaje!AT$2:AT$34,0)</f>
        <v>31</v>
      </c>
      <c r="AU16" s="368">
        <f>RANK(Puntaje!AU16,Puntaje!AU$2:AU$34,0)</f>
        <v>32</v>
      </c>
      <c r="AV16" s="368">
        <f>RANK(Puntaje!AV16,Puntaje!AV$2:AV$34,0)</f>
        <v>8</v>
      </c>
      <c r="AW16" s="368">
        <f>RANK(Puntaje!AW16,Puntaje!AW$2:AW$34,0)</f>
        <v>29</v>
      </c>
      <c r="AX16" s="368">
        <f>RANK(Puntaje!AX16,Puntaje!AX$2:AX$34,0)</f>
        <v>19</v>
      </c>
      <c r="AY16" s="368">
        <f>RANK(Puntaje!AY16,Puntaje!AY$2:AY$34,0)</f>
        <v>15</v>
      </c>
      <c r="AZ16" s="368">
        <f>RANK(Puntaje!AZ16,Puntaje!AZ$2:AZ$34,0)</f>
        <v>22</v>
      </c>
      <c r="BA16" s="368">
        <f>RANK(Puntaje!BA16,Puntaje!BA$2:BA$34,0)</f>
        <v>6</v>
      </c>
      <c r="BB16" s="368">
        <f>RANK(Puntaje!BB16,Puntaje!BB$2:BB$34,0)</f>
        <v>5</v>
      </c>
      <c r="BC16" s="368">
        <f>RANK(Puntaje!BC16,Puntaje!BC$2:BC$34,0)</f>
        <v>30</v>
      </c>
      <c r="BD16" s="368">
        <f>RANK(Puntaje!BD16,Puntaje!BD$2:BD$34,0)</f>
        <v>5</v>
      </c>
      <c r="BE16" s="368">
        <f>RANK(Puntaje!BE16,Puntaje!BE$2:BE$34,0)</f>
        <v>24</v>
      </c>
      <c r="BF16" s="368">
        <f>RANK(Puntaje!BF16,Puntaje!BF$2:BF$34,0)</f>
        <v>17</v>
      </c>
      <c r="BG16" s="368">
        <f>RANK(Puntaje!BG16,Puntaje!BG$2:BG$34,0)</f>
        <v>18</v>
      </c>
      <c r="BH16" s="368">
        <f>RANK(Puntaje!BH16,Puntaje!BH$2:BH$34,0)</f>
        <v>22</v>
      </c>
      <c r="BI16" s="368">
        <f>RANK(Puntaje!BI16,Puntaje!BI$2:BI$34,0)</f>
        <v>31</v>
      </c>
      <c r="BJ16" s="368">
        <f>RANK(Puntaje!BJ16,Puntaje!BJ$2:BJ$34,0)</f>
        <v>26</v>
      </c>
      <c r="BK16" s="368">
        <f>RANK(Puntaje!BK16,Puntaje!BK$2:BK$34,0)</f>
        <v>31</v>
      </c>
      <c r="BL16" s="368">
        <f>RANK(Puntaje!BL16,Puntaje!BL$2:BL$34,0)</f>
        <v>22</v>
      </c>
      <c r="BM16" s="368">
        <f>RANK(Puntaje!BM16,Puntaje!BM$2:BM$34,0)</f>
        <v>27</v>
      </c>
      <c r="BN16" s="368">
        <f>RANK(Puntaje!BN16,Puntaje!BN$2:BN$34,0)</f>
        <v>2</v>
      </c>
      <c r="BO16" s="368">
        <f>RANK(Puntaje!BO16,Puntaje!BO$2:BO$34,0)</f>
        <v>2</v>
      </c>
      <c r="BP16" s="368">
        <f>RANK(Puntaje!BP16,Puntaje!BP$2:BP$34,0)</f>
        <v>25</v>
      </c>
      <c r="BQ16" s="368">
        <f>RANK(Puntaje!BQ16,Puntaje!BQ$2:BQ$34,0)</f>
        <v>24</v>
      </c>
      <c r="BR16" s="368">
        <f>RANK(Puntaje!BR16,Puntaje!BR$2:BR$34,0)</f>
        <v>16</v>
      </c>
      <c r="BS16" s="368">
        <f>RANK(Puntaje!BS16,Puntaje!BS$2:BS$34,0)</f>
        <v>13</v>
      </c>
      <c r="BT16" s="368">
        <f>RANK(Puntaje!BT16,Puntaje!BT$2:BT$34,0)</f>
        <v>9</v>
      </c>
      <c r="BU16" s="368">
        <f>RANK(Puntaje!BU16,Puntaje!BU$2:BU$34,0)</f>
        <v>12</v>
      </c>
    </row>
    <row r="17" spans="1:73">
      <c r="A17" s="367">
        <v>50</v>
      </c>
      <c r="B17" s="367" t="s">
        <v>95</v>
      </c>
      <c r="C17" s="367">
        <v>2024</v>
      </c>
      <c r="D17" s="368">
        <f>RANK(Puntaje!D17,Puntaje!D$2:D$34,0)</f>
        <v>16</v>
      </c>
      <c r="E17" s="368">
        <f>RANK(Puntaje!E17,Puntaje!E$2:E$34,0)</f>
        <v>26</v>
      </c>
      <c r="F17" s="368">
        <f>RANK(Puntaje!F17,Puntaje!F$2:F$34,0)</f>
        <v>15</v>
      </c>
      <c r="G17" s="368">
        <f>RANK(Puntaje!G17,Puntaje!G$2:G$34,0)</f>
        <v>9</v>
      </c>
      <c r="H17" s="368">
        <f>RANK(Puntaje!H17,Puntaje!H$2:H$34,0)</f>
        <v>12</v>
      </c>
      <c r="I17" s="368">
        <f>RANK(Puntaje!I17,Puntaje!I$2:I$34,0)</f>
        <v>7</v>
      </c>
      <c r="J17" s="368">
        <f>RANK(Puntaje!J17,Puntaje!J$2:J$34,0)</f>
        <v>21</v>
      </c>
      <c r="K17" s="368">
        <f>RANK(Puntaje!K17,Puntaje!K$2:K$34,0)</f>
        <v>25</v>
      </c>
      <c r="L17" s="368">
        <f>RANK(Puntaje!L17,Puntaje!L$2:L$34,0)</f>
        <v>7</v>
      </c>
      <c r="M17" s="368">
        <f>RANK(Puntaje!M17,Puntaje!M$2:M$34,0)</f>
        <v>23</v>
      </c>
      <c r="N17" s="368">
        <f>RANK(Puntaje!N17,Puntaje!N$2:N$34,0)</f>
        <v>22</v>
      </c>
      <c r="O17" s="368">
        <f>RANK(Puntaje!O17,Puntaje!O$2:O$34,0)</f>
        <v>14</v>
      </c>
      <c r="P17" s="368">
        <f>RANK(Puntaje!P17,Puntaje!P$2:P$34,0)</f>
        <v>31</v>
      </c>
      <c r="Q17" s="368">
        <f>RANK(Puntaje!Q17,Puntaje!Q$2:Q$34,0)</f>
        <v>25</v>
      </c>
      <c r="R17" s="368">
        <f>RANK(Puntaje!R17,Puntaje!R$2:R$34,0)</f>
        <v>5</v>
      </c>
      <c r="S17" s="368">
        <f>RANK(Puntaje!S17,Puntaje!S$2:S$34,0)</f>
        <v>22</v>
      </c>
      <c r="T17" s="368">
        <f>RANK(Puntaje!T17,Puntaje!T$2:T$34,0)</f>
        <v>1</v>
      </c>
      <c r="U17" s="368">
        <f>RANK(Puntaje!U17,Puntaje!U$2:U$34,0)</f>
        <v>31</v>
      </c>
      <c r="V17" s="368">
        <f>RANK(Puntaje!V17,Puntaje!V$2:V$34,0)</f>
        <v>30</v>
      </c>
      <c r="W17" s="368">
        <f>RANK(Puntaje!W17,Puntaje!W$2:W$34,0)</f>
        <v>20</v>
      </c>
      <c r="X17" s="368">
        <f>RANK(Puntaje!X17,Puntaje!X$2:X$34,0)</f>
        <v>19</v>
      </c>
      <c r="Y17" s="368">
        <f>RANK(Puntaje!Y17,Puntaje!Y$2:Y$34,0)</f>
        <v>29</v>
      </c>
      <c r="Z17" s="368">
        <f>RANK(Puntaje!Z17,Puntaje!Z$2:Z$34,0)</f>
        <v>32</v>
      </c>
      <c r="AA17" s="368">
        <f>RANK(Puntaje!AA17,Puntaje!AA$2:AA$34,0)</f>
        <v>27</v>
      </c>
      <c r="AB17" s="368">
        <f>RANK(Puntaje!AB17,Puntaje!AB$2:AB$34,0)</f>
        <v>20</v>
      </c>
      <c r="AC17" s="368">
        <f>RANK(Puntaje!AC17,Puntaje!AC$2:AC$34,0)</f>
        <v>24</v>
      </c>
      <c r="AD17" s="368">
        <f>RANK(Puntaje!AD17,Puntaje!AD$2:AD$34,0)</f>
        <v>17</v>
      </c>
      <c r="AE17" s="368">
        <f>RANK(Puntaje!AE17,Puntaje!AE$2:AE$34,0)</f>
        <v>24</v>
      </c>
      <c r="AF17" s="368">
        <f>RANK(Puntaje!AF17,Puntaje!AF$2:AF$34,0)</f>
        <v>20</v>
      </c>
      <c r="AG17" s="368">
        <f>RANK(Puntaje!AG17,Puntaje!AG$2:AG$34,0)</f>
        <v>4</v>
      </c>
      <c r="AH17" s="368">
        <f>RANK(Puntaje!AH17,Puntaje!AH$2:AH$34,0)</f>
        <v>16</v>
      </c>
      <c r="AI17" s="368">
        <f>RANK(Puntaje!AI17,Puntaje!AI$2:AI$34,0)</f>
        <v>4</v>
      </c>
      <c r="AJ17" s="368">
        <f>RANK(Puntaje!AJ17,Puntaje!AJ$2:AJ$34,0)</f>
        <v>14</v>
      </c>
      <c r="AK17" s="368">
        <f>RANK(Puntaje!AK17,Puntaje!AK$2:AK$34,0)</f>
        <v>18</v>
      </c>
      <c r="AL17" s="368">
        <f>RANK(Puntaje!AL17,Puntaje!AL$2:AL$34,0)</f>
        <v>20</v>
      </c>
      <c r="AM17" s="368">
        <f>RANK(Puntaje!AM17,Puntaje!AM$2:AM$34,0)</f>
        <v>20</v>
      </c>
      <c r="AN17" s="368">
        <f>RANK(Puntaje!AN17,Puntaje!AN$2:AN$34,0)</f>
        <v>13</v>
      </c>
      <c r="AO17" s="368">
        <f>RANK(Puntaje!AO17,Puntaje!AO$2:AO$34,0)</f>
        <v>16</v>
      </c>
      <c r="AP17" s="368">
        <f>RANK(Puntaje!AP17,Puntaje!AP$2:AP$34,0)</f>
        <v>13</v>
      </c>
      <c r="AQ17" s="368">
        <f>RANK(Puntaje!AQ17,Puntaje!AQ$2:AQ$34,0)</f>
        <v>19</v>
      </c>
      <c r="AR17" s="368">
        <f>RANK(Puntaje!AR17,Puntaje!AR$2:AR$34,0)</f>
        <v>20</v>
      </c>
      <c r="AS17" s="368">
        <f>RANK(Puntaje!AS17,Puntaje!AS$2:AS$34,0)</f>
        <v>4</v>
      </c>
      <c r="AT17" s="368">
        <f>RANK(Puntaje!AT17,Puntaje!AT$2:AT$34,0)</f>
        <v>2</v>
      </c>
      <c r="AU17" s="368">
        <f>RANK(Puntaje!AU17,Puntaje!AU$2:AU$34,0)</f>
        <v>24</v>
      </c>
      <c r="AV17" s="368">
        <f>RANK(Puntaje!AV17,Puntaje!AV$2:AV$34,0)</f>
        <v>21</v>
      </c>
      <c r="AW17" s="368">
        <f>RANK(Puntaje!AW17,Puntaje!AW$2:AW$34,0)</f>
        <v>14</v>
      </c>
      <c r="AX17" s="368">
        <f>RANK(Puntaje!AX17,Puntaje!AX$2:AX$34,0)</f>
        <v>23</v>
      </c>
      <c r="AY17" s="368">
        <f>RANK(Puntaje!AY17,Puntaje!AY$2:AY$34,0)</f>
        <v>19</v>
      </c>
      <c r="AZ17" s="368">
        <f>RANK(Puntaje!AZ17,Puntaje!AZ$2:AZ$34,0)</f>
        <v>17</v>
      </c>
      <c r="BA17" s="368">
        <f>RANK(Puntaje!BA17,Puntaje!BA$2:BA$34,0)</f>
        <v>29</v>
      </c>
      <c r="BB17" s="368">
        <f>RANK(Puntaje!BB17,Puntaje!BB$2:BB$34,0)</f>
        <v>11</v>
      </c>
      <c r="BC17" s="368">
        <f>RANK(Puntaje!BC17,Puntaje!BC$2:BC$34,0)</f>
        <v>5</v>
      </c>
      <c r="BD17" s="368">
        <f>RANK(Puntaje!BD17,Puntaje!BD$2:BD$34,0)</f>
        <v>1</v>
      </c>
      <c r="BE17" s="368">
        <f>RANK(Puntaje!BE17,Puntaje!BE$2:BE$34,0)</f>
        <v>32</v>
      </c>
      <c r="BF17" s="368">
        <f>RANK(Puntaje!BF17,Puntaje!BF$2:BF$34,0)</f>
        <v>13</v>
      </c>
      <c r="BG17" s="368">
        <f>RANK(Puntaje!BG17,Puntaje!BG$2:BG$34,0)</f>
        <v>7</v>
      </c>
      <c r="BH17" s="368">
        <f>RANK(Puntaje!BH17,Puntaje!BH$2:BH$34,0)</f>
        <v>15</v>
      </c>
      <c r="BI17" s="368">
        <f>RANK(Puntaje!BI17,Puntaje!BI$2:BI$34,0)</f>
        <v>9</v>
      </c>
      <c r="BJ17" s="368">
        <f>RANK(Puntaje!BJ17,Puntaje!BJ$2:BJ$34,0)</f>
        <v>19</v>
      </c>
      <c r="BK17" s="368">
        <f>RANK(Puntaje!BK17,Puntaje!BK$2:BK$34,0)</f>
        <v>17</v>
      </c>
      <c r="BL17" s="368">
        <f>RANK(Puntaje!BL17,Puntaje!BL$2:BL$34,0)</f>
        <v>28</v>
      </c>
      <c r="BM17" s="368">
        <f>RANK(Puntaje!BM17,Puntaje!BM$2:BM$34,0)</f>
        <v>4</v>
      </c>
      <c r="BN17" s="368">
        <f>RANK(Puntaje!BN17,Puntaje!BN$2:BN$34,0)</f>
        <v>15</v>
      </c>
      <c r="BO17" s="368">
        <f>RANK(Puntaje!BO17,Puntaje!BO$2:BO$34,0)</f>
        <v>15</v>
      </c>
      <c r="BP17" s="368">
        <f>RANK(Puntaje!BP17,Puntaje!BP$2:BP$34,0)</f>
        <v>17</v>
      </c>
      <c r="BQ17" s="368">
        <f>RANK(Puntaje!BQ17,Puntaje!BQ$2:BQ$34,0)</f>
        <v>6</v>
      </c>
      <c r="BR17" s="368">
        <f>RANK(Puntaje!BR17,Puntaje!BR$2:BR$34,0)</f>
        <v>23</v>
      </c>
      <c r="BS17" s="368">
        <f>RANK(Puntaje!BS17,Puntaje!BS$2:BS$34,0)</f>
        <v>22</v>
      </c>
      <c r="BT17" s="368">
        <f>RANK(Puntaje!BT17,Puntaje!BT$2:BT$34,0)</f>
        <v>15</v>
      </c>
      <c r="BU17" s="368">
        <f>RANK(Puntaje!BU17,Puntaje!BU$2:BU$34,0)</f>
        <v>24</v>
      </c>
    </row>
    <row r="18" spans="1:73">
      <c r="A18" s="367">
        <v>52</v>
      </c>
      <c r="B18" s="367" t="s">
        <v>96</v>
      </c>
      <c r="C18" s="367">
        <v>2024</v>
      </c>
      <c r="D18" s="368">
        <f>RANK(Puntaje!D18,Puntaje!D$2:D$34,0)</f>
        <v>21</v>
      </c>
      <c r="E18" s="368">
        <f>RANK(Puntaje!E18,Puntaje!E$2:E$34,0)</f>
        <v>30</v>
      </c>
      <c r="F18" s="368">
        <f>RANK(Puntaje!F18,Puntaje!F$2:F$34,0)</f>
        <v>6</v>
      </c>
      <c r="G18" s="368">
        <f>RANK(Puntaje!G18,Puntaje!G$2:G$34,0)</f>
        <v>8</v>
      </c>
      <c r="H18" s="368">
        <f>RANK(Puntaje!H18,Puntaje!H$2:H$34,0)</f>
        <v>4</v>
      </c>
      <c r="I18" s="368">
        <f>RANK(Puntaje!I18,Puntaje!I$2:I$34,0)</f>
        <v>30</v>
      </c>
      <c r="J18" s="368">
        <f>RANK(Puntaje!J18,Puntaje!J$2:J$34,0)</f>
        <v>7</v>
      </c>
      <c r="K18" s="368">
        <f>RANK(Puntaje!K18,Puntaje!K$2:K$34,0)</f>
        <v>9</v>
      </c>
      <c r="L18" s="368">
        <f>RANK(Puntaje!L18,Puntaje!L$2:L$34,0)</f>
        <v>2</v>
      </c>
      <c r="M18" s="368">
        <f>RANK(Puntaje!M18,Puntaje!M$2:M$34,0)</f>
        <v>21</v>
      </c>
      <c r="N18" s="368">
        <f>RANK(Puntaje!N18,Puntaje!N$2:N$34,0)</f>
        <v>13</v>
      </c>
      <c r="O18" s="368">
        <f>RANK(Puntaje!O18,Puntaje!O$2:O$34,0)</f>
        <v>23</v>
      </c>
      <c r="P18" s="368">
        <f>RANK(Puntaje!P18,Puntaje!P$2:P$34,0)</f>
        <v>24</v>
      </c>
      <c r="Q18" s="368">
        <f>RANK(Puntaje!Q18,Puntaje!Q$2:Q$34,0)</f>
        <v>19</v>
      </c>
      <c r="R18" s="368">
        <f>RANK(Puntaje!R18,Puntaje!R$2:R$34,0)</f>
        <v>7</v>
      </c>
      <c r="S18" s="368">
        <f>RANK(Puntaje!S18,Puntaje!S$2:S$34,0)</f>
        <v>23</v>
      </c>
      <c r="T18" s="368">
        <f>RANK(Puntaje!T18,Puntaje!T$2:T$34,0)</f>
        <v>19</v>
      </c>
      <c r="U18" s="368">
        <f>RANK(Puntaje!U18,Puntaje!U$2:U$34,0)</f>
        <v>21</v>
      </c>
      <c r="V18" s="368">
        <f>RANK(Puntaje!V18,Puntaje!V$2:V$34,0)</f>
        <v>19</v>
      </c>
      <c r="W18" s="368">
        <f>RANK(Puntaje!W18,Puntaje!W$2:W$34,0)</f>
        <v>6</v>
      </c>
      <c r="X18" s="368">
        <f>RANK(Puntaje!X18,Puntaje!X$2:X$34,0)</f>
        <v>28</v>
      </c>
      <c r="Y18" s="368">
        <f>RANK(Puntaje!Y18,Puntaje!Y$2:Y$34,0)</f>
        <v>10</v>
      </c>
      <c r="Z18" s="368">
        <f>RANK(Puntaje!Z18,Puntaje!Z$2:Z$34,0)</f>
        <v>5</v>
      </c>
      <c r="AA18" s="368">
        <f>RANK(Puntaje!AA18,Puntaje!AA$2:AA$34,0)</f>
        <v>20</v>
      </c>
      <c r="AB18" s="368">
        <f>RANK(Puntaje!AB18,Puntaje!AB$2:AB$34,0)</f>
        <v>2</v>
      </c>
      <c r="AC18" s="368">
        <f>RANK(Puntaje!AC18,Puntaje!AC$2:AC$34,0)</f>
        <v>8</v>
      </c>
      <c r="AD18" s="368">
        <f>RANK(Puntaje!AD18,Puntaje!AD$2:AD$34,0)</f>
        <v>20</v>
      </c>
      <c r="AE18" s="368">
        <f>RANK(Puntaje!AE18,Puntaje!AE$2:AE$34,0)</f>
        <v>7</v>
      </c>
      <c r="AF18" s="368">
        <f>RANK(Puntaje!AF18,Puntaje!AF$2:AF$34,0)</f>
        <v>13</v>
      </c>
      <c r="AG18" s="368">
        <f>RANK(Puntaje!AG18,Puntaje!AG$2:AG$34,0)</f>
        <v>10</v>
      </c>
      <c r="AH18" s="368">
        <f>RANK(Puntaje!AH18,Puntaje!AH$2:AH$34,0)</f>
        <v>3</v>
      </c>
      <c r="AI18" s="368">
        <f>RANK(Puntaje!AI18,Puntaje!AI$2:AI$34,0)</f>
        <v>20</v>
      </c>
      <c r="AJ18" s="368">
        <f>RANK(Puntaje!AJ18,Puntaje!AJ$2:AJ$34,0)</f>
        <v>25</v>
      </c>
      <c r="AK18" s="368">
        <f>RANK(Puntaje!AK18,Puntaje!AK$2:AK$34,0)</f>
        <v>22</v>
      </c>
      <c r="AL18" s="368">
        <f>RANK(Puntaje!AL18,Puntaje!AL$2:AL$34,0)</f>
        <v>32</v>
      </c>
      <c r="AM18" s="368">
        <f>RANK(Puntaje!AM18,Puntaje!AM$2:AM$34,0)</f>
        <v>10</v>
      </c>
      <c r="AN18" s="368">
        <f>RANK(Puntaje!AN18,Puntaje!AN$2:AN$34,0)</f>
        <v>9</v>
      </c>
      <c r="AO18" s="368">
        <f>RANK(Puntaje!AO18,Puntaje!AO$2:AO$34,0)</f>
        <v>12</v>
      </c>
      <c r="AP18" s="368">
        <f>RANK(Puntaje!AP18,Puntaje!AP$2:AP$34,0)</f>
        <v>9</v>
      </c>
      <c r="AQ18" s="368">
        <f>RANK(Puntaje!AQ18,Puntaje!AQ$2:AQ$34,0)</f>
        <v>21</v>
      </c>
      <c r="AR18" s="368">
        <f>RANK(Puntaje!AR18,Puntaje!AR$2:AR$34,0)</f>
        <v>6</v>
      </c>
      <c r="AS18" s="368">
        <f>RANK(Puntaje!AS18,Puntaje!AS$2:AS$34,0)</f>
        <v>27</v>
      </c>
      <c r="AT18" s="368">
        <f>RANK(Puntaje!AT18,Puntaje!AT$2:AT$34,0)</f>
        <v>1</v>
      </c>
      <c r="AU18" s="368">
        <f>RANK(Puntaje!AU18,Puntaje!AU$2:AU$34,0)</f>
        <v>5</v>
      </c>
      <c r="AV18" s="368">
        <f>RANK(Puntaje!AV18,Puntaje!AV$2:AV$34,0)</f>
        <v>29</v>
      </c>
      <c r="AW18" s="368">
        <f>RANK(Puntaje!AW18,Puntaje!AW$2:AW$34,0)</f>
        <v>17</v>
      </c>
      <c r="AX18" s="368">
        <f>RANK(Puntaje!AX18,Puntaje!AX$2:AX$34,0)</f>
        <v>18</v>
      </c>
      <c r="AY18" s="368">
        <f>RANK(Puntaje!AY18,Puntaje!AY$2:AY$34,0)</f>
        <v>18</v>
      </c>
      <c r="AZ18" s="368">
        <f>RANK(Puntaje!AZ18,Puntaje!AZ$2:AZ$34,0)</f>
        <v>16</v>
      </c>
      <c r="BA18" s="368">
        <f>RANK(Puntaje!BA18,Puntaje!BA$2:BA$34,0)</f>
        <v>22</v>
      </c>
      <c r="BB18" s="368">
        <f>RANK(Puntaje!BB18,Puntaje!BB$2:BB$34,0)</f>
        <v>7</v>
      </c>
      <c r="BC18" s="368">
        <f>RANK(Puntaje!BC18,Puntaje!BC$2:BC$34,0)</f>
        <v>26</v>
      </c>
      <c r="BD18" s="368">
        <f>RANK(Puntaje!BD18,Puntaje!BD$2:BD$34,0)</f>
        <v>25</v>
      </c>
      <c r="BE18" s="368">
        <f>RANK(Puntaje!BE18,Puntaje!BE$2:BE$34,0)</f>
        <v>6</v>
      </c>
      <c r="BF18" s="368">
        <f>RANK(Puntaje!BF18,Puntaje!BF$2:BF$34,0)</f>
        <v>28</v>
      </c>
      <c r="BG18" s="368">
        <f>RANK(Puntaje!BG18,Puntaje!BG$2:BG$34,0)</f>
        <v>6</v>
      </c>
      <c r="BH18" s="368">
        <f>RANK(Puntaje!BH18,Puntaje!BH$2:BH$34,0)</f>
        <v>3</v>
      </c>
      <c r="BI18" s="368">
        <f>RANK(Puntaje!BI18,Puntaje!BI$2:BI$34,0)</f>
        <v>25</v>
      </c>
      <c r="BJ18" s="368">
        <f>RANK(Puntaje!BJ18,Puntaje!BJ$2:BJ$34,0)</f>
        <v>30</v>
      </c>
      <c r="BK18" s="368">
        <f>RANK(Puntaje!BK18,Puntaje!BK$2:BK$34,0)</f>
        <v>22</v>
      </c>
      <c r="BL18" s="368">
        <f>RANK(Puntaje!BL18,Puntaje!BL$2:BL$34,0)</f>
        <v>30</v>
      </c>
      <c r="BM18" s="368">
        <f>RANK(Puntaje!BM18,Puntaje!BM$2:BM$34,0)</f>
        <v>28</v>
      </c>
      <c r="BN18" s="368">
        <f>RANK(Puntaje!BN18,Puntaje!BN$2:BN$34,0)</f>
        <v>8</v>
      </c>
      <c r="BO18" s="368">
        <f>RANK(Puntaje!BO18,Puntaje!BO$2:BO$34,0)</f>
        <v>8</v>
      </c>
      <c r="BP18" s="368">
        <f>RANK(Puntaje!BP18,Puntaje!BP$2:BP$34,0)</f>
        <v>13</v>
      </c>
      <c r="BQ18" s="368">
        <f>RANK(Puntaje!BQ18,Puntaje!BQ$2:BQ$34,0)</f>
        <v>19</v>
      </c>
      <c r="BR18" s="368">
        <f>RANK(Puntaje!BR18,Puntaje!BR$2:BR$34,0)</f>
        <v>19</v>
      </c>
      <c r="BS18" s="368">
        <f>RANK(Puntaje!BS18,Puntaje!BS$2:BS$34,0)</f>
        <v>9</v>
      </c>
      <c r="BT18" s="368">
        <f>RANK(Puntaje!BT18,Puntaje!BT$2:BT$34,0)</f>
        <v>10</v>
      </c>
      <c r="BU18" s="368">
        <f>RANK(Puntaje!BU18,Puntaje!BU$2:BU$34,0)</f>
        <v>15</v>
      </c>
    </row>
    <row r="19" spans="1:73">
      <c r="A19" s="367">
        <v>54</v>
      </c>
      <c r="B19" s="367" t="s">
        <v>97</v>
      </c>
      <c r="C19" s="367">
        <v>2024</v>
      </c>
      <c r="D19" s="368">
        <f>RANK(Puntaje!D19,Puntaje!D$2:D$34,0)</f>
        <v>28</v>
      </c>
      <c r="E19" s="368">
        <f>RANK(Puntaje!E19,Puntaje!E$2:E$34,0)</f>
        <v>19</v>
      </c>
      <c r="F19" s="368">
        <f>RANK(Puntaje!F19,Puntaje!F$2:F$34,0)</f>
        <v>24</v>
      </c>
      <c r="G19" s="368">
        <f>RANK(Puntaje!G19,Puntaje!G$2:G$34,0)</f>
        <v>6</v>
      </c>
      <c r="H19" s="368">
        <f>RANK(Puntaje!H19,Puntaje!H$2:H$34,0)</f>
        <v>19</v>
      </c>
      <c r="I19" s="368">
        <f>RANK(Puntaje!I19,Puntaje!I$2:I$34,0)</f>
        <v>11</v>
      </c>
      <c r="J19" s="368">
        <f>RANK(Puntaje!J19,Puntaje!J$2:J$34,0)</f>
        <v>25</v>
      </c>
      <c r="K19" s="368">
        <f>RANK(Puntaje!K19,Puntaje!K$2:K$34,0)</f>
        <v>8</v>
      </c>
      <c r="L19" s="368">
        <f>RANK(Puntaje!L19,Puntaje!L$2:L$34,0)</f>
        <v>21</v>
      </c>
      <c r="M19" s="368">
        <f>RANK(Puntaje!M19,Puntaje!M$2:M$34,0)</f>
        <v>16</v>
      </c>
      <c r="N19" s="368">
        <f>RANK(Puntaje!N19,Puntaje!N$2:N$34,0)</f>
        <v>8</v>
      </c>
      <c r="O19" s="368">
        <f>RANK(Puntaje!O19,Puntaje!O$2:O$34,0)</f>
        <v>22</v>
      </c>
      <c r="P19" s="368">
        <f>RANK(Puntaje!P19,Puntaje!P$2:P$34,0)</f>
        <v>32</v>
      </c>
      <c r="Q19" s="368">
        <f>RANK(Puntaje!Q19,Puntaje!Q$2:Q$34,0)</f>
        <v>24</v>
      </c>
      <c r="R19" s="368">
        <f>RANK(Puntaje!R19,Puntaje!R$2:R$34,0)</f>
        <v>16</v>
      </c>
      <c r="S19" s="368">
        <f>RANK(Puntaje!S19,Puntaje!S$2:S$34,0)</f>
        <v>25</v>
      </c>
      <c r="T19" s="368">
        <f>RANK(Puntaje!T19,Puntaje!T$2:T$34,0)</f>
        <v>3</v>
      </c>
      <c r="U19" s="368">
        <f>RANK(Puntaje!U19,Puntaje!U$2:U$34,0)</f>
        <v>26</v>
      </c>
      <c r="V19" s="368">
        <f>RANK(Puntaje!V19,Puntaje!V$2:V$34,0)</f>
        <v>29</v>
      </c>
      <c r="W19" s="368">
        <f>RANK(Puntaje!W19,Puntaje!W$2:W$34,0)</f>
        <v>11</v>
      </c>
      <c r="X19" s="368">
        <f>RANK(Puntaje!X19,Puntaje!X$2:X$34,0)</f>
        <v>6</v>
      </c>
      <c r="Y19" s="368">
        <f>RANK(Puntaje!Y19,Puntaje!Y$2:Y$34,0)</f>
        <v>3</v>
      </c>
      <c r="Z19" s="368">
        <f>RANK(Puntaje!Z19,Puntaje!Z$2:Z$34,0)</f>
        <v>16</v>
      </c>
      <c r="AA19" s="368">
        <f>RANK(Puntaje!AA19,Puntaje!AA$2:AA$34,0)</f>
        <v>18</v>
      </c>
      <c r="AB19" s="368">
        <f>RANK(Puntaje!AB19,Puntaje!AB$2:AB$34,0)</f>
        <v>22</v>
      </c>
      <c r="AC19" s="368">
        <f>RANK(Puntaje!AC19,Puntaje!AC$2:AC$34,0)</f>
        <v>29</v>
      </c>
      <c r="AD19" s="368">
        <f>RANK(Puntaje!AD19,Puntaje!AD$2:AD$34,0)</f>
        <v>19</v>
      </c>
      <c r="AE19" s="368">
        <f>RANK(Puntaje!AE19,Puntaje!AE$2:AE$34,0)</f>
        <v>12</v>
      </c>
      <c r="AF19" s="368">
        <f>RANK(Puntaje!AF19,Puntaje!AF$2:AF$34,0)</f>
        <v>9</v>
      </c>
      <c r="AG19" s="368">
        <f>RANK(Puntaje!AG19,Puntaje!AG$2:AG$34,0)</f>
        <v>14</v>
      </c>
      <c r="AH19" s="368">
        <f>RANK(Puntaje!AH19,Puntaje!AH$2:AH$34,0)</f>
        <v>7</v>
      </c>
      <c r="AI19" s="368">
        <f>RANK(Puntaje!AI19,Puntaje!AI$2:AI$34,0)</f>
        <v>15</v>
      </c>
      <c r="AJ19" s="368">
        <f>RANK(Puntaje!AJ19,Puntaje!AJ$2:AJ$34,0)</f>
        <v>19</v>
      </c>
      <c r="AK19" s="368">
        <f>RANK(Puntaje!AK19,Puntaje!AK$2:AK$34,0)</f>
        <v>20</v>
      </c>
      <c r="AL19" s="368">
        <f>RANK(Puntaje!AL19,Puntaje!AL$2:AL$34,0)</f>
        <v>22</v>
      </c>
      <c r="AM19" s="368">
        <f>RANK(Puntaje!AM19,Puntaje!AM$2:AM$34,0)</f>
        <v>7</v>
      </c>
      <c r="AN19" s="368">
        <f>RANK(Puntaje!AN19,Puntaje!AN$2:AN$34,0)</f>
        <v>17</v>
      </c>
      <c r="AO19" s="368">
        <f>RANK(Puntaje!AO19,Puntaje!AO$2:AO$34,0)</f>
        <v>5</v>
      </c>
      <c r="AP19" s="368">
        <f>RANK(Puntaje!AP19,Puntaje!AP$2:AP$34,0)</f>
        <v>19</v>
      </c>
      <c r="AQ19" s="368">
        <f>RANK(Puntaje!AQ19,Puntaje!AQ$2:AQ$34,0)</f>
        <v>12</v>
      </c>
      <c r="AR19" s="368">
        <f>RANK(Puntaje!AR19,Puntaje!AR$2:AR$34,0)</f>
        <v>21</v>
      </c>
      <c r="AS19" s="368">
        <f>RANK(Puntaje!AS19,Puntaje!AS$2:AS$34,0)</f>
        <v>2</v>
      </c>
      <c r="AT19" s="368">
        <f>RANK(Puntaje!AT19,Puntaje!AT$2:AT$34,0)</f>
        <v>22</v>
      </c>
      <c r="AU19" s="368">
        <f>RANK(Puntaje!AU19,Puntaje!AU$2:AU$34,0)</f>
        <v>19</v>
      </c>
      <c r="AV19" s="368">
        <f>RANK(Puntaje!AV19,Puntaje!AV$2:AV$34,0)</f>
        <v>5</v>
      </c>
      <c r="AW19" s="368">
        <f>RANK(Puntaje!AW19,Puntaje!AW$2:AW$34,0)</f>
        <v>3</v>
      </c>
      <c r="AX19" s="368">
        <f>RANK(Puntaje!AX19,Puntaje!AX$2:AX$34,0)</f>
        <v>17</v>
      </c>
      <c r="AY19" s="368">
        <f>RANK(Puntaje!AY19,Puntaje!AY$2:AY$34,0)</f>
        <v>9</v>
      </c>
      <c r="AZ19" s="368">
        <f>RANK(Puntaje!AZ19,Puntaje!AZ$2:AZ$34,0)</f>
        <v>10</v>
      </c>
      <c r="BA19" s="368">
        <f>RANK(Puntaje!BA19,Puntaje!BA$2:BA$34,0)</f>
        <v>21</v>
      </c>
      <c r="BB19" s="368">
        <f>RANK(Puntaje!BB19,Puntaje!BB$2:BB$34,0)</f>
        <v>17</v>
      </c>
      <c r="BC19" s="368">
        <f>RANK(Puntaje!BC19,Puntaje!BC$2:BC$34,0)</f>
        <v>9</v>
      </c>
      <c r="BD19" s="368">
        <f>RANK(Puntaje!BD19,Puntaje!BD$2:BD$34,0)</f>
        <v>10</v>
      </c>
      <c r="BE19" s="368">
        <f>RANK(Puntaje!BE19,Puntaje!BE$2:BE$34,0)</f>
        <v>13</v>
      </c>
      <c r="BF19" s="368">
        <f>RANK(Puntaje!BF19,Puntaje!BF$2:BF$34,0)</f>
        <v>20</v>
      </c>
      <c r="BG19" s="368">
        <f>RANK(Puntaje!BG19,Puntaje!BG$2:BG$34,0)</f>
        <v>19</v>
      </c>
      <c r="BH19" s="368">
        <f>RANK(Puntaje!BH19,Puntaje!BH$2:BH$34,0)</f>
        <v>25</v>
      </c>
      <c r="BI19" s="368">
        <f>RANK(Puntaje!BI19,Puntaje!BI$2:BI$34,0)</f>
        <v>14</v>
      </c>
      <c r="BJ19" s="368">
        <f>RANK(Puntaje!BJ19,Puntaje!BJ$2:BJ$34,0)</f>
        <v>24</v>
      </c>
      <c r="BK19" s="368">
        <f>RANK(Puntaje!BK19,Puntaje!BK$2:BK$34,0)</f>
        <v>15</v>
      </c>
      <c r="BL19" s="368">
        <f>RANK(Puntaje!BL19,Puntaje!BL$2:BL$34,0)</f>
        <v>16</v>
      </c>
      <c r="BM19" s="368">
        <f>RANK(Puntaje!BM19,Puntaje!BM$2:BM$34,0)</f>
        <v>11</v>
      </c>
      <c r="BN19" s="368">
        <f>RANK(Puntaje!BN19,Puntaje!BN$2:BN$34,0)</f>
        <v>11</v>
      </c>
      <c r="BO19" s="368">
        <f>RANK(Puntaje!BO19,Puntaje!BO$2:BO$34,0)</f>
        <v>11</v>
      </c>
      <c r="BP19" s="368">
        <f>RANK(Puntaje!BP19,Puntaje!BP$2:BP$34,0)</f>
        <v>20</v>
      </c>
      <c r="BQ19" s="368">
        <f>RANK(Puntaje!BQ19,Puntaje!BQ$2:BQ$34,0)</f>
        <v>20</v>
      </c>
      <c r="BR19" s="368">
        <f>RANK(Puntaje!BR19,Puntaje!BR$2:BR$34,0)</f>
        <v>13</v>
      </c>
      <c r="BS19" s="368">
        <f>RANK(Puntaje!BS19,Puntaje!BS$2:BS$34,0)</f>
        <v>17</v>
      </c>
      <c r="BT19" s="368">
        <f>RANK(Puntaje!BT19,Puntaje!BT$2:BT$34,0)</f>
        <v>8</v>
      </c>
      <c r="BU19" s="368">
        <f>RANK(Puntaje!BU19,Puntaje!BU$2:BU$34,0)</f>
        <v>21</v>
      </c>
    </row>
    <row r="20" spans="1:73">
      <c r="A20" s="367">
        <v>63</v>
      </c>
      <c r="B20" s="367" t="s">
        <v>98</v>
      </c>
      <c r="C20" s="367">
        <v>2024</v>
      </c>
      <c r="D20" s="368">
        <f>RANK(Puntaje!D20,Puntaje!D$2:D$34,0)</f>
        <v>30</v>
      </c>
      <c r="E20" s="368">
        <f>RANK(Puntaje!E20,Puntaje!E$2:E$34,0)</f>
        <v>7</v>
      </c>
      <c r="F20" s="368">
        <f>RANK(Puntaje!F20,Puntaje!F$2:F$34,0)</f>
        <v>8</v>
      </c>
      <c r="G20" s="368">
        <f>RANK(Puntaje!G20,Puntaje!G$2:G$34,0)</f>
        <v>14</v>
      </c>
      <c r="H20" s="368">
        <f>RANK(Puntaje!H20,Puntaje!H$2:H$34,0)</f>
        <v>20</v>
      </c>
      <c r="I20" s="368">
        <f>RANK(Puntaje!I20,Puntaje!I$2:I$34,0)</f>
        <v>16</v>
      </c>
      <c r="J20" s="368">
        <f>RANK(Puntaje!J20,Puntaje!J$2:J$34,0)</f>
        <v>10</v>
      </c>
      <c r="K20" s="368">
        <f>RANK(Puntaje!K20,Puntaje!K$2:K$34,0)</f>
        <v>4</v>
      </c>
      <c r="L20" s="368">
        <f>RANK(Puntaje!L20,Puntaje!L$2:L$34,0)</f>
        <v>16</v>
      </c>
      <c r="M20" s="368">
        <f>RANK(Puntaje!M20,Puntaje!M$2:M$34,0)</f>
        <v>13</v>
      </c>
      <c r="N20" s="368">
        <f>RANK(Puntaje!N20,Puntaje!N$2:N$34,0)</f>
        <v>11</v>
      </c>
      <c r="O20" s="368">
        <f>RANK(Puntaje!O20,Puntaje!O$2:O$34,0)</f>
        <v>15</v>
      </c>
      <c r="P20" s="368">
        <f>RANK(Puntaje!P20,Puntaje!P$2:P$34,0)</f>
        <v>14</v>
      </c>
      <c r="Q20" s="368">
        <f>RANK(Puntaje!Q20,Puntaje!Q$2:Q$34,0)</f>
        <v>12</v>
      </c>
      <c r="R20" s="368">
        <f>RANK(Puntaje!R20,Puntaje!R$2:R$34,0)</f>
        <v>2</v>
      </c>
      <c r="S20" s="368">
        <f>RANK(Puntaje!S20,Puntaje!S$2:S$34,0)</f>
        <v>31</v>
      </c>
      <c r="T20" s="368">
        <f>RANK(Puntaje!T20,Puntaje!T$2:T$34,0)</f>
        <v>13</v>
      </c>
      <c r="U20" s="368">
        <f>RANK(Puntaje!U20,Puntaje!U$2:U$34,0)</f>
        <v>27</v>
      </c>
      <c r="V20" s="368">
        <f>RANK(Puntaje!V20,Puntaje!V$2:V$34,0)</f>
        <v>31</v>
      </c>
      <c r="W20" s="368">
        <f>RANK(Puntaje!W20,Puntaje!W$2:W$34,0)</f>
        <v>32</v>
      </c>
      <c r="X20" s="368">
        <f>RANK(Puntaje!X20,Puntaje!X$2:X$34,0)</f>
        <v>5</v>
      </c>
      <c r="Y20" s="368">
        <f>RANK(Puntaje!Y20,Puntaje!Y$2:Y$34,0)</f>
        <v>14</v>
      </c>
      <c r="Z20" s="368">
        <f>RANK(Puntaje!Z20,Puntaje!Z$2:Z$34,0)</f>
        <v>33</v>
      </c>
      <c r="AA20" s="368">
        <f>RANK(Puntaje!AA20,Puntaje!AA$2:AA$34,0)</f>
        <v>26</v>
      </c>
      <c r="AB20" s="368">
        <f>RANK(Puntaje!AB20,Puntaje!AB$2:AB$34,0)</f>
        <v>30</v>
      </c>
      <c r="AC20" s="368">
        <f>RANK(Puntaje!AC20,Puntaje!AC$2:AC$34,0)</f>
        <v>32</v>
      </c>
      <c r="AD20" s="368">
        <f>RANK(Puntaje!AD20,Puntaje!AD$2:AD$34,0)</f>
        <v>27</v>
      </c>
      <c r="AE20" s="368">
        <f>RANK(Puntaje!AE20,Puntaje!AE$2:AE$34,0)</f>
        <v>29</v>
      </c>
      <c r="AF20" s="368">
        <f>RANK(Puntaje!AF20,Puntaje!AF$2:AF$34,0)</f>
        <v>24</v>
      </c>
      <c r="AG20" s="368">
        <f>RANK(Puntaje!AG20,Puntaje!AG$2:AG$34,0)</f>
        <v>5</v>
      </c>
      <c r="AH20" s="368">
        <f>RANK(Puntaje!AH20,Puntaje!AH$2:AH$34,0)</f>
        <v>31</v>
      </c>
      <c r="AI20" s="368">
        <f>RANK(Puntaje!AI20,Puntaje!AI$2:AI$34,0)</f>
        <v>26</v>
      </c>
      <c r="AJ20" s="368">
        <f>RANK(Puntaje!AJ20,Puntaje!AJ$2:AJ$34,0)</f>
        <v>9</v>
      </c>
      <c r="AK20" s="368">
        <f>RANK(Puntaje!AK20,Puntaje!AK$2:AK$34,0)</f>
        <v>3</v>
      </c>
      <c r="AL20" s="368">
        <f>RANK(Puntaje!AL20,Puntaje!AL$2:AL$34,0)</f>
        <v>11</v>
      </c>
      <c r="AM20" s="368">
        <f>RANK(Puntaje!AM20,Puntaje!AM$2:AM$34,0)</f>
        <v>5</v>
      </c>
      <c r="AN20" s="368">
        <f>RANK(Puntaje!AN20,Puntaje!AN$2:AN$34,0)</f>
        <v>7</v>
      </c>
      <c r="AO20" s="368">
        <f>RANK(Puntaje!AO20,Puntaje!AO$2:AO$34,0)</f>
        <v>3</v>
      </c>
      <c r="AP20" s="368">
        <f>RANK(Puntaje!AP20,Puntaje!AP$2:AP$34,0)</f>
        <v>15</v>
      </c>
      <c r="AQ20" s="368">
        <f>RANK(Puntaje!AQ20,Puntaje!AQ$2:AQ$34,0)</f>
        <v>11</v>
      </c>
      <c r="AR20" s="368">
        <f>RANK(Puntaje!AR20,Puntaje!AR$2:AR$34,0)</f>
        <v>28</v>
      </c>
      <c r="AS20" s="368">
        <f>RANK(Puntaje!AS20,Puntaje!AS$2:AS$34,0)</f>
        <v>21</v>
      </c>
      <c r="AT20" s="368">
        <f>RANK(Puntaje!AT20,Puntaje!AT$2:AT$34,0)</f>
        <v>30</v>
      </c>
      <c r="AU20" s="368">
        <f>RANK(Puntaje!AU20,Puntaje!AU$2:AU$34,0)</f>
        <v>14</v>
      </c>
      <c r="AV20" s="368">
        <f>RANK(Puntaje!AV20,Puntaje!AV$2:AV$34,0)</f>
        <v>6</v>
      </c>
      <c r="AW20" s="368">
        <f>RANK(Puntaje!AW20,Puntaje!AW$2:AW$34,0)</f>
        <v>4</v>
      </c>
      <c r="AX20" s="368">
        <f>RANK(Puntaje!AX20,Puntaje!AX$2:AX$34,0)</f>
        <v>15</v>
      </c>
      <c r="AY20" s="368">
        <f>RANK(Puntaje!AY20,Puntaje!AY$2:AY$34,0)</f>
        <v>6</v>
      </c>
      <c r="AZ20" s="368">
        <f>RANK(Puntaje!AZ20,Puntaje!AZ$2:AZ$34,0)</f>
        <v>19</v>
      </c>
      <c r="BA20" s="368">
        <f>RANK(Puntaje!BA20,Puntaje!BA$2:BA$34,0)</f>
        <v>28</v>
      </c>
      <c r="BB20" s="368">
        <f>RANK(Puntaje!BB20,Puntaje!BB$2:BB$34,0)</f>
        <v>21</v>
      </c>
      <c r="BC20" s="368">
        <f>RANK(Puntaje!BC20,Puntaje!BC$2:BC$34,0)</f>
        <v>3</v>
      </c>
      <c r="BD20" s="368">
        <f>RANK(Puntaje!BD20,Puntaje!BD$2:BD$34,0)</f>
        <v>16</v>
      </c>
      <c r="BE20" s="368">
        <f>RANK(Puntaje!BE20,Puntaje!BE$2:BE$34,0)</f>
        <v>20</v>
      </c>
      <c r="BF20" s="368">
        <f>RANK(Puntaje!BF20,Puntaje!BF$2:BF$34,0)</f>
        <v>32</v>
      </c>
      <c r="BG20" s="368">
        <f>RANK(Puntaje!BG20,Puntaje!BG$2:BG$34,0)</f>
        <v>5</v>
      </c>
      <c r="BH20" s="368">
        <f>RANK(Puntaje!BH20,Puntaje!BH$2:BH$34,0)</f>
        <v>26</v>
      </c>
      <c r="BI20" s="368">
        <f>RANK(Puntaje!BI20,Puntaje!BI$2:BI$34,0)</f>
        <v>6</v>
      </c>
      <c r="BJ20" s="368">
        <f>RANK(Puntaje!BJ20,Puntaje!BJ$2:BJ$34,0)</f>
        <v>13</v>
      </c>
      <c r="BK20" s="368">
        <f>RANK(Puntaje!BK20,Puntaje!BK$2:BK$34,0)</f>
        <v>18</v>
      </c>
      <c r="BL20" s="368">
        <f>RANK(Puntaje!BL20,Puntaje!BL$2:BL$34,0)</f>
        <v>7</v>
      </c>
      <c r="BM20" s="368">
        <f>RANK(Puntaje!BM20,Puntaje!BM$2:BM$34,0)</f>
        <v>3</v>
      </c>
      <c r="BN20" s="368">
        <f>RANK(Puntaje!BN20,Puntaje!BN$2:BN$34,0)</f>
        <v>21</v>
      </c>
      <c r="BO20" s="368">
        <f>RANK(Puntaje!BO20,Puntaje!BO$2:BO$34,0)</f>
        <v>21</v>
      </c>
      <c r="BP20" s="368">
        <f>RANK(Puntaje!BP20,Puntaje!BP$2:BP$34,0)</f>
        <v>11</v>
      </c>
      <c r="BQ20" s="368">
        <f>RANK(Puntaje!BQ20,Puntaje!BQ$2:BQ$34,0)</f>
        <v>9</v>
      </c>
      <c r="BR20" s="368">
        <f>RANK(Puntaje!BR20,Puntaje!BR$2:BR$34,0)</f>
        <v>10</v>
      </c>
      <c r="BS20" s="368">
        <f>RANK(Puntaje!BS20,Puntaje!BS$2:BS$34,0)</f>
        <v>24</v>
      </c>
      <c r="BT20" s="368">
        <f>RANK(Puntaje!BT20,Puntaje!BT$2:BT$34,0)</f>
        <v>22</v>
      </c>
      <c r="BU20" s="368">
        <f>RANK(Puntaje!BU20,Puntaje!BU$2:BU$34,0)</f>
        <v>18</v>
      </c>
    </row>
    <row r="21" spans="1:73">
      <c r="A21" s="367">
        <v>66</v>
      </c>
      <c r="B21" s="367" t="s">
        <v>99</v>
      </c>
      <c r="C21" s="367">
        <v>2024</v>
      </c>
      <c r="D21" s="368">
        <f>RANK(Puntaje!D21,Puntaje!D$2:D$34,0)</f>
        <v>24</v>
      </c>
      <c r="E21" s="368">
        <f>RANK(Puntaje!E21,Puntaje!E$2:E$34,0)</f>
        <v>28</v>
      </c>
      <c r="F21" s="368">
        <f>RANK(Puntaje!F21,Puntaje!F$2:F$34,0)</f>
        <v>16</v>
      </c>
      <c r="G21" s="368">
        <f>RANK(Puntaje!G21,Puntaje!G$2:G$34,0)</f>
        <v>11</v>
      </c>
      <c r="H21" s="368">
        <f>RANK(Puntaje!H21,Puntaje!H$2:H$34,0)</f>
        <v>16</v>
      </c>
      <c r="I21" s="368">
        <f>RANK(Puntaje!I21,Puntaje!I$2:I$34,0)</f>
        <v>19</v>
      </c>
      <c r="J21" s="368">
        <f>RANK(Puntaje!J21,Puntaje!J$2:J$34,0)</f>
        <v>4</v>
      </c>
      <c r="K21" s="368">
        <f>RANK(Puntaje!K21,Puntaje!K$2:K$34,0)</f>
        <v>13</v>
      </c>
      <c r="L21" s="368">
        <f>RANK(Puntaje!L21,Puntaje!L$2:L$34,0)</f>
        <v>20</v>
      </c>
      <c r="M21" s="368">
        <f>RANK(Puntaje!M21,Puntaje!M$2:M$34,0)</f>
        <v>7</v>
      </c>
      <c r="N21" s="368">
        <f>RANK(Puntaje!N21,Puntaje!N$2:N$34,0)</f>
        <v>5</v>
      </c>
      <c r="O21" s="368">
        <f>RANK(Puntaje!O21,Puntaje!O$2:O$34,0)</f>
        <v>8</v>
      </c>
      <c r="P21" s="368">
        <f>RANK(Puntaje!P21,Puntaje!P$2:P$34,0)</f>
        <v>10</v>
      </c>
      <c r="Q21" s="368">
        <f>RANK(Puntaje!Q21,Puntaje!Q$2:Q$34,0)</f>
        <v>8</v>
      </c>
      <c r="R21" s="368">
        <f>RANK(Puntaje!R21,Puntaje!R$2:R$34,0)</f>
        <v>21</v>
      </c>
      <c r="S21" s="368">
        <f>RANK(Puntaje!S21,Puntaje!S$2:S$34,0)</f>
        <v>15</v>
      </c>
      <c r="T21" s="368">
        <f>RANK(Puntaje!T21,Puntaje!T$2:T$34,0)</f>
        <v>18</v>
      </c>
      <c r="U21" s="368">
        <f>RANK(Puntaje!U21,Puntaje!U$2:U$34,0)</f>
        <v>14</v>
      </c>
      <c r="V21" s="368">
        <f>RANK(Puntaje!V21,Puntaje!V$2:V$34,0)</f>
        <v>18</v>
      </c>
      <c r="W21" s="368">
        <f>RANK(Puntaje!W21,Puntaje!W$2:W$34,0)</f>
        <v>29</v>
      </c>
      <c r="X21" s="368">
        <f>RANK(Puntaje!X21,Puntaje!X$2:X$34,0)</f>
        <v>7</v>
      </c>
      <c r="Y21" s="368">
        <f>RANK(Puntaje!Y21,Puntaje!Y$2:Y$34,0)</f>
        <v>32</v>
      </c>
      <c r="Z21" s="368">
        <f>RANK(Puntaje!Z21,Puntaje!Z$2:Z$34,0)</f>
        <v>28</v>
      </c>
      <c r="AA21" s="368">
        <f>RANK(Puntaje!AA21,Puntaje!AA$2:AA$34,0)</f>
        <v>32</v>
      </c>
      <c r="AB21" s="368">
        <f>RANK(Puntaje!AB21,Puntaje!AB$2:AB$34,0)</f>
        <v>10</v>
      </c>
      <c r="AC21" s="368">
        <f>RANK(Puntaje!AC21,Puntaje!AC$2:AC$34,0)</f>
        <v>33</v>
      </c>
      <c r="AD21" s="368">
        <f>RANK(Puntaje!AD21,Puntaje!AD$2:AD$34,0)</f>
        <v>22</v>
      </c>
      <c r="AE21" s="368">
        <f>RANK(Puntaje!AE21,Puntaje!AE$2:AE$34,0)</f>
        <v>30</v>
      </c>
      <c r="AF21" s="368">
        <f>RANK(Puntaje!AF21,Puntaje!AF$2:AF$34,0)</f>
        <v>16</v>
      </c>
      <c r="AG21" s="368">
        <f>RANK(Puntaje!AG21,Puntaje!AG$2:AG$34,0)</f>
        <v>9</v>
      </c>
      <c r="AH21" s="368">
        <f>RANK(Puntaje!AH21,Puntaje!AH$2:AH$34,0)</f>
        <v>18</v>
      </c>
      <c r="AI21" s="368">
        <f>RANK(Puntaje!AI21,Puntaje!AI$2:AI$34,0)</f>
        <v>27</v>
      </c>
      <c r="AJ21" s="368">
        <f>RANK(Puntaje!AJ21,Puntaje!AJ$2:AJ$34,0)</f>
        <v>6</v>
      </c>
      <c r="AK21" s="368">
        <f>RANK(Puntaje!AK21,Puntaje!AK$2:AK$34,0)</f>
        <v>5</v>
      </c>
      <c r="AL21" s="368">
        <f>RANK(Puntaje!AL21,Puntaje!AL$2:AL$34,0)</f>
        <v>14</v>
      </c>
      <c r="AM21" s="368">
        <f>RANK(Puntaje!AM21,Puntaje!AM$2:AM$34,0)</f>
        <v>2</v>
      </c>
      <c r="AN21" s="368">
        <f>RANK(Puntaje!AN21,Puntaje!AN$2:AN$34,0)</f>
        <v>1</v>
      </c>
      <c r="AO21" s="368">
        <f>RANK(Puntaje!AO21,Puntaje!AO$2:AO$34,0)</f>
        <v>2</v>
      </c>
      <c r="AP21" s="368">
        <f>RANK(Puntaje!AP21,Puntaje!AP$2:AP$34,0)</f>
        <v>10</v>
      </c>
      <c r="AQ21" s="368">
        <f>RANK(Puntaje!AQ21,Puntaje!AQ$2:AQ$34,0)</f>
        <v>7</v>
      </c>
      <c r="AR21" s="368">
        <f>RANK(Puntaje!AR21,Puntaje!AR$2:AR$34,0)</f>
        <v>8</v>
      </c>
      <c r="AS21" s="368">
        <f>RANK(Puntaje!AS21,Puntaje!AS$2:AS$34,0)</f>
        <v>9</v>
      </c>
      <c r="AT21" s="368">
        <f>RANK(Puntaje!AT21,Puntaje!AT$2:AT$34,0)</f>
        <v>21</v>
      </c>
      <c r="AU21" s="368">
        <f>RANK(Puntaje!AU21,Puntaje!AU$2:AU$34,0)</f>
        <v>21</v>
      </c>
      <c r="AV21" s="368">
        <f>RANK(Puntaje!AV21,Puntaje!AV$2:AV$34,0)</f>
        <v>33</v>
      </c>
      <c r="AW21" s="368">
        <f>RANK(Puntaje!AW21,Puntaje!AW$2:AW$34,0)</f>
        <v>8</v>
      </c>
      <c r="AX21" s="368">
        <f>RANK(Puntaje!AX21,Puntaje!AX$2:AX$34,0)</f>
        <v>9</v>
      </c>
      <c r="AY21" s="368">
        <f>RANK(Puntaje!AY21,Puntaje!AY$2:AY$34,0)</f>
        <v>4</v>
      </c>
      <c r="AZ21" s="368">
        <f>RANK(Puntaje!AZ21,Puntaje!AZ$2:AZ$34,0)</f>
        <v>6</v>
      </c>
      <c r="BA21" s="368">
        <f>RANK(Puntaje!BA21,Puntaje!BA$2:BA$34,0)</f>
        <v>15</v>
      </c>
      <c r="BB21" s="368">
        <f>RANK(Puntaje!BB21,Puntaje!BB$2:BB$34,0)</f>
        <v>27</v>
      </c>
      <c r="BC21" s="368">
        <f>RANK(Puntaje!BC21,Puntaje!BC$2:BC$34,0)</f>
        <v>8</v>
      </c>
      <c r="BD21" s="368">
        <f>RANK(Puntaje!BD21,Puntaje!BD$2:BD$34,0)</f>
        <v>24</v>
      </c>
      <c r="BE21" s="368">
        <f>RANK(Puntaje!BE21,Puntaje!BE$2:BE$34,0)</f>
        <v>16</v>
      </c>
      <c r="BF21" s="368">
        <f>RANK(Puntaje!BF21,Puntaje!BF$2:BF$34,0)</f>
        <v>19</v>
      </c>
      <c r="BG21" s="368">
        <f>RANK(Puntaje!BG21,Puntaje!BG$2:BG$34,0)</f>
        <v>8</v>
      </c>
      <c r="BH21" s="368">
        <f>RANK(Puntaje!BH21,Puntaje!BH$2:BH$34,0)</f>
        <v>24</v>
      </c>
      <c r="BI21" s="368">
        <f>RANK(Puntaje!BI21,Puntaje!BI$2:BI$34,0)</f>
        <v>11</v>
      </c>
      <c r="BJ21" s="368">
        <f>RANK(Puntaje!BJ21,Puntaje!BJ$2:BJ$34,0)</f>
        <v>15</v>
      </c>
      <c r="BK21" s="368">
        <f>RANK(Puntaje!BK21,Puntaje!BK$2:BK$34,0)</f>
        <v>11</v>
      </c>
      <c r="BL21" s="368">
        <f>RANK(Puntaje!BL21,Puntaje!BL$2:BL$34,0)</f>
        <v>11</v>
      </c>
      <c r="BM21" s="368">
        <f>RANK(Puntaje!BM21,Puntaje!BM$2:BM$34,0)</f>
        <v>17</v>
      </c>
      <c r="BN21" s="368">
        <f>RANK(Puntaje!BN21,Puntaje!BN$2:BN$34,0)</f>
        <v>1</v>
      </c>
      <c r="BO21" s="368">
        <f>RANK(Puntaje!BO21,Puntaje!BO$2:BO$34,0)</f>
        <v>1</v>
      </c>
      <c r="BP21" s="368">
        <f>RANK(Puntaje!BP21,Puntaje!BP$2:BP$34,0)</f>
        <v>10</v>
      </c>
      <c r="BQ21" s="368">
        <f>RANK(Puntaje!BQ21,Puntaje!BQ$2:BQ$34,0)</f>
        <v>12</v>
      </c>
      <c r="BR21" s="368">
        <f>RANK(Puntaje!BR21,Puntaje!BR$2:BR$34,0)</f>
        <v>11</v>
      </c>
      <c r="BS21" s="368">
        <f>RANK(Puntaje!BS21,Puntaje!BS$2:BS$34,0)</f>
        <v>16</v>
      </c>
      <c r="BT21" s="368">
        <f>RANK(Puntaje!BT21,Puntaje!BT$2:BT$34,0)</f>
        <v>21</v>
      </c>
      <c r="BU21" s="368">
        <f>RANK(Puntaje!BU21,Puntaje!BU$2:BU$34,0)</f>
        <v>2</v>
      </c>
    </row>
    <row r="22" spans="1:73">
      <c r="A22" s="367">
        <v>68</v>
      </c>
      <c r="B22" s="367" t="s">
        <v>100</v>
      </c>
      <c r="C22" s="367">
        <v>2024</v>
      </c>
      <c r="D22" s="368">
        <f>RANK(Puntaje!D22,Puntaje!D$2:D$34,0)</f>
        <v>8</v>
      </c>
      <c r="E22" s="368">
        <f>RANK(Puntaje!E22,Puntaje!E$2:E$34,0)</f>
        <v>10</v>
      </c>
      <c r="F22" s="368">
        <f>RANK(Puntaje!F22,Puntaje!F$2:F$34,0)</f>
        <v>10</v>
      </c>
      <c r="G22" s="368">
        <f>RANK(Puntaje!G22,Puntaje!G$2:G$34,0)</f>
        <v>5</v>
      </c>
      <c r="H22" s="368">
        <f>RANK(Puntaje!H22,Puntaje!H$2:H$34,0)</f>
        <v>13</v>
      </c>
      <c r="I22" s="368">
        <f>RANK(Puntaje!I22,Puntaje!I$2:I$34,0)</f>
        <v>12</v>
      </c>
      <c r="J22" s="368">
        <f>RANK(Puntaje!J22,Puntaje!J$2:J$34,0)</f>
        <v>13</v>
      </c>
      <c r="K22" s="368">
        <f>RANK(Puntaje!K22,Puntaje!K$2:K$34,0)</f>
        <v>3</v>
      </c>
      <c r="L22" s="368">
        <f>RANK(Puntaje!L22,Puntaje!L$2:L$34,0)</f>
        <v>19</v>
      </c>
      <c r="M22" s="368">
        <f>RANK(Puntaje!M22,Puntaje!M$2:M$34,0)</f>
        <v>4</v>
      </c>
      <c r="N22" s="368">
        <f>RANK(Puntaje!N22,Puntaje!N$2:N$34,0)</f>
        <v>23</v>
      </c>
      <c r="O22" s="368">
        <f>RANK(Puntaje!O22,Puntaje!O$2:O$34,0)</f>
        <v>17</v>
      </c>
      <c r="P22" s="368">
        <f>RANK(Puntaje!P22,Puntaje!P$2:P$34,0)</f>
        <v>26</v>
      </c>
      <c r="Q22" s="368">
        <f>RANK(Puntaje!Q22,Puntaje!Q$2:Q$34,0)</f>
        <v>13</v>
      </c>
      <c r="R22" s="368">
        <f>RANK(Puntaje!R22,Puntaje!R$2:R$34,0)</f>
        <v>18</v>
      </c>
      <c r="S22" s="368">
        <f>RANK(Puntaje!S22,Puntaje!S$2:S$34,0)</f>
        <v>7</v>
      </c>
      <c r="T22" s="368">
        <f>RANK(Puntaje!T22,Puntaje!T$2:T$34,0)</f>
        <v>17</v>
      </c>
      <c r="U22" s="368">
        <f>RANK(Puntaje!U22,Puntaje!U$2:U$34,0)</f>
        <v>12</v>
      </c>
      <c r="V22" s="368">
        <f>RANK(Puntaje!V22,Puntaje!V$2:V$34,0)</f>
        <v>23</v>
      </c>
      <c r="W22" s="368">
        <f>RANK(Puntaje!W22,Puntaje!W$2:W$34,0)</f>
        <v>31</v>
      </c>
      <c r="X22" s="368">
        <f>RANK(Puntaje!X22,Puntaje!X$2:X$34,0)</f>
        <v>12</v>
      </c>
      <c r="Y22" s="368">
        <f>RANK(Puntaje!Y22,Puntaje!Y$2:Y$34,0)</f>
        <v>12</v>
      </c>
      <c r="Z22" s="368">
        <f>RANK(Puntaje!Z22,Puntaje!Z$2:Z$34,0)</f>
        <v>19</v>
      </c>
      <c r="AA22" s="368">
        <f>RANK(Puntaje!AA22,Puntaje!AA$2:AA$34,0)</f>
        <v>3</v>
      </c>
      <c r="AB22" s="368">
        <f>RANK(Puntaje!AB22,Puntaje!AB$2:AB$34,0)</f>
        <v>31</v>
      </c>
      <c r="AC22" s="368">
        <f>RANK(Puntaje!AC22,Puntaje!AC$2:AC$34,0)</f>
        <v>23</v>
      </c>
      <c r="AD22" s="368">
        <f>RANK(Puntaje!AD22,Puntaje!AD$2:AD$34,0)</f>
        <v>9</v>
      </c>
      <c r="AE22" s="368">
        <f>RANK(Puntaje!AE22,Puntaje!AE$2:AE$34,0)</f>
        <v>16</v>
      </c>
      <c r="AF22" s="368">
        <f>RANK(Puntaje!AF22,Puntaje!AF$2:AF$34,0)</f>
        <v>14</v>
      </c>
      <c r="AG22" s="368">
        <f>RANK(Puntaje!AG22,Puntaje!AG$2:AG$34,0)</f>
        <v>7</v>
      </c>
      <c r="AH22" s="368">
        <f>RANK(Puntaje!AH22,Puntaje!AH$2:AH$34,0)</f>
        <v>9</v>
      </c>
      <c r="AI22" s="368">
        <f>RANK(Puntaje!AI22,Puntaje!AI$2:AI$34,0)</f>
        <v>9</v>
      </c>
      <c r="AJ22" s="368">
        <f>RANK(Puntaje!AJ22,Puntaje!AJ$2:AJ$34,0)</f>
        <v>4</v>
      </c>
      <c r="AK22" s="368">
        <f>RANK(Puntaje!AK22,Puntaje!AK$2:AK$34,0)</f>
        <v>11</v>
      </c>
      <c r="AL22" s="368">
        <f>RANK(Puntaje!AL22,Puntaje!AL$2:AL$34,0)</f>
        <v>1</v>
      </c>
      <c r="AM22" s="368">
        <f>RANK(Puntaje!AM22,Puntaje!AM$2:AM$34,0)</f>
        <v>12</v>
      </c>
      <c r="AN22" s="368">
        <f>RANK(Puntaje!AN22,Puntaje!AN$2:AN$34,0)</f>
        <v>6</v>
      </c>
      <c r="AO22" s="368">
        <f>RANK(Puntaje!AO22,Puntaje!AO$2:AO$34,0)</f>
        <v>11</v>
      </c>
      <c r="AP22" s="368">
        <f>RANK(Puntaje!AP22,Puntaje!AP$2:AP$34,0)</f>
        <v>20</v>
      </c>
      <c r="AQ22" s="368">
        <f>RANK(Puntaje!AQ22,Puntaje!AQ$2:AQ$34,0)</f>
        <v>18</v>
      </c>
      <c r="AR22" s="368">
        <f>RANK(Puntaje!AR22,Puntaje!AR$2:AR$34,0)</f>
        <v>22</v>
      </c>
      <c r="AS22" s="368">
        <f>RANK(Puntaje!AS22,Puntaje!AS$2:AS$34,0)</f>
        <v>10</v>
      </c>
      <c r="AT22" s="368">
        <f>RANK(Puntaje!AT22,Puntaje!AT$2:AT$34,0)</f>
        <v>29</v>
      </c>
      <c r="AU22" s="368">
        <f>RANK(Puntaje!AU22,Puntaje!AU$2:AU$34,0)</f>
        <v>1</v>
      </c>
      <c r="AV22" s="368">
        <f>RANK(Puntaje!AV22,Puntaje!AV$2:AV$34,0)</f>
        <v>25</v>
      </c>
      <c r="AW22" s="368">
        <f>RANK(Puntaje!AW22,Puntaje!AW$2:AW$34,0)</f>
        <v>22</v>
      </c>
      <c r="AX22" s="368">
        <f>RANK(Puntaje!AX22,Puntaje!AX$2:AX$34,0)</f>
        <v>8</v>
      </c>
      <c r="AY22" s="368">
        <f>RANK(Puntaje!AY22,Puntaje!AY$2:AY$34,0)</f>
        <v>8</v>
      </c>
      <c r="AZ22" s="368">
        <f>RANK(Puntaje!AZ22,Puntaje!AZ$2:AZ$34,0)</f>
        <v>9</v>
      </c>
      <c r="BA22" s="368">
        <f>RANK(Puntaje!BA22,Puntaje!BA$2:BA$34,0)</f>
        <v>19</v>
      </c>
      <c r="BB22" s="368">
        <f>RANK(Puntaje!BB22,Puntaje!BB$2:BB$34,0)</f>
        <v>28</v>
      </c>
      <c r="BC22" s="368">
        <f>RANK(Puntaje!BC22,Puntaje!BC$2:BC$34,0)</f>
        <v>4</v>
      </c>
      <c r="BD22" s="368">
        <f>RANK(Puntaje!BD22,Puntaje!BD$2:BD$34,0)</f>
        <v>22</v>
      </c>
      <c r="BE22" s="368">
        <f>RANK(Puntaje!BE22,Puntaje!BE$2:BE$34,0)</f>
        <v>21</v>
      </c>
      <c r="BF22" s="368">
        <f>RANK(Puntaje!BF22,Puntaje!BF$2:BF$34,0)</f>
        <v>21</v>
      </c>
      <c r="BG22" s="368">
        <f>RANK(Puntaje!BG22,Puntaje!BG$2:BG$34,0)</f>
        <v>13</v>
      </c>
      <c r="BH22" s="368">
        <f>RANK(Puntaje!BH22,Puntaje!BH$2:BH$34,0)</f>
        <v>14</v>
      </c>
      <c r="BI22" s="368">
        <f>RANK(Puntaje!BI22,Puntaje!BI$2:BI$34,0)</f>
        <v>10</v>
      </c>
      <c r="BJ22" s="368">
        <f>RANK(Puntaje!BJ22,Puntaje!BJ$2:BJ$34,0)</f>
        <v>18</v>
      </c>
      <c r="BK22" s="368">
        <f>RANK(Puntaje!BK22,Puntaje!BK$2:BK$34,0)</f>
        <v>12</v>
      </c>
      <c r="BL22" s="368">
        <f>RANK(Puntaje!BL22,Puntaje!BL$2:BL$34,0)</f>
        <v>19</v>
      </c>
      <c r="BM22" s="368">
        <f>RANK(Puntaje!BM22,Puntaje!BM$2:BM$34,0)</f>
        <v>14</v>
      </c>
      <c r="BN22" s="368">
        <f>RANK(Puntaje!BN22,Puntaje!BN$2:BN$34,0)</f>
        <v>5</v>
      </c>
      <c r="BO22" s="368">
        <f>RANK(Puntaje!BO22,Puntaje!BO$2:BO$34,0)</f>
        <v>5</v>
      </c>
      <c r="BP22" s="368">
        <f>RANK(Puntaje!BP22,Puntaje!BP$2:BP$34,0)</f>
        <v>6</v>
      </c>
      <c r="BQ22" s="368">
        <f>RANK(Puntaje!BQ22,Puntaje!BQ$2:BQ$34,0)</f>
        <v>7</v>
      </c>
      <c r="BR22" s="368">
        <f>RANK(Puntaje!BR22,Puntaje!BR$2:BR$34,0)</f>
        <v>20</v>
      </c>
      <c r="BS22" s="368">
        <f>RANK(Puntaje!BS22,Puntaje!BS$2:BS$34,0)</f>
        <v>9</v>
      </c>
      <c r="BT22" s="368">
        <f>RANK(Puntaje!BT22,Puntaje!BT$2:BT$34,0)</f>
        <v>3</v>
      </c>
      <c r="BU22" s="368">
        <f>RANK(Puntaje!BU22,Puntaje!BU$2:BU$34,0)</f>
        <v>14</v>
      </c>
    </row>
    <row r="23" spans="1:73">
      <c r="A23" s="367">
        <v>70</v>
      </c>
      <c r="B23" s="367" t="s">
        <v>101</v>
      </c>
      <c r="C23" s="367">
        <v>2024</v>
      </c>
      <c r="D23" s="368">
        <f>RANK(Puntaje!D23,Puntaje!D$2:D$34,0)</f>
        <v>12</v>
      </c>
      <c r="E23" s="368">
        <f>RANK(Puntaje!E23,Puntaje!E$2:E$34,0)</f>
        <v>2</v>
      </c>
      <c r="F23" s="368">
        <f>RANK(Puntaje!F23,Puntaje!F$2:F$34,0)</f>
        <v>19</v>
      </c>
      <c r="G23" s="368">
        <f>RANK(Puntaje!G23,Puntaje!G$2:G$34,0)</f>
        <v>26</v>
      </c>
      <c r="H23" s="368">
        <f>RANK(Puntaje!H23,Puntaje!H$2:H$34,0)</f>
        <v>30</v>
      </c>
      <c r="I23" s="368">
        <f>RANK(Puntaje!I23,Puntaje!I$2:I$34,0)</f>
        <v>28</v>
      </c>
      <c r="J23" s="368">
        <f>RANK(Puntaje!J23,Puntaje!J$2:J$34,0)</f>
        <v>9</v>
      </c>
      <c r="K23" s="368">
        <f>RANK(Puntaje!K23,Puntaje!K$2:K$34,0)</f>
        <v>18</v>
      </c>
      <c r="L23" s="368">
        <f>RANK(Puntaje!L23,Puntaje!L$2:L$34,0)</f>
        <v>23</v>
      </c>
      <c r="M23" s="368">
        <f>RANK(Puntaje!M23,Puntaje!M$2:M$34,0)</f>
        <v>10</v>
      </c>
      <c r="N23" s="368">
        <f>RANK(Puntaje!N23,Puntaje!N$2:N$34,0)</f>
        <v>25</v>
      </c>
      <c r="O23" s="368">
        <f>RANK(Puntaje!O23,Puntaje!O$2:O$34,0)</f>
        <v>16</v>
      </c>
      <c r="P23" s="368">
        <f>RANK(Puntaje!P23,Puntaje!P$2:P$34,0)</f>
        <v>8</v>
      </c>
      <c r="Q23" s="368">
        <f>RANK(Puntaje!Q23,Puntaje!Q$2:Q$34,0)</f>
        <v>6</v>
      </c>
      <c r="R23" s="368">
        <f>RANK(Puntaje!R23,Puntaje!R$2:R$34,0)</f>
        <v>10</v>
      </c>
      <c r="S23" s="368">
        <f>RANK(Puntaje!S23,Puntaje!S$2:S$34,0)</f>
        <v>9</v>
      </c>
      <c r="T23" s="368">
        <f>RANK(Puntaje!T23,Puntaje!T$2:T$34,0)</f>
        <v>32</v>
      </c>
      <c r="U23" s="368">
        <f>RANK(Puntaje!U23,Puntaje!U$2:U$34,0)</f>
        <v>9</v>
      </c>
      <c r="V23" s="368">
        <f>RANK(Puntaje!V23,Puntaje!V$2:V$34,0)</f>
        <v>4</v>
      </c>
      <c r="W23" s="368">
        <f>RANK(Puntaje!W23,Puntaje!W$2:W$34,0)</f>
        <v>14</v>
      </c>
      <c r="X23" s="368">
        <f>RANK(Puntaje!X23,Puntaje!X$2:X$34,0)</f>
        <v>8</v>
      </c>
      <c r="Y23" s="368">
        <f>RANK(Puntaje!Y23,Puntaje!Y$2:Y$34,0)</f>
        <v>21</v>
      </c>
      <c r="Z23" s="368">
        <f>RANK(Puntaje!Z23,Puntaje!Z$2:Z$34,0)</f>
        <v>15</v>
      </c>
      <c r="AA23" s="368">
        <f>RANK(Puntaje!AA23,Puntaje!AA$2:AA$34,0)</f>
        <v>8</v>
      </c>
      <c r="AB23" s="368">
        <f>RANK(Puntaje!AB23,Puntaje!AB$2:AB$34,0)</f>
        <v>9</v>
      </c>
      <c r="AC23" s="368">
        <f>RANK(Puntaje!AC23,Puntaje!AC$2:AC$34,0)</f>
        <v>5</v>
      </c>
      <c r="AD23" s="368">
        <f>RANK(Puntaje!AD23,Puntaje!AD$2:AD$34,0)</f>
        <v>21</v>
      </c>
      <c r="AE23" s="368">
        <f>RANK(Puntaje!AE23,Puntaje!AE$2:AE$34,0)</f>
        <v>11</v>
      </c>
      <c r="AF23" s="368">
        <f>RANK(Puntaje!AF23,Puntaje!AF$2:AF$34,0)</f>
        <v>11</v>
      </c>
      <c r="AG23" s="368">
        <f>RANK(Puntaje!AG23,Puntaje!AG$2:AG$34,0)</f>
        <v>17</v>
      </c>
      <c r="AH23" s="368">
        <f>RANK(Puntaje!AH23,Puntaje!AH$2:AH$34,0)</f>
        <v>4</v>
      </c>
      <c r="AI23" s="368">
        <f>RANK(Puntaje!AI23,Puntaje!AI$2:AI$34,0)</f>
        <v>22</v>
      </c>
      <c r="AJ23" s="368">
        <f>RANK(Puntaje!AJ23,Puntaje!AJ$2:AJ$34,0)</f>
        <v>18</v>
      </c>
      <c r="AK23" s="368">
        <f>RANK(Puntaje!AK23,Puntaje!AK$2:AK$34,0)</f>
        <v>19</v>
      </c>
      <c r="AL23" s="368">
        <f>RANK(Puntaje!AL23,Puntaje!AL$2:AL$34,0)</f>
        <v>24</v>
      </c>
      <c r="AM23" s="368">
        <f>RANK(Puntaje!AM23,Puntaje!AM$2:AM$34,0)</f>
        <v>17</v>
      </c>
      <c r="AN23" s="368">
        <f>RANK(Puntaje!AN23,Puntaje!AN$2:AN$34,0)</f>
        <v>16</v>
      </c>
      <c r="AO23" s="368">
        <f>RANK(Puntaje!AO23,Puntaje!AO$2:AO$34,0)</f>
        <v>30</v>
      </c>
      <c r="AP23" s="368">
        <f>RANK(Puntaje!AP23,Puntaje!AP$2:AP$34,0)</f>
        <v>33</v>
      </c>
      <c r="AQ23" s="368">
        <f>RANK(Puntaje!AQ23,Puntaje!AQ$2:AQ$34,0)</f>
        <v>30</v>
      </c>
      <c r="AR23" s="368">
        <f>RANK(Puntaje!AR23,Puntaje!AR$2:AR$34,0)</f>
        <v>15</v>
      </c>
      <c r="AS23" s="368">
        <f>RANK(Puntaje!AS23,Puntaje!AS$2:AS$34,0)</f>
        <v>28</v>
      </c>
      <c r="AT23" s="368">
        <f>RANK(Puntaje!AT23,Puntaje!AT$2:AT$34,0)</f>
        <v>26</v>
      </c>
      <c r="AU23" s="368">
        <f>RANK(Puntaje!AU23,Puntaje!AU$2:AU$34,0)</f>
        <v>8</v>
      </c>
      <c r="AV23" s="368">
        <f>RANK(Puntaje!AV23,Puntaje!AV$2:AV$34,0)</f>
        <v>12</v>
      </c>
      <c r="AW23" s="368">
        <f>RANK(Puntaje!AW23,Puntaje!AW$2:AW$34,0)</f>
        <v>2</v>
      </c>
      <c r="AX23" s="368">
        <f>RANK(Puntaje!AX23,Puntaje!AX$2:AX$34,0)</f>
        <v>20</v>
      </c>
      <c r="AY23" s="368">
        <f>RANK(Puntaje!AY23,Puntaje!AY$2:AY$34,0)</f>
        <v>21</v>
      </c>
      <c r="AZ23" s="368">
        <f>RANK(Puntaje!AZ23,Puntaje!AZ$2:AZ$34,0)</f>
        <v>21</v>
      </c>
      <c r="BA23" s="368">
        <f>RANK(Puntaje!BA23,Puntaje!BA$2:BA$34,0)</f>
        <v>5</v>
      </c>
      <c r="BB23" s="368">
        <f>RANK(Puntaje!BB23,Puntaje!BB$2:BB$34,0)</f>
        <v>3</v>
      </c>
      <c r="BC23" s="368">
        <f>RANK(Puntaje!BC23,Puntaje!BC$2:BC$34,0)</f>
        <v>28</v>
      </c>
      <c r="BD23" s="368">
        <f>RANK(Puntaje!BD23,Puntaje!BD$2:BD$34,0)</f>
        <v>13</v>
      </c>
      <c r="BE23" s="368">
        <f>RANK(Puntaje!BE23,Puntaje!BE$2:BE$34,0)</f>
        <v>15</v>
      </c>
      <c r="BF23" s="368">
        <f>RANK(Puntaje!BF23,Puntaje!BF$2:BF$34,0)</f>
        <v>15</v>
      </c>
      <c r="BG23" s="368">
        <f>RANK(Puntaje!BG23,Puntaje!BG$2:BG$34,0)</f>
        <v>16</v>
      </c>
      <c r="BH23" s="368">
        <f>RANK(Puntaje!BH23,Puntaje!BH$2:BH$34,0)</f>
        <v>32</v>
      </c>
      <c r="BI23" s="368">
        <f>RANK(Puntaje!BI23,Puntaje!BI$2:BI$34,0)</f>
        <v>28</v>
      </c>
      <c r="BJ23" s="368">
        <f>RANK(Puntaje!BJ23,Puntaje!BJ$2:BJ$34,0)</f>
        <v>33</v>
      </c>
      <c r="BK23" s="368">
        <f>RANK(Puntaje!BK23,Puntaje!BK$2:BK$34,0)</f>
        <v>21</v>
      </c>
      <c r="BL23" s="368">
        <f>RANK(Puntaje!BL23,Puntaje!BL$2:BL$34,0)</f>
        <v>4</v>
      </c>
      <c r="BM23" s="368">
        <f>RANK(Puntaje!BM23,Puntaje!BM$2:BM$34,0)</f>
        <v>2</v>
      </c>
      <c r="BN23" s="368">
        <f>RANK(Puntaje!BN23,Puntaje!BN$2:BN$34,0)</f>
        <v>4</v>
      </c>
      <c r="BO23" s="368">
        <f>RANK(Puntaje!BO23,Puntaje!BO$2:BO$34,0)</f>
        <v>4</v>
      </c>
      <c r="BP23" s="368">
        <f>RANK(Puntaje!BP23,Puntaje!BP$2:BP$34,0)</f>
        <v>30</v>
      </c>
      <c r="BQ23" s="368">
        <f>RANK(Puntaje!BQ23,Puntaje!BQ$2:BQ$34,0)</f>
        <v>32</v>
      </c>
      <c r="BR23" s="368">
        <f>RANK(Puntaje!BR23,Puntaje!BR$2:BR$34,0)</f>
        <v>33</v>
      </c>
      <c r="BS23" s="368">
        <f>RANK(Puntaje!BS23,Puntaje!BS$2:BS$34,0)</f>
        <v>24</v>
      </c>
      <c r="BT23" s="368">
        <f>RANK(Puntaje!BT23,Puntaje!BT$2:BT$34,0)</f>
        <v>19</v>
      </c>
      <c r="BU23" s="368">
        <f>RANK(Puntaje!BU23,Puntaje!BU$2:BU$34,0)</f>
        <v>7</v>
      </c>
    </row>
    <row r="24" spans="1:73">
      <c r="A24" s="367">
        <v>73</v>
      </c>
      <c r="B24" s="367" t="s">
        <v>102</v>
      </c>
      <c r="C24" s="367">
        <v>2024</v>
      </c>
      <c r="D24" s="368">
        <f>RANK(Puntaje!D24,Puntaje!D$2:D$34,0)</f>
        <v>3</v>
      </c>
      <c r="E24" s="368">
        <f>RANK(Puntaje!E24,Puntaje!E$2:E$34,0)</f>
        <v>29</v>
      </c>
      <c r="F24" s="368">
        <f>RANK(Puntaje!F24,Puntaje!F$2:F$34,0)</f>
        <v>22</v>
      </c>
      <c r="G24" s="368">
        <f>RANK(Puntaje!G24,Puntaje!G$2:G$34,0)</f>
        <v>13</v>
      </c>
      <c r="H24" s="368">
        <f>RANK(Puntaje!H24,Puntaje!H$2:H$34,0)</f>
        <v>14</v>
      </c>
      <c r="I24" s="368">
        <f>RANK(Puntaje!I24,Puntaje!I$2:I$34,0)</f>
        <v>15</v>
      </c>
      <c r="J24" s="368">
        <f>RANK(Puntaje!J24,Puntaje!J$2:J$34,0)</f>
        <v>11</v>
      </c>
      <c r="K24" s="368">
        <f>RANK(Puntaje!K24,Puntaje!K$2:K$34,0)</f>
        <v>23</v>
      </c>
      <c r="L24" s="368">
        <f>RANK(Puntaje!L24,Puntaje!L$2:L$34,0)</f>
        <v>10</v>
      </c>
      <c r="M24" s="368">
        <f>RANK(Puntaje!M24,Puntaje!M$2:M$34,0)</f>
        <v>18</v>
      </c>
      <c r="N24" s="368">
        <f>RANK(Puntaje!N24,Puntaje!N$2:N$34,0)</f>
        <v>12</v>
      </c>
      <c r="O24" s="368">
        <f>RANK(Puntaje!O24,Puntaje!O$2:O$34,0)</f>
        <v>24</v>
      </c>
      <c r="P24" s="368">
        <f>RANK(Puntaje!P24,Puntaje!P$2:P$34,0)</f>
        <v>20</v>
      </c>
      <c r="Q24" s="368">
        <f>RANK(Puntaje!Q24,Puntaje!Q$2:Q$34,0)</f>
        <v>9</v>
      </c>
      <c r="R24" s="368">
        <f>RANK(Puntaje!R24,Puntaje!R$2:R$34,0)</f>
        <v>30</v>
      </c>
      <c r="S24" s="368">
        <f>RANK(Puntaje!S24,Puntaje!S$2:S$34,0)</f>
        <v>30</v>
      </c>
      <c r="T24" s="368">
        <f>RANK(Puntaje!T24,Puntaje!T$2:T$34,0)</f>
        <v>9</v>
      </c>
      <c r="U24" s="368">
        <f>RANK(Puntaje!U24,Puntaje!U$2:U$34,0)</f>
        <v>7</v>
      </c>
      <c r="V24" s="368">
        <f>RANK(Puntaje!V24,Puntaje!V$2:V$34,0)</f>
        <v>10</v>
      </c>
      <c r="W24" s="368">
        <f>RANK(Puntaje!W24,Puntaje!W$2:W$34,0)</f>
        <v>21</v>
      </c>
      <c r="X24" s="368">
        <f>RANK(Puntaje!X24,Puntaje!X$2:X$34,0)</f>
        <v>16</v>
      </c>
      <c r="Y24" s="368">
        <f>RANK(Puntaje!Y24,Puntaje!Y$2:Y$34,0)</f>
        <v>17</v>
      </c>
      <c r="Z24" s="368">
        <f>RANK(Puntaje!Z24,Puntaje!Z$2:Z$34,0)</f>
        <v>30</v>
      </c>
      <c r="AA24" s="368">
        <f>RANK(Puntaje!AA24,Puntaje!AA$2:AA$34,0)</f>
        <v>19</v>
      </c>
      <c r="AB24" s="368">
        <f>RANK(Puntaje!AB24,Puntaje!AB$2:AB$34,0)</f>
        <v>24</v>
      </c>
      <c r="AC24" s="368">
        <f>RANK(Puntaje!AC24,Puntaje!AC$2:AC$34,0)</f>
        <v>30</v>
      </c>
      <c r="AD24" s="368">
        <f>RANK(Puntaje!AD24,Puntaje!AD$2:AD$34,0)</f>
        <v>23</v>
      </c>
      <c r="AE24" s="368">
        <f>RANK(Puntaje!AE24,Puntaje!AE$2:AE$34,0)</f>
        <v>32</v>
      </c>
      <c r="AF24" s="368">
        <f>RANK(Puntaje!AF24,Puntaje!AF$2:AF$34,0)</f>
        <v>18</v>
      </c>
      <c r="AG24" s="368">
        <f>RANK(Puntaje!AG24,Puntaje!AG$2:AG$34,0)</f>
        <v>21</v>
      </c>
      <c r="AH24" s="368">
        <f>RANK(Puntaje!AH24,Puntaje!AH$2:AH$34,0)</f>
        <v>1</v>
      </c>
      <c r="AI24" s="368">
        <f>RANK(Puntaje!AI24,Puntaje!AI$2:AI$34,0)</f>
        <v>8</v>
      </c>
      <c r="AJ24" s="368">
        <f>RANK(Puntaje!AJ24,Puntaje!AJ$2:AJ$34,0)</f>
        <v>7</v>
      </c>
      <c r="AK24" s="368">
        <f>RANK(Puntaje!AK24,Puntaje!AK$2:AK$34,0)</f>
        <v>10</v>
      </c>
      <c r="AL24" s="368">
        <f>RANK(Puntaje!AL24,Puntaje!AL$2:AL$34,0)</f>
        <v>8</v>
      </c>
      <c r="AM24" s="368">
        <f>RANK(Puntaje!AM24,Puntaje!AM$2:AM$34,0)</f>
        <v>21</v>
      </c>
      <c r="AN24" s="368">
        <f>RANK(Puntaje!AN24,Puntaje!AN$2:AN$34,0)</f>
        <v>21</v>
      </c>
      <c r="AO24" s="368">
        <f>RANK(Puntaje!AO24,Puntaje!AO$2:AO$34,0)</f>
        <v>20</v>
      </c>
      <c r="AP24" s="368">
        <f>RANK(Puntaje!AP24,Puntaje!AP$2:AP$34,0)</f>
        <v>21</v>
      </c>
      <c r="AQ24" s="368">
        <f>RANK(Puntaje!AQ24,Puntaje!AQ$2:AQ$34,0)</f>
        <v>25</v>
      </c>
      <c r="AR24" s="368">
        <f>RANK(Puntaje!AR24,Puntaje!AR$2:AR$34,0)</f>
        <v>4</v>
      </c>
      <c r="AS24" s="368">
        <f>RANK(Puntaje!AS24,Puntaje!AS$2:AS$34,0)</f>
        <v>18</v>
      </c>
      <c r="AT24" s="368">
        <f>RANK(Puntaje!AT24,Puntaje!AT$2:AT$34,0)</f>
        <v>23</v>
      </c>
      <c r="AU24" s="368">
        <f>RANK(Puntaje!AU24,Puntaje!AU$2:AU$34,0)</f>
        <v>7</v>
      </c>
      <c r="AV24" s="368">
        <f>RANK(Puntaje!AV24,Puntaje!AV$2:AV$34,0)</f>
        <v>27</v>
      </c>
      <c r="AW24" s="368">
        <f>RANK(Puntaje!AW24,Puntaje!AW$2:AW$34,0)</f>
        <v>19</v>
      </c>
      <c r="AX24" s="368">
        <f>RANK(Puntaje!AX24,Puntaje!AX$2:AX$34,0)</f>
        <v>7</v>
      </c>
      <c r="AY24" s="368">
        <f>RANK(Puntaje!AY24,Puntaje!AY$2:AY$34,0)</f>
        <v>13</v>
      </c>
      <c r="AZ24" s="368">
        <f>RANK(Puntaje!AZ24,Puntaje!AZ$2:AZ$34,0)</f>
        <v>14</v>
      </c>
      <c r="BA24" s="368">
        <f>RANK(Puntaje!BA24,Puntaje!BA$2:BA$34,0)</f>
        <v>16</v>
      </c>
      <c r="BB24" s="368">
        <f>RANK(Puntaje!BB24,Puntaje!BB$2:BB$34,0)</f>
        <v>30</v>
      </c>
      <c r="BC24" s="368">
        <f>RANK(Puntaje!BC24,Puntaje!BC$2:BC$34,0)</f>
        <v>21</v>
      </c>
      <c r="BD24" s="368">
        <f>RANK(Puntaje!BD24,Puntaje!BD$2:BD$34,0)</f>
        <v>9</v>
      </c>
      <c r="BE24" s="368">
        <f>RANK(Puntaje!BE24,Puntaje!BE$2:BE$34,0)</f>
        <v>12</v>
      </c>
      <c r="BF24" s="368">
        <f>RANK(Puntaje!BF24,Puntaje!BF$2:BF$34,0)</f>
        <v>23</v>
      </c>
      <c r="BG24" s="368">
        <f>RANK(Puntaje!BG24,Puntaje!BG$2:BG$34,0)</f>
        <v>14</v>
      </c>
      <c r="BH24" s="368">
        <f>RANK(Puntaje!BH24,Puntaje!BH$2:BH$34,0)</f>
        <v>28</v>
      </c>
      <c r="BI24" s="368">
        <f>RANK(Puntaje!BI24,Puntaje!BI$2:BI$34,0)</f>
        <v>20</v>
      </c>
      <c r="BJ24" s="368">
        <f>RANK(Puntaje!BJ24,Puntaje!BJ$2:BJ$34,0)</f>
        <v>22</v>
      </c>
      <c r="BK24" s="368">
        <f>RANK(Puntaje!BK24,Puntaje!BK$2:BK$34,0)</f>
        <v>24</v>
      </c>
      <c r="BL24" s="368">
        <f>RANK(Puntaje!BL24,Puntaje!BL$2:BL$34,0)</f>
        <v>14</v>
      </c>
      <c r="BM24" s="368">
        <f>RANK(Puntaje!BM24,Puntaje!BM$2:BM$34,0)</f>
        <v>8</v>
      </c>
      <c r="BN24" s="368">
        <f>RANK(Puntaje!BN24,Puntaje!BN$2:BN$34,0)</f>
        <v>13</v>
      </c>
      <c r="BO24" s="368">
        <f>RANK(Puntaje!BO24,Puntaje!BO$2:BO$34,0)</f>
        <v>13</v>
      </c>
      <c r="BP24" s="368">
        <f>RANK(Puntaje!BP24,Puntaje!BP$2:BP$34,0)</f>
        <v>16</v>
      </c>
      <c r="BQ24" s="368">
        <f>RANK(Puntaje!BQ24,Puntaje!BQ$2:BQ$34,0)</f>
        <v>4</v>
      </c>
      <c r="BR24" s="368">
        <f>RANK(Puntaje!BR24,Puntaje!BR$2:BR$34,0)</f>
        <v>2</v>
      </c>
      <c r="BS24" s="368">
        <f>RANK(Puntaje!BS24,Puntaje!BS$2:BS$34,0)</f>
        <v>6</v>
      </c>
      <c r="BT24" s="368">
        <f>RANK(Puntaje!BT24,Puntaje!BT$2:BT$34,0)</f>
        <v>6</v>
      </c>
      <c r="BU24" s="368">
        <f>RANK(Puntaje!BU24,Puntaje!BU$2:BU$34,0)</f>
        <v>13</v>
      </c>
    </row>
    <row r="25" spans="1:73">
      <c r="A25" s="367">
        <v>76</v>
      </c>
      <c r="B25" s="367" t="s">
        <v>103</v>
      </c>
      <c r="C25" s="367">
        <v>2024</v>
      </c>
      <c r="D25" s="368">
        <f>RANK(Puntaje!D25,Puntaje!D$2:D$34,0)</f>
        <v>5</v>
      </c>
      <c r="E25" s="368">
        <f>RANK(Puntaje!E25,Puntaje!E$2:E$34,0)</f>
        <v>12</v>
      </c>
      <c r="F25" s="368">
        <f>RANK(Puntaje!F25,Puntaje!F$2:F$34,0)</f>
        <v>1</v>
      </c>
      <c r="G25" s="368">
        <f>RANK(Puntaje!G25,Puntaje!G$2:G$34,0)</f>
        <v>7</v>
      </c>
      <c r="H25" s="368">
        <f>RANK(Puntaje!H25,Puntaje!H$2:H$34,0)</f>
        <v>6</v>
      </c>
      <c r="I25" s="368">
        <f>RANK(Puntaje!I25,Puntaje!I$2:I$34,0)</f>
        <v>8</v>
      </c>
      <c r="J25" s="368">
        <f>RANK(Puntaje!J25,Puntaje!J$2:J$34,0)</f>
        <v>5</v>
      </c>
      <c r="K25" s="368">
        <f>RANK(Puntaje!K25,Puntaje!K$2:K$34,0)</f>
        <v>17</v>
      </c>
      <c r="L25" s="368">
        <f>RANK(Puntaje!L25,Puntaje!L$2:L$34,0)</f>
        <v>13</v>
      </c>
      <c r="M25" s="368">
        <f>RANK(Puntaje!M25,Puntaje!M$2:M$34,0)</f>
        <v>6</v>
      </c>
      <c r="N25" s="368">
        <f>RANK(Puntaje!N25,Puntaje!N$2:N$34,0)</f>
        <v>3</v>
      </c>
      <c r="O25" s="368">
        <f>RANK(Puntaje!O25,Puntaje!O$2:O$34,0)</f>
        <v>29</v>
      </c>
      <c r="P25" s="368">
        <f>RANK(Puntaje!P25,Puntaje!P$2:P$34,0)</f>
        <v>30</v>
      </c>
      <c r="Q25" s="368">
        <f>RANK(Puntaje!Q25,Puntaje!Q$2:Q$34,0)</f>
        <v>7</v>
      </c>
      <c r="R25" s="368">
        <f>RANK(Puntaje!R25,Puntaje!R$2:R$34,0)</f>
        <v>12</v>
      </c>
      <c r="S25" s="368">
        <f>RANK(Puntaje!S25,Puntaje!S$2:S$34,0)</f>
        <v>28</v>
      </c>
      <c r="T25" s="368">
        <f>RANK(Puntaje!T25,Puntaje!T$2:T$34,0)</f>
        <v>4</v>
      </c>
      <c r="U25" s="368">
        <f>RANK(Puntaje!U25,Puntaje!U$2:U$34,0)</f>
        <v>23</v>
      </c>
      <c r="V25" s="368">
        <f>RANK(Puntaje!V25,Puntaje!V$2:V$34,0)</f>
        <v>13</v>
      </c>
      <c r="W25" s="368">
        <f>RANK(Puntaje!W25,Puntaje!W$2:W$34,0)</f>
        <v>26</v>
      </c>
      <c r="X25" s="368">
        <f>RANK(Puntaje!X25,Puntaje!X$2:X$34,0)</f>
        <v>13</v>
      </c>
      <c r="Y25" s="368">
        <f>RANK(Puntaje!Y25,Puntaje!Y$2:Y$34,0)</f>
        <v>22</v>
      </c>
      <c r="Z25" s="368">
        <f>RANK(Puntaje!Z25,Puntaje!Z$2:Z$34,0)</f>
        <v>11</v>
      </c>
      <c r="AA25" s="368">
        <f>RANK(Puntaje!AA25,Puntaje!AA$2:AA$34,0)</f>
        <v>28</v>
      </c>
      <c r="AB25" s="368">
        <f>RANK(Puntaje!AB25,Puntaje!AB$2:AB$34,0)</f>
        <v>5</v>
      </c>
      <c r="AC25" s="368">
        <f>RANK(Puntaje!AC25,Puntaje!AC$2:AC$34,0)</f>
        <v>31</v>
      </c>
      <c r="AD25" s="368">
        <f>RANK(Puntaje!AD25,Puntaje!AD$2:AD$34,0)</f>
        <v>30</v>
      </c>
      <c r="AE25" s="368">
        <f>RANK(Puntaje!AE25,Puntaje!AE$2:AE$34,0)</f>
        <v>18</v>
      </c>
      <c r="AF25" s="368">
        <f>RANK(Puntaje!AF25,Puntaje!AF$2:AF$34,0)</f>
        <v>28</v>
      </c>
      <c r="AG25" s="368">
        <f>RANK(Puntaje!AG25,Puntaje!AG$2:AG$34,0)</f>
        <v>19</v>
      </c>
      <c r="AH25" s="368">
        <f>RANK(Puntaje!AH25,Puntaje!AH$2:AH$34,0)</f>
        <v>21</v>
      </c>
      <c r="AI25" s="368">
        <f>RANK(Puntaje!AI25,Puntaje!AI$2:AI$34,0)</f>
        <v>17</v>
      </c>
      <c r="AJ25" s="368">
        <f>RANK(Puntaje!AJ25,Puntaje!AJ$2:AJ$34,0)</f>
        <v>8</v>
      </c>
      <c r="AK25" s="368">
        <f>RANK(Puntaje!AK25,Puntaje!AK$2:AK$34,0)</f>
        <v>9</v>
      </c>
      <c r="AL25" s="368">
        <f>RANK(Puntaje!AL25,Puntaje!AL$2:AL$34,0)</f>
        <v>5</v>
      </c>
      <c r="AM25" s="368">
        <f>RANK(Puntaje!AM25,Puntaje!AM$2:AM$34,0)</f>
        <v>6</v>
      </c>
      <c r="AN25" s="368">
        <f>RANK(Puntaje!AN25,Puntaje!AN$2:AN$34,0)</f>
        <v>4</v>
      </c>
      <c r="AO25" s="368">
        <f>RANK(Puntaje!AO25,Puntaje!AO$2:AO$34,0)</f>
        <v>8</v>
      </c>
      <c r="AP25" s="368">
        <f>RANK(Puntaje!AP25,Puntaje!AP$2:AP$34,0)</f>
        <v>23</v>
      </c>
      <c r="AQ25" s="368">
        <f>RANK(Puntaje!AQ25,Puntaje!AQ$2:AQ$34,0)</f>
        <v>13</v>
      </c>
      <c r="AR25" s="368">
        <f>RANK(Puntaje!AR25,Puntaje!AR$2:AR$34,0)</f>
        <v>17</v>
      </c>
      <c r="AS25" s="368">
        <f>RANK(Puntaje!AS25,Puntaje!AS$2:AS$34,0)</f>
        <v>16</v>
      </c>
      <c r="AT25" s="368">
        <f>RANK(Puntaje!AT25,Puntaje!AT$2:AT$34,0)</f>
        <v>5</v>
      </c>
      <c r="AU25" s="368">
        <f>RANK(Puntaje!AU25,Puntaje!AU$2:AU$34,0)</f>
        <v>28</v>
      </c>
      <c r="AV25" s="368">
        <f>RANK(Puntaje!AV25,Puntaje!AV$2:AV$34,0)</f>
        <v>23</v>
      </c>
      <c r="AW25" s="368">
        <f>RANK(Puntaje!AW25,Puntaje!AW$2:AW$34,0)</f>
        <v>5</v>
      </c>
      <c r="AX25" s="368">
        <f>RANK(Puntaje!AX25,Puntaje!AX$2:AX$34,0)</f>
        <v>6</v>
      </c>
      <c r="AY25" s="368">
        <f>RANK(Puntaje!AY25,Puntaje!AY$2:AY$34,0)</f>
        <v>5</v>
      </c>
      <c r="AZ25" s="368">
        <f>RANK(Puntaje!AZ25,Puntaje!AZ$2:AZ$34,0)</f>
        <v>1</v>
      </c>
      <c r="BA25" s="368">
        <f>RANK(Puntaje!BA25,Puntaje!BA$2:BA$34,0)</f>
        <v>18</v>
      </c>
      <c r="BB25" s="368">
        <f>RANK(Puntaje!BB25,Puntaje!BB$2:BB$34,0)</f>
        <v>18</v>
      </c>
      <c r="BC25" s="368">
        <f>RANK(Puntaje!BC25,Puntaje!BC$2:BC$34,0)</f>
        <v>12</v>
      </c>
      <c r="BD25" s="368">
        <f>RANK(Puntaje!BD25,Puntaje!BD$2:BD$34,0)</f>
        <v>20</v>
      </c>
      <c r="BE25" s="368">
        <f>RANK(Puntaje!BE25,Puntaje!BE$2:BE$34,0)</f>
        <v>22</v>
      </c>
      <c r="BF25" s="368">
        <f>RANK(Puntaje!BF25,Puntaje!BF$2:BF$34,0)</f>
        <v>27</v>
      </c>
      <c r="BG25" s="368">
        <f>RANK(Puntaje!BG25,Puntaje!BG$2:BG$34,0)</f>
        <v>17</v>
      </c>
      <c r="BH25" s="368">
        <f>RANK(Puntaje!BH25,Puntaje!BH$2:BH$34,0)</f>
        <v>10</v>
      </c>
      <c r="BI25" s="368">
        <f>RANK(Puntaje!BI25,Puntaje!BI$2:BI$34,0)</f>
        <v>19</v>
      </c>
      <c r="BJ25" s="368">
        <f>RANK(Puntaje!BJ25,Puntaje!BJ$2:BJ$34,0)</f>
        <v>11</v>
      </c>
      <c r="BK25" s="368">
        <f>RANK(Puntaje!BK25,Puntaje!BK$2:BK$34,0)</f>
        <v>13</v>
      </c>
      <c r="BL25" s="368">
        <f>RANK(Puntaje!BL25,Puntaje!BL$2:BL$34,0)</f>
        <v>29</v>
      </c>
      <c r="BM25" s="368">
        <f>RANK(Puntaje!BM25,Puntaje!BM$2:BM$34,0)</f>
        <v>21</v>
      </c>
      <c r="BN25" s="368">
        <f>RANK(Puntaje!BN25,Puntaje!BN$2:BN$34,0)</f>
        <v>28</v>
      </c>
      <c r="BO25" s="368">
        <f>RANK(Puntaje!BO25,Puntaje!BO$2:BO$34,0)</f>
        <v>28</v>
      </c>
      <c r="BP25" s="368">
        <f>RANK(Puntaje!BP25,Puntaje!BP$2:BP$34,0)</f>
        <v>12</v>
      </c>
      <c r="BQ25" s="368">
        <f>RANK(Puntaje!BQ25,Puntaje!BQ$2:BQ$34,0)</f>
        <v>3</v>
      </c>
      <c r="BR25" s="368">
        <f>RANK(Puntaje!BR25,Puntaje!BR$2:BR$34,0)</f>
        <v>1</v>
      </c>
      <c r="BS25" s="368">
        <f>RANK(Puntaje!BS25,Puntaje!BS$2:BS$34,0)</f>
        <v>8</v>
      </c>
      <c r="BT25" s="368">
        <f>RANK(Puntaje!BT25,Puntaje!BT$2:BT$34,0)</f>
        <v>4</v>
      </c>
      <c r="BU25" s="368">
        <f>RANK(Puntaje!BU25,Puntaje!BU$2:BU$34,0)</f>
        <v>4</v>
      </c>
    </row>
    <row r="26" spans="1:73">
      <c r="A26" s="367">
        <v>81</v>
      </c>
      <c r="B26" s="367" t="s">
        <v>104</v>
      </c>
      <c r="C26" s="367">
        <v>2024</v>
      </c>
      <c r="D26" s="368">
        <f>RANK(Puntaje!D26,Puntaje!D$2:D$34,0)</f>
        <v>31</v>
      </c>
      <c r="E26" s="368">
        <f>RANK(Puntaje!E26,Puntaje!E$2:E$34,0)</f>
        <v>3</v>
      </c>
      <c r="F26" s="368">
        <f>RANK(Puntaje!F26,Puntaje!F$2:F$34,0)</f>
        <v>9</v>
      </c>
      <c r="G26" s="368">
        <f>RANK(Puntaje!G26,Puntaje!G$2:G$34,0)</f>
        <v>21</v>
      </c>
      <c r="H26" s="368">
        <f>RANK(Puntaje!H26,Puntaje!H$2:H$34,0)</f>
        <v>3</v>
      </c>
      <c r="I26" s="368">
        <f>RANK(Puntaje!I26,Puntaje!I$2:I$34,0)</f>
        <v>31</v>
      </c>
      <c r="J26" s="368">
        <f>RANK(Puntaje!J26,Puntaje!J$2:J$34,0)</f>
        <v>26</v>
      </c>
      <c r="K26" s="368">
        <f>RANK(Puntaje!K26,Puntaje!K$2:K$34,0)</f>
        <v>26</v>
      </c>
      <c r="L26" s="368">
        <f>RANK(Puntaje!L26,Puntaje!L$2:L$34,0)</f>
        <v>28</v>
      </c>
      <c r="M26" s="368">
        <f>RANK(Puntaje!M26,Puntaje!M$2:M$34,0)</f>
        <v>27</v>
      </c>
      <c r="N26" s="368">
        <f>RANK(Puntaje!N26,Puntaje!N$2:N$34,0)</f>
        <v>20</v>
      </c>
      <c r="O26" s="368">
        <f>RANK(Puntaje!O26,Puntaje!O$2:O$34,0)</f>
        <v>21</v>
      </c>
      <c r="P26" s="368">
        <f>RANK(Puntaje!P26,Puntaje!P$2:P$34,0)</f>
        <v>2</v>
      </c>
      <c r="Q26" s="368">
        <f>RANK(Puntaje!Q26,Puntaje!Q$2:Q$34,0)</f>
        <v>17</v>
      </c>
      <c r="R26" s="368">
        <f>RANK(Puntaje!R26,Puntaje!R$2:R$34,0)</f>
        <v>8</v>
      </c>
      <c r="S26" s="368">
        <f>RANK(Puntaje!S26,Puntaje!S$2:S$34,0)</f>
        <v>5</v>
      </c>
      <c r="T26" s="368">
        <f>RANK(Puntaje!T26,Puntaje!T$2:T$34,0)</f>
        <v>21</v>
      </c>
      <c r="U26" s="368">
        <f>RANK(Puntaje!U26,Puntaje!U$2:U$34,0)</f>
        <v>18</v>
      </c>
      <c r="V26" s="368">
        <f>RANK(Puntaje!V26,Puntaje!V$2:V$34,0)</f>
        <v>2</v>
      </c>
      <c r="W26" s="368">
        <f>RANK(Puntaje!W26,Puntaje!W$2:W$34,0)</f>
        <v>25</v>
      </c>
      <c r="X26" s="368">
        <f>RANK(Puntaje!X26,Puntaje!X$2:X$34,0)</f>
        <v>15</v>
      </c>
      <c r="Y26" s="368">
        <f>RANK(Puntaje!Y26,Puntaje!Y$2:Y$34,0)</f>
        <v>24</v>
      </c>
      <c r="Z26" s="368">
        <f>RANK(Puntaje!Z26,Puntaje!Z$2:Z$34,0)</f>
        <v>27</v>
      </c>
      <c r="AA26" s="368">
        <f>RANK(Puntaje!AA26,Puntaje!AA$2:AA$34,0)</f>
        <v>29</v>
      </c>
      <c r="AB26" s="368">
        <f>RANK(Puntaje!AB26,Puntaje!AB$2:AB$34,0)</f>
        <v>29</v>
      </c>
      <c r="AC26" s="368">
        <f>RANK(Puntaje!AC26,Puntaje!AC$2:AC$34,0)</f>
        <v>22</v>
      </c>
      <c r="AD26" s="368">
        <f>RANK(Puntaje!AD26,Puntaje!AD$2:AD$34,0)</f>
        <v>29</v>
      </c>
      <c r="AE26" s="368">
        <f>RANK(Puntaje!AE26,Puntaje!AE$2:AE$34,0)</f>
        <v>27</v>
      </c>
      <c r="AF26" s="368">
        <f>RANK(Puntaje!AF26,Puntaje!AF$2:AF$34,0)</f>
        <v>15</v>
      </c>
      <c r="AG26" s="368">
        <f>RANK(Puntaje!AG26,Puntaje!AG$2:AG$34,0)</f>
        <v>28</v>
      </c>
      <c r="AH26" s="368">
        <f>RANK(Puntaje!AH26,Puntaje!AH$2:AH$34,0)</f>
        <v>5</v>
      </c>
      <c r="AI26" s="368">
        <f>RANK(Puntaje!AI26,Puntaje!AI$2:AI$34,0)</f>
        <v>12</v>
      </c>
      <c r="AJ26" s="368">
        <f>RANK(Puntaje!AJ26,Puntaje!AJ$2:AJ$34,0)</f>
        <v>30</v>
      </c>
      <c r="AK26" s="368">
        <f>RANK(Puntaje!AK26,Puntaje!AK$2:AK$34,0)</f>
        <v>25</v>
      </c>
      <c r="AL26" s="368">
        <f>RANK(Puntaje!AL26,Puntaje!AL$2:AL$34,0)</f>
        <v>33</v>
      </c>
      <c r="AM26" s="368">
        <f>RANK(Puntaje!AM26,Puntaje!AM$2:AM$34,0)</f>
        <v>31</v>
      </c>
      <c r="AN26" s="368">
        <f>RANK(Puntaje!AN26,Puntaje!AN$2:AN$34,0)</f>
        <v>33</v>
      </c>
      <c r="AO26" s="368">
        <f>RANK(Puntaje!AO26,Puntaje!AO$2:AO$34,0)</f>
        <v>26</v>
      </c>
      <c r="AP26" s="368">
        <f>RANK(Puntaje!AP26,Puntaje!AP$2:AP$34,0)</f>
        <v>1</v>
      </c>
      <c r="AQ26" s="368">
        <f>RANK(Puntaje!AQ26,Puntaje!AQ$2:AQ$34,0)</f>
        <v>17</v>
      </c>
      <c r="AR26" s="368">
        <f>RANK(Puntaje!AR26,Puntaje!AR$2:AR$34,0)</f>
        <v>24</v>
      </c>
      <c r="AS26" s="368">
        <f>RANK(Puntaje!AS26,Puntaje!AS$2:AS$34,0)</f>
        <v>23</v>
      </c>
      <c r="AT26" s="368">
        <f>RANK(Puntaje!AT26,Puntaje!AT$2:AT$34,0)</f>
        <v>17</v>
      </c>
      <c r="AU26" s="368">
        <f>RANK(Puntaje!AU26,Puntaje!AU$2:AU$34,0)</f>
        <v>30</v>
      </c>
      <c r="AV26" s="368">
        <f>RANK(Puntaje!AV26,Puntaje!AV$2:AV$34,0)</f>
        <v>14</v>
      </c>
      <c r="AW26" s="368">
        <f>RANK(Puntaje!AW26,Puntaje!AW$2:AW$34,0)</f>
        <v>26</v>
      </c>
      <c r="AX26" s="368">
        <f>RANK(Puntaje!AX26,Puntaje!AX$2:AX$34,0)</f>
        <v>33</v>
      </c>
      <c r="AY26" s="368">
        <f>RANK(Puntaje!AY26,Puntaje!AY$2:AY$34,0)</f>
        <v>27</v>
      </c>
      <c r="AZ26" s="368">
        <f>RANK(Puntaje!AZ26,Puntaje!AZ$2:AZ$34,0)</f>
        <v>33</v>
      </c>
      <c r="BA26" s="368">
        <f>RANK(Puntaje!BA26,Puntaje!BA$2:BA$34,0)</f>
        <v>32</v>
      </c>
      <c r="BB26" s="368">
        <f>RANK(Puntaje!BB26,Puntaje!BB$2:BB$34,0)</f>
        <v>19</v>
      </c>
      <c r="BC26" s="368">
        <f>RANK(Puntaje!BC26,Puntaje!BC$2:BC$34,0)</f>
        <v>15</v>
      </c>
      <c r="BD26" s="368">
        <f>RANK(Puntaje!BD26,Puntaje!BD$2:BD$34,0)</f>
        <v>4</v>
      </c>
      <c r="BE26" s="368">
        <f>RANK(Puntaje!BE26,Puntaje!BE$2:BE$34,0)</f>
        <v>10</v>
      </c>
      <c r="BF26" s="368">
        <f>RANK(Puntaje!BF26,Puntaje!BF$2:BF$34,0)</f>
        <v>4</v>
      </c>
      <c r="BG26" s="368">
        <f>RANK(Puntaje!BG26,Puntaje!BG$2:BG$34,0)</f>
        <v>22</v>
      </c>
      <c r="BH26" s="368">
        <f>RANK(Puntaje!BH26,Puntaje!BH$2:BH$34,0)</f>
        <v>7</v>
      </c>
      <c r="BI26" s="368">
        <f>RANK(Puntaje!BI26,Puntaje!BI$2:BI$34,0)</f>
        <v>5</v>
      </c>
      <c r="BJ26" s="368">
        <f>RANK(Puntaje!BJ26,Puntaje!BJ$2:BJ$34,0)</f>
        <v>3</v>
      </c>
      <c r="BK26" s="368">
        <f>RANK(Puntaje!BK26,Puntaje!BK$2:BK$34,0)</f>
        <v>27</v>
      </c>
      <c r="BL26" s="368">
        <f>RANK(Puntaje!BL26,Puntaje!BL$2:BL$34,0)</f>
        <v>9</v>
      </c>
      <c r="BM26" s="368">
        <f>RANK(Puntaje!BM26,Puntaje!BM$2:BM$34,0)</f>
        <v>23</v>
      </c>
      <c r="BN26" s="368">
        <f>RANK(Puntaje!BN26,Puntaje!BN$2:BN$34,0)</f>
        <v>20</v>
      </c>
      <c r="BO26" s="368">
        <f>RANK(Puntaje!BO26,Puntaje!BO$2:BO$34,0)</f>
        <v>20</v>
      </c>
      <c r="BP26" s="368">
        <f>RANK(Puntaje!BP26,Puntaje!BP$2:BP$34,0)</f>
        <v>5</v>
      </c>
      <c r="BQ26" s="368">
        <f>RANK(Puntaje!BQ26,Puntaje!BQ$2:BQ$34,0)</f>
        <v>28</v>
      </c>
      <c r="BR26" s="368">
        <f>RANK(Puntaje!BR26,Puntaje!BR$2:BR$34,0)</f>
        <v>29</v>
      </c>
      <c r="BS26" s="368">
        <f>RANK(Puntaje!BS26,Puntaje!BS$2:BS$34,0)</f>
        <v>24</v>
      </c>
      <c r="BT26" s="368">
        <f>RANK(Puntaje!BT26,Puntaje!BT$2:BT$34,0)</f>
        <v>27</v>
      </c>
      <c r="BU26" s="368">
        <f>RANK(Puntaje!BU26,Puntaje!BU$2:BU$34,0)</f>
        <v>31</v>
      </c>
    </row>
    <row r="27" spans="1:73">
      <c r="A27" s="367">
        <v>85</v>
      </c>
      <c r="B27" s="367" t="s">
        <v>105</v>
      </c>
      <c r="C27" s="367">
        <v>2024</v>
      </c>
      <c r="D27" s="368">
        <f>RANK(Puntaje!D27,Puntaje!D$2:D$34,0)</f>
        <v>15</v>
      </c>
      <c r="E27" s="368">
        <f>RANK(Puntaje!E27,Puntaje!E$2:E$34,0)</f>
        <v>20</v>
      </c>
      <c r="F27" s="368">
        <f>RANK(Puntaje!F27,Puntaje!F$2:F$34,0)</f>
        <v>20</v>
      </c>
      <c r="G27" s="368">
        <f>RANK(Puntaje!G27,Puntaje!G$2:G$34,0)</f>
        <v>16</v>
      </c>
      <c r="H27" s="368">
        <f>RANK(Puntaje!H27,Puntaje!H$2:H$34,0)</f>
        <v>15</v>
      </c>
      <c r="I27" s="368">
        <f>RANK(Puntaje!I27,Puntaje!I$2:I$34,0)</f>
        <v>10</v>
      </c>
      <c r="J27" s="368">
        <f>RANK(Puntaje!J27,Puntaje!J$2:J$34,0)</f>
        <v>24</v>
      </c>
      <c r="K27" s="368">
        <f>RANK(Puntaje!K27,Puntaje!K$2:K$34,0)</f>
        <v>14</v>
      </c>
      <c r="L27" s="368">
        <f>RANK(Puntaje!L27,Puntaje!L$2:L$34,0)</f>
        <v>24</v>
      </c>
      <c r="M27" s="368">
        <f>RANK(Puntaje!M27,Puntaje!M$2:M$34,0)</f>
        <v>2</v>
      </c>
      <c r="N27" s="368">
        <f>RANK(Puntaje!N27,Puntaje!N$2:N$34,0)</f>
        <v>14</v>
      </c>
      <c r="O27" s="368">
        <f>RANK(Puntaje!O27,Puntaje!O$2:O$34,0)</f>
        <v>6</v>
      </c>
      <c r="P27" s="368">
        <f>RANK(Puntaje!P27,Puntaje!P$2:P$34,0)</f>
        <v>22</v>
      </c>
      <c r="Q27" s="368">
        <f>RANK(Puntaje!Q27,Puntaje!Q$2:Q$34,0)</f>
        <v>5</v>
      </c>
      <c r="R27" s="368">
        <f>RANK(Puntaje!R27,Puntaje!R$2:R$34,0)</f>
        <v>19</v>
      </c>
      <c r="S27" s="368">
        <f>RANK(Puntaje!S27,Puntaje!S$2:S$34,0)</f>
        <v>4</v>
      </c>
      <c r="T27" s="368">
        <f>RANK(Puntaje!T27,Puntaje!T$2:T$34,0)</f>
        <v>20</v>
      </c>
      <c r="U27" s="368">
        <f>RANK(Puntaje!U27,Puntaje!U$2:U$34,0)</f>
        <v>32</v>
      </c>
      <c r="V27" s="368">
        <f>RANK(Puntaje!V27,Puntaje!V$2:V$34,0)</f>
        <v>28</v>
      </c>
      <c r="W27" s="368">
        <f>RANK(Puntaje!W27,Puntaje!W$2:W$34,0)</f>
        <v>22</v>
      </c>
      <c r="X27" s="368">
        <f>RANK(Puntaje!X27,Puntaje!X$2:X$34,0)</f>
        <v>24</v>
      </c>
      <c r="Y27" s="368">
        <f>RANK(Puntaje!Y27,Puntaje!Y$2:Y$34,0)</f>
        <v>25</v>
      </c>
      <c r="Z27" s="368">
        <f>RANK(Puntaje!Z27,Puntaje!Z$2:Z$34,0)</f>
        <v>24</v>
      </c>
      <c r="AA27" s="368">
        <f>RANK(Puntaje!AA27,Puntaje!AA$2:AA$34,0)</f>
        <v>14</v>
      </c>
      <c r="AB27" s="368">
        <f>RANK(Puntaje!AB27,Puntaje!AB$2:AB$34,0)</f>
        <v>23</v>
      </c>
      <c r="AC27" s="368">
        <f>RANK(Puntaje!AC27,Puntaje!AC$2:AC$34,0)</f>
        <v>14</v>
      </c>
      <c r="AD27" s="368">
        <f>RANK(Puntaje!AD27,Puntaje!AD$2:AD$34,0)</f>
        <v>24</v>
      </c>
      <c r="AE27" s="368">
        <f>RANK(Puntaje!AE27,Puntaje!AE$2:AE$34,0)</f>
        <v>8</v>
      </c>
      <c r="AF27" s="368">
        <f>RANK(Puntaje!AF27,Puntaje!AF$2:AF$34,0)</f>
        <v>10</v>
      </c>
      <c r="AG27" s="368">
        <f>RANK(Puntaje!AG27,Puntaje!AG$2:AG$34,0)</f>
        <v>11</v>
      </c>
      <c r="AH27" s="368">
        <f>RANK(Puntaje!AH27,Puntaje!AH$2:AH$34,0)</f>
        <v>28</v>
      </c>
      <c r="AI27" s="368">
        <f>RANK(Puntaje!AI27,Puntaje!AI$2:AI$34,0)</f>
        <v>28</v>
      </c>
      <c r="AJ27" s="368">
        <f>RANK(Puntaje!AJ27,Puntaje!AJ$2:AJ$34,0)</f>
        <v>2</v>
      </c>
      <c r="AK27" s="368">
        <f>RANK(Puntaje!AK27,Puntaje!AK$2:AK$34,0)</f>
        <v>12</v>
      </c>
      <c r="AL27" s="368">
        <f>RANK(Puntaje!AL27,Puntaje!AL$2:AL$34,0)</f>
        <v>30</v>
      </c>
      <c r="AM27" s="368">
        <f>RANK(Puntaje!AM27,Puntaje!AM$2:AM$34,0)</f>
        <v>25</v>
      </c>
      <c r="AN27" s="368">
        <f>RANK(Puntaje!AN27,Puntaje!AN$2:AN$34,0)</f>
        <v>22</v>
      </c>
      <c r="AO27" s="368">
        <f>RANK(Puntaje!AO27,Puntaje!AO$2:AO$34,0)</f>
        <v>15</v>
      </c>
      <c r="AP27" s="368">
        <f>RANK(Puntaje!AP27,Puntaje!AP$2:AP$34,0)</f>
        <v>30</v>
      </c>
      <c r="AQ27" s="368">
        <f>RANK(Puntaje!AQ27,Puntaje!AQ$2:AQ$34,0)</f>
        <v>28</v>
      </c>
      <c r="AR27" s="368">
        <f>RANK(Puntaje!AR27,Puntaje!AR$2:AR$34,0)</f>
        <v>29</v>
      </c>
      <c r="AS27" s="368">
        <f>RANK(Puntaje!AS27,Puntaje!AS$2:AS$34,0)</f>
        <v>3</v>
      </c>
      <c r="AT27" s="368">
        <f>RANK(Puntaje!AT27,Puntaje!AT$2:AT$34,0)</f>
        <v>11</v>
      </c>
      <c r="AU27" s="368">
        <f>RANK(Puntaje!AU27,Puntaje!AU$2:AU$34,0)</f>
        <v>23</v>
      </c>
      <c r="AV27" s="368">
        <f>RANK(Puntaje!AV27,Puntaje!AV$2:AV$34,0)</f>
        <v>20</v>
      </c>
      <c r="AW27" s="368">
        <f>RANK(Puntaje!AW27,Puntaje!AW$2:AW$34,0)</f>
        <v>23</v>
      </c>
      <c r="AX27" s="368">
        <f>RANK(Puntaje!AX27,Puntaje!AX$2:AX$34,0)</f>
        <v>30</v>
      </c>
      <c r="AY27" s="368">
        <f>RANK(Puntaje!AY27,Puntaje!AY$2:AY$34,0)</f>
        <v>24</v>
      </c>
      <c r="AZ27" s="368">
        <f>RANK(Puntaje!AZ27,Puntaje!AZ$2:AZ$34,0)</f>
        <v>13</v>
      </c>
      <c r="BA27" s="368">
        <f>RANK(Puntaje!BA27,Puntaje!BA$2:BA$34,0)</f>
        <v>30</v>
      </c>
      <c r="BB27" s="368">
        <f>RANK(Puntaje!BB27,Puntaje!BB$2:BB$34,0)</f>
        <v>25</v>
      </c>
      <c r="BC27" s="368">
        <f>RANK(Puntaje!BC27,Puntaje!BC$2:BC$34,0)</f>
        <v>7</v>
      </c>
      <c r="BD27" s="368">
        <f>RANK(Puntaje!BD27,Puntaje!BD$2:BD$34,0)</f>
        <v>23</v>
      </c>
      <c r="BE27" s="368">
        <f>RANK(Puntaje!BE27,Puntaje!BE$2:BE$34,0)</f>
        <v>30</v>
      </c>
      <c r="BF27" s="368">
        <f>RANK(Puntaje!BF27,Puntaje!BF$2:BF$34,0)</f>
        <v>7</v>
      </c>
      <c r="BG27" s="368">
        <f>RANK(Puntaje!BG27,Puntaje!BG$2:BG$34,0)</f>
        <v>25</v>
      </c>
      <c r="BH27" s="368">
        <f>RANK(Puntaje!BH27,Puntaje!BH$2:BH$34,0)</f>
        <v>2</v>
      </c>
      <c r="BI27" s="368">
        <f>RANK(Puntaje!BI27,Puntaje!BI$2:BI$34,0)</f>
        <v>17</v>
      </c>
      <c r="BJ27" s="368">
        <f>RANK(Puntaje!BJ27,Puntaje!BJ$2:BJ$34,0)</f>
        <v>5</v>
      </c>
      <c r="BK27" s="368">
        <f>RANK(Puntaje!BK27,Puntaje!BK$2:BK$34,0)</f>
        <v>16</v>
      </c>
      <c r="BL27" s="368">
        <f>RANK(Puntaje!BL27,Puntaje!BL$2:BL$34,0)</f>
        <v>20</v>
      </c>
      <c r="BM27" s="368">
        <f>RANK(Puntaje!BM27,Puntaje!BM$2:BM$34,0)</f>
        <v>15</v>
      </c>
      <c r="BN27" s="368">
        <f>RANK(Puntaje!BN27,Puntaje!BN$2:BN$34,0)</f>
        <v>27</v>
      </c>
      <c r="BO27" s="368">
        <f>RANK(Puntaje!BO27,Puntaje!BO$2:BO$34,0)</f>
        <v>27</v>
      </c>
      <c r="BP27" s="368">
        <f>RANK(Puntaje!BP27,Puntaje!BP$2:BP$34,0)</f>
        <v>18</v>
      </c>
      <c r="BQ27" s="368">
        <f>RANK(Puntaje!BQ27,Puntaje!BQ$2:BQ$34,0)</f>
        <v>17</v>
      </c>
      <c r="BR27" s="368">
        <f>RANK(Puntaje!BR27,Puntaje!BR$2:BR$34,0)</f>
        <v>26</v>
      </c>
      <c r="BS27" s="368">
        <f>RANK(Puntaje!BS27,Puntaje!BS$2:BS$34,0)</f>
        <v>27</v>
      </c>
      <c r="BT27" s="368">
        <f>RANK(Puntaje!BT27,Puntaje!BT$2:BT$34,0)</f>
        <v>23</v>
      </c>
      <c r="BU27" s="368">
        <f>RANK(Puntaje!BU27,Puntaje!BU$2:BU$34,0)</f>
        <v>22</v>
      </c>
    </row>
    <row r="28" spans="1:73">
      <c r="A28" s="367">
        <v>86</v>
      </c>
      <c r="B28" s="367" t="s">
        <v>106</v>
      </c>
      <c r="C28" s="367">
        <v>2024</v>
      </c>
      <c r="D28" s="368">
        <f>RANK(Puntaje!D28,Puntaje!D$2:D$34,0)</f>
        <v>17</v>
      </c>
      <c r="E28" s="368">
        <f>RANK(Puntaje!E28,Puntaje!E$2:E$34,0)</f>
        <v>9</v>
      </c>
      <c r="F28" s="368">
        <f>RANK(Puntaje!F28,Puntaje!F$2:F$34,0)</f>
        <v>30</v>
      </c>
      <c r="G28" s="368">
        <f>RANK(Puntaje!G28,Puntaje!G$2:G$34,0)</f>
        <v>30</v>
      </c>
      <c r="H28" s="368">
        <f>RANK(Puntaje!H28,Puntaje!H$2:H$34,0)</f>
        <v>22</v>
      </c>
      <c r="I28" s="368">
        <f>RANK(Puntaje!I28,Puntaje!I$2:I$34,0)</f>
        <v>33</v>
      </c>
      <c r="J28" s="368">
        <f>RANK(Puntaje!J28,Puntaje!J$2:J$34,0)</f>
        <v>18</v>
      </c>
      <c r="K28" s="368">
        <f>RANK(Puntaje!K28,Puntaje!K$2:K$34,0)</f>
        <v>19</v>
      </c>
      <c r="L28" s="368">
        <f>RANK(Puntaje!L28,Puntaje!L$2:L$34,0)</f>
        <v>9</v>
      </c>
      <c r="M28" s="368">
        <f>RANK(Puntaje!M28,Puntaje!M$2:M$34,0)</f>
        <v>26</v>
      </c>
      <c r="N28" s="368">
        <f>RANK(Puntaje!N28,Puntaje!N$2:N$34,0)</f>
        <v>9</v>
      </c>
      <c r="O28" s="368">
        <f>RANK(Puntaje!O28,Puntaje!O$2:O$34,0)</f>
        <v>3</v>
      </c>
      <c r="P28" s="368">
        <f>RANK(Puntaje!P28,Puntaje!P$2:P$34,0)</f>
        <v>21</v>
      </c>
      <c r="Q28" s="368">
        <f>RANK(Puntaje!Q28,Puntaje!Q$2:Q$34,0)</f>
        <v>28</v>
      </c>
      <c r="R28" s="368">
        <f>RANK(Puntaje!R28,Puntaje!R$2:R$34,0)</f>
        <v>22</v>
      </c>
      <c r="S28" s="368">
        <f>RANK(Puntaje!S28,Puntaje!S$2:S$34,0)</f>
        <v>17</v>
      </c>
      <c r="T28" s="368">
        <f>RANK(Puntaje!T28,Puntaje!T$2:T$34,0)</f>
        <v>33</v>
      </c>
      <c r="U28" s="368">
        <f>RANK(Puntaje!U28,Puntaje!U$2:U$34,0)</f>
        <v>5</v>
      </c>
      <c r="V28" s="368">
        <f>RANK(Puntaje!V28,Puntaje!V$2:V$34,0)</f>
        <v>21</v>
      </c>
      <c r="W28" s="368">
        <f>RANK(Puntaje!W28,Puntaje!W$2:W$34,0)</f>
        <v>7</v>
      </c>
      <c r="X28" s="368">
        <f>RANK(Puntaje!X28,Puntaje!X$2:X$34,0)</f>
        <v>22</v>
      </c>
      <c r="Y28" s="368">
        <f>RANK(Puntaje!Y28,Puntaje!Y$2:Y$34,0)</f>
        <v>19</v>
      </c>
      <c r="Z28" s="368">
        <f>RANK(Puntaje!Z28,Puntaje!Z$2:Z$34,0)</f>
        <v>17</v>
      </c>
      <c r="AA28" s="368">
        <f>RANK(Puntaje!AA28,Puntaje!AA$2:AA$34,0)</f>
        <v>6</v>
      </c>
      <c r="AB28" s="368">
        <f>RANK(Puntaje!AB28,Puntaje!AB$2:AB$34,0)</f>
        <v>25</v>
      </c>
      <c r="AC28" s="368">
        <f>RANK(Puntaje!AC28,Puntaje!AC$2:AC$34,0)</f>
        <v>12</v>
      </c>
      <c r="AD28" s="368">
        <f>RANK(Puntaje!AD28,Puntaje!AD$2:AD$34,0)</f>
        <v>32</v>
      </c>
      <c r="AE28" s="368">
        <f>RANK(Puntaje!AE28,Puntaje!AE$2:AE$34,0)</f>
        <v>26</v>
      </c>
      <c r="AF28" s="368">
        <f>RANK(Puntaje!AF28,Puntaje!AF$2:AF$34,0)</f>
        <v>8</v>
      </c>
      <c r="AG28" s="368">
        <f>RANK(Puntaje!AG28,Puntaje!AG$2:AG$34,0)</f>
        <v>8</v>
      </c>
      <c r="AH28" s="368">
        <f>RANK(Puntaje!AH28,Puntaje!AH$2:AH$34,0)</f>
        <v>29</v>
      </c>
      <c r="AI28" s="368">
        <f>RANK(Puntaje!AI28,Puntaje!AI$2:AI$34,0)</f>
        <v>14</v>
      </c>
      <c r="AJ28" s="368">
        <f>RANK(Puntaje!AJ28,Puntaje!AJ$2:AJ$34,0)</f>
        <v>23</v>
      </c>
      <c r="AK28" s="368">
        <f>RANK(Puntaje!AK28,Puntaje!AK$2:AK$34,0)</f>
        <v>24</v>
      </c>
      <c r="AL28" s="368">
        <f>RANK(Puntaje!AL28,Puntaje!AL$2:AL$34,0)</f>
        <v>7</v>
      </c>
      <c r="AM28" s="368">
        <f>RANK(Puntaje!AM28,Puntaje!AM$2:AM$34,0)</f>
        <v>30</v>
      </c>
      <c r="AN28" s="368">
        <f>RANK(Puntaje!AN28,Puntaje!AN$2:AN$34,0)</f>
        <v>28</v>
      </c>
      <c r="AO28" s="368">
        <f>RANK(Puntaje!AO28,Puntaje!AO$2:AO$34,0)</f>
        <v>29</v>
      </c>
      <c r="AP28" s="368">
        <f>RANK(Puntaje!AP28,Puntaje!AP$2:AP$34,0)</f>
        <v>26</v>
      </c>
      <c r="AQ28" s="368">
        <f>RANK(Puntaje!AQ28,Puntaje!AQ$2:AQ$34,0)</f>
        <v>32</v>
      </c>
      <c r="AR28" s="368">
        <f>RANK(Puntaje!AR28,Puntaje!AR$2:AR$34,0)</f>
        <v>26</v>
      </c>
      <c r="AS28" s="368">
        <f>RANK(Puntaje!AS28,Puntaje!AS$2:AS$34,0)</f>
        <v>11</v>
      </c>
      <c r="AT28" s="368">
        <f>RANK(Puntaje!AT28,Puntaje!AT$2:AT$34,0)</f>
        <v>12</v>
      </c>
      <c r="AU28" s="368">
        <f>RANK(Puntaje!AU28,Puntaje!AU$2:AU$34,0)</f>
        <v>12</v>
      </c>
      <c r="AV28" s="368">
        <f>RANK(Puntaje!AV28,Puntaje!AV$2:AV$34,0)</f>
        <v>1</v>
      </c>
      <c r="AW28" s="368">
        <f>RANK(Puntaje!AW28,Puntaje!AW$2:AW$34,0)</f>
        <v>25</v>
      </c>
      <c r="AX28" s="368">
        <f>RANK(Puntaje!AX28,Puntaje!AX$2:AX$34,0)</f>
        <v>31</v>
      </c>
      <c r="AY28" s="368">
        <f>RANK(Puntaje!AY28,Puntaje!AY$2:AY$34,0)</f>
        <v>29</v>
      </c>
      <c r="AZ28" s="368">
        <f>RANK(Puntaje!AZ28,Puntaje!AZ$2:AZ$34,0)</f>
        <v>23</v>
      </c>
      <c r="BA28" s="368">
        <f>RANK(Puntaje!BA28,Puntaje!BA$2:BA$34,0)</f>
        <v>23</v>
      </c>
      <c r="BB28" s="368">
        <f>RANK(Puntaje!BB28,Puntaje!BB$2:BB$34,0)</f>
        <v>14</v>
      </c>
      <c r="BC28" s="368">
        <f>RANK(Puntaje!BC28,Puntaje!BC$2:BC$34,0)</f>
        <v>20</v>
      </c>
      <c r="BD28" s="368">
        <f>RANK(Puntaje!BD28,Puntaje!BD$2:BD$34,0)</f>
        <v>27</v>
      </c>
      <c r="BE28" s="368">
        <f>RANK(Puntaje!BE28,Puntaje!BE$2:BE$34,0)</f>
        <v>4</v>
      </c>
      <c r="BF28" s="368">
        <f>RANK(Puntaje!BF28,Puntaje!BF$2:BF$34,0)</f>
        <v>16</v>
      </c>
      <c r="BG28" s="368">
        <f>RANK(Puntaje!BG28,Puntaje!BG$2:BG$34,0)</f>
        <v>15</v>
      </c>
      <c r="BH28" s="368">
        <f>RANK(Puntaje!BH28,Puntaje!BH$2:BH$34,0)</f>
        <v>20</v>
      </c>
      <c r="BI28" s="368">
        <f>RANK(Puntaje!BI28,Puntaje!BI$2:BI$34,0)</f>
        <v>3</v>
      </c>
      <c r="BJ28" s="368">
        <f>RANK(Puntaje!BJ28,Puntaje!BJ$2:BJ$34,0)</f>
        <v>1</v>
      </c>
      <c r="BK28" s="368">
        <f>RANK(Puntaje!BK28,Puntaje!BK$2:BK$34,0)</f>
        <v>33</v>
      </c>
      <c r="BL28" s="368">
        <f>RANK(Puntaje!BL28,Puntaje!BL$2:BL$34,0)</f>
        <v>2</v>
      </c>
      <c r="BM28" s="368">
        <f>RANK(Puntaje!BM28,Puntaje!BM$2:BM$34,0)</f>
        <v>26</v>
      </c>
      <c r="BN28" s="368">
        <f>RANK(Puntaje!BN28,Puntaje!BN$2:BN$34,0)</f>
        <v>25</v>
      </c>
      <c r="BO28" s="368">
        <f>RANK(Puntaje!BO28,Puntaje!BO$2:BO$34,0)</f>
        <v>25</v>
      </c>
      <c r="BP28" s="368">
        <f>RANK(Puntaje!BP28,Puntaje!BP$2:BP$34,0)</f>
        <v>7</v>
      </c>
      <c r="BQ28" s="368">
        <f>RANK(Puntaje!BQ28,Puntaje!BQ$2:BQ$34,0)</f>
        <v>33</v>
      </c>
      <c r="BR28" s="368">
        <f>RANK(Puntaje!BR28,Puntaje!BR$2:BR$34,0)</f>
        <v>32</v>
      </c>
      <c r="BS28" s="368">
        <f>RANK(Puntaje!BS28,Puntaje!BS$2:BS$34,0)</f>
        <v>23</v>
      </c>
      <c r="BT28" s="368">
        <f>RANK(Puntaje!BT28,Puntaje!BT$2:BT$34,0)</f>
        <v>26</v>
      </c>
      <c r="BU28" s="368">
        <f>RANK(Puntaje!BU28,Puntaje!BU$2:BU$34,0)</f>
        <v>26</v>
      </c>
    </row>
    <row r="29" spans="1:73" ht="27">
      <c r="A29" s="367">
        <v>88</v>
      </c>
      <c r="B29" s="367" t="s">
        <v>107</v>
      </c>
      <c r="C29" s="367">
        <v>2024</v>
      </c>
      <c r="D29" s="368">
        <f>RANK(Puntaje!D29,Puntaje!D$2:D$34,0)</f>
        <v>19</v>
      </c>
      <c r="E29" s="368">
        <f>RANK(Puntaje!E29,Puntaje!E$2:E$34,0)</f>
        <v>22</v>
      </c>
      <c r="F29" s="368">
        <f>RANK(Puntaje!F29,Puntaje!F$2:F$34,0)</f>
        <v>2</v>
      </c>
      <c r="G29" s="368">
        <f>RANK(Puntaje!G29,Puntaje!G$2:G$34,0)</f>
        <v>2</v>
      </c>
      <c r="H29" s="368">
        <f>RANK(Puntaje!H29,Puntaje!H$2:H$34,0)</f>
        <v>7</v>
      </c>
      <c r="I29" s="368">
        <f>RANK(Puntaje!I29,Puntaje!I$2:I$34,0)</f>
        <v>5</v>
      </c>
      <c r="J29" s="368">
        <f>RANK(Puntaje!J29,Puntaje!J$2:J$34,0)</f>
        <v>20</v>
      </c>
      <c r="K29" s="368">
        <f>RANK(Puntaje!K29,Puntaje!K$2:K$34,0)</f>
        <v>16</v>
      </c>
      <c r="L29" s="368">
        <f>RANK(Puntaje!L29,Puntaje!L$2:L$34,0)</f>
        <v>15</v>
      </c>
      <c r="M29" s="368">
        <f>RANK(Puntaje!M29,Puntaje!M$2:M$34,0)</f>
        <v>31</v>
      </c>
      <c r="N29" s="368">
        <f>RANK(Puntaje!N29,Puntaje!N$2:N$34,0)</f>
        <v>1</v>
      </c>
      <c r="O29" s="368">
        <f>RANK(Puntaje!O29,Puntaje!O$2:O$34,0)</f>
        <v>9</v>
      </c>
      <c r="P29" s="368">
        <f>RANK(Puntaje!P29,Puntaje!P$2:P$34,0)</f>
        <v>13</v>
      </c>
      <c r="Q29" s="368">
        <f>RANK(Puntaje!Q29,Puntaje!Q$2:Q$34,0)</f>
        <v>22</v>
      </c>
      <c r="R29" s="368">
        <f>RANK(Puntaje!R29,Puntaje!R$2:R$34,0)</f>
        <v>27</v>
      </c>
      <c r="S29" s="368">
        <f>RANK(Puntaje!S29,Puntaje!S$2:S$34,0)</f>
        <v>20</v>
      </c>
      <c r="T29" s="368">
        <f>RANK(Puntaje!T29,Puntaje!T$2:T$34,0)</f>
        <v>15</v>
      </c>
      <c r="U29" s="368">
        <f>RANK(Puntaje!U29,Puntaje!U$2:U$34,0)</f>
        <v>1</v>
      </c>
      <c r="V29" s="368">
        <f>RANK(Puntaje!V29,Puntaje!V$2:V$34,0)</f>
        <v>20</v>
      </c>
      <c r="W29" s="368">
        <f>RANK(Puntaje!W29,Puntaje!W$2:W$34,0)</f>
        <v>18</v>
      </c>
      <c r="X29" s="368">
        <f>RANK(Puntaje!X29,Puntaje!X$2:X$34,0)</f>
        <v>20</v>
      </c>
      <c r="Y29" s="368">
        <f>RANK(Puntaje!Y29,Puntaje!Y$2:Y$34,0)</f>
        <v>33</v>
      </c>
      <c r="Z29" s="368">
        <f>RANK(Puntaje!Z29,Puntaje!Z$2:Z$34,0)</f>
        <v>31</v>
      </c>
      <c r="AA29" s="368">
        <f>RANK(Puntaje!AA29,Puntaje!AA$2:AA$34,0)</f>
        <v>25</v>
      </c>
      <c r="AB29" s="368">
        <f>RANK(Puntaje!AB29,Puntaje!AB$2:AB$34,0)</f>
        <v>15</v>
      </c>
      <c r="AC29" s="368">
        <f>RANK(Puntaje!AC29,Puntaje!AC$2:AC$34,0)</f>
        <v>26</v>
      </c>
      <c r="AD29" s="368">
        <f>RANK(Puntaje!AD29,Puntaje!AD$2:AD$34,0)</f>
        <v>33</v>
      </c>
      <c r="AE29" s="368">
        <f>RANK(Puntaje!AE29,Puntaje!AE$2:AE$34,0)</f>
        <v>19</v>
      </c>
      <c r="AF29" s="368">
        <f>RANK(Puntaje!AF29,Puntaje!AF$2:AF$34,0)</f>
        <v>30</v>
      </c>
      <c r="AG29" s="368">
        <f>RANK(Puntaje!AG29,Puntaje!AG$2:AG$34,0)</f>
        <v>1</v>
      </c>
      <c r="AH29" s="368">
        <f>RANK(Puntaje!AH29,Puntaje!AH$2:AH$34,0)</f>
        <v>19</v>
      </c>
      <c r="AI29" s="368">
        <f>RANK(Puntaje!AI29,Puntaje!AI$2:AI$34,0)</f>
        <v>5</v>
      </c>
      <c r="AJ29" s="368">
        <f>RANK(Puntaje!AJ29,Puntaje!AJ$2:AJ$34,0)</f>
        <v>1</v>
      </c>
      <c r="AK29" s="368">
        <f>RANK(Puntaje!AK29,Puntaje!AK$2:AK$34,0)</f>
        <v>1</v>
      </c>
      <c r="AL29" s="368">
        <f>RANK(Puntaje!AL29,Puntaje!AL$2:AL$34,0)</f>
        <v>25</v>
      </c>
      <c r="AM29" s="368">
        <f>RANK(Puntaje!AM29,Puntaje!AM$2:AM$34,0)</f>
        <v>33</v>
      </c>
      <c r="AN29" s="368">
        <f>RANK(Puntaje!AN29,Puntaje!AN$2:AN$34,0)</f>
        <v>26</v>
      </c>
      <c r="AO29" s="368">
        <f>RANK(Puntaje!AO29,Puntaje!AO$2:AO$34,0)</f>
        <v>23</v>
      </c>
      <c r="AP29" s="368">
        <f>RANK(Puntaje!AP29,Puntaje!AP$2:AP$34,0)</f>
        <v>12</v>
      </c>
      <c r="AQ29" s="368">
        <f>RANK(Puntaje!AQ29,Puntaje!AQ$2:AQ$34,0)</f>
        <v>24</v>
      </c>
      <c r="AR29" s="368">
        <f>RANK(Puntaje!AR29,Puntaje!AR$2:AR$34,0)</f>
        <v>27</v>
      </c>
      <c r="AS29" s="368">
        <f>RANK(Puntaje!AS29,Puntaje!AS$2:AS$34,0)</f>
        <v>5</v>
      </c>
      <c r="AT29" s="368">
        <f>RANK(Puntaje!AT29,Puntaje!AT$2:AT$34,0)</f>
        <v>10</v>
      </c>
      <c r="AU29" s="368">
        <f>RANK(Puntaje!AU29,Puntaje!AU$2:AU$34,0)</f>
        <v>25</v>
      </c>
      <c r="AV29" s="368">
        <f>RANK(Puntaje!AV29,Puntaje!AV$2:AV$34,0)</f>
        <v>24</v>
      </c>
      <c r="AW29" s="368">
        <f>RANK(Puntaje!AW29,Puntaje!AW$2:AW$34,0)</f>
        <v>27</v>
      </c>
      <c r="AX29" s="368">
        <f>RANK(Puntaje!AX29,Puntaje!AX$2:AX$34,0)</f>
        <v>29</v>
      </c>
      <c r="AY29" s="368">
        <f>RANK(Puntaje!AY29,Puntaje!AY$2:AY$34,0)</f>
        <v>28</v>
      </c>
      <c r="AZ29" s="368">
        <f>RANK(Puntaje!AZ29,Puntaje!AZ$2:AZ$34,0)</f>
        <v>27</v>
      </c>
      <c r="BA29" s="368">
        <f>RANK(Puntaje!BA29,Puntaje!BA$2:BA$34,0)</f>
        <v>20</v>
      </c>
      <c r="BB29" s="368">
        <f>RANK(Puntaje!BB29,Puntaje!BB$2:BB$34,0)</f>
        <v>12</v>
      </c>
      <c r="BC29" s="368">
        <f>RANK(Puntaje!BC29,Puntaje!BC$2:BC$34,0)</f>
        <v>23</v>
      </c>
      <c r="BD29" s="368">
        <f>RANK(Puntaje!BD29,Puntaje!BD$2:BD$34,0)</f>
        <v>30</v>
      </c>
      <c r="BE29" s="368">
        <f>RANK(Puntaje!BE29,Puntaje!BE$2:BE$34,0)</f>
        <v>1</v>
      </c>
      <c r="BF29" s="368">
        <f>RANK(Puntaje!BF29,Puntaje!BF$2:BF$34,0)</f>
        <v>29</v>
      </c>
      <c r="BG29" s="368">
        <f>RANK(Puntaje!BG29,Puntaje!BG$2:BG$34,0)</f>
        <v>33</v>
      </c>
      <c r="BH29" s="368">
        <f>RANK(Puntaje!BH29,Puntaje!BH$2:BH$34,0)</f>
        <v>8</v>
      </c>
      <c r="BI29" s="368">
        <f>RANK(Puntaje!BI29,Puntaje!BI$2:BI$34,0)</f>
        <v>7</v>
      </c>
      <c r="BJ29" s="368">
        <f>RANK(Puntaje!BJ29,Puntaje!BJ$2:BJ$34,0)</f>
        <v>8</v>
      </c>
      <c r="BK29" s="368">
        <f>RANK(Puntaje!BK29,Puntaje!BK$2:BK$34,0)</f>
        <v>1</v>
      </c>
      <c r="BL29" s="368">
        <f>RANK(Puntaje!BL29,Puntaje!BL$2:BL$34,0)</f>
        <v>1</v>
      </c>
      <c r="BM29" s="368">
        <f>RANK(Puntaje!BM29,Puntaje!BM$2:BM$34,0)</f>
        <v>20</v>
      </c>
      <c r="BN29" s="368">
        <f>RANK(Puntaje!BN29,Puntaje!BN$2:BN$34,0)</f>
        <v>31</v>
      </c>
      <c r="BO29" s="368">
        <f>RANK(Puntaje!BO29,Puntaje!BO$2:BO$34,0)</f>
        <v>31</v>
      </c>
      <c r="BP29" s="368">
        <f>RANK(Puntaje!BP29,Puntaje!BP$2:BP$34,0)</f>
        <v>14</v>
      </c>
      <c r="BQ29" s="368">
        <f>RANK(Puntaje!BQ29,Puntaje!BQ$2:BQ$34,0)</f>
        <v>29</v>
      </c>
      <c r="BR29" s="368">
        <f>RANK(Puntaje!BR29,Puntaje!BR$2:BR$34,0)</f>
        <v>8</v>
      </c>
      <c r="BS29" s="368">
        <f>RANK(Puntaje!BS29,Puntaje!BS$2:BS$34,0)</f>
        <v>1</v>
      </c>
      <c r="BT29" s="368">
        <f>RANK(Puntaje!BT29,Puntaje!BT$2:BT$34,0)</f>
        <v>32</v>
      </c>
      <c r="BU29" s="368">
        <f>RANK(Puntaje!BU29,Puntaje!BU$2:BU$34,0)</f>
        <v>32</v>
      </c>
    </row>
    <row r="30" spans="1:73">
      <c r="A30" s="367">
        <v>91</v>
      </c>
      <c r="B30" s="367" t="s">
        <v>108</v>
      </c>
      <c r="C30" s="367">
        <v>2024</v>
      </c>
      <c r="D30" s="368">
        <f>RANK(Puntaje!D30,Puntaje!D$2:D$34,0)</f>
        <v>26</v>
      </c>
      <c r="E30" s="368">
        <f>RANK(Puntaje!E30,Puntaje!E$2:E$34,0)</f>
        <v>32</v>
      </c>
      <c r="F30" s="368">
        <f>RANK(Puntaje!F30,Puntaje!F$2:F$34,0)</f>
        <v>29</v>
      </c>
      <c r="G30" s="368">
        <f>RANK(Puntaje!G30,Puntaje!G$2:G$34,0)</f>
        <v>29</v>
      </c>
      <c r="H30" s="368">
        <f>RANK(Puntaje!H30,Puntaje!H$2:H$34,0)</f>
        <v>27</v>
      </c>
      <c r="I30" s="368">
        <f>RANK(Puntaje!I30,Puntaje!I$2:I$34,0)</f>
        <v>3</v>
      </c>
      <c r="J30" s="368">
        <f>RANK(Puntaje!J30,Puntaje!J$2:J$34,0)</f>
        <v>22</v>
      </c>
      <c r="K30" s="368">
        <f>RANK(Puntaje!K30,Puntaje!K$2:K$34,0)</f>
        <v>32</v>
      </c>
      <c r="L30" s="368">
        <f>RANK(Puntaje!L30,Puntaje!L$2:L$34,0)</f>
        <v>11</v>
      </c>
      <c r="M30" s="368">
        <f>RANK(Puntaje!M30,Puntaje!M$2:M$34,0)</f>
        <v>29</v>
      </c>
      <c r="N30" s="368">
        <f>RANK(Puntaje!N30,Puntaje!N$2:N$34,0)</f>
        <v>31</v>
      </c>
      <c r="O30" s="368">
        <f>RANK(Puntaje!O30,Puntaje!O$2:O$34,0)</f>
        <v>27</v>
      </c>
      <c r="P30" s="368">
        <f>RANK(Puntaje!P30,Puntaje!P$2:P$34,0)</f>
        <v>27</v>
      </c>
      <c r="Q30" s="368">
        <f>RANK(Puntaje!Q30,Puntaje!Q$2:Q$34,0)</f>
        <v>29</v>
      </c>
      <c r="R30" s="368">
        <f>RANK(Puntaje!R30,Puntaje!R$2:R$34,0)</f>
        <v>6</v>
      </c>
      <c r="S30" s="368">
        <f>RANK(Puntaje!S30,Puntaje!S$2:S$34,0)</f>
        <v>6</v>
      </c>
      <c r="T30" s="368">
        <f>RANK(Puntaje!T30,Puntaje!T$2:T$34,0)</f>
        <v>31</v>
      </c>
      <c r="U30" s="368">
        <f>RANK(Puntaje!U30,Puntaje!U$2:U$34,0)</f>
        <v>24</v>
      </c>
      <c r="V30" s="368">
        <f>RANK(Puntaje!V30,Puntaje!V$2:V$34,0)</f>
        <v>33</v>
      </c>
      <c r="W30" s="368">
        <f>RANK(Puntaje!W30,Puntaje!W$2:W$34,0)</f>
        <v>16</v>
      </c>
      <c r="X30" s="368">
        <f>RANK(Puntaje!X30,Puntaje!X$2:X$34,0)</f>
        <v>1</v>
      </c>
      <c r="Y30" s="368">
        <f>RANK(Puntaje!Y30,Puntaje!Y$2:Y$34,0)</f>
        <v>23</v>
      </c>
      <c r="Z30" s="368">
        <f>RANK(Puntaje!Z30,Puntaje!Z$2:Z$34,0)</f>
        <v>4</v>
      </c>
      <c r="AA30" s="368">
        <f>RANK(Puntaje!AA30,Puntaje!AA$2:AA$34,0)</f>
        <v>33</v>
      </c>
      <c r="AB30" s="368">
        <f>RANK(Puntaje!AB30,Puntaje!AB$2:AB$34,0)</f>
        <v>28</v>
      </c>
      <c r="AC30" s="368">
        <f>RANK(Puntaje!AC30,Puntaje!AC$2:AC$34,0)</f>
        <v>1</v>
      </c>
      <c r="AD30" s="368">
        <f>RANK(Puntaje!AD30,Puntaje!AD$2:AD$34,0)</f>
        <v>10</v>
      </c>
      <c r="AE30" s="368">
        <f>RANK(Puntaje!AE30,Puntaje!AE$2:AE$34,0)</f>
        <v>14</v>
      </c>
      <c r="AF30" s="368">
        <f>RANK(Puntaje!AF30,Puntaje!AF$2:AF$34,0)</f>
        <v>27</v>
      </c>
      <c r="AG30" s="368">
        <f>RANK(Puntaje!AG30,Puntaje!AG$2:AG$34,0)</f>
        <v>30</v>
      </c>
      <c r="AH30" s="368">
        <f>RANK(Puntaje!AH30,Puntaje!AH$2:AH$34,0)</f>
        <v>8</v>
      </c>
      <c r="AI30" s="368">
        <f>RANK(Puntaje!AI30,Puntaje!AI$2:AI$34,0)</f>
        <v>23</v>
      </c>
      <c r="AJ30" s="368">
        <f>RANK(Puntaje!AJ30,Puntaje!AJ$2:AJ$34,0)</f>
        <v>22</v>
      </c>
      <c r="AK30" s="368">
        <f>RANK(Puntaje!AK30,Puntaje!AK$2:AK$34,0)</f>
        <v>30</v>
      </c>
      <c r="AL30" s="368">
        <f>RANK(Puntaje!AL30,Puntaje!AL$2:AL$34,0)</f>
        <v>27</v>
      </c>
      <c r="AM30" s="368">
        <f>RANK(Puntaje!AM30,Puntaje!AM$2:AM$34,0)</f>
        <v>26</v>
      </c>
      <c r="AN30" s="368">
        <f>RANK(Puntaje!AN30,Puntaje!AN$2:AN$34,0)</f>
        <v>10</v>
      </c>
      <c r="AO30" s="368">
        <f>RANK(Puntaje!AO30,Puntaje!AO$2:AO$34,0)</f>
        <v>31</v>
      </c>
      <c r="AP30" s="368">
        <f>RANK(Puntaje!AP30,Puntaje!AP$2:AP$34,0)</f>
        <v>24</v>
      </c>
      <c r="AQ30" s="368">
        <f>RANK(Puntaje!AQ30,Puntaje!AQ$2:AQ$34,0)</f>
        <v>33</v>
      </c>
      <c r="AR30" s="368">
        <f>RANK(Puntaje!AR30,Puntaje!AR$2:AR$34,0)</f>
        <v>30</v>
      </c>
      <c r="AS30" s="368">
        <f>RANK(Puntaje!AS30,Puntaje!AS$2:AS$34,0)</f>
        <v>32</v>
      </c>
      <c r="AT30" s="368">
        <f>RANK(Puntaje!AT30,Puntaje!AT$2:AT$34,0)</f>
        <v>32</v>
      </c>
      <c r="AU30" s="368">
        <f>RANK(Puntaje!AU30,Puntaje!AU$2:AU$34,0)</f>
        <v>33</v>
      </c>
      <c r="AV30" s="368">
        <f>RANK(Puntaje!AV30,Puntaje!AV$2:AV$34,0)</f>
        <v>31</v>
      </c>
      <c r="AW30" s="368">
        <f>RANK(Puntaje!AW30,Puntaje!AW$2:AW$34,0)</f>
        <v>28</v>
      </c>
      <c r="AX30" s="368">
        <f>RANK(Puntaje!AX30,Puntaje!AX$2:AX$34,0)</f>
        <v>11</v>
      </c>
      <c r="AY30" s="368">
        <f>RANK(Puntaje!AY30,Puntaje!AY$2:AY$34,0)</f>
        <v>31</v>
      </c>
      <c r="AZ30" s="368">
        <f>RANK(Puntaje!AZ30,Puntaje!AZ$2:AZ$34,0)</f>
        <v>29</v>
      </c>
      <c r="BA30" s="368">
        <f>RANK(Puntaje!BA30,Puntaje!BA$2:BA$34,0)</f>
        <v>33</v>
      </c>
      <c r="BB30" s="368">
        <f>RANK(Puntaje!BB30,Puntaje!BB$2:BB$34,0)</f>
        <v>31</v>
      </c>
      <c r="BC30" s="368">
        <f>RANK(Puntaje!BC30,Puntaje!BC$2:BC$34,0)</f>
        <v>17</v>
      </c>
      <c r="BD30" s="368">
        <f>RANK(Puntaje!BD30,Puntaje!BD$2:BD$34,0)</f>
        <v>26</v>
      </c>
      <c r="BE30" s="368">
        <f>RANK(Puntaje!BE30,Puntaje!BE$2:BE$34,0)</f>
        <v>5</v>
      </c>
      <c r="BF30" s="368">
        <f>RANK(Puntaje!BF30,Puntaje!BF$2:BF$34,0)</f>
        <v>33</v>
      </c>
      <c r="BG30" s="368">
        <f>RANK(Puntaje!BG30,Puntaje!BG$2:BG$34,0)</f>
        <v>1</v>
      </c>
      <c r="BH30" s="368">
        <f>RANK(Puntaje!BH30,Puntaje!BH$2:BH$34,0)</f>
        <v>21</v>
      </c>
      <c r="BI30" s="368">
        <f>RANK(Puntaje!BI30,Puntaje!BI$2:BI$34,0)</f>
        <v>2</v>
      </c>
      <c r="BJ30" s="368">
        <f>RANK(Puntaje!BJ30,Puntaje!BJ$2:BJ$34,0)</f>
        <v>9</v>
      </c>
      <c r="BK30" s="368">
        <f>RANK(Puntaje!BK30,Puntaje!BK$2:BK$34,0)</f>
        <v>6</v>
      </c>
      <c r="BL30" s="368">
        <f>RANK(Puntaje!BL30,Puntaje!BL$2:BL$34,0)</f>
        <v>6</v>
      </c>
      <c r="BM30" s="368">
        <f>RANK(Puntaje!BM30,Puntaje!BM$2:BM$34,0)</f>
        <v>29</v>
      </c>
      <c r="BN30" s="368">
        <f>RANK(Puntaje!BN30,Puntaje!BN$2:BN$34,0)</f>
        <v>24</v>
      </c>
      <c r="BO30" s="368">
        <f>RANK(Puntaje!BO30,Puntaje!BO$2:BO$34,0)</f>
        <v>24</v>
      </c>
      <c r="BP30" s="368">
        <f>RANK(Puntaje!BP30,Puntaje!BP$2:BP$34,0)</f>
        <v>33</v>
      </c>
      <c r="BQ30" s="368">
        <f>RANK(Puntaje!BQ30,Puntaje!BQ$2:BQ$34,0)</f>
        <v>26</v>
      </c>
      <c r="BR30" s="368">
        <f>RANK(Puntaje!BR30,Puntaje!BR$2:BR$34,0)</f>
        <v>22</v>
      </c>
      <c r="BS30" s="368">
        <f>RANK(Puntaje!BS30,Puntaje!BS$2:BS$34,0)</f>
        <v>27</v>
      </c>
      <c r="BT30" s="368">
        <f>RANK(Puntaje!BT30,Puntaje!BT$2:BT$34,0)</f>
        <v>30</v>
      </c>
      <c r="BU30" s="368">
        <f>RANK(Puntaje!BU30,Puntaje!BU$2:BU$34,0)</f>
        <v>27</v>
      </c>
    </row>
    <row r="31" spans="1:73">
      <c r="A31" s="367">
        <v>94</v>
      </c>
      <c r="B31" s="367" t="s">
        <v>109</v>
      </c>
      <c r="C31" s="367">
        <v>2024</v>
      </c>
      <c r="D31" s="368">
        <f>RANK(Puntaje!D31,Puntaje!D$2:D$34,0)</f>
        <v>29</v>
      </c>
      <c r="E31" s="368">
        <f>RANK(Puntaje!E31,Puntaje!E$2:E$34,0)</f>
        <v>18</v>
      </c>
      <c r="F31" s="368">
        <f>RANK(Puntaje!F31,Puntaje!F$2:F$34,0)</f>
        <v>32</v>
      </c>
      <c r="G31" s="368">
        <f>RANK(Puntaje!G31,Puntaje!G$2:G$34,0)</f>
        <v>32</v>
      </c>
      <c r="H31" s="368">
        <f>RANK(Puntaje!H31,Puntaje!H$2:H$34,0)</f>
        <v>32</v>
      </c>
      <c r="I31" s="368">
        <f>RANK(Puntaje!I31,Puntaje!I$2:I$34,0)</f>
        <v>6</v>
      </c>
      <c r="J31" s="368">
        <f>RANK(Puntaje!J31,Puntaje!J$2:J$34,0)</f>
        <v>31</v>
      </c>
      <c r="K31" s="368">
        <f>RANK(Puntaje!K31,Puntaje!K$2:K$34,0)</f>
        <v>24</v>
      </c>
      <c r="L31" s="368">
        <f>RANK(Puntaje!L31,Puntaje!L$2:L$34,0)</f>
        <v>22</v>
      </c>
      <c r="M31" s="368">
        <f>RANK(Puntaje!M31,Puntaje!M$2:M$34,0)</f>
        <v>33</v>
      </c>
      <c r="N31" s="368">
        <f>RANK(Puntaje!N31,Puntaje!N$2:N$34,0)</f>
        <v>30</v>
      </c>
      <c r="O31" s="368">
        <f>RANK(Puntaje!O31,Puntaje!O$2:O$34,0)</f>
        <v>33</v>
      </c>
      <c r="P31" s="368">
        <f>RANK(Puntaje!P31,Puntaje!P$2:P$34,0)</f>
        <v>33</v>
      </c>
      <c r="Q31" s="368">
        <f>RANK(Puntaje!Q31,Puntaje!Q$2:Q$34,0)</f>
        <v>33</v>
      </c>
      <c r="R31" s="368">
        <f>RANK(Puntaje!R31,Puntaje!R$2:R$34,0)</f>
        <v>33</v>
      </c>
      <c r="S31" s="368">
        <f>RANK(Puntaje!S31,Puntaje!S$2:S$34,0)</f>
        <v>24</v>
      </c>
      <c r="T31" s="368">
        <f>RANK(Puntaje!T31,Puntaje!T$2:T$34,0)</f>
        <v>27</v>
      </c>
      <c r="U31" s="368">
        <f>RANK(Puntaje!U31,Puntaje!U$2:U$34,0)</f>
        <v>16</v>
      </c>
      <c r="V31" s="368">
        <f>RANK(Puntaje!V31,Puntaje!V$2:V$34,0)</f>
        <v>7</v>
      </c>
      <c r="W31" s="368">
        <f>RANK(Puntaje!W31,Puntaje!W$2:W$34,0)</f>
        <v>1</v>
      </c>
      <c r="X31" s="368">
        <f>RANK(Puntaje!X31,Puntaje!X$2:X$34,0)</f>
        <v>29</v>
      </c>
      <c r="Y31" s="368">
        <f>RANK(Puntaje!Y31,Puntaje!Y$2:Y$34,0)</f>
        <v>6</v>
      </c>
      <c r="Z31" s="368">
        <f>RANK(Puntaje!Z31,Puntaje!Z$2:Z$34,0)</f>
        <v>6</v>
      </c>
      <c r="AA31" s="368">
        <f>RANK(Puntaje!AA31,Puntaje!AA$2:AA$34,0)</f>
        <v>22</v>
      </c>
      <c r="AB31" s="368">
        <f>RANK(Puntaje!AB31,Puntaje!AB$2:AB$34,0)</f>
        <v>21</v>
      </c>
      <c r="AC31" s="368">
        <f>RANK(Puntaje!AC31,Puntaje!AC$2:AC$34,0)</f>
        <v>3</v>
      </c>
      <c r="AD31" s="368">
        <f>RANK(Puntaje!AD31,Puntaje!AD$2:AD$34,0)</f>
        <v>2</v>
      </c>
      <c r="AE31" s="368">
        <f>RANK(Puntaje!AE31,Puntaje!AE$2:AE$34,0)</f>
        <v>2</v>
      </c>
      <c r="AF31" s="368">
        <f>RANK(Puntaje!AF31,Puntaje!AF$2:AF$34,0)</f>
        <v>19</v>
      </c>
      <c r="AG31" s="368">
        <f>RANK(Puntaje!AG31,Puntaje!AG$2:AG$34,0)</f>
        <v>32</v>
      </c>
      <c r="AH31" s="368">
        <f>RANK(Puntaje!AH31,Puntaje!AH$2:AH$34,0)</f>
        <v>30</v>
      </c>
      <c r="AI31" s="368">
        <f>RANK(Puntaje!AI31,Puntaje!AI$2:AI$34,0)</f>
        <v>30</v>
      </c>
      <c r="AJ31" s="368">
        <f>RANK(Puntaje!AJ31,Puntaje!AJ$2:AJ$34,0)</f>
        <v>32</v>
      </c>
      <c r="AK31" s="368">
        <f>RANK(Puntaje!AK31,Puntaje!AK$2:AK$34,0)</f>
        <v>33</v>
      </c>
      <c r="AL31" s="368">
        <f>RANK(Puntaje!AL31,Puntaje!AL$2:AL$34,0)</f>
        <v>23</v>
      </c>
      <c r="AM31" s="368">
        <f>RANK(Puntaje!AM31,Puntaje!AM$2:AM$34,0)</f>
        <v>27</v>
      </c>
      <c r="AN31" s="368">
        <f>RANK(Puntaje!AN31,Puntaje!AN$2:AN$34,0)</f>
        <v>32</v>
      </c>
      <c r="AO31" s="368">
        <f>RANK(Puntaje!AO31,Puntaje!AO$2:AO$34,0)</f>
        <v>33</v>
      </c>
      <c r="AP31" s="368">
        <f>RANK(Puntaje!AP31,Puntaje!AP$2:AP$34,0)</f>
        <v>32</v>
      </c>
      <c r="AQ31" s="368">
        <f>RANK(Puntaje!AQ31,Puntaje!AQ$2:AQ$34,0)</f>
        <v>23</v>
      </c>
      <c r="AR31" s="368">
        <f>RANK(Puntaje!AR31,Puntaje!AR$2:AR$34,0)</f>
        <v>32</v>
      </c>
      <c r="AS31" s="368">
        <f>RANK(Puntaje!AS31,Puntaje!AS$2:AS$34,0)</f>
        <v>33</v>
      </c>
      <c r="AT31" s="368">
        <f>RANK(Puntaje!AT31,Puntaje!AT$2:AT$34,0)</f>
        <v>3</v>
      </c>
      <c r="AU31" s="368">
        <f>RANK(Puntaje!AU31,Puntaje!AU$2:AU$34,0)</f>
        <v>26</v>
      </c>
      <c r="AV31" s="368">
        <f>RANK(Puntaje!AV31,Puntaje!AV$2:AV$34,0)</f>
        <v>2</v>
      </c>
      <c r="AW31" s="368">
        <f>RANK(Puntaje!AW31,Puntaje!AW$2:AW$34,0)</f>
        <v>32</v>
      </c>
      <c r="AX31" s="368">
        <f>RANK(Puntaje!AX31,Puntaje!AX$2:AX$34,0)</f>
        <v>22</v>
      </c>
      <c r="AY31" s="368">
        <f>RANK(Puntaje!AY31,Puntaje!AY$2:AY$34,0)</f>
        <v>26</v>
      </c>
      <c r="AZ31" s="368">
        <f>RANK(Puntaje!AZ31,Puntaje!AZ$2:AZ$34,0)</f>
        <v>28</v>
      </c>
      <c r="BA31" s="368">
        <f>RANK(Puntaje!BA31,Puntaje!BA$2:BA$34,0)</f>
        <v>4</v>
      </c>
      <c r="BB31" s="368">
        <f>RANK(Puntaje!BB31,Puntaje!BB$2:BB$34,0)</f>
        <v>2</v>
      </c>
      <c r="BC31" s="368">
        <f>RANK(Puntaje!BC31,Puntaje!BC$2:BC$34,0)</f>
        <v>25</v>
      </c>
      <c r="BD31" s="368">
        <f>RANK(Puntaje!BD31,Puntaje!BD$2:BD$34,0)</f>
        <v>32</v>
      </c>
      <c r="BE31" s="368">
        <f>RANK(Puntaje!BE31,Puntaje!BE$2:BE$34,0)</f>
        <v>26</v>
      </c>
      <c r="BF31" s="368">
        <f>RANK(Puntaje!BF31,Puntaje!BF$2:BF$34,0)</f>
        <v>3</v>
      </c>
      <c r="BG31" s="368">
        <f>RANK(Puntaje!BG31,Puntaje!BG$2:BG$34,0)</f>
        <v>30</v>
      </c>
      <c r="BH31" s="368">
        <f>RANK(Puntaje!BH31,Puntaje!BH$2:BH$34,0)</f>
        <v>23</v>
      </c>
      <c r="BI31" s="368">
        <f>RANK(Puntaje!BI31,Puntaje!BI$2:BI$34,0)</f>
        <v>32</v>
      </c>
      <c r="BJ31" s="368">
        <f>RANK(Puntaje!BJ31,Puntaje!BJ$2:BJ$34,0)</f>
        <v>12</v>
      </c>
      <c r="BK31" s="368">
        <f>RANK(Puntaje!BK31,Puntaje!BK$2:BK$34,0)</f>
        <v>9</v>
      </c>
      <c r="BL31" s="368">
        <f>RANK(Puntaje!BL31,Puntaje!BL$2:BL$34,0)</f>
        <v>3</v>
      </c>
      <c r="BM31" s="368">
        <f>RANK(Puntaje!BM31,Puntaje!BM$2:BM$34,0)</f>
        <v>16</v>
      </c>
      <c r="BN31" s="368">
        <f>RANK(Puntaje!BN31,Puntaje!BN$2:BN$34,0)</f>
        <v>23</v>
      </c>
      <c r="BO31" s="368">
        <f>RANK(Puntaje!BO31,Puntaje!BO$2:BO$34,0)</f>
        <v>23</v>
      </c>
      <c r="BP31" s="368">
        <f>RANK(Puntaje!BP31,Puntaje!BP$2:BP$34,0)</f>
        <v>9</v>
      </c>
      <c r="BQ31" s="368">
        <f>RANK(Puntaje!BQ31,Puntaje!BQ$2:BQ$34,0)</f>
        <v>15</v>
      </c>
      <c r="BR31" s="368">
        <f>RANK(Puntaje!BR31,Puntaje!BR$2:BR$34,0)</f>
        <v>31</v>
      </c>
      <c r="BS31" s="368">
        <f>RANK(Puntaje!BS31,Puntaje!BS$2:BS$34,0)</f>
        <v>27</v>
      </c>
      <c r="BT31" s="368">
        <f>RANK(Puntaje!BT31,Puntaje!BT$2:BT$34,0)</f>
        <v>31</v>
      </c>
      <c r="BU31" s="368">
        <f>RANK(Puntaje!BU31,Puntaje!BU$2:BU$34,0)</f>
        <v>30</v>
      </c>
    </row>
    <row r="32" spans="1:73">
      <c r="A32" s="367">
        <v>95</v>
      </c>
      <c r="B32" s="367" t="s">
        <v>110</v>
      </c>
      <c r="C32" s="367">
        <v>2024</v>
      </c>
      <c r="D32" s="368">
        <f>RANK(Puntaje!D32,Puntaje!D$2:D$34,0)</f>
        <v>33</v>
      </c>
      <c r="E32" s="368">
        <f>RANK(Puntaje!E32,Puntaje!E$2:E$34,0)</f>
        <v>31</v>
      </c>
      <c r="F32" s="368">
        <f>RANK(Puntaje!F32,Puntaje!F$2:F$34,0)</f>
        <v>28</v>
      </c>
      <c r="G32" s="368">
        <f>RANK(Puntaje!G32,Puntaje!G$2:G$34,0)</f>
        <v>31</v>
      </c>
      <c r="H32" s="368">
        <f>RANK(Puntaje!H32,Puntaje!H$2:H$34,0)</f>
        <v>31</v>
      </c>
      <c r="I32" s="368">
        <f>RANK(Puntaje!I32,Puntaje!I$2:I$34,0)</f>
        <v>13</v>
      </c>
      <c r="J32" s="368">
        <f>RANK(Puntaje!J32,Puntaje!J$2:J$34,0)</f>
        <v>30</v>
      </c>
      <c r="K32" s="368">
        <f>RANK(Puntaje!K32,Puntaje!K$2:K$34,0)</f>
        <v>28</v>
      </c>
      <c r="L32" s="368">
        <f>RANK(Puntaje!L32,Puntaje!L$2:L$34,0)</f>
        <v>29</v>
      </c>
      <c r="M32" s="368">
        <f>RANK(Puntaje!M32,Puntaje!M$2:M$34,0)</f>
        <v>25</v>
      </c>
      <c r="N32" s="368">
        <f>RANK(Puntaje!N32,Puntaje!N$2:N$34,0)</f>
        <v>27</v>
      </c>
      <c r="O32" s="368">
        <f>RANK(Puntaje!O32,Puntaje!O$2:O$34,0)</f>
        <v>28</v>
      </c>
      <c r="P32" s="368">
        <f>RANK(Puntaje!P32,Puntaje!P$2:P$34,0)</f>
        <v>11</v>
      </c>
      <c r="Q32" s="368">
        <f>RANK(Puntaje!Q32,Puntaje!Q$2:Q$34,0)</f>
        <v>32</v>
      </c>
      <c r="R32" s="368">
        <f>RANK(Puntaje!R32,Puntaje!R$2:R$34,0)</f>
        <v>31</v>
      </c>
      <c r="S32" s="368">
        <f>RANK(Puntaje!S32,Puntaje!S$2:S$34,0)</f>
        <v>33</v>
      </c>
      <c r="T32" s="368">
        <f>RANK(Puntaje!T32,Puntaje!T$2:T$34,0)</f>
        <v>30</v>
      </c>
      <c r="U32" s="368">
        <f>RANK(Puntaje!U32,Puntaje!U$2:U$34,0)</f>
        <v>30</v>
      </c>
      <c r="V32" s="368">
        <f>RANK(Puntaje!V32,Puntaje!V$2:V$34,0)</f>
        <v>32</v>
      </c>
      <c r="W32" s="368">
        <f>RANK(Puntaje!W32,Puntaje!W$2:W$34,0)</f>
        <v>15</v>
      </c>
      <c r="X32" s="368">
        <f>RANK(Puntaje!X32,Puntaje!X$2:X$34,0)</f>
        <v>31</v>
      </c>
      <c r="Y32" s="368">
        <f>RANK(Puntaje!Y32,Puntaje!Y$2:Y$34,0)</f>
        <v>8</v>
      </c>
      <c r="Z32" s="368">
        <f>RANK(Puntaje!Z32,Puntaje!Z$2:Z$34,0)</f>
        <v>29</v>
      </c>
      <c r="AA32" s="368">
        <f>RANK(Puntaje!AA32,Puntaje!AA$2:AA$34,0)</f>
        <v>9</v>
      </c>
      <c r="AB32" s="368">
        <f>RANK(Puntaje!AB32,Puntaje!AB$2:AB$34,0)</f>
        <v>27</v>
      </c>
      <c r="AC32" s="368">
        <f>RANK(Puntaje!AC32,Puntaje!AC$2:AC$34,0)</f>
        <v>2</v>
      </c>
      <c r="AD32" s="368">
        <f>RANK(Puntaje!AD32,Puntaje!AD$2:AD$34,0)</f>
        <v>25</v>
      </c>
      <c r="AE32" s="368">
        <f>RANK(Puntaje!AE32,Puntaje!AE$2:AE$34,0)</f>
        <v>31</v>
      </c>
      <c r="AF32" s="368">
        <f>RANK(Puntaje!AF32,Puntaje!AF$2:AF$34,0)</f>
        <v>29</v>
      </c>
      <c r="AG32" s="368">
        <f>RANK(Puntaje!AG32,Puntaje!AG$2:AG$34,0)</f>
        <v>27</v>
      </c>
      <c r="AH32" s="368">
        <f>RANK(Puntaje!AH32,Puntaje!AH$2:AH$34,0)</f>
        <v>33</v>
      </c>
      <c r="AI32" s="368">
        <f>RANK(Puntaje!AI32,Puntaje!AI$2:AI$34,0)</f>
        <v>18</v>
      </c>
      <c r="AJ32" s="368">
        <f>RANK(Puntaje!AJ32,Puntaje!AJ$2:AJ$34,0)</f>
        <v>28</v>
      </c>
      <c r="AK32" s="368">
        <f>RANK(Puntaje!AK32,Puntaje!AK$2:AK$34,0)</f>
        <v>31</v>
      </c>
      <c r="AL32" s="368">
        <f>RANK(Puntaje!AL32,Puntaje!AL$2:AL$34,0)</f>
        <v>18</v>
      </c>
      <c r="AM32" s="368">
        <f>RANK(Puntaje!AM32,Puntaje!AM$2:AM$34,0)</f>
        <v>29</v>
      </c>
      <c r="AN32" s="368">
        <f>RANK(Puntaje!AN32,Puntaje!AN$2:AN$34,0)</f>
        <v>31</v>
      </c>
      <c r="AO32" s="368">
        <f>RANK(Puntaje!AO32,Puntaje!AO$2:AO$34,0)</f>
        <v>27</v>
      </c>
      <c r="AP32" s="368">
        <f>RANK(Puntaje!AP32,Puntaje!AP$2:AP$34,0)</f>
        <v>3</v>
      </c>
      <c r="AQ32" s="368">
        <f>RANK(Puntaje!AQ32,Puntaje!AQ$2:AQ$34,0)</f>
        <v>4</v>
      </c>
      <c r="AR32" s="368">
        <f>RANK(Puntaje!AR32,Puntaje!AR$2:AR$34,0)</f>
        <v>13</v>
      </c>
      <c r="AS32" s="368">
        <f>RANK(Puntaje!AS32,Puntaje!AS$2:AS$34,0)</f>
        <v>6</v>
      </c>
      <c r="AT32" s="368">
        <f>RANK(Puntaje!AT32,Puntaje!AT$2:AT$34,0)</f>
        <v>7</v>
      </c>
      <c r="AU32" s="368">
        <f>RANK(Puntaje!AU32,Puntaje!AU$2:AU$34,0)</f>
        <v>22</v>
      </c>
      <c r="AV32" s="368">
        <f>RANK(Puntaje!AV32,Puntaje!AV$2:AV$34,0)</f>
        <v>4</v>
      </c>
      <c r="AW32" s="368">
        <f>RANK(Puntaje!AW32,Puntaje!AW$2:AW$34,0)</f>
        <v>31</v>
      </c>
      <c r="AX32" s="368">
        <f>RANK(Puntaje!AX32,Puntaje!AX$2:AX$34,0)</f>
        <v>26</v>
      </c>
      <c r="AY32" s="368">
        <f>RANK(Puntaje!AY32,Puntaje!AY$2:AY$34,0)</f>
        <v>30</v>
      </c>
      <c r="AZ32" s="368">
        <f>RANK(Puntaje!AZ32,Puntaje!AZ$2:AZ$34,0)</f>
        <v>31</v>
      </c>
      <c r="BA32" s="368">
        <f>RANK(Puntaje!BA32,Puntaje!BA$2:BA$34,0)</f>
        <v>24</v>
      </c>
      <c r="BB32" s="368">
        <f>RANK(Puntaje!BB32,Puntaje!BB$2:BB$34,0)</f>
        <v>33</v>
      </c>
      <c r="BC32" s="368">
        <f>RANK(Puntaje!BC32,Puntaje!BC$2:BC$34,0)</f>
        <v>16</v>
      </c>
      <c r="BD32" s="368">
        <f>RANK(Puntaje!BD32,Puntaje!BD$2:BD$34,0)</f>
        <v>6</v>
      </c>
      <c r="BE32" s="368">
        <f>RANK(Puntaje!BE32,Puntaje!BE$2:BE$34,0)</f>
        <v>7</v>
      </c>
      <c r="BF32" s="368">
        <f>RANK(Puntaje!BF32,Puntaje!BF$2:BF$34,0)</f>
        <v>10</v>
      </c>
      <c r="BG32" s="368">
        <f>RANK(Puntaje!BG32,Puntaje!BG$2:BG$34,0)</f>
        <v>10</v>
      </c>
      <c r="BH32" s="368">
        <f>RANK(Puntaje!BH32,Puntaje!BH$2:BH$34,0)</f>
        <v>1</v>
      </c>
      <c r="BI32" s="368">
        <f>RANK(Puntaje!BI32,Puntaje!BI$2:BI$34,0)</f>
        <v>22</v>
      </c>
      <c r="BJ32" s="368">
        <f>RANK(Puntaje!BJ32,Puntaje!BJ$2:BJ$34,0)</f>
        <v>6</v>
      </c>
      <c r="BK32" s="368">
        <f>RANK(Puntaje!BK32,Puntaje!BK$2:BK$34,0)</f>
        <v>3</v>
      </c>
      <c r="BL32" s="368">
        <f>RANK(Puntaje!BL32,Puntaje!BL$2:BL$34,0)</f>
        <v>8</v>
      </c>
      <c r="BM32" s="368">
        <f>RANK(Puntaje!BM32,Puntaje!BM$2:BM$34,0)</f>
        <v>12</v>
      </c>
      <c r="BN32" s="368">
        <f>RANK(Puntaje!BN32,Puntaje!BN$2:BN$34,0)</f>
        <v>19</v>
      </c>
      <c r="BO32" s="368">
        <f>RANK(Puntaje!BO32,Puntaje!BO$2:BO$34,0)</f>
        <v>19</v>
      </c>
      <c r="BP32" s="368">
        <f>RANK(Puntaje!BP32,Puntaje!BP$2:BP$34,0)</f>
        <v>32</v>
      </c>
      <c r="BQ32" s="368">
        <f>RANK(Puntaje!BQ32,Puntaje!BQ$2:BQ$34,0)</f>
        <v>25</v>
      </c>
      <c r="BR32" s="368">
        <f>RANK(Puntaje!BR32,Puntaje!BR$2:BR$34,0)</f>
        <v>21</v>
      </c>
      <c r="BS32" s="368">
        <f>RANK(Puntaje!BS32,Puntaje!BS$2:BS$34,0)</f>
        <v>27</v>
      </c>
      <c r="BT32" s="368">
        <f>RANK(Puntaje!BT32,Puntaje!BT$2:BT$34,0)</f>
        <v>29</v>
      </c>
      <c r="BU32" s="368">
        <f>RANK(Puntaje!BU32,Puntaje!BU$2:BU$34,0)</f>
        <v>29</v>
      </c>
    </row>
    <row r="33" spans="1:73">
      <c r="A33" s="367">
        <v>97</v>
      </c>
      <c r="B33" s="367" t="s">
        <v>111</v>
      </c>
      <c r="C33" s="367">
        <v>2024</v>
      </c>
      <c r="D33" s="368">
        <f>RANK(Puntaje!D33,Puntaje!D$2:D$34,0)</f>
        <v>32</v>
      </c>
      <c r="E33" s="368">
        <f>RANK(Puntaje!E33,Puntaje!E$2:E$34,0)</f>
        <v>33</v>
      </c>
      <c r="F33" s="368">
        <f>RANK(Puntaje!F33,Puntaje!F$2:F$34,0)</f>
        <v>31</v>
      </c>
      <c r="G33" s="368">
        <f>RANK(Puntaje!G33,Puntaje!G$2:G$34,0)</f>
        <v>23</v>
      </c>
      <c r="H33" s="368">
        <f>RANK(Puntaje!H33,Puntaje!H$2:H$34,0)</f>
        <v>18</v>
      </c>
      <c r="I33" s="368">
        <f>RANK(Puntaje!I33,Puntaje!I$2:I$34,0)</f>
        <v>1</v>
      </c>
      <c r="J33" s="368">
        <f>RANK(Puntaje!J33,Puntaje!J$2:J$34,0)</f>
        <v>32</v>
      </c>
      <c r="K33" s="368">
        <f>RANK(Puntaje!K33,Puntaje!K$2:K$34,0)</f>
        <v>29</v>
      </c>
      <c r="L33" s="368">
        <f>RANK(Puntaje!L33,Puntaje!L$2:L$34,0)</f>
        <v>30</v>
      </c>
      <c r="M33" s="368">
        <f>RANK(Puntaje!M33,Puntaje!M$2:M$34,0)</f>
        <v>32</v>
      </c>
      <c r="N33" s="368">
        <f>RANK(Puntaje!N33,Puntaje!N$2:N$34,0)</f>
        <v>26</v>
      </c>
      <c r="O33" s="368">
        <f>RANK(Puntaje!O33,Puntaje!O$2:O$34,0)</f>
        <v>32</v>
      </c>
      <c r="P33" s="368">
        <f>RANK(Puntaje!P33,Puntaje!P$2:P$34,0)</f>
        <v>1</v>
      </c>
      <c r="Q33" s="368">
        <f>RANK(Puntaje!Q33,Puntaje!Q$2:Q$34,0)</f>
        <v>31</v>
      </c>
      <c r="R33" s="368">
        <f>RANK(Puntaje!R33,Puntaje!R$2:R$34,0)</f>
        <v>29</v>
      </c>
      <c r="S33" s="368">
        <f>RANK(Puntaje!S33,Puntaje!S$2:S$34,0)</f>
        <v>3</v>
      </c>
      <c r="T33" s="368">
        <f>RANK(Puntaje!T33,Puntaje!T$2:T$34,0)</f>
        <v>29</v>
      </c>
      <c r="U33" s="368">
        <f>RANK(Puntaje!U33,Puntaje!U$2:U$34,0)</f>
        <v>4</v>
      </c>
      <c r="V33" s="368">
        <f>RANK(Puntaje!V33,Puntaje!V$2:V$34,0)</f>
        <v>3</v>
      </c>
      <c r="W33" s="368">
        <f>RANK(Puntaje!W33,Puntaje!W$2:W$34,0)</f>
        <v>17</v>
      </c>
      <c r="X33" s="368">
        <f>RANK(Puntaje!X33,Puntaje!X$2:X$34,0)</f>
        <v>32</v>
      </c>
      <c r="Y33" s="368">
        <f>RANK(Puntaje!Y33,Puntaje!Y$2:Y$34,0)</f>
        <v>9</v>
      </c>
      <c r="Z33" s="368">
        <f>RANK(Puntaje!Z33,Puntaje!Z$2:Z$34,0)</f>
        <v>21</v>
      </c>
      <c r="AA33" s="368">
        <f>RANK(Puntaje!AA33,Puntaje!AA$2:AA$34,0)</f>
        <v>11</v>
      </c>
      <c r="AB33" s="368">
        <f>RANK(Puntaje!AB33,Puntaje!AB$2:AB$34,0)</f>
        <v>32</v>
      </c>
      <c r="AC33" s="368">
        <f>RANK(Puntaje!AC33,Puntaje!AC$2:AC$34,0)</f>
        <v>4</v>
      </c>
      <c r="AD33" s="368">
        <f>RANK(Puntaje!AD33,Puntaje!AD$2:AD$34,0)</f>
        <v>1</v>
      </c>
      <c r="AE33" s="368">
        <f>RANK(Puntaje!AE33,Puntaje!AE$2:AE$34,0)</f>
        <v>33</v>
      </c>
      <c r="AF33" s="368">
        <f>RANK(Puntaje!AF33,Puntaje!AF$2:AF$34,0)</f>
        <v>33</v>
      </c>
      <c r="AG33" s="368">
        <f>RANK(Puntaje!AG33,Puntaje!AG$2:AG$34,0)</f>
        <v>33</v>
      </c>
      <c r="AH33" s="368">
        <f>RANK(Puntaje!AH33,Puntaje!AH$2:AH$34,0)</f>
        <v>13</v>
      </c>
      <c r="AI33" s="368">
        <f>RANK(Puntaje!AI33,Puntaje!AI$2:AI$34,0)</f>
        <v>33</v>
      </c>
      <c r="AJ33" s="368">
        <f>RANK(Puntaje!AJ33,Puntaje!AJ$2:AJ$34,0)</f>
        <v>17</v>
      </c>
      <c r="AK33" s="368">
        <f>RANK(Puntaje!AK33,Puntaje!AK$2:AK$34,0)</f>
        <v>2</v>
      </c>
      <c r="AL33" s="368">
        <f>RANK(Puntaje!AL33,Puntaje!AL$2:AL$34,0)</f>
        <v>28</v>
      </c>
      <c r="AM33" s="368">
        <f>RANK(Puntaje!AM33,Puntaje!AM$2:AM$34,0)</f>
        <v>28</v>
      </c>
      <c r="AN33" s="368">
        <f>RANK(Puntaje!AN33,Puntaje!AN$2:AN$34,0)</f>
        <v>30</v>
      </c>
      <c r="AO33" s="368">
        <f>RANK(Puntaje!AO33,Puntaje!AO$2:AO$34,0)</f>
        <v>17</v>
      </c>
      <c r="AP33" s="368">
        <f>RANK(Puntaje!AP33,Puntaje!AP$2:AP$34,0)</f>
        <v>25</v>
      </c>
      <c r="AQ33" s="368">
        <f>RANK(Puntaje!AQ33,Puntaje!AQ$2:AQ$34,0)</f>
        <v>8</v>
      </c>
      <c r="AR33" s="368">
        <f>RANK(Puntaje!AR33,Puntaje!AR$2:AR$34,0)</f>
        <v>33</v>
      </c>
      <c r="AS33" s="368">
        <f>RANK(Puntaje!AS33,Puntaje!AS$2:AS$34,0)</f>
        <v>31</v>
      </c>
      <c r="AT33" s="368">
        <f>RANK(Puntaje!AT33,Puntaje!AT$2:AT$34,0)</f>
        <v>19</v>
      </c>
      <c r="AU33" s="368">
        <f>RANK(Puntaje!AU33,Puntaje!AU$2:AU$34,0)</f>
        <v>31</v>
      </c>
      <c r="AV33" s="368">
        <f>RANK(Puntaje!AV33,Puntaje!AV$2:AV$34,0)</f>
        <v>15</v>
      </c>
      <c r="AW33" s="368">
        <f>RANK(Puntaje!AW33,Puntaje!AW$2:AW$34,0)</f>
        <v>30</v>
      </c>
      <c r="AX33" s="368">
        <f>RANK(Puntaje!AX33,Puntaje!AX$2:AX$34,0)</f>
        <v>25</v>
      </c>
      <c r="AY33" s="368">
        <f>RANK(Puntaje!AY33,Puntaje!AY$2:AY$34,0)</f>
        <v>32</v>
      </c>
      <c r="AZ33" s="368">
        <f>RANK(Puntaje!AZ33,Puntaje!AZ$2:AZ$34,0)</f>
        <v>32</v>
      </c>
      <c r="BA33" s="368">
        <f>RANK(Puntaje!BA33,Puntaje!BA$2:BA$34,0)</f>
        <v>2</v>
      </c>
      <c r="BB33" s="368">
        <f>RANK(Puntaje!BB33,Puntaje!BB$2:BB$34,0)</f>
        <v>32</v>
      </c>
      <c r="BC33" s="368">
        <f>RANK(Puntaje!BC33,Puntaje!BC$2:BC$34,0)</f>
        <v>31</v>
      </c>
      <c r="BD33" s="368">
        <f>RANK(Puntaje!BD33,Puntaje!BD$2:BD$34,0)</f>
        <v>31</v>
      </c>
      <c r="BE33" s="368">
        <f>RANK(Puntaje!BE33,Puntaje!BE$2:BE$34,0)</f>
        <v>3</v>
      </c>
      <c r="BF33" s="368">
        <f>RANK(Puntaje!BF33,Puntaje!BF$2:BF$34,0)</f>
        <v>5</v>
      </c>
      <c r="BG33" s="368">
        <f>RANK(Puntaje!BG33,Puntaje!BG$2:BG$34,0)</f>
        <v>31</v>
      </c>
      <c r="BH33" s="368">
        <f>RANK(Puntaje!BH33,Puntaje!BH$2:BH$34,0)</f>
        <v>6</v>
      </c>
      <c r="BI33" s="368">
        <f>RANK(Puntaje!BI33,Puntaje!BI$2:BI$34,0)</f>
        <v>1</v>
      </c>
      <c r="BJ33" s="368">
        <f>RANK(Puntaje!BJ33,Puntaje!BJ$2:BJ$34,0)</f>
        <v>4</v>
      </c>
      <c r="BK33" s="368">
        <f>RANK(Puntaje!BK33,Puntaje!BK$2:BK$34,0)</f>
        <v>2</v>
      </c>
      <c r="BL33" s="368">
        <f>RANK(Puntaje!BL33,Puntaje!BL$2:BL$34,0)</f>
        <v>5</v>
      </c>
      <c r="BM33" s="368">
        <f>RANK(Puntaje!BM33,Puntaje!BM$2:BM$34,0)</f>
        <v>24</v>
      </c>
      <c r="BN33" s="368">
        <f>RANK(Puntaje!BN33,Puntaje!BN$2:BN$34,0)</f>
        <v>30</v>
      </c>
      <c r="BO33" s="368">
        <f>RANK(Puntaje!BO33,Puntaje!BO$2:BO$34,0)</f>
        <v>30</v>
      </c>
      <c r="BP33" s="368">
        <f>RANK(Puntaje!BP33,Puntaje!BP$2:BP$34,0)</f>
        <v>26</v>
      </c>
      <c r="BQ33" s="368">
        <f>RANK(Puntaje!BQ33,Puntaje!BQ$2:BQ$34,0)</f>
        <v>10</v>
      </c>
      <c r="BR33" s="368">
        <f>RANK(Puntaje!BR33,Puntaje!BR$2:BR$34,0)</f>
        <v>3</v>
      </c>
      <c r="BS33" s="368">
        <f>RANK(Puntaje!BS33,Puntaje!BS$2:BS$34,0)</f>
        <v>27</v>
      </c>
      <c r="BT33" s="368">
        <f>RANK(Puntaje!BT33,Puntaje!BT$2:BT$34,0)</f>
        <v>33</v>
      </c>
      <c r="BU33" s="368">
        <f>RANK(Puntaje!BU33,Puntaje!BU$2:BU$34,0)</f>
        <v>33</v>
      </c>
    </row>
    <row r="34" spans="1:73">
      <c r="A34" s="367">
        <v>99</v>
      </c>
      <c r="B34" s="367" t="s">
        <v>112</v>
      </c>
      <c r="C34" s="367">
        <v>2024</v>
      </c>
      <c r="D34" s="368">
        <f>RANK(Puntaje!D34,Puntaje!D$2:D$34,0)</f>
        <v>27</v>
      </c>
      <c r="E34" s="368">
        <f>RANK(Puntaje!E34,Puntaje!E$2:E$34,0)</f>
        <v>23</v>
      </c>
      <c r="F34" s="368">
        <f>RANK(Puntaje!F34,Puntaje!F$2:F$34,0)</f>
        <v>33</v>
      </c>
      <c r="G34" s="368">
        <f>RANK(Puntaje!G34,Puntaje!G$2:G$34,0)</f>
        <v>33</v>
      </c>
      <c r="H34" s="368">
        <f>RANK(Puntaje!H34,Puntaje!H$2:H$34,0)</f>
        <v>33</v>
      </c>
      <c r="I34" s="368">
        <f>RANK(Puntaje!I34,Puntaje!I$2:I$34,0)</f>
        <v>23</v>
      </c>
      <c r="J34" s="368">
        <f>RANK(Puntaje!J34,Puntaje!J$2:J$34,0)</f>
        <v>29</v>
      </c>
      <c r="K34" s="368">
        <f>RANK(Puntaje!K34,Puntaje!K$2:K$34,0)</f>
        <v>33</v>
      </c>
      <c r="L34" s="368">
        <f>RANK(Puntaje!L34,Puntaje!L$2:L$34,0)</f>
        <v>33</v>
      </c>
      <c r="M34" s="368">
        <f>RANK(Puntaje!M34,Puntaje!M$2:M$34,0)</f>
        <v>28</v>
      </c>
      <c r="N34" s="368">
        <f>RANK(Puntaje!N34,Puntaje!N$2:N$34,0)</f>
        <v>33</v>
      </c>
      <c r="O34" s="368">
        <f>RANK(Puntaje!O34,Puntaje!O$2:O$34,0)</f>
        <v>31</v>
      </c>
      <c r="P34" s="368">
        <f>RANK(Puntaje!P34,Puntaje!P$2:P$34,0)</f>
        <v>16</v>
      </c>
      <c r="Q34" s="368">
        <f>RANK(Puntaje!Q34,Puntaje!Q$2:Q$34,0)</f>
        <v>26</v>
      </c>
      <c r="R34" s="368">
        <f>RANK(Puntaje!R34,Puntaje!R$2:R$34,0)</f>
        <v>1</v>
      </c>
      <c r="S34" s="368">
        <f>RANK(Puntaje!S34,Puntaje!S$2:S$34,0)</f>
        <v>32</v>
      </c>
      <c r="T34" s="368">
        <f>RANK(Puntaje!T34,Puntaje!T$2:T$34,0)</f>
        <v>16</v>
      </c>
      <c r="U34" s="368">
        <f>RANK(Puntaje!U34,Puntaje!U$2:U$34,0)</f>
        <v>10</v>
      </c>
      <c r="V34" s="368">
        <f>RANK(Puntaje!V34,Puntaje!V$2:V$34,0)</f>
        <v>1</v>
      </c>
      <c r="W34" s="368">
        <f>RANK(Puntaje!W34,Puntaje!W$2:W$34,0)</f>
        <v>2</v>
      </c>
      <c r="X34" s="368">
        <f>RANK(Puntaje!X34,Puntaje!X$2:X$34,0)</f>
        <v>33</v>
      </c>
      <c r="Y34" s="368">
        <f>RANK(Puntaje!Y34,Puntaje!Y$2:Y$34,0)</f>
        <v>5</v>
      </c>
      <c r="Z34" s="368">
        <f>RANK(Puntaje!Z34,Puntaje!Z$2:Z$34,0)</f>
        <v>23</v>
      </c>
      <c r="AA34" s="368">
        <f>RANK(Puntaje!AA34,Puntaje!AA$2:AA$34,0)</f>
        <v>13</v>
      </c>
      <c r="AB34" s="368">
        <f>RANK(Puntaje!AB34,Puntaje!AB$2:AB$34,0)</f>
        <v>19</v>
      </c>
      <c r="AC34" s="368">
        <f>RANK(Puntaje!AC34,Puntaje!AC$2:AC$34,0)</f>
        <v>7</v>
      </c>
      <c r="AD34" s="368">
        <f>RANK(Puntaje!AD34,Puntaje!AD$2:AD$34,0)</f>
        <v>6</v>
      </c>
      <c r="AE34" s="368">
        <f>RANK(Puntaje!AE34,Puntaje!AE$2:AE$34,0)</f>
        <v>10</v>
      </c>
      <c r="AF34" s="368">
        <f>RANK(Puntaje!AF34,Puntaje!AF$2:AF$34,0)</f>
        <v>3</v>
      </c>
      <c r="AG34" s="368">
        <f>RANK(Puntaje!AG34,Puntaje!AG$2:AG$34,0)</f>
        <v>31</v>
      </c>
      <c r="AH34" s="368">
        <f>RANK(Puntaje!AH34,Puntaje!AH$2:AH$34,0)</f>
        <v>32</v>
      </c>
      <c r="AI34" s="368">
        <f>RANK(Puntaje!AI34,Puntaje!AI$2:AI$34,0)</f>
        <v>32</v>
      </c>
      <c r="AJ34" s="368">
        <f>RANK(Puntaje!AJ34,Puntaje!AJ$2:AJ$34,0)</f>
        <v>33</v>
      </c>
      <c r="AK34" s="368">
        <f>RANK(Puntaje!AK34,Puntaje!AK$2:AK$34,0)</f>
        <v>32</v>
      </c>
      <c r="AL34" s="368">
        <f>RANK(Puntaje!AL34,Puntaje!AL$2:AL$34,0)</f>
        <v>31</v>
      </c>
      <c r="AM34" s="368">
        <f>RANK(Puntaje!AM34,Puntaje!AM$2:AM$34,0)</f>
        <v>32</v>
      </c>
      <c r="AN34" s="368">
        <f>RANK(Puntaje!AN34,Puntaje!AN$2:AN$34,0)</f>
        <v>23</v>
      </c>
      <c r="AO34" s="368">
        <f>RANK(Puntaje!AO34,Puntaje!AO$2:AO$34,0)</f>
        <v>32</v>
      </c>
      <c r="AP34" s="368">
        <f>RANK(Puntaje!AP34,Puntaje!AP$2:AP$34,0)</f>
        <v>5</v>
      </c>
      <c r="AQ34" s="368">
        <f>RANK(Puntaje!AQ34,Puntaje!AQ$2:AQ$34,0)</f>
        <v>31</v>
      </c>
      <c r="AR34" s="368">
        <f>RANK(Puntaje!AR34,Puntaje!AR$2:AR$34,0)</f>
        <v>31</v>
      </c>
      <c r="AS34" s="368">
        <f>RANK(Puntaje!AS34,Puntaje!AS$2:AS$34,0)</f>
        <v>26</v>
      </c>
      <c r="AT34" s="368">
        <f>RANK(Puntaje!AT34,Puntaje!AT$2:AT$34,0)</f>
        <v>25</v>
      </c>
      <c r="AU34" s="368">
        <f>RANK(Puntaje!AU34,Puntaje!AU$2:AU$34,0)</f>
        <v>4</v>
      </c>
      <c r="AV34" s="368">
        <f>RANK(Puntaje!AV34,Puntaje!AV$2:AV$34,0)</f>
        <v>30</v>
      </c>
      <c r="AW34" s="368">
        <f>RANK(Puntaje!AW34,Puntaje!AW$2:AW$34,0)</f>
        <v>33</v>
      </c>
      <c r="AX34" s="368">
        <f>RANK(Puntaje!AX34,Puntaje!AX$2:AX$34,0)</f>
        <v>24</v>
      </c>
      <c r="AY34" s="368">
        <f>RANK(Puntaje!AY34,Puntaje!AY$2:AY$34,0)</f>
        <v>33</v>
      </c>
      <c r="AZ34" s="368">
        <f>RANK(Puntaje!AZ34,Puntaje!AZ$2:AZ$34,0)</f>
        <v>30</v>
      </c>
      <c r="BA34" s="368">
        <f>RANK(Puntaje!BA34,Puntaje!BA$2:BA$34,0)</f>
        <v>3</v>
      </c>
      <c r="BB34" s="368">
        <f>RANK(Puntaje!BB34,Puntaje!BB$2:BB$34,0)</f>
        <v>9</v>
      </c>
      <c r="BC34" s="368">
        <f>RANK(Puntaje!BC34,Puntaje!BC$2:BC$34,0)</f>
        <v>33</v>
      </c>
      <c r="BD34" s="368">
        <f>RANK(Puntaje!BD34,Puntaje!BD$2:BD$34,0)</f>
        <v>33</v>
      </c>
      <c r="BE34" s="368">
        <f>RANK(Puntaje!BE34,Puntaje!BE$2:BE$34,0)</f>
        <v>29</v>
      </c>
      <c r="BF34" s="368">
        <f>RANK(Puntaje!BF34,Puntaje!BF$2:BF$34,0)</f>
        <v>24</v>
      </c>
      <c r="BG34" s="368">
        <f>RANK(Puntaje!BG34,Puntaje!BG$2:BG$34,0)</f>
        <v>24</v>
      </c>
      <c r="BH34" s="368">
        <f>RANK(Puntaje!BH34,Puntaje!BH$2:BH$34,0)</f>
        <v>4</v>
      </c>
      <c r="BI34" s="368">
        <f>RANK(Puntaje!BI34,Puntaje!BI$2:BI$34,0)</f>
        <v>16</v>
      </c>
      <c r="BJ34" s="368">
        <f>RANK(Puntaje!BJ34,Puntaje!BJ$2:BJ$34,0)</f>
        <v>2</v>
      </c>
      <c r="BK34" s="368">
        <f>RANK(Puntaje!BK34,Puntaje!BK$2:BK$34,0)</f>
        <v>32</v>
      </c>
      <c r="BL34" s="368">
        <f>RANK(Puntaje!BL34,Puntaje!BL$2:BL$34,0)</f>
        <v>12</v>
      </c>
      <c r="BM34" s="368">
        <f>RANK(Puntaje!BM34,Puntaje!BM$2:BM$34,0)</f>
        <v>30</v>
      </c>
      <c r="BN34" s="368">
        <f>RANK(Puntaje!BN34,Puntaje!BN$2:BN$34,0)</f>
        <v>33</v>
      </c>
      <c r="BO34" s="368">
        <f>RANK(Puntaje!BO34,Puntaje!BO$2:BO$34,0)</f>
        <v>33</v>
      </c>
      <c r="BP34" s="368">
        <f>RANK(Puntaje!BP34,Puntaje!BP$2:BP$34,0)</f>
        <v>31</v>
      </c>
      <c r="BQ34" s="368">
        <f>RANK(Puntaje!BQ34,Puntaje!BQ$2:BQ$34,0)</f>
        <v>30</v>
      </c>
      <c r="BR34" s="368">
        <f>RANK(Puntaje!BR34,Puntaje!BR$2:BR$34,0)</f>
        <v>15</v>
      </c>
      <c r="BS34" s="368">
        <f>RANK(Puntaje!BS34,Puntaje!BS$2:BS$34,0)</f>
        <v>27</v>
      </c>
      <c r="BT34" s="368">
        <f>RANK(Puntaje!BT34,Puntaje!BT$2:BT$34,0)</f>
        <v>28</v>
      </c>
      <c r="BU34" s="368">
        <f>RANK(Puntaje!BU34,Puntaje!BU$2:BU$34,0)</f>
        <v>23</v>
      </c>
    </row>
    <row r="35" spans="1:73">
      <c r="A35" s="367">
        <v>5</v>
      </c>
      <c r="B35" s="367" t="s">
        <v>79</v>
      </c>
      <c r="C35" s="367">
        <v>2023</v>
      </c>
      <c r="D35" s="368">
        <f>RANK(Puntaje!D35,Puntaje!D$35:D$67,0)</f>
        <v>19</v>
      </c>
      <c r="E35" s="368">
        <f>RANK(Puntaje!E35,Puntaje!E$35:E$67,0)</f>
        <v>10</v>
      </c>
      <c r="F35" s="368">
        <f>RANK(Puntaje!F35,Puntaje!F$35:F$67,0)</f>
        <v>8</v>
      </c>
      <c r="G35" s="368">
        <f>RANK(Puntaje!G35,Puntaje!G$35:G$67,0)</f>
        <v>7</v>
      </c>
      <c r="H35" s="368">
        <f>RANK(Puntaje!H35,Puntaje!H$35:H$67,0)</f>
        <v>5</v>
      </c>
      <c r="I35" s="368">
        <f>RANK(Puntaje!I35,Puntaje!I$35:I$67,0)</f>
        <v>15</v>
      </c>
      <c r="J35" s="368">
        <f>RANK(Puntaje!J35,Puntaje!J$35:J$67,0)</f>
        <v>6</v>
      </c>
      <c r="K35" s="368">
        <f>RANK(Puntaje!K35,Puntaje!K$35:K$67,0)</f>
        <v>1</v>
      </c>
      <c r="L35" s="368">
        <f>RANK(Puntaje!L35,Puntaje!L$35:L$67,0)</f>
        <v>26</v>
      </c>
      <c r="M35" s="368">
        <f>RANK(Puntaje!M35,Puntaje!M$35:M$67,0)</f>
        <v>24</v>
      </c>
      <c r="N35" s="368">
        <f>RANK(Puntaje!N35,Puntaje!N$35:N$67,0)</f>
        <v>18</v>
      </c>
      <c r="O35" s="368">
        <f>RANK(Puntaje!O35,Puntaje!O$35:O$67,0)</f>
        <v>1</v>
      </c>
      <c r="P35" s="368">
        <f>RANK(Puntaje!P35,Puntaje!P$35:P$67,0)</f>
        <v>6</v>
      </c>
      <c r="Q35" s="368">
        <f>RANK(Puntaje!Q35,Puntaje!Q$35:Q$67,0)</f>
        <v>6</v>
      </c>
      <c r="R35" s="368">
        <f>RANK(Puntaje!R35,Puntaje!R$35:R$67,0)</f>
        <v>20</v>
      </c>
      <c r="S35" s="368">
        <f>RANK(Puntaje!S35,Puntaje!S$35:S$67,0)</f>
        <v>16</v>
      </c>
      <c r="T35" s="368">
        <f>RANK(Puntaje!T35,Puntaje!T$35:T$67,0)</f>
        <v>19</v>
      </c>
      <c r="U35" s="368">
        <f>RANK(Puntaje!U35,Puntaje!U$35:U$67,0)</f>
        <v>9</v>
      </c>
      <c r="V35" s="368">
        <f>RANK(Puntaje!V35,Puntaje!V$35:V$67,0)</f>
        <v>9</v>
      </c>
      <c r="W35" s="368">
        <f>RANK(Puntaje!W35,Puntaje!W$35:W$67,0)</f>
        <v>33</v>
      </c>
      <c r="X35" s="368">
        <f>RANK(Puntaje!X35,Puntaje!X$35:X$67,0)</f>
        <v>28</v>
      </c>
      <c r="Y35" s="368">
        <f>RANK(Puntaje!Y35,Puntaje!Y$35:Y$67,0)</f>
        <v>28</v>
      </c>
      <c r="Z35" s="368">
        <f>RANK(Puntaje!Z35,Puntaje!Z$35:Z$67,0)</f>
        <v>16</v>
      </c>
      <c r="AA35" s="368">
        <f>RANK(Puntaje!AA35,Puntaje!AA$35:AA$67,0)</f>
        <v>2</v>
      </c>
      <c r="AB35" s="368">
        <f>RANK(Puntaje!AB35,Puntaje!AB$35:AB$67,0)</f>
        <v>4</v>
      </c>
      <c r="AC35" s="368">
        <f>RANK(Puntaje!AC35,Puntaje!AC$35:AC$67,0)</f>
        <v>23</v>
      </c>
      <c r="AD35" s="368">
        <f>RANK(Puntaje!AD35,Puntaje!AD$35:AD$67,0)</f>
        <v>19</v>
      </c>
      <c r="AE35" s="368">
        <f>RANK(Puntaje!AE35,Puntaje!AE$35:AE$67,0)</f>
        <v>21</v>
      </c>
      <c r="AF35" s="368">
        <f>RANK(Puntaje!AF35,Puntaje!AF$35:AF$67,0)</f>
        <v>6</v>
      </c>
      <c r="AG35" s="368">
        <f>RANK(Puntaje!AG35,Puntaje!AG$35:AG$67,0)</f>
        <v>15</v>
      </c>
      <c r="AH35" s="368">
        <f>RANK(Puntaje!AH35,Puntaje!AH$35:AH$67,0)</f>
        <v>5</v>
      </c>
      <c r="AI35" s="368">
        <f>RANK(Puntaje!AI35,Puntaje!AI$35:AI$67,0)</f>
        <v>19</v>
      </c>
      <c r="AJ35" s="368">
        <f>RANK(Puntaje!AJ35,Puntaje!AJ$35:AJ$67,0)</f>
        <v>11</v>
      </c>
      <c r="AK35" s="368">
        <f>RANK(Puntaje!AK35,Puntaje!AK$35:AK$67,0)</f>
        <v>13</v>
      </c>
      <c r="AL35" s="368">
        <f>RANK(Puntaje!AL35,Puntaje!AL$35:AL$67,0)</f>
        <v>8</v>
      </c>
      <c r="AM35" s="368">
        <f>RANK(Puntaje!AM35,Puntaje!AM$35:AM$67,0)</f>
        <v>7</v>
      </c>
      <c r="AN35" s="368">
        <f>RANK(Puntaje!AN35,Puntaje!AN$35:AN$67,0)</f>
        <v>2</v>
      </c>
      <c r="AO35" s="368">
        <f>RANK(Puntaje!AO35,Puntaje!AO$35:AO$67,0)</f>
        <v>7</v>
      </c>
      <c r="AP35" s="368">
        <f>RANK(Puntaje!AP35,Puntaje!AP$35:AP$67,0)</f>
        <v>28</v>
      </c>
      <c r="AQ35" s="368">
        <f>RANK(Puntaje!AQ35,Puntaje!AQ$35:AQ$67,0)</f>
        <v>20</v>
      </c>
      <c r="AR35" s="368">
        <f>RANK(Puntaje!AR35,Puntaje!AR$35:AR$67,0)</f>
        <v>4</v>
      </c>
      <c r="AS35" s="368">
        <f>RANK(Puntaje!AS35,Puntaje!AS$35:AS$67,0)</f>
        <v>18</v>
      </c>
      <c r="AT35" s="368">
        <f>RANK(Puntaje!AT35,Puntaje!AT$35:AT$67,0)</f>
        <v>4</v>
      </c>
      <c r="AU35" s="368">
        <f>RANK(Puntaje!AU35,Puntaje!AU$35:AU$67,0)</f>
        <v>23</v>
      </c>
      <c r="AV35" s="368">
        <f>RANK(Puntaje!AV35,Puntaje!AV$35:AV$67,0)</f>
        <v>25</v>
      </c>
      <c r="AW35" s="368">
        <f>RANK(Puntaje!AW35,Puntaje!AW$35:AW$67,0)</f>
        <v>11</v>
      </c>
      <c r="AX35" s="368">
        <f>RANK(Puntaje!AX35,Puntaje!AX$35:AX$67,0)</f>
        <v>15</v>
      </c>
      <c r="AY35" s="368">
        <f>RANK(Puntaje!AY35,Puntaje!AY$35:AY$67,0)</f>
        <v>8</v>
      </c>
      <c r="AZ35" s="368">
        <f>RANK(Puntaje!AZ35,Puntaje!AZ$35:AZ$67,0)</f>
        <v>6</v>
      </c>
      <c r="BA35" s="368">
        <f>RANK(Puntaje!BA35,Puntaje!BA$35:BA$67,0)</f>
        <v>23</v>
      </c>
      <c r="BB35" s="368">
        <f>RANK(Puntaje!BB35,Puntaje!BB$35:BB$67,0)</f>
        <v>17</v>
      </c>
      <c r="BC35" s="368">
        <f>RANK(Puntaje!BC35,Puntaje!BC$35:BC$67,0)</f>
        <v>4</v>
      </c>
      <c r="BD35" s="368">
        <f>RANK(Puntaje!BD35,Puntaje!BD$35:BD$67,0)</f>
        <v>25</v>
      </c>
      <c r="BE35" s="368">
        <f>RANK(Puntaje!BE35,Puntaje!BE$35:BE$67,0)</f>
        <v>12</v>
      </c>
      <c r="BF35" s="368">
        <f>RANK(Puntaje!BF35,Puntaje!BF$35:BF$67,0)</f>
        <v>22</v>
      </c>
      <c r="BG35" s="368">
        <f>RANK(Puntaje!BG35,Puntaje!BG$35:BG$67,0)</f>
        <v>27</v>
      </c>
      <c r="BH35" s="368">
        <f>RANK(Puntaje!BH35,Puntaje!BH$35:BH$67,0)</f>
        <v>16</v>
      </c>
      <c r="BI35" s="368">
        <f>RANK(Puntaje!BI35,Puntaje!BI$35:BI$67,0)</f>
        <v>16</v>
      </c>
      <c r="BJ35" s="368">
        <f>RANK(Puntaje!BJ35,Puntaje!BJ$35:BJ$67,0)</f>
        <v>15</v>
      </c>
      <c r="BK35" s="368">
        <f>RANK(Puntaje!BK35,Puntaje!BK$35:BK$67,0)</f>
        <v>7</v>
      </c>
      <c r="BL35" s="368">
        <f>RANK(Puntaje!BL35,Puntaje!BL$35:BL$67,0)</f>
        <v>26</v>
      </c>
      <c r="BM35" s="368">
        <f>RANK(Puntaje!BM35,Puntaje!BM$35:BM$67,0)</f>
        <v>19</v>
      </c>
      <c r="BN35" s="368">
        <f>RANK(Puntaje!BN35,Puntaje!BN$35:BN$67,0)</f>
        <v>31</v>
      </c>
      <c r="BO35" s="368">
        <f>RANK(Puntaje!BO35,Puntaje!BO$35:BO$67,0)</f>
        <v>10</v>
      </c>
      <c r="BP35" s="368">
        <f>RANK(Puntaje!BP35,Puntaje!BP$35:BP$67,0)</f>
        <v>14</v>
      </c>
      <c r="BQ35" s="368">
        <f>RANK(Puntaje!BQ35,Puntaje!BQ$35:BQ$67,0)</f>
        <v>12</v>
      </c>
      <c r="BR35" s="368">
        <f>RANK(Puntaje!BR35,Puntaje!BR$35:BR$67,0)</f>
        <v>12</v>
      </c>
      <c r="BS35" s="368">
        <f>RANK(Puntaje!BS35,Puntaje!BS$35:BS$67,0)</f>
        <v>5</v>
      </c>
      <c r="BT35" s="368">
        <f>RANK(Puntaje!BT35,Puntaje!BT$35:BT$67,0)</f>
        <v>1</v>
      </c>
      <c r="BU35" s="368">
        <f>RANK(Puntaje!BU35,Puntaje!BU$35:BU$67,0)</f>
        <v>6</v>
      </c>
    </row>
    <row r="36" spans="1:73">
      <c r="A36" s="367">
        <v>8</v>
      </c>
      <c r="B36" s="367" t="s">
        <v>81</v>
      </c>
      <c r="C36" s="367">
        <v>2023</v>
      </c>
      <c r="D36" s="368">
        <f>RANK(Puntaje!D36,Puntaje!D$35:D$67,0)</f>
        <v>14</v>
      </c>
      <c r="E36" s="368">
        <f>RANK(Puntaje!E36,Puntaje!E$35:E$67,0)</f>
        <v>5</v>
      </c>
      <c r="F36" s="368">
        <f>RANK(Puntaje!F36,Puntaje!F$35:F$67,0)</f>
        <v>6</v>
      </c>
      <c r="G36" s="368">
        <f>RANK(Puntaje!G36,Puntaje!G$35:G$67,0)</f>
        <v>15</v>
      </c>
      <c r="H36" s="368">
        <f>RANK(Puntaje!H36,Puntaje!H$35:H$67,0)</f>
        <v>3</v>
      </c>
      <c r="I36" s="368">
        <f>RANK(Puntaje!I36,Puntaje!I$35:I$67,0)</f>
        <v>20</v>
      </c>
      <c r="J36" s="368">
        <f>RANK(Puntaje!J36,Puntaje!J$35:J$67,0)</f>
        <v>10</v>
      </c>
      <c r="K36" s="368">
        <f>RANK(Puntaje!K36,Puntaje!K$35:K$67,0)</f>
        <v>20</v>
      </c>
      <c r="L36" s="368">
        <f>RANK(Puntaje!L36,Puntaje!L$35:L$67,0)</f>
        <v>27</v>
      </c>
      <c r="M36" s="368">
        <f>RANK(Puntaje!M36,Puntaje!M$35:M$67,0)</f>
        <v>7</v>
      </c>
      <c r="N36" s="368">
        <f>RANK(Puntaje!N36,Puntaje!N$35:N$67,0)</f>
        <v>14</v>
      </c>
      <c r="O36" s="368">
        <f>RANK(Puntaje!O36,Puntaje!O$35:O$67,0)</f>
        <v>11</v>
      </c>
      <c r="P36" s="368">
        <f>RANK(Puntaje!P36,Puntaje!P$35:P$67,0)</f>
        <v>29</v>
      </c>
      <c r="Q36" s="368">
        <f>RANK(Puntaje!Q36,Puntaje!Q$35:Q$67,0)</f>
        <v>4</v>
      </c>
      <c r="R36" s="368">
        <f>RANK(Puntaje!R36,Puntaje!R$35:R$67,0)</f>
        <v>16</v>
      </c>
      <c r="S36" s="368">
        <f>RANK(Puntaje!S36,Puntaje!S$35:S$67,0)</f>
        <v>12</v>
      </c>
      <c r="T36" s="368">
        <f>RANK(Puntaje!T36,Puntaje!T$35:T$67,0)</f>
        <v>9</v>
      </c>
      <c r="U36" s="368">
        <f>RANK(Puntaje!U36,Puntaje!U$35:U$67,0)</f>
        <v>12</v>
      </c>
      <c r="V36" s="368">
        <f>RANK(Puntaje!V36,Puntaje!V$35:V$67,0)</f>
        <v>22</v>
      </c>
      <c r="W36" s="368">
        <f>RANK(Puntaje!W36,Puntaje!W$35:W$67,0)</f>
        <v>17</v>
      </c>
      <c r="X36" s="368">
        <f>RANK(Puntaje!X36,Puntaje!X$35:X$67,0)</f>
        <v>3</v>
      </c>
      <c r="Y36" s="368">
        <f>RANK(Puntaje!Y36,Puntaje!Y$35:Y$67,0)</f>
        <v>31</v>
      </c>
      <c r="Z36" s="368">
        <f>RANK(Puntaje!Z36,Puntaje!Z$35:Z$67,0)</f>
        <v>17</v>
      </c>
      <c r="AA36" s="368">
        <f>RANK(Puntaje!AA36,Puntaje!AA$35:AA$67,0)</f>
        <v>17</v>
      </c>
      <c r="AB36" s="368">
        <f>RANK(Puntaje!AB36,Puntaje!AB$35:AB$67,0)</f>
        <v>1</v>
      </c>
      <c r="AC36" s="368">
        <f>RANK(Puntaje!AC36,Puntaje!AC$35:AC$67,0)</f>
        <v>28</v>
      </c>
      <c r="AD36" s="368">
        <f>RANK(Puntaje!AD36,Puntaje!AD$35:AD$67,0)</f>
        <v>8</v>
      </c>
      <c r="AE36" s="368">
        <f>RANK(Puntaje!AE36,Puntaje!AE$35:AE$67,0)</f>
        <v>11</v>
      </c>
      <c r="AF36" s="368">
        <f>RANK(Puntaje!AF36,Puntaje!AF$35:AF$67,0)</f>
        <v>15</v>
      </c>
      <c r="AG36" s="368">
        <f>RANK(Puntaje!AG36,Puntaje!AG$35:AG$67,0)</f>
        <v>10</v>
      </c>
      <c r="AH36" s="368">
        <f>RANK(Puntaje!AH36,Puntaje!AH$35:AH$67,0)</f>
        <v>24</v>
      </c>
      <c r="AI36" s="368">
        <f>RANK(Puntaje!AI36,Puntaje!AI$35:AI$67,0)</f>
        <v>29</v>
      </c>
      <c r="AJ36" s="368">
        <f>RANK(Puntaje!AJ36,Puntaje!AJ$35:AJ$67,0)</f>
        <v>17</v>
      </c>
      <c r="AK36" s="368">
        <f>RANK(Puntaje!AK36,Puntaje!AK$35:AK$67,0)</f>
        <v>3</v>
      </c>
      <c r="AL36" s="368">
        <f>RANK(Puntaje!AL36,Puntaje!AL$35:AL$67,0)</f>
        <v>7</v>
      </c>
      <c r="AM36" s="368">
        <f>RANK(Puntaje!AM36,Puntaje!AM$35:AM$67,0)</f>
        <v>4</v>
      </c>
      <c r="AN36" s="368">
        <f>RANK(Puntaje!AN36,Puntaje!AN$35:AN$67,0)</f>
        <v>21</v>
      </c>
      <c r="AO36" s="368">
        <f>RANK(Puntaje!AO36,Puntaje!AO$35:AO$67,0)</f>
        <v>21</v>
      </c>
      <c r="AP36" s="368">
        <f>RANK(Puntaje!AP36,Puntaje!AP$35:AP$67,0)</f>
        <v>16</v>
      </c>
      <c r="AQ36" s="368">
        <f>RANK(Puntaje!AQ36,Puntaje!AQ$35:AQ$67,0)</f>
        <v>4</v>
      </c>
      <c r="AR36" s="368">
        <f>RANK(Puntaje!AR36,Puntaje!AR$35:AR$67,0)</f>
        <v>1</v>
      </c>
      <c r="AS36" s="368">
        <f>RANK(Puntaje!AS36,Puntaje!AS$35:AS$67,0)</f>
        <v>15</v>
      </c>
      <c r="AT36" s="368">
        <f>RANK(Puntaje!AT36,Puntaje!AT$35:AT$67,0)</f>
        <v>14</v>
      </c>
      <c r="AU36" s="368">
        <f>RANK(Puntaje!AU36,Puntaje!AU$35:AU$67,0)</f>
        <v>29</v>
      </c>
      <c r="AV36" s="368">
        <f>RANK(Puntaje!AV36,Puntaje!AV$35:AV$67,0)</f>
        <v>1</v>
      </c>
      <c r="AW36" s="368">
        <f>RANK(Puntaje!AW36,Puntaje!AW$35:AW$67,0)</f>
        <v>12</v>
      </c>
      <c r="AX36" s="368">
        <f>RANK(Puntaje!AX36,Puntaje!AX$35:AX$67,0)</f>
        <v>10</v>
      </c>
      <c r="AY36" s="368">
        <f>RANK(Puntaje!AY36,Puntaje!AY$35:AY$67,0)</f>
        <v>2</v>
      </c>
      <c r="AZ36" s="368">
        <f>RANK(Puntaje!AZ36,Puntaje!AZ$35:AZ$67,0)</f>
        <v>9</v>
      </c>
      <c r="BA36" s="368">
        <f>RANK(Puntaje!BA36,Puntaje!BA$35:BA$67,0)</f>
        <v>1</v>
      </c>
      <c r="BB36" s="368">
        <f>RANK(Puntaje!BB36,Puntaje!BB$35:BB$67,0)</f>
        <v>5</v>
      </c>
      <c r="BC36" s="368">
        <f>RANK(Puntaje!BC36,Puntaje!BC$35:BC$67,0)</f>
        <v>5</v>
      </c>
      <c r="BD36" s="368">
        <f>RANK(Puntaje!BD36,Puntaje!BD$35:BD$67,0)</f>
        <v>12</v>
      </c>
      <c r="BE36" s="368">
        <f>RANK(Puntaje!BE36,Puntaje!BE$35:BE$67,0)</f>
        <v>29</v>
      </c>
      <c r="BF36" s="368">
        <f>RANK(Puntaje!BF36,Puntaje!BF$35:BF$67,0)</f>
        <v>15</v>
      </c>
      <c r="BG36" s="368">
        <f>RANK(Puntaje!BG36,Puntaje!BG$35:BG$67,0)</f>
        <v>8</v>
      </c>
      <c r="BH36" s="368">
        <f>RANK(Puntaje!BH36,Puntaje!BH$35:BH$67,0)</f>
        <v>12</v>
      </c>
      <c r="BI36" s="368">
        <f>RANK(Puntaje!BI36,Puntaje!BI$35:BI$67,0)</f>
        <v>28</v>
      </c>
      <c r="BJ36" s="368">
        <f>RANK(Puntaje!BJ36,Puntaje!BJ$35:BJ$67,0)</f>
        <v>22</v>
      </c>
      <c r="BK36" s="368">
        <f>RANK(Puntaje!BK36,Puntaje!BK$35:BK$67,0)</f>
        <v>19</v>
      </c>
      <c r="BL36" s="368">
        <f>RANK(Puntaje!BL36,Puntaje!BL$35:BL$67,0)</f>
        <v>31</v>
      </c>
      <c r="BM36" s="368">
        <f>RANK(Puntaje!BM36,Puntaje!BM$35:BM$67,0)</f>
        <v>18</v>
      </c>
      <c r="BN36" s="368">
        <f>RANK(Puntaje!BN36,Puntaje!BN$35:BN$67,0)</f>
        <v>16</v>
      </c>
      <c r="BO36" s="368">
        <f>RANK(Puntaje!BO36,Puntaje!BO$35:BO$67,0)</f>
        <v>22</v>
      </c>
      <c r="BP36" s="368">
        <f>RANK(Puntaje!BP36,Puntaje!BP$35:BP$67,0)</f>
        <v>1</v>
      </c>
      <c r="BQ36" s="368">
        <f>RANK(Puntaje!BQ36,Puntaje!BQ$35:BQ$67,0)</f>
        <v>5</v>
      </c>
      <c r="BR36" s="368">
        <f>RANK(Puntaje!BR36,Puntaje!BR$35:BR$67,0)</f>
        <v>1</v>
      </c>
      <c r="BS36" s="368">
        <f>RANK(Puntaje!BS36,Puntaje!BS$35:BS$67,0)</f>
        <v>8</v>
      </c>
      <c r="BT36" s="368">
        <f>RANK(Puntaje!BT36,Puntaje!BT$35:BT$67,0)</f>
        <v>15</v>
      </c>
      <c r="BU36" s="368">
        <f>RANK(Puntaje!BU36,Puntaje!BU$35:BU$67,0)</f>
        <v>13</v>
      </c>
    </row>
    <row r="37" spans="1:73">
      <c r="A37" s="367">
        <v>11</v>
      </c>
      <c r="B37" s="367" t="s">
        <v>82</v>
      </c>
      <c r="C37" s="367">
        <v>2023</v>
      </c>
      <c r="D37" s="368">
        <f>RANK(Puntaje!D37,Puntaje!D$35:D$67,0)</f>
        <v>16</v>
      </c>
      <c r="E37" s="368">
        <f>RANK(Puntaje!E37,Puntaje!E$35:E$67,0)</f>
        <v>22</v>
      </c>
      <c r="F37" s="368">
        <f>RANK(Puntaje!F37,Puntaje!F$35:F$67,0)</f>
        <v>1</v>
      </c>
      <c r="G37" s="368">
        <f>RANK(Puntaje!G37,Puntaje!G$35:G$67,0)</f>
        <v>17</v>
      </c>
      <c r="H37" s="368">
        <f>RANK(Puntaje!H37,Puntaje!H$35:H$67,0)</f>
        <v>2</v>
      </c>
      <c r="I37" s="368">
        <f>RANK(Puntaje!I37,Puntaje!I$35:I$67,0)</f>
        <v>4</v>
      </c>
      <c r="J37" s="368">
        <f>RANK(Puntaje!J37,Puntaje!J$35:J$67,0)</f>
        <v>1</v>
      </c>
      <c r="K37" s="368">
        <f>RANK(Puntaje!K37,Puntaje!K$35:K$67,0)</f>
        <v>5</v>
      </c>
      <c r="L37" s="368">
        <f>RANK(Puntaje!L37,Puntaje!L$35:L$67,0)</f>
        <v>17</v>
      </c>
      <c r="M37" s="368">
        <f>RANK(Puntaje!M37,Puntaje!M$35:M$67,0)</f>
        <v>1</v>
      </c>
      <c r="N37" s="368">
        <f>RANK(Puntaje!N37,Puntaje!N$35:N$67,0)</f>
        <v>3</v>
      </c>
      <c r="O37" s="368">
        <f>RANK(Puntaje!O37,Puntaje!O$35:O$67,0)</f>
        <v>6</v>
      </c>
      <c r="P37" s="368">
        <f>RANK(Puntaje!P37,Puntaje!P$35:P$67,0)</f>
        <v>28</v>
      </c>
      <c r="Q37" s="368">
        <f>RANK(Puntaje!Q37,Puntaje!Q$35:Q$67,0)</f>
        <v>10</v>
      </c>
      <c r="R37" s="368">
        <f>RANK(Puntaje!R37,Puntaje!R$35:R$67,0)</f>
        <v>15</v>
      </c>
      <c r="S37" s="368">
        <f>RANK(Puntaje!S37,Puntaje!S$35:S$67,0)</f>
        <v>32</v>
      </c>
      <c r="T37" s="368">
        <f>RANK(Puntaje!T37,Puntaje!T$35:T$67,0)</f>
        <v>2</v>
      </c>
      <c r="U37" s="368">
        <f>RANK(Puntaje!U37,Puntaje!U$35:U$67,0)</f>
        <v>28</v>
      </c>
      <c r="V37" s="368">
        <f>RANK(Puntaje!V37,Puntaje!V$35:V$67,0)</f>
        <v>7</v>
      </c>
      <c r="W37" s="368">
        <f>RANK(Puntaje!W37,Puntaje!W$35:W$67,0)</f>
        <v>24</v>
      </c>
      <c r="X37" s="368">
        <f>RANK(Puntaje!X37,Puntaje!X$35:X$67,0)</f>
        <v>13</v>
      </c>
      <c r="Y37" s="368">
        <f>RANK(Puntaje!Y37,Puntaje!Y$35:Y$67,0)</f>
        <v>24</v>
      </c>
      <c r="Z37" s="368">
        <f>RANK(Puntaje!Z37,Puntaje!Z$35:Z$67,0)</f>
        <v>2</v>
      </c>
      <c r="AA37" s="368">
        <f>RANK(Puntaje!AA37,Puntaje!AA$35:AA$67,0)</f>
        <v>4</v>
      </c>
      <c r="AB37" s="368">
        <f>RANK(Puntaje!AB37,Puntaje!AB$35:AB$67,0)</f>
        <v>11</v>
      </c>
      <c r="AC37" s="368">
        <f>RANK(Puntaje!AC37,Puntaje!AC$35:AC$67,0)</f>
        <v>16</v>
      </c>
      <c r="AD37" s="368">
        <f>RANK(Puntaje!AD37,Puntaje!AD$35:AD$67,0)</f>
        <v>4</v>
      </c>
      <c r="AE37" s="368">
        <f>RANK(Puntaje!AE37,Puntaje!AE$35:AE$67,0)</f>
        <v>14</v>
      </c>
      <c r="AF37" s="368">
        <f>RANK(Puntaje!AF37,Puntaje!AF$35:AF$67,0)</f>
        <v>24</v>
      </c>
      <c r="AG37" s="368">
        <f>RANK(Puntaje!AG37,Puntaje!AG$35:AG$67,0)</f>
        <v>1</v>
      </c>
      <c r="AH37" s="368">
        <f>RANK(Puntaje!AH37,Puntaje!AH$35:AH$67,0)</f>
        <v>13</v>
      </c>
      <c r="AI37" s="368">
        <f>RANK(Puntaje!AI37,Puntaje!AI$35:AI$67,0)</f>
        <v>22</v>
      </c>
      <c r="AJ37" s="368">
        <f>RANK(Puntaje!AJ37,Puntaje!AJ$35:AJ$67,0)</f>
        <v>2</v>
      </c>
      <c r="AK37" s="368">
        <f>RANK(Puntaje!AK37,Puntaje!AK$35:AK$67,0)</f>
        <v>2</v>
      </c>
      <c r="AL37" s="368">
        <f>RANK(Puntaje!AL37,Puntaje!AL$35:AL$67,0)</f>
        <v>5</v>
      </c>
      <c r="AM37" s="368">
        <f>RANK(Puntaje!AM37,Puntaje!AM$35:AM$67,0)</f>
        <v>3</v>
      </c>
      <c r="AN37" s="368">
        <f>RANK(Puntaje!AN37,Puntaje!AN$35:AN$67,0)</f>
        <v>5</v>
      </c>
      <c r="AO37" s="368">
        <f>RANK(Puntaje!AO37,Puntaje!AO$35:AO$67,0)</f>
        <v>9</v>
      </c>
      <c r="AP37" s="368">
        <f>RANK(Puntaje!AP37,Puntaje!AP$35:AP$67,0)</f>
        <v>4</v>
      </c>
      <c r="AQ37" s="368">
        <f>RANK(Puntaje!AQ37,Puntaje!AQ$35:AQ$67,0)</f>
        <v>3</v>
      </c>
      <c r="AR37" s="368">
        <f>RANK(Puntaje!AR37,Puntaje!AR$35:AR$67,0)</f>
        <v>19</v>
      </c>
      <c r="AS37" s="368">
        <f>RANK(Puntaje!AS37,Puntaje!AS$35:AS$67,0)</f>
        <v>6</v>
      </c>
      <c r="AT37" s="368">
        <f>RANK(Puntaje!AT37,Puntaje!AT$35:AT$67,0)</f>
        <v>23</v>
      </c>
      <c r="AU37" s="368">
        <f>RANK(Puntaje!AU37,Puntaje!AU$35:AU$67,0)</f>
        <v>32</v>
      </c>
      <c r="AV37" s="368">
        <f>RANK(Puntaje!AV37,Puntaje!AV$35:AV$67,0)</f>
        <v>9</v>
      </c>
      <c r="AW37" s="368">
        <f>RANK(Puntaje!AW37,Puntaje!AW$35:AW$67,0)</f>
        <v>20</v>
      </c>
      <c r="AX37" s="368">
        <f>RANK(Puntaje!AX37,Puntaje!AX$35:AX$67,0)</f>
        <v>1</v>
      </c>
      <c r="AY37" s="368">
        <f>RANK(Puntaje!AY37,Puntaje!AY$35:AY$67,0)</f>
        <v>1</v>
      </c>
      <c r="AZ37" s="368">
        <f>RANK(Puntaje!AZ37,Puntaje!AZ$35:AZ$67,0)</f>
        <v>4</v>
      </c>
      <c r="BA37" s="368">
        <f>RANK(Puntaje!BA37,Puntaje!BA$35:BA$67,0)</f>
        <v>12</v>
      </c>
      <c r="BB37" s="368">
        <f>RANK(Puntaje!BB37,Puntaje!BB$35:BB$67,0)</f>
        <v>10</v>
      </c>
      <c r="BC37" s="368">
        <f>RANK(Puntaje!BC37,Puntaje!BC$35:BC$67,0)</f>
        <v>6</v>
      </c>
      <c r="BD37" s="368">
        <f>RANK(Puntaje!BD37,Puntaje!BD$35:BD$67,0)</f>
        <v>11</v>
      </c>
      <c r="BE37" s="368">
        <f>RANK(Puntaje!BE37,Puntaje!BE$35:BE$67,0)</f>
        <v>22</v>
      </c>
      <c r="BF37" s="368">
        <f>RANK(Puntaje!BF37,Puntaje!BF$35:BF$67,0)</f>
        <v>29</v>
      </c>
      <c r="BG37" s="368">
        <f>RANK(Puntaje!BG37,Puntaje!BG$35:BG$67,0)</f>
        <v>26</v>
      </c>
      <c r="BH37" s="368">
        <f>RANK(Puntaje!BH37,Puntaje!BH$35:BH$67,0)</f>
        <v>5</v>
      </c>
      <c r="BI37" s="368">
        <f>RANK(Puntaje!BI37,Puntaje!BI$35:BI$67,0)</f>
        <v>3</v>
      </c>
      <c r="BJ37" s="368">
        <f>RANK(Puntaje!BJ37,Puntaje!BJ$35:BJ$67,0)</f>
        <v>6</v>
      </c>
      <c r="BK37" s="368">
        <f>RANK(Puntaje!BK37,Puntaje!BK$35:BK$67,0)</f>
        <v>4</v>
      </c>
      <c r="BL37" s="368">
        <f>RANK(Puntaje!BL37,Puntaje!BL$35:BL$67,0)</f>
        <v>7</v>
      </c>
      <c r="BM37" s="368">
        <f>RANK(Puntaje!BM37,Puntaje!BM$35:BM$67,0)</f>
        <v>1</v>
      </c>
      <c r="BN37" s="368">
        <f>RANK(Puntaje!BN37,Puntaje!BN$35:BN$67,0)</f>
        <v>32</v>
      </c>
      <c r="BO37" s="368">
        <f>RANK(Puntaje!BO37,Puntaje!BO$35:BO$67,0)</f>
        <v>1</v>
      </c>
      <c r="BP37" s="368">
        <f>RANK(Puntaje!BP37,Puntaje!BP$35:BP$67,0)</f>
        <v>11</v>
      </c>
      <c r="BQ37" s="368">
        <f>RANK(Puntaje!BQ37,Puntaje!BQ$35:BQ$67,0)</f>
        <v>2</v>
      </c>
      <c r="BR37" s="368">
        <f>RANK(Puntaje!BR37,Puntaje!BR$35:BR$67,0)</f>
        <v>2</v>
      </c>
      <c r="BS37" s="368">
        <f>RANK(Puntaje!BS37,Puntaje!BS$35:BS$67,0)</f>
        <v>4</v>
      </c>
      <c r="BT37" s="368">
        <f>RANK(Puntaje!BT37,Puntaje!BT$35:BT$67,0)</f>
        <v>18</v>
      </c>
      <c r="BU37" s="368">
        <f>RANK(Puntaje!BU37,Puntaje!BU$35:BU$67,0)</f>
        <v>2</v>
      </c>
    </row>
    <row r="38" spans="1:73">
      <c r="A38" s="367">
        <v>13</v>
      </c>
      <c r="B38" s="367" t="s">
        <v>83</v>
      </c>
      <c r="C38" s="367">
        <v>2023</v>
      </c>
      <c r="D38" s="368">
        <f>RANK(Puntaje!D38,Puntaje!D$35:D$67,0)</f>
        <v>3</v>
      </c>
      <c r="E38" s="368">
        <f>RANK(Puntaje!E38,Puntaje!E$35:E$67,0)</f>
        <v>1</v>
      </c>
      <c r="F38" s="368">
        <f>RANK(Puntaje!F38,Puntaje!F$35:F$67,0)</f>
        <v>14</v>
      </c>
      <c r="G38" s="368">
        <f>RANK(Puntaje!G38,Puntaje!G$35:G$67,0)</f>
        <v>18</v>
      </c>
      <c r="H38" s="368">
        <f>RANK(Puntaje!H38,Puntaje!H$35:H$67,0)</f>
        <v>23</v>
      </c>
      <c r="I38" s="368">
        <f>RANK(Puntaje!I38,Puntaje!I$35:I$67,0)</f>
        <v>23</v>
      </c>
      <c r="J38" s="368">
        <f>RANK(Puntaje!J38,Puntaje!J$35:J$67,0)</f>
        <v>12</v>
      </c>
      <c r="K38" s="368">
        <f>RANK(Puntaje!K38,Puntaje!K$35:K$67,0)</f>
        <v>22</v>
      </c>
      <c r="L38" s="368">
        <f>RANK(Puntaje!L38,Puntaje!L$35:L$67,0)</f>
        <v>13</v>
      </c>
      <c r="M38" s="368">
        <f>RANK(Puntaje!M38,Puntaje!M$35:M$67,0)</f>
        <v>9</v>
      </c>
      <c r="N38" s="368">
        <f>RANK(Puntaje!N38,Puntaje!N$35:N$67,0)</f>
        <v>15</v>
      </c>
      <c r="O38" s="368">
        <f>RANK(Puntaje!O38,Puntaje!O$35:O$67,0)</f>
        <v>10</v>
      </c>
      <c r="P38" s="368">
        <f>RANK(Puntaje!P38,Puntaje!P$35:P$67,0)</f>
        <v>27</v>
      </c>
      <c r="Q38" s="368">
        <f>RANK(Puntaje!Q38,Puntaje!Q$35:Q$67,0)</f>
        <v>19</v>
      </c>
      <c r="R38" s="368">
        <f>RANK(Puntaje!R38,Puntaje!R$35:R$67,0)</f>
        <v>22</v>
      </c>
      <c r="S38" s="368">
        <f>RANK(Puntaje!S38,Puntaje!S$35:S$67,0)</f>
        <v>10</v>
      </c>
      <c r="T38" s="368">
        <f>RANK(Puntaje!T38,Puntaje!T$35:T$67,0)</f>
        <v>22</v>
      </c>
      <c r="U38" s="368">
        <f>RANK(Puntaje!U38,Puntaje!U$35:U$67,0)</f>
        <v>10</v>
      </c>
      <c r="V38" s="368">
        <f>RANK(Puntaje!V38,Puntaje!V$35:V$67,0)</f>
        <v>5</v>
      </c>
      <c r="W38" s="368">
        <f>RANK(Puntaje!W38,Puntaje!W$35:W$67,0)</f>
        <v>12</v>
      </c>
      <c r="X38" s="368">
        <f>RANK(Puntaje!X38,Puntaje!X$35:X$67,0)</f>
        <v>6</v>
      </c>
      <c r="Y38" s="368">
        <f>RANK(Puntaje!Y38,Puntaje!Y$35:Y$67,0)</f>
        <v>17</v>
      </c>
      <c r="Z38" s="368">
        <f>RANK(Puntaje!Z38,Puntaje!Z$35:Z$67,0)</f>
        <v>11</v>
      </c>
      <c r="AA38" s="368">
        <f>RANK(Puntaje!AA38,Puntaje!AA$35:AA$67,0)</f>
        <v>14</v>
      </c>
      <c r="AB38" s="368">
        <f>RANK(Puntaje!AB38,Puntaje!AB$35:AB$67,0)</f>
        <v>21</v>
      </c>
      <c r="AC38" s="368">
        <f>RANK(Puntaje!AC38,Puntaje!AC$35:AC$67,0)</f>
        <v>19</v>
      </c>
      <c r="AD38" s="368">
        <f>RANK(Puntaje!AD38,Puntaje!AD$35:AD$67,0)</f>
        <v>13</v>
      </c>
      <c r="AE38" s="368">
        <f>RANK(Puntaje!AE38,Puntaje!AE$35:AE$67,0)</f>
        <v>6</v>
      </c>
      <c r="AF38" s="368">
        <f>RANK(Puntaje!AF38,Puntaje!AF$35:AF$67,0)</f>
        <v>8</v>
      </c>
      <c r="AG38" s="368">
        <f>RANK(Puntaje!AG38,Puntaje!AG$35:AG$67,0)</f>
        <v>17</v>
      </c>
      <c r="AH38" s="368">
        <f>RANK(Puntaje!AH38,Puntaje!AH$35:AH$67,0)</f>
        <v>11</v>
      </c>
      <c r="AI38" s="368">
        <f>RANK(Puntaje!AI38,Puntaje!AI$35:AI$67,0)</f>
        <v>23</v>
      </c>
      <c r="AJ38" s="368">
        <f>RANK(Puntaje!AJ38,Puntaje!AJ$35:AJ$67,0)</f>
        <v>20</v>
      </c>
      <c r="AK38" s="368">
        <f>RANK(Puntaje!AK38,Puntaje!AK$35:AK$67,0)</f>
        <v>11</v>
      </c>
      <c r="AL38" s="368">
        <f>RANK(Puntaje!AL38,Puntaje!AL$35:AL$67,0)</f>
        <v>3</v>
      </c>
      <c r="AM38" s="368">
        <f>RANK(Puntaje!AM38,Puntaje!AM$35:AM$67,0)</f>
        <v>16</v>
      </c>
      <c r="AN38" s="368">
        <f>RANK(Puntaje!AN38,Puntaje!AN$35:AN$67,0)</f>
        <v>13</v>
      </c>
      <c r="AO38" s="368">
        <f>RANK(Puntaje!AO38,Puntaje!AO$35:AO$67,0)</f>
        <v>11</v>
      </c>
      <c r="AP38" s="368">
        <f>RANK(Puntaje!AP38,Puntaje!AP$35:AP$67,0)</f>
        <v>31</v>
      </c>
      <c r="AQ38" s="368">
        <f>RANK(Puntaje!AQ38,Puntaje!AQ$35:AQ$67,0)</f>
        <v>16</v>
      </c>
      <c r="AR38" s="368">
        <f>RANK(Puntaje!AR38,Puntaje!AR$35:AR$67,0)</f>
        <v>2</v>
      </c>
      <c r="AS38" s="368">
        <f>RANK(Puntaje!AS38,Puntaje!AS$35:AS$67,0)</f>
        <v>24</v>
      </c>
      <c r="AT38" s="368">
        <f>RANK(Puntaje!AT38,Puntaje!AT$35:AT$67,0)</f>
        <v>8</v>
      </c>
      <c r="AU38" s="368">
        <f>RANK(Puntaje!AU38,Puntaje!AU$35:AU$67,0)</f>
        <v>10</v>
      </c>
      <c r="AV38" s="368">
        <f>RANK(Puntaje!AV38,Puntaje!AV$35:AV$67,0)</f>
        <v>14</v>
      </c>
      <c r="AW38" s="368">
        <f>RANK(Puntaje!AW38,Puntaje!AW$35:AW$67,0)</f>
        <v>5</v>
      </c>
      <c r="AX38" s="368">
        <f>RANK(Puntaje!AX38,Puntaje!AX$35:AX$67,0)</f>
        <v>8</v>
      </c>
      <c r="AY38" s="368">
        <f>RANK(Puntaje!AY38,Puntaje!AY$35:AY$67,0)</f>
        <v>11</v>
      </c>
      <c r="AZ38" s="368">
        <f>RANK(Puntaje!AZ38,Puntaje!AZ$35:AZ$67,0)</f>
        <v>12</v>
      </c>
      <c r="BA38" s="368">
        <f>RANK(Puntaje!BA38,Puntaje!BA$35:BA$67,0)</f>
        <v>3</v>
      </c>
      <c r="BB38" s="368">
        <f>RANK(Puntaje!BB38,Puntaje!BB$35:BB$67,0)</f>
        <v>8</v>
      </c>
      <c r="BC38" s="368">
        <f>RANK(Puntaje!BC38,Puntaje!BC$35:BC$67,0)</f>
        <v>25</v>
      </c>
      <c r="BD38" s="368">
        <f>RANK(Puntaje!BD38,Puntaje!BD$35:BD$67,0)</f>
        <v>16</v>
      </c>
      <c r="BE38" s="368">
        <f>RANK(Puntaje!BE38,Puntaje!BE$35:BE$67,0)</f>
        <v>30</v>
      </c>
      <c r="BF38" s="368">
        <f>RANK(Puntaje!BF38,Puntaje!BF$35:BF$67,0)</f>
        <v>18</v>
      </c>
      <c r="BG38" s="368">
        <f>RANK(Puntaje!BG38,Puntaje!BG$35:BG$67,0)</f>
        <v>19</v>
      </c>
      <c r="BH38" s="368">
        <f>RANK(Puntaje!BH38,Puntaje!BH$35:BH$67,0)</f>
        <v>15</v>
      </c>
      <c r="BI38" s="368">
        <f>RANK(Puntaje!BI38,Puntaje!BI$35:BI$67,0)</f>
        <v>32</v>
      </c>
      <c r="BJ38" s="368">
        <f>RANK(Puntaje!BJ38,Puntaje!BJ$35:BJ$67,0)</f>
        <v>29</v>
      </c>
      <c r="BK38" s="368">
        <f>RANK(Puntaje!BK38,Puntaje!BK$35:BK$67,0)</f>
        <v>24</v>
      </c>
      <c r="BL38" s="368">
        <f>RANK(Puntaje!BL38,Puntaje!BL$35:BL$67,0)</f>
        <v>33</v>
      </c>
      <c r="BM38" s="368">
        <f>RANK(Puntaje!BM38,Puntaje!BM$35:BM$67,0)</f>
        <v>30</v>
      </c>
      <c r="BN38" s="368">
        <f>RANK(Puntaje!BN38,Puntaje!BN$35:BN$67,0)</f>
        <v>3</v>
      </c>
      <c r="BO38" s="368">
        <f>RANK(Puntaje!BO38,Puntaje!BO$35:BO$67,0)</f>
        <v>5</v>
      </c>
      <c r="BP38" s="368">
        <f>RANK(Puntaje!BP38,Puntaje!BP$35:BP$67,0)</f>
        <v>20</v>
      </c>
      <c r="BQ38" s="368">
        <f>RANK(Puntaje!BQ38,Puntaje!BQ$35:BQ$67,0)</f>
        <v>10</v>
      </c>
      <c r="BR38" s="368">
        <f>RANK(Puntaje!BR38,Puntaje!BR$35:BR$67,0)</f>
        <v>14</v>
      </c>
      <c r="BS38" s="368">
        <f>RANK(Puntaje!BS38,Puntaje!BS$35:BS$67,0)</f>
        <v>8</v>
      </c>
      <c r="BT38" s="368">
        <f>RANK(Puntaje!BT38,Puntaje!BT$35:BT$67,0)</f>
        <v>7</v>
      </c>
      <c r="BU38" s="368">
        <f>RANK(Puntaje!BU38,Puntaje!BU$35:BU$67,0)</f>
        <v>14</v>
      </c>
    </row>
    <row r="39" spans="1:73">
      <c r="A39" s="367">
        <v>15</v>
      </c>
      <c r="B39" s="367" t="s">
        <v>84</v>
      </c>
      <c r="C39" s="367">
        <v>2023</v>
      </c>
      <c r="D39" s="368">
        <f>RANK(Puntaje!D39,Puntaje!D$35:D$67,0)</f>
        <v>23</v>
      </c>
      <c r="E39" s="368">
        <f>RANK(Puntaje!E39,Puntaje!E$35:E$67,0)</f>
        <v>21</v>
      </c>
      <c r="F39" s="368">
        <f>RANK(Puntaje!F39,Puntaje!F$35:F$67,0)</f>
        <v>17</v>
      </c>
      <c r="G39" s="368">
        <f>RANK(Puntaje!G39,Puntaje!G$35:G$67,0)</f>
        <v>19</v>
      </c>
      <c r="H39" s="368">
        <f>RANK(Puntaje!H39,Puntaje!H$35:H$67,0)</f>
        <v>16</v>
      </c>
      <c r="I39" s="368">
        <f>RANK(Puntaje!I39,Puntaje!I$35:I$67,0)</f>
        <v>11</v>
      </c>
      <c r="J39" s="368">
        <f>RANK(Puntaje!J39,Puntaje!J$35:J$67,0)</f>
        <v>11</v>
      </c>
      <c r="K39" s="368">
        <f>RANK(Puntaje!K39,Puntaje!K$35:K$67,0)</f>
        <v>17</v>
      </c>
      <c r="L39" s="368">
        <f>RANK(Puntaje!L39,Puntaje!L$35:L$67,0)</f>
        <v>16</v>
      </c>
      <c r="M39" s="368">
        <f>RANK(Puntaje!M39,Puntaje!M$35:M$67,0)</f>
        <v>2</v>
      </c>
      <c r="N39" s="368">
        <f>RANK(Puntaje!N39,Puntaje!N$35:N$67,0)</f>
        <v>13</v>
      </c>
      <c r="O39" s="368">
        <f>RANK(Puntaje!O39,Puntaje!O$35:O$67,0)</f>
        <v>21</v>
      </c>
      <c r="P39" s="368">
        <f>RANK(Puntaje!P39,Puntaje!P$35:P$67,0)</f>
        <v>16</v>
      </c>
      <c r="Q39" s="368">
        <f>RANK(Puntaje!Q39,Puntaje!Q$35:Q$67,0)</f>
        <v>15</v>
      </c>
      <c r="R39" s="368">
        <f>RANK(Puntaje!R39,Puntaje!R$35:R$67,0)</f>
        <v>23</v>
      </c>
      <c r="S39" s="368">
        <f>RANK(Puntaje!S39,Puntaje!S$35:S$67,0)</f>
        <v>1</v>
      </c>
      <c r="T39" s="368">
        <f>RANK(Puntaje!T39,Puntaje!T$35:T$67,0)</f>
        <v>17</v>
      </c>
      <c r="U39" s="368">
        <f>RANK(Puntaje!U39,Puntaje!U$35:U$67,0)</f>
        <v>3</v>
      </c>
      <c r="V39" s="368">
        <f>RANK(Puntaje!V39,Puntaje!V$35:V$67,0)</f>
        <v>2</v>
      </c>
      <c r="W39" s="368">
        <f>RANK(Puntaje!W39,Puntaje!W$35:W$67,0)</f>
        <v>16</v>
      </c>
      <c r="X39" s="368">
        <f>RANK(Puntaje!X39,Puntaje!X$35:X$67,0)</f>
        <v>23</v>
      </c>
      <c r="Y39" s="368">
        <f>RANK(Puntaje!Y39,Puntaje!Y$35:Y$67,0)</f>
        <v>15</v>
      </c>
      <c r="Z39" s="368">
        <f>RANK(Puntaje!Z39,Puntaje!Z$35:Z$67,0)</f>
        <v>10</v>
      </c>
      <c r="AA39" s="368">
        <f>RANK(Puntaje!AA39,Puntaje!AA$35:AA$67,0)</f>
        <v>25</v>
      </c>
      <c r="AB39" s="368">
        <f>RANK(Puntaje!AB39,Puntaje!AB$35:AB$67,0)</f>
        <v>31</v>
      </c>
      <c r="AC39" s="368">
        <f>RANK(Puntaje!AC39,Puntaje!AC$35:AC$67,0)</f>
        <v>1</v>
      </c>
      <c r="AD39" s="368">
        <f>RANK(Puntaje!AD39,Puntaje!AD$35:AD$67,0)</f>
        <v>9</v>
      </c>
      <c r="AE39" s="368">
        <f>RANK(Puntaje!AE39,Puntaje!AE$35:AE$67,0)</f>
        <v>22</v>
      </c>
      <c r="AF39" s="368">
        <f>RANK(Puntaje!AF39,Puntaje!AF$35:AF$67,0)</f>
        <v>20</v>
      </c>
      <c r="AG39" s="368">
        <f>RANK(Puntaje!AG39,Puntaje!AG$35:AG$67,0)</f>
        <v>13</v>
      </c>
      <c r="AH39" s="368">
        <f>RANK(Puntaje!AH39,Puntaje!AH$35:AH$67,0)</f>
        <v>22</v>
      </c>
      <c r="AI39" s="368">
        <f>RANK(Puntaje!AI39,Puntaje!AI$35:AI$67,0)</f>
        <v>24</v>
      </c>
      <c r="AJ39" s="368">
        <f>RANK(Puntaje!AJ39,Puntaje!AJ$35:AJ$67,0)</f>
        <v>10</v>
      </c>
      <c r="AK39" s="368">
        <f>RANK(Puntaje!AK39,Puntaje!AK$35:AK$67,0)</f>
        <v>14</v>
      </c>
      <c r="AL39" s="368">
        <f>RANK(Puntaje!AL39,Puntaje!AL$35:AL$67,0)</f>
        <v>23</v>
      </c>
      <c r="AM39" s="368">
        <f>RANK(Puntaje!AM39,Puntaje!AM$35:AM$67,0)</f>
        <v>12</v>
      </c>
      <c r="AN39" s="368">
        <f>RANK(Puntaje!AN39,Puntaje!AN$35:AN$67,0)</f>
        <v>16</v>
      </c>
      <c r="AO39" s="368">
        <f>RANK(Puntaje!AO39,Puntaje!AO$35:AO$67,0)</f>
        <v>4</v>
      </c>
      <c r="AP39" s="368">
        <f>RANK(Puntaje!AP39,Puntaje!AP$35:AP$67,0)</f>
        <v>2</v>
      </c>
      <c r="AQ39" s="368">
        <f>RANK(Puntaje!AQ39,Puntaje!AQ$35:AQ$67,0)</f>
        <v>22</v>
      </c>
      <c r="AR39" s="368">
        <f>RANK(Puntaje!AR39,Puntaje!AR$35:AR$67,0)</f>
        <v>8</v>
      </c>
      <c r="AS39" s="368">
        <f>RANK(Puntaje!AS39,Puntaje!AS$35:AS$67,0)</f>
        <v>3</v>
      </c>
      <c r="AT39" s="368">
        <f>RANK(Puntaje!AT39,Puntaje!AT$35:AT$67,0)</f>
        <v>21</v>
      </c>
      <c r="AU39" s="368">
        <f>RANK(Puntaje!AU39,Puntaje!AU$35:AU$67,0)</f>
        <v>3</v>
      </c>
      <c r="AV39" s="368">
        <f>RANK(Puntaje!AV39,Puntaje!AV$35:AV$67,0)</f>
        <v>29</v>
      </c>
      <c r="AW39" s="368">
        <f>RANK(Puntaje!AW39,Puntaje!AW$35:AW$67,0)</f>
        <v>19</v>
      </c>
      <c r="AX39" s="368">
        <f>RANK(Puntaje!AX39,Puntaje!AX$35:AX$67,0)</f>
        <v>19</v>
      </c>
      <c r="AY39" s="368">
        <f>RANK(Puntaje!AY39,Puntaje!AY$35:AY$67,0)</f>
        <v>13</v>
      </c>
      <c r="AZ39" s="368">
        <f>RANK(Puntaje!AZ39,Puntaje!AZ$35:AZ$67,0)</f>
        <v>10</v>
      </c>
      <c r="BA39" s="368">
        <f>RANK(Puntaje!BA39,Puntaje!BA$35:BA$67,0)</f>
        <v>9</v>
      </c>
      <c r="BB39" s="368">
        <f>RANK(Puntaje!BB39,Puntaje!BB$35:BB$67,0)</f>
        <v>7</v>
      </c>
      <c r="BC39" s="368">
        <f>RANK(Puntaje!BC39,Puntaje!BC$35:BC$67,0)</f>
        <v>23</v>
      </c>
      <c r="BD39" s="368">
        <f>RANK(Puntaje!BD39,Puntaje!BD$35:BD$67,0)</f>
        <v>18</v>
      </c>
      <c r="BE39" s="368">
        <f>RANK(Puntaje!BE39,Puntaje!BE$35:BE$67,0)</f>
        <v>25</v>
      </c>
      <c r="BF39" s="368">
        <f>RANK(Puntaje!BF39,Puntaje!BF$35:BF$67,0)</f>
        <v>4</v>
      </c>
      <c r="BG39" s="368">
        <f>RANK(Puntaje!BG39,Puntaje!BG$35:BG$67,0)</f>
        <v>6</v>
      </c>
      <c r="BH39" s="368">
        <f>RANK(Puntaje!BH39,Puntaje!BH$35:BH$67,0)</f>
        <v>13</v>
      </c>
      <c r="BI39" s="368">
        <f>RANK(Puntaje!BI39,Puntaje!BI$35:BI$67,0)</f>
        <v>19</v>
      </c>
      <c r="BJ39" s="368">
        <f>RANK(Puntaje!BJ39,Puntaje!BJ$35:BJ$67,0)</f>
        <v>16</v>
      </c>
      <c r="BK39" s="368">
        <f>RANK(Puntaje!BK39,Puntaje!BK$35:BK$67,0)</f>
        <v>17</v>
      </c>
      <c r="BL39" s="368">
        <f>RANK(Puntaje!BL39,Puntaje!BL$35:BL$67,0)</f>
        <v>25</v>
      </c>
      <c r="BM39" s="368">
        <f>RANK(Puntaje!BM39,Puntaje!BM$35:BM$67,0)</f>
        <v>4</v>
      </c>
      <c r="BN39" s="368">
        <f>RANK(Puntaje!BN39,Puntaje!BN$35:BN$67,0)</f>
        <v>6</v>
      </c>
      <c r="BO39" s="368">
        <f>RANK(Puntaje!BO39,Puntaje!BO$35:BO$67,0)</f>
        <v>4</v>
      </c>
      <c r="BP39" s="368">
        <f>RANK(Puntaje!BP39,Puntaje!BP$35:BP$67,0)</f>
        <v>9</v>
      </c>
      <c r="BQ39" s="368">
        <f>RANK(Puntaje!BQ39,Puntaje!BQ$35:BQ$67,0)</f>
        <v>13</v>
      </c>
      <c r="BR39" s="368">
        <f>RANK(Puntaje!BR39,Puntaje!BR$35:BR$67,0)</f>
        <v>13</v>
      </c>
      <c r="BS39" s="368">
        <f>RANK(Puntaje!BS39,Puntaje!BS$35:BS$67,0)</f>
        <v>14</v>
      </c>
      <c r="BT39" s="368">
        <f>RANK(Puntaje!BT39,Puntaje!BT$35:BT$67,0)</f>
        <v>4</v>
      </c>
      <c r="BU39" s="368">
        <f>RANK(Puntaje!BU39,Puntaje!BU$35:BU$67,0)</f>
        <v>5</v>
      </c>
    </row>
    <row r="40" spans="1:73">
      <c r="A40" s="367">
        <v>17</v>
      </c>
      <c r="B40" s="367" t="s">
        <v>85</v>
      </c>
      <c r="C40" s="367">
        <v>2023</v>
      </c>
      <c r="D40" s="368">
        <f>RANK(Puntaje!D40,Puntaje!D$35:D$67,0)</f>
        <v>2</v>
      </c>
      <c r="E40" s="368">
        <f>RANK(Puntaje!E40,Puntaje!E$35:E$67,0)</f>
        <v>25</v>
      </c>
      <c r="F40" s="368">
        <f>RANK(Puntaje!F40,Puntaje!F$35:F$67,0)</f>
        <v>10</v>
      </c>
      <c r="G40" s="368">
        <f>RANK(Puntaje!G40,Puntaje!G$35:G$67,0)</f>
        <v>8</v>
      </c>
      <c r="H40" s="368">
        <f>RANK(Puntaje!H40,Puntaje!H$35:H$67,0)</f>
        <v>15</v>
      </c>
      <c r="I40" s="368">
        <f>RANK(Puntaje!I40,Puntaje!I$35:I$67,0)</f>
        <v>19</v>
      </c>
      <c r="J40" s="368">
        <f>RANK(Puntaje!J40,Puntaje!J$35:J$67,0)</f>
        <v>16</v>
      </c>
      <c r="K40" s="368">
        <f>RANK(Puntaje!K40,Puntaje!K$35:K$67,0)</f>
        <v>14</v>
      </c>
      <c r="L40" s="368">
        <f>RANK(Puntaje!L40,Puntaje!L$35:L$67,0)</f>
        <v>25</v>
      </c>
      <c r="M40" s="368">
        <f>RANK(Puntaje!M40,Puntaje!M$35:M$67,0)</f>
        <v>18</v>
      </c>
      <c r="N40" s="368">
        <f>RANK(Puntaje!N40,Puntaje!N$35:N$67,0)</f>
        <v>10</v>
      </c>
      <c r="O40" s="368">
        <f>RANK(Puntaje!O40,Puntaje!O$35:O$67,0)</f>
        <v>2</v>
      </c>
      <c r="P40" s="368">
        <f>RANK(Puntaje!P40,Puntaje!P$35:P$67,0)</f>
        <v>5</v>
      </c>
      <c r="Q40" s="368">
        <f>RANK(Puntaje!Q40,Puntaje!Q$35:Q$67,0)</f>
        <v>8</v>
      </c>
      <c r="R40" s="368">
        <f>RANK(Puntaje!R40,Puntaje!R$35:R$67,0)</f>
        <v>25</v>
      </c>
      <c r="S40" s="368">
        <f>RANK(Puntaje!S40,Puntaje!S$35:S$67,0)</f>
        <v>19</v>
      </c>
      <c r="T40" s="368">
        <f>RANK(Puntaje!T40,Puntaje!T$35:T$67,0)</f>
        <v>11</v>
      </c>
      <c r="U40" s="368">
        <f>RANK(Puntaje!U40,Puntaje!U$35:U$67,0)</f>
        <v>27</v>
      </c>
      <c r="V40" s="368">
        <f>RANK(Puntaje!V40,Puntaje!V$35:V$67,0)</f>
        <v>25</v>
      </c>
      <c r="W40" s="368">
        <f>RANK(Puntaje!W40,Puntaje!W$35:W$67,0)</f>
        <v>31</v>
      </c>
      <c r="X40" s="368">
        <f>RANK(Puntaje!X40,Puntaje!X$35:X$67,0)</f>
        <v>7</v>
      </c>
      <c r="Y40" s="368">
        <f>RANK(Puntaje!Y40,Puntaje!Y$35:Y$67,0)</f>
        <v>30</v>
      </c>
      <c r="Z40" s="368">
        <f>RANK(Puntaje!Z40,Puntaje!Z$35:Z$67,0)</f>
        <v>30</v>
      </c>
      <c r="AA40" s="368">
        <f>RANK(Puntaje!AA40,Puntaje!AA$35:AA$67,0)</f>
        <v>23</v>
      </c>
      <c r="AB40" s="368">
        <f>RANK(Puntaje!AB40,Puntaje!AB$35:AB$67,0)</f>
        <v>2</v>
      </c>
      <c r="AC40" s="368">
        <f>RANK(Puntaje!AC40,Puntaje!AC$35:AC$67,0)</f>
        <v>26</v>
      </c>
      <c r="AD40" s="368">
        <f>RANK(Puntaje!AD40,Puntaje!AD$35:AD$67,0)</f>
        <v>11</v>
      </c>
      <c r="AE40" s="368">
        <f>RANK(Puntaje!AE40,Puntaje!AE$35:AE$67,0)</f>
        <v>31</v>
      </c>
      <c r="AF40" s="368">
        <f>RANK(Puntaje!AF40,Puntaje!AF$35:AF$67,0)</f>
        <v>1</v>
      </c>
      <c r="AG40" s="368">
        <f>RANK(Puntaje!AG40,Puntaje!AG$35:AG$67,0)</f>
        <v>14</v>
      </c>
      <c r="AH40" s="368">
        <f>RANK(Puntaje!AH40,Puntaje!AH$35:AH$67,0)</f>
        <v>14</v>
      </c>
      <c r="AI40" s="368">
        <f>RANK(Puntaje!AI40,Puntaje!AI$35:AI$67,0)</f>
        <v>17</v>
      </c>
      <c r="AJ40" s="368">
        <f>RANK(Puntaje!AJ40,Puntaje!AJ$35:AJ$67,0)</f>
        <v>15</v>
      </c>
      <c r="AK40" s="368">
        <f>RANK(Puntaje!AK40,Puntaje!AK$35:AK$67,0)</f>
        <v>6</v>
      </c>
      <c r="AL40" s="368">
        <f>RANK(Puntaje!AL40,Puntaje!AL$35:AL$67,0)</f>
        <v>15</v>
      </c>
      <c r="AM40" s="368">
        <f>RANK(Puntaje!AM40,Puntaje!AM$35:AM$67,0)</f>
        <v>1</v>
      </c>
      <c r="AN40" s="368">
        <f>RANK(Puntaje!AN40,Puntaje!AN$35:AN$67,0)</f>
        <v>8</v>
      </c>
      <c r="AO40" s="368">
        <f>RANK(Puntaje!AO40,Puntaje!AO$35:AO$67,0)</f>
        <v>14</v>
      </c>
      <c r="AP40" s="368">
        <f>RANK(Puntaje!AP40,Puntaje!AP$35:AP$67,0)</f>
        <v>14</v>
      </c>
      <c r="AQ40" s="368">
        <f>RANK(Puntaje!AQ40,Puntaje!AQ$35:AQ$67,0)</f>
        <v>10</v>
      </c>
      <c r="AR40" s="368">
        <f>RANK(Puntaje!AR40,Puntaje!AR$35:AR$67,0)</f>
        <v>3</v>
      </c>
      <c r="AS40" s="368">
        <f>RANK(Puntaje!AS40,Puntaje!AS$35:AS$67,0)</f>
        <v>19</v>
      </c>
      <c r="AT40" s="368">
        <f>RANK(Puntaje!AT40,Puntaje!AT$35:AT$67,0)</f>
        <v>32</v>
      </c>
      <c r="AU40" s="368">
        <f>RANK(Puntaje!AU40,Puntaje!AU$35:AU$67,0)</f>
        <v>13</v>
      </c>
      <c r="AV40" s="368">
        <f>RANK(Puntaje!AV40,Puntaje!AV$35:AV$67,0)</f>
        <v>19</v>
      </c>
      <c r="AW40" s="368">
        <f>RANK(Puntaje!AW40,Puntaje!AW$35:AW$67,0)</f>
        <v>9</v>
      </c>
      <c r="AX40" s="368">
        <f>RANK(Puntaje!AX40,Puntaje!AX$35:AX$67,0)</f>
        <v>5</v>
      </c>
      <c r="AY40" s="368">
        <f>RANK(Puntaje!AY40,Puntaje!AY$35:AY$67,0)</f>
        <v>3</v>
      </c>
      <c r="AZ40" s="368">
        <f>RANK(Puntaje!AZ40,Puntaje!AZ$35:AZ$67,0)</f>
        <v>5</v>
      </c>
      <c r="BA40" s="368">
        <f>RANK(Puntaje!BA40,Puntaje!BA$35:BA$67,0)</f>
        <v>24</v>
      </c>
      <c r="BB40" s="368">
        <f>RANK(Puntaje!BB40,Puntaje!BB$35:BB$67,0)</f>
        <v>32</v>
      </c>
      <c r="BC40" s="368">
        <f>RANK(Puntaje!BC40,Puntaje!BC$35:BC$67,0)</f>
        <v>2</v>
      </c>
      <c r="BD40" s="368">
        <f>RANK(Puntaje!BD40,Puntaje!BD$35:BD$67,0)</f>
        <v>9</v>
      </c>
      <c r="BE40" s="368">
        <f>RANK(Puntaje!BE40,Puntaje!BE$35:BE$67,0)</f>
        <v>17</v>
      </c>
      <c r="BF40" s="368">
        <f>RANK(Puntaje!BF40,Puntaje!BF$35:BF$67,0)</f>
        <v>19</v>
      </c>
      <c r="BG40" s="368">
        <f>RANK(Puntaje!BG40,Puntaje!BG$35:BG$67,0)</f>
        <v>4</v>
      </c>
      <c r="BH40" s="368">
        <f>RANK(Puntaje!BH40,Puntaje!BH$35:BH$67,0)</f>
        <v>28</v>
      </c>
      <c r="BI40" s="368">
        <f>RANK(Puntaje!BI40,Puntaje!BI$35:BI$67,0)</f>
        <v>24</v>
      </c>
      <c r="BJ40" s="368">
        <f>RANK(Puntaje!BJ40,Puntaje!BJ$35:BJ$67,0)</f>
        <v>17</v>
      </c>
      <c r="BK40" s="368">
        <f>RANK(Puntaje!BK40,Puntaje!BK$35:BK$67,0)</f>
        <v>13</v>
      </c>
      <c r="BL40" s="368">
        <f>RANK(Puntaje!BL40,Puntaje!BL$35:BL$67,0)</f>
        <v>18</v>
      </c>
      <c r="BM40" s="368">
        <f>RANK(Puntaje!BM40,Puntaje!BM$35:BM$67,0)</f>
        <v>16</v>
      </c>
      <c r="BN40" s="368">
        <f>RANK(Puntaje!BN40,Puntaje!BN$35:BN$67,0)</f>
        <v>2</v>
      </c>
      <c r="BO40" s="368">
        <f>RANK(Puntaje!BO40,Puntaje!BO$35:BO$67,0)</f>
        <v>6</v>
      </c>
      <c r="BP40" s="368">
        <f>RANK(Puntaje!BP40,Puntaje!BP$35:BP$67,0)</f>
        <v>24</v>
      </c>
      <c r="BQ40" s="368">
        <f>RANK(Puntaje!BQ40,Puntaje!BQ$35:BQ$67,0)</f>
        <v>6</v>
      </c>
      <c r="BR40" s="368">
        <f>RANK(Puntaje!BR40,Puntaje!BR$35:BR$67,0)</f>
        <v>5</v>
      </c>
      <c r="BS40" s="368">
        <f>RANK(Puntaje!BS40,Puntaje!BS$35:BS$67,0)</f>
        <v>15</v>
      </c>
      <c r="BT40" s="368">
        <f>RANK(Puntaje!BT40,Puntaje!BT$35:BT$67,0)</f>
        <v>17</v>
      </c>
      <c r="BU40" s="368">
        <f>RANK(Puntaje!BU40,Puntaje!BU$35:BU$67,0)</f>
        <v>20</v>
      </c>
    </row>
    <row r="41" spans="1:73">
      <c r="A41" s="367">
        <v>18</v>
      </c>
      <c r="B41" s="367" t="s">
        <v>86</v>
      </c>
      <c r="C41" s="367">
        <v>2023</v>
      </c>
      <c r="D41" s="368">
        <f>RANK(Puntaje!D41,Puntaje!D$35:D$67,0)</f>
        <v>26</v>
      </c>
      <c r="E41" s="368">
        <f>RANK(Puntaje!E41,Puntaje!E$35:E$67,0)</f>
        <v>9</v>
      </c>
      <c r="F41" s="368">
        <f>RANK(Puntaje!F41,Puntaje!F$35:F$67,0)</f>
        <v>26</v>
      </c>
      <c r="G41" s="368">
        <f>RANK(Puntaje!G41,Puntaje!G$35:G$67,0)</f>
        <v>10</v>
      </c>
      <c r="H41" s="368">
        <f>RANK(Puntaje!H41,Puntaje!H$35:H$67,0)</f>
        <v>14</v>
      </c>
      <c r="I41" s="368">
        <f>RANK(Puntaje!I41,Puntaje!I$35:I$67,0)</f>
        <v>22</v>
      </c>
      <c r="J41" s="368">
        <f>RANK(Puntaje!J41,Puntaje!J$35:J$67,0)</f>
        <v>21</v>
      </c>
      <c r="K41" s="368">
        <f>RANK(Puntaje!K41,Puntaje!K$35:K$67,0)</f>
        <v>27</v>
      </c>
      <c r="L41" s="368">
        <f>RANK(Puntaje!L41,Puntaje!L$35:L$67,0)</f>
        <v>15</v>
      </c>
      <c r="M41" s="368">
        <f>RANK(Puntaje!M41,Puntaje!M$35:M$67,0)</f>
        <v>20</v>
      </c>
      <c r="N41" s="368">
        <f>RANK(Puntaje!N41,Puntaje!N$35:N$67,0)</f>
        <v>25</v>
      </c>
      <c r="O41" s="368">
        <f>RANK(Puntaje!O41,Puntaje!O$35:O$67,0)</f>
        <v>19</v>
      </c>
      <c r="P41" s="368">
        <f>RANK(Puntaje!P41,Puntaje!P$35:P$67,0)</f>
        <v>2</v>
      </c>
      <c r="Q41" s="368">
        <f>RANK(Puntaje!Q41,Puntaje!Q$35:Q$67,0)</f>
        <v>27</v>
      </c>
      <c r="R41" s="368">
        <f>RANK(Puntaje!R41,Puntaje!R$35:R$67,0)</f>
        <v>27</v>
      </c>
      <c r="S41" s="368">
        <f>RANK(Puntaje!S41,Puntaje!S$35:S$67,0)</f>
        <v>26</v>
      </c>
      <c r="T41" s="368">
        <f>RANK(Puntaje!T41,Puntaje!T$35:T$67,0)</f>
        <v>30</v>
      </c>
      <c r="U41" s="368">
        <f>RANK(Puntaje!U41,Puntaje!U$35:U$67,0)</f>
        <v>15</v>
      </c>
      <c r="V41" s="368">
        <f>RANK(Puntaje!V41,Puntaje!V$35:V$67,0)</f>
        <v>26</v>
      </c>
      <c r="W41" s="368">
        <f>RANK(Puntaje!W41,Puntaje!W$35:W$67,0)</f>
        <v>25</v>
      </c>
      <c r="X41" s="368">
        <f>RANK(Puntaje!X41,Puntaje!X$35:X$67,0)</f>
        <v>30</v>
      </c>
      <c r="Y41" s="368">
        <f>RANK(Puntaje!Y41,Puntaje!Y$35:Y$67,0)</f>
        <v>26</v>
      </c>
      <c r="Z41" s="368">
        <f>RANK(Puntaje!Z41,Puntaje!Z$35:Z$67,0)</f>
        <v>26</v>
      </c>
      <c r="AA41" s="368">
        <f>RANK(Puntaje!AA41,Puntaje!AA$35:AA$67,0)</f>
        <v>16</v>
      </c>
      <c r="AB41" s="368">
        <f>RANK(Puntaje!AB41,Puntaje!AB$35:AB$67,0)</f>
        <v>27</v>
      </c>
      <c r="AC41" s="368">
        <f>RANK(Puntaje!AC41,Puntaje!AC$35:AC$67,0)</f>
        <v>6</v>
      </c>
      <c r="AD41" s="368">
        <f>RANK(Puntaje!AD41,Puntaje!AD$35:AD$67,0)</f>
        <v>27</v>
      </c>
      <c r="AE41" s="368">
        <f>RANK(Puntaje!AE41,Puntaje!AE$35:AE$67,0)</f>
        <v>9</v>
      </c>
      <c r="AF41" s="368">
        <f>RANK(Puntaje!AF41,Puntaje!AF$35:AF$67,0)</f>
        <v>22</v>
      </c>
      <c r="AG41" s="368">
        <f>RANK(Puntaje!AG41,Puntaje!AG$35:AG$67,0)</f>
        <v>27</v>
      </c>
      <c r="AH41" s="368">
        <f>RANK(Puntaje!AH41,Puntaje!AH$35:AH$67,0)</f>
        <v>19</v>
      </c>
      <c r="AI41" s="368">
        <f>RANK(Puntaje!AI41,Puntaje!AI$35:AI$67,0)</f>
        <v>25</v>
      </c>
      <c r="AJ41" s="368">
        <f>RANK(Puntaje!AJ41,Puntaje!AJ$35:AJ$67,0)</f>
        <v>29</v>
      </c>
      <c r="AK41" s="368">
        <f>RANK(Puntaje!AK41,Puntaje!AK$35:AK$67,0)</f>
        <v>28</v>
      </c>
      <c r="AL41" s="368">
        <f>RANK(Puntaje!AL41,Puntaje!AL$35:AL$67,0)</f>
        <v>22</v>
      </c>
      <c r="AM41" s="368">
        <f>RANK(Puntaje!AM41,Puntaje!AM$35:AM$67,0)</f>
        <v>18</v>
      </c>
      <c r="AN41" s="368">
        <f>RANK(Puntaje!AN41,Puntaje!AN$35:AN$67,0)</f>
        <v>12</v>
      </c>
      <c r="AO41" s="368">
        <f>RANK(Puntaje!AO41,Puntaje!AO$35:AO$67,0)</f>
        <v>23</v>
      </c>
      <c r="AP41" s="368">
        <f>RANK(Puntaje!AP41,Puntaje!AP$35:AP$67,0)</f>
        <v>8</v>
      </c>
      <c r="AQ41" s="368">
        <f>RANK(Puntaje!AQ41,Puntaje!AQ$35:AQ$67,0)</f>
        <v>1</v>
      </c>
      <c r="AR41" s="368">
        <f>RANK(Puntaje!AR41,Puntaje!AR$35:AR$67,0)</f>
        <v>11</v>
      </c>
      <c r="AS41" s="368">
        <f>RANK(Puntaje!AS41,Puntaje!AS$35:AS$67,0)</f>
        <v>21</v>
      </c>
      <c r="AT41" s="368">
        <f>RANK(Puntaje!AT41,Puntaje!AT$35:AT$67,0)</f>
        <v>22</v>
      </c>
      <c r="AU41" s="368">
        <f>RANK(Puntaje!AU41,Puntaje!AU$35:AU$67,0)</f>
        <v>9</v>
      </c>
      <c r="AV41" s="368">
        <f>RANK(Puntaje!AV41,Puntaje!AV$35:AV$67,0)</f>
        <v>28</v>
      </c>
      <c r="AW41" s="368">
        <f>RANK(Puntaje!AW41,Puntaje!AW$35:AW$67,0)</f>
        <v>6</v>
      </c>
      <c r="AX41" s="368">
        <f>RANK(Puntaje!AX41,Puntaje!AX$35:AX$67,0)</f>
        <v>30</v>
      </c>
      <c r="AY41" s="368">
        <f>RANK(Puntaje!AY41,Puntaje!AY$35:AY$67,0)</f>
        <v>24</v>
      </c>
      <c r="AZ41" s="368">
        <f>RANK(Puntaje!AZ41,Puntaje!AZ$35:AZ$67,0)</f>
        <v>25</v>
      </c>
      <c r="BA41" s="368">
        <f>RANK(Puntaje!BA41,Puntaje!BA$35:BA$67,0)</f>
        <v>25</v>
      </c>
      <c r="BB41" s="368">
        <f>RANK(Puntaje!BB41,Puntaje!BB$35:BB$67,0)</f>
        <v>28</v>
      </c>
      <c r="BC41" s="368">
        <f>RANK(Puntaje!BC41,Puntaje!BC$35:BC$67,0)</f>
        <v>7</v>
      </c>
      <c r="BD41" s="368">
        <f>RANK(Puntaje!BD41,Puntaje!BD$35:BD$67,0)</f>
        <v>29</v>
      </c>
      <c r="BE41" s="368">
        <f>RANK(Puntaje!BE41,Puntaje!BE$35:BE$67,0)</f>
        <v>28</v>
      </c>
      <c r="BF41" s="368">
        <f>RANK(Puntaje!BF41,Puntaje!BF$35:BF$67,0)</f>
        <v>9</v>
      </c>
      <c r="BG41" s="368">
        <f>RANK(Puntaje!BG41,Puntaje!BG$35:BG$67,0)</f>
        <v>31</v>
      </c>
      <c r="BH41" s="368">
        <f>RANK(Puntaje!BH41,Puntaje!BH$35:BH$67,0)</f>
        <v>25</v>
      </c>
      <c r="BI41" s="368">
        <f>RANK(Puntaje!BI41,Puntaje!BI$35:BI$67,0)</f>
        <v>23</v>
      </c>
      <c r="BJ41" s="368">
        <f>RANK(Puntaje!BJ41,Puntaje!BJ$35:BJ$67,0)</f>
        <v>24</v>
      </c>
      <c r="BK41" s="368">
        <f>RANK(Puntaje!BK41,Puntaje!BK$35:BK$67,0)</f>
        <v>26</v>
      </c>
      <c r="BL41" s="368">
        <f>RANK(Puntaje!BL41,Puntaje!BL$35:BL$67,0)</f>
        <v>13</v>
      </c>
      <c r="BM41" s="368">
        <f>RANK(Puntaje!BM41,Puntaje!BM$35:BM$67,0)</f>
        <v>12</v>
      </c>
      <c r="BN41" s="368">
        <f>RANK(Puntaje!BN41,Puntaje!BN$35:BN$67,0)</f>
        <v>18</v>
      </c>
      <c r="BO41" s="368">
        <f>RANK(Puntaje!BO41,Puntaje!BO$35:BO$67,0)</f>
        <v>14</v>
      </c>
      <c r="BP41" s="368">
        <f>RANK(Puntaje!BP41,Puntaje!BP$35:BP$67,0)</f>
        <v>33</v>
      </c>
      <c r="BQ41" s="368">
        <f>RANK(Puntaje!BQ41,Puntaje!BQ$35:BQ$67,0)</f>
        <v>11</v>
      </c>
      <c r="BR41" s="368">
        <f>RANK(Puntaje!BR41,Puntaje!BR$35:BR$67,0)</f>
        <v>22</v>
      </c>
      <c r="BS41" s="368">
        <f>RANK(Puntaje!BS41,Puntaje!BS$35:BS$67,0)</f>
        <v>19</v>
      </c>
      <c r="BT41" s="368">
        <f>RANK(Puntaje!BT41,Puntaje!BT$35:BT$67,0)</f>
        <v>25</v>
      </c>
      <c r="BU41" s="368">
        <f>RANK(Puntaje!BU41,Puntaje!BU$35:BU$67,0)</f>
        <v>29</v>
      </c>
    </row>
    <row r="42" spans="1:73">
      <c r="A42" s="367">
        <v>19</v>
      </c>
      <c r="B42" s="367" t="s">
        <v>87</v>
      </c>
      <c r="C42" s="367">
        <v>2023</v>
      </c>
      <c r="D42" s="368">
        <f>RANK(Puntaje!D42,Puntaje!D$35:D$67,0)</f>
        <v>18</v>
      </c>
      <c r="E42" s="368">
        <f>RANK(Puntaje!E42,Puntaje!E$35:E$67,0)</f>
        <v>16</v>
      </c>
      <c r="F42" s="368">
        <f>RANK(Puntaje!F42,Puntaje!F$35:F$67,0)</f>
        <v>30</v>
      </c>
      <c r="G42" s="368">
        <f>RANK(Puntaje!G42,Puntaje!G$35:G$67,0)</f>
        <v>27</v>
      </c>
      <c r="H42" s="368">
        <f>RANK(Puntaje!H42,Puntaje!H$35:H$67,0)</f>
        <v>26</v>
      </c>
      <c r="I42" s="368">
        <f>RANK(Puntaje!I42,Puntaje!I$35:I$67,0)</f>
        <v>32</v>
      </c>
      <c r="J42" s="368">
        <f>RANK(Puntaje!J42,Puntaje!J$35:J$67,0)</f>
        <v>20</v>
      </c>
      <c r="K42" s="368">
        <f>RANK(Puntaje!K42,Puntaje!K$35:K$67,0)</f>
        <v>24</v>
      </c>
      <c r="L42" s="368">
        <f>RANK(Puntaje!L42,Puntaje!L$35:L$67,0)</f>
        <v>22</v>
      </c>
      <c r="M42" s="368">
        <f>RANK(Puntaje!M42,Puntaje!M$35:M$67,0)</f>
        <v>14</v>
      </c>
      <c r="N42" s="368">
        <f>RANK(Puntaje!N42,Puntaje!N$35:N$67,0)</f>
        <v>27</v>
      </c>
      <c r="O42" s="368">
        <f>RANK(Puntaje!O42,Puntaje!O$35:O$67,0)</f>
        <v>8</v>
      </c>
      <c r="P42" s="368">
        <f>RANK(Puntaje!P42,Puntaje!P$35:P$67,0)</f>
        <v>22</v>
      </c>
      <c r="Q42" s="368">
        <f>RANK(Puntaje!Q42,Puntaje!Q$35:Q$67,0)</f>
        <v>17</v>
      </c>
      <c r="R42" s="368">
        <f>RANK(Puntaje!R42,Puntaje!R$35:R$67,0)</f>
        <v>29</v>
      </c>
      <c r="S42" s="368">
        <f>RANK(Puntaje!S42,Puntaje!S$35:S$67,0)</f>
        <v>21</v>
      </c>
      <c r="T42" s="368">
        <f>RANK(Puntaje!T42,Puntaje!T$35:T$67,0)</f>
        <v>18</v>
      </c>
      <c r="U42" s="368">
        <f>RANK(Puntaje!U42,Puntaje!U$35:U$67,0)</f>
        <v>26</v>
      </c>
      <c r="V42" s="368">
        <f>RANK(Puntaje!V42,Puntaje!V$35:V$67,0)</f>
        <v>8</v>
      </c>
      <c r="W42" s="368">
        <f>RANK(Puntaje!W42,Puntaje!W$35:W$67,0)</f>
        <v>13</v>
      </c>
      <c r="X42" s="368">
        <f>RANK(Puntaje!X42,Puntaje!X$35:X$67,0)</f>
        <v>29</v>
      </c>
      <c r="Y42" s="368">
        <f>RANK(Puntaje!Y42,Puntaje!Y$35:Y$67,0)</f>
        <v>3</v>
      </c>
      <c r="Z42" s="368">
        <f>RANK(Puntaje!Z42,Puntaje!Z$35:Z$67,0)</f>
        <v>7</v>
      </c>
      <c r="AA42" s="368">
        <f>RANK(Puntaje!AA42,Puntaje!AA$35:AA$67,0)</f>
        <v>26</v>
      </c>
      <c r="AB42" s="368">
        <f>RANK(Puntaje!AB42,Puntaje!AB$35:AB$67,0)</f>
        <v>20</v>
      </c>
      <c r="AC42" s="368">
        <f>RANK(Puntaje!AC42,Puntaje!AC$35:AC$67,0)</f>
        <v>5</v>
      </c>
      <c r="AD42" s="368">
        <f>RANK(Puntaje!AD42,Puntaje!AD$35:AD$67,0)</f>
        <v>31</v>
      </c>
      <c r="AE42" s="368">
        <f>RANK(Puntaje!AE42,Puntaje!AE$35:AE$67,0)</f>
        <v>16</v>
      </c>
      <c r="AF42" s="368">
        <f>RANK(Puntaje!AF42,Puntaje!AF$35:AF$67,0)</f>
        <v>12</v>
      </c>
      <c r="AG42" s="368">
        <f>RANK(Puntaje!AG42,Puntaje!AG$35:AG$67,0)</f>
        <v>24</v>
      </c>
      <c r="AH42" s="368">
        <f>RANK(Puntaje!AH42,Puntaje!AH$35:AH$67,0)</f>
        <v>3</v>
      </c>
      <c r="AI42" s="368">
        <f>RANK(Puntaje!AI42,Puntaje!AI$35:AI$67,0)</f>
        <v>4</v>
      </c>
      <c r="AJ42" s="368">
        <f>RANK(Puntaje!AJ42,Puntaje!AJ$35:AJ$67,0)</f>
        <v>14</v>
      </c>
      <c r="AK42" s="368">
        <f>RANK(Puntaje!AK42,Puntaje!AK$35:AK$67,0)</f>
        <v>21</v>
      </c>
      <c r="AL42" s="368">
        <f>RANK(Puntaje!AL42,Puntaje!AL$35:AL$67,0)</f>
        <v>10</v>
      </c>
      <c r="AM42" s="368">
        <f>RANK(Puntaje!AM42,Puntaje!AM$35:AM$67,0)</f>
        <v>15</v>
      </c>
      <c r="AN42" s="368">
        <f>RANK(Puntaje!AN42,Puntaje!AN$35:AN$67,0)</f>
        <v>19</v>
      </c>
      <c r="AO42" s="368">
        <f>RANK(Puntaje!AO42,Puntaje!AO$35:AO$67,0)</f>
        <v>25</v>
      </c>
      <c r="AP42" s="368">
        <f>RANK(Puntaje!AP42,Puntaje!AP$35:AP$67,0)</f>
        <v>18</v>
      </c>
      <c r="AQ42" s="368">
        <f>RANK(Puntaje!AQ42,Puntaje!AQ$35:AQ$67,0)</f>
        <v>26</v>
      </c>
      <c r="AR42" s="368">
        <f>RANK(Puntaje!AR42,Puntaje!AR$35:AR$67,0)</f>
        <v>25</v>
      </c>
      <c r="AS42" s="368">
        <f>RANK(Puntaje!AS42,Puntaje!AS$35:AS$67,0)</f>
        <v>27</v>
      </c>
      <c r="AT42" s="368">
        <f>RANK(Puntaje!AT42,Puntaje!AT$35:AT$67,0)</f>
        <v>6</v>
      </c>
      <c r="AU42" s="368">
        <f>RANK(Puntaje!AU42,Puntaje!AU$35:AU$67,0)</f>
        <v>16</v>
      </c>
      <c r="AV42" s="368">
        <f>RANK(Puntaje!AV42,Puntaje!AV$35:AV$67,0)</f>
        <v>30</v>
      </c>
      <c r="AW42" s="368">
        <f>RANK(Puntaje!AW42,Puntaje!AW$35:AW$67,0)</f>
        <v>21</v>
      </c>
      <c r="AX42" s="368">
        <f>RANK(Puntaje!AX42,Puntaje!AX$35:AX$67,0)</f>
        <v>25</v>
      </c>
      <c r="AY42" s="368">
        <f>RANK(Puntaje!AY42,Puntaje!AY$35:AY$67,0)</f>
        <v>10</v>
      </c>
      <c r="AZ42" s="368">
        <f>RANK(Puntaje!AZ42,Puntaje!AZ$35:AZ$67,0)</f>
        <v>15</v>
      </c>
      <c r="BA42" s="368">
        <f>RANK(Puntaje!BA42,Puntaje!BA$35:BA$67,0)</f>
        <v>5</v>
      </c>
      <c r="BB42" s="368">
        <f>RANK(Puntaje!BB42,Puntaje!BB$35:BB$67,0)</f>
        <v>14</v>
      </c>
      <c r="BC42" s="368">
        <f>RANK(Puntaje!BC42,Puntaje!BC$35:BC$67,0)</f>
        <v>3</v>
      </c>
      <c r="BD42" s="368">
        <f>RANK(Puntaje!BD42,Puntaje!BD$35:BD$67,0)</f>
        <v>17</v>
      </c>
      <c r="BE42" s="368">
        <f>RANK(Puntaje!BE42,Puntaje!BE$35:BE$67,0)</f>
        <v>10</v>
      </c>
      <c r="BF42" s="368">
        <f>RANK(Puntaje!BF42,Puntaje!BF$35:BF$67,0)</f>
        <v>26</v>
      </c>
      <c r="BG42" s="368">
        <f>RANK(Puntaje!BG42,Puntaje!BG$35:BG$67,0)</f>
        <v>2</v>
      </c>
      <c r="BH42" s="368">
        <f>RANK(Puntaje!BH42,Puntaje!BH$35:BH$67,0)</f>
        <v>20</v>
      </c>
      <c r="BI42" s="368">
        <f>RANK(Puntaje!BI42,Puntaje!BI$35:BI$67,0)</f>
        <v>31</v>
      </c>
      <c r="BJ42" s="368">
        <f>RANK(Puntaje!BJ42,Puntaje!BJ$35:BJ$67,0)</f>
        <v>26</v>
      </c>
      <c r="BK42" s="368">
        <f>RANK(Puntaje!BK42,Puntaje!BK$35:BK$67,0)</f>
        <v>30</v>
      </c>
      <c r="BL42" s="368">
        <f>RANK(Puntaje!BL42,Puntaje!BL$35:BL$67,0)</f>
        <v>23</v>
      </c>
      <c r="BM42" s="368">
        <f>RANK(Puntaje!BM42,Puntaje!BM$35:BM$67,0)</f>
        <v>5</v>
      </c>
      <c r="BN42" s="368">
        <f>RANK(Puntaje!BN42,Puntaje!BN$35:BN$67,0)</f>
        <v>15</v>
      </c>
      <c r="BO42" s="368">
        <f>RANK(Puntaje!BO42,Puntaje!BO$35:BO$67,0)</f>
        <v>25</v>
      </c>
      <c r="BP42" s="368">
        <f>RANK(Puntaje!BP42,Puntaje!BP$35:BP$67,0)</f>
        <v>17</v>
      </c>
      <c r="BQ42" s="368">
        <f>RANK(Puntaje!BQ42,Puntaje!BQ$35:BQ$67,0)</f>
        <v>14</v>
      </c>
      <c r="BR42" s="368">
        <f>RANK(Puntaje!BR42,Puntaje!BR$35:BR$67,0)</f>
        <v>16</v>
      </c>
      <c r="BS42" s="368">
        <f>RANK(Puntaje!BS42,Puntaje!BS$35:BS$67,0)</f>
        <v>16</v>
      </c>
      <c r="BT42" s="368">
        <f>RANK(Puntaje!BT42,Puntaje!BT$35:BT$67,0)</f>
        <v>16</v>
      </c>
      <c r="BU42" s="368">
        <f>RANK(Puntaje!BU42,Puntaje!BU$35:BU$67,0)</f>
        <v>15</v>
      </c>
    </row>
    <row r="43" spans="1:73">
      <c r="A43" s="367">
        <v>20</v>
      </c>
      <c r="B43" s="367" t="s">
        <v>88</v>
      </c>
      <c r="C43" s="367">
        <v>2023</v>
      </c>
      <c r="D43" s="368">
        <f>RANK(Puntaje!D43,Puntaje!D$35:D$67,0)</f>
        <v>22</v>
      </c>
      <c r="E43" s="368">
        <f>RANK(Puntaje!E43,Puntaje!E$35:E$67,0)</f>
        <v>23</v>
      </c>
      <c r="F43" s="368">
        <f>RANK(Puntaje!F43,Puntaje!F$35:F$67,0)</f>
        <v>13</v>
      </c>
      <c r="G43" s="368">
        <f>RANK(Puntaje!G43,Puntaje!G$35:G$67,0)</f>
        <v>22</v>
      </c>
      <c r="H43" s="368">
        <f>RANK(Puntaje!H43,Puntaje!H$35:H$67,0)</f>
        <v>21</v>
      </c>
      <c r="I43" s="368">
        <f>RANK(Puntaje!I43,Puntaje!I$35:I$67,0)</f>
        <v>18</v>
      </c>
      <c r="J43" s="368">
        <f>RANK(Puntaje!J43,Puntaje!J$35:J$67,0)</f>
        <v>19</v>
      </c>
      <c r="K43" s="368">
        <f>RANK(Puntaje!K43,Puntaje!K$35:K$67,0)</f>
        <v>25</v>
      </c>
      <c r="L43" s="368">
        <f>RANK(Puntaje!L43,Puntaje!L$35:L$67,0)</f>
        <v>6</v>
      </c>
      <c r="M43" s="368">
        <f>RANK(Puntaje!M43,Puntaje!M$35:M$67,0)</f>
        <v>17</v>
      </c>
      <c r="N43" s="368">
        <f>RANK(Puntaje!N43,Puntaje!N$35:N$67,0)</f>
        <v>8</v>
      </c>
      <c r="O43" s="368">
        <f>RANK(Puntaje!O43,Puntaje!O$35:O$67,0)</f>
        <v>28</v>
      </c>
      <c r="P43" s="368">
        <f>RANK(Puntaje!P43,Puntaje!P$35:P$67,0)</f>
        <v>13</v>
      </c>
      <c r="Q43" s="368">
        <f>RANK(Puntaje!Q43,Puntaje!Q$35:Q$67,0)</f>
        <v>22</v>
      </c>
      <c r="R43" s="368">
        <f>RANK(Puntaje!R43,Puntaje!R$35:R$67,0)</f>
        <v>6</v>
      </c>
      <c r="S43" s="368">
        <f>RANK(Puntaje!S43,Puntaje!S$35:S$67,0)</f>
        <v>28</v>
      </c>
      <c r="T43" s="368">
        <f>RANK(Puntaje!T43,Puntaje!T$35:T$67,0)</f>
        <v>8</v>
      </c>
      <c r="U43" s="368">
        <f>RANK(Puntaje!U43,Puntaje!U$35:U$67,0)</f>
        <v>14</v>
      </c>
      <c r="V43" s="368">
        <f>RANK(Puntaje!V43,Puntaje!V$35:V$67,0)</f>
        <v>10</v>
      </c>
      <c r="W43" s="368">
        <f>RANK(Puntaje!W43,Puntaje!W$35:W$67,0)</f>
        <v>3</v>
      </c>
      <c r="X43" s="368">
        <f>RANK(Puntaje!X43,Puntaje!X$35:X$67,0)</f>
        <v>16</v>
      </c>
      <c r="Y43" s="368">
        <f>RANK(Puntaje!Y43,Puntaje!Y$35:Y$67,0)</f>
        <v>16</v>
      </c>
      <c r="Z43" s="368">
        <f>RANK(Puntaje!Z43,Puntaje!Z$35:Z$67,0)</f>
        <v>23</v>
      </c>
      <c r="AA43" s="368">
        <f>RANK(Puntaje!AA43,Puntaje!AA$35:AA$67,0)</f>
        <v>19</v>
      </c>
      <c r="AB43" s="368">
        <f>RANK(Puntaje!AB43,Puntaje!AB$35:AB$67,0)</f>
        <v>3</v>
      </c>
      <c r="AC43" s="368">
        <f>RANK(Puntaje!AC43,Puntaje!AC$35:AC$67,0)</f>
        <v>9</v>
      </c>
      <c r="AD43" s="368">
        <f>RANK(Puntaje!AD43,Puntaje!AD$35:AD$67,0)</f>
        <v>17</v>
      </c>
      <c r="AE43" s="368">
        <f>RANK(Puntaje!AE43,Puntaje!AE$35:AE$67,0)</f>
        <v>17</v>
      </c>
      <c r="AF43" s="368">
        <f>RANK(Puntaje!AF43,Puntaje!AF$35:AF$67,0)</f>
        <v>17</v>
      </c>
      <c r="AG43" s="368">
        <f>RANK(Puntaje!AG43,Puntaje!AG$35:AG$67,0)</f>
        <v>22</v>
      </c>
      <c r="AH43" s="368">
        <f>RANK(Puntaje!AH43,Puntaje!AH$35:AH$67,0)</f>
        <v>20</v>
      </c>
      <c r="AI43" s="368">
        <f>RANK(Puntaje!AI43,Puntaje!AI$35:AI$67,0)</f>
        <v>32</v>
      </c>
      <c r="AJ43" s="368">
        <f>RANK(Puntaje!AJ43,Puntaje!AJ$35:AJ$67,0)</f>
        <v>26</v>
      </c>
      <c r="AK43" s="368">
        <f>RANK(Puntaje!AK43,Puntaje!AK$35:AK$67,0)</f>
        <v>22</v>
      </c>
      <c r="AL43" s="368">
        <f>RANK(Puntaje!AL43,Puntaje!AL$35:AL$67,0)</f>
        <v>20</v>
      </c>
      <c r="AM43" s="368">
        <f>RANK(Puntaje!AM43,Puntaje!AM$35:AM$67,0)</f>
        <v>13</v>
      </c>
      <c r="AN43" s="368">
        <f>RANK(Puntaje!AN43,Puntaje!AN$35:AN$67,0)</f>
        <v>29</v>
      </c>
      <c r="AO43" s="368">
        <f>RANK(Puntaje!AO43,Puntaje!AO$35:AO$67,0)</f>
        <v>18</v>
      </c>
      <c r="AP43" s="368">
        <f>RANK(Puntaje!AP43,Puntaje!AP$35:AP$67,0)</f>
        <v>22</v>
      </c>
      <c r="AQ43" s="368">
        <f>RANK(Puntaje!AQ43,Puntaje!AQ$35:AQ$67,0)</f>
        <v>5</v>
      </c>
      <c r="AR43" s="368">
        <f>RANK(Puntaje!AR43,Puntaje!AR$35:AR$67,0)</f>
        <v>9</v>
      </c>
      <c r="AS43" s="368">
        <f>RANK(Puntaje!AS43,Puntaje!AS$35:AS$67,0)</f>
        <v>26</v>
      </c>
      <c r="AT43" s="368">
        <f>RANK(Puntaje!AT43,Puntaje!AT$35:AT$67,0)</f>
        <v>30</v>
      </c>
      <c r="AU43" s="368">
        <f>RANK(Puntaje!AU43,Puntaje!AU$35:AU$67,0)</f>
        <v>17</v>
      </c>
      <c r="AV43" s="368">
        <f>RANK(Puntaje!AV43,Puntaje!AV$35:AV$67,0)</f>
        <v>23</v>
      </c>
      <c r="AW43" s="368">
        <f>RANK(Puntaje!AW43,Puntaje!AW$35:AW$67,0)</f>
        <v>4</v>
      </c>
      <c r="AX43" s="368">
        <f>RANK(Puntaje!AX43,Puntaje!AX$35:AX$67,0)</f>
        <v>20</v>
      </c>
      <c r="AY43" s="368">
        <f>RANK(Puntaje!AY43,Puntaje!AY$35:AY$67,0)</f>
        <v>19</v>
      </c>
      <c r="AZ43" s="368">
        <f>RANK(Puntaje!AZ43,Puntaje!AZ$35:AZ$67,0)</f>
        <v>27</v>
      </c>
      <c r="BA43" s="368">
        <f>RANK(Puntaje!BA43,Puntaje!BA$35:BA$67,0)</f>
        <v>7</v>
      </c>
      <c r="BB43" s="368">
        <f>RANK(Puntaje!BB43,Puntaje!BB$35:BB$67,0)</f>
        <v>12</v>
      </c>
      <c r="BC43" s="368">
        <f>RANK(Puntaje!BC43,Puntaje!BC$35:BC$67,0)</f>
        <v>21</v>
      </c>
      <c r="BD43" s="368">
        <f>RANK(Puntaje!BD43,Puntaje!BD$35:BD$67,0)</f>
        <v>23</v>
      </c>
      <c r="BE43" s="368">
        <f>RANK(Puntaje!BE43,Puntaje!BE$35:BE$67,0)</f>
        <v>33</v>
      </c>
      <c r="BF43" s="368">
        <f>RANK(Puntaje!BF43,Puntaje!BF$35:BF$67,0)</f>
        <v>12</v>
      </c>
      <c r="BG43" s="368">
        <f>RANK(Puntaje!BG43,Puntaje!BG$35:BG$67,0)</f>
        <v>28</v>
      </c>
      <c r="BH43" s="368">
        <f>RANK(Puntaje!BH43,Puntaje!BH$35:BH$67,0)</f>
        <v>30</v>
      </c>
      <c r="BI43" s="368">
        <f>RANK(Puntaje!BI43,Puntaje!BI$35:BI$67,0)</f>
        <v>29</v>
      </c>
      <c r="BJ43" s="368">
        <f>RANK(Puntaje!BJ43,Puntaje!BJ$35:BJ$67,0)</f>
        <v>25</v>
      </c>
      <c r="BK43" s="368">
        <f>RANK(Puntaje!BK43,Puntaje!BK$35:BK$67,0)</f>
        <v>31</v>
      </c>
      <c r="BL43" s="368">
        <f>RANK(Puntaje!BL43,Puntaje!BL$35:BL$67,0)</f>
        <v>20</v>
      </c>
      <c r="BM43" s="368">
        <f>RANK(Puntaje!BM43,Puntaje!BM$35:BM$67,0)</f>
        <v>31</v>
      </c>
      <c r="BN43" s="368">
        <f>RANK(Puntaje!BN43,Puntaje!BN$35:BN$67,0)</f>
        <v>12</v>
      </c>
      <c r="BO43" s="368">
        <f>RANK(Puntaje!BO43,Puntaje!BO$35:BO$67,0)</f>
        <v>24</v>
      </c>
      <c r="BP43" s="368">
        <f>RANK(Puntaje!BP43,Puntaje!BP$35:BP$67,0)</f>
        <v>32</v>
      </c>
      <c r="BQ43" s="368">
        <f>RANK(Puntaje!BQ43,Puntaje!BQ$35:BQ$67,0)</f>
        <v>20</v>
      </c>
      <c r="BR43" s="368">
        <f>RANK(Puntaje!BR43,Puntaje!BR$35:BR$67,0)</f>
        <v>24</v>
      </c>
      <c r="BS43" s="368">
        <f>RANK(Puntaje!BS43,Puntaje!BS$35:BS$67,0)</f>
        <v>21</v>
      </c>
      <c r="BT43" s="368">
        <f>RANK(Puntaje!BT43,Puntaje!BT$35:BT$67,0)</f>
        <v>13</v>
      </c>
      <c r="BU43" s="368">
        <f>RANK(Puntaje!BU43,Puntaje!BU$35:BU$67,0)</f>
        <v>12</v>
      </c>
    </row>
    <row r="44" spans="1:73">
      <c r="A44" s="367">
        <v>23</v>
      </c>
      <c r="B44" s="367" t="s">
        <v>89</v>
      </c>
      <c r="C44" s="367">
        <v>2023</v>
      </c>
      <c r="D44" s="368">
        <f>RANK(Puntaje!D44,Puntaje!D$35:D$67,0)</f>
        <v>13</v>
      </c>
      <c r="E44" s="368">
        <f>RANK(Puntaje!E44,Puntaje!E$35:E$67,0)</f>
        <v>30</v>
      </c>
      <c r="F44" s="368">
        <f>RANK(Puntaje!F44,Puntaje!F$35:F$67,0)</f>
        <v>23</v>
      </c>
      <c r="G44" s="368">
        <f>RANK(Puntaje!G44,Puntaje!G$35:G$67,0)</f>
        <v>25</v>
      </c>
      <c r="H44" s="368">
        <f>RANK(Puntaje!H44,Puntaje!H$35:H$67,0)</f>
        <v>27</v>
      </c>
      <c r="I44" s="368">
        <f>RANK(Puntaje!I44,Puntaje!I$35:I$67,0)</f>
        <v>33</v>
      </c>
      <c r="J44" s="368">
        <f>RANK(Puntaje!J44,Puntaje!J$35:J$67,0)</f>
        <v>17</v>
      </c>
      <c r="K44" s="368">
        <f>RANK(Puntaje!K44,Puntaje!K$35:K$67,0)</f>
        <v>11</v>
      </c>
      <c r="L44" s="368">
        <f>RANK(Puntaje!L44,Puntaje!L$35:L$67,0)</f>
        <v>30</v>
      </c>
      <c r="M44" s="368">
        <f>RANK(Puntaje!M44,Puntaje!M$35:M$67,0)</f>
        <v>8</v>
      </c>
      <c r="N44" s="368">
        <f>RANK(Puntaje!N44,Puntaje!N$35:N$67,0)</f>
        <v>29</v>
      </c>
      <c r="O44" s="368">
        <f>RANK(Puntaje!O44,Puntaje!O$35:O$67,0)</f>
        <v>3</v>
      </c>
      <c r="P44" s="368">
        <f>RANK(Puntaje!P44,Puntaje!P$35:P$67,0)</f>
        <v>11</v>
      </c>
      <c r="Q44" s="368">
        <f>RANK(Puntaje!Q44,Puntaje!Q$35:Q$67,0)</f>
        <v>30</v>
      </c>
      <c r="R44" s="368">
        <f>RANK(Puntaje!R44,Puntaje!R$35:R$67,0)</f>
        <v>10</v>
      </c>
      <c r="S44" s="368">
        <f>RANK(Puntaje!S44,Puntaje!S$35:S$67,0)</f>
        <v>11</v>
      </c>
      <c r="T44" s="368">
        <f>RANK(Puntaje!T44,Puntaje!T$35:T$67,0)</f>
        <v>25</v>
      </c>
      <c r="U44" s="368">
        <f>RANK(Puntaje!U44,Puntaje!U$35:U$67,0)</f>
        <v>21</v>
      </c>
      <c r="V44" s="368">
        <f>RANK(Puntaje!V44,Puntaje!V$35:V$67,0)</f>
        <v>15</v>
      </c>
      <c r="W44" s="368">
        <f>RANK(Puntaje!W44,Puntaje!W$35:W$67,0)</f>
        <v>14</v>
      </c>
      <c r="X44" s="368">
        <f>RANK(Puntaje!X44,Puntaje!X$35:X$67,0)</f>
        <v>27</v>
      </c>
      <c r="Y44" s="368">
        <f>RANK(Puntaje!Y44,Puntaje!Y$35:Y$67,0)</f>
        <v>33</v>
      </c>
      <c r="Z44" s="368">
        <f>RANK(Puntaje!Z44,Puntaje!Z$35:Z$67,0)</f>
        <v>19</v>
      </c>
      <c r="AA44" s="368">
        <f>RANK(Puntaje!AA44,Puntaje!AA$35:AA$67,0)</f>
        <v>7</v>
      </c>
      <c r="AB44" s="368">
        <f>RANK(Puntaje!AB44,Puntaje!AB$35:AB$67,0)</f>
        <v>19</v>
      </c>
      <c r="AC44" s="368">
        <f>RANK(Puntaje!AC44,Puntaje!AC$35:AC$67,0)</f>
        <v>17</v>
      </c>
      <c r="AD44" s="368">
        <f>RANK(Puntaje!AD44,Puntaje!AD$35:AD$67,0)</f>
        <v>6</v>
      </c>
      <c r="AE44" s="368">
        <f>RANK(Puntaje!AE44,Puntaje!AE$35:AE$67,0)</f>
        <v>4</v>
      </c>
      <c r="AF44" s="368">
        <f>RANK(Puntaje!AF44,Puntaje!AF$35:AF$67,0)</f>
        <v>9</v>
      </c>
      <c r="AG44" s="368">
        <f>RANK(Puntaje!AG44,Puntaje!AG$35:AG$67,0)</f>
        <v>23</v>
      </c>
      <c r="AH44" s="368">
        <f>RANK(Puntaje!AH44,Puntaje!AH$35:AH$67,0)</f>
        <v>27</v>
      </c>
      <c r="AI44" s="368">
        <f>RANK(Puntaje!AI44,Puntaje!AI$35:AI$67,0)</f>
        <v>3</v>
      </c>
      <c r="AJ44" s="368">
        <f>RANK(Puntaje!AJ44,Puntaje!AJ$35:AJ$67,0)</f>
        <v>12</v>
      </c>
      <c r="AK44" s="368">
        <f>RANK(Puntaje!AK44,Puntaje!AK$35:AK$67,0)</f>
        <v>15</v>
      </c>
      <c r="AL44" s="368">
        <f>RANK(Puntaje!AL44,Puntaje!AL$35:AL$67,0)</f>
        <v>28</v>
      </c>
      <c r="AM44" s="368">
        <f>RANK(Puntaje!AM44,Puntaje!AM$35:AM$67,0)</f>
        <v>9</v>
      </c>
      <c r="AN44" s="368">
        <f>RANK(Puntaje!AN44,Puntaje!AN$35:AN$67,0)</f>
        <v>10</v>
      </c>
      <c r="AO44" s="368">
        <f>RANK(Puntaje!AO44,Puntaje!AO$35:AO$67,0)</f>
        <v>22</v>
      </c>
      <c r="AP44" s="368">
        <f>RANK(Puntaje!AP44,Puntaje!AP$35:AP$67,0)</f>
        <v>27</v>
      </c>
      <c r="AQ44" s="368">
        <f>RANK(Puntaje!AQ44,Puntaje!AQ$35:AQ$67,0)</f>
        <v>27</v>
      </c>
      <c r="AR44" s="368">
        <f>RANK(Puntaje!AR44,Puntaje!AR$35:AR$67,0)</f>
        <v>18</v>
      </c>
      <c r="AS44" s="368">
        <f>RANK(Puntaje!AS44,Puntaje!AS$35:AS$67,0)</f>
        <v>25</v>
      </c>
      <c r="AT44" s="368">
        <f>RANK(Puntaje!AT44,Puntaje!AT$35:AT$67,0)</f>
        <v>7</v>
      </c>
      <c r="AU44" s="368">
        <f>RANK(Puntaje!AU44,Puntaje!AU$35:AU$67,0)</f>
        <v>14</v>
      </c>
      <c r="AV44" s="368">
        <f>RANK(Puntaje!AV44,Puntaje!AV$35:AV$67,0)</f>
        <v>32</v>
      </c>
      <c r="AW44" s="368">
        <f>RANK(Puntaje!AW44,Puntaje!AW$35:AW$67,0)</f>
        <v>26</v>
      </c>
      <c r="AX44" s="368">
        <f>RANK(Puntaje!AX44,Puntaje!AX$35:AX$67,0)</f>
        <v>27</v>
      </c>
      <c r="AY44" s="368">
        <f>RANK(Puntaje!AY44,Puntaje!AY$35:AY$67,0)</f>
        <v>14</v>
      </c>
      <c r="AZ44" s="368">
        <f>RANK(Puntaje!AZ44,Puntaje!AZ$35:AZ$67,0)</f>
        <v>2</v>
      </c>
      <c r="BA44" s="368">
        <f>RANK(Puntaje!BA44,Puntaje!BA$35:BA$67,0)</f>
        <v>4</v>
      </c>
      <c r="BB44" s="368">
        <f>RANK(Puntaje!BB44,Puntaje!BB$35:BB$67,0)</f>
        <v>21</v>
      </c>
      <c r="BC44" s="368">
        <f>RANK(Puntaje!BC44,Puntaje!BC$35:BC$67,0)</f>
        <v>11</v>
      </c>
      <c r="BD44" s="368">
        <f>RANK(Puntaje!BD44,Puntaje!BD$35:BD$67,0)</f>
        <v>20</v>
      </c>
      <c r="BE44" s="368">
        <f>RANK(Puntaje!BE44,Puntaje!BE$35:BE$67,0)</f>
        <v>31</v>
      </c>
      <c r="BF44" s="368">
        <f>RANK(Puntaje!BF44,Puntaje!BF$35:BF$67,0)</f>
        <v>5</v>
      </c>
      <c r="BG44" s="368">
        <f>RANK(Puntaje!BG44,Puntaje!BG$35:BG$67,0)</f>
        <v>3</v>
      </c>
      <c r="BH44" s="368">
        <f>RANK(Puntaje!BH44,Puntaje!BH$35:BH$67,0)</f>
        <v>23</v>
      </c>
      <c r="BI44" s="368">
        <f>RANK(Puntaje!BI44,Puntaje!BI$35:BI$67,0)</f>
        <v>26</v>
      </c>
      <c r="BJ44" s="368">
        <f>RANK(Puntaje!BJ44,Puntaje!BJ$35:BJ$67,0)</f>
        <v>32</v>
      </c>
      <c r="BK44" s="368">
        <f>RANK(Puntaje!BK44,Puntaje!BK$35:BK$67,0)</f>
        <v>20</v>
      </c>
      <c r="BL44" s="368">
        <f>RANK(Puntaje!BL44,Puntaje!BL$35:BL$67,0)</f>
        <v>17</v>
      </c>
      <c r="BM44" s="368">
        <f>RANK(Puntaje!BM44,Puntaje!BM$35:BM$67,0)</f>
        <v>9</v>
      </c>
      <c r="BN44" s="368">
        <f>RANK(Puntaje!BN44,Puntaje!BN$35:BN$67,0)</f>
        <v>7</v>
      </c>
      <c r="BO44" s="368">
        <f>RANK(Puntaje!BO44,Puntaje!BO$35:BO$67,0)</f>
        <v>28</v>
      </c>
      <c r="BP44" s="368">
        <f>RANK(Puntaje!BP44,Puntaje!BP$35:BP$67,0)</f>
        <v>28</v>
      </c>
      <c r="BQ44" s="368">
        <f>RANK(Puntaje!BQ44,Puntaje!BQ$35:BQ$67,0)</f>
        <v>15</v>
      </c>
      <c r="BR44" s="368">
        <f>RANK(Puntaje!BR44,Puntaje!BR$35:BR$67,0)</f>
        <v>4</v>
      </c>
      <c r="BS44" s="368">
        <f>RANK(Puntaje!BS44,Puntaje!BS$35:BS$67,0)</f>
        <v>1</v>
      </c>
      <c r="BT44" s="368">
        <f>RANK(Puntaje!BT44,Puntaje!BT$35:BT$67,0)</f>
        <v>9</v>
      </c>
      <c r="BU44" s="368">
        <f>RANK(Puntaje!BU44,Puntaje!BU$35:BU$67,0)</f>
        <v>21</v>
      </c>
    </row>
    <row r="45" spans="1:73">
      <c r="A45" s="367">
        <v>25</v>
      </c>
      <c r="B45" s="367" t="s">
        <v>90</v>
      </c>
      <c r="C45" s="367">
        <v>2023</v>
      </c>
      <c r="D45" s="368">
        <f>RANK(Puntaje!D45,Puntaje!D$35:D$67,0)</f>
        <v>11</v>
      </c>
      <c r="E45" s="368">
        <f>RANK(Puntaje!E45,Puntaje!E$35:E$67,0)</f>
        <v>18</v>
      </c>
      <c r="F45" s="368">
        <f>RANK(Puntaje!F45,Puntaje!F$35:F$67,0)</f>
        <v>7</v>
      </c>
      <c r="G45" s="368">
        <f>RANK(Puntaje!G45,Puntaje!G$35:G$67,0)</f>
        <v>12</v>
      </c>
      <c r="H45" s="368">
        <f>RANK(Puntaje!H45,Puntaje!H$35:H$67,0)</f>
        <v>7</v>
      </c>
      <c r="I45" s="368">
        <f>RANK(Puntaje!I45,Puntaje!I$35:I$67,0)</f>
        <v>5</v>
      </c>
      <c r="J45" s="368">
        <f>RANK(Puntaje!J45,Puntaje!J$35:J$67,0)</f>
        <v>3</v>
      </c>
      <c r="K45" s="368">
        <f>RANK(Puntaje!K45,Puntaje!K$35:K$67,0)</f>
        <v>4</v>
      </c>
      <c r="L45" s="368">
        <f>RANK(Puntaje!L45,Puntaje!L$35:L$67,0)</f>
        <v>7</v>
      </c>
      <c r="M45" s="368">
        <f>RANK(Puntaje!M45,Puntaje!M$35:M$67,0)</f>
        <v>21</v>
      </c>
      <c r="N45" s="368">
        <f>RANK(Puntaje!N45,Puntaje!N$35:N$67,0)</f>
        <v>4</v>
      </c>
      <c r="O45" s="368">
        <f>RANK(Puntaje!O45,Puntaje!O$35:O$67,0)</f>
        <v>20</v>
      </c>
      <c r="P45" s="368">
        <f>RANK(Puntaje!P45,Puntaje!P$35:P$67,0)</f>
        <v>17</v>
      </c>
      <c r="Q45" s="368">
        <f>RANK(Puntaje!Q45,Puntaje!Q$35:Q$67,0)</f>
        <v>5</v>
      </c>
      <c r="R45" s="368">
        <f>RANK(Puntaje!R45,Puntaje!R$35:R$67,0)</f>
        <v>7</v>
      </c>
      <c r="S45" s="368">
        <f>RANK(Puntaje!S45,Puntaje!S$35:S$67,0)</f>
        <v>27</v>
      </c>
      <c r="T45" s="368">
        <f>RANK(Puntaje!T45,Puntaje!T$35:T$67,0)</f>
        <v>6</v>
      </c>
      <c r="U45" s="368">
        <f>RANK(Puntaje!U45,Puntaje!U$35:U$67,0)</f>
        <v>30</v>
      </c>
      <c r="V45" s="368">
        <f>RANK(Puntaje!V45,Puntaje!V$35:V$67,0)</f>
        <v>32</v>
      </c>
      <c r="W45" s="368">
        <f>RANK(Puntaje!W45,Puntaje!W$35:W$67,0)</f>
        <v>15</v>
      </c>
      <c r="X45" s="368">
        <f>RANK(Puntaje!X45,Puntaje!X$35:X$67,0)</f>
        <v>22</v>
      </c>
      <c r="Y45" s="368">
        <f>RANK(Puntaje!Y45,Puntaje!Y$35:Y$67,0)</f>
        <v>12</v>
      </c>
      <c r="Z45" s="368">
        <f>RANK(Puntaje!Z45,Puntaje!Z$35:Z$67,0)</f>
        <v>13</v>
      </c>
      <c r="AA45" s="368">
        <f>RANK(Puntaje!AA45,Puntaje!AA$35:AA$67,0)</f>
        <v>20</v>
      </c>
      <c r="AB45" s="368">
        <f>RANK(Puntaje!AB45,Puntaje!AB$35:AB$67,0)</f>
        <v>25</v>
      </c>
      <c r="AC45" s="368">
        <f>RANK(Puntaje!AC45,Puntaje!AC$35:AC$67,0)</f>
        <v>4</v>
      </c>
      <c r="AD45" s="368">
        <f>RANK(Puntaje!AD45,Puntaje!AD$35:AD$67,0)</f>
        <v>3</v>
      </c>
      <c r="AE45" s="368">
        <f>RANK(Puntaje!AE45,Puntaje!AE$35:AE$67,0)</f>
        <v>15</v>
      </c>
      <c r="AF45" s="368">
        <f>RANK(Puntaje!AF45,Puntaje!AF$35:AF$67,0)</f>
        <v>11</v>
      </c>
      <c r="AG45" s="368">
        <f>RANK(Puntaje!AG45,Puntaje!AG$35:AG$67,0)</f>
        <v>18</v>
      </c>
      <c r="AH45" s="368">
        <f>RANK(Puntaje!AH45,Puntaje!AH$35:AH$67,0)</f>
        <v>12</v>
      </c>
      <c r="AI45" s="368">
        <f>RANK(Puntaje!AI45,Puntaje!AI$35:AI$67,0)</f>
        <v>5</v>
      </c>
      <c r="AJ45" s="368">
        <f>RANK(Puntaje!AJ45,Puntaje!AJ$35:AJ$67,0)</f>
        <v>3</v>
      </c>
      <c r="AK45" s="368">
        <f>RANK(Puntaje!AK45,Puntaje!AK$35:AK$67,0)</f>
        <v>8</v>
      </c>
      <c r="AL45" s="368">
        <f>RANK(Puntaje!AL45,Puntaje!AL$35:AL$67,0)</f>
        <v>17</v>
      </c>
      <c r="AM45" s="368">
        <f>RANK(Puntaje!AM45,Puntaje!AM$35:AM$67,0)</f>
        <v>23</v>
      </c>
      <c r="AN45" s="368">
        <f>RANK(Puntaje!AN45,Puntaje!AN$35:AN$67,0)</f>
        <v>15</v>
      </c>
      <c r="AO45" s="368">
        <f>RANK(Puntaje!AO45,Puntaje!AO$35:AO$67,0)</f>
        <v>13</v>
      </c>
      <c r="AP45" s="368">
        <f>RANK(Puntaje!AP45,Puntaje!AP$35:AP$67,0)</f>
        <v>11</v>
      </c>
      <c r="AQ45" s="368">
        <f>RANK(Puntaje!AQ45,Puntaje!AQ$35:AQ$67,0)</f>
        <v>14</v>
      </c>
      <c r="AR45" s="368">
        <f>RANK(Puntaje!AR45,Puntaje!AR$35:AR$67,0)</f>
        <v>16</v>
      </c>
      <c r="AS45" s="368">
        <f>RANK(Puntaje!AS45,Puntaje!AS$35:AS$67,0)</f>
        <v>20</v>
      </c>
      <c r="AT45" s="368">
        <f>RANK(Puntaje!AT45,Puntaje!AT$35:AT$67,0)</f>
        <v>19</v>
      </c>
      <c r="AU45" s="368">
        <f>RANK(Puntaje!AU45,Puntaje!AU$35:AU$67,0)</f>
        <v>26</v>
      </c>
      <c r="AV45" s="368">
        <f>RANK(Puntaje!AV45,Puntaje!AV$35:AV$67,0)</f>
        <v>10</v>
      </c>
      <c r="AW45" s="368">
        <f>RANK(Puntaje!AW45,Puntaje!AW$35:AW$67,0)</f>
        <v>2</v>
      </c>
      <c r="AX45" s="368">
        <f>RANK(Puntaje!AX45,Puntaje!AX$35:AX$67,0)</f>
        <v>2</v>
      </c>
      <c r="AY45" s="368">
        <f>RANK(Puntaje!AY45,Puntaje!AY$35:AY$67,0)</f>
        <v>22</v>
      </c>
      <c r="AZ45" s="368">
        <f>RANK(Puntaje!AZ45,Puntaje!AZ$35:AZ$67,0)</f>
        <v>13</v>
      </c>
      <c r="BA45" s="368">
        <f>RANK(Puntaje!BA45,Puntaje!BA$35:BA$67,0)</f>
        <v>13</v>
      </c>
      <c r="BB45" s="368">
        <f>RANK(Puntaje!BB45,Puntaje!BB$35:BB$67,0)</f>
        <v>15</v>
      </c>
      <c r="BC45" s="368">
        <f>RANK(Puntaje!BC45,Puntaje!BC$35:BC$67,0)</f>
        <v>9</v>
      </c>
      <c r="BD45" s="368">
        <f>RANK(Puntaje!BD45,Puntaje!BD$35:BD$67,0)</f>
        <v>2</v>
      </c>
      <c r="BE45" s="368">
        <f>RANK(Puntaje!BE45,Puntaje!BE$35:BE$67,0)</f>
        <v>24</v>
      </c>
      <c r="BF45" s="368">
        <f>RANK(Puntaje!BF45,Puntaje!BF$35:BF$67,0)</f>
        <v>28</v>
      </c>
      <c r="BG45" s="368">
        <f>RANK(Puntaje!BG45,Puntaje!BG$35:BG$67,0)</f>
        <v>11</v>
      </c>
      <c r="BH45" s="368">
        <f>RANK(Puntaje!BH45,Puntaje!BH$35:BH$67,0)</f>
        <v>10</v>
      </c>
      <c r="BI45" s="368">
        <f>RANK(Puntaje!BI45,Puntaje!BI$35:BI$67,0)</f>
        <v>10</v>
      </c>
      <c r="BJ45" s="368">
        <f>RANK(Puntaje!BJ45,Puntaje!BJ$35:BJ$67,0)</f>
        <v>12</v>
      </c>
      <c r="BK45" s="368">
        <f>RANK(Puntaje!BK45,Puntaje!BK$35:BK$67,0)</f>
        <v>6</v>
      </c>
      <c r="BL45" s="368">
        <f>RANK(Puntaje!BL45,Puntaje!BL$35:BL$67,0)</f>
        <v>8</v>
      </c>
      <c r="BM45" s="368">
        <f>RANK(Puntaje!BM45,Puntaje!BM$35:BM$67,0)</f>
        <v>6</v>
      </c>
      <c r="BN45" s="368">
        <f>RANK(Puntaje!BN45,Puntaje!BN$35:BN$67,0)</f>
        <v>28</v>
      </c>
      <c r="BO45" s="368">
        <f>RANK(Puntaje!BO45,Puntaje!BO$35:BO$67,0)</f>
        <v>9</v>
      </c>
      <c r="BP45" s="368">
        <f>RANK(Puntaje!BP45,Puntaje!BP$35:BP$67,0)</f>
        <v>7</v>
      </c>
      <c r="BQ45" s="368">
        <f>RANK(Puntaje!BQ45,Puntaje!BQ$35:BQ$67,0)</f>
        <v>1</v>
      </c>
      <c r="BR45" s="368">
        <f>RANK(Puntaje!BR45,Puntaje!BR$35:BR$67,0)</f>
        <v>8</v>
      </c>
      <c r="BS45" s="368">
        <f>RANK(Puntaje!BS45,Puntaje!BS$35:BS$67,0)</f>
        <v>12</v>
      </c>
      <c r="BT45" s="368">
        <f>RANK(Puntaje!BT45,Puntaje!BT$35:BT$67,0)</f>
        <v>2</v>
      </c>
      <c r="BU45" s="368">
        <f>RANK(Puntaje!BU45,Puntaje!BU$35:BU$67,0)</f>
        <v>10</v>
      </c>
    </row>
    <row r="46" spans="1:73">
      <c r="A46" s="367">
        <v>27</v>
      </c>
      <c r="B46" s="367" t="s">
        <v>91</v>
      </c>
      <c r="C46" s="367">
        <v>2023</v>
      </c>
      <c r="D46" s="368">
        <f>RANK(Puntaje!D46,Puntaje!D$35:D$67,0)</f>
        <v>1</v>
      </c>
      <c r="E46" s="368">
        <f>RANK(Puntaje!E46,Puntaje!E$35:E$67,0)</f>
        <v>20</v>
      </c>
      <c r="F46" s="368">
        <f>RANK(Puntaje!F46,Puntaje!F$35:F$67,0)</f>
        <v>25</v>
      </c>
      <c r="G46" s="368">
        <f>RANK(Puntaje!G46,Puntaje!G$35:G$67,0)</f>
        <v>24</v>
      </c>
      <c r="H46" s="368">
        <f>RANK(Puntaje!H46,Puntaje!H$35:H$67,0)</f>
        <v>19</v>
      </c>
      <c r="I46" s="368">
        <f>RANK(Puntaje!I46,Puntaje!I$35:I$67,0)</f>
        <v>30</v>
      </c>
      <c r="J46" s="368">
        <f>RANK(Puntaje!J46,Puntaje!J$35:J$67,0)</f>
        <v>24</v>
      </c>
      <c r="K46" s="368">
        <f>RANK(Puntaje!K46,Puntaje!K$35:K$67,0)</f>
        <v>31</v>
      </c>
      <c r="L46" s="368">
        <f>RANK(Puntaje!L46,Puntaje!L$35:L$67,0)</f>
        <v>33</v>
      </c>
      <c r="M46" s="368">
        <f>RANK(Puntaje!M46,Puntaje!M$35:M$67,0)</f>
        <v>28</v>
      </c>
      <c r="N46" s="368">
        <f>RANK(Puntaje!N46,Puntaje!N$35:N$67,0)</f>
        <v>17</v>
      </c>
      <c r="O46" s="368">
        <f>RANK(Puntaje!O46,Puntaje!O$35:O$67,0)</f>
        <v>13</v>
      </c>
      <c r="P46" s="368">
        <f>RANK(Puntaje!P46,Puntaje!P$35:P$67,0)</f>
        <v>23</v>
      </c>
      <c r="Q46" s="368">
        <f>RANK(Puntaje!Q46,Puntaje!Q$35:Q$67,0)</f>
        <v>28</v>
      </c>
      <c r="R46" s="368">
        <f>RANK(Puntaje!R46,Puntaje!R$35:R$67,0)</f>
        <v>28</v>
      </c>
      <c r="S46" s="368">
        <f>RANK(Puntaje!S46,Puntaje!S$35:S$67,0)</f>
        <v>8</v>
      </c>
      <c r="T46" s="368">
        <f>RANK(Puntaje!T46,Puntaje!T$35:T$67,0)</f>
        <v>32</v>
      </c>
      <c r="U46" s="368">
        <f>RANK(Puntaje!U46,Puntaje!U$35:U$67,0)</f>
        <v>16</v>
      </c>
      <c r="V46" s="368">
        <f>RANK(Puntaje!V46,Puntaje!V$35:V$67,0)</f>
        <v>24</v>
      </c>
      <c r="W46" s="368">
        <f>RANK(Puntaje!W46,Puntaje!W$35:W$67,0)</f>
        <v>11</v>
      </c>
      <c r="X46" s="368">
        <f>RANK(Puntaje!X46,Puntaje!X$35:X$67,0)</f>
        <v>31</v>
      </c>
      <c r="Y46" s="368">
        <f>RANK(Puntaje!Y46,Puntaje!Y$35:Y$67,0)</f>
        <v>2</v>
      </c>
      <c r="Z46" s="368">
        <f>RANK(Puntaje!Z46,Puntaje!Z$35:Z$67,0)</f>
        <v>5</v>
      </c>
      <c r="AA46" s="368">
        <f>RANK(Puntaje!AA46,Puntaje!AA$35:AA$67,0)</f>
        <v>1</v>
      </c>
      <c r="AB46" s="368">
        <f>RANK(Puntaje!AB46,Puntaje!AB$35:AB$67,0)</f>
        <v>23</v>
      </c>
      <c r="AC46" s="368">
        <f>RANK(Puntaje!AC46,Puntaje!AC$35:AC$67,0)</f>
        <v>3</v>
      </c>
      <c r="AD46" s="368">
        <f>RANK(Puntaje!AD46,Puntaje!AD$35:AD$67,0)</f>
        <v>28</v>
      </c>
      <c r="AE46" s="368">
        <f>RANK(Puntaje!AE46,Puntaje!AE$35:AE$67,0)</f>
        <v>2</v>
      </c>
      <c r="AF46" s="368">
        <f>RANK(Puntaje!AF46,Puntaje!AF$35:AF$67,0)</f>
        <v>33</v>
      </c>
      <c r="AG46" s="368">
        <f>RANK(Puntaje!AG46,Puntaje!AG$35:AG$67,0)</f>
        <v>33</v>
      </c>
      <c r="AH46" s="368">
        <f>RANK(Puntaje!AH46,Puntaje!AH$35:AH$67,0)</f>
        <v>18</v>
      </c>
      <c r="AI46" s="368">
        <f>RANK(Puntaje!AI46,Puntaje!AI$35:AI$67,0)</f>
        <v>1</v>
      </c>
      <c r="AJ46" s="368">
        <f>RANK(Puntaje!AJ46,Puntaje!AJ$35:AJ$67,0)</f>
        <v>27</v>
      </c>
      <c r="AK46" s="368">
        <f>RANK(Puntaje!AK46,Puntaje!AK$35:AK$67,0)</f>
        <v>29</v>
      </c>
      <c r="AL46" s="368">
        <f>RANK(Puntaje!AL46,Puntaje!AL$35:AL$67,0)</f>
        <v>26</v>
      </c>
      <c r="AM46" s="368">
        <f>RANK(Puntaje!AM46,Puntaje!AM$35:AM$67,0)</f>
        <v>19</v>
      </c>
      <c r="AN46" s="368">
        <f>RANK(Puntaje!AN46,Puntaje!AN$35:AN$67,0)</f>
        <v>27</v>
      </c>
      <c r="AO46" s="368">
        <f>RANK(Puntaje!AO46,Puntaje!AO$35:AO$67,0)</f>
        <v>5</v>
      </c>
      <c r="AP46" s="368">
        <f>RANK(Puntaje!AP46,Puntaje!AP$35:AP$67,0)</f>
        <v>7</v>
      </c>
      <c r="AQ46" s="368">
        <f>RANK(Puntaje!AQ46,Puntaje!AQ$35:AQ$67,0)</f>
        <v>6</v>
      </c>
      <c r="AR46" s="368">
        <f>RANK(Puntaje!AR46,Puntaje!AR$35:AR$67,0)</f>
        <v>12</v>
      </c>
      <c r="AS46" s="368">
        <f>RANK(Puntaje!AS46,Puntaje!AS$35:AS$67,0)</f>
        <v>31</v>
      </c>
      <c r="AT46" s="368">
        <f>RANK(Puntaje!AT46,Puntaje!AT$35:AT$67,0)</f>
        <v>10</v>
      </c>
      <c r="AU46" s="368">
        <f>RANK(Puntaje!AU46,Puntaje!AU$35:AU$67,0)</f>
        <v>25</v>
      </c>
      <c r="AV46" s="368">
        <f>RANK(Puntaje!AV46,Puntaje!AV$35:AV$67,0)</f>
        <v>4</v>
      </c>
      <c r="AW46" s="368">
        <f>RANK(Puntaje!AW46,Puntaje!AW$35:AW$67,0)</f>
        <v>25</v>
      </c>
      <c r="AX46" s="368">
        <f>RANK(Puntaje!AX46,Puntaje!AX$35:AX$67,0)</f>
        <v>31</v>
      </c>
      <c r="AY46" s="368">
        <f>RANK(Puntaje!AY46,Puntaje!AY$35:AY$67,0)</f>
        <v>15</v>
      </c>
      <c r="AZ46" s="368">
        <f>RANK(Puntaje!AZ46,Puntaje!AZ$35:AZ$67,0)</f>
        <v>28</v>
      </c>
      <c r="BA46" s="368">
        <f>RANK(Puntaje!BA46,Puntaje!BA$35:BA$67,0)</f>
        <v>26</v>
      </c>
      <c r="BB46" s="368">
        <f>RANK(Puntaje!BB46,Puntaje!BB$35:BB$67,0)</f>
        <v>3</v>
      </c>
      <c r="BC46" s="368">
        <f>RANK(Puntaje!BC46,Puntaje!BC$35:BC$67,0)</f>
        <v>30</v>
      </c>
      <c r="BD46" s="368">
        <f>RANK(Puntaje!BD46,Puntaje!BD$35:BD$67,0)</f>
        <v>31</v>
      </c>
      <c r="BE46" s="368">
        <f>RANK(Puntaje!BE46,Puntaje!BE$35:BE$67,0)</f>
        <v>6</v>
      </c>
      <c r="BF46" s="368">
        <f>RANK(Puntaje!BF46,Puntaje!BF$35:BF$67,0)</f>
        <v>1</v>
      </c>
      <c r="BG46" s="368">
        <f>RANK(Puntaje!BG46,Puntaje!BG$35:BG$67,0)</f>
        <v>33</v>
      </c>
      <c r="BH46" s="368">
        <f>RANK(Puntaje!BH46,Puntaje!BH$35:BH$67,0)</f>
        <v>33</v>
      </c>
      <c r="BI46" s="368">
        <f>RANK(Puntaje!BI46,Puntaje!BI$35:BI$67,0)</f>
        <v>27</v>
      </c>
      <c r="BJ46" s="368">
        <f>RANK(Puntaje!BJ46,Puntaje!BJ$35:BJ$67,0)</f>
        <v>19</v>
      </c>
      <c r="BK46" s="368">
        <f>RANK(Puntaje!BK46,Puntaje!BK$35:BK$67,0)</f>
        <v>3</v>
      </c>
      <c r="BL46" s="368">
        <f>RANK(Puntaje!BL46,Puntaje!BL$35:BL$67,0)</f>
        <v>10</v>
      </c>
      <c r="BM46" s="368">
        <f>RANK(Puntaje!BM46,Puntaje!BM$35:BM$67,0)</f>
        <v>32</v>
      </c>
      <c r="BN46" s="368">
        <f>RANK(Puntaje!BN46,Puntaje!BN$35:BN$67,0)</f>
        <v>9</v>
      </c>
      <c r="BO46" s="368">
        <f>RANK(Puntaje!BO46,Puntaje!BO$35:BO$67,0)</f>
        <v>27</v>
      </c>
      <c r="BP46" s="368">
        <f>RANK(Puntaje!BP46,Puntaje!BP$35:BP$67,0)</f>
        <v>4</v>
      </c>
      <c r="BQ46" s="368">
        <f>RANK(Puntaje!BQ46,Puntaje!BQ$35:BQ$67,0)</f>
        <v>30</v>
      </c>
      <c r="BR46" s="368">
        <f>RANK(Puntaje!BR46,Puntaje!BR$35:BR$67,0)</f>
        <v>9</v>
      </c>
      <c r="BS46" s="368">
        <f>RANK(Puntaje!BS46,Puntaje!BS$35:BS$67,0)</f>
        <v>19</v>
      </c>
      <c r="BT46" s="368">
        <f>RANK(Puntaje!BT46,Puntaje!BT$35:BT$67,0)</f>
        <v>24</v>
      </c>
      <c r="BU46" s="368">
        <f>RANK(Puntaje!BU46,Puntaje!BU$35:BU$67,0)</f>
        <v>25</v>
      </c>
    </row>
    <row r="47" spans="1:73">
      <c r="A47" s="367">
        <v>41</v>
      </c>
      <c r="B47" s="367" t="s">
        <v>92</v>
      </c>
      <c r="C47" s="367">
        <v>2023</v>
      </c>
      <c r="D47" s="368">
        <f>RANK(Puntaje!D47,Puntaje!D$35:D$67,0)</f>
        <v>6</v>
      </c>
      <c r="E47" s="368">
        <f>RANK(Puntaje!E47,Puntaje!E$35:E$67,0)</f>
        <v>12</v>
      </c>
      <c r="F47" s="368">
        <f>RANK(Puntaje!F47,Puntaje!F$35:F$67,0)</f>
        <v>4</v>
      </c>
      <c r="G47" s="368">
        <f>RANK(Puntaje!G47,Puntaje!G$35:G$67,0)</f>
        <v>2</v>
      </c>
      <c r="H47" s="368">
        <f>RANK(Puntaje!H47,Puntaje!H$35:H$67,0)</f>
        <v>8</v>
      </c>
      <c r="I47" s="368">
        <f>RANK(Puntaje!I47,Puntaje!I$35:I$67,0)</f>
        <v>21</v>
      </c>
      <c r="J47" s="368">
        <f>RANK(Puntaje!J47,Puntaje!J$35:J$67,0)</f>
        <v>7</v>
      </c>
      <c r="K47" s="368">
        <f>RANK(Puntaje!K47,Puntaje!K$35:K$67,0)</f>
        <v>2</v>
      </c>
      <c r="L47" s="368">
        <f>RANK(Puntaje!L47,Puntaje!L$35:L$67,0)</f>
        <v>2</v>
      </c>
      <c r="M47" s="368">
        <f>RANK(Puntaje!M47,Puntaje!M$35:M$67,0)</f>
        <v>4</v>
      </c>
      <c r="N47" s="368">
        <f>RANK(Puntaje!N47,Puntaje!N$35:N$67,0)</f>
        <v>9</v>
      </c>
      <c r="O47" s="368">
        <f>RANK(Puntaje!O47,Puntaje!O$35:O$67,0)</f>
        <v>26</v>
      </c>
      <c r="P47" s="368">
        <f>RANK(Puntaje!P47,Puntaje!P$35:P$67,0)</f>
        <v>32</v>
      </c>
      <c r="Q47" s="368">
        <f>RANK(Puntaje!Q47,Puntaje!Q$35:Q$67,0)</f>
        <v>13</v>
      </c>
      <c r="R47" s="368">
        <f>RANK(Puntaje!R47,Puntaje!R$35:R$67,0)</f>
        <v>30</v>
      </c>
      <c r="S47" s="368">
        <f>RANK(Puntaje!S47,Puntaje!S$35:S$67,0)</f>
        <v>9</v>
      </c>
      <c r="T47" s="368">
        <f>RANK(Puntaje!T47,Puntaje!T$35:T$67,0)</f>
        <v>3</v>
      </c>
      <c r="U47" s="368">
        <f>RANK(Puntaje!U47,Puntaje!U$35:U$67,0)</f>
        <v>7</v>
      </c>
      <c r="V47" s="368">
        <f>RANK(Puntaje!V47,Puntaje!V$35:V$67,0)</f>
        <v>14</v>
      </c>
      <c r="W47" s="368">
        <f>RANK(Puntaje!W47,Puntaje!W$35:W$67,0)</f>
        <v>9</v>
      </c>
      <c r="X47" s="368">
        <f>RANK(Puntaje!X47,Puntaje!X$35:X$67,0)</f>
        <v>10</v>
      </c>
      <c r="Y47" s="368">
        <f>RANK(Puntaje!Y47,Puntaje!Y$35:Y$67,0)</f>
        <v>18</v>
      </c>
      <c r="Z47" s="368">
        <f>RANK(Puntaje!Z47,Puntaje!Z$35:Z$67,0)</f>
        <v>20</v>
      </c>
      <c r="AA47" s="368">
        <f>RANK(Puntaje!AA47,Puntaje!AA$35:AA$67,0)</f>
        <v>18</v>
      </c>
      <c r="AB47" s="368">
        <f>RANK(Puntaje!AB47,Puntaje!AB$35:AB$67,0)</f>
        <v>12</v>
      </c>
      <c r="AC47" s="368">
        <f>RANK(Puntaje!AC47,Puntaje!AC$35:AC$67,0)</f>
        <v>15</v>
      </c>
      <c r="AD47" s="368">
        <f>RANK(Puntaje!AD47,Puntaje!AD$35:AD$67,0)</f>
        <v>23</v>
      </c>
      <c r="AE47" s="368">
        <f>RANK(Puntaje!AE47,Puntaje!AE$35:AE$67,0)</f>
        <v>28</v>
      </c>
      <c r="AF47" s="368">
        <f>RANK(Puntaje!AF47,Puntaje!AF$35:AF$67,0)</f>
        <v>7</v>
      </c>
      <c r="AG47" s="368">
        <f>RANK(Puntaje!AG47,Puntaje!AG$35:AG$67,0)</f>
        <v>21</v>
      </c>
      <c r="AH47" s="368">
        <f>RANK(Puntaje!AH47,Puntaje!AH$35:AH$67,0)</f>
        <v>17</v>
      </c>
      <c r="AI47" s="368">
        <f>RANK(Puntaje!AI47,Puntaje!AI$35:AI$67,0)</f>
        <v>7</v>
      </c>
      <c r="AJ47" s="368">
        <f>RANK(Puntaje!AJ47,Puntaje!AJ$35:AJ$67,0)</f>
        <v>19</v>
      </c>
      <c r="AK47" s="368">
        <f>RANK(Puntaje!AK47,Puntaje!AK$35:AK$67,0)</f>
        <v>23</v>
      </c>
      <c r="AL47" s="368">
        <f>RANK(Puntaje!AL47,Puntaje!AL$35:AL$67,0)</f>
        <v>11</v>
      </c>
      <c r="AM47" s="368">
        <f>RANK(Puntaje!AM47,Puntaje!AM$35:AM$67,0)</f>
        <v>17</v>
      </c>
      <c r="AN47" s="368">
        <f>RANK(Puntaje!AN47,Puntaje!AN$35:AN$67,0)</f>
        <v>25</v>
      </c>
      <c r="AO47" s="368">
        <f>RANK(Puntaje!AO47,Puntaje!AO$35:AO$67,0)</f>
        <v>1</v>
      </c>
      <c r="AP47" s="368">
        <f>RANK(Puntaje!AP47,Puntaje!AP$35:AP$67,0)</f>
        <v>5</v>
      </c>
      <c r="AQ47" s="368">
        <f>RANK(Puntaje!AQ47,Puntaje!AQ$35:AQ$67,0)</f>
        <v>29</v>
      </c>
      <c r="AR47" s="368">
        <f>RANK(Puntaje!AR47,Puntaje!AR$35:AR$67,0)</f>
        <v>14</v>
      </c>
      <c r="AS47" s="368">
        <f>RANK(Puntaje!AS47,Puntaje!AS$35:AS$67,0)</f>
        <v>11</v>
      </c>
      <c r="AT47" s="368">
        <f>RANK(Puntaje!AT47,Puntaje!AT$35:AT$67,0)</f>
        <v>20</v>
      </c>
      <c r="AU47" s="368">
        <f>RANK(Puntaje!AU47,Puntaje!AU$35:AU$67,0)</f>
        <v>22</v>
      </c>
      <c r="AV47" s="368">
        <f>RANK(Puntaje!AV47,Puntaje!AV$35:AV$67,0)</f>
        <v>18</v>
      </c>
      <c r="AW47" s="368">
        <f>RANK(Puntaje!AW47,Puntaje!AW$35:AW$67,0)</f>
        <v>24</v>
      </c>
      <c r="AX47" s="368">
        <f>RANK(Puntaje!AX47,Puntaje!AX$35:AX$67,0)</f>
        <v>11</v>
      </c>
      <c r="AY47" s="368">
        <f>RANK(Puntaje!AY47,Puntaje!AY$35:AY$67,0)</f>
        <v>16</v>
      </c>
      <c r="AZ47" s="368">
        <f>RANK(Puntaje!AZ47,Puntaje!AZ$35:AZ$67,0)</f>
        <v>17</v>
      </c>
      <c r="BA47" s="368">
        <f>RANK(Puntaje!BA47,Puntaje!BA$35:BA$67,0)</f>
        <v>29</v>
      </c>
      <c r="BB47" s="368">
        <f>RANK(Puntaje!BB47,Puntaje!BB$35:BB$67,0)</f>
        <v>20</v>
      </c>
      <c r="BC47" s="368">
        <f>RANK(Puntaje!BC47,Puntaje!BC$35:BC$67,0)</f>
        <v>22</v>
      </c>
      <c r="BD47" s="368">
        <f>RANK(Puntaje!BD47,Puntaje!BD$35:BD$67,0)</f>
        <v>13</v>
      </c>
      <c r="BE47" s="368">
        <f>RANK(Puntaje!BE47,Puntaje!BE$35:BE$67,0)</f>
        <v>16</v>
      </c>
      <c r="BF47" s="368">
        <f>RANK(Puntaje!BF47,Puntaje!BF$35:BF$67,0)</f>
        <v>24</v>
      </c>
      <c r="BG47" s="368">
        <f>RANK(Puntaje!BG47,Puntaje!BG$35:BG$67,0)</f>
        <v>14</v>
      </c>
      <c r="BH47" s="368">
        <f>RANK(Puntaje!BH47,Puntaje!BH$35:BH$67,0)</f>
        <v>32</v>
      </c>
      <c r="BI47" s="368">
        <f>RANK(Puntaje!BI47,Puntaje!BI$35:BI$67,0)</f>
        <v>22</v>
      </c>
      <c r="BJ47" s="368">
        <f>RANK(Puntaje!BJ47,Puntaje!BJ$35:BJ$67,0)</f>
        <v>30</v>
      </c>
      <c r="BK47" s="368">
        <f>RANK(Puntaje!BK47,Puntaje!BK$35:BK$67,0)</f>
        <v>25</v>
      </c>
      <c r="BL47" s="368">
        <f>RANK(Puntaje!BL47,Puntaje!BL$35:BL$67,0)</f>
        <v>12</v>
      </c>
      <c r="BM47" s="368">
        <f>RANK(Puntaje!BM47,Puntaje!BM$35:BM$67,0)</f>
        <v>3</v>
      </c>
      <c r="BN47" s="368">
        <f>RANK(Puntaje!BN47,Puntaje!BN$35:BN$67,0)</f>
        <v>4</v>
      </c>
      <c r="BO47" s="368">
        <f>RANK(Puntaje!BO47,Puntaje!BO$35:BO$67,0)</f>
        <v>19</v>
      </c>
      <c r="BP47" s="368">
        <f>RANK(Puntaje!BP47,Puntaje!BP$35:BP$67,0)</f>
        <v>12</v>
      </c>
      <c r="BQ47" s="368">
        <f>RANK(Puntaje!BQ47,Puntaje!BQ$35:BQ$67,0)</f>
        <v>19</v>
      </c>
      <c r="BR47" s="368">
        <f>RANK(Puntaje!BR47,Puntaje!BR$35:BR$67,0)</f>
        <v>15</v>
      </c>
      <c r="BS47" s="368">
        <f>RANK(Puntaje!BS47,Puntaje!BS$35:BS$67,0)</f>
        <v>1</v>
      </c>
      <c r="BT47" s="368">
        <f>RANK(Puntaje!BT47,Puntaje!BT$35:BT$67,0)</f>
        <v>12</v>
      </c>
      <c r="BU47" s="368">
        <f>RANK(Puntaje!BU47,Puntaje!BU$35:BU$67,0)</f>
        <v>17</v>
      </c>
    </row>
    <row r="48" spans="1:73">
      <c r="A48" s="367">
        <v>44</v>
      </c>
      <c r="B48" s="367" t="s">
        <v>93</v>
      </c>
      <c r="C48" s="367">
        <v>2023</v>
      </c>
      <c r="D48" s="368">
        <f>RANK(Puntaje!D48,Puntaje!D$35:D$67,0)</f>
        <v>10</v>
      </c>
      <c r="E48" s="368">
        <f>RANK(Puntaje!E48,Puntaje!E$35:E$67,0)</f>
        <v>2</v>
      </c>
      <c r="F48" s="368">
        <f>RANK(Puntaje!F48,Puntaje!F$35:F$67,0)</f>
        <v>29</v>
      </c>
      <c r="G48" s="368">
        <f>RANK(Puntaje!G48,Puntaje!G$35:G$67,0)</f>
        <v>28</v>
      </c>
      <c r="H48" s="368">
        <f>RANK(Puntaje!H48,Puntaje!H$35:H$67,0)</f>
        <v>25</v>
      </c>
      <c r="I48" s="368">
        <f>RANK(Puntaje!I48,Puntaje!I$35:I$67,0)</f>
        <v>7</v>
      </c>
      <c r="J48" s="368">
        <f>RANK(Puntaje!J48,Puntaje!J$35:J$67,0)</f>
        <v>27</v>
      </c>
      <c r="K48" s="368">
        <f>RANK(Puntaje!K48,Puntaje!K$35:K$67,0)</f>
        <v>29</v>
      </c>
      <c r="L48" s="368">
        <f>RANK(Puntaje!L48,Puntaje!L$35:L$67,0)</f>
        <v>28</v>
      </c>
      <c r="M48" s="368">
        <f>RANK(Puntaje!M48,Puntaje!M$35:M$67,0)</f>
        <v>23</v>
      </c>
      <c r="N48" s="368">
        <f>RANK(Puntaje!N48,Puntaje!N$35:N$67,0)</f>
        <v>23</v>
      </c>
      <c r="O48" s="368">
        <f>RANK(Puntaje!O48,Puntaje!O$35:O$67,0)</f>
        <v>23</v>
      </c>
      <c r="P48" s="368">
        <f>RANK(Puntaje!P48,Puntaje!P$35:P$67,0)</f>
        <v>24</v>
      </c>
      <c r="Q48" s="368">
        <f>RANK(Puntaje!Q48,Puntaje!Q$35:Q$67,0)</f>
        <v>20</v>
      </c>
      <c r="R48" s="368">
        <f>RANK(Puntaje!R48,Puntaje!R$35:R$67,0)</f>
        <v>26</v>
      </c>
      <c r="S48" s="368">
        <f>RANK(Puntaje!S48,Puntaje!S$35:S$67,0)</f>
        <v>22</v>
      </c>
      <c r="T48" s="368">
        <f>RANK(Puntaje!T48,Puntaje!T$35:T$67,0)</f>
        <v>31</v>
      </c>
      <c r="U48" s="368">
        <f>RANK(Puntaje!U48,Puntaje!U$35:U$67,0)</f>
        <v>13</v>
      </c>
      <c r="V48" s="368">
        <f>RANK(Puntaje!V48,Puntaje!V$35:V$67,0)</f>
        <v>30</v>
      </c>
      <c r="W48" s="368">
        <f>RANK(Puntaje!W48,Puntaje!W$35:W$67,0)</f>
        <v>8</v>
      </c>
      <c r="X48" s="368">
        <f>RANK(Puntaje!X48,Puntaje!X$35:X$67,0)</f>
        <v>19</v>
      </c>
      <c r="Y48" s="368">
        <f>RANK(Puntaje!Y48,Puntaje!Y$35:Y$67,0)</f>
        <v>10</v>
      </c>
      <c r="Z48" s="368">
        <f>RANK(Puntaje!Z48,Puntaje!Z$35:Z$67,0)</f>
        <v>3</v>
      </c>
      <c r="AA48" s="368">
        <f>RANK(Puntaje!AA48,Puntaje!AA$35:AA$67,0)</f>
        <v>10</v>
      </c>
      <c r="AB48" s="368">
        <f>RANK(Puntaje!AB48,Puntaje!AB$35:AB$67,0)</f>
        <v>18</v>
      </c>
      <c r="AC48" s="368">
        <f>RANK(Puntaje!AC48,Puntaje!AC$35:AC$67,0)</f>
        <v>20</v>
      </c>
      <c r="AD48" s="368">
        <f>RANK(Puntaje!AD48,Puntaje!AD$35:AD$67,0)</f>
        <v>5</v>
      </c>
      <c r="AE48" s="368">
        <f>RANK(Puntaje!AE48,Puntaje!AE$35:AE$67,0)</f>
        <v>7</v>
      </c>
      <c r="AF48" s="368">
        <f>RANK(Puntaje!AF48,Puntaje!AF$35:AF$67,0)</f>
        <v>2</v>
      </c>
      <c r="AG48" s="368">
        <f>RANK(Puntaje!AG48,Puntaje!AG$35:AG$67,0)</f>
        <v>7</v>
      </c>
      <c r="AH48" s="368">
        <f>RANK(Puntaje!AH48,Puntaje!AH$35:AH$67,0)</f>
        <v>7</v>
      </c>
      <c r="AI48" s="368">
        <f>RANK(Puntaje!AI48,Puntaje!AI$35:AI$67,0)</f>
        <v>9</v>
      </c>
      <c r="AJ48" s="368">
        <f>RANK(Puntaje!AJ48,Puntaje!AJ$35:AJ$67,0)</f>
        <v>32</v>
      </c>
      <c r="AK48" s="368">
        <f>RANK(Puntaje!AK48,Puntaje!AK$35:AK$67,0)</f>
        <v>30</v>
      </c>
      <c r="AL48" s="368">
        <f>RANK(Puntaje!AL48,Puntaje!AL$35:AL$67,0)</f>
        <v>9</v>
      </c>
      <c r="AM48" s="368">
        <f>RANK(Puntaje!AM48,Puntaje!AM$35:AM$67,0)</f>
        <v>24</v>
      </c>
      <c r="AN48" s="368">
        <f>RANK(Puntaje!AN48,Puntaje!AN$35:AN$67,0)</f>
        <v>28</v>
      </c>
      <c r="AO48" s="368">
        <f>RANK(Puntaje!AO48,Puntaje!AO$35:AO$67,0)</f>
        <v>28</v>
      </c>
      <c r="AP48" s="368">
        <f>RANK(Puntaje!AP48,Puntaje!AP$35:AP$67,0)</f>
        <v>29</v>
      </c>
      <c r="AQ48" s="368">
        <f>RANK(Puntaje!AQ48,Puntaje!AQ$35:AQ$67,0)</f>
        <v>8</v>
      </c>
      <c r="AR48" s="368">
        <f>RANK(Puntaje!AR48,Puntaje!AR$35:AR$67,0)</f>
        <v>10</v>
      </c>
      <c r="AS48" s="368">
        <f>RANK(Puntaje!AS48,Puntaje!AS$35:AS$67,0)</f>
        <v>13</v>
      </c>
      <c r="AT48" s="368">
        <f>RANK(Puntaje!AT48,Puntaje!AT$35:AT$67,0)</f>
        <v>2</v>
      </c>
      <c r="AU48" s="368">
        <f>RANK(Puntaje!AU48,Puntaje!AU$35:AU$67,0)</f>
        <v>28</v>
      </c>
      <c r="AV48" s="368">
        <f>RANK(Puntaje!AV48,Puntaje!AV$35:AV$67,0)</f>
        <v>11</v>
      </c>
      <c r="AW48" s="368">
        <f>RANK(Puntaje!AW48,Puntaje!AW$35:AW$67,0)</f>
        <v>3</v>
      </c>
      <c r="AX48" s="368">
        <f>RANK(Puntaje!AX48,Puntaje!AX$35:AX$67,0)</f>
        <v>14</v>
      </c>
      <c r="AY48" s="368">
        <f>RANK(Puntaje!AY48,Puntaje!AY$35:AY$67,0)</f>
        <v>25</v>
      </c>
      <c r="AZ48" s="368">
        <f>RANK(Puntaje!AZ48,Puntaje!AZ$35:AZ$67,0)</f>
        <v>26</v>
      </c>
      <c r="BA48" s="368">
        <f>RANK(Puntaje!BA48,Puntaje!BA$35:BA$67,0)</f>
        <v>8</v>
      </c>
      <c r="BB48" s="368">
        <f>RANK(Puntaje!BB48,Puntaje!BB$35:BB$67,0)</f>
        <v>30</v>
      </c>
      <c r="BC48" s="368">
        <f>RANK(Puntaje!BC48,Puntaje!BC$35:BC$67,0)</f>
        <v>26</v>
      </c>
      <c r="BD48" s="368">
        <f>RANK(Puntaje!BD48,Puntaje!BD$35:BD$67,0)</f>
        <v>28</v>
      </c>
      <c r="BE48" s="368">
        <f>RANK(Puntaje!BE48,Puntaje!BE$35:BE$67,0)</f>
        <v>8</v>
      </c>
      <c r="BF48" s="368">
        <f>RANK(Puntaje!BF48,Puntaje!BF$35:BF$67,0)</f>
        <v>3</v>
      </c>
      <c r="BG48" s="368">
        <f>RANK(Puntaje!BG48,Puntaje!BG$35:BG$67,0)</f>
        <v>30</v>
      </c>
      <c r="BH48" s="368">
        <f>RANK(Puntaje!BH48,Puntaje!BH$35:BH$67,0)</f>
        <v>9</v>
      </c>
      <c r="BI48" s="368">
        <f>RANK(Puntaje!BI48,Puntaje!BI$35:BI$67,0)</f>
        <v>13</v>
      </c>
      <c r="BJ48" s="368">
        <f>RANK(Puntaje!BJ48,Puntaje!BJ$35:BJ$67,0)</f>
        <v>23</v>
      </c>
      <c r="BK48" s="368">
        <f>RANK(Puntaje!BK48,Puntaje!BK$35:BK$67,0)</f>
        <v>18</v>
      </c>
      <c r="BL48" s="368">
        <f>RANK(Puntaje!BL48,Puntaje!BL$35:BL$67,0)</f>
        <v>30</v>
      </c>
      <c r="BM48" s="368">
        <f>RANK(Puntaje!BM48,Puntaje!BM$35:BM$67,0)</f>
        <v>29</v>
      </c>
      <c r="BN48" s="368">
        <f>RANK(Puntaje!BN48,Puntaje!BN$35:BN$67,0)</f>
        <v>8</v>
      </c>
      <c r="BO48" s="368">
        <f>RANK(Puntaje!BO48,Puntaje!BO$35:BO$67,0)</f>
        <v>31</v>
      </c>
      <c r="BP48" s="368">
        <f>RANK(Puntaje!BP48,Puntaje!BP$35:BP$67,0)</f>
        <v>29</v>
      </c>
      <c r="BQ48" s="368">
        <f>RANK(Puntaje!BQ48,Puntaje!BQ$35:BQ$67,0)</f>
        <v>27</v>
      </c>
      <c r="BR48" s="368">
        <f>RANK(Puntaje!BR48,Puntaje!BR$35:BR$67,0)</f>
        <v>27</v>
      </c>
      <c r="BS48" s="368">
        <f>RANK(Puntaje!BS48,Puntaje!BS$35:BS$67,0)</f>
        <v>27</v>
      </c>
      <c r="BT48" s="368">
        <f>RANK(Puntaje!BT48,Puntaje!BT$35:BT$67,0)</f>
        <v>19</v>
      </c>
      <c r="BU48" s="368">
        <f>RANK(Puntaje!BU48,Puntaje!BU$35:BU$67,0)</f>
        <v>22</v>
      </c>
    </row>
    <row r="49" spans="1:73">
      <c r="A49" s="367">
        <v>47</v>
      </c>
      <c r="B49" s="367" t="s">
        <v>94</v>
      </c>
      <c r="C49" s="367">
        <v>2023</v>
      </c>
      <c r="D49" s="368">
        <f>RANK(Puntaje!D49,Puntaje!D$35:D$67,0)</f>
        <v>12</v>
      </c>
      <c r="E49" s="368">
        <f>RANK(Puntaje!E49,Puntaje!E$35:E$67,0)</f>
        <v>24</v>
      </c>
      <c r="F49" s="368">
        <f>RANK(Puntaje!F49,Puntaje!F$35:F$67,0)</f>
        <v>15</v>
      </c>
      <c r="G49" s="368">
        <f>RANK(Puntaje!G49,Puntaje!G$35:G$67,0)</f>
        <v>21</v>
      </c>
      <c r="H49" s="368">
        <f>RANK(Puntaje!H49,Puntaje!H$35:H$67,0)</f>
        <v>24</v>
      </c>
      <c r="I49" s="368">
        <f>RANK(Puntaje!I49,Puntaje!I$35:I$67,0)</f>
        <v>27</v>
      </c>
      <c r="J49" s="368">
        <f>RANK(Puntaje!J49,Puntaje!J$35:J$67,0)</f>
        <v>15</v>
      </c>
      <c r="K49" s="368">
        <f>RANK(Puntaje!K49,Puntaje!K$35:K$67,0)</f>
        <v>23</v>
      </c>
      <c r="L49" s="368">
        <f>RANK(Puntaje!L49,Puntaje!L$35:L$67,0)</f>
        <v>4</v>
      </c>
      <c r="M49" s="368">
        <f>RANK(Puntaje!M49,Puntaje!M$35:M$67,0)</f>
        <v>13</v>
      </c>
      <c r="N49" s="368">
        <f>RANK(Puntaje!N49,Puntaje!N$35:N$67,0)</f>
        <v>31</v>
      </c>
      <c r="O49" s="368">
        <f>RANK(Puntaje!O49,Puntaje!O$35:O$67,0)</f>
        <v>7</v>
      </c>
      <c r="P49" s="368">
        <f>RANK(Puntaje!P49,Puntaje!P$35:P$67,0)</f>
        <v>18</v>
      </c>
      <c r="Q49" s="368">
        <f>RANK(Puntaje!Q49,Puntaje!Q$35:Q$67,0)</f>
        <v>1</v>
      </c>
      <c r="R49" s="368">
        <f>RANK(Puntaje!R49,Puntaje!R$35:R$67,0)</f>
        <v>4</v>
      </c>
      <c r="S49" s="368">
        <f>RANK(Puntaje!S49,Puntaje!S$35:S$67,0)</f>
        <v>5</v>
      </c>
      <c r="T49" s="368">
        <f>RANK(Puntaje!T49,Puntaje!T$35:T$67,0)</f>
        <v>4</v>
      </c>
      <c r="U49" s="368">
        <f>RANK(Puntaje!U49,Puntaje!U$35:U$67,0)</f>
        <v>25</v>
      </c>
      <c r="V49" s="368">
        <f>RANK(Puntaje!V49,Puntaje!V$35:V$67,0)</f>
        <v>12</v>
      </c>
      <c r="W49" s="368">
        <f>RANK(Puntaje!W49,Puntaje!W$35:W$67,0)</f>
        <v>2</v>
      </c>
      <c r="X49" s="368">
        <f>RANK(Puntaje!X49,Puntaje!X$35:X$67,0)</f>
        <v>25</v>
      </c>
      <c r="Y49" s="368">
        <f>RANK(Puntaje!Y49,Puntaje!Y$35:Y$67,0)</f>
        <v>25</v>
      </c>
      <c r="Z49" s="368">
        <f>RANK(Puntaje!Z49,Puntaje!Z$35:Z$67,0)</f>
        <v>18</v>
      </c>
      <c r="AA49" s="368">
        <f>RANK(Puntaje!AA49,Puntaje!AA$35:AA$67,0)</f>
        <v>22</v>
      </c>
      <c r="AB49" s="368">
        <f>RANK(Puntaje!AB49,Puntaje!AB$35:AB$67,0)</f>
        <v>17</v>
      </c>
      <c r="AC49" s="368">
        <f>RANK(Puntaje!AC49,Puntaje!AC$35:AC$67,0)</f>
        <v>27</v>
      </c>
      <c r="AD49" s="368">
        <f>RANK(Puntaje!AD49,Puntaje!AD$35:AD$67,0)</f>
        <v>18</v>
      </c>
      <c r="AE49" s="368">
        <f>RANK(Puntaje!AE49,Puntaje!AE$35:AE$67,0)</f>
        <v>5</v>
      </c>
      <c r="AF49" s="368">
        <f>RANK(Puntaje!AF49,Puntaje!AF$35:AF$67,0)</f>
        <v>4</v>
      </c>
      <c r="AG49" s="368">
        <f>RANK(Puntaje!AG49,Puntaje!AG$35:AG$67,0)</f>
        <v>20</v>
      </c>
      <c r="AH49" s="368">
        <f>RANK(Puntaje!AH49,Puntaje!AH$35:AH$67,0)</f>
        <v>21</v>
      </c>
      <c r="AI49" s="368">
        <f>RANK(Puntaje!AI49,Puntaje!AI$35:AI$67,0)</f>
        <v>10</v>
      </c>
      <c r="AJ49" s="368">
        <f>RANK(Puntaje!AJ49,Puntaje!AJ$35:AJ$67,0)</f>
        <v>22</v>
      </c>
      <c r="AK49" s="368">
        <f>RANK(Puntaje!AK49,Puntaje!AK$35:AK$67,0)</f>
        <v>20</v>
      </c>
      <c r="AL49" s="368">
        <f>RANK(Puntaje!AL49,Puntaje!AL$35:AL$67,0)</f>
        <v>25</v>
      </c>
      <c r="AM49" s="368">
        <f>RANK(Puntaje!AM49,Puntaje!AM$35:AM$67,0)</f>
        <v>14</v>
      </c>
      <c r="AN49" s="368">
        <f>RANK(Puntaje!AN49,Puntaje!AN$35:AN$67,0)</f>
        <v>26</v>
      </c>
      <c r="AO49" s="368">
        <f>RANK(Puntaje!AO49,Puntaje!AO$35:AO$67,0)</f>
        <v>19</v>
      </c>
      <c r="AP49" s="368">
        <f>RANK(Puntaje!AP49,Puntaje!AP$35:AP$67,0)</f>
        <v>17</v>
      </c>
      <c r="AQ49" s="368">
        <f>RANK(Puntaje!AQ49,Puntaje!AQ$35:AQ$67,0)</f>
        <v>15</v>
      </c>
      <c r="AR49" s="368">
        <f>RANK(Puntaje!AR49,Puntaje!AR$35:AR$67,0)</f>
        <v>23</v>
      </c>
      <c r="AS49" s="368">
        <f>RANK(Puntaje!AS49,Puntaje!AS$35:AS$67,0)</f>
        <v>28</v>
      </c>
      <c r="AT49" s="368">
        <f>RANK(Puntaje!AT49,Puntaje!AT$35:AT$67,0)</f>
        <v>5</v>
      </c>
      <c r="AU49" s="368">
        <f>RANK(Puntaje!AU49,Puntaje!AU$35:AU$67,0)</f>
        <v>6</v>
      </c>
      <c r="AV49" s="368">
        <f>RANK(Puntaje!AV49,Puntaje!AV$35:AV$67,0)</f>
        <v>2</v>
      </c>
      <c r="AW49" s="368">
        <f>RANK(Puntaje!AW49,Puntaje!AW$35:AW$67,0)</f>
        <v>23</v>
      </c>
      <c r="AX49" s="368">
        <f>RANK(Puntaje!AX49,Puntaje!AX$35:AX$67,0)</f>
        <v>21</v>
      </c>
      <c r="AY49" s="368">
        <f>RANK(Puntaje!AY49,Puntaje!AY$35:AY$67,0)</f>
        <v>18</v>
      </c>
      <c r="AZ49" s="368">
        <f>RANK(Puntaje!AZ49,Puntaje!AZ$35:AZ$67,0)</f>
        <v>21</v>
      </c>
      <c r="BA49" s="368">
        <f>RANK(Puntaje!BA49,Puntaje!BA$35:BA$67,0)</f>
        <v>6</v>
      </c>
      <c r="BB49" s="368">
        <f>RANK(Puntaje!BB49,Puntaje!BB$35:BB$67,0)</f>
        <v>9</v>
      </c>
      <c r="BC49" s="368">
        <f>RANK(Puntaje!BC49,Puntaje!BC$35:BC$67,0)</f>
        <v>16</v>
      </c>
      <c r="BD49" s="368">
        <f>RANK(Puntaje!BD49,Puntaje!BD$35:BD$67,0)</f>
        <v>7</v>
      </c>
      <c r="BE49" s="368">
        <f>RANK(Puntaje!BE49,Puntaje!BE$35:BE$67,0)</f>
        <v>21</v>
      </c>
      <c r="BF49" s="368">
        <f>RANK(Puntaje!BF49,Puntaje!BF$35:BF$67,0)</f>
        <v>16</v>
      </c>
      <c r="BG49" s="368">
        <f>RANK(Puntaje!BG49,Puntaje!BG$35:BG$67,0)</f>
        <v>23</v>
      </c>
      <c r="BH49" s="368">
        <f>RANK(Puntaje!BH49,Puntaje!BH$35:BH$67,0)</f>
        <v>21</v>
      </c>
      <c r="BI49" s="368">
        <f>RANK(Puntaje!BI49,Puntaje!BI$35:BI$67,0)</f>
        <v>33</v>
      </c>
      <c r="BJ49" s="368">
        <f>RANK(Puntaje!BJ49,Puntaje!BJ$35:BJ$67,0)</f>
        <v>28</v>
      </c>
      <c r="BK49" s="368">
        <f>RANK(Puntaje!BK49,Puntaje!BK$35:BK$67,0)</f>
        <v>29</v>
      </c>
      <c r="BL49" s="368">
        <f>RANK(Puntaje!BL49,Puntaje!BL$35:BL$67,0)</f>
        <v>22</v>
      </c>
      <c r="BM49" s="368">
        <f>RANK(Puntaje!BM49,Puntaje!BM$35:BM$67,0)</f>
        <v>23</v>
      </c>
      <c r="BN49" s="368">
        <f>RANK(Puntaje!BN49,Puntaje!BN$35:BN$67,0)</f>
        <v>5</v>
      </c>
      <c r="BO49" s="368">
        <f>RANK(Puntaje!BO49,Puntaje!BO$35:BO$67,0)</f>
        <v>30</v>
      </c>
      <c r="BP49" s="368">
        <f>RANK(Puntaje!BP49,Puntaje!BP$35:BP$67,0)</f>
        <v>25</v>
      </c>
      <c r="BQ49" s="368">
        <f>RANK(Puntaje!BQ49,Puntaje!BQ$35:BQ$67,0)</f>
        <v>29</v>
      </c>
      <c r="BR49" s="368">
        <f>RANK(Puntaje!BR49,Puntaje!BR$35:BR$67,0)</f>
        <v>7</v>
      </c>
      <c r="BS49" s="368">
        <f>RANK(Puntaje!BS49,Puntaje!BS$35:BS$67,0)</f>
        <v>13</v>
      </c>
      <c r="BT49" s="368">
        <f>RANK(Puntaje!BT49,Puntaje!BT$35:BT$67,0)</f>
        <v>11</v>
      </c>
      <c r="BU49" s="368">
        <f>RANK(Puntaje!BU49,Puntaje!BU$35:BU$67,0)</f>
        <v>19</v>
      </c>
    </row>
    <row r="50" spans="1:73">
      <c r="A50" s="367">
        <v>50</v>
      </c>
      <c r="B50" s="367" t="s">
        <v>95</v>
      </c>
      <c r="C50" s="367">
        <v>2023</v>
      </c>
      <c r="D50" s="368">
        <f>RANK(Puntaje!D50,Puntaje!D$35:D$67,0)</f>
        <v>7</v>
      </c>
      <c r="E50" s="368">
        <f>RANK(Puntaje!E50,Puntaje!E$35:E$67,0)</f>
        <v>6</v>
      </c>
      <c r="F50" s="368">
        <f>RANK(Puntaje!F50,Puntaje!F$35:F$67,0)</f>
        <v>20</v>
      </c>
      <c r="G50" s="368">
        <f>RANK(Puntaje!G50,Puntaje!G$35:G$67,0)</f>
        <v>20</v>
      </c>
      <c r="H50" s="368">
        <f>RANK(Puntaje!H50,Puntaje!H$35:H$67,0)</f>
        <v>18</v>
      </c>
      <c r="I50" s="368">
        <f>RANK(Puntaje!I50,Puntaje!I$35:I$67,0)</f>
        <v>12</v>
      </c>
      <c r="J50" s="368">
        <f>RANK(Puntaje!J50,Puntaje!J$35:J$67,0)</f>
        <v>2</v>
      </c>
      <c r="K50" s="368">
        <f>RANK(Puntaje!K50,Puntaje!K$35:K$67,0)</f>
        <v>3</v>
      </c>
      <c r="L50" s="368">
        <f>RANK(Puntaje!L50,Puntaje!L$35:L$67,0)</f>
        <v>8</v>
      </c>
      <c r="M50" s="368">
        <f>RANK(Puntaje!M50,Puntaje!M$35:M$67,0)</f>
        <v>25</v>
      </c>
      <c r="N50" s="368">
        <f>RANK(Puntaje!N50,Puntaje!N$35:N$67,0)</f>
        <v>1</v>
      </c>
      <c r="O50" s="368">
        <f>RANK(Puntaje!O50,Puntaje!O$35:O$67,0)</f>
        <v>24</v>
      </c>
      <c r="P50" s="368">
        <f>RANK(Puntaje!P50,Puntaje!P$35:P$67,0)</f>
        <v>3</v>
      </c>
      <c r="Q50" s="368">
        <f>RANK(Puntaje!Q50,Puntaje!Q$35:Q$67,0)</f>
        <v>24</v>
      </c>
      <c r="R50" s="368">
        <f>RANK(Puntaje!R50,Puntaje!R$35:R$67,0)</f>
        <v>9</v>
      </c>
      <c r="S50" s="368">
        <f>RANK(Puntaje!S50,Puntaje!S$35:S$67,0)</f>
        <v>24</v>
      </c>
      <c r="T50" s="368">
        <f>RANK(Puntaje!T50,Puntaje!T$35:T$67,0)</f>
        <v>23</v>
      </c>
      <c r="U50" s="368">
        <f>RANK(Puntaje!U50,Puntaje!U$35:U$67,0)</f>
        <v>23</v>
      </c>
      <c r="V50" s="368">
        <f>RANK(Puntaje!V50,Puntaje!V$35:V$67,0)</f>
        <v>20</v>
      </c>
      <c r="W50" s="368">
        <f>RANK(Puntaje!W50,Puntaje!W$35:W$67,0)</f>
        <v>20</v>
      </c>
      <c r="X50" s="368">
        <f>RANK(Puntaje!X50,Puntaje!X$35:X$67,0)</f>
        <v>20</v>
      </c>
      <c r="Y50" s="368">
        <f>RANK(Puntaje!Y50,Puntaje!Y$35:Y$67,0)</f>
        <v>19</v>
      </c>
      <c r="Z50" s="368">
        <f>RANK(Puntaje!Z50,Puntaje!Z$35:Z$67,0)</f>
        <v>27</v>
      </c>
      <c r="AA50" s="368">
        <f>RANK(Puntaje!AA50,Puntaje!AA$35:AA$67,0)</f>
        <v>27</v>
      </c>
      <c r="AB50" s="368">
        <f>RANK(Puntaje!AB50,Puntaje!AB$35:AB$67,0)</f>
        <v>24</v>
      </c>
      <c r="AC50" s="368">
        <f>RANK(Puntaje!AC50,Puntaje!AC$35:AC$67,0)</f>
        <v>25</v>
      </c>
      <c r="AD50" s="368">
        <f>RANK(Puntaje!AD50,Puntaje!AD$35:AD$67,0)</f>
        <v>20</v>
      </c>
      <c r="AE50" s="368">
        <f>RANK(Puntaje!AE50,Puntaje!AE$35:AE$67,0)</f>
        <v>20</v>
      </c>
      <c r="AF50" s="368">
        <f>RANK(Puntaje!AF50,Puntaje!AF$35:AF$67,0)</f>
        <v>5</v>
      </c>
      <c r="AG50" s="368">
        <f>RANK(Puntaje!AG50,Puntaje!AG$35:AG$67,0)</f>
        <v>4</v>
      </c>
      <c r="AH50" s="368">
        <f>RANK(Puntaje!AH50,Puntaje!AH$35:AH$67,0)</f>
        <v>6</v>
      </c>
      <c r="AI50" s="368">
        <f>RANK(Puntaje!AI50,Puntaje!AI$35:AI$67,0)</f>
        <v>13</v>
      </c>
      <c r="AJ50" s="368">
        <f>RANK(Puntaje!AJ50,Puntaje!AJ$35:AJ$67,0)</f>
        <v>13</v>
      </c>
      <c r="AK50" s="368">
        <f>RANK(Puntaje!AK50,Puntaje!AK$35:AK$67,0)</f>
        <v>17</v>
      </c>
      <c r="AL50" s="368">
        <f>RANK(Puntaje!AL50,Puntaje!AL$35:AL$67,0)</f>
        <v>12</v>
      </c>
      <c r="AM50" s="368">
        <f>RANK(Puntaje!AM50,Puntaje!AM$35:AM$67,0)</f>
        <v>22</v>
      </c>
      <c r="AN50" s="368">
        <f>RANK(Puntaje!AN50,Puntaje!AN$35:AN$67,0)</f>
        <v>24</v>
      </c>
      <c r="AO50" s="368">
        <f>RANK(Puntaje!AO50,Puntaje!AO$35:AO$67,0)</f>
        <v>16</v>
      </c>
      <c r="AP50" s="368">
        <f>RANK(Puntaje!AP50,Puntaje!AP$35:AP$67,0)</f>
        <v>13</v>
      </c>
      <c r="AQ50" s="368">
        <f>RANK(Puntaje!AQ50,Puntaje!AQ$35:AQ$67,0)</f>
        <v>18</v>
      </c>
      <c r="AR50" s="368">
        <f>RANK(Puntaje!AR50,Puntaje!AR$35:AR$67,0)</f>
        <v>20</v>
      </c>
      <c r="AS50" s="368">
        <f>RANK(Puntaje!AS50,Puntaje!AS$35:AS$67,0)</f>
        <v>2</v>
      </c>
      <c r="AT50" s="368">
        <f>RANK(Puntaje!AT50,Puntaje!AT$35:AT$67,0)</f>
        <v>13</v>
      </c>
      <c r="AU50" s="368">
        <f>RANK(Puntaje!AU50,Puntaje!AU$35:AU$67,0)</f>
        <v>24</v>
      </c>
      <c r="AV50" s="368">
        <f>RANK(Puntaje!AV50,Puntaje!AV$35:AV$67,0)</f>
        <v>31</v>
      </c>
      <c r="AW50" s="368">
        <f>RANK(Puntaje!AW50,Puntaje!AW$35:AW$67,0)</f>
        <v>27</v>
      </c>
      <c r="AX50" s="368">
        <f>RANK(Puntaje!AX50,Puntaje!AX$35:AX$67,0)</f>
        <v>18</v>
      </c>
      <c r="AY50" s="368">
        <f>RANK(Puntaje!AY50,Puntaje!AY$35:AY$67,0)</f>
        <v>20</v>
      </c>
      <c r="AZ50" s="368">
        <f>RANK(Puntaje!AZ50,Puntaje!AZ$35:AZ$67,0)</f>
        <v>22</v>
      </c>
      <c r="BA50" s="368">
        <f>RANK(Puntaje!BA50,Puntaje!BA$35:BA$67,0)</f>
        <v>19</v>
      </c>
      <c r="BB50" s="368">
        <f>RANK(Puntaje!BB50,Puntaje!BB$35:BB$67,0)</f>
        <v>31</v>
      </c>
      <c r="BC50" s="368">
        <f>RANK(Puntaje!BC50,Puntaje!BC$35:BC$67,0)</f>
        <v>13</v>
      </c>
      <c r="BD50" s="368">
        <f>RANK(Puntaje!BD50,Puntaje!BD$35:BD$67,0)</f>
        <v>8</v>
      </c>
      <c r="BE50" s="368">
        <f>RANK(Puntaje!BE50,Puntaje!BE$35:BE$67,0)</f>
        <v>32</v>
      </c>
      <c r="BF50" s="368">
        <f>RANK(Puntaje!BF50,Puntaje!BF$35:BF$67,0)</f>
        <v>10</v>
      </c>
      <c r="BG50" s="368">
        <f>RANK(Puntaje!BG50,Puntaje!BG$35:BG$67,0)</f>
        <v>21</v>
      </c>
      <c r="BH50" s="368">
        <f>RANK(Puntaje!BH50,Puntaje!BH$35:BH$67,0)</f>
        <v>14</v>
      </c>
      <c r="BI50" s="368">
        <f>RANK(Puntaje!BI50,Puntaje!BI$35:BI$67,0)</f>
        <v>9</v>
      </c>
      <c r="BJ50" s="368">
        <f>RANK(Puntaje!BJ50,Puntaje!BJ$35:BJ$67,0)</f>
        <v>20</v>
      </c>
      <c r="BK50" s="368">
        <f>RANK(Puntaje!BK50,Puntaje!BK$35:BK$67,0)</f>
        <v>16</v>
      </c>
      <c r="BL50" s="368">
        <f>RANK(Puntaje!BL50,Puntaje!BL$35:BL$67,0)</f>
        <v>28</v>
      </c>
      <c r="BM50" s="368">
        <f>RANK(Puntaje!BM50,Puntaje!BM$35:BM$67,0)</f>
        <v>2</v>
      </c>
      <c r="BN50" s="368">
        <f>RANK(Puntaje!BN50,Puntaje!BN$35:BN$67,0)</f>
        <v>17</v>
      </c>
      <c r="BO50" s="368">
        <f>RANK(Puntaje!BO50,Puntaje!BO$35:BO$67,0)</f>
        <v>15</v>
      </c>
      <c r="BP50" s="368">
        <f>RANK(Puntaje!BP50,Puntaje!BP$35:BP$67,0)</f>
        <v>5</v>
      </c>
      <c r="BQ50" s="368">
        <f>RANK(Puntaje!BQ50,Puntaje!BQ$35:BQ$67,0)</f>
        <v>18</v>
      </c>
      <c r="BR50" s="368">
        <f>RANK(Puntaje!BR50,Puntaje!BR$35:BR$67,0)</f>
        <v>25</v>
      </c>
      <c r="BS50" s="368">
        <f>RANK(Puntaje!BS50,Puntaje!BS$35:BS$67,0)</f>
        <v>22</v>
      </c>
      <c r="BT50" s="368">
        <f>RANK(Puntaje!BT50,Puntaje!BT$35:BT$67,0)</f>
        <v>14</v>
      </c>
      <c r="BU50" s="368">
        <f>RANK(Puntaje!BU50,Puntaje!BU$35:BU$67,0)</f>
        <v>1</v>
      </c>
    </row>
    <row r="51" spans="1:73">
      <c r="A51" s="367">
        <v>52</v>
      </c>
      <c r="B51" s="367" t="s">
        <v>96</v>
      </c>
      <c r="C51" s="367">
        <v>2023</v>
      </c>
      <c r="D51" s="368">
        <f>RANK(Puntaje!D51,Puntaje!D$35:D$67,0)</f>
        <v>9</v>
      </c>
      <c r="E51" s="368">
        <f>RANK(Puntaje!E51,Puntaje!E$35:E$67,0)</f>
        <v>15</v>
      </c>
      <c r="F51" s="368">
        <f>RANK(Puntaje!F51,Puntaje!F$35:F$67,0)</f>
        <v>22</v>
      </c>
      <c r="G51" s="368">
        <f>RANK(Puntaje!G51,Puntaje!G$35:G$67,0)</f>
        <v>13</v>
      </c>
      <c r="H51" s="368">
        <f>RANK(Puntaje!H51,Puntaje!H$35:H$67,0)</f>
        <v>17</v>
      </c>
      <c r="I51" s="368">
        <f>RANK(Puntaje!I51,Puntaje!I$35:I$67,0)</f>
        <v>28</v>
      </c>
      <c r="J51" s="368">
        <f>RANK(Puntaje!J51,Puntaje!J$35:J$67,0)</f>
        <v>14</v>
      </c>
      <c r="K51" s="368">
        <f>RANK(Puntaje!K51,Puntaje!K$35:K$67,0)</f>
        <v>7</v>
      </c>
      <c r="L51" s="368">
        <f>RANK(Puntaje!L51,Puntaje!L$35:L$67,0)</f>
        <v>21</v>
      </c>
      <c r="M51" s="368">
        <f>RANK(Puntaje!M51,Puntaje!M$35:M$67,0)</f>
        <v>26</v>
      </c>
      <c r="N51" s="368">
        <f>RANK(Puntaje!N51,Puntaje!N$35:N$67,0)</f>
        <v>11</v>
      </c>
      <c r="O51" s="368">
        <f>RANK(Puntaje!O51,Puntaje!O$35:O$67,0)</f>
        <v>22</v>
      </c>
      <c r="P51" s="368">
        <f>RANK(Puntaje!P51,Puntaje!P$35:P$67,0)</f>
        <v>21</v>
      </c>
      <c r="Q51" s="368">
        <f>RANK(Puntaje!Q51,Puntaje!Q$35:Q$67,0)</f>
        <v>2</v>
      </c>
      <c r="R51" s="368">
        <f>RANK(Puntaje!R51,Puntaje!R$35:R$67,0)</f>
        <v>3</v>
      </c>
      <c r="S51" s="368">
        <f>RANK(Puntaje!S51,Puntaje!S$35:S$67,0)</f>
        <v>15</v>
      </c>
      <c r="T51" s="368">
        <f>RANK(Puntaje!T51,Puntaje!T$35:T$67,0)</f>
        <v>14</v>
      </c>
      <c r="U51" s="368">
        <f>RANK(Puntaje!U51,Puntaje!U$35:U$67,0)</f>
        <v>20</v>
      </c>
      <c r="V51" s="368">
        <f>RANK(Puntaje!V51,Puntaje!V$35:V$67,0)</f>
        <v>31</v>
      </c>
      <c r="W51" s="368">
        <f>RANK(Puntaje!W51,Puntaje!W$35:W$67,0)</f>
        <v>19</v>
      </c>
      <c r="X51" s="368">
        <f>RANK(Puntaje!X51,Puntaje!X$35:X$67,0)</f>
        <v>14</v>
      </c>
      <c r="Y51" s="368">
        <f>RANK(Puntaje!Y51,Puntaje!Y$35:Y$67,0)</f>
        <v>9</v>
      </c>
      <c r="Z51" s="368">
        <f>RANK(Puntaje!Z51,Puntaje!Z$35:Z$67,0)</f>
        <v>1</v>
      </c>
      <c r="AA51" s="368">
        <f>RANK(Puntaje!AA51,Puntaje!AA$35:AA$67,0)</f>
        <v>13</v>
      </c>
      <c r="AB51" s="368">
        <f>RANK(Puntaje!AB51,Puntaje!AB$35:AB$67,0)</f>
        <v>14</v>
      </c>
      <c r="AC51" s="368">
        <f>RANK(Puntaje!AC51,Puntaje!AC$35:AC$67,0)</f>
        <v>8</v>
      </c>
      <c r="AD51" s="368">
        <f>RANK(Puntaje!AD51,Puntaje!AD$35:AD$67,0)</f>
        <v>24</v>
      </c>
      <c r="AE51" s="368">
        <f>RANK(Puntaje!AE51,Puntaje!AE$35:AE$67,0)</f>
        <v>10</v>
      </c>
      <c r="AF51" s="368">
        <f>RANK(Puntaje!AF51,Puntaje!AF$35:AF$67,0)</f>
        <v>21</v>
      </c>
      <c r="AG51" s="368">
        <f>RANK(Puntaje!AG51,Puntaje!AG$35:AG$67,0)</f>
        <v>8</v>
      </c>
      <c r="AH51" s="368">
        <f>RANK(Puntaje!AH51,Puntaje!AH$35:AH$67,0)</f>
        <v>9</v>
      </c>
      <c r="AI51" s="368">
        <f>RANK(Puntaje!AI51,Puntaje!AI$35:AI$67,0)</f>
        <v>2</v>
      </c>
      <c r="AJ51" s="368">
        <f>RANK(Puntaje!AJ51,Puntaje!AJ$35:AJ$67,0)</f>
        <v>24</v>
      </c>
      <c r="AK51" s="368">
        <f>RANK(Puntaje!AK51,Puntaje!AK$35:AK$67,0)</f>
        <v>19</v>
      </c>
      <c r="AL51" s="368">
        <f>RANK(Puntaje!AL51,Puntaje!AL$35:AL$67,0)</f>
        <v>31</v>
      </c>
      <c r="AM51" s="368">
        <f>RANK(Puntaje!AM51,Puntaje!AM$35:AM$67,0)</f>
        <v>10</v>
      </c>
      <c r="AN51" s="368">
        <f>RANK(Puntaje!AN51,Puntaje!AN$35:AN$67,0)</f>
        <v>6</v>
      </c>
      <c r="AO51" s="368">
        <f>RANK(Puntaje!AO51,Puntaje!AO$35:AO$67,0)</f>
        <v>12</v>
      </c>
      <c r="AP51" s="368">
        <f>RANK(Puntaje!AP51,Puntaje!AP$35:AP$67,0)</f>
        <v>9</v>
      </c>
      <c r="AQ51" s="368">
        <f>RANK(Puntaje!AQ51,Puntaje!AQ$35:AQ$67,0)</f>
        <v>21</v>
      </c>
      <c r="AR51" s="368">
        <f>RANK(Puntaje!AR51,Puntaje!AR$35:AR$67,0)</f>
        <v>7</v>
      </c>
      <c r="AS51" s="368">
        <f>RANK(Puntaje!AS51,Puntaje!AS$35:AS$67,0)</f>
        <v>16</v>
      </c>
      <c r="AT51" s="368">
        <f>RANK(Puntaje!AT51,Puntaje!AT$35:AT$67,0)</f>
        <v>18</v>
      </c>
      <c r="AU51" s="368">
        <f>RANK(Puntaje!AU51,Puntaje!AU$35:AU$67,0)</f>
        <v>7</v>
      </c>
      <c r="AV51" s="368">
        <f>RANK(Puntaje!AV51,Puntaje!AV$35:AV$67,0)</f>
        <v>26</v>
      </c>
      <c r="AW51" s="368">
        <f>RANK(Puntaje!AW51,Puntaje!AW$35:AW$67,0)</f>
        <v>14</v>
      </c>
      <c r="AX51" s="368">
        <f>RANK(Puntaje!AX51,Puntaje!AX$35:AX$67,0)</f>
        <v>17</v>
      </c>
      <c r="AY51" s="368">
        <f>RANK(Puntaje!AY51,Puntaje!AY$35:AY$67,0)</f>
        <v>12</v>
      </c>
      <c r="AZ51" s="368">
        <f>RANK(Puntaje!AZ51,Puntaje!AZ$35:AZ$67,0)</f>
        <v>24</v>
      </c>
      <c r="BA51" s="368">
        <f>RANK(Puntaje!BA51,Puntaje!BA$35:BA$67,0)</f>
        <v>28</v>
      </c>
      <c r="BB51" s="368">
        <f>RANK(Puntaje!BB51,Puntaje!BB$35:BB$67,0)</f>
        <v>11</v>
      </c>
      <c r="BC51" s="368">
        <f>RANK(Puntaje!BC51,Puntaje!BC$35:BC$67,0)</f>
        <v>24</v>
      </c>
      <c r="BD51" s="368">
        <f>RANK(Puntaje!BD51,Puntaje!BD$35:BD$67,0)</f>
        <v>27</v>
      </c>
      <c r="BE51" s="368">
        <f>RANK(Puntaje!BE51,Puntaje!BE$35:BE$67,0)</f>
        <v>4</v>
      </c>
      <c r="BF51" s="368">
        <f>RANK(Puntaje!BF51,Puntaje!BF$35:BF$67,0)</f>
        <v>11</v>
      </c>
      <c r="BG51" s="368">
        <f>RANK(Puntaje!BG51,Puntaje!BG$35:BG$67,0)</f>
        <v>7</v>
      </c>
      <c r="BH51" s="368">
        <f>RANK(Puntaje!BH51,Puntaje!BH$35:BH$67,0)</f>
        <v>4</v>
      </c>
      <c r="BI51" s="368">
        <f>RANK(Puntaje!BI51,Puntaje!BI$35:BI$67,0)</f>
        <v>12</v>
      </c>
      <c r="BJ51" s="368">
        <f>RANK(Puntaje!BJ51,Puntaje!BJ$35:BJ$67,0)</f>
        <v>31</v>
      </c>
      <c r="BK51" s="368">
        <f>RANK(Puntaje!BK51,Puntaje!BK$35:BK$67,0)</f>
        <v>27</v>
      </c>
      <c r="BL51" s="368">
        <f>RANK(Puntaje!BL51,Puntaje!BL$35:BL$67,0)</f>
        <v>19</v>
      </c>
      <c r="BM51" s="368">
        <f>RANK(Puntaje!BM51,Puntaje!BM$35:BM$67,0)</f>
        <v>17</v>
      </c>
      <c r="BN51" s="368">
        <f>RANK(Puntaje!BN51,Puntaje!BN$35:BN$67,0)</f>
        <v>10</v>
      </c>
      <c r="BO51" s="368">
        <f>RANK(Puntaje!BO51,Puntaje!BO$35:BO$67,0)</f>
        <v>2</v>
      </c>
      <c r="BP51" s="368">
        <f>RANK(Puntaje!BP51,Puntaje!BP$35:BP$67,0)</f>
        <v>10</v>
      </c>
      <c r="BQ51" s="368">
        <f>RANK(Puntaje!BQ51,Puntaje!BQ$35:BQ$67,0)</f>
        <v>21</v>
      </c>
      <c r="BR51" s="368">
        <f>RANK(Puntaje!BR51,Puntaje!BR$35:BR$67,0)</f>
        <v>21</v>
      </c>
      <c r="BS51" s="368">
        <f>RANK(Puntaje!BS51,Puntaje!BS$35:BS$67,0)</f>
        <v>8</v>
      </c>
      <c r="BT51" s="368">
        <f>RANK(Puntaje!BT51,Puntaje!BT$35:BT$67,0)</f>
        <v>8</v>
      </c>
      <c r="BU51" s="368">
        <f>RANK(Puntaje!BU51,Puntaje!BU$35:BU$67,0)</f>
        <v>9</v>
      </c>
    </row>
    <row r="52" spans="1:73">
      <c r="A52" s="367">
        <v>54</v>
      </c>
      <c r="B52" s="367" t="s">
        <v>97</v>
      </c>
      <c r="C52" s="367">
        <v>2023</v>
      </c>
      <c r="D52" s="368">
        <f>RANK(Puntaje!D52,Puntaje!D$35:D$67,0)</f>
        <v>21</v>
      </c>
      <c r="E52" s="368">
        <f>RANK(Puntaje!E52,Puntaje!E$35:E$67,0)</f>
        <v>3</v>
      </c>
      <c r="F52" s="368">
        <f>RANK(Puntaje!F52,Puntaje!F$35:F$67,0)</f>
        <v>16</v>
      </c>
      <c r="G52" s="368">
        <f>RANK(Puntaje!G52,Puntaje!G$35:G$67,0)</f>
        <v>3</v>
      </c>
      <c r="H52" s="368">
        <f>RANK(Puntaje!H52,Puntaje!H$35:H$67,0)</f>
        <v>11</v>
      </c>
      <c r="I52" s="368">
        <f>RANK(Puntaje!I52,Puntaje!I$35:I$67,0)</f>
        <v>17</v>
      </c>
      <c r="J52" s="368">
        <f>RANK(Puntaje!J52,Puntaje!J$35:J$67,0)</f>
        <v>23</v>
      </c>
      <c r="K52" s="368">
        <f>RANK(Puntaje!K52,Puntaje!K$35:K$67,0)</f>
        <v>9</v>
      </c>
      <c r="L52" s="368">
        <f>RANK(Puntaje!L52,Puntaje!L$35:L$67,0)</f>
        <v>10</v>
      </c>
      <c r="M52" s="368">
        <f>RANK(Puntaje!M52,Puntaje!M$35:M$67,0)</f>
        <v>16</v>
      </c>
      <c r="N52" s="368">
        <f>RANK(Puntaje!N52,Puntaje!N$35:N$67,0)</f>
        <v>6</v>
      </c>
      <c r="O52" s="368">
        <f>RANK(Puntaje!O52,Puntaje!O$35:O$67,0)</f>
        <v>9</v>
      </c>
      <c r="P52" s="368">
        <f>RANK(Puntaje!P52,Puntaje!P$35:P$67,0)</f>
        <v>30</v>
      </c>
      <c r="Q52" s="368">
        <f>RANK(Puntaje!Q52,Puntaje!Q$35:Q$67,0)</f>
        <v>9</v>
      </c>
      <c r="R52" s="368">
        <f>RANK(Puntaje!R52,Puntaje!R$35:R$67,0)</f>
        <v>19</v>
      </c>
      <c r="S52" s="368">
        <f>RANK(Puntaje!S52,Puntaje!S$35:S$67,0)</f>
        <v>23</v>
      </c>
      <c r="T52" s="368">
        <f>RANK(Puntaje!T52,Puntaje!T$35:T$67,0)</f>
        <v>20</v>
      </c>
      <c r="U52" s="368">
        <f>RANK(Puntaje!U52,Puntaje!U$35:U$67,0)</f>
        <v>24</v>
      </c>
      <c r="V52" s="368">
        <f>RANK(Puntaje!V52,Puntaje!V$35:V$67,0)</f>
        <v>18</v>
      </c>
      <c r="W52" s="368">
        <f>RANK(Puntaje!W52,Puntaje!W$35:W$67,0)</f>
        <v>10</v>
      </c>
      <c r="X52" s="368">
        <f>RANK(Puntaje!X52,Puntaje!X$35:X$67,0)</f>
        <v>5</v>
      </c>
      <c r="Y52" s="368">
        <f>RANK(Puntaje!Y52,Puntaje!Y$35:Y$67,0)</f>
        <v>5</v>
      </c>
      <c r="Z52" s="368">
        <f>RANK(Puntaje!Z52,Puntaje!Z$35:Z$67,0)</f>
        <v>21</v>
      </c>
      <c r="AA52" s="368">
        <f>RANK(Puntaje!AA52,Puntaje!AA$35:AA$67,0)</f>
        <v>11</v>
      </c>
      <c r="AB52" s="368">
        <f>RANK(Puntaje!AB52,Puntaje!AB$35:AB$67,0)</f>
        <v>26</v>
      </c>
      <c r="AC52" s="368">
        <f>RANK(Puntaje!AC52,Puntaje!AC$35:AC$67,0)</f>
        <v>18</v>
      </c>
      <c r="AD52" s="368">
        <f>RANK(Puntaje!AD52,Puntaje!AD$35:AD$67,0)</f>
        <v>15</v>
      </c>
      <c r="AE52" s="368">
        <f>RANK(Puntaje!AE52,Puntaje!AE$35:AE$67,0)</f>
        <v>24</v>
      </c>
      <c r="AF52" s="368">
        <f>RANK(Puntaje!AF52,Puntaje!AF$35:AF$67,0)</f>
        <v>16</v>
      </c>
      <c r="AG52" s="368">
        <f>RANK(Puntaje!AG52,Puntaje!AG$35:AG$67,0)</f>
        <v>12</v>
      </c>
      <c r="AH52" s="368">
        <f>RANK(Puntaje!AH52,Puntaje!AH$35:AH$67,0)</f>
        <v>4</v>
      </c>
      <c r="AI52" s="368">
        <f>RANK(Puntaje!AI52,Puntaje!AI$35:AI$67,0)</f>
        <v>16</v>
      </c>
      <c r="AJ52" s="368">
        <f>RANK(Puntaje!AJ52,Puntaje!AJ$35:AJ$67,0)</f>
        <v>23</v>
      </c>
      <c r="AK52" s="368">
        <f>RANK(Puntaje!AK52,Puntaje!AK$35:AK$67,0)</f>
        <v>16</v>
      </c>
      <c r="AL52" s="368">
        <f>RANK(Puntaje!AL52,Puntaje!AL$35:AL$67,0)</f>
        <v>19</v>
      </c>
      <c r="AM52" s="368">
        <f>RANK(Puntaje!AM52,Puntaje!AM$35:AM$67,0)</f>
        <v>6</v>
      </c>
      <c r="AN52" s="368">
        <f>RANK(Puntaje!AN52,Puntaje!AN$35:AN$67,0)</f>
        <v>14</v>
      </c>
      <c r="AO52" s="368">
        <f>RANK(Puntaje!AO52,Puntaje!AO$35:AO$67,0)</f>
        <v>6</v>
      </c>
      <c r="AP52" s="368">
        <f>RANK(Puntaje!AP52,Puntaje!AP$35:AP$67,0)</f>
        <v>19</v>
      </c>
      <c r="AQ52" s="368">
        <f>RANK(Puntaje!AQ52,Puntaje!AQ$35:AQ$67,0)</f>
        <v>12</v>
      </c>
      <c r="AR52" s="368">
        <f>RANK(Puntaje!AR52,Puntaje!AR$35:AR$67,0)</f>
        <v>21</v>
      </c>
      <c r="AS52" s="368">
        <f>RANK(Puntaje!AS52,Puntaje!AS$35:AS$67,0)</f>
        <v>8</v>
      </c>
      <c r="AT52" s="368">
        <f>RANK(Puntaje!AT52,Puntaje!AT$35:AT$67,0)</f>
        <v>17</v>
      </c>
      <c r="AU52" s="368">
        <f>RANK(Puntaje!AU52,Puntaje!AU$35:AU$67,0)</f>
        <v>5</v>
      </c>
      <c r="AV52" s="368">
        <f>RANK(Puntaje!AV52,Puntaje!AV$35:AV$67,0)</f>
        <v>27</v>
      </c>
      <c r="AW52" s="368">
        <f>RANK(Puntaje!AW52,Puntaje!AW$35:AW$67,0)</f>
        <v>22</v>
      </c>
      <c r="AX52" s="368">
        <f>RANK(Puntaje!AX52,Puntaje!AX$35:AX$67,0)</f>
        <v>16</v>
      </c>
      <c r="AY52" s="368">
        <f>RANK(Puntaje!AY52,Puntaje!AY$35:AY$67,0)</f>
        <v>9</v>
      </c>
      <c r="AZ52" s="368">
        <f>RANK(Puntaje!AZ52,Puntaje!AZ$35:AZ$67,0)</f>
        <v>18</v>
      </c>
      <c r="BA52" s="368">
        <f>RANK(Puntaje!BA52,Puntaje!BA$35:BA$67,0)</f>
        <v>18</v>
      </c>
      <c r="BB52" s="368">
        <f>RANK(Puntaje!BB52,Puntaje!BB$35:BB$67,0)</f>
        <v>22</v>
      </c>
      <c r="BC52" s="368">
        <f>RANK(Puntaje!BC52,Puntaje!BC$35:BC$67,0)</f>
        <v>29</v>
      </c>
      <c r="BD52" s="368">
        <f>RANK(Puntaje!BD52,Puntaje!BD$35:BD$67,0)</f>
        <v>5</v>
      </c>
      <c r="BE52" s="368">
        <f>RANK(Puntaje!BE52,Puntaje!BE$35:BE$67,0)</f>
        <v>19</v>
      </c>
      <c r="BF52" s="368">
        <f>RANK(Puntaje!BF52,Puntaje!BF$35:BF$67,0)</f>
        <v>27</v>
      </c>
      <c r="BG52" s="368">
        <f>RANK(Puntaje!BG52,Puntaje!BG$35:BG$67,0)</f>
        <v>25</v>
      </c>
      <c r="BH52" s="368">
        <f>RANK(Puntaje!BH52,Puntaje!BH$35:BH$67,0)</f>
        <v>26</v>
      </c>
      <c r="BI52" s="368">
        <f>RANK(Puntaje!BI52,Puntaje!BI$35:BI$67,0)</f>
        <v>18</v>
      </c>
      <c r="BJ52" s="368">
        <f>RANK(Puntaje!BJ52,Puntaje!BJ$35:BJ$67,0)</f>
        <v>27</v>
      </c>
      <c r="BK52" s="368">
        <f>RANK(Puntaje!BK52,Puntaje!BK$35:BK$67,0)</f>
        <v>22</v>
      </c>
      <c r="BL52" s="368">
        <f>RANK(Puntaje!BL52,Puntaje!BL$35:BL$67,0)</f>
        <v>16</v>
      </c>
      <c r="BM52" s="368">
        <f>RANK(Puntaje!BM52,Puntaje!BM$35:BM$67,0)</f>
        <v>20</v>
      </c>
      <c r="BN52" s="368">
        <f>RANK(Puntaje!BN52,Puntaje!BN$35:BN$67,0)</f>
        <v>14</v>
      </c>
      <c r="BO52" s="368">
        <f>RANK(Puntaje!BO52,Puntaje!BO$35:BO$67,0)</f>
        <v>26</v>
      </c>
      <c r="BP52" s="368">
        <f>RANK(Puntaje!BP52,Puntaje!BP$35:BP$67,0)</f>
        <v>18</v>
      </c>
      <c r="BQ52" s="368">
        <f>RANK(Puntaje!BQ52,Puntaje!BQ$35:BQ$67,0)</f>
        <v>16</v>
      </c>
      <c r="BR52" s="368">
        <f>RANK(Puntaje!BR52,Puntaje!BR$35:BR$67,0)</f>
        <v>18</v>
      </c>
      <c r="BS52" s="368">
        <f>RANK(Puntaje!BS52,Puntaje!BS$35:BS$67,0)</f>
        <v>16</v>
      </c>
      <c r="BT52" s="368">
        <f>RANK(Puntaje!BT52,Puntaje!BT$35:BT$67,0)</f>
        <v>10</v>
      </c>
      <c r="BU52" s="368">
        <f>RANK(Puntaje!BU52,Puntaje!BU$35:BU$67,0)</f>
        <v>18</v>
      </c>
    </row>
    <row r="53" spans="1:73">
      <c r="A53" s="367">
        <v>63</v>
      </c>
      <c r="B53" s="367" t="s">
        <v>98</v>
      </c>
      <c r="C53" s="367">
        <v>2023</v>
      </c>
      <c r="D53" s="368">
        <f>RANK(Puntaje!D53,Puntaje!D$35:D$67,0)</f>
        <v>25</v>
      </c>
      <c r="E53" s="368">
        <f>RANK(Puntaje!E53,Puntaje!E$35:E$67,0)</f>
        <v>14</v>
      </c>
      <c r="F53" s="368">
        <f>RANK(Puntaje!F53,Puntaje!F$35:F$67,0)</f>
        <v>9</v>
      </c>
      <c r="G53" s="368">
        <f>RANK(Puntaje!G53,Puntaje!G$35:G$67,0)</f>
        <v>4</v>
      </c>
      <c r="H53" s="368">
        <f>RANK(Puntaje!H53,Puntaje!H$35:H$67,0)</f>
        <v>10</v>
      </c>
      <c r="I53" s="368">
        <f>RANK(Puntaje!I53,Puntaje!I$35:I$67,0)</f>
        <v>13</v>
      </c>
      <c r="J53" s="368">
        <f>RANK(Puntaje!J53,Puntaje!J$35:J$67,0)</f>
        <v>8</v>
      </c>
      <c r="K53" s="368">
        <f>RANK(Puntaje!K53,Puntaje!K$35:K$67,0)</f>
        <v>6</v>
      </c>
      <c r="L53" s="368">
        <f>RANK(Puntaje!L53,Puntaje!L$35:L$67,0)</f>
        <v>11</v>
      </c>
      <c r="M53" s="368">
        <f>RANK(Puntaje!M53,Puntaje!M$35:M$67,0)</f>
        <v>15</v>
      </c>
      <c r="N53" s="368">
        <f>RANK(Puntaje!N53,Puntaje!N$35:N$67,0)</f>
        <v>20</v>
      </c>
      <c r="O53" s="368">
        <f>RANK(Puntaje!O53,Puntaje!O$35:O$67,0)</f>
        <v>16</v>
      </c>
      <c r="P53" s="368">
        <f>RANK(Puntaje!P53,Puntaje!P$35:P$67,0)</f>
        <v>15</v>
      </c>
      <c r="Q53" s="368">
        <f>RANK(Puntaje!Q53,Puntaje!Q$35:Q$67,0)</f>
        <v>3</v>
      </c>
      <c r="R53" s="368">
        <f>RANK(Puntaje!R53,Puntaje!R$35:R$67,0)</f>
        <v>11</v>
      </c>
      <c r="S53" s="368">
        <f>RANK(Puntaje!S53,Puntaje!S$35:S$67,0)</f>
        <v>31</v>
      </c>
      <c r="T53" s="368">
        <f>RANK(Puntaje!T53,Puntaje!T$35:T$67,0)</f>
        <v>10</v>
      </c>
      <c r="U53" s="368">
        <f>RANK(Puntaje!U53,Puntaje!U$35:U$67,0)</f>
        <v>17</v>
      </c>
      <c r="V53" s="368">
        <f>RANK(Puntaje!V53,Puntaje!V$35:V$67,0)</f>
        <v>16</v>
      </c>
      <c r="W53" s="368">
        <f>RANK(Puntaje!W53,Puntaje!W$35:W$67,0)</f>
        <v>32</v>
      </c>
      <c r="X53" s="368">
        <f>RANK(Puntaje!X53,Puntaje!X$35:X$67,0)</f>
        <v>2</v>
      </c>
      <c r="Y53" s="368">
        <f>RANK(Puntaje!Y53,Puntaje!Y$35:Y$67,0)</f>
        <v>22</v>
      </c>
      <c r="Z53" s="368">
        <f>RANK(Puntaje!Z53,Puntaje!Z$35:Z$67,0)</f>
        <v>33</v>
      </c>
      <c r="AA53" s="368">
        <f>RANK(Puntaje!AA53,Puntaje!AA$35:AA$67,0)</f>
        <v>33</v>
      </c>
      <c r="AB53" s="368">
        <f>RANK(Puntaje!AB53,Puntaje!AB$35:AB$67,0)</f>
        <v>5</v>
      </c>
      <c r="AC53" s="368">
        <f>RANK(Puntaje!AC53,Puntaje!AC$35:AC$67,0)</f>
        <v>33</v>
      </c>
      <c r="AD53" s="368">
        <f>RANK(Puntaje!AD53,Puntaje!AD$35:AD$67,0)</f>
        <v>26</v>
      </c>
      <c r="AE53" s="368">
        <f>RANK(Puntaje!AE53,Puntaje!AE$35:AE$67,0)</f>
        <v>23</v>
      </c>
      <c r="AF53" s="368">
        <f>RANK(Puntaje!AF53,Puntaje!AF$35:AF$67,0)</f>
        <v>13</v>
      </c>
      <c r="AG53" s="368">
        <f>RANK(Puntaje!AG53,Puntaje!AG$35:AG$67,0)</f>
        <v>9</v>
      </c>
      <c r="AH53" s="368">
        <f>RANK(Puntaje!AH53,Puntaje!AH$35:AH$67,0)</f>
        <v>23</v>
      </c>
      <c r="AI53" s="368">
        <f>RANK(Puntaje!AI53,Puntaje!AI$35:AI$67,0)</f>
        <v>21</v>
      </c>
      <c r="AJ53" s="368">
        <f>RANK(Puntaje!AJ53,Puntaje!AJ$35:AJ$67,0)</f>
        <v>8</v>
      </c>
      <c r="AK53" s="368">
        <f>RANK(Puntaje!AK53,Puntaje!AK$35:AK$67,0)</f>
        <v>4</v>
      </c>
      <c r="AL53" s="368">
        <f>RANK(Puntaje!AL53,Puntaje!AL$35:AL$67,0)</f>
        <v>6</v>
      </c>
      <c r="AM53" s="368">
        <f>RANK(Puntaje!AM53,Puntaje!AM$35:AM$67,0)</f>
        <v>5</v>
      </c>
      <c r="AN53" s="368">
        <f>RANK(Puntaje!AN53,Puntaje!AN$35:AN$67,0)</f>
        <v>11</v>
      </c>
      <c r="AO53" s="368">
        <f>RANK(Puntaje!AO53,Puntaje!AO$35:AO$67,0)</f>
        <v>3</v>
      </c>
      <c r="AP53" s="368">
        <f>RANK(Puntaje!AP53,Puntaje!AP$35:AP$67,0)</f>
        <v>15</v>
      </c>
      <c r="AQ53" s="368">
        <f>RANK(Puntaje!AQ53,Puntaje!AQ$35:AQ$67,0)</f>
        <v>11</v>
      </c>
      <c r="AR53" s="368">
        <f>RANK(Puntaje!AR53,Puntaje!AR$35:AR$67,0)</f>
        <v>28</v>
      </c>
      <c r="AS53" s="368">
        <f>RANK(Puntaje!AS53,Puntaje!AS$35:AS$67,0)</f>
        <v>14</v>
      </c>
      <c r="AT53" s="368">
        <f>RANK(Puntaje!AT53,Puntaje!AT$35:AT$67,0)</f>
        <v>12</v>
      </c>
      <c r="AU53" s="368">
        <f>RANK(Puntaje!AU53,Puntaje!AU$35:AU$67,0)</f>
        <v>2</v>
      </c>
      <c r="AV53" s="368">
        <f>RANK(Puntaje!AV53,Puntaje!AV$35:AV$67,0)</f>
        <v>33</v>
      </c>
      <c r="AW53" s="368">
        <f>RANK(Puntaje!AW53,Puntaje!AW$35:AW$67,0)</f>
        <v>7</v>
      </c>
      <c r="AX53" s="368">
        <f>RANK(Puntaje!AX53,Puntaje!AX$35:AX$67,0)</f>
        <v>3</v>
      </c>
      <c r="AY53" s="368">
        <f>RANK(Puntaje!AY53,Puntaje!AY$35:AY$67,0)</f>
        <v>6</v>
      </c>
      <c r="AZ53" s="368">
        <f>RANK(Puntaje!AZ53,Puntaje!AZ$35:AZ$67,0)</f>
        <v>14</v>
      </c>
      <c r="BA53" s="368">
        <f>RANK(Puntaje!BA53,Puntaje!BA$35:BA$67,0)</f>
        <v>11</v>
      </c>
      <c r="BB53" s="368">
        <f>RANK(Puntaje!BB53,Puntaje!BB$35:BB$67,0)</f>
        <v>16</v>
      </c>
      <c r="BC53" s="368">
        <f>RANK(Puntaje!BC53,Puntaje!BC$35:BC$67,0)</f>
        <v>12</v>
      </c>
      <c r="BD53" s="368">
        <f>RANK(Puntaje!BD53,Puntaje!BD$35:BD$67,0)</f>
        <v>3</v>
      </c>
      <c r="BE53" s="368">
        <f>RANK(Puntaje!BE53,Puntaje!BE$35:BE$67,0)</f>
        <v>15</v>
      </c>
      <c r="BF53" s="368">
        <f>RANK(Puntaje!BF53,Puntaje!BF$35:BF$67,0)</f>
        <v>20</v>
      </c>
      <c r="BG53" s="368">
        <f>RANK(Puntaje!BG53,Puntaje!BG$35:BG$67,0)</f>
        <v>5</v>
      </c>
      <c r="BH53" s="368">
        <f>RANK(Puntaje!BH53,Puntaje!BH$35:BH$67,0)</f>
        <v>22</v>
      </c>
      <c r="BI53" s="368">
        <f>RANK(Puntaje!BI53,Puntaje!BI$35:BI$67,0)</f>
        <v>14</v>
      </c>
      <c r="BJ53" s="368">
        <f>RANK(Puntaje!BJ53,Puntaje!BJ$35:BJ$67,0)</f>
        <v>13</v>
      </c>
      <c r="BK53" s="368">
        <f>RANK(Puntaje!BK53,Puntaje!BK$35:BK$67,0)</f>
        <v>15</v>
      </c>
      <c r="BL53" s="368">
        <f>RANK(Puntaje!BL53,Puntaje!BL$35:BL$67,0)</f>
        <v>29</v>
      </c>
      <c r="BM53" s="368">
        <f>RANK(Puntaje!BM53,Puntaje!BM$35:BM$67,0)</f>
        <v>22</v>
      </c>
      <c r="BN53" s="368">
        <f>RANK(Puntaje!BN53,Puntaje!BN$35:BN$67,0)</f>
        <v>19</v>
      </c>
      <c r="BO53" s="368">
        <f>RANK(Puntaje!BO53,Puntaje!BO$35:BO$67,0)</f>
        <v>3</v>
      </c>
      <c r="BP53" s="368">
        <f>RANK(Puntaje!BP53,Puntaje!BP$35:BP$67,0)</f>
        <v>19</v>
      </c>
      <c r="BQ53" s="368">
        <f>RANK(Puntaje!BQ53,Puntaje!BQ$35:BQ$67,0)</f>
        <v>3</v>
      </c>
      <c r="BR53" s="368">
        <f>RANK(Puntaje!BR53,Puntaje!BR$35:BR$67,0)</f>
        <v>6</v>
      </c>
      <c r="BS53" s="368">
        <f>RANK(Puntaje!BS53,Puntaje!BS$35:BS$67,0)</f>
        <v>24</v>
      </c>
      <c r="BT53" s="368">
        <f>RANK(Puntaje!BT53,Puntaje!BT$35:BT$67,0)</f>
        <v>23</v>
      </c>
      <c r="BU53" s="368">
        <f>RANK(Puntaje!BU53,Puntaje!BU$35:BU$67,0)</f>
        <v>16</v>
      </c>
    </row>
    <row r="54" spans="1:73">
      <c r="A54" s="367">
        <v>66</v>
      </c>
      <c r="B54" s="367" t="s">
        <v>99</v>
      </c>
      <c r="C54" s="367">
        <v>2023</v>
      </c>
      <c r="D54" s="368">
        <f>RANK(Puntaje!D54,Puntaje!D$35:D$67,0)</f>
        <v>17</v>
      </c>
      <c r="E54" s="368">
        <f>RANK(Puntaje!E54,Puntaje!E$35:E$67,0)</f>
        <v>31</v>
      </c>
      <c r="F54" s="368">
        <f>RANK(Puntaje!F54,Puntaje!F$35:F$67,0)</f>
        <v>5</v>
      </c>
      <c r="G54" s="368">
        <f>RANK(Puntaje!G54,Puntaje!G$35:G$67,0)</f>
        <v>9</v>
      </c>
      <c r="H54" s="368">
        <f>RANK(Puntaje!H54,Puntaje!H$35:H$67,0)</f>
        <v>1</v>
      </c>
      <c r="I54" s="368">
        <f>RANK(Puntaje!I54,Puntaje!I$35:I$67,0)</f>
        <v>14</v>
      </c>
      <c r="J54" s="368">
        <f>RANK(Puntaje!J54,Puntaje!J$35:J$67,0)</f>
        <v>5</v>
      </c>
      <c r="K54" s="368">
        <f>RANK(Puntaje!K54,Puntaje!K$35:K$67,0)</f>
        <v>13</v>
      </c>
      <c r="L54" s="368">
        <f>RANK(Puntaje!L54,Puntaje!L$35:L$67,0)</f>
        <v>14</v>
      </c>
      <c r="M54" s="368">
        <f>RANK(Puntaje!M54,Puntaje!M$35:M$67,0)</f>
        <v>12</v>
      </c>
      <c r="N54" s="368">
        <f>RANK(Puntaje!N54,Puntaje!N$35:N$67,0)</f>
        <v>7</v>
      </c>
      <c r="O54" s="368">
        <f>RANK(Puntaje!O54,Puntaje!O$35:O$67,0)</f>
        <v>18</v>
      </c>
      <c r="P54" s="368">
        <f>RANK(Puntaje!P54,Puntaje!P$35:P$67,0)</f>
        <v>9</v>
      </c>
      <c r="Q54" s="368">
        <f>RANK(Puntaje!Q54,Puntaje!Q$35:Q$67,0)</f>
        <v>11</v>
      </c>
      <c r="R54" s="368">
        <f>RANK(Puntaje!R54,Puntaje!R$35:R$67,0)</f>
        <v>1</v>
      </c>
      <c r="S54" s="368">
        <f>RANK(Puntaje!S54,Puntaje!S$35:S$67,0)</f>
        <v>17</v>
      </c>
      <c r="T54" s="368">
        <f>RANK(Puntaje!T54,Puntaje!T$35:T$67,0)</f>
        <v>7</v>
      </c>
      <c r="U54" s="368">
        <f>RANK(Puntaje!U54,Puntaje!U$35:U$67,0)</f>
        <v>31</v>
      </c>
      <c r="V54" s="368">
        <f>RANK(Puntaje!V54,Puntaje!V$35:V$67,0)</f>
        <v>29</v>
      </c>
      <c r="W54" s="368">
        <f>RANK(Puntaje!W54,Puntaje!W$35:W$67,0)</f>
        <v>27</v>
      </c>
      <c r="X54" s="368">
        <f>RANK(Puntaje!X54,Puntaje!X$35:X$67,0)</f>
        <v>4</v>
      </c>
      <c r="Y54" s="368">
        <f>RANK(Puntaje!Y54,Puntaje!Y$35:Y$67,0)</f>
        <v>32</v>
      </c>
      <c r="Z54" s="368">
        <f>RANK(Puntaje!Z54,Puntaje!Z$35:Z$67,0)</f>
        <v>29</v>
      </c>
      <c r="AA54" s="368">
        <f>RANK(Puntaje!AA54,Puntaje!AA$35:AA$67,0)</f>
        <v>32</v>
      </c>
      <c r="AB54" s="368">
        <f>RANK(Puntaje!AB54,Puntaje!AB$35:AB$67,0)</f>
        <v>6</v>
      </c>
      <c r="AC54" s="368">
        <f>RANK(Puntaje!AC54,Puntaje!AC$35:AC$67,0)</f>
        <v>32</v>
      </c>
      <c r="AD54" s="368">
        <f>RANK(Puntaje!AD54,Puntaje!AD$35:AD$67,0)</f>
        <v>21</v>
      </c>
      <c r="AE54" s="368">
        <f>RANK(Puntaje!AE54,Puntaje!AE$35:AE$67,0)</f>
        <v>30</v>
      </c>
      <c r="AF54" s="368">
        <f>RANK(Puntaje!AF54,Puntaje!AF$35:AF$67,0)</f>
        <v>19</v>
      </c>
      <c r="AG54" s="368">
        <f>RANK(Puntaje!AG54,Puntaje!AG$35:AG$67,0)</f>
        <v>5</v>
      </c>
      <c r="AH54" s="368">
        <f>RANK(Puntaje!AH54,Puntaje!AH$35:AH$67,0)</f>
        <v>16</v>
      </c>
      <c r="AI54" s="368">
        <f>RANK(Puntaje!AI54,Puntaje!AI$35:AI$67,0)</f>
        <v>28</v>
      </c>
      <c r="AJ54" s="368">
        <f>RANK(Puntaje!AJ54,Puntaje!AJ$35:AJ$67,0)</f>
        <v>6</v>
      </c>
      <c r="AK54" s="368">
        <f>RANK(Puntaje!AK54,Puntaje!AK$35:AK$67,0)</f>
        <v>1</v>
      </c>
      <c r="AL54" s="368">
        <f>RANK(Puntaje!AL54,Puntaje!AL$35:AL$67,0)</f>
        <v>14</v>
      </c>
      <c r="AM54" s="368">
        <f>RANK(Puntaje!AM54,Puntaje!AM$35:AM$67,0)</f>
        <v>2</v>
      </c>
      <c r="AN54" s="368">
        <f>RANK(Puntaje!AN54,Puntaje!AN$35:AN$67,0)</f>
        <v>1</v>
      </c>
      <c r="AO54" s="368">
        <f>RANK(Puntaje!AO54,Puntaje!AO$35:AO$67,0)</f>
        <v>2</v>
      </c>
      <c r="AP54" s="368">
        <f>RANK(Puntaje!AP54,Puntaje!AP$35:AP$67,0)</f>
        <v>10</v>
      </c>
      <c r="AQ54" s="368">
        <f>RANK(Puntaje!AQ54,Puntaje!AQ$35:AQ$67,0)</f>
        <v>7</v>
      </c>
      <c r="AR54" s="368">
        <f>RANK(Puntaje!AR54,Puntaje!AR$35:AR$67,0)</f>
        <v>6</v>
      </c>
      <c r="AS54" s="368">
        <f>RANK(Puntaje!AS54,Puntaje!AS$35:AS$67,0)</f>
        <v>12</v>
      </c>
      <c r="AT54" s="368">
        <f>RANK(Puntaje!AT54,Puntaje!AT$35:AT$67,0)</f>
        <v>16</v>
      </c>
      <c r="AU54" s="368">
        <f>RANK(Puntaje!AU54,Puntaje!AU$35:AU$67,0)</f>
        <v>4</v>
      </c>
      <c r="AV54" s="368">
        <f>RANK(Puntaje!AV54,Puntaje!AV$35:AV$67,0)</f>
        <v>17</v>
      </c>
      <c r="AW54" s="368">
        <f>RANK(Puntaje!AW54,Puntaje!AW$35:AW$67,0)</f>
        <v>1</v>
      </c>
      <c r="AX54" s="368">
        <f>RANK(Puntaje!AX54,Puntaje!AX$35:AX$67,0)</f>
        <v>4</v>
      </c>
      <c r="AY54" s="368">
        <f>RANK(Puntaje!AY54,Puntaje!AY$35:AY$67,0)</f>
        <v>4</v>
      </c>
      <c r="AZ54" s="368">
        <f>RANK(Puntaje!AZ54,Puntaje!AZ$35:AZ$67,0)</f>
        <v>3</v>
      </c>
      <c r="BA54" s="368">
        <f>RANK(Puntaje!BA54,Puntaje!BA$35:BA$67,0)</f>
        <v>14</v>
      </c>
      <c r="BB54" s="368">
        <f>RANK(Puntaje!BB54,Puntaje!BB$35:BB$67,0)</f>
        <v>26</v>
      </c>
      <c r="BC54" s="368">
        <f>RANK(Puntaje!BC54,Puntaje!BC$35:BC$67,0)</f>
        <v>18</v>
      </c>
      <c r="BD54" s="368">
        <f>RANK(Puntaje!BD54,Puntaje!BD$35:BD$67,0)</f>
        <v>21</v>
      </c>
      <c r="BE54" s="368">
        <f>RANK(Puntaje!BE54,Puntaje!BE$35:BE$67,0)</f>
        <v>13</v>
      </c>
      <c r="BF54" s="368">
        <f>RANK(Puntaje!BF54,Puntaje!BF$35:BF$67,0)</f>
        <v>23</v>
      </c>
      <c r="BG54" s="368">
        <f>RANK(Puntaje!BG54,Puntaje!BG$35:BG$67,0)</f>
        <v>9</v>
      </c>
      <c r="BH54" s="368">
        <f>RANK(Puntaje!BH54,Puntaje!BH$35:BH$67,0)</f>
        <v>27</v>
      </c>
      <c r="BI54" s="368">
        <f>RANK(Puntaje!BI54,Puntaje!BI$35:BI$67,0)</f>
        <v>17</v>
      </c>
      <c r="BJ54" s="368">
        <f>RANK(Puntaje!BJ54,Puntaje!BJ$35:BJ$67,0)</f>
        <v>14</v>
      </c>
      <c r="BK54" s="368">
        <f>RANK(Puntaje!BK54,Puntaje!BK$35:BK$67,0)</f>
        <v>9</v>
      </c>
      <c r="BL54" s="368">
        <f>RANK(Puntaje!BL54,Puntaje!BL$35:BL$67,0)</f>
        <v>5</v>
      </c>
      <c r="BM54" s="368">
        <f>RANK(Puntaje!BM54,Puntaje!BM$35:BM$67,0)</f>
        <v>10</v>
      </c>
      <c r="BN54" s="368">
        <f>RANK(Puntaje!BN54,Puntaje!BN$35:BN$67,0)</f>
        <v>24</v>
      </c>
      <c r="BO54" s="368">
        <f>RANK(Puntaje!BO54,Puntaje!BO$35:BO$67,0)</f>
        <v>16</v>
      </c>
      <c r="BP54" s="368">
        <f>RANK(Puntaje!BP54,Puntaje!BP$35:BP$67,0)</f>
        <v>8</v>
      </c>
      <c r="BQ54" s="368">
        <f>RANK(Puntaje!BQ54,Puntaje!BQ$35:BQ$67,0)</f>
        <v>8</v>
      </c>
      <c r="BR54" s="368">
        <f>RANK(Puntaje!BR54,Puntaje!BR$35:BR$67,0)</f>
        <v>23</v>
      </c>
      <c r="BS54" s="368">
        <f>RANK(Puntaje!BS54,Puntaje!BS$35:BS$67,0)</f>
        <v>16</v>
      </c>
      <c r="BT54" s="368">
        <f>RANK(Puntaje!BT54,Puntaje!BT$35:BT$67,0)</f>
        <v>21</v>
      </c>
      <c r="BU54" s="368">
        <f>RANK(Puntaje!BU54,Puntaje!BU$35:BU$67,0)</f>
        <v>8</v>
      </c>
    </row>
    <row r="55" spans="1:73">
      <c r="A55" s="367">
        <v>68</v>
      </c>
      <c r="B55" s="367" t="s">
        <v>100</v>
      </c>
      <c r="C55" s="367">
        <v>2023</v>
      </c>
      <c r="D55" s="368">
        <f>RANK(Puntaje!D55,Puntaje!D$35:D$67,0)</f>
        <v>27</v>
      </c>
      <c r="E55" s="368">
        <f>RANK(Puntaje!E55,Puntaje!E$35:E$67,0)</f>
        <v>7</v>
      </c>
      <c r="F55" s="368">
        <f>RANK(Puntaje!F55,Puntaje!F$35:F$67,0)</f>
        <v>12</v>
      </c>
      <c r="G55" s="368">
        <f>RANK(Puntaje!G55,Puntaje!G$35:G$67,0)</f>
        <v>6</v>
      </c>
      <c r="H55" s="368">
        <f>RANK(Puntaje!H55,Puntaje!H$35:H$67,0)</f>
        <v>13</v>
      </c>
      <c r="I55" s="368">
        <f>RANK(Puntaje!I55,Puntaje!I$35:I$67,0)</f>
        <v>25</v>
      </c>
      <c r="J55" s="368">
        <f>RANK(Puntaje!J55,Puntaje!J$35:J$67,0)</f>
        <v>18</v>
      </c>
      <c r="K55" s="368">
        <f>RANK(Puntaje!K55,Puntaje!K$35:K$67,0)</f>
        <v>16</v>
      </c>
      <c r="L55" s="368">
        <f>RANK(Puntaje!L55,Puntaje!L$35:L$67,0)</f>
        <v>5</v>
      </c>
      <c r="M55" s="368">
        <f>RANK(Puntaje!M55,Puntaje!M$35:M$67,0)</f>
        <v>5</v>
      </c>
      <c r="N55" s="368">
        <f>RANK(Puntaje!N55,Puntaje!N$35:N$67,0)</f>
        <v>19</v>
      </c>
      <c r="O55" s="368">
        <f>RANK(Puntaje!O55,Puntaje!O$35:O$67,0)</f>
        <v>17</v>
      </c>
      <c r="P55" s="368">
        <f>RANK(Puntaje!P55,Puntaje!P$35:P$67,0)</f>
        <v>19</v>
      </c>
      <c r="Q55" s="368">
        <f>RANK(Puntaje!Q55,Puntaje!Q$35:Q$67,0)</f>
        <v>23</v>
      </c>
      <c r="R55" s="368">
        <f>RANK(Puntaje!R55,Puntaje!R$35:R$67,0)</f>
        <v>12</v>
      </c>
      <c r="S55" s="368">
        <f>RANK(Puntaje!S55,Puntaje!S$35:S$67,0)</f>
        <v>20</v>
      </c>
      <c r="T55" s="368">
        <f>RANK(Puntaje!T55,Puntaje!T$35:T$67,0)</f>
        <v>15</v>
      </c>
      <c r="U55" s="368">
        <f>RANK(Puntaje!U55,Puntaje!U$35:U$67,0)</f>
        <v>8</v>
      </c>
      <c r="V55" s="368">
        <f>RANK(Puntaje!V55,Puntaje!V$35:V$67,0)</f>
        <v>11</v>
      </c>
      <c r="W55" s="368">
        <f>RANK(Puntaje!W55,Puntaje!W$35:W$67,0)</f>
        <v>29</v>
      </c>
      <c r="X55" s="368">
        <f>RANK(Puntaje!X55,Puntaje!X$35:X$67,0)</f>
        <v>11</v>
      </c>
      <c r="Y55" s="368">
        <f>RANK(Puntaje!Y55,Puntaje!Y$35:Y$67,0)</f>
        <v>14</v>
      </c>
      <c r="Z55" s="368">
        <f>RANK(Puntaje!Z55,Puntaje!Z$35:Z$67,0)</f>
        <v>15</v>
      </c>
      <c r="AA55" s="368">
        <f>RANK(Puntaje!AA55,Puntaje!AA$35:AA$67,0)</f>
        <v>12</v>
      </c>
      <c r="AB55" s="368">
        <f>RANK(Puntaje!AB55,Puntaje!AB$35:AB$67,0)</f>
        <v>32</v>
      </c>
      <c r="AC55" s="368">
        <f>RANK(Puntaje!AC55,Puntaje!AC$35:AC$67,0)</f>
        <v>22</v>
      </c>
      <c r="AD55" s="368">
        <f>RANK(Puntaje!AD55,Puntaje!AD$35:AD$67,0)</f>
        <v>10</v>
      </c>
      <c r="AE55" s="368">
        <f>RANK(Puntaje!AE55,Puntaje!AE$35:AE$67,0)</f>
        <v>18</v>
      </c>
      <c r="AF55" s="368">
        <f>RANK(Puntaje!AF55,Puntaje!AF$35:AF$67,0)</f>
        <v>10</v>
      </c>
      <c r="AG55" s="368">
        <f>RANK(Puntaje!AG55,Puntaje!AG$35:AG$67,0)</f>
        <v>6</v>
      </c>
      <c r="AH55" s="368">
        <f>RANK(Puntaje!AH55,Puntaje!AH$35:AH$67,0)</f>
        <v>2</v>
      </c>
      <c r="AI55" s="368">
        <f>RANK(Puntaje!AI55,Puntaje!AI$35:AI$67,0)</f>
        <v>12</v>
      </c>
      <c r="AJ55" s="368">
        <f>RANK(Puntaje!AJ55,Puntaje!AJ$35:AJ$67,0)</f>
        <v>7</v>
      </c>
      <c r="AK55" s="368">
        <f>RANK(Puntaje!AK55,Puntaje!AK$35:AK$67,0)</f>
        <v>10</v>
      </c>
      <c r="AL55" s="368">
        <f>RANK(Puntaje!AL55,Puntaje!AL$35:AL$67,0)</f>
        <v>2</v>
      </c>
      <c r="AM55" s="368">
        <f>RANK(Puntaje!AM55,Puntaje!AM$35:AM$67,0)</f>
        <v>11</v>
      </c>
      <c r="AN55" s="368">
        <f>RANK(Puntaje!AN55,Puntaje!AN$35:AN$67,0)</f>
        <v>3</v>
      </c>
      <c r="AO55" s="368">
        <f>RANK(Puntaje!AO55,Puntaje!AO$35:AO$67,0)</f>
        <v>10</v>
      </c>
      <c r="AP55" s="368">
        <f>RANK(Puntaje!AP55,Puntaje!AP$35:AP$67,0)</f>
        <v>20</v>
      </c>
      <c r="AQ55" s="368">
        <f>RANK(Puntaje!AQ55,Puntaje!AQ$35:AQ$67,0)</f>
        <v>19</v>
      </c>
      <c r="AR55" s="368">
        <f>RANK(Puntaje!AR55,Puntaje!AR$35:AR$67,0)</f>
        <v>22</v>
      </c>
      <c r="AS55" s="368">
        <f>RANK(Puntaje!AS55,Puntaje!AS$35:AS$67,0)</f>
        <v>5</v>
      </c>
      <c r="AT55" s="368">
        <f>RANK(Puntaje!AT55,Puntaje!AT$35:AT$67,0)</f>
        <v>27</v>
      </c>
      <c r="AU55" s="368">
        <f>RANK(Puntaje!AU55,Puntaje!AU$35:AU$67,0)</f>
        <v>20</v>
      </c>
      <c r="AV55" s="368">
        <f>RANK(Puntaje!AV55,Puntaje!AV$35:AV$67,0)</f>
        <v>21</v>
      </c>
      <c r="AW55" s="368">
        <f>RANK(Puntaje!AW55,Puntaje!AW$35:AW$67,0)</f>
        <v>15</v>
      </c>
      <c r="AX55" s="368">
        <f>RANK(Puntaje!AX55,Puntaje!AX$35:AX$67,0)</f>
        <v>13</v>
      </c>
      <c r="AY55" s="368">
        <f>RANK(Puntaje!AY55,Puntaje!AY$35:AY$67,0)</f>
        <v>7</v>
      </c>
      <c r="AZ55" s="368">
        <f>RANK(Puntaje!AZ55,Puntaje!AZ$35:AZ$67,0)</f>
        <v>8</v>
      </c>
      <c r="BA55" s="368">
        <f>RANK(Puntaje!BA55,Puntaje!BA$35:BA$67,0)</f>
        <v>15</v>
      </c>
      <c r="BB55" s="368">
        <f>RANK(Puntaje!BB55,Puntaje!BB$35:BB$67,0)</f>
        <v>25</v>
      </c>
      <c r="BC55" s="368">
        <f>RANK(Puntaje!BC55,Puntaje!BC$35:BC$67,0)</f>
        <v>19</v>
      </c>
      <c r="BD55" s="368">
        <f>RANK(Puntaje!BD55,Puntaje!BD$35:BD$67,0)</f>
        <v>14</v>
      </c>
      <c r="BE55" s="368">
        <f>RANK(Puntaje!BE55,Puntaje!BE$35:BE$67,0)</f>
        <v>20</v>
      </c>
      <c r="BF55" s="368">
        <f>RANK(Puntaje!BF55,Puntaje!BF$35:BF$67,0)</f>
        <v>17</v>
      </c>
      <c r="BG55" s="368">
        <f>RANK(Puntaje!BG55,Puntaje!BG$35:BG$67,0)</f>
        <v>15</v>
      </c>
      <c r="BH55" s="368">
        <f>RANK(Puntaje!BH55,Puntaje!BH$35:BH$67,0)</f>
        <v>17</v>
      </c>
      <c r="BI55" s="368">
        <f>RANK(Puntaje!BI55,Puntaje!BI$35:BI$67,0)</f>
        <v>8</v>
      </c>
      <c r="BJ55" s="368">
        <f>RANK(Puntaje!BJ55,Puntaje!BJ$35:BJ$67,0)</f>
        <v>18</v>
      </c>
      <c r="BK55" s="368">
        <f>RANK(Puntaje!BK55,Puntaje!BK$35:BK$67,0)</f>
        <v>8</v>
      </c>
      <c r="BL55" s="368">
        <f>RANK(Puntaje!BL55,Puntaje!BL$35:BL$67,0)</f>
        <v>15</v>
      </c>
      <c r="BM55" s="368">
        <f>RANK(Puntaje!BM55,Puntaje!BM$35:BM$67,0)</f>
        <v>15</v>
      </c>
      <c r="BN55" s="368">
        <f>RANK(Puntaje!BN55,Puntaje!BN$35:BN$67,0)</f>
        <v>11</v>
      </c>
      <c r="BO55" s="368">
        <f>RANK(Puntaje!BO55,Puntaje!BO$35:BO$67,0)</f>
        <v>18</v>
      </c>
      <c r="BP55" s="368">
        <f>RANK(Puntaje!BP55,Puntaje!BP$35:BP$67,0)</f>
        <v>21</v>
      </c>
      <c r="BQ55" s="368">
        <f>RANK(Puntaje!BQ55,Puntaje!BQ$35:BQ$67,0)</f>
        <v>7</v>
      </c>
      <c r="BR55" s="368">
        <f>RANK(Puntaje!BR55,Puntaje!BR$35:BR$67,0)</f>
        <v>19</v>
      </c>
      <c r="BS55" s="368">
        <f>RANK(Puntaje!BS55,Puntaje!BS$35:BS$67,0)</f>
        <v>8</v>
      </c>
      <c r="BT55" s="368">
        <f>RANK(Puntaje!BT55,Puntaje!BT$35:BT$67,0)</f>
        <v>3</v>
      </c>
      <c r="BU55" s="368">
        <f>RANK(Puntaje!BU55,Puntaje!BU$35:BU$67,0)</f>
        <v>7</v>
      </c>
    </row>
    <row r="56" spans="1:73">
      <c r="A56" s="367">
        <v>70</v>
      </c>
      <c r="B56" s="367" t="s">
        <v>101</v>
      </c>
      <c r="C56" s="367">
        <v>2023</v>
      </c>
      <c r="D56" s="368">
        <f>RANK(Puntaje!D56,Puntaje!D$35:D$67,0)</f>
        <v>5</v>
      </c>
      <c r="E56" s="368">
        <f>RANK(Puntaje!E56,Puntaje!E$35:E$67,0)</f>
        <v>13</v>
      </c>
      <c r="F56" s="368">
        <f>RANK(Puntaje!F56,Puntaje!F$35:F$67,0)</f>
        <v>24</v>
      </c>
      <c r="G56" s="368">
        <f>RANK(Puntaje!G56,Puntaje!G$35:G$67,0)</f>
        <v>26</v>
      </c>
      <c r="H56" s="368">
        <f>RANK(Puntaje!H56,Puntaje!H$35:H$67,0)</f>
        <v>28</v>
      </c>
      <c r="I56" s="368">
        <f>RANK(Puntaje!I56,Puntaje!I$35:I$67,0)</f>
        <v>29</v>
      </c>
      <c r="J56" s="368">
        <f>RANK(Puntaje!J56,Puntaje!J$35:J$67,0)</f>
        <v>13</v>
      </c>
      <c r="K56" s="368">
        <f>RANK(Puntaje!K56,Puntaje!K$35:K$67,0)</f>
        <v>10</v>
      </c>
      <c r="L56" s="368">
        <f>RANK(Puntaje!L56,Puntaje!L$35:L$67,0)</f>
        <v>23</v>
      </c>
      <c r="M56" s="368">
        <f>RANK(Puntaje!M56,Puntaje!M$35:M$67,0)</f>
        <v>19</v>
      </c>
      <c r="N56" s="368">
        <f>RANK(Puntaje!N56,Puntaje!N$35:N$67,0)</f>
        <v>28</v>
      </c>
      <c r="O56" s="368">
        <f>RANK(Puntaje!O56,Puntaje!O$35:O$67,0)</f>
        <v>5</v>
      </c>
      <c r="P56" s="368">
        <f>RANK(Puntaje!P56,Puntaje!P$35:P$67,0)</f>
        <v>4</v>
      </c>
      <c r="Q56" s="368">
        <f>RANK(Puntaje!Q56,Puntaje!Q$35:Q$67,0)</f>
        <v>18</v>
      </c>
      <c r="R56" s="368">
        <f>RANK(Puntaje!R56,Puntaje!R$35:R$67,0)</f>
        <v>14</v>
      </c>
      <c r="S56" s="368">
        <f>RANK(Puntaje!S56,Puntaje!S$35:S$67,0)</f>
        <v>3</v>
      </c>
      <c r="T56" s="368">
        <f>RANK(Puntaje!T56,Puntaje!T$35:T$67,0)</f>
        <v>28</v>
      </c>
      <c r="U56" s="368">
        <f>RANK(Puntaje!U56,Puntaje!U$35:U$67,0)</f>
        <v>18</v>
      </c>
      <c r="V56" s="368">
        <f>RANK(Puntaje!V56,Puntaje!V$35:V$67,0)</f>
        <v>19</v>
      </c>
      <c r="W56" s="368">
        <f>RANK(Puntaje!W56,Puntaje!W$35:W$67,0)</f>
        <v>5</v>
      </c>
      <c r="X56" s="368">
        <f>RANK(Puntaje!X56,Puntaje!X$35:X$67,0)</f>
        <v>9</v>
      </c>
      <c r="Y56" s="368">
        <f>RANK(Puntaje!Y56,Puntaje!Y$35:Y$67,0)</f>
        <v>29</v>
      </c>
      <c r="Z56" s="368">
        <f>RANK(Puntaje!Z56,Puntaje!Z$35:Z$67,0)</f>
        <v>12</v>
      </c>
      <c r="AA56" s="368">
        <f>RANK(Puntaje!AA56,Puntaje!AA$35:AA$67,0)</f>
        <v>15</v>
      </c>
      <c r="AB56" s="368">
        <f>RANK(Puntaje!AB56,Puntaje!AB$35:AB$67,0)</f>
        <v>8</v>
      </c>
      <c r="AC56" s="368">
        <f>RANK(Puntaje!AC56,Puntaje!AC$35:AC$67,0)</f>
        <v>13</v>
      </c>
      <c r="AD56" s="368">
        <f>RANK(Puntaje!AD56,Puntaje!AD$35:AD$67,0)</f>
        <v>7</v>
      </c>
      <c r="AE56" s="368">
        <f>RANK(Puntaje!AE56,Puntaje!AE$35:AE$67,0)</f>
        <v>19</v>
      </c>
      <c r="AF56" s="368">
        <f>RANK(Puntaje!AF56,Puntaje!AF$35:AF$67,0)</f>
        <v>25</v>
      </c>
      <c r="AG56" s="368">
        <f>RANK(Puntaje!AG56,Puntaje!AG$35:AG$67,0)</f>
        <v>16</v>
      </c>
      <c r="AH56" s="368">
        <f>RANK(Puntaje!AH56,Puntaje!AH$35:AH$67,0)</f>
        <v>8</v>
      </c>
      <c r="AI56" s="368">
        <f>RANK(Puntaje!AI56,Puntaje!AI$35:AI$67,0)</f>
        <v>18</v>
      </c>
      <c r="AJ56" s="368">
        <f>RANK(Puntaje!AJ56,Puntaje!AJ$35:AJ$67,0)</f>
        <v>21</v>
      </c>
      <c r="AK56" s="368">
        <f>RANK(Puntaje!AK56,Puntaje!AK$35:AK$67,0)</f>
        <v>18</v>
      </c>
      <c r="AL56" s="368">
        <f>RANK(Puntaje!AL56,Puntaje!AL$35:AL$67,0)</f>
        <v>16</v>
      </c>
      <c r="AM56" s="368">
        <f>RANK(Puntaje!AM56,Puntaje!AM$35:AM$67,0)</f>
        <v>21</v>
      </c>
      <c r="AN56" s="368">
        <f>RANK(Puntaje!AN56,Puntaje!AN$35:AN$67,0)</f>
        <v>17</v>
      </c>
      <c r="AO56" s="368">
        <f>RANK(Puntaje!AO56,Puntaje!AO$35:AO$67,0)</f>
        <v>30</v>
      </c>
      <c r="AP56" s="368">
        <f>RANK(Puntaje!AP56,Puntaje!AP$35:AP$67,0)</f>
        <v>33</v>
      </c>
      <c r="AQ56" s="368">
        <f>RANK(Puntaje!AQ56,Puntaje!AQ$35:AQ$67,0)</f>
        <v>30</v>
      </c>
      <c r="AR56" s="368">
        <f>RANK(Puntaje!AR56,Puntaje!AR$35:AR$67,0)</f>
        <v>15</v>
      </c>
      <c r="AS56" s="368">
        <f>RANK(Puntaje!AS56,Puntaje!AS$35:AS$67,0)</f>
        <v>30</v>
      </c>
      <c r="AT56" s="368">
        <f>RANK(Puntaje!AT56,Puntaje!AT$35:AT$67,0)</f>
        <v>11</v>
      </c>
      <c r="AU56" s="368">
        <f>RANK(Puntaje!AU56,Puntaje!AU$35:AU$67,0)</f>
        <v>18</v>
      </c>
      <c r="AV56" s="368">
        <f>RANK(Puntaje!AV56,Puntaje!AV$35:AV$67,0)</f>
        <v>22</v>
      </c>
      <c r="AW56" s="368">
        <f>RANK(Puntaje!AW56,Puntaje!AW$35:AW$67,0)</f>
        <v>18</v>
      </c>
      <c r="AX56" s="368">
        <f>RANK(Puntaje!AX56,Puntaje!AX$35:AX$67,0)</f>
        <v>23</v>
      </c>
      <c r="AY56" s="368">
        <f>RANK(Puntaje!AY56,Puntaje!AY$35:AY$67,0)</f>
        <v>21</v>
      </c>
      <c r="AZ56" s="368">
        <f>RANK(Puntaje!AZ56,Puntaje!AZ$35:AZ$67,0)</f>
        <v>11</v>
      </c>
      <c r="BA56" s="368">
        <f>RANK(Puntaje!BA56,Puntaje!BA$35:BA$67,0)</f>
        <v>2</v>
      </c>
      <c r="BB56" s="368">
        <f>RANK(Puntaje!BB56,Puntaje!BB$35:BB$67,0)</f>
        <v>1</v>
      </c>
      <c r="BC56" s="368">
        <f>RANK(Puntaje!BC56,Puntaje!BC$35:BC$67,0)</f>
        <v>20</v>
      </c>
      <c r="BD56" s="368">
        <f>RANK(Puntaje!BD56,Puntaje!BD$35:BD$67,0)</f>
        <v>19</v>
      </c>
      <c r="BE56" s="368">
        <f>RANK(Puntaje!BE56,Puntaje!BE$35:BE$67,0)</f>
        <v>14</v>
      </c>
      <c r="BF56" s="368">
        <f>RANK(Puntaje!BF56,Puntaje!BF$35:BF$67,0)</f>
        <v>13</v>
      </c>
      <c r="BG56" s="368">
        <f>RANK(Puntaje!BG56,Puntaje!BG$35:BG$67,0)</f>
        <v>12</v>
      </c>
      <c r="BH56" s="368">
        <f>RANK(Puntaje!BH56,Puntaje!BH$35:BH$67,0)</f>
        <v>31</v>
      </c>
      <c r="BI56" s="368">
        <f>RANK(Puntaje!BI56,Puntaje!BI$35:BI$67,0)</f>
        <v>30</v>
      </c>
      <c r="BJ56" s="368">
        <f>RANK(Puntaje!BJ56,Puntaje!BJ$35:BJ$67,0)</f>
        <v>33</v>
      </c>
      <c r="BK56" s="368">
        <f>RANK(Puntaje!BK56,Puntaje!BK$35:BK$67,0)</f>
        <v>21</v>
      </c>
      <c r="BL56" s="368">
        <f>RANK(Puntaje!BL56,Puntaje!BL$35:BL$67,0)</f>
        <v>14</v>
      </c>
      <c r="BM56" s="368">
        <f>RANK(Puntaje!BM56,Puntaje!BM$35:BM$67,0)</f>
        <v>28</v>
      </c>
      <c r="BN56" s="368">
        <f>RANK(Puntaje!BN56,Puntaje!BN$35:BN$67,0)</f>
        <v>1</v>
      </c>
      <c r="BO56" s="368">
        <f>RANK(Puntaje!BO56,Puntaje!BO$35:BO$67,0)</f>
        <v>17</v>
      </c>
      <c r="BP56" s="368">
        <f>RANK(Puntaje!BP56,Puntaje!BP$35:BP$67,0)</f>
        <v>31</v>
      </c>
      <c r="BQ56" s="368">
        <f>RANK(Puntaje!BQ56,Puntaje!BQ$35:BQ$67,0)</f>
        <v>24</v>
      </c>
      <c r="BR56" s="368">
        <f>RANK(Puntaje!BR56,Puntaje!BR$35:BR$67,0)</f>
        <v>26</v>
      </c>
      <c r="BS56" s="368">
        <f>RANK(Puntaje!BS56,Puntaje!BS$35:BS$67,0)</f>
        <v>24</v>
      </c>
      <c r="BT56" s="368">
        <f>RANK(Puntaje!BT56,Puntaje!BT$35:BT$67,0)</f>
        <v>20</v>
      </c>
      <c r="BU56" s="368">
        <f>RANK(Puntaje!BU56,Puntaje!BU$35:BU$67,0)</f>
        <v>26</v>
      </c>
    </row>
    <row r="57" spans="1:73">
      <c r="A57" s="367">
        <v>73</v>
      </c>
      <c r="B57" s="367" t="s">
        <v>102</v>
      </c>
      <c r="C57" s="367">
        <v>2023</v>
      </c>
      <c r="D57" s="368">
        <f>RANK(Puntaje!D57,Puntaje!D$35:D$67,0)</f>
        <v>20</v>
      </c>
      <c r="E57" s="368">
        <f>RANK(Puntaje!E57,Puntaje!E$35:E$67,0)</f>
        <v>4</v>
      </c>
      <c r="F57" s="368">
        <f>RANK(Puntaje!F57,Puntaje!F$35:F$67,0)</f>
        <v>21</v>
      </c>
      <c r="G57" s="368">
        <f>RANK(Puntaje!G57,Puntaje!G$35:G$67,0)</f>
        <v>11</v>
      </c>
      <c r="H57" s="368">
        <f>RANK(Puntaje!H57,Puntaje!H$35:H$67,0)</f>
        <v>12</v>
      </c>
      <c r="I57" s="368">
        <f>RANK(Puntaje!I57,Puntaje!I$35:I$67,0)</f>
        <v>10</v>
      </c>
      <c r="J57" s="368">
        <f>RANK(Puntaje!J57,Puntaje!J$35:J$67,0)</f>
        <v>9</v>
      </c>
      <c r="K57" s="368">
        <f>RANK(Puntaje!K57,Puntaje!K$35:K$67,0)</f>
        <v>12</v>
      </c>
      <c r="L57" s="368">
        <f>RANK(Puntaje!L57,Puntaje!L$35:L$67,0)</f>
        <v>18</v>
      </c>
      <c r="M57" s="368">
        <f>RANK(Puntaje!M57,Puntaje!M$35:M$67,0)</f>
        <v>22</v>
      </c>
      <c r="N57" s="368">
        <f>RANK(Puntaje!N57,Puntaje!N$35:N$67,0)</f>
        <v>26</v>
      </c>
      <c r="O57" s="368">
        <f>RANK(Puntaje!O57,Puntaje!O$35:O$67,0)</f>
        <v>4</v>
      </c>
      <c r="P57" s="368">
        <f>RANK(Puntaje!P57,Puntaje!P$35:P$67,0)</f>
        <v>12</v>
      </c>
      <c r="Q57" s="368">
        <f>RANK(Puntaje!Q57,Puntaje!Q$35:Q$67,0)</f>
        <v>14</v>
      </c>
      <c r="R57" s="368">
        <f>RANK(Puntaje!R57,Puntaje!R$35:R$67,0)</f>
        <v>18</v>
      </c>
      <c r="S57" s="368">
        <f>RANK(Puntaje!S57,Puntaje!S$35:S$67,0)</f>
        <v>14</v>
      </c>
      <c r="T57" s="368">
        <f>RANK(Puntaje!T57,Puntaje!T$35:T$67,0)</f>
        <v>21</v>
      </c>
      <c r="U57" s="368">
        <f>RANK(Puntaje!U57,Puntaje!U$35:U$67,0)</f>
        <v>22</v>
      </c>
      <c r="V57" s="368">
        <f>RANK(Puntaje!V57,Puntaje!V$35:V$67,0)</f>
        <v>23</v>
      </c>
      <c r="W57" s="368">
        <f>RANK(Puntaje!W57,Puntaje!W$35:W$67,0)</f>
        <v>23</v>
      </c>
      <c r="X57" s="368">
        <f>RANK(Puntaje!X57,Puntaje!X$35:X$67,0)</f>
        <v>8</v>
      </c>
      <c r="Y57" s="368">
        <f>RANK(Puntaje!Y57,Puntaje!Y$35:Y$67,0)</f>
        <v>13</v>
      </c>
      <c r="Z57" s="368">
        <f>RANK(Puntaje!Z57,Puntaje!Z$35:Z$67,0)</f>
        <v>28</v>
      </c>
      <c r="AA57" s="368">
        <f>RANK(Puntaje!AA57,Puntaje!AA$35:AA$67,0)</f>
        <v>31</v>
      </c>
      <c r="AB57" s="368">
        <f>RANK(Puntaje!AB57,Puntaje!AB$35:AB$67,0)</f>
        <v>15</v>
      </c>
      <c r="AC57" s="368">
        <f>RANK(Puntaje!AC57,Puntaje!AC$35:AC$67,0)</f>
        <v>21</v>
      </c>
      <c r="AD57" s="368">
        <f>RANK(Puntaje!AD57,Puntaje!AD$35:AD$67,0)</f>
        <v>22</v>
      </c>
      <c r="AE57" s="368">
        <f>RANK(Puntaje!AE57,Puntaje!AE$35:AE$67,0)</f>
        <v>26</v>
      </c>
      <c r="AF57" s="368">
        <f>RANK(Puntaje!AF57,Puntaje!AF$35:AF$67,0)</f>
        <v>27</v>
      </c>
      <c r="AG57" s="368">
        <f>RANK(Puntaje!AG57,Puntaje!AG$35:AG$67,0)</f>
        <v>3</v>
      </c>
      <c r="AH57" s="368">
        <f>RANK(Puntaje!AH57,Puntaje!AH$35:AH$67,0)</f>
        <v>1</v>
      </c>
      <c r="AI57" s="368">
        <f>RANK(Puntaje!AI57,Puntaje!AI$35:AI$67,0)</f>
        <v>15</v>
      </c>
      <c r="AJ57" s="368">
        <f>RANK(Puntaje!AJ57,Puntaje!AJ$35:AJ$67,0)</f>
        <v>4</v>
      </c>
      <c r="AK57" s="368">
        <f>RANK(Puntaje!AK57,Puntaje!AK$35:AK$67,0)</f>
        <v>9</v>
      </c>
      <c r="AL57" s="368">
        <f>RANK(Puntaje!AL57,Puntaje!AL$35:AL$67,0)</f>
        <v>4</v>
      </c>
      <c r="AM57" s="368">
        <f>RANK(Puntaje!AM57,Puntaje!AM$35:AM$67,0)</f>
        <v>20</v>
      </c>
      <c r="AN57" s="368">
        <f>RANK(Puntaje!AN57,Puntaje!AN$35:AN$67,0)</f>
        <v>23</v>
      </c>
      <c r="AO57" s="368">
        <f>RANK(Puntaje!AO57,Puntaje!AO$35:AO$67,0)</f>
        <v>20</v>
      </c>
      <c r="AP57" s="368">
        <f>RANK(Puntaje!AP57,Puntaje!AP$35:AP$67,0)</f>
        <v>21</v>
      </c>
      <c r="AQ57" s="368">
        <f>RANK(Puntaje!AQ57,Puntaje!AQ$35:AQ$67,0)</f>
        <v>25</v>
      </c>
      <c r="AR57" s="368">
        <f>RANK(Puntaje!AR57,Puntaje!AR$35:AR$67,0)</f>
        <v>5</v>
      </c>
      <c r="AS57" s="368">
        <f>RANK(Puntaje!AS57,Puntaje!AS$35:AS$67,0)</f>
        <v>17</v>
      </c>
      <c r="AT57" s="368">
        <f>RANK(Puntaje!AT57,Puntaje!AT$35:AT$67,0)</f>
        <v>15</v>
      </c>
      <c r="AU57" s="368">
        <f>RANK(Puntaje!AU57,Puntaje!AU$35:AU$67,0)</f>
        <v>8</v>
      </c>
      <c r="AV57" s="368">
        <f>RANK(Puntaje!AV57,Puntaje!AV$35:AV$67,0)</f>
        <v>5</v>
      </c>
      <c r="AW57" s="368">
        <f>RANK(Puntaje!AW57,Puntaje!AW$35:AW$67,0)</f>
        <v>10</v>
      </c>
      <c r="AX57" s="368">
        <f>RANK(Puntaje!AX57,Puntaje!AX$35:AX$67,0)</f>
        <v>6</v>
      </c>
      <c r="AY57" s="368">
        <f>RANK(Puntaje!AY57,Puntaje!AY$35:AY$67,0)</f>
        <v>17</v>
      </c>
      <c r="AZ57" s="368">
        <f>RANK(Puntaje!AZ57,Puntaje!AZ$35:AZ$67,0)</f>
        <v>1</v>
      </c>
      <c r="BA57" s="368">
        <f>RANK(Puntaje!BA57,Puntaje!BA$35:BA$67,0)</f>
        <v>16</v>
      </c>
      <c r="BB57" s="368">
        <f>RANK(Puntaje!BB57,Puntaje!BB$35:BB$67,0)</f>
        <v>27</v>
      </c>
      <c r="BC57" s="368">
        <f>RANK(Puntaje!BC57,Puntaje!BC$35:BC$67,0)</f>
        <v>14</v>
      </c>
      <c r="BD57" s="368">
        <f>RANK(Puntaje!BD57,Puntaje!BD$35:BD$67,0)</f>
        <v>1</v>
      </c>
      <c r="BE57" s="368">
        <f>RANK(Puntaje!BE57,Puntaje!BE$35:BE$67,0)</f>
        <v>27</v>
      </c>
      <c r="BF57" s="368">
        <f>RANK(Puntaje!BF57,Puntaje!BF$35:BF$67,0)</f>
        <v>25</v>
      </c>
      <c r="BG57" s="368">
        <f>RANK(Puntaje!BG57,Puntaje!BG$35:BG$67,0)</f>
        <v>10</v>
      </c>
      <c r="BH57" s="368">
        <f>RANK(Puntaje!BH57,Puntaje!BH$35:BH$67,0)</f>
        <v>29</v>
      </c>
      <c r="BI57" s="368">
        <f>RANK(Puntaje!BI57,Puntaje!BI$35:BI$67,0)</f>
        <v>25</v>
      </c>
      <c r="BJ57" s="368">
        <f>RANK(Puntaje!BJ57,Puntaje!BJ$35:BJ$67,0)</f>
        <v>21</v>
      </c>
      <c r="BK57" s="368">
        <f>RANK(Puntaje!BK57,Puntaje!BK$35:BK$67,0)</f>
        <v>23</v>
      </c>
      <c r="BL57" s="368">
        <f>RANK(Puntaje!BL57,Puntaje!BL$35:BL$67,0)</f>
        <v>21</v>
      </c>
      <c r="BM57" s="368">
        <f>RANK(Puntaje!BM57,Puntaje!BM$35:BM$67,0)</f>
        <v>7</v>
      </c>
      <c r="BN57" s="368">
        <f>RANK(Puntaje!BN57,Puntaje!BN$35:BN$67,0)</f>
        <v>13</v>
      </c>
      <c r="BO57" s="368">
        <f>RANK(Puntaje!BO57,Puntaje!BO$35:BO$67,0)</f>
        <v>20</v>
      </c>
      <c r="BP57" s="368">
        <f>RANK(Puntaje!BP57,Puntaje!BP$35:BP$67,0)</f>
        <v>13</v>
      </c>
      <c r="BQ57" s="368">
        <f>RANK(Puntaje!BQ57,Puntaje!BQ$35:BQ$67,0)</f>
        <v>9</v>
      </c>
      <c r="BR57" s="368">
        <f>RANK(Puntaje!BR57,Puntaje!BR$35:BR$67,0)</f>
        <v>30</v>
      </c>
      <c r="BS57" s="368">
        <f>RANK(Puntaje!BS57,Puntaje!BS$35:BS$67,0)</f>
        <v>6</v>
      </c>
      <c r="BT57" s="368">
        <f>RANK(Puntaje!BT57,Puntaje!BT$35:BT$67,0)</f>
        <v>6</v>
      </c>
      <c r="BU57" s="368">
        <f>RANK(Puntaje!BU57,Puntaje!BU$35:BU$67,0)</f>
        <v>11</v>
      </c>
    </row>
    <row r="58" spans="1:73">
      <c r="A58" s="367">
        <v>76</v>
      </c>
      <c r="B58" s="367" t="s">
        <v>103</v>
      </c>
      <c r="C58" s="367">
        <v>2023</v>
      </c>
      <c r="D58" s="368">
        <f>RANK(Puntaje!D58,Puntaje!D$35:D$67,0)</f>
        <v>4</v>
      </c>
      <c r="E58" s="368">
        <f>RANK(Puntaje!E58,Puntaje!E$35:E$67,0)</f>
        <v>28</v>
      </c>
      <c r="F58" s="368">
        <f>RANK(Puntaje!F58,Puntaje!F$35:F$67,0)</f>
        <v>2</v>
      </c>
      <c r="G58" s="368">
        <f>RANK(Puntaje!G58,Puntaje!G$35:G$67,0)</f>
        <v>1</v>
      </c>
      <c r="H58" s="368">
        <f>RANK(Puntaje!H58,Puntaje!H$35:H$67,0)</f>
        <v>6</v>
      </c>
      <c r="I58" s="368">
        <f>RANK(Puntaje!I58,Puntaje!I$35:I$67,0)</f>
        <v>9</v>
      </c>
      <c r="J58" s="368">
        <f>RANK(Puntaje!J58,Puntaje!J$35:J$67,0)</f>
        <v>4</v>
      </c>
      <c r="K58" s="368">
        <f>RANK(Puntaje!K58,Puntaje!K$35:K$67,0)</f>
        <v>15</v>
      </c>
      <c r="L58" s="368">
        <f>RANK(Puntaje!L58,Puntaje!L$35:L$67,0)</f>
        <v>12</v>
      </c>
      <c r="M58" s="368">
        <f>RANK(Puntaje!M58,Puntaje!M$35:M$67,0)</f>
        <v>11</v>
      </c>
      <c r="N58" s="368">
        <f>RANK(Puntaje!N58,Puntaje!N$35:N$67,0)</f>
        <v>2</v>
      </c>
      <c r="O58" s="368">
        <f>RANK(Puntaje!O58,Puntaje!O$35:O$67,0)</f>
        <v>12</v>
      </c>
      <c r="P58" s="368">
        <f>RANK(Puntaje!P58,Puntaje!P$35:P$67,0)</f>
        <v>26</v>
      </c>
      <c r="Q58" s="368">
        <f>RANK(Puntaje!Q58,Puntaje!Q$35:Q$67,0)</f>
        <v>12</v>
      </c>
      <c r="R58" s="368">
        <f>RANK(Puntaje!R58,Puntaje!R$35:R$67,0)</f>
        <v>5</v>
      </c>
      <c r="S58" s="368">
        <f>RANK(Puntaje!S58,Puntaje!S$35:S$67,0)</f>
        <v>29</v>
      </c>
      <c r="T58" s="368">
        <f>RANK(Puntaje!T58,Puntaje!T$35:T$67,0)</f>
        <v>5</v>
      </c>
      <c r="U58" s="368">
        <f>RANK(Puntaje!U58,Puntaje!U$35:U$67,0)</f>
        <v>29</v>
      </c>
      <c r="V58" s="368">
        <f>RANK(Puntaje!V58,Puntaje!V$35:V$67,0)</f>
        <v>21</v>
      </c>
      <c r="W58" s="368">
        <f>RANK(Puntaje!W58,Puntaje!W$35:W$67,0)</f>
        <v>30</v>
      </c>
      <c r="X58" s="368">
        <f>RANK(Puntaje!X58,Puntaje!X$35:X$67,0)</f>
        <v>15</v>
      </c>
      <c r="Y58" s="368">
        <f>RANK(Puntaje!Y58,Puntaje!Y$35:Y$67,0)</f>
        <v>21</v>
      </c>
      <c r="Z58" s="368">
        <f>RANK(Puntaje!Z58,Puntaje!Z$35:Z$67,0)</f>
        <v>22</v>
      </c>
      <c r="AA58" s="368">
        <f>RANK(Puntaje!AA58,Puntaje!AA$35:AA$67,0)</f>
        <v>21</v>
      </c>
      <c r="AB58" s="368">
        <f>RANK(Puntaje!AB58,Puntaje!AB$35:AB$67,0)</f>
        <v>22</v>
      </c>
      <c r="AC58" s="368">
        <f>RANK(Puntaje!AC58,Puntaje!AC$35:AC$67,0)</f>
        <v>29</v>
      </c>
      <c r="AD58" s="368">
        <f>RANK(Puntaje!AD58,Puntaje!AD$35:AD$67,0)</f>
        <v>30</v>
      </c>
      <c r="AE58" s="368">
        <f>RANK(Puntaje!AE58,Puntaje!AE$35:AE$67,0)</f>
        <v>13</v>
      </c>
      <c r="AF58" s="368">
        <f>RANK(Puntaje!AF58,Puntaje!AF$35:AF$67,0)</f>
        <v>3</v>
      </c>
      <c r="AG58" s="368">
        <f>RANK(Puntaje!AG58,Puntaje!AG$35:AG$67,0)</f>
        <v>19</v>
      </c>
      <c r="AH58" s="368">
        <f>RANK(Puntaje!AH58,Puntaje!AH$35:AH$67,0)</f>
        <v>15</v>
      </c>
      <c r="AI58" s="368">
        <f>RANK(Puntaje!AI58,Puntaje!AI$35:AI$67,0)</f>
        <v>14</v>
      </c>
      <c r="AJ58" s="368">
        <f>RANK(Puntaje!AJ58,Puntaje!AJ$35:AJ$67,0)</f>
        <v>9</v>
      </c>
      <c r="AK58" s="368">
        <f>RANK(Puntaje!AK58,Puntaje!AK$35:AK$67,0)</f>
        <v>7</v>
      </c>
      <c r="AL58" s="368">
        <f>RANK(Puntaje!AL58,Puntaje!AL$35:AL$67,0)</f>
        <v>13</v>
      </c>
      <c r="AM58" s="368">
        <f>RANK(Puntaje!AM58,Puntaje!AM$35:AM$67,0)</f>
        <v>8</v>
      </c>
      <c r="AN58" s="368">
        <f>RANK(Puntaje!AN58,Puntaje!AN$35:AN$67,0)</f>
        <v>18</v>
      </c>
      <c r="AO58" s="368">
        <f>RANK(Puntaje!AO58,Puntaje!AO$35:AO$67,0)</f>
        <v>8</v>
      </c>
      <c r="AP58" s="368">
        <f>RANK(Puntaje!AP58,Puntaje!AP$35:AP$67,0)</f>
        <v>23</v>
      </c>
      <c r="AQ58" s="368">
        <f>RANK(Puntaje!AQ58,Puntaje!AQ$35:AQ$67,0)</f>
        <v>13</v>
      </c>
      <c r="AR58" s="368">
        <f>RANK(Puntaje!AR58,Puntaje!AR$35:AR$67,0)</f>
        <v>17</v>
      </c>
      <c r="AS58" s="368">
        <f>RANK(Puntaje!AS58,Puntaje!AS$35:AS$67,0)</f>
        <v>7</v>
      </c>
      <c r="AT58" s="368">
        <f>RANK(Puntaje!AT58,Puntaje!AT$35:AT$67,0)</f>
        <v>3</v>
      </c>
      <c r="AU58" s="368">
        <f>RANK(Puntaje!AU58,Puntaje!AU$35:AU$67,0)</f>
        <v>12</v>
      </c>
      <c r="AV58" s="368">
        <f>RANK(Puntaje!AV58,Puntaje!AV$35:AV$67,0)</f>
        <v>7</v>
      </c>
      <c r="AW58" s="368">
        <f>RANK(Puntaje!AW58,Puntaje!AW$35:AW$67,0)</f>
        <v>13</v>
      </c>
      <c r="AX58" s="368">
        <f>RANK(Puntaje!AX58,Puntaje!AX$35:AX$67,0)</f>
        <v>7</v>
      </c>
      <c r="AY58" s="368">
        <f>RANK(Puntaje!AY58,Puntaje!AY$35:AY$67,0)</f>
        <v>5</v>
      </c>
      <c r="AZ58" s="368">
        <f>RANK(Puntaje!AZ58,Puntaje!AZ$35:AZ$67,0)</f>
        <v>7</v>
      </c>
      <c r="BA58" s="368">
        <f>RANK(Puntaje!BA58,Puntaje!BA$35:BA$67,0)</f>
        <v>21</v>
      </c>
      <c r="BB58" s="368">
        <f>RANK(Puntaje!BB58,Puntaje!BB$35:BB$67,0)</f>
        <v>24</v>
      </c>
      <c r="BC58" s="368">
        <f>RANK(Puntaje!BC58,Puntaje!BC$35:BC$67,0)</f>
        <v>17</v>
      </c>
      <c r="BD58" s="368">
        <f>RANK(Puntaje!BD58,Puntaje!BD$35:BD$67,0)</f>
        <v>15</v>
      </c>
      <c r="BE58" s="368">
        <f>RANK(Puntaje!BE58,Puntaje!BE$35:BE$67,0)</f>
        <v>18</v>
      </c>
      <c r="BF58" s="368">
        <f>RANK(Puntaje!BF58,Puntaje!BF$35:BF$67,0)</f>
        <v>21</v>
      </c>
      <c r="BG58" s="368">
        <f>RANK(Puntaje!BG58,Puntaje!BG$35:BG$67,0)</f>
        <v>16</v>
      </c>
      <c r="BH58" s="368">
        <f>RANK(Puntaje!BH58,Puntaje!BH$35:BH$67,0)</f>
        <v>11</v>
      </c>
      <c r="BI58" s="368">
        <f>RANK(Puntaje!BI58,Puntaje!BI$35:BI$67,0)</f>
        <v>20</v>
      </c>
      <c r="BJ58" s="368">
        <f>RANK(Puntaje!BJ58,Puntaje!BJ$35:BJ$67,0)</f>
        <v>11</v>
      </c>
      <c r="BK58" s="368">
        <f>RANK(Puntaje!BK58,Puntaje!BK$35:BK$67,0)</f>
        <v>10</v>
      </c>
      <c r="BL58" s="368">
        <f>RANK(Puntaje!BL58,Puntaje!BL$35:BL$67,0)</f>
        <v>27</v>
      </c>
      <c r="BM58" s="368">
        <f>RANK(Puntaje!BM58,Puntaje!BM$35:BM$67,0)</f>
        <v>14</v>
      </c>
      <c r="BN58" s="368">
        <f>RANK(Puntaje!BN58,Puntaje!BN$35:BN$67,0)</f>
        <v>26</v>
      </c>
      <c r="BO58" s="368">
        <f>RANK(Puntaje!BO58,Puntaje!BO$35:BO$67,0)</f>
        <v>12</v>
      </c>
      <c r="BP58" s="368">
        <f>RANK(Puntaje!BP58,Puntaje!BP$35:BP$67,0)</f>
        <v>3</v>
      </c>
      <c r="BQ58" s="368">
        <f>RANK(Puntaje!BQ58,Puntaje!BQ$35:BQ$67,0)</f>
        <v>4</v>
      </c>
      <c r="BR58" s="368">
        <f>RANK(Puntaje!BR58,Puntaje!BR$35:BR$67,0)</f>
        <v>17</v>
      </c>
      <c r="BS58" s="368">
        <f>RANK(Puntaje!BS58,Puntaje!BS$35:BS$67,0)</f>
        <v>7</v>
      </c>
      <c r="BT58" s="368">
        <f>RANK(Puntaje!BT58,Puntaje!BT$35:BT$67,0)</f>
        <v>5</v>
      </c>
      <c r="BU58" s="368">
        <f>RANK(Puntaje!BU58,Puntaje!BU$35:BU$67,0)</f>
        <v>4</v>
      </c>
    </row>
    <row r="59" spans="1:73">
      <c r="A59" s="367">
        <v>81</v>
      </c>
      <c r="B59" s="367" t="s">
        <v>104</v>
      </c>
      <c r="C59" s="367">
        <v>2023</v>
      </c>
      <c r="D59" s="368">
        <f>RANK(Puntaje!D59,Puntaje!D$35:D$67,0)</f>
        <v>33</v>
      </c>
      <c r="E59" s="368">
        <f>RANK(Puntaje!E59,Puntaje!E$35:E$67,0)</f>
        <v>19</v>
      </c>
      <c r="F59" s="368">
        <f>RANK(Puntaje!F59,Puntaje!F$35:F$67,0)</f>
        <v>11</v>
      </c>
      <c r="G59" s="368">
        <f>RANK(Puntaje!G59,Puntaje!G$35:G$67,0)</f>
        <v>5</v>
      </c>
      <c r="H59" s="368">
        <f>RANK(Puntaje!H59,Puntaje!H$35:H$67,0)</f>
        <v>9</v>
      </c>
      <c r="I59" s="368">
        <f>RANK(Puntaje!I59,Puntaje!I$35:I$67,0)</f>
        <v>26</v>
      </c>
      <c r="J59" s="368">
        <f>RANK(Puntaje!J59,Puntaje!J$35:J$67,0)</f>
        <v>31</v>
      </c>
      <c r="K59" s="368">
        <f>RANK(Puntaje!K59,Puntaje!K$35:K$67,0)</f>
        <v>26</v>
      </c>
      <c r="L59" s="368">
        <f>RANK(Puntaje!L59,Puntaje!L$35:L$67,0)</f>
        <v>20</v>
      </c>
      <c r="M59" s="368">
        <f>RANK(Puntaje!M59,Puntaje!M$35:M$67,0)</f>
        <v>29</v>
      </c>
      <c r="N59" s="368">
        <f>RANK(Puntaje!N59,Puntaje!N$35:N$67,0)</f>
        <v>32</v>
      </c>
      <c r="O59" s="368">
        <f>RANK(Puntaje!O59,Puntaje!O$35:O$67,0)</f>
        <v>15</v>
      </c>
      <c r="P59" s="368">
        <f>RANK(Puntaje!P59,Puntaje!P$35:P$67,0)</f>
        <v>10</v>
      </c>
      <c r="Q59" s="368">
        <f>RANK(Puntaje!Q59,Puntaje!Q$35:Q$67,0)</f>
        <v>21</v>
      </c>
      <c r="R59" s="368">
        <f>RANK(Puntaje!R59,Puntaje!R$35:R$67,0)</f>
        <v>13</v>
      </c>
      <c r="S59" s="368">
        <f>RANK(Puntaje!S59,Puntaje!S$35:S$67,0)</f>
        <v>6</v>
      </c>
      <c r="T59" s="368">
        <f>RANK(Puntaje!T59,Puntaje!T$35:T$67,0)</f>
        <v>16</v>
      </c>
      <c r="U59" s="368">
        <f>RANK(Puntaje!U59,Puntaje!U$35:U$67,0)</f>
        <v>5</v>
      </c>
      <c r="V59" s="368">
        <f>RANK(Puntaje!V59,Puntaje!V$35:V$67,0)</f>
        <v>3</v>
      </c>
      <c r="W59" s="368">
        <f>RANK(Puntaje!W59,Puntaje!W$35:W$67,0)</f>
        <v>28</v>
      </c>
      <c r="X59" s="368">
        <f>RANK(Puntaje!X59,Puntaje!X$35:X$67,0)</f>
        <v>18</v>
      </c>
      <c r="Y59" s="368">
        <f>RANK(Puntaje!Y59,Puntaje!Y$35:Y$67,0)</f>
        <v>7</v>
      </c>
      <c r="Z59" s="368">
        <f>RANK(Puntaje!Z59,Puntaje!Z$35:Z$67,0)</f>
        <v>32</v>
      </c>
      <c r="AA59" s="368">
        <f>RANK(Puntaje!AA59,Puntaje!AA$35:AA$67,0)</f>
        <v>3</v>
      </c>
      <c r="AB59" s="368">
        <f>RANK(Puntaje!AB59,Puntaje!AB$35:AB$67,0)</f>
        <v>10</v>
      </c>
      <c r="AC59" s="368">
        <f>RANK(Puntaje!AC59,Puntaje!AC$35:AC$67,0)</f>
        <v>7</v>
      </c>
      <c r="AD59" s="368">
        <f>RANK(Puntaje!AD59,Puntaje!AD$35:AD$67,0)</f>
        <v>33</v>
      </c>
      <c r="AE59" s="368">
        <f>RANK(Puntaje!AE59,Puntaje!AE$35:AE$67,0)</f>
        <v>25</v>
      </c>
      <c r="AF59" s="368">
        <f>RANK(Puntaje!AF59,Puntaje!AF$35:AF$67,0)</f>
        <v>31</v>
      </c>
      <c r="AG59" s="368">
        <f>RANK(Puntaje!AG59,Puntaje!AG$35:AG$67,0)</f>
        <v>31</v>
      </c>
      <c r="AH59" s="368">
        <f>RANK(Puntaje!AH59,Puntaje!AH$35:AH$67,0)</f>
        <v>28</v>
      </c>
      <c r="AI59" s="368">
        <f>RANK(Puntaje!AI59,Puntaje!AI$35:AI$67,0)</f>
        <v>26</v>
      </c>
      <c r="AJ59" s="368">
        <f>RANK(Puntaje!AJ59,Puntaje!AJ$35:AJ$67,0)</f>
        <v>30</v>
      </c>
      <c r="AK59" s="368">
        <f>RANK(Puntaje!AK59,Puntaje!AK$35:AK$67,0)</f>
        <v>24</v>
      </c>
      <c r="AL59" s="368">
        <f>RANK(Puntaje!AL59,Puntaje!AL$35:AL$67,0)</f>
        <v>29</v>
      </c>
      <c r="AM59" s="368">
        <f>RANK(Puntaje!AM59,Puntaje!AM$35:AM$67,0)</f>
        <v>28</v>
      </c>
      <c r="AN59" s="368">
        <f>RANK(Puntaje!AN59,Puntaje!AN$35:AN$67,0)</f>
        <v>30</v>
      </c>
      <c r="AO59" s="368">
        <f>RANK(Puntaje!AO59,Puntaje!AO$35:AO$67,0)</f>
        <v>27</v>
      </c>
      <c r="AP59" s="368">
        <f>RANK(Puntaje!AP59,Puntaje!AP$35:AP$67,0)</f>
        <v>1</v>
      </c>
      <c r="AQ59" s="368">
        <f>RANK(Puntaje!AQ59,Puntaje!AQ$35:AQ$67,0)</f>
        <v>17</v>
      </c>
      <c r="AR59" s="368">
        <f>RANK(Puntaje!AR59,Puntaje!AR$35:AR$67,0)</f>
        <v>24</v>
      </c>
      <c r="AS59" s="368">
        <f>RANK(Puntaje!AS59,Puntaje!AS$35:AS$67,0)</f>
        <v>9</v>
      </c>
      <c r="AT59" s="368">
        <f>RANK(Puntaje!AT59,Puntaje!AT$35:AT$67,0)</f>
        <v>24</v>
      </c>
      <c r="AU59" s="368">
        <f>RANK(Puntaje!AU59,Puntaje!AU$35:AU$67,0)</f>
        <v>27</v>
      </c>
      <c r="AV59" s="368">
        <f>RANK(Puntaje!AV59,Puntaje!AV$35:AV$67,0)</f>
        <v>3</v>
      </c>
      <c r="AW59" s="368">
        <f>RANK(Puntaje!AW59,Puntaje!AW$35:AW$67,0)</f>
        <v>31</v>
      </c>
      <c r="AX59" s="368">
        <f>RANK(Puntaje!AX59,Puntaje!AX$35:AX$67,0)</f>
        <v>26</v>
      </c>
      <c r="AY59" s="368">
        <f>RANK(Puntaje!AY59,Puntaje!AY$35:AY$67,0)</f>
        <v>26</v>
      </c>
      <c r="AZ59" s="368">
        <f>RANK(Puntaje!AZ59,Puntaje!AZ$35:AZ$67,0)</f>
        <v>32</v>
      </c>
      <c r="BA59" s="368">
        <f>RANK(Puntaje!BA59,Puntaje!BA$35:BA$67,0)</f>
        <v>30</v>
      </c>
      <c r="BB59" s="368">
        <f>RANK(Puntaje!BB59,Puntaje!BB$35:BB$67,0)</f>
        <v>18</v>
      </c>
      <c r="BC59" s="368">
        <f>RANK(Puntaje!BC59,Puntaje!BC$35:BC$67,0)</f>
        <v>8</v>
      </c>
      <c r="BD59" s="368">
        <f>RANK(Puntaje!BD59,Puntaje!BD$35:BD$67,0)</f>
        <v>4</v>
      </c>
      <c r="BE59" s="368">
        <f>RANK(Puntaje!BE59,Puntaje!BE$35:BE$67,0)</f>
        <v>9</v>
      </c>
      <c r="BF59" s="368">
        <f>RANK(Puntaje!BF59,Puntaje!BF$35:BF$67,0)</f>
        <v>8</v>
      </c>
      <c r="BG59" s="368">
        <f>RANK(Puntaje!BG59,Puntaje!BG$35:BG$67,0)</f>
        <v>17</v>
      </c>
      <c r="BH59" s="368">
        <f>RANK(Puntaje!BH59,Puntaje!BH$35:BH$67,0)</f>
        <v>7</v>
      </c>
      <c r="BI59" s="368">
        <f>RANK(Puntaje!BI59,Puntaje!BI$35:BI$67,0)</f>
        <v>2</v>
      </c>
      <c r="BJ59" s="368">
        <f>RANK(Puntaje!BJ59,Puntaje!BJ$35:BJ$67,0)</f>
        <v>4</v>
      </c>
      <c r="BK59" s="368">
        <f>RANK(Puntaje!BK59,Puntaje!BK$35:BK$67,0)</f>
        <v>11</v>
      </c>
      <c r="BL59" s="368">
        <f>RANK(Puntaje!BL59,Puntaje!BL$35:BL$67,0)</f>
        <v>24</v>
      </c>
      <c r="BM59" s="368">
        <f>RANK(Puntaje!BM59,Puntaje!BM$35:BM$67,0)</f>
        <v>13</v>
      </c>
      <c r="BN59" s="368">
        <f>RANK(Puntaje!BN59,Puntaje!BN$35:BN$67,0)</f>
        <v>20</v>
      </c>
      <c r="BO59" s="368">
        <f>RANK(Puntaje!BO59,Puntaje!BO$35:BO$67,0)</f>
        <v>11</v>
      </c>
      <c r="BP59" s="368">
        <f>RANK(Puntaje!BP59,Puntaje!BP$35:BP$67,0)</f>
        <v>16</v>
      </c>
      <c r="BQ59" s="368">
        <f>RANK(Puntaje!BQ59,Puntaje!BQ$35:BQ$67,0)</f>
        <v>32</v>
      </c>
      <c r="BR59" s="368">
        <f>RANK(Puntaje!BR59,Puntaje!BR$35:BR$67,0)</f>
        <v>32</v>
      </c>
      <c r="BS59" s="368">
        <f>RANK(Puntaje!BS59,Puntaje!BS$35:BS$67,0)</f>
        <v>24</v>
      </c>
      <c r="BT59" s="368">
        <f>RANK(Puntaje!BT59,Puntaje!BT$35:BT$67,0)</f>
        <v>27</v>
      </c>
      <c r="BU59" s="368">
        <f>RANK(Puntaje!BU59,Puntaje!BU$35:BU$67,0)</f>
        <v>24</v>
      </c>
    </row>
    <row r="60" spans="1:73">
      <c r="A60" s="367">
        <v>85</v>
      </c>
      <c r="B60" s="367" t="s">
        <v>105</v>
      </c>
      <c r="C60" s="367">
        <v>2023</v>
      </c>
      <c r="D60" s="368">
        <f>RANK(Puntaje!D60,Puntaje!D$35:D$67,0)</f>
        <v>24</v>
      </c>
      <c r="E60" s="368">
        <f>RANK(Puntaje!E60,Puntaje!E$35:E$67,0)</f>
        <v>26</v>
      </c>
      <c r="F60" s="368">
        <f>RANK(Puntaje!F60,Puntaje!F$35:F$67,0)</f>
        <v>19</v>
      </c>
      <c r="G60" s="368">
        <f>RANK(Puntaje!G60,Puntaje!G$35:G$67,0)</f>
        <v>14</v>
      </c>
      <c r="H60" s="368">
        <f>RANK(Puntaje!H60,Puntaje!H$35:H$67,0)</f>
        <v>4</v>
      </c>
      <c r="I60" s="368">
        <f>RANK(Puntaje!I60,Puntaje!I$35:I$67,0)</f>
        <v>8</v>
      </c>
      <c r="J60" s="368">
        <f>RANK(Puntaje!J60,Puntaje!J$35:J$67,0)</f>
        <v>26</v>
      </c>
      <c r="K60" s="368">
        <f>RANK(Puntaje!K60,Puntaje!K$35:K$67,0)</f>
        <v>21</v>
      </c>
      <c r="L60" s="368">
        <f>RANK(Puntaje!L60,Puntaje!L$35:L$67,0)</f>
        <v>3</v>
      </c>
      <c r="M60" s="368">
        <f>RANK(Puntaje!M60,Puntaje!M$35:M$67,0)</f>
        <v>3</v>
      </c>
      <c r="N60" s="368">
        <f>RANK(Puntaje!N60,Puntaje!N$35:N$67,0)</f>
        <v>21</v>
      </c>
      <c r="O60" s="368">
        <f>RANK(Puntaje!O60,Puntaje!O$35:O$67,0)</f>
        <v>14</v>
      </c>
      <c r="P60" s="368">
        <f>RANK(Puntaje!P60,Puntaje!P$35:P$67,0)</f>
        <v>8</v>
      </c>
      <c r="Q60" s="368">
        <f>RANK(Puntaje!Q60,Puntaje!Q$35:Q$67,0)</f>
        <v>7</v>
      </c>
      <c r="R60" s="368">
        <f>RANK(Puntaje!R60,Puntaje!R$35:R$67,0)</f>
        <v>21</v>
      </c>
      <c r="S60" s="368">
        <f>RANK(Puntaje!S60,Puntaje!S$35:S$67,0)</f>
        <v>18</v>
      </c>
      <c r="T60" s="368">
        <f>RANK(Puntaje!T60,Puntaje!T$35:T$67,0)</f>
        <v>27</v>
      </c>
      <c r="U60" s="368">
        <f>RANK(Puntaje!U60,Puntaje!U$35:U$67,0)</f>
        <v>32</v>
      </c>
      <c r="V60" s="368">
        <f>RANK(Puntaje!V60,Puntaje!V$35:V$67,0)</f>
        <v>27</v>
      </c>
      <c r="W60" s="368">
        <f>RANK(Puntaje!W60,Puntaje!W$35:W$67,0)</f>
        <v>21</v>
      </c>
      <c r="X60" s="368">
        <f>RANK(Puntaje!X60,Puntaje!X$35:X$67,0)</f>
        <v>24</v>
      </c>
      <c r="Y60" s="368">
        <f>RANK(Puntaje!Y60,Puntaje!Y$35:Y$67,0)</f>
        <v>11</v>
      </c>
      <c r="Z60" s="368">
        <f>RANK(Puntaje!Z60,Puntaje!Z$35:Z$67,0)</f>
        <v>25</v>
      </c>
      <c r="AA60" s="368">
        <f>RANK(Puntaje!AA60,Puntaje!AA$35:AA$67,0)</f>
        <v>9</v>
      </c>
      <c r="AB60" s="368">
        <f>RANK(Puntaje!AB60,Puntaje!AB$35:AB$67,0)</f>
        <v>28</v>
      </c>
      <c r="AC60" s="368">
        <f>RANK(Puntaje!AC60,Puntaje!AC$35:AC$67,0)</f>
        <v>12</v>
      </c>
      <c r="AD60" s="368">
        <f>RANK(Puntaje!AD60,Puntaje!AD$35:AD$67,0)</f>
        <v>14</v>
      </c>
      <c r="AE60" s="368">
        <f>RANK(Puntaje!AE60,Puntaje!AE$35:AE$67,0)</f>
        <v>29</v>
      </c>
      <c r="AF60" s="368">
        <f>RANK(Puntaje!AF60,Puntaje!AF$35:AF$67,0)</f>
        <v>23</v>
      </c>
      <c r="AG60" s="368">
        <f>RANK(Puntaje!AG60,Puntaje!AG$35:AG$67,0)</f>
        <v>25</v>
      </c>
      <c r="AH60" s="368">
        <f>RANK(Puntaje!AH60,Puntaje!AH$35:AH$67,0)</f>
        <v>29</v>
      </c>
      <c r="AI60" s="368">
        <f>RANK(Puntaje!AI60,Puntaje!AI$35:AI$67,0)</f>
        <v>11</v>
      </c>
      <c r="AJ60" s="368">
        <f>RANK(Puntaje!AJ60,Puntaje!AJ$35:AJ$67,0)</f>
        <v>5</v>
      </c>
      <c r="AK60" s="368">
        <f>RANK(Puntaje!AK60,Puntaje!AK$35:AK$67,0)</f>
        <v>12</v>
      </c>
      <c r="AL60" s="368">
        <f>RANK(Puntaje!AL60,Puntaje!AL$35:AL$67,0)</f>
        <v>32</v>
      </c>
      <c r="AM60" s="368">
        <f>RANK(Puntaje!AM60,Puntaje!AM$35:AM$67,0)</f>
        <v>25</v>
      </c>
      <c r="AN60" s="368">
        <f>RANK(Puntaje!AN60,Puntaje!AN$35:AN$67,0)</f>
        <v>20</v>
      </c>
      <c r="AO60" s="368">
        <f>RANK(Puntaje!AO60,Puntaje!AO$35:AO$67,0)</f>
        <v>15</v>
      </c>
      <c r="AP60" s="368">
        <f>RANK(Puntaje!AP60,Puntaje!AP$35:AP$67,0)</f>
        <v>30</v>
      </c>
      <c r="AQ60" s="368">
        <f>RANK(Puntaje!AQ60,Puntaje!AQ$35:AQ$67,0)</f>
        <v>28</v>
      </c>
      <c r="AR60" s="368">
        <f>RANK(Puntaje!AR60,Puntaje!AR$35:AR$67,0)</f>
        <v>29</v>
      </c>
      <c r="AS60" s="368">
        <f>RANK(Puntaje!AS60,Puntaje!AS$35:AS$67,0)</f>
        <v>1</v>
      </c>
      <c r="AT60" s="368">
        <f>RANK(Puntaje!AT60,Puntaje!AT$35:AT$67,0)</f>
        <v>26</v>
      </c>
      <c r="AU60" s="368">
        <f>RANK(Puntaje!AU60,Puntaje!AU$35:AU$67,0)</f>
        <v>21</v>
      </c>
      <c r="AV60" s="368">
        <f>RANK(Puntaje!AV60,Puntaje!AV$35:AV$67,0)</f>
        <v>6</v>
      </c>
      <c r="AW60" s="368">
        <f>RANK(Puntaje!AW60,Puntaje!AW$35:AW$67,0)</f>
        <v>17</v>
      </c>
      <c r="AX60" s="368">
        <f>RANK(Puntaje!AX60,Puntaje!AX$35:AX$67,0)</f>
        <v>29</v>
      </c>
      <c r="AY60" s="368">
        <f>RANK(Puntaje!AY60,Puntaje!AY$35:AY$67,0)</f>
        <v>23</v>
      </c>
      <c r="AZ60" s="368">
        <f>RANK(Puntaje!AZ60,Puntaje!AZ$35:AZ$67,0)</f>
        <v>16</v>
      </c>
      <c r="BA60" s="368">
        <f>RANK(Puntaje!BA60,Puntaje!BA$35:BA$67,0)</f>
        <v>20</v>
      </c>
      <c r="BB60" s="368">
        <f>RANK(Puntaje!BB60,Puntaje!BB$35:BB$67,0)</f>
        <v>23</v>
      </c>
      <c r="BC60" s="368">
        <f>RANK(Puntaje!BC60,Puntaje!BC$35:BC$67,0)</f>
        <v>1</v>
      </c>
      <c r="BD60" s="368">
        <f>RANK(Puntaje!BD60,Puntaje!BD$35:BD$67,0)</f>
        <v>24</v>
      </c>
      <c r="BE60" s="368">
        <f>RANK(Puntaje!BE60,Puntaje!BE$35:BE$67,0)</f>
        <v>23</v>
      </c>
      <c r="BF60" s="368">
        <f>RANK(Puntaje!BF60,Puntaje!BF$35:BF$67,0)</f>
        <v>32</v>
      </c>
      <c r="BG60" s="368">
        <f>RANK(Puntaje!BG60,Puntaje!BG$35:BG$67,0)</f>
        <v>29</v>
      </c>
      <c r="BH60" s="368">
        <f>RANK(Puntaje!BH60,Puntaje!BH$35:BH$67,0)</f>
        <v>2</v>
      </c>
      <c r="BI60" s="368">
        <f>RANK(Puntaje!BI60,Puntaje!BI$35:BI$67,0)</f>
        <v>11</v>
      </c>
      <c r="BJ60" s="368">
        <f>RANK(Puntaje!BJ60,Puntaje!BJ$35:BJ$67,0)</f>
        <v>2</v>
      </c>
      <c r="BK60" s="368">
        <f>RANK(Puntaje!BK60,Puntaje!BK$35:BK$67,0)</f>
        <v>28</v>
      </c>
      <c r="BL60" s="368">
        <f>RANK(Puntaje!BL60,Puntaje!BL$35:BL$67,0)</f>
        <v>32</v>
      </c>
      <c r="BM60" s="368">
        <f>RANK(Puntaje!BM60,Puntaje!BM$35:BM$67,0)</f>
        <v>8</v>
      </c>
      <c r="BN60" s="368">
        <f>RANK(Puntaje!BN60,Puntaje!BN$35:BN$67,0)</f>
        <v>22</v>
      </c>
      <c r="BO60" s="368">
        <f>RANK(Puntaje!BO60,Puntaje!BO$35:BO$67,0)</f>
        <v>21</v>
      </c>
      <c r="BP60" s="368">
        <f>RANK(Puntaje!BP60,Puntaje!BP$35:BP$67,0)</f>
        <v>6</v>
      </c>
      <c r="BQ60" s="368">
        <f>RANK(Puntaje!BQ60,Puntaje!BQ$35:BQ$67,0)</f>
        <v>23</v>
      </c>
      <c r="BR60" s="368">
        <f>RANK(Puntaje!BR60,Puntaje!BR$35:BR$67,0)</f>
        <v>11</v>
      </c>
      <c r="BS60" s="368">
        <f>RANK(Puntaje!BS60,Puntaje!BS$35:BS$67,0)</f>
        <v>27</v>
      </c>
      <c r="BT60" s="368">
        <f>RANK(Puntaje!BT60,Puntaje!BT$35:BT$67,0)</f>
        <v>22</v>
      </c>
      <c r="BU60" s="368">
        <f>RANK(Puntaje!BU60,Puntaje!BU$35:BU$67,0)</f>
        <v>3</v>
      </c>
    </row>
    <row r="61" spans="1:73">
      <c r="A61" s="367">
        <v>86</v>
      </c>
      <c r="B61" s="367" t="s">
        <v>106</v>
      </c>
      <c r="C61" s="367">
        <v>2023</v>
      </c>
      <c r="D61" s="368">
        <f>RANK(Puntaje!D61,Puntaje!D$35:D$67,0)</f>
        <v>29</v>
      </c>
      <c r="E61" s="368">
        <f>RANK(Puntaje!E61,Puntaje!E$35:E$67,0)</f>
        <v>29</v>
      </c>
      <c r="F61" s="368">
        <f>RANK(Puntaje!F61,Puntaje!F$35:F$67,0)</f>
        <v>27</v>
      </c>
      <c r="G61" s="368">
        <f>RANK(Puntaje!G61,Puntaje!G$35:G$67,0)</f>
        <v>29</v>
      </c>
      <c r="H61" s="368">
        <f>RANK(Puntaje!H61,Puntaje!H$35:H$67,0)</f>
        <v>22</v>
      </c>
      <c r="I61" s="368">
        <f>RANK(Puntaje!I61,Puntaje!I$35:I$67,0)</f>
        <v>31</v>
      </c>
      <c r="J61" s="368">
        <f>RANK(Puntaje!J61,Puntaje!J$35:J$67,0)</f>
        <v>25</v>
      </c>
      <c r="K61" s="368">
        <f>RANK(Puntaje!K61,Puntaje!K$35:K$67,0)</f>
        <v>30</v>
      </c>
      <c r="L61" s="368">
        <f>RANK(Puntaje!L61,Puntaje!L$35:L$67,0)</f>
        <v>24</v>
      </c>
      <c r="M61" s="368">
        <f>RANK(Puntaje!M61,Puntaje!M$35:M$67,0)</f>
        <v>6</v>
      </c>
      <c r="N61" s="368">
        <f>RANK(Puntaje!N61,Puntaje!N$35:N$67,0)</f>
        <v>12</v>
      </c>
      <c r="O61" s="368">
        <f>RANK(Puntaje!O61,Puntaje!O$35:O$67,0)</f>
        <v>27</v>
      </c>
      <c r="P61" s="368">
        <f>RANK(Puntaje!P61,Puntaje!P$35:P$67,0)</f>
        <v>25</v>
      </c>
      <c r="Q61" s="368">
        <f>RANK(Puntaje!Q61,Puntaje!Q$35:Q$67,0)</f>
        <v>31</v>
      </c>
      <c r="R61" s="368">
        <f>RANK(Puntaje!R61,Puntaje!R$35:R$67,0)</f>
        <v>2</v>
      </c>
      <c r="S61" s="368">
        <f>RANK(Puntaje!S61,Puntaje!S$35:S$67,0)</f>
        <v>30</v>
      </c>
      <c r="T61" s="368">
        <f>RANK(Puntaje!T61,Puntaje!T$35:T$67,0)</f>
        <v>24</v>
      </c>
      <c r="U61" s="368">
        <f>RANK(Puntaje!U61,Puntaje!U$35:U$67,0)</f>
        <v>4</v>
      </c>
      <c r="V61" s="368">
        <f>RANK(Puntaje!V61,Puntaje!V$35:V$67,0)</f>
        <v>6</v>
      </c>
      <c r="W61" s="368">
        <f>RANK(Puntaje!W61,Puntaje!W$35:W$67,0)</f>
        <v>22</v>
      </c>
      <c r="X61" s="368">
        <f>RANK(Puntaje!X61,Puntaje!X$35:X$67,0)</f>
        <v>21</v>
      </c>
      <c r="Y61" s="368">
        <f>RANK(Puntaje!Y61,Puntaje!Y$35:Y$67,0)</f>
        <v>23</v>
      </c>
      <c r="Z61" s="368">
        <f>RANK(Puntaje!Z61,Puntaje!Z$35:Z$67,0)</f>
        <v>6</v>
      </c>
      <c r="AA61" s="368">
        <f>RANK(Puntaje!AA61,Puntaje!AA$35:AA$67,0)</f>
        <v>24</v>
      </c>
      <c r="AB61" s="368">
        <f>RANK(Puntaje!AB61,Puntaje!AB$35:AB$67,0)</f>
        <v>7</v>
      </c>
      <c r="AC61" s="368">
        <f>RANK(Puntaje!AC61,Puntaje!AC$35:AC$67,0)</f>
        <v>10</v>
      </c>
      <c r="AD61" s="368">
        <f>RANK(Puntaje!AD61,Puntaje!AD$35:AD$67,0)</f>
        <v>32</v>
      </c>
      <c r="AE61" s="368">
        <f>RANK(Puntaje!AE61,Puntaje!AE$35:AE$67,0)</f>
        <v>3</v>
      </c>
      <c r="AF61" s="368">
        <f>RANK(Puntaje!AF61,Puntaje!AF$35:AF$67,0)</f>
        <v>32</v>
      </c>
      <c r="AG61" s="368">
        <f>RANK(Puntaje!AG61,Puntaje!AG$35:AG$67,0)</f>
        <v>11</v>
      </c>
      <c r="AH61" s="368">
        <f>RANK(Puntaje!AH61,Puntaje!AH$35:AH$67,0)</f>
        <v>10</v>
      </c>
      <c r="AI61" s="368">
        <f>RANK(Puntaje!AI61,Puntaje!AI$35:AI$67,0)</f>
        <v>20</v>
      </c>
      <c r="AJ61" s="368">
        <f>RANK(Puntaje!AJ61,Puntaje!AJ$35:AJ$67,0)</f>
        <v>18</v>
      </c>
      <c r="AK61" s="368">
        <f>RANK(Puntaje!AK61,Puntaje!AK$35:AK$67,0)</f>
        <v>25</v>
      </c>
      <c r="AL61" s="368">
        <f>RANK(Puntaje!AL61,Puntaje!AL$35:AL$67,0)</f>
        <v>1</v>
      </c>
      <c r="AM61" s="368">
        <f>RANK(Puntaje!AM61,Puntaje!AM$35:AM$67,0)</f>
        <v>27</v>
      </c>
      <c r="AN61" s="368">
        <f>RANK(Puntaje!AN61,Puntaje!AN$35:AN$67,0)</f>
        <v>9</v>
      </c>
      <c r="AO61" s="368">
        <f>RANK(Puntaje!AO61,Puntaje!AO$35:AO$67,0)</f>
        <v>29</v>
      </c>
      <c r="AP61" s="368">
        <f>RANK(Puntaje!AP61,Puntaje!AP$35:AP$67,0)</f>
        <v>26</v>
      </c>
      <c r="AQ61" s="368">
        <f>RANK(Puntaje!AQ61,Puntaje!AQ$35:AQ$67,0)</f>
        <v>32</v>
      </c>
      <c r="AR61" s="368">
        <f>RANK(Puntaje!AR61,Puntaje!AR$35:AR$67,0)</f>
        <v>27</v>
      </c>
      <c r="AS61" s="368">
        <f>RANK(Puntaje!AS61,Puntaje!AS$35:AS$67,0)</f>
        <v>10</v>
      </c>
      <c r="AT61" s="368">
        <f>RANK(Puntaje!AT61,Puntaje!AT$35:AT$67,0)</f>
        <v>28</v>
      </c>
      <c r="AU61" s="368">
        <f>RANK(Puntaje!AU61,Puntaje!AU$35:AU$67,0)</f>
        <v>11</v>
      </c>
      <c r="AV61" s="368">
        <f>RANK(Puntaje!AV61,Puntaje!AV$35:AV$67,0)</f>
        <v>15</v>
      </c>
      <c r="AW61" s="368">
        <f>RANK(Puntaje!AW61,Puntaje!AW$35:AW$67,0)</f>
        <v>8</v>
      </c>
      <c r="AX61" s="368">
        <f>RANK(Puntaje!AX61,Puntaje!AX$35:AX$67,0)</f>
        <v>24</v>
      </c>
      <c r="AY61" s="368">
        <f>RANK(Puntaje!AY61,Puntaje!AY$35:AY$67,0)</f>
        <v>27</v>
      </c>
      <c r="AZ61" s="368">
        <f>RANK(Puntaje!AZ61,Puntaje!AZ$35:AZ$67,0)</f>
        <v>31</v>
      </c>
      <c r="BA61" s="368">
        <f>RANK(Puntaje!BA61,Puntaje!BA$35:BA$67,0)</f>
        <v>31</v>
      </c>
      <c r="BB61" s="368">
        <f>RANK(Puntaje!BB61,Puntaje!BB$35:BB$67,0)</f>
        <v>2</v>
      </c>
      <c r="BC61" s="368">
        <f>RANK(Puntaje!BC61,Puntaje!BC$35:BC$67,0)</f>
        <v>27</v>
      </c>
      <c r="BD61" s="368">
        <f>RANK(Puntaje!BD61,Puntaje!BD$35:BD$67,0)</f>
        <v>26</v>
      </c>
      <c r="BE61" s="368">
        <f>RANK(Puntaje!BE61,Puntaje!BE$35:BE$67,0)</f>
        <v>2</v>
      </c>
      <c r="BF61" s="368">
        <f>RANK(Puntaje!BF61,Puntaje!BF$35:BF$67,0)</f>
        <v>14</v>
      </c>
      <c r="BG61" s="368">
        <f>RANK(Puntaje!BG61,Puntaje!BG$35:BG$67,0)</f>
        <v>18</v>
      </c>
      <c r="BH61" s="368">
        <f>RANK(Puntaje!BH61,Puntaje!BH$35:BH$67,0)</f>
        <v>19</v>
      </c>
      <c r="BI61" s="368">
        <f>RANK(Puntaje!BI61,Puntaje!BI$35:BI$67,0)</f>
        <v>7</v>
      </c>
      <c r="BJ61" s="368">
        <f>RANK(Puntaje!BJ61,Puntaje!BJ$35:BJ$67,0)</f>
        <v>1</v>
      </c>
      <c r="BK61" s="368">
        <f>RANK(Puntaje!BK61,Puntaje!BK$35:BK$67,0)</f>
        <v>33</v>
      </c>
      <c r="BL61" s="368">
        <f>RANK(Puntaje!BL61,Puntaje!BL$35:BL$67,0)</f>
        <v>1</v>
      </c>
      <c r="BM61" s="368">
        <f>RANK(Puntaje!BM61,Puntaje!BM$35:BM$67,0)</f>
        <v>24</v>
      </c>
      <c r="BN61" s="368">
        <f>RANK(Puntaje!BN61,Puntaje!BN$35:BN$67,0)</f>
        <v>23</v>
      </c>
      <c r="BO61" s="368">
        <f>RANK(Puntaje!BO61,Puntaje!BO$35:BO$67,0)</f>
        <v>29</v>
      </c>
      <c r="BP61" s="368">
        <f>RANK(Puntaje!BP61,Puntaje!BP$35:BP$67,0)</f>
        <v>27</v>
      </c>
      <c r="BQ61" s="368">
        <f>RANK(Puntaje!BQ61,Puntaje!BQ$35:BQ$67,0)</f>
        <v>26</v>
      </c>
      <c r="BR61" s="368">
        <f>RANK(Puntaje!BR61,Puntaje!BR$35:BR$67,0)</f>
        <v>28</v>
      </c>
      <c r="BS61" s="368">
        <f>RANK(Puntaje!BS61,Puntaje!BS$35:BS$67,0)</f>
        <v>23</v>
      </c>
      <c r="BT61" s="368">
        <f>RANK(Puntaje!BT61,Puntaje!BT$35:BT$67,0)</f>
        <v>26</v>
      </c>
      <c r="BU61" s="368">
        <f>RANK(Puntaje!BU61,Puntaje!BU$35:BU$67,0)</f>
        <v>27</v>
      </c>
    </row>
    <row r="62" spans="1:73" ht="27">
      <c r="A62" s="367">
        <v>88</v>
      </c>
      <c r="B62" s="367" t="s">
        <v>107</v>
      </c>
      <c r="C62" s="367">
        <v>2023</v>
      </c>
      <c r="D62" s="368">
        <f>RANK(Puntaje!D62,Puntaje!D$35:D$67,0)</f>
        <v>8</v>
      </c>
      <c r="E62" s="368">
        <f>RANK(Puntaje!E62,Puntaje!E$35:E$67,0)</f>
        <v>8</v>
      </c>
      <c r="F62" s="368">
        <f>RANK(Puntaje!F62,Puntaje!F$35:F$67,0)</f>
        <v>3</v>
      </c>
      <c r="G62" s="368">
        <f>RANK(Puntaje!G62,Puntaje!G$35:G$67,0)</f>
        <v>16</v>
      </c>
      <c r="H62" s="368">
        <f>RANK(Puntaje!H62,Puntaje!H$35:H$67,0)</f>
        <v>20</v>
      </c>
      <c r="I62" s="368">
        <f>RANK(Puntaje!I62,Puntaje!I$35:I$67,0)</f>
        <v>3</v>
      </c>
      <c r="J62" s="368">
        <f>RANK(Puntaje!J62,Puntaje!J$35:J$67,0)</f>
        <v>22</v>
      </c>
      <c r="K62" s="368">
        <f>RANK(Puntaje!K62,Puntaje!K$35:K$67,0)</f>
        <v>19</v>
      </c>
      <c r="L62" s="368">
        <f>RANK(Puntaje!L62,Puntaje!L$35:L$67,0)</f>
        <v>19</v>
      </c>
      <c r="M62" s="368">
        <f>RANK(Puntaje!M62,Puntaje!M$35:M$67,0)</f>
        <v>27</v>
      </c>
      <c r="N62" s="368">
        <f>RANK(Puntaje!N62,Puntaje!N$35:N$67,0)</f>
        <v>5</v>
      </c>
      <c r="O62" s="368">
        <f>RANK(Puntaje!O62,Puntaje!O$35:O$67,0)</f>
        <v>30</v>
      </c>
      <c r="P62" s="368">
        <f>RANK(Puntaje!P62,Puntaje!P$35:P$67,0)</f>
        <v>14</v>
      </c>
      <c r="Q62" s="368">
        <f>RANK(Puntaje!Q62,Puntaje!Q$35:Q$67,0)</f>
        <v>25</v>
      </c>
      <c r="R62" s="368">
        <f>RANK(Puntaje!R62,Puntaje!R$35:R$67,0)</f>
        <v>24</v>
      </c>
      <c r="S62" s="368">
        <f>RANK(Puntaje!S62,Puntaje!S$35:S$67,0)</f>
        <v>2</v>
      </c>
      <c r="T62" s="368">
        <f>RANK(Puntaje!T62,Puntaje!T$35:T$67,0)</f>
        <v>1</v>
      </c>
      <c r="U62" s="368">
        <f>RANK(Puntaje!U62,Puntaje!U$35:U$67,0)</f>
        <v>1</v>
      </c>
      <c r="V62" s="368">
        <f>RANK(Puntaje!V62,Puntaje!V$35:V$67,0)</f>
        <v>1</v>
      </c>
      <c r="W62" s="368">
        <f>RANK(Puntaje!W62,Puntaje!W$35:W$67,0)</f>
        <v>18</v>
      </c>
      <c r="X62" s="368">
        <f>RANK(Puntaje!X62,Puntaje!X$35:X$67,0)</f>
        <v>1</v>
      </c>
      <c r="Y62" s="368">
        <f>RANK(Puntaje!Y62,Puntaje!Y$35:Y$67,0)</f>
        <v>1</v>
      </c>
      <c r="Z62" s="368">
        <f>RANK(Puntaje!Z62,Puntaje!Z$35:Z$67,0)</f>
        <v>4</v>
      </c>
      <c r="AA62" s="368">
        <f>RANK(Puntaje!AA62,Puntaje!AA$35:AA$67,0)</f>
        <v>8</v>
      </c>
      <c r="AB62" s="368">
        <f>RANK(Puntaje!AB62,Puntaje!AB$35:AB$67,0)</f>
        <v>13</v>
      </c>
      <c r="AC62" s="368">
        <f>RANK(Puntaje!AC62,Puntaje!AC$35:AC$67,0)</f>
        <v>14</v>
      </c>
      <c r="AD62" s="368">
        <f>RANK(Puntaje!AD62,Puntaje!AD$35:AD$67,0)</f>
        <v>29</v>
      </c>
      <c r="AE62" s="368">
        <f>RANK(Puntaje!AE62,Puntaje!AE$35:AE$67,0)</f>
        <v>27</v>
      </c>
      <c r="AF62" s="368">
        <f>RANK(Puntaje!AF62,Puntaje!AF$35:AF$67,0)</f>
        <v>14</v>
      </c>
      <c r="AG62" s="368">
        <f>RANK(Puntaje!AG62,Puntaje!AG$35:AG$67,0)</f>
        <v>2</v>
      </c>
      <c r="AH62" s="368">
        <f>RANK(Puntaje!AH62,Puntaje!AH$35:AH$67,0)</f>
        <v>25</v>
      </c>
      <c r="AI62" s="368">
        <f>RANK(Puntaje!AI62,Puntaje!AI$35:AI$67,0)</f>
        <v>8</v>
      </c>
      <c r="AJ62" s="368">
        <f>RANK(Puntaje!AJ62,Puntaje!AJ$35:AJ$67,0)</f>
        <v>1</v>
      </c>
      <c r="AK62" s="368">
        <f>RANK(Puntaje!AK62,Puntaje!AK$35:AK$67,0)</f>
        <v>5</v>
      </c>
      <c r="AL62" s="368">
        <f>RANK(Puntaje!AL62,Puntaje!AL$35:AL$67,0)</f>
        <v>30</v>
      </c>
      <c r="AM62" s="368">
        <f>RANK(Puntaje!AM62,Puntaje!AM$35:AM$67,0)</f>
        <v>33</v>
      </c>
      <c r="AN62" s="368">
        <f>RANK(Puntaje!AN62,Puntaje!AN$35:AN$67,0)</f>
        <v>7</v>
      </c>
      <c r="AO62" s="368">
        <f>RANK(Puntaje!AO62,Puntaje!AO$35:AO$67,0)</f>
        <v>24</v>
      </c>
      <c r="AP62" s="368">
        <f>RANK(Puntaje!AP62,Puntaje!AP$35:AP$67,0)</f>
        <v>12</v>
      </c>
      <c r="AQ62" s="368">
        <f>RANK(Puntaje!AQ62,Puntaje!AQ$35:AQ$67,0)</f>
        <v>24</v>
      </c>
      <c r="AR62" s="368">
        <f>RANK(Puntaje!AR62,Puntaje!AR$35:AR$67,0)</f>
        <v>26</v>
      </c>
      <c r="AS62" s="368">
        <f>RANK(Puntaje!AS62,Puntaje!AS$35:AS$67,0)</f>
        <v>4</v>
      </c>
      <c r="AT62" s="368">
        <f>RANK(Puntaje!AT62,Puntaje!AT$35:AT$67,0)</f>
        <v>25</v>
      </c>
      <c r="AU62" s="368">
        <f>RANK(Puntaje!AU62,Puntaje!AU$35:AU$67,0)</f>
        <v>33</v>
      </c>
      <c r="AV62" s="368">
        <f>RANK(Puntaje!AV62,Puntaje!AV$35:AV$67,0)</f>
        <v>24</v>
      </c>
      <c r="AW62" s="368">
        <f>RANK(Puntaje!AW62,Puntaje!AW$35:AW$67,0)</f>
        <v>28</v>
      </c>
      <c r="AX62" s="368">
        <f>RANK(Puntaje!AX62,Puntaje!AX$35:AX$67,0)</f>
        <v>22</v>
      </c>
      <c r="AY62" s="368">
        <f>RANK(Puntaje!AY62,Puntaje!AY$35:AY$67,0)</f>
        <v>28</v>
      </c>
      <c r="AZ62" s="368">
        <f>RANK(Puntaje!AZ62,Puntaje!AZ$35:AZ$67,0)</f>
        <v>19</v>
      </c>
      <c r="BA62" s="368">
        <f>RANK(Puntaje!BA62,Puntaje!BA$35:BA$67,0)</f>
        <v>22</v>
      </c>
      <c r="BB62" s="368">
        <f>RANK(Puntaje!BB62,Puntaje!BB$35:BB$67,0)</f>
        <v>13</v>
      </c>
      <c r="BC62" s="368">
        <f>RANK(Puntaje!BC62,Puntaje!BC$35:BC$67,0)</f>
        <v>15</v>
      </c>
      <c r="BD62" s="368">
        <f>RANK(Puntaje!BD62,Puntaje!BD$35:BD$67,0)</f>
        <v>32</v>
      </c>
      <c r="BE62" s="368">
        <f>RANK(Puntaje!BE62,Puntaje!BE$35:BE$67,0)</f>
        <v>1</v>
      </c>
      <c r="BF62" s="368">
        <f>RANK(Puntaje!BF62,Puntaje!BF$35:BF$67,0)</f>
        <v>6</v>
      </c>
      <c r="BG62" s="368">
        <f>RANK(Puntaje!BG62,Puntaje!BG$35:BG$67,0)</f>
        <v>32</v>
      </c>
      <c r="BH62" s="368">
        <f>RANK(Puntaje!BH62,Puntaje!BH$35:BH$67,0)</f>
        <v>8</v>
      </c>
      <c r="BI62" s="368">
        <f>RANK(Puntaje!BI62,Puntaje!BI$35:BI$67,0)</f>
        <v>4</v>
      </c>
      <c r="BJ62" s="368">
        <f>RANK(Puntaje!BJ62,Puntaje!BJ$35:BJ$67,0)</f>
        <v>9</v>
      </c>
      <c r="BK62" s="368">
        <f>RANK(Puntaje!BK62,Puntaje!BK$35:BK$67,0)</f>
        <v>1</v>
      </c>
      <c r="BL62" s="368">
        <f>RANK(Puntaje!BL62,Puntaje!BL$35:BL$67,0)</f>
        <v>6</v>
      </c>
      <c r="BM62" s="368">
        <f>RANK(Puntaje!BM62,Puntaje!BM$35:BM$67,0)</f>
        <v>21</v>
      </c>
      <c r="BN62" s="368">
        <f>RANK(Puntaje!BN62,Puntaje!BN$35:BN$67,0)</f>
        <v>33</v>
      </c>
      <c r="BO62" s="368">
        <f>RANK(Puntaje!BO62,Puntaje!BO$35:BO$67,0)</f>
        <v>7</v>
      </c>
      <c r="BP62" s="368">
        <f>RANK(Puntaje!BP62,Puntaje!BP$35:BP$67,0)</f>
        <v>2</v>
      </c>
      <c r="BQ62" s="368">
        <f>RANK(Puntaje!BQ62,Puntaje!BQ$35:BQ$67,0)</f>
        <v>17</v>
      </c>
      <c r="BR62" s="368">
        <f>RANK(Puntaje!BR62,Puntaje!BR$35:BR$67,0)</f>
        <v>20</v>
      </c>
      <c r="BS62" s="368">
        <f>RANK(Puntaje!BS62,Puntaje!BS$35:BS$67,0)</f>
        <v>1</v>
      </c>
      <c r="BT62" s="368">
        <f>RANK(Puntaje!BT62,Puntaje!BT$35:BT$67,0)</f>
        <v>33</v>
      </c>
      <c r="BU62" s="368">
        <f>RANK(Puntaje!BU62,Puntaje!BU$35:BU$67,0)</f>
        <v>28</v>
      </c>
    </row>
    <row r="63" spans="1:73">
      <c r="A63" s="367">
        <v>91</v>
      </c>
      <c r="B63" s="367" t="s">
        <v>108</v>
      </c>
      <c r="C63" s="367">
        <v>2023</v>
      </c>
      <c r="D63" s="368">
        <f>RANK(Puntaje!D63,Puntaje!D$35:D$67,0)</f>
        <v>28</v>
      </c>
      <c r="E63" s="368">
        <f>RANK(Puntaje!E63,Puntaje!E$35:E$67,0)</f>
        <v>17</v>
      </c>
      <c r="F63" s="368">
        <f>RANK(Puntaje!F63,Puntaje!F$35:F$67,0)</f>
        <v>31</v>
      </c>
      <c r="G63" s="368">
        <f>RANK(Puntaje!G63,Puntaje!G$35:G$67,0)</f>
        <v>23</v>
      </c>
      <c r="H63" s="368">
        <f>RANK(Puntaje!H63,Puntaje!H$35:H$67,0)</f>
        <v>30</v>
      </c>
      <c r="I63" s="368">
        <f>RANK(Puntaje!I63,Puntaje!I$35:I$67,0)</f>
        <v>6</v>
      </c>
      <c r="J63" s="368">
        <f>RANK(Puntaje!J63,Puntaje!J$35:J$67,0)</f>
        <v>29</v>
      </c>
      <c r="K63" s="368">
        <f>RANK(Puntaje!K63,Puntaje!K$35:K$67,0)</f>
        <v>28</v>
      </c>
      <c r="L63" s="368">
        <f>RANK(Puntaje!L63,Puntaje!L$35:L$67,0)</f>
        <v>1</v>
      </c>
      <c r="M63" s="368">
        <f>RANK(Puntaje!M63,Puntaje!M$35:M$67,0)</f>
        <v>33</v>
      </c>
      <c r="N63" s="368">
        <f>RANK(Puntaje!N63,Puntaje!N$35:N$67,0)</f>
        <v>22</v>
      </c>
      <c r="O63" s="368">
        <f>RANK(Puntaje!O63,Puntaje!O$35:O$67,0)</f>
        <v>32</v>
      </c>
      <c r="P63" s="368">
        <f>RANK(Puntaje!P63,Puntaje!P$35:P$67,0)</f>
        <v>33</v>
      </c>
      <c r="Q63" s="368">
        <f>RANK(Puntaje!Q63,Puntaje!Q$35:Q$67,0)</f>
        <v>32</v>
      </c>
      <c r="R63" s="368">
        <f>RANK(Puntaje!R63,Puntaje!R$35:R$67,0)</f>
        <v>32</v>
      </c>
      <c r="S63" s="368">
        <f>RANK(Puntaje!S63,Puntaje!S$35:S$67,0)</f>
        <v>7</v>
      </c>
      <c r="T63" s="368">
        <f>RANK(Puntaje!T63,Puntaje!T$35:T$67,0)</f>
        <v>12</v>
      </c>
      <c r="U63" s="368">
        <f>RANK(Puntaje!U63,Puntaje!U$35:U$67,0)</f>
        <v>2</v>
      </c>
      <c r="V63" s="368">
        <f>RANK(Puntaje!V63,Puntaje!V$35:V$67,0)</f>
        <v>28</v>
      </c>
      <c r="W63" s="368">
        <f>RANK(Puntaje!W63,Puntaje!W$35:W$67,0)</f>
        <v>6</v>
      </c>
      <c r="X63" s="368">
        <f>RANK(Puntaje!X63,Puntaje!X$35:X$67,0)</f>
        <v>12</v>
      </c>
      <c r="Y63" s="368">
        <f>RANK(Puntaje!Y63,Puntaje!Y$35:Y$67,0)</f>
        <v>4</v>
      </c>
      <c r="Z63" s="368">
        <f>RANK(Puntaje!Z63,Puntaje!Z$35:Z$67,0)</f>
        <v>24</v>
      </c>
      <c r="AA63" s="368">
        <f>RANK(Puntaje!AA63,Puntaje!AA$35:AA$67,0)</f>
        <v>5</v>
      </c>
      <c r="AB63" s="368">
        <f>RANK(Puntaje!AB63,Puntaje!AB$35:AB$67,0)</f>
        <v>16</v>
      </c>
      <c r="AC63" s="368">
        <f>RANK(Puntaje!AC63,Puntaje!AC$35:AC$67,0)</f>
        <v>31</v>
      </c>
      <c r="AD63" s="368">
        <f>RANK(Puntaje!AD63,Puntaje!AD$35:AD$67,0)</f>
        <v>16</v>
      </c>
      <c r="AE63" s="368">
        <f>RANK(Puntaje!AE63,Puntaje!AE$35:AE$67,0)</f>
        <v>32</v>
      </c>
      <c r="AF63" s="368">
        <f>RANK(Puntaje!AF63,Puntaje!AF$35:AF$67,0)</f>
        <v>30</v>
      </c>
      <c r="AG63" s="368">
        <f>RANK(Puntaje!AG63,Puntaje!AG$35:AG$67,0)</f>
        <v>30</v>
      </c>
      <c r="AH63" s="368">
        <f>RANK(Puntaje!AH63,Puntaje!AH$35:AH$67,0)</f>
        <v>30</v>
      </c>
      <c r="AI63" s="368">
        <f>RANK(Puntaje!AI63,Puntaje!AI$35:AI$67,0)</f>
        <v>27</v>
      </c>
      <c r="AJ63" s="368">
        <f>RANK(Puntaje!AJ63,Puntaje!AJ$35:AJ$67,0)</f>
        <v>28</v>
      </c>
      <c r="AK63" s="368">
        <f>RANK(Puntaje!AK63,Puntaje!AK$35:AK$67,0)</f>
        <v>27</v>
      </c>
      <c r="AL63" s="368">
        <f>RANK(Puntaje!AL63,Puntaje!AL$35:AL$67,0)</f>
        <v>33</v>
      </c>
      <c r="AM63" s="368">
        <f>RANK(Puntaje!AM63,Puntaje!AM$35:AM$67,0)</f>
        <v>30</v>
      </c>
      <c r="AN63" s="368">
        <f>RANK(Puntaje!AN63,Puntaje!AN$35:AN$67,0)</f>
        <v>22</v>
      </c>
      <c r="AO63" s="368">
        <f>RANK(Puntaje!AO63,Puntaje!AO$35:AO$67,0)</f>
        <v>31</v>
      </c>
      <c r="AP63" s="368">
        <f>RANK(Puntaje!AP63,Puntaje!AP$35:AP$67,0)</f>
        <v>24</v>
      </c>
      <c r="AQ63" s="368">
        <f>RANK(Puntaje!AQ63,Puntaje!AQ$35:AQ$67,0)</f>
        <v>33</v>
      </c>
      <c r="AR63" s="368">
        <f>RANK(Puntaje!AR63,Puntaje!AR$35:AR$67,0)</f>
        <v>30</v>
      </c>
      <c r="AS63" s="368">
        <f>RANK(Puntaje!AS63,Puntaje!AS$35:AS$67,0)</f>
        <v>32</v>
      </c>
      <c r="AT63" s="368">
        <f>RANK(Puntaje!AT63,Puntaje!AT$35:AT$67,0)</f>
        <v>9</v>
      </c>
      <c r="AU63" s="368">
        <f>RANK(Puntaje!AU63,Puntaje!AU$35:AU$67,0)</f>
        <v>15</v>
      </c>
      <c r="AV63" s="368">
        <f>RANK(Puntaje!AV63,Puntaje!AV$35:AV$67,0)</f>
        <v>20</v>
      </c>
      <c r="AW63" s="368">
        <f>RANK(Puntaje!AW63,Puntaje!AW$35:AW$67,0)</f>
        <v>29</v>
      </c>
      <c r="AX63" s="368">
        <f>RANK(Puntaje!AX63,Puntaje!AX$35:AX$67,0)</f>
        <v>9</v>
      </c>
      <c r="AY63" s="368">
        <f>RANK(Puntaje!AY63,Puntaje!AY$35:AY$67,0)</f>
        <v>30</v>
      </c>
      <c r="AZ63" s="368">
        <f>RANK(Puntaje!AZ63,Puntaje!AZ$35:AZ$67,0)</f>
        <v>23</v>
      </c>
      <c r="BA63" s="368">
        <f>RANK(Puntaje!BA63,Puntaje!BA$35:BA$67,0)</f>
        <v>32</v>
      </c>
      <c r="BB63" s="368">
        <f>RANK(Puntaje!BB63,Puntaje!BB$35:BB$67,0)</f>
        <v>33</v>
      </c>
      <c r="BC63" s="368">
        <f>RANK(Puntaje!BC63,Puntaje!BC$35:BC$67,0)</f>
        <v>32</v>
      </c>
      <c r="BD63" s="368">
        <f>RANK(Puntaje!BD63,Puntaje!BD$35:BD$67,0)</f>
        <v>6</v>
      </c>
      <c r="BE63" s="368">
        <f>RANK(Puntaje!BE63,Puntaje!BE$35:BE$67,0)</f>
        <v>3</v>
      </c>
      <c r="BF63" s="368">
        <f>RANK(Puntaje!BF63,Puntaje!BF$35:BF$67,0)</f>
        <v>33</v>
      </c>
      <c r="BG63" s="368">
        <f>RANK(Puntaje!BG63,Puntaje!BG$35:BG$67,0)</f>
        <v>1</v>
      </c>
      <c r="BH63" s="368">
        <f>RANK(Puntaje!BH63,Puntaje!BH$35:BH$67,0)</f>
        <v>18</v>
      </c>
      <c r="BI63" s="368">
        <f>RANK(Puntaje!BI63,Puntaje!BI$35:BI$67,0)</f>
        <v>1</v>
      </c>
      <c r="BJ63" s="368">
        <f>RANK(Puntaje!BJ63,Puntaje!BJ$35:BJ$67,0)</f>
        <v>8</v>
      </c>
      <c r="BK63" s="368">
        <f>RANK(Puntaje!BK63,Puntaje!BK$35:BK$67,0)</f>
        <v>14</v>
      </c>
      <c r="BL63" s="368">
        <f>RANK(Puntaje!BL63,Puntaje!BL$35:BL$67,0)</f>
        <v>2</v>
      </c>
      <c r="BM63" s="368">
        <f>RANK(Puntaje!BM63,Puntaje!BM$35:BM$67,0)</f>
        <v>33</v>
      </c>
      <c r="BN63" s="368">
        <f>RANK(Puntaje!BN63,Puntaje!BN$35:BN$67,0)</f>
        <v>27</v>
      </c>
      <c r="BO63" s="368">
        <f>RANK(Puntaje!BO63,Puntaje!BO$35:BO$67,0)</f>
        <v>33</v>
      </c>
      <c r="BP63" s="368">
        <f>RANK(Puntaje!BP63,Puntaje!BP$35:BP$67,0)</f>
        <v>30</v>
      </c>
      <c r="BQ63" s="368">
        <f>RANK(Puntaje!BQ63,Puntaje!BQ$35:BQ$67,0)</f>
        <v>22</v>
      </c>
      <c r="BR63" s="368">
        <f>RANK(Puntaje!BR63,Puntaje!BR$35:BR$67,0)</f>
        <v>10</v>
      </c>
      <c r="BS63" s="368">
        <f>RANK(Puntaje!BS63,Puntaje!BS$35:BS$67,0)</f>
        <v>27</v>
      </c>
      <c r="BT63" s="368">
        <f>RANK(Puntaje!BT63,Puntaje!BT$35:BT$67,0)</f>
        <v>30</v>
      </c>
      <c r="BU63" s="368">
        <f>RANK(Puntaje!BU63,Puntaje!BU$35:BU$67,0)</f>
        <v>32</v>
      </c>
    </row>
    <row r="64" spans="1:73">
      <c r="A64" s="367">
        <v>94</v>
      </c>
      <c r="B64" s="367" t="s">
        <v>109</v>
      </c>
      <c r="C64" s="367">
        <v>2023</v>
      </c>
      <c r="D64" s="368">
        <f>RANK(Puntaje!D64,Puntaje!D$35:D$67,0)</f>
        <v>32</v>
      </c>
      <c r="E64" s="368">
        <f>RANK(Puntaje!E64,Puntaje!E$35:E$67,0)</f>
        <v>11</v>
      </c>
      <c r="F64" s="368">
        <f>RANK(Puntaje!F64,Puntaje!F$35:F$67,0)</f>
        <v>32</v>
      </c>
      <c r="G64" s="368">
        <f>RANK(Puntaje!G64,Puntaje!G$35:G$67,0)</f>
        <v>32</v>
      </c>
      <c r="H64" s="368">
        <f>RANK(Puntaje!H64,Puntaje!H$35:H$67,0)</f>
        <v>32</v>
      </c>
      <c r="I64" s="368">
        <f>RANK(Puntaje!I64,Puntaje!I$35:I$67,0)</f>
        <v>24</v>
      </c>
      <c r="J64" s="368">
        <f>RANK(Puntaje!J64,Puntaje!J$35:J$67,0)</f>
        <v>28</v>
      </c>
      <c r="K64" s="368">
        <f>RANK(Puntaje!K64,Puntaje!K$35:K$67,0)</f>
        <v>8</v>
      </c>
      <c r="L64" s="368">
        <f>RANK(Puntaje!L64,Puntaje!L$35:L$67,0)</f>
        <v>29</v>
      </c>
      <c r="M64" s="368">
        <f>RANK(Puntaje!M64,Puntaje!M$35:M$67,0)</f>
        <v>31</v>
      </c>
      <c r="N64" s="368">
        <f>RANK(Puntaje!N64,Puntaje!N$35:N$67,0)</f>
        <v>16</v>
      </c>
      <c r="O64" s="368">
        <f>RANK(Puntaje!O64,Puntaje!O$35:O$67,0)</f>
        <v>31</v>
      </c>
      <c r="P64" s="368">
        <f>RANK(Puntaje!P64,Puntaje!P$35:P$67,0)</f>
        <v>31</v>
      </c>
      <c r="Q64" s="368">
        <f>RANK(Puntaje!Q64,Puntaje!Q$35:Q$67,0)</f>
        <v>26</v>
      </c>
      <c r="R64" s="368">
        <f>RANK(Puntaje!R64,Puntaje!R$35:R$67,0)</f>
        <v>17</v>
      </c>
      <c r="S64" s="368">
        <f>RANK(Puntaje!S64,Puntaje!S$35:S$67,0)</f>
        <v>13</v>
      </c>
      <c r="T64" s="368">
        <f>RANK(Puntaje!T64,Puntaje!T$35:T$67,0)</f>
        <v>33</v>
      </c>
      <c r="U64" s="368">
        <f>RANK(Puntaje!U64,Puntaje!U$35:U$67,0)</f>
        <v>11</v>
      </c>
      <c r="V64" s="368">
        <f>RANK(Puntaje!V64,Puntaje!V$35:V$67,0)</f>
        <v>13</v>
      </c>
      <c r="W64" s="368">
        <f>RANK(Puntaje!W64,Puntaje!W$35:W$67,0)</f>
        <v>4</v>
      </c>
      <c r="X64" s="368">
        <f>RANK(Puntaje!X64,Puntaje!X$35:X$67,0)</f>
        <v>17</v>
      </c>
      <c r="Y64" s="368">
        <f>RANK(Puntaje!Y64,Puntaje!Y$35:Y$67,0)</f>
        <v>6</v>
      </c>
      <c r="Z64" s="368">
        <f>RANK(Puntaje!Z64,Puntaje!Z$35:Z$67,0)</f>
        <v>8</v>
      </c>
      <c r="AA64" s="368">
        <f>RANK(Puntaje!AA64,Puntaje!AA$35:AA$67,0)</f>
        <v>29</v>
      </c>
      <c r="AB64" s="368">
        <f>RANK(Puntaje!AB64,Puntaje!AB$35:AB$67,0)</f>
        <v>29</v>
      </c>
      <c r="AC64" s="368">
        <f>RANK(Puntaje!AC64,Puntaje!AC$35:AC$67,0)</f>
        <v>30</v>
      </c>
      <c r="AD64" s="368">
        <f>RANK(Puntaje!AD64,Puntaje!AD$35:AD$67,0)</f>
        <v>2</v>
      </c>
      <c r="AE64" s="368">
        <f>RANK(Puntaje!AE64,Puntaje!AE$35:AE$67,0)</f>
        <v>1</v>
      </c>
      <c r="AF64" s="368">
        <f>RANK(Puntaje!AF64,Puntaje!AF$35:AF$67,0)</f>
        <v>26</v>
      </c>
      <c r="AG64" s="368">
        <f>RANK(Puntaje!AG64,Puntaje!AG$35:AG$67,0)</f>
        <v>28</v>
      </c>
      <c r="AH64" s="368">
        <f>RANK(Puntaje!AH64,Puntaje!AH$35:AH$67,0)</f>
        <v>31</v>
      </c>
      <c r="AI64" s="368">
        <f>RANK(Puntaje!AI64,Puntaje!AI$35:AI$67,0)</f>
        <v>30</v>
      </c>
      <c r="AJ64" s="368">
        <f>RANK(Puntaje!AJ64,Puntaje!AJ$35:AJ$67,0)</f>
        <v>16</v>
      </c>
      <c r="AK64" s="368">
        <f>RANK(Puntaje!AK64,Puntaje!AK$35:AK$67,0)</f>
        <v>33</v>
      </c>
      <c r="AL64" s="368">
        <f>RANK(Puntaje!AL64,Puntaje!AL$35:AL$67,0)</f>
        <v>21</v>
      </c>
      <c r="AM64" s="368">
        <f>RANK(Puntaje!AM64,Puntaje!AM$35:AM$67,0)</f>
        <v>31</v>
      </c>
      <c r="AN64" s="368">
        <f>RANK(Puntaje!AN64,Puntaje!AN$35:AN$67,0)</f>
        <v>33</v>
      </c>
      <c r="AO64" s="368">
        <f>RANK(Puntaje!AO64,Puntaje!AO$35:AO$67,0)</f>
        <v>33</v>
      </c>
      <c r="AP64" s="368">
        <f>RANK(Puntaje!AP64,Puntaje!AP$35:AP$67,0)</f>
        <v>32</v>
      </c>
      <c r="AQ64" s="368">
        <f>RANK(Puntaje!AQ64,Puntaje!AQ$35:AQ$67,0)</f>
        <v>23</v>
      </c>
      <c r="AR64" s="368">
        <f>RANK(Puntaje!AR64,Puntaje!AR$35:AR$67,0)</f>
        <v>32</v>
      </c>
      <c r="AS64" s="368">
        <f>RANK(Puntaje!AS64,Puntaje!AS$35:AS$67,0)</f>
        <v>33</v>
      </c>
      <c r="AT64" s="368">
        <f>RANK(Puntaje!AT64,Puntaje!AT$35:AT$67,0)</f>
        <v>31</v>
      </c>
      <c r="AU64" s="368">
        <f>RANK(Puntaje!AU64,Puntaje!AU$35:AU$67,0)</f>
        <v>19</v>
      </c>
      <c r="AV64" s="368">
        <f>RANK(Puntaje!AV64,Puntaje!AV$35:AV$67,0)</f>
        <v>8</v>
      </c>
      <c r="AW64" s="368">
        <f>RANK(Puntaje!AW64,Puntaje!AW$35:AW$67,0)</f>
        <v>32</v>
      </c>
      <c r="AX64" s="368">
        <f>RANK(Puntaje!AX64,Puntaje!AX$35:AX$67,0)</f>
        <v>12</v>
      </c>
      <c r="AY64" s="368">
        <f>RANK(Puntaje!AY64,Puntaje!AY$35:AY$67,0)</f>
        <v>33</v>
      </c>
      <c r="AZ64" s="368">
        <f>RANK(Puntaje!AZ64,Puntaje!AZ$35:AZ$67,0)</f>
        <v>33</v>
      </c>
      <c r="BA64" s="368">
        <f>RANK(Puntaje!BA64,Puntaje!BA$35:BA$67,0)</f>
        <v>10</v>
      </c>
      <c r="BB64" s="368">
        <f>RANK(Puntaje!BB64,Puntaje!BB$35:BB$67,0)</f>
        <v>19</v>
      </c>
      <c r="BC64" s="368">
        <f>RANK(Puntaje!BC64,Puntaje!BC$35:BC$67,0)</f>
        <v>10</v>
      </c>
      <c r="BD64" s="368">
        <f>RANK(Puntaje!BD64,Puntaje!BD$35:BD$67,0)</f>
        <v>30</v>
      </c>
      <c r="BE64" s="368">
        <f>RANK(Puntaje!BE64,Puntaje!BE$35:BE$67,0)</f>
        <v>26</v>
      </c>
      <c r="BF64" s="368">
        <f>RANK(Puntaje!BF64,Puntaje!BF$35:BF$67,0)</f>
        <v>30</v>
      </c>
      <c r="BG64" s="368">
        <f>RANK(Puntaje!BG64,Puntaje!BG$35:BG$67,0)</f>
        <v>22</v>
      </c>
      <c r="BH64" s="368">
        <f>RANK(Puntaje!BH64,Puntaje!BH$35:BH$67,0)</f>
        <v>24</v>
      </c>
      <c r="BI64" s="368">
        <f>RANK(Puntaje!BI64,Puntaje!BI$35:BI$67,0)</f>
        <v>5</v>
      </c>
      <c r="BJ64" s="368">
        <f>RANK(Puntaje!BJ64,Puntaje!BJ$35:BJ$67,0)</f>
        <v>10</v>
      </c>
      <c r="BK64" s="368">
        <f>RANK(Puntaje!BK64,Puntaje!BK$35:BK$67,0)</f>
        <v>5</v>
      </c>
      <c r="BL64" s="368">
        <f>RANK(Puntaje!BL64,Puntaje!BL$35:BL$67,0)</f>
        <v>4</v>
      </c>
      <c r="BM64" s="368">
        <f>RANK(Puntaje!BM64,Puntaje!BM$35:BM$67,0)</f>
        <v>26</v>
      </c>
      <c r="BN64" s="368">
        <f>RANK(Puntaje!BN64,Puntaje!BN$35:BN$67,0)</f>
        <v>25</v>
      </c>
      <c r="BO64" s="368">
        <f>RANK(Puntaje!BO64,Puntaje!BO$35:BO$67,0)</f>
        <v>32</v>
      </c>
      <c r="BP64" s="368">
        <f>RANK(Puntaje!BP64,Puntaje!BP$35:BP$67,0)</f>
        <v>15</v>
      </c>
      <c r="BQ64" s="368">
        <f>RANK(Puntaje!BQ64,Puntaje!BQ$35:BQ$67,0)</f>
        <v>28</v>
      </c>
      <c r="BR64" s="368">
        <f>RANK(Puntaje!BR64,Puntaje!BR$35:BR$67,0)</f>
        <v>33</v>
      </c>
      <c r="BS64" s="368">
        <f>RANK(Puntaje!BS64,Puntaje!BS$35:BS$67,0)</f>
        <v>27</v>
      </c>
      <c r="BT64" s="368">
        <f>RANK(Puntaje!BT64,Puntaje!BT$35:BT$67,0)</f>
        <v>32</v>
      </c>
      <c r="BU64" s="368">
        <f>RANK(Puntaje!BU64,Puntaje!BU$35:BU$67,0)</f>
        <v>30</v>
      </c>
    </row>
    <row r="65" spans="1:73">
      <c r="A65" s="367">
        <v>95</v>
      </c>
      <c r="B65" s="367" t="s">
        <v>110</v>
      </c>
      <c r="C65" s="367">
        <v>2023</v>
      </c>
      <c r="D65" s="368">
        <f>RANK(Puntaje!D65,Puntaje!D$35:D$67,0)</f>
        <v>15</v>
      </c>
      <c r="E65" s="368">
        <f>RANK(Puntaje!E65,Puntaje!E$35:E$67,0)</f>
        <v>27</v>
      </c>
      <c r="F65" s="368">
        <f>RANK(Puntaje!F65,Puntaje!F$35:F$67,0)</f>
        <v>28</v>
      </c>
      <c r="G65" s="368">
        <f>RANK(Puntaje!G65,Puntaje!G$35:G$67,0)</f>
        <v>30</v>
      </c>
      <c r="H65" s="368">
        <f>RANK(Puntaje!H65,Puntaje!H$35:H$67,0)</f>
        <v>29</v>
      </c>
      <c r="I65" s="368">
        <f>RANK(Puntaje!I65,Puntaje!I$35:I$67,0)</f>
        <v>16</v>
      </c>
      <c r="J65" s="368">
        <f>RANK(Puntaje!J65,Puntaje!J$35:J$67,0)</f>
        <v>32</v>
      </c>
      <c r="K65" s="368">
        <f>RANK(Puntaje!K65,Puntaje!K$35:K$67,0)</f>
        <v>32</v>
      </c>
      <c r="L65" s="368">
        <f>RANK(Puntaje!L65,Puntaje!L$35:L$67,0)</f>
        <v>9</v>
      </c>
      <c r="M65" s="368">
        <f>RANK(Puntaje!M65,Puntaje!M$35:M$67,0)</f>
        <v>10</v>
      </c>
      <c r="N65" s="368">
        <f>RANK(Puntaje!N65,Puntaje!N$35:N$67,0)</f>
        <v>30</v>
      </c>
      <c r="O65" s="368">
        <f>RANK(Puntaje!O65,Puntaje!O$35:O$67,0)</f>
        <v>25</v>
      </c>
      <c r="P65" s="368">
        <f>RANK(Puntaje!P65,Puntaje!P$35:P$67,0)</f>
        <v>7</v>
      </c>
      <c r="Q65" s="368">
        <f>RANK(Puntaje!Q65,Puntaje!Q$35:Q$67,0)</f>
        <v>29</v>
      </c>
      <c r="R65" s="368">
        <f>RANK(Puntaje!R65,Puntaje!R$35:R$67,0)</f>
        <v>33</v>
      </c>
      <c r="S65" s="368">
        <f>RANK(Puntaje!S65,Puntaje!S$35:S$67,0)</f>
        <v>25</v>
      </c>
      <c r="T65" s="368">
        <f>RANK(Puntaje!T65,Puntaje!T$35:T$67,0)</f>
        <v>13</v>
      </c>
      <c r="U65" s="368">
        <f>RANK(Puntaje!U65,Puntaje!U$35:U$67,0)</f>
        <v>33</v>
      </c>
      <c r="V65" s="368">
        <f>RANK(Puntaje!V65,Puntaje!V$35:V$67,0)</f>
        <v>33</v>
      </c>
      <c r="W65" s="368">
        <f>RANK(Puntaje!W65,Puntaje!W$35:W$67,0)</f>
        <v>26</v>
      </c>
      <c r="X65" s="368">
        <f>RANK(Puntaje!X65,Puntaje!X$35:X$67,0)</f>
        <v>26</v>
      </c>
      <c r="Y65" s="368">
        <f>RANK(Puntaje!Y65,Puntaje!Y$35:Y$67,0)</f>
        <v>20</v>
      </c>
      <c r="Z65" s="368">
        <f>RANK(Puntaje!Z65,Puntaje!Z$35:Z$67,0)</f>
        <v>31</v>
      </c>
      <c r="AA65" s="368">
        <f>RANK(Puntaje!AA65,Puntaje!AA$35:AA$67,0)</f>
        <v>30</v>
      </c>
      <c r="AB65" s="368">
        <f>RANK(Puntaje!AB65,Puntaje!AB$35:AB$67,0)</f>
        <v>9</v>
      </c>
      <c r="AC65" s="368">
        <f>RANK(Puntaje!AC65,Puntaje!AC$35:AC$67,0)</f>
        <v>24</v>
      </c>
      <c r="AD65" s="368">
        <f>RANK(Puntaje!AD65,Puntaje!AD$35:AD$67,0)</f>
        <v>25</v>
      </c>
      <c r="AE65" s="368">
        <f>RANK(Puntaje!AE65,Puntaje!AE$35:AE$67,0)</f>
        <v>12</v>
      </c>
      <c r="AF65" s="368">
        <f>RANK(Puntaje!AF65,Puntaje!AF$35:AF$67,0)</f>
        <v>29</v>
      </c>
      <c r="AG65" s="368">
        <f>RANK(Puntaje!AG65,Puntaje!AG$35:AG$67,0)</f>
        <v>26</v>
      </c>
      <c r="AH65" s="368">
        <f>RANK(Puntaje!AH65,Puntaje!AH$35:AH$67,0)</f>
        <v>26</v>
      </c>
      <c r="AI65" s="368">
        <f>RANK(Puntaje!AI65,Puntaje!AI$35:AI$67,0)</f>
        <v>6</v>
      </c>
      <c r="AJ65" s="368">
        <f>RANK(Puntaje!AJ65,Puntaje!AJ$35:AJ$67,0)</f>
        <v>25</v>
      </c>
      <c r="AK65" s="368">
        <f>RANK(Puntaje!AK65,Puntaje!AK$35:AK$67,0)</f>
        <v>31</v>
      </c>
      <c r="AL65" s="368">
        <f>RANK(Puntaje!AL65,Puntaje!AL$35:AL$67,0)</f>
        <v>18</v>
      </c>
      <c r="AM65" s="368">
        <f>RANK(Puntaje!AM65,Puntaje!AM$35:AM$67,0)</f>
        <v>29</v>
      </c>
      <c r="AN65" s="368">
        <f>RANK(Puntaje!AN65,Puntaje!AN$35:AN$67,0)</f>
        <v>31</v>
      </c>
      <c r="AO65" s="368">
        <f>RANK(Puntaje!AO65,Puntaje!AO$35:AO$67,0)</f>
        <v>26</v>
      </c>
      <c r="AP65" s="368">
        <f>RANK(Puntaje!AP65,Puntaje!AP$35:AP$67,0)</f>
        <v>3</v>
      </c>
      <c r="AQ65" s="368">
        <f>RANK(Puntaje!AQ65,Puntaje!AQ$35:AQ$67,0)</f>
        <v>2</v>
      </c>
      <c r="AR65" s="368">
        <f>RANK(Puntaje!AR65,Puntaje!AR$35:AR$67,0)</f>
        <v>13</v>
      </c>
      <c r="AS65" s="368">
        <f>RANK(Puntaje!AS65,Puntaje!AS$35:AS$67,0)</f>
        <v>22</v>
      </c>
      <c r="AT65" s="368">
        <f>RANK(Puntaje!AT65,Puntaje!AT$35:AT$67,0)</f>
        <v>29</v>
      </c>
      <c r="AU65" s="368">
        <f>RANK(Puntaje!AU65,Puntaje!AU$35:AU$67,0)</f>
        <v>30</v>
      </c>
      <c r="AV65" s="368">
        <f>RANK(Puntaje!AV65,Puntaje!AV$35:AV$67,0)</f>
        <v>16</v>
      </c>
      <c r="AW65" s="368">
        <f>RANK(Puntaje!AW65,Puntaje!AW$35:AW$67,0)</f>
        <v>33</v>
      </c>
      <c r="AX65" s="368">
        <f>RANK(Puntaje!AX65,Puntaje!AX$35:AX$67,0)</f>
        <v>28</v>
      </c>
      <c r="AY65" s="368">
        <f>RANK(Puntaje!AY65,Puntaje!AY$35:AY$67,0)</f>
        <v>31</v>
      </c>
      <c r="AZ65" s="368">
        <f>RANK(Puntaje!AZ65,Puntaje!AZ$35:AZ$67,0)</f>
        <v>30</v>
      </c>
      <c r="BA65" s="368">
        <f>RANK(Puntaje!BA65,Puntaje!BA$35:BA$67,0)</f>
        <v>27</v>
      </c>
      <c r="BB65" s="368">
        <f>RANK(Puntaje!BB65,Puntaje!BB$35:BB$67,0)</f>
        <v>6</v>
      </c>
      <c r="BC65" s="368">
        <f>RANK(Puntaje!BC65,Puntaje!BC$35:BC$67,0)</f>
        <v>28</v>
      </c>
      <c r="BD65" s="368">
        <f>RANK(Puntaje!BD65,Puntaje!BD$35:BD$67,0)</f>
        <v>10</v>
      </c>
      <c r="BE65" s="368">
        <f>RANK(Puntaje!BE65,Puntaje!BE$35:BE$67,0)</f>
        <v>7</v>
      </c>
      <c r="BF65" s="368">
        <f>RANK(Puntaje!BF65,Puntaje!BF$35:BF$67,0)</f>
        <v>31</v>
      </c>
      <c r="BG65" s="368">
        <f>RANK(Puntaje!BG65,Puntaje!BG$35:BG$67,0)</f>
        <v>24</v>
      </c>
      <c r="BH65" s="368">
        <f>RANK(Puntaje!BH65,Puntaje!BH$35:BH$67,0)</f>
        <v>1</v>
      </c>
      <c r="BI65" s="368">
        <f>RANK(Puntaje!BI65,Puntaje!BI$35:BI$67,0)</f>
        <v>15</v>
      </c>
      <c r="BJ65" s="368">
        <f>RANK(Puntaje!BJ65,Puntaje!BJ$35:BJ$67,0)</f>
        <v>7</v>
      </c>
      <c r="BK65" s="368">
        <f>RANK(Puntaje!BK65,Puntaje!BK$35:BK$67,0)</f>
        <v>12</v>
      </c>
      <c r="BL65" s="368">
        <f>RANK(Puntaje!BL65,Puntaje!BL$35:BL$67,0)</f>
        <v>9</v>
      </c>
      <c r="BM65" s="368">
        <f>RANK(Puntaje!BM65,Puntaje!BM$35:BM$67,0)</f>
        <v>11</v>
      </c>
      <c r="BN65" s="368">
        <f>RANK(Puntaje!BN65,Puntaje!BN$35:BN$67,0)</f>
        <v>21</v>
      </c>
      <c r="BO65" s="368">
        <f>RANK(Puntaje!BO65,Puntaje!BO$35:BO$67,0)</f>
        <v>8</v>
      </c>
      <c r="BP65" s="368">
        <f>RANK(Puntaje!BP65,Puntaje!BP$35:BP$67,0)</f>
        <v>22</v>
      </c>
      <c r="BQ65" s="368">
        <f>RANK(Puntaje!BQ65,Puntaje!BQ$35:BQ$67,0)</f>
        <v>33</v>
      </c>
      <c r="BR65" s="368">
        <f>RANK(Puntaje!BR65,Puntaje!BR$35:BR$67,0)</f>
        <v>3</v>
      </c>
      <c r="BS65" s="368">
        <f>RANK(Puntaje!BS65,Puntaje!BS$35:BS$67,0)</f>
        <v>27</v>
      </c>
      <c r="BT65" s="368">
        <f>RANK(Puntaje!BT65,Puntaje!BT$35:BT$67,0)</f>
        <v>28</v>
      </c>
      <c r="BU65" s="368">
        <f>RANK(Puntaje!BU65,Puntaje!BU$35:BU$67,0)</f>
        <v>23</v>
      </c>
    </row>
    <row r="66" spans="1:73">
      <c r="A66" s="367">
        <v>97</v>
      </c>
      <c r="B66" s="367" t="s">
        <v>111</v>
      </c>
      <c r="C66" s="367">
        <v>2023</v>
      </c>
      <c r="D66" s="368">
        <f>RANK(Puntaje!D66,Puntaje!D$35:D$67,0)</f>
        <v>31</v>
      </c>
      <c r="E66" s="368">
        <f>RANK(Puntaje!E66,Puntaje!E$35:E$67,0)</f>
        <v>33</v>
      </c>
      <c r="F66" s="368">
        <f>RANK(Puntaje!F66,Puntaje!F$35:F$67,0)</f>
        <v>18</v>
      </c>
      <c r="G66" s="368">
        <f>RANK(Puntaje!G66,Puntaje!G$35:G$67,0)</f>
        <v>31</v>
      </c>
      <c r="H66" s="368">
        <f>RANK(Puntaje!H66,Puntaje!H$35:H$67,0)</f>
        <v>31</v>
      </c>
      <c r="I66" s="368">
        <f>RANK(Puntaje!I66,Puntaje!I$35:I$67,0)</f>
        <v>1</v>
      </c>
      <c r="J66" s="368">
        <f>RANK(Puntaje!J66,Puntaje!J$35:J$67,0)</f>
        <v>30</v>
      </c>
      <c r="K66" s="368">
        <f>RANK(Puntaje!K66,Puntaje!K$35:K$67,0)</f>
        <v>18</v>
      </c>
      <c r="L66" s="368">
        <f>RANK(Puntaje!L66,Puntaje!L$35:L$67,0)</f>
        <v>32</v>
      </c>
      <c r="M66" s="368">
        <f>RANK(Puntaje!M66,Puntaje!M$35:M$67,0)</f>
        <v>32</v>
      </c>
      <c r="N66" s="368">
        <f>RANK(Puntaje!N66,Puntaje!N$35:N$67,0)</f>
        <v>24</v>
      </c>
      <c r="O66" s="368">
        <f>RANK(Puntaje!O66,Puntaje!O$35:O$67,0)</f>
        <v>33</v>
      </c>
      <c r="P66" s="368">
        <f>RANK(Puntaje!P66,Puntaje!P$35:P$67,0)</f>
        <v>1</v>
      </c>
      <c r="Q66" s="368">
        <f>RANK(Puntaje!Q66,Puntaje!Q$35:Q$67,0)</f>
        <v>33</v>
      </c>
      <c r="R66" s="368">
        <f>RANK(Puntaje!R66,Puntaje!R$35:R$67,0)</f>
        <v>31</v>
      </c>
      <c r="S66" s="368">
        <f>RANK(Puntaje!S66,Puntaje!S$35:S$67,0)</f>
        <v>4</v>
      </c>
      <c r="T66" s="368">
        <f>RANK(Puntaje!T66,Puntaje!T$35:T$67,0)</f>
        <v>26</v>
      </c>
      <c r="U66" s="368">
        <f>RANK(Puntaje!U66,Puntaje!U$35:U$67,0)</f>
        <v>19</v>
      </c>
      <c r="V66" s="368">
        <f>RANK(Puntaje!V66,Puntaje!V$35:V$67,0)</f>
        <v>17</v>
      </c>
      <c r="W66" s="368">
        <f>RANK(Puntaje!W66,Puntaje!W$35:W$67,0)</f>
        <v>7</v>
      </c>
      <c r="X66" s="368">
        <f>RANK(Puntaje!X66,Puntaje!X$35:X$67,0)</f>
        <v>33</v>
      </c>
      <c r="Y66" s="368">
        <f>RANK(Puntaje!Y66,Puntaje!Y$35:Y$67,0)</f>
        <v>27</v>
      </c>
      <c r="Z66" s="368">
        <f>RANK(Puntaje!Z66,Puntaje!Z$35:Z$67,0)</f>
        <v>14</v>
      </c>
      <c r="AA66" s="368">
        <f>RANK(Puntaje!AA66,Puntaje!AA$35:AA$67,0)</f>
        <v>28</v>
      </c>
      <c r="AB66" s="368">
        <f>RANK(Puntaje!AB66,Puntaje!AB$35:AB$67,0)</f>
        <v>33</v>
      </c>
      <c r="AC66" s="368">
        <f>RANK(Puntaje!AC66,Puntaje!AC$35:AC$67,0)</f>
        <v>11</v>
      </c>
      <c r="AD66" s="368">
        <f>RANK(Puntaje!AD66,Puntaje!AD$35:AD$67,0)</f>
        <v>12</v>
      </c>
      <c r="AE66" s="368">
        <f>RANK(Puntaje!AE66,Puntaje!AE$35:AE$67,0)</f>
        <v>33</v>
      </c>
      <c r="AF66" s="368">
        <f>RANK(Puntaje!AF66,Puntaje!AF$35:AF$67,0)</f>
        <v>18</v>
      </c>
      <c r="AG66" s="368">
        <f>RANK(Puntaje!AG66,Puntaje!AG$35:AG$67,0)</f>
        <v>32</v>
      </c>
      <c r="AH66" s="368">
        <f>RANK(Puntaje!AH66,Puntaje!AH$35:AH$67,0)</f>
        <v>33</v>
      </c>
      <c r="AI66" s="368">
        <f>RANK(Puntaje!AI66,Puntaje!AI$35:AI$67,0)</f>
        <v>33</v>
      </c>
      <c r="AJ66" s="368">
        <f>RANK(Puntaje!AJ66,Puntaje!AJ$35:AJ$67,0)</f>
        <v>31</v>
      </c>
      <c r="AK66" s="368">
        <f>RANK(Puntaje!AK66,Puntaje!AK$35:AK$67,0)</f>
        <v>26</v>
      </c>
      <c r="AL66" s="368">
        <f>RANK(Puntaje!AL66,Puntaje!AL$35:AL$67,0)</f>
        <v>24</v>
      </c>
      <c r="AM66" s="368">
        <f>RANK(Puntaje!AM66,Puntaje!AM$35:AM$67,0)</f>
        <v>26</v>
      </c>
      <c r="AN66" s="368">
        <f>RANK(Puntaje!AN66,Puntaje!AN$35:AN$67,0)</f>
        <v>32</v>
      </c>
      <c r="AO66" s="368">
        <f>RANK(Puntaje!AO66,Puntaje!AO$35:AO$67,0)</f>
        <v>17</v>
      </c>
      <c r="AP66" s="368">
        <f>RANK(Puntaje!AP66,Puntaje!AP$35:AP$67,0)</f>
        <v>25</v>
      </c>
      <c r="AQ66" s="368">
        <f>RANK(Puntaje!AQ66,Puntaje!AQ$35:AQ$67,0)</f>
        <v>9</v>
      </c>
      <c r="AR66" s="368">
        <f>RANK(Puntaje!AR66,Puntaje!AR$35:AR$67,0)</f>
        <v>33</v>
      </c>
      <c r="AS66" s="368">
        <f>RANK(Puntaje!AS66,Puntaje!AS$35:AS$67,0)</f>
        <v>23</v>
      </c>
      <c r="AT66" s="368">
        <f>RANK(Puntaje!AT66,Puntaje!AT$35:AT$67,0)</f>
        <v>33</v>
      </c>
      <c r="AU66" s="368">
        <f>RANK(Puntaje!AU66,Puntaje!AU$35:AU$67,0)</f>
        <v>31</v>
      </c>
      <c r="AV66" s="368">
        <f>RANK(Puntaje!AV66,Puntaje!AV$35:AV$67,0)</f>
        <v>13</v>
      </c>
      <c r="AW66" s="368">
        <f>RANK(Puntaje!AW66,Puntaje!AW$35:AW$67,0)</f>
        <v>30</v>
      </c>
      <c r="AX66" s="368">
        <f>RANK(Puntaje!AX66,Puntaje!AX$35:AX$67,0)</f>
        <v>33</v>
      </c>
      <c r="AY66" s="368">
        <f>RANK(Puntaje!AY66,Puntaje!AY$35:AY$67,0)</f>
        <v>29</v>
      </c>
      <c r="AZ66" s="368">
        <f>RANK(Puntaje!AZ66,Puntaje!AZ$35:AZ$67,0)</f>
        <v>29</v>
      </c>
      <c r="BA66" s="368">
        <f>RANK(Puntaje!BA66,Puntaje!BA$35:BA$67,0)</f>
        <v>17</v>
      </c>
      <c r="BB66" s="368">
        <f>RANK(Puntaje!BB66,Puntaje!BB$35:BB$67,0)</f>
        <v>29</v>
      </c>
      <c r="BC66" s="368">
        <f>RANK(Puntaje!BC66,Puntaje!BC$35:BC$67,0)</f>
        <v>31</v>
      </c>
      <c r="BD66" s="368">
        <f>RANK(Puntaje!BD66,Puntaje!BD$35:BD$67,0)</f>
        <v>22</v>
      </c>
      <c r="BE66" s="368">
        <f>RANK(Puntaje!BE66,Puntaje!BE$35:BE$67,0)</f>
        <v>5</v>
      </c>
      <c r="BF66" s="368">
        <f>RANK(Puntaje!BF66,Puntaje!BF$35:BF$67,0)</f>
        <v>2</v>
      </c>
      <c r="BG66" s="368">
        <f>RANK(Puntaje!BG66,Puntaje!BG$35:BG$67,0)</f>
        <v>13</v>
      </c>
      <c r="BH66" s="368">
        <f>RANK(Puntaje!BH66,Puntaje!BH$35:BH$67,0)</f>
        <v>6</v>
      </c>
      <c r="BI66" s="368">
        <f>RANK(Puntaje!BI66,Puntaje!BI$35:BI$67,0)</f>
        <v>6</v>
      </c>
      <c r="BJ66" s="368">
        <f>RANK(Puntaje!BJ66,Puntaje!BJ$35:BJ$67,0)</f>
        <v>5</v>
      </c>
      <c r="BK66" s="368">
        <f>RANK(Puntaje!BK66,Puntaje!BK$35:BK$67,0)</f>
        <v>2</v>
      </c>
      <c r="BL66" s="368">
        <f>RANK(Puntaje!BL66,Puntaje!BL$35:BL$67,0)</f>
        <v>3</v>
      </c>
      <c r="BM66" s="368">
        <f>RANK(Puntaje!BM66,Puntaje!BM$35:BM$67,0)</f>
        <v>25</v>
      </c>
      <c r="BN66" s="368">
        <f>RANK(Puntaje!BN66,Puntaje!BN$35:BN$67,0)</f>
        <v>30</v>
      </c>
      <c r="BO66" s="368">
        <f>RANK(Puntaje!BO66,Puntaje!BO$35:BO$67,0)</f>
        <v>13</v>
      </c>
      <c r="BP66" s="368">
        <f>RANK(Puntaje!BP66,Puntaje!BP$35:BP$67,0)</f>
        <v>26</v>
      </c>
      <c r="BQ66" s="368">
        <f>RANK(Puntaje!BQ66,Puntaje!BQ$35:BQ$67,0)</f>
        <v>31</v>
      </c>
      <c r="BR66" s="368">
        <f>RANK(Puntaje!BR66,Puntaje!BR$35:BR$67,0)</f>
        <v>29</v>
      </c>
      <c r="BS66" s="368">
        <f>RANK(Puntaje!BS66,Puntaje!BS$35:BS$67,0)</f>
        <v>27</v>
      </c>
      <c r="BT66" s="368">
        <f>RANK(Puntaje!BT66,Puntaje!BT$35:BT$67,0)</f>
        <v>31</v>
      </c>
      <c r="BU66" s="368">
        <f>RANK(Puntaje!BU66,Puntaje!BU$35:BU$67,0)</f>
        <v>31</v>
      </c>
    </row>
    <row r="67" spans="1:73">
      <c r="A67" s="367">
        <v>99</v>
      </c>
      <c r="B67" s="367" t="s">
        <v>112</v>
      </c>
      <c r="C67" s="367">
        <v>2023</v>
      </c>
      <c r="D67" s="368">
        <f>RANK(Puntaje!D67,Puntaje!D$35:D$67,0)</f>
        <v>30</v>
      </c>
      <c r="E67" s="368">
        <f>RANK(Puntaje!E67,Puntaje!E$35:E$67,0)</f>
        <v>32</v>
      </c>
      <c r="F67" s="368">
        <f>RANK(Puntaje!F67,Puntaje!F$35:F$67,0)</f>
        <v>33</v>
      </c>
      <c r="G67" s="368">
        <f>RANK(Puntaje!G67,Puntaje!G$35:G$67,0)</f>
        <v>33</v>
      </c>
      <c r="H67" s="368">
        <f>RANK(Puntaje!H67,Puntaje!H$35:H$67,0)</f>
        <v>33</v>
      </c>
      <c r="I67" s="368">
        <f>RANK(Puntaje!I67,Puntaje!I$35:I$67,0)</f>
        <v>2</v>
      </c>
      <c r="J67" s="368">
        <f>RANK(Puntaje!J67,Puntaje!J$35:J$67,0)</f>
        <v>33</v>
      </c>
      <c r="K67" s="368">
        <f>RANK(Puntaje!K67,Puntaje!K$35:K$67,0)</f>
        <v>33</v>
      </c>
      <c r="L67" s="368">
        <f>RANK(Puntaje!L67,Puntaje!L$35:L$67,0)</f>
        <v>31</v>
      </c>
      <c r="M67" s="368">
        <f>RANK(Puntaje!M67,Puntaje!M$35:M$67,0)</f>
        <v>30</v>
      </c>
      <c r="N67" s="368">
        <f>RANK(Puntaje!N67,Puntaje!N$35:N$67,0)</f>
        <v>33</v>
      </c>
      <c r="O67" s="368">
        <f>RANK(Puntaje!O67,Puntaje!O$35:O$67,0)</f>
        <v>29</v>
      </c>
      <c r="P67" s="368">
        <f>RANK(Puntaje!P67,Puntaje!P$35:P$67,0)</f>
        <v>20</v>
      </c>
      <c r="Q67" s="368">
        <f>RANK(Puntaje!Q67,Puntaje!Q$35:Q$67,0)</f>
        <v>16</v>
      </c>
      <c r="R67" s="368">
        <f>RANK(Puntaje!R67,Puntaje!R$35:R$67,0)</f>
        <v>8</v>
      </c>
      <c r="S67" s="368">
        <f>RANK(Puntaje!S67,Puntaje!S$35:S$67,0)</f>
        <v>33</v>
      </c>
      <c r="T67" s="368">
        <f>RANK(Puntaje!T67,Puntaje!T$35:T$67,0)</f>
        <v>29</v>
      </c>
      <c r="U67" s="368">
        <f>RANK(Puntaje!U67,Puntaje!U$35:U$67,0)</f>
        <v>6</v>
      </c>
      <c r="V67" s="368">
        <f>RANK(Puntaje!V67,Puntaje!V$35:V$67,0)</f>
        <v>4</v>
      </c>
      <c r="W67" s="368">
        <f>RANK(Puntaje!W67,Puntaje!W$35:W$67,0)</f>
        <v>1</v>
      </c>
      <c r="X67" s="368">
        <f>RANK(Puntaje!X67,Puntaje!X$35:X$67,0)</f>
        <v>32</v>
      </c>
      <c r="Y67" s="368">
        <f>RANK(Puntaje!Y67,Puntaje!Y$35:Y$67,0)</f>
        <v>8</v>
      </c>
      <c r="Z67" s="368">
        <f>RANK(Puntaje!Z67,Puntaje!Z$35:Z$67,0)</f>
        <v>9</v>
      </c>
      <c r="AA67" s="368">
        <f>RANK(Puntaje!AA67,Puntaje!AA$35:AA$67,0)</f>
        <v>6</v>
      </c>
      <c r="AB67" s="368">
        <f>RANK(Puntaje!AB67,Puntaje!AB$35:AB$67,0)</f>
        <v>30</v>
      </c>
      <c r="AC67" s="368">
        <f>RANK(Puntaje!AC67,Puntaje!AC$35:AC$67,0)</f>
        <v>2</v>
      </c>
      <c r="AD67" s="368">
        <f>RANK(Puntaje!AD67,Puntaje!AD$35:AD$67,0)</f>
        <v>1</v>
      </c>
      <c r="AE67" s="368">
        <f>RANK(Puntaje!AE67,Puntaje!AE$35:AE$67,0)</f>
        <v>8</v>
      </c>
      <c r="AF67" s="368">
        <f>RANK(Puntaje!AF67,Puntaje!AF$35:AF$67,0)</f>
        <v>28</v>
      </c>
      <c r="AG67" s="368">
        <f>RANK(Puntaje!AG67,Puntaje!AG$35:AG$67,0)</f>
        <v>29</v>
      </c>
      <c r="AH67" s="368">
        <f>RANK(Puntaje!AH67,Puntaje!AH$35:AH$67,0)</f>
        <v>32</v>
      </c>
      <c r="AI67" s="368">
        <f>RANK(Puntaje!AI67,Puntaje!AI$35:AI$67,0)</f>
        <v>31</v>
      </c>
      <c r="AJ67" s="368">
        <f>RANK(Puntaje!AJ67,Puntaje!AJ$35:AJ$67,0)</f>
        <v>33</v>
      </c>
      <c r="AK67" s="368">
        <f>RANK(Puntaje!AK67,Puntaje!AK$35:AK$67,0)</f>
        <v>32</v>
      </c>
      <c r="AL67" s="368">
        <f>RANK(Puntaje!AL67,Puntaje!AL$35:AL$67,0)</f>
        <v>27</v>
      </c>
      <c r="AM67" s="368">
        <f>RANK(Puntaje!AM67,Puntaje!AM$35:AM$67,0)</f>
        <v>32</v>
      </c>
      <c r="AN67" s="368">
        <f>RANK(Puntaje!AN67,Puntaje!AN$35:AN$67,0)</f>
        <v>4</v>
      </c>
      <c r="AO67" s="368">
        <f>RANK(Puntaje!AO67,Puntaje!AO$35:AO$67,0)</f>
        <v>32</v>
      </c>
      <c r="AP67" s="368">
        <f>RANK(Puntaje!AP67,Puntaje!AP$35:AP$67,0)</f>
        <v>6</v>
      </c>
      <c r="AQ67" s="368">
        <f>RANK(Puntaje!AQ67,Puntaje!AQ$35:AQ$67,0)</f>
        <v>31</v>
      </c>
      <c r="AR67" s="368">
        <f>RANK(Puntaje!AR67,Puntaje!AR$35:AR$67,0)</f>
        <v>31</v>
      </c>
      <c r="AS67" s="368">
        <f>RANK(Puntaje!AS67,Puntaje!AS$35:AS$67,0)</f>
        <v>29</v>
      </c>
      <c r="AT67" s="368">
        <f>RANK(Puntaje!AT67,Puntaje!AT$35:AT$67,0)</f>
        <v>1</v>
      </c>
      <c r="AU67" s="368">
        <f>RANK(Puntaje!AU67,Puntaje!AU$35:AU$67,0)</f>
        <v>1</v>
      </c>
      <c r="AV67" s="368">
        <f>RANK(Puntaje!AV67,Puntaje!AV$35:AV$67,0)</f>
        <v>12</v>
      </c>
      <c r="AW67" s="368">
        <f>RANK(Puntaje!AW67,Puntaje!AW$35:AW$67,0)</f>
        <v>16</v>
      </c>
      <c r="AX67" s="368">
        <f>RANK(Puntaje!AX67,Puntaje!AX$35:AX$67,0)</f>
        <v>32</v>
      </c>
      <c r="AY67" s="368">
        <f>RANK(Puntaje!AY67,Puntaje!AY$35:AY$67,0)</f>
        <v>32</v>
      </c>
      <c r="AZ67" s="368">
        <f>RANK(Puntaje!AZ67,Puntaje!AZ$35:AZ$67,0)</f>
        <v>20</v>
      </c>
      <c r="BA67" s="368">
        <f>RANK(Puntaje!BA67,Puntaje!BA$35:BA$67,0)</f>
        <v>33</v>
      </c>
      <c r="BB67" s="368">
        <f>RANK(Puntaje!BB67,Puntaje!BB$35:BB$67,0)</f>
        <v>4</v>
      </c>
      <c r="BC67" s="368">
        <f>RANK(Puntaje!BC67,Puntaje!BC$35:BC$67,0)</f>
        <v>33</v>
      </c>
      <c r="BD67" s="368">
        <f>RANK(Puntaje!BD67,Puntaje!BD$35:BD$67,0)</f>
        <v>33</v>
      </c>
      <c r="BE67" s="368">
        <f>RANK(Puntaje!BE67,Puntaje!BE$35:BE$67,0)</f>
        <v>11</v>
      </c>
      <c r="BF67" s="368">
        <f>RANK(Puntaje!BF67,Puntaje!BF$35:BF$67,0)</f>
        <v>7</v>
      </c>
      <c r="BG67" s="368">
        <f>RANK(Puntaje!BG67,Puntaje!BG$35:BG$67,0)</f>
        <v>20</v>
      </c>
      <c r="BH67" s="368">
        <f>RANK(Puntaje!BH67,Puntaje!BH$35:BH$67,0)</f>
        <v>3</v>
      </c>
      <c r="BI67" s="368">
        <f>RANK(Puntaje!BI67,Puntaje!BI$35:BI$67,0)</f>
        <v>21</v>
      </c>
      <c r="BJ67" s="368">
        <f>RANK(Puntaje!BJ67,Puntaje!BJ$35:BJ$67,0)</f>
        <v>3</v>
      </c>
      <c r="BK67" s="368">
        <f>RANK(Puntaje!BK67,Puntaje!BK$35:BK$67,0)</f>
        <v>32</v>
      </c>
      <c r="BL67" s="368">
        <f>RANK(Puntaje!BL67,Puntaje!BL$35:BL$67,0)</f>
        <v>11</v>
      </c>
      <c r="BM67" s="368">
        <f>RANK(Puntaje!BM67,Puntaje!BM$35:BM$67,0)</f>
        <v>27</v>
      </c>
      <c r="BN67" s="368">
        <f>RANK(Puntaje!BN67,Puntaje!BN$35:BN$67,0)</f>
        <v>29</v>
      </c>
      <c r="BO67" s="368">
        <f>RANK(Puntaje!BO67,Puntaje!BO$35:BO$67,0)</f>
        <v>23</v>
      </c>
      <c r="BP67" s="368">
        <f>RANK(Puntaje!BP67,Puntaje!BP$35:BP$67,0)</f>
        <v>23</v>
      </c>
      <c r="BQ67" s="368">
        <f>RANK(Puntaje!BQ67,Puntaje!BQ$35:BQ$67,0)</f>
        <v>25</v>
      </c>
      <c r="BR67" s="368">
        <f>RANK(Puntaje!BR67,Puntaje!BR$35:BR$67,0)</f>
        <v>31</v>
      </c>
      <c r="BS67" s="368">
        <f>RANK(Puntaje!BS67,Puntaje!BS$35:BS$67,0)</f>
        <v>27</v>
      </c>
      <c r="BT67" s="368">
        <f>RANK(Puntaje!BT67,Puntaje!BT$35:BT$67,0)</f>
        <v>29</v>
      </c>
      <c r="BU67" s="368">
        <f>RANK(Puntaje!BU67,Puntaje!BU$35:BU$67,0)</f>
        <v>33</v>
      </c>
    </row>
    <row r="68" spans="1:73">
      <c r="D68" s="8"/>
    </row>
  </sheetData>
  <sheetProtection algorithmName="SHA-512" hashValue="akzTJt5mHVR+Tpy0HXyMNhbWoL2tGeI2YN3Nf5HFK9fiofWfmjU8BDkGc7h9FTpURTamonwoocgVRSbxDiLKRQ==" saltValue="lsCAVNjvqBNvw//f1+v/ww==" spinCount="100000" sheet="1" objects="1" scenarios="1"/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ECB05-601A-41C5-B657-338EE1A8D59F}">
  <dimension ref="A1:U6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11.5703125" defaultRowHeight="15"/>
  <cols>
    <col min="2" max="2" width="21.85546875" bestFit="1" customWidth="1"/>
  </cols>
  <sheetData>
    <row r="1" spans="1:21">
      <c r="A1" s="361" t="s">
        <v>114</v>
      </c>
      <c r="B1" s="361" t="s">
        <v>0</v>
      </c>
      <c r="C1" s="361" t="s">
        <v>1</v>
      </c>
      <c r="D1" s="362" t="s">
        <v>115</v>
      </c>
      <c r="E1" s="362" t="s">
        <v>116</v>
      </c>
      <c r="F1" s="362" t="s">
        <v>117</v>
      </c>
      <c r="G1" s="363" t="s">
        <v>118</v>
      </c>
      <c r="H1" s="363" t="s">
        <v>119</v>
      </c>
      <c r="I1" s="364" t="s">
        <v>120</v>
      </c>
      <c r="J1" s="364" t="s">
        <v>121</v>
      </c>
      <c r="K1" s="364" t="s">
        <v>122</v>
      </c>
      <c r="L1" s="361" t="s">
        <v>123</v>
      </c>
      <c r="M1" s="361" t="s">
        <v>124</v>
      </c>
      <c r="N1" s="361" t="s">
        <v>125</v>
      </c>
      <c r="O1" s="365" t="s">
        <v>126</v>
      </c>
      <c r="P1" s="365" t="s">
        <v>127</v>
      </c>
      <c r="Q1" s="365" t="s">
        <v>128</v>
      </c>
      <c r="R1" s="365" t="s">
        <v>129</v>
      </c>
      <c r="S1" s="365" t="s">
        <v>130</v>
      </c>
      <c r="T1" s="361" t="s">
        <v>55</v>
      </c>
      <c r="U1" s="361" t="s">
        <v>131</v>
      </c>
    </row>
    <row r="2" spans="1:21">
      <c r="A2" s="367">
        <v>5</v>
      </c>
      <c r="B2" s="367" t="s">
        <v>79</v>
      </c>
      <c r="C2" s="367">
        <v>2024</v>
      </c>
      <c r="D2" s="369">
        <f>AVERAGE(Puntaje!D2:E2)</f>
        <v>5.3030303030303028</v>
      </c>
      <c r="E2" s="369">
        <f>AVERAGE(Puntaje!F2:H2)</f>
        <v>9.5959595959595951</v>
      </c>
      <c r="F2" s="369">
        <f>AVERAGE(Puntaje!I2)</f>
        <v>5.7575757575757578</v>
      </c>
      <c r="G2" s="369">
        <f>AVERAGE(Puntaje!J2:N2)</f>
        <v>6.7575757575757578</v>
      </c>
      <c r="H2" s="369">
        <f>AVERAGE(Puntaje!O2:R2)</f>
        <v>7.5</v>
      </c>
      <c r="I2" s="369">
        <f>AVERAGE(Puntaje!S2:V2)</f>
        <v>7.5378787878787872</v>
      </c>
      <c r="J2" s="369">
        <f>AVERAGE(Puntaje!W2:Y2)</f>
        <v>1.4141414141414141</v>
      </c>
      <c r="K2" s="369">
        <f>AVERAGE(Puntaje!Z2:AF2)</f>
        <v>5.887445887445887</v>
      </c>
      <c r="L2" s="369">
        <f>AVERAGE(Puntaje!AG2:AR2)</f>
        <v>6.3257575757575752</v>
      </c>
      <c r="M2" s="369">
        <f>AVERAGE(Puntaje!AS2:AZ2)</f>
        <v>5.6818181818181808</v>
      </c>
      <c r="N2" s="369">
        <f>AVERAGE(Puntaje!BA2:BB2)</f>
        <v>3.106060606060606</v>
      </c>
      <c r="O2" s="369">
        <f>AVERAGE(Puntaje!BC2:BG2)</f>
        <v>4.7575757575757569</v>
      </c>
      <c r="P2" s="369">
        <f>AVERAGE(Puntaje!BH2:BK2)</f>
        <v>6.4015151515151514</v>
      </c>
      <c r="Q2" s="369">
        <f>AVERAGE(Puntaje!BL2:BM2)</f>
        <v>3.9393939393939394</v>
      </c>
      <c r="R2" s="369">
        <f>AVERAGE(Puntaje!BN2:BP2)</f>
        <v>5.1515151515151514</v>
      </c>
      <c r="S2" s="369">
        <f>AVERAGE(Puntaje!BQ2:BR2)</f>
        <v>5.4545454545454541</v>
      </c>
      <c r="T2" s="369">
        <f>AVERAGE(Puntaje!BS2:BT2)</f>
        <v>9.3939393939393945</v>
      </c>
      <c r="U2" s="369">
        <f>AVERAGE(Puntaje!BU2)</f>
        <v>8.7878787878787872</v>
      </c>
    </row>
    <row r="3" spans="1:21">
      <c r="A3" s="367">
        <v>8</v>
      </c>
      <c r="B3" s="367" t="s">
        <v>81</v>
      </c>
      <c r="C3" s="367">
        <v>2024</v>
      </c>
      <c r="D3" s="369">
        <f>AVERAGE(Puntaje!D3:E3)</f>
        <v>9.545454545454545</v>
      </c>
      <c r="E3" s="369">
        <f>AVERAGE(Puntaje!F3:H3)</f>
        <v>7.1717171717171722</v>
      </c>
      <c r="F3" s="369">
        <f>AVERAGE(Puntaje!I3)</f>
        <v>6.8181818181818175</v>
      </c>
      <c r="G3" s="369">
        <f>AVERAGE(Puntaje!J3:N3)</f>
        <v>5.1515151515151514</v>
      </c>
      <c r="H3" s="369">
        <f>AVERAGE(Puntaje!O3:R3)</f>
        <v>7.9924242424242422</v>
      </c>
      <c r="I3" s="369">
        <f>AVERAGE(Puntaje!S3:V3)</f>
        <v>7.8787878787878789</v>
      </c>
      <c r="J3" s="369">
        <f>AVERAGE(Puntaje!W3:Y3)</f>
        <v>4.3434343434343434</v>
      </c>
      <c r="K3" s="369">
        <f>AVERAGE(Puntaje!Z3:AF3)</f>
        <v>5.4329004329004329</v>
      </c>
      <c r="L3" s="369">
        <f>AVERAGE(Puntaje!AG3:AR3)</f>
        <v>6.1994949494949489</v>
      </c>
      <c r="M3" s="369">
        <f>AVERAGE(Puntaje!AS3:AZ3)</f>
        <v>6.9507575757575744</v>
      </c>
      <c r="N3" s="369">
        <f>AVERAGE(Puntaje!BA3:BB3)</f>
        <v>9.4696969696969688</v>
      </c>
      <c r="O3" s="369">
        <f>AVERAGE(Puntaje!BC3:BG3)</f>
        <v>4.6060606060606055</v>
      </c>
      <c r="P3" s="369">
        <f>AVERAGE(Puntaje!BH3:BK3)</f>
        <v>4.4696969696969706</v>
      </c>
      <c r="Q3" s="369">
        <f>AVERAGE(Puntaje!BL3:BM3)</f>
        <v>3.8636363636363633</v>
      </c>
      <c r="R3" s="369">
        <f>AVERAGE(Puntaje!BN3:BP3)</f>
        <v>6.1616161616161618</v>
      </c>
      <c r="S3" s="369">
        <f>AVERAGE(Puntaje!BQ3:BR3)</f>
        <v>6.2121212121212119</v>
      </c>
      <c r="T3" s="369">
        <f>AVERAGE(Puntaje!BS3:BT3)</f>
        <v>6.0606060606060606</v>
      </c>
      <c r="U3" s="369">
        <f>AVERAGE(Puntaje!BU3)</f>
        <v>9.2424242424242422</v>
      </c>
    </row>
    <row r="4" spans="1:21">
      <c r="A4" s="367">
        <v>11</v>
      </c>
      <c r="B4" s="367" t="s">
        <v>82</v>
      </c>
      <c r="C4" s="367">
        <v>2024</v>
      </c>
      <c r="D4" s="369">
        <f>AVERAGE(Puntaje!D4:E4)</f>
        <v>8.9393939393939377</v>
      </c>
      <c r="E4" s="369">
        <f>AVERAGE(Puntaje!F4:H4)</f>
        <v>7.5757575757575752</v>
      </c>
      <c r="F4" s="369">
        <f>AVERAGE(Puntaje!I4)</f>
        <v>9.6969696969696972</v>
      </c>
      <c r="G4" s="369">
        <f>AVERAGE(Puntaje!J4:N4)</f>
        <v>9.1212121212121211</v>
      </c>
      <c r="H4" s="369">
        <f>AVERAGE(Puntaje!O4:R4)</f>
        <v>4.7348484848484853</v>
      </c>
      <c r="I4" s="369">
        <f>AVERAGE(Puntaje!S4:V4)</f>
        <v>6.0984848484848486</v>
      </c>
      <c r="J4" s="369">
        <f>AVERAGE(Puntaje!W4:Y4)</f>
        <v>4.0404040404040407</v>
      </c>
      <c r="K4" s="369">
        <f>AVERAGE(Puntaje!Z4:AF4)</f>
        <v>6.991341991341991</v>
      </c>
      <c r="L4" s="369">
        <f>AVERAGE(Puntaje!AG4:AR4)</f>
        <v>7.9671717171717171</v>
      </c>
      <c r="M4" s="369">
        <f>AVERAGE(Puntaje!AS4:AZ4)</f>
        <v>6.4962121212121211</v>
      </c>
      <c r="N4" s="369">
        <f>AVERAGE(Puntaje!BA4:BB4)</f>
        <v>5.6818181818181817</v>
      </c>
      <c r="O4" s="369">
        <f>AVERAGE(Puntaje!BC4:BG4)</f>
        <v>4.7575757575757578</v>
      </c>
      <c r="P4" s="369">
        <f>AVERAGE(Puntaje!BH4:BK4)</f>
        <v>8.75</v>
      </c>
      <c r="Q4" s="369">
        <f>AVERAGE(Puntaje!BL4:BM4)</f>
        <v>7.2727272727272725</v>
      </c>
      <c r="R4" s="369">
        <f>AVERAGE(Puntaje!BN4:BP4)</f>
        <v>3.737373737373737</v>
      </c>
      <c r="S4" s="369">
        <f>AVERAGE(Puntaje!BQ4:BR4)</f>
        <v>7.8787878787878789</v>
      </c>
      <c r="T4" s="369">
        <f>AVERAGE(Puntaje!BS4:BT4)</f>
        <v>6.7424242424242422</v>
      </c>
      <c r="U4" s="369">
        <f>AVERAGE(Puntaje!BU4)</f>
        <v>10</v>
      </c>
    </row>
    <row r="5" spans="1:21">
      <c r="A5" s="367">
        <v>13</v>
      </c>
      <c r="B5" s="367" t="s">
        <v>83</v>
      </c>
      <c r="C5" s="367">
        <v>2024</v>
      </c>
      <c r="D5" s="369">
        <f>AVERAGE(Puntaje!D5:E5)</f>
        <v>8.2575757575757578</v>
      </c>
      <c r="E5" s="369">
        <f>AVERAGE(Puntaje!F5:H5)</f>
        <v>4.4444444444444446</v>
      </c>
      <c r="F5" s="369">
        <f>AVERAGE(Puntaje!I5)</f>
        <v>3.0303030303030303</v>
      </c>
      <c r="G5" s="369">
        <f>AVERAGE(Puntaje!J5:N5)</f>
        <v>3.8484848484848486</v>
      </c>
      <c r="H5" s="369">
        <f>AVERAGE(Puntaje!O5:R5)</f>
        <v>5.833333333333333</v>
      </c>
      <c r="I5" s="369">
        <f>AVERAGE(Puntaje!S5:V5)</f>
        <v>5.9469696969696964</v>
      </c>
      <c r="J5" s="369">
        <f>AVERAGE(Puntaje!W5:Y5)</f>
        <v>4.0909090909090908</v>
      </c>
      <c r="K5" s="369">
        <f>AVERAGE(Puntaje!Z5:AF5)</f>
        <v>7.0562770562770556</v>
      </c>
      <c r="L5" s="369">
        <f>AVERAGE(Puntaje!AG5:AR5)</f>
        <v>5.7196969696969688</v>
      </c>
      <c r="M5" s="369">
        <f>AVERAGE(Puntaje!AS5:AZ5)</f>
        <v>6.3446969696969697</v>
      </c>
      <c r="N5" s="369">
        <f>AVERAGE(Puntaje!BA5:BB5)</f>
        <v>7.4242424242424248</v>
      </c>
      <c r="O5" s="369">
        <f>AVERAGE(Puntaje!BC5:BG5)</f>
        <v>5.5757575757575752</v>
      </c>
      <c r="P5" s="369">
        <f>AVERAGE(Puntaje!BH5:BK5)</f>
        <v>2.4242424242424243</v>
      </c>
      <c r="Q5" s="369">
        <f>AVERAGE(Puntaje!BL5:BM5)</f>
        <v>3.7878787878787876</v>
      </c>
      <c r="R5" s="369">
        <f>AVERAGE(Puntaje!BN5:BP5)</f>
        <v>6.1616161616161618</v>
      </c>
      <c r="S5" s="369">
        <f>AVERAGE(Puntaje!BQ5:BR5)</f>
        <v>4.1666666666666661</v>
      </c>
      <c r="T5" s="369">
        <f>AVERAGE(Puntaje!BS5:BT5)</f>
        <v>8.1060606060606055</v>
      </c>
      <c r="U5" s="369">
        <f>AVERAGE(Puntaje!BU5)</f>
        <v>9.0909090909090899</v>
      </c>
    </row>
    <row r="6" spans="1:21">
      <c r="A6" s="367">
        <v>15</v>
      </c>
      <c r="B6" s="367" t="s">
        <v>84</v>
      </c>
      <c r="C6" s="367">
        <v>2024</v>
      </c>
      <c r="D6" s="369">
        <f>AVERAGE(Puntaje!D6:E6)</f>
        <v>5.9090909090909092</v>
      </c>
      <c r="E6" s="369">
        <f>AVERAGE(Puntaje!F6:H6)</f>
        <v>6.7676767676767682</v>
      </c>
      <c r="F6" s="369">
        <f>AVERAGE(Puntaje!I6)</f>
        <v>9.0909090909090899</v>
      </c>
      <c r="G6" s="369">
        <f>AVERAGE(Puntaje!J6:N6)</f>
        <v>8.1212121212121211</v>
      </c>
      <c r="H6" s="369">
        <f>AVERAGE(Puntaje!O6:R6)</f>
        <v>6.1363636363636349</v>
      </c>
      <c r="I6" s="369">
        <f>AVERAGE(Puntaje!S6:V6)</f>
        <v>4.6969696969696972</v>
      </c>
      <c r="J6" s="369">
        <f>AVERAGE(Puntaje!W6:Y6)</f>
        <v>3.2323232323232323</v>
      </c>
      <c r="K6" s="369">
        <f>AVERAGE(Puntaje!Z6:AF6)</f>
        <v>5.4761904761904754</v>
      </c>
      <c r="L6" s="369">
        <f>AVERAGE(Puntaje!AG6:AR6)</f>
        <v>6.8686868686868694</v>
      </c>
      <c r="M6" s="369">
        <f>AVERAGE(Puntaje!AS6:AZ6)</f>
        <v>4.8863636363636367</v>
      </c>
      <c r="N6" s="369">
        <f>AVERAGE(Puntaje!BA6:BB6)</f>
        <v>6.212121212121211</v>
      </c>
      <c r="O6" s="369">
        <f>AVERAGE(Puntaje!BC6:BG6)</f>
        <v>6</v>
      </c>
      <c r="P6" s="369">
        <f>AVERAGE(Puntaje!BH6:BK6)</f>
        <v>5.1136363636363642</v>
      </c>
      <c r="Q6" s="369">
        <f>AVERAGE(Puntaje!BL6:BM6)</f>
        <v>5.9848484848484844</v>
      </c>
      <c r="R6" s="369">
        <f>AVERAGE(Puntaje!BN6:BP6)</f>
        <v>5.8585858585858581</v>
      </c>
      <c r="S6" s="369">
        <f>AVERAGE(Puntaje!BQ6:BR6)</f>
        <v>6.5151515151515156</v>
      </c>
      <c r="T6" s="369">
        <f>AVERAGE(Puntaje!BS6:BT6)</f>
        <v>7.2727272727272734</v>
      </c>
      <c r="U6" s="369">
        <f>AVERAGE(Puntaje!BU6)</f>
        <v>5.3030303030303028</v>
      </c>
    </row>
    <row r="7" spans="1:21">
      <c r="A7" s="367">
        <v>17</v>
      </c>
      <c r="B7" s="367" t="s">
        <v>85</v>
      </c>
      <c r="C7" s="367">
        <v>2024</v>
      </c>
      <c r="D7" s="369">
        <f>AVERAGE(Puntaje!D7:E7)</f>
        <v>5.9090909090909083</v>
      </c>
      <c r="E7" s="369">
        <f>AVERAGE(Puntaje!F7:H7)</f>
        <v>7.474747474747474</v>
      </c>
      <c r="F7" s="369">
        <f>AVERAGE(Puntaje!I7)</f>
        <v>4.2424242424242422</v>
      </c>
      <c r="G7" s="369">
        <f>AVERAGE(Puntaje!J7:N7)</f>
        <v>5.3030303030303028</v>
      </c>
      <c r="H7" s="369">
        <f>AVERAGE(Puntaje!O7:R7)</f>
        <v>7.2727272727272716</v>
      </c>
      <c r="I7" s="369">
        <f>AVERAGE(Puntaje!S7:V7)</f>
        <v>5.0378787878787881</v>
      </c>
      <c r="J7" s="369">
        <f>AVERAGE(Puntaje!W7:Y7)</f>
        <v>2.6767676767676765</v>
      </c>
      <c r="K7" s="369">
        <f>AVERAGE(Puntaje!Z7:AF7)</f>
        <v>4.1558441558441563</v>
      </c>
      <c r="L7" s="369">
        <f>AVERAGE(Puntaje!AG7:AR7)</f>
        <v>6.5530303030303036</v>
      </c>
      <c r="M7" s="369">
        <f>AVERAGE(Puntaje!AS7:AZ7)</f>
        <v>7.6893939393939394</v>
      </c>
      <c r="N7" s="369">
        <f>AVERAGE(Puntaje!BA7:BB7)</f>
        <v>3.7121212121212119</v>
      </c>
      <c r="O7" s="369">
        <f>AVERAGE(Puntaje!BC7:BG7)</f>
        <v>6.7878787878787872</v>
      </c>
      <c r="P7" s="369">
        <f>AVERAGE(Puntaje!BH7:BK7)</f>
        <v>5.3787878787878789</v>
      </c>
      <c r="Q7" s="369">
        <f>AVERAGE(Puntaje!BL7:BM7)</f>
        <v>6.5151515151515147</v>
      </c>
      <c r="R7" s="369">
        <f>AVERAGE(Puntaje!BN7:BP7)</f>
        <v>7.4242424242424248</v>
      </c>
      <c r="S7" s="369">
        <f>AVERAGE(Puntaje!BQ7:BR7)</f>
        <v>8.712121212121211</v>
      </c>
      <c r="T7" s="369">
        <f>AVERAGE(Puntaje!BS7:BT7)</f>
        <v>5.7575757575757578</v>
      </c>
      <c r="U7" s="369">
        <f>AVERAGE(Puntaje!BU7)</f>
        <v>7.4242424242424239</v>
      </c>
    </row>
    <row r="8" spans="1:21">
      <c r="A8" s="367">
        <v>18</v>
      </c>
      <c r="B8" s="367" t="s">
        <v>86</v>
      </c>
      <c r="C8" s="367">
        <v>2024</v>
      </c>
      <c r="D8" s="369">
        <f>AVERAGE(Puntaje!D8:E8)</f>
        <v>9.0909090909090899</v>
      </c>
      <c r="E8" s="369">
        <f>AVERAGE(Puntaje!F8:H8)</f>
        <v>7.5757575757575752</v>
      </c>
      <c r="F8" s="369">
        <f>AVERAGE(Puntaje!I8)</f>
        <v>4.8484848484848486</v>
      </c>
      <c r="G8" s="369">
        <f>AVERAGE(Puntaje!J8:N8)</f>
        <v>4.5757575757575761</v>
      </c>
      <c r="H8" s="369">
        <f>AVERAGE(Puntaje!O8:R8)</f>
        <v>5.4924242424242422</v>
      </c>
      <c r="I8" s="369">
        <f>AVERAGE(Puntaje!S8:V8)</f>
        <v>3.1439393939393945</v>
      </c>
      <c r="J8" s="369">
        <f>AVERAGE(Puntaje!W8:Y8)</f>
        <v>3.6868686868686869</v>
      </c>
      <c r="K8" s="369">
        <f>AVERAGE(Puntaje!Z8:AF8)</f>
        <v>4.2424242424242422</v>
      </c>
      <c r="L8" s="369">
        <f>AVERAGE(Puntaje!AG8:AR8)</f>
        <v>4.8232323232323226</v>
      </c>
      <c r="M8" s="369">
        <f>AVERAGE(Puntaje!AS8:AZ8)</f>
        <v>5.8522727272727266</v>
      </c>
      <c r="N8" s="369">
        <f>AVERAGE(Puntaje!BA8:BB8)</f>
        <v>2.7272727272727271</v>
      </c>
      <c r="O8" s="369">
        <f>AVERAGE(Puntaje!BC8:BG8)</f>
        <v>3.8484848484848486</v>
      </c>
      <c r="P8" s="369">
        <f>AVERAGE(Puntaje!BH8:BK8)</f>
        <v>1.3257575757575757</v>
      </c>
      <c r="Q8" s="369">
        <f>AVERAGE(Puntaje!BL8:BM8)</f>
        <v>5.3030303030303028</v>
      </c>
      <c r="R8" s="369">
        <f>AVERAGE(Puntaje!BN8:BP8)</f>
        <v>5.7070707070707085</v>
      </c>
      <c r="S8" s="369">
        <f>AVERAGE(Puntaje!BQ8:BR8)</f>
        <v>3.6363636363636367</v>
      </c>
      <c r="T8" s="369">
        <f>AVERAGE(Puntaje!BS8:BT8)</f>
        <v>3.2575757575757578</v>
      </c>
      <c r="U8" s="369">
        <f>AVERAGE(Puntaje!BU8)</f>
        <v>1.8181818181818183</v>
      </c>
    </row>
    <row r="9" spans="1:21">
      <c r="A9" s="367">
        <v>19</v>
      </c>
      <c r="B9" s="367" t="s">
        <v>87</v>
      </c>
      <c r="C9" s="367">
        <v>2024</v>
      </c>
      <c r="D9" s="369">
        <f>AVERAGE(Puntaje!D9:E9)</f>
        <v>5.9090909090909092</v>
      </c>
      <c r="E9" s="369">
        <f>AVERAGE(Puntaje!F9:H9)</f>
        <v>5.1515151515151514</v>
      </c>
      <c r="F9" s="369">
        <f>AVERAGE(Puntaje!I9)</f>
        <v>2.1212121212121211</v>
      </c>
      <c r="G9" s="369">
        <f>AVERAGE(Puntaje!J9:N9)</f>
        <v>7.0303030303030312</v>
      </c>
      <c r="H9" s="369">
        <f>AVERAGE(Puntaje!O9:R9)</f>
        <v>5.416666666666667</v>
      </c>
      <c r="I9" s="369">
        <f>AVERAGE(Puntaje!S9:V9)</f>
        <v>5.5303030303030303</v>
      </c>
      <c r="J9" s="369">
        <f>AVERAGE(Puntaje!W9:Y9)</f>
        <v>5.8080808080808071</v>
      </c>
      <c r="K9" s="369">
        <f>AVERAGE(Puntaje!Z9:AF9)</f>
        <v>6.2987012987012987</v>
      </c>
      <c r="L9" s="369">
        <f>AVERAGE(Puntaje!AG9:AR9)</f>
        <v>5.416666666666667</v>
      </c>
      <c r="M9" s="369">
        <f>AVERAGE(Puntaje!AS9:AZ9)</f>
        <v>5.5492424242424239</v>
      </c>
      <c r="N9" s="369">
        <f>AVERAGE(Puntaje!BA9:BB9)</f>
        <v>6.9696969696969688</v>
      </c>
      <c r="O9" s="369">
        <f>AVERAGE(Puntaje!BC9:BG9)</f>
        <v>6.0303030303030294</v>
      </c>
      <c r="P9" s="369">
        <f>AVERAGE(Puntaje!BH9:BK9)</f>
        <v>2.1969696969696968</v>
      </c>
      <c r="Q9" s="369">
        <f>AVERAGE(Puntaje!BL9:BM9)</f>
        <v>5.2272727272727266</v>
      </c>
      <c r="R9" s="369">
        <f>AVERAGE(Puntaje!BN9:BP9)</f>
        <v>4.8484848484848477</v>
      </c>
      <c r="S9" s="369">
        <f>AVERAGE(Puntaje!BQ9:BR9)</f>
        <v>7.045454545454545</v>
      </c>
      <c r="T9" s="369">
        <f>AVERAGE(Puntaje!BS9:BT9)</f>
        <v>5.0757575757575761</v>
      </c>
      <c r="U9" s="369">
        <f>AVERAGE(Puntaje!BU9)</f>
        <v>7.7272727272727266</v>
      </c>
    </row>
    <row r="10" spans="1:21">
      <c r="A10" s="367">
        <v>20</v>
      </c>
      <c r="B10" s="367" t="s">
        <v>88</v>
      </c>
      <c r="C10" s="367">
        <v>2024</v>
      </c>
      <c r="D10" s="369">
        <f>AVERAGE(Puntaje!D10:E10)</f>
        <v>5.833333333333333</v>
      </c>
      <c r="E10" s="369">
        <f>AVERAGE(Puntaje!F10:H10)</f>
        <v>3.7878787878787876</v>
      </c>
      <c r="F10" s="369">
        <f>AVERAGE(Puntaje!I10)</f>
        <v>5.4545454545454541</v>
      </c>
      <c r="G10" s="369">
        <f>AVERAGE(Puntaje!J10:N10)</f>
        <v>4.2424242424242422</v>
      </c>
      <c r="H10" s="369">
        <f>AVERAGE(Puntaje!O10:R10)</f>
        <v>5.0757575757575752</v>
      </c>
      <c r="I10" s="369">
        <f>AVERAGE(Puntaje!S10:V10)</f>
        <v>6.666666666666667</v>
      </c>
      <c r="J10" s="369">
        <f>AVERAGE(Puntaje!W10:Y10)</f>
        <v>7.4242424242424248</v>
      </c>
      <c r="K10" s="369">
        <f>AVERAGE(Puntaje!Z10:AF10)</f>
        <v>4.1991341991341988</v>
      </c>
      <c r="L10" s="369">
        <f>AVERAGE(Puntaje!AG10:AR10)</f>
        <v>5.2651515151515147</v>
      </c>
      <c r="M10" s="369">
        <f>AVERAGE(Puntaje!AS10:AZ10)</f>
        <v>5.208333333333333</v>
      </c>
      <c r="N10" s="369">
        <f>AVERAGE(Puntaje!BA10:BB10)</f>
        <v>7.954545454545455</v>
      </c>
      <c r="O10" s="369">
        <f>AVERAGE(Puntaje!BC10:BG10)</f>
        <v>3.1515151515151514</v>
      </c>
      <c r="P10" s="369">
        <f>AVERAGE(Puntaje!BH10:BK10)</f>
        <v>2.2727272727272729</v>
      </c>
      <c r="Q10" s="369">
        <f>AVERAGE(Puntaje!BL10:BM10)</f>
        <v>0.98484848484848486</v>
      </c>
      <c r="R10" s="369">
        <f>AVERAGE(Puntaje!BN10:BP10)</f>
        <v>7.4242424242424248</v>
      </c>
      <c r="S10" s="369">
        <f>AVERAGE(Puntaje!BQ10:BR10)</f>
        <v>6.2878787878787872</v>
      </c>
      <c r="T10" s="369">
        <f>AVERAGE(Puntaje!BS10:BT10)</f>
        <v>4.4696969696969697</v>
      </c>
      <c r="U10" s="369">
        <f>AVERAGE(Puntaje!BU10)</f>
        <v>4.3939393939393936</v>
      </c>
    </row>
    <row r="11" spans="1:21">
      <c r="A11" s="367">
        <v>23</v>
      </c>
      <c r="B11" s="367" t="s">
        <v>89</v>
      </c>
      <c r="C11" s="367">
        <v>2024</v>
      </c>
      <c r="D11" s="369">
        <f>AVERAGE(Puntaje!D11:E11)</f>
        <v>7.8787878787878789</v>
      </c>
      <c r="E11" s="369">
        <f>AVERAGE(Puntaje!F11:H11)</f>
        <v>4.0404040404040398</v>
      </c>
      <c r="F11" s="369">
        <f>AVERAGE(Puntaje!I11)</f>
        <v>2.7272727272727271</v>
      </c>
      <c r="G11" s="369">
        <f>AVERAGE(Puntaje!J11:N11)</f>
        <v>5.1212121212121202</v>
      </c>
      <c r="H11" s="369">
        <f>AVERAGE(Puntaje!O11:R11)</f>
        <v>6.0984848484848477</v>
      </c>
      <c r="I11" s="369">
        <f>AVERAGE(Puntaje!S11:V11)</f>
        <v>6.25</v>
      </c>
      <c r="J11" s="369">
        <f>AVERAGE(Puntaje!W11:Y11)</f>
        <v>2.3232323232323235</v>
      </c>
      <c r="K11" s="369">
        <f>AVERAGE(Puntaje!Z11:AF11)</f>
        <v>6.9480519480519476</v>
      </c>
      <c r="L11" s="369">
        <f>AVERAGE(Puntaje!AG11:AR11)</f>
        <v>6.0479797979797993</v>
      </c>
      <c r="M11" s="369">
        <f>AVERAGE(Puntaje!AS11:AZ11)</f>
        <v>4.8106060606060606</v>
      </c>
      <c r="N11" s="369">
        <f>AVERAGE(Puntaje!BA11:BB11)</f>
        <v>8.2575757575757578</v>
      </c>
      <c r="O11" s="369">
        <f>AVERAGE(Puntaje!BC11:BG11)</f>
        <v>3.8484848484848486</v>
      </c>
      <c r="P11" s="369">
        <f>AVERAGE(Puntaje!BH11:BK11)</f>
        <v>3.4469696969696968</v>
      </c>
      <c r="Q11" s="369">
        <f>AVERAGE(Puntaje!BL11:BM11)</f>
        <v>6.3636363636363633</v>
      </c>
      <c r="R11" s="369">
        <f>AVERAGE(Puntaje!BN11:BP11)</f>
        <v>6.666666666666667</v>
      </c>
      <c r="S11" s="369">
        <f>AVERAGE(Puntaje!BQ11:BR11)</f>
        <v>4.0909090909090908</v>
      </c>
      <c r="T11" s="369">
        <f>AVERAGE(Puntaje!BS11:BT11)</f>
        <v>8.0303030303030294</v>
      </c>
      <c r="U11" s="369">
        <f>AVERAGE(Puntaje!BU11)</f>
        <v>5.7575757575757578</v>
      </c>
    </row>
    <row r="12" spans="1:21">
      <c r="A12" s="367">
        <v>25</v>
      </c>
      <c r="B12" s="367" t="s">
        <v>90</v>
      </c>
      <c r="C12" s="367">
        <v>2024</v>
      </c>
      <c r="D12" s="369">
        <f>AVERAGE(Puntaje!D12:E12)</f>
        <v>8.4090909090909101</v>
      </c>
      <c r="E12" s="369">
        <f>AVERAGE(Puntaje!F12:H12)</f>
        <v>8.9393939393939394</v>
      </c>
      <c r="F12" s="369">
        <f>AVERAGE(Puntaje!I12)</f>
        <v>7.8787878787878789</v>
      </c>
      <c r="G12" s="369">
        <f>AVERAGE(Puntaje!J12:N12)</f>
        <v>8.0909090909090899</v>
      </c>
      <c r="H12" s="369">
        <f>AVERAGE(Puntaje!O12:R12)</f>
        <v>6.9318181818181817</v>
      </c>
      <c r="I12" s="369">
        <f>AVERAGE(Puntaje!S12:V12)</f>
        <v>5.7575757575757578</v>
      </c>
      <c r="J12" s="369">
        <f>AVERAGE(Puntaje!W12:Y12)</f>
        <v>3.6868686868686864</v>
      </c>
      <c r="K12" s="369">
        <f>AVERAGE(Puntaje!Z12:AF12)</f>
        <v>5.9740259740259747</v>
      </c>
      <c r="L12" s="369">
        <f>AVERAGE(Puntaje!AG12:AR12)</f>
        <v>6.2626262626262621</v>
      </c>
      <c r="M12" s="369">
        <f>AVERAGE(Puntaje!AS12:AZ12)</f>
        <v>5.7575757575757578</v>
      </c>
      <c r="N12" s="369">
        <f>AVERAGE(Puntaje!BA12:BB12)</f>
        <v>5.6060606060606055</v>
      </c>
      <c r="O12" s="369">
        <f>AVERAGE(Puntaje!BC12:BG12)</f>
        <v>6.3636363636363633</v>
      </c>
      <c r="P12" s="369">
        <f>AVERAGE(Puntaje!BH12:BK12)</f>
        <v>7.5757575757575761</v>
      </c>
      <c r="Q12" s="369">
        <f>AVERAGE(Puntaje!BL12:BM12)</f>
        <v>5.7575757575757578</v>
      </c>
      <c r="R12" s="369">
        <f>AVERAGE(Puntaje!BN12:BP12)</f>
        <v>3.535353535353535</v>
      </c>
      <c r="S12" s="369">
        <f>AVERAGE(Puntaje!BQ12:BR12)</f>
        <v>6.8181818181818183</v>
      </c>
      <c r="T12" s="369">
        <f>AVERAGE(Puntaje!BS12:BT12)</f>
        <v>8.1818181818181817</v>
      </c>
      <c r="U12" s="369">
        <f>AVERAGE(Puntaje!BU12)</f>
        <v>6.9696969696969706</v>
      </c>
    </row>
    <row r="13" spans="1:21">
      <c r="A13" s="367">
        <v>27</v>
      </c>
      <c r="B13" s="367" t="s">
        <v>91</v>
      </c>
      <c r="C13" s="367">
        <v>2024</v>
      </c>
      <c r="D13" s="369">
        <f>AVERAGE(Puntaje!D13:E13)</f>
        <v>4.2424242424242422</v>
      </c>
      <c r="E13" s="369">
        <f>AVERAGE(Puntaje!F13:H13)</f>
        <v>1.8686868686868685</v>
      </c>
      <c r="F13" s="369">
        <f>AVERAGE(Puntaje!I13)</f>
        <v>0.45454545454545459</v>
      </c>
      <c r="G13" s="369">
        <f>AVERAGE(Puntaje!J13:N13)</f>
        <v>0.8787878787878789</v>
      </c>
      <c r="H13" s="369">
        <f>AVERAGE(Puntaje!O13:R13)</f>
        <v>3.9015151515151518</v>
      </c>
      <c r="I13" s="369">
        <f>AVERAGE(Puntaje!S13:V13)</f>
        <v>6.5530303030303028</v>
      </c>
      <c r="J13" s="369">
        <f>AVERAGE(Puntaje!W13:Y13)</f>
        <v>5.7070707070707067</v>
      </c>
      <c r="K13" s="369">
        <f>AVERAGE(Puntaje!Z13:AF13)</f>
        <v>6.4069264069264067</v>
      </c>
      <c r="L13" s="369">
        <f>AVERAGE(Puntaje!AG13:AR13)</f>
        <v>4.5707070707070701</v>
      </c>
      <c r="M13" s="369">
        <f>AVERAGE(Puntaje!AS13:AZ13)</f>
        <v>4.9810606060606064</v>
      </c>
      <c r="N13" s="369">
        <f>AVERAGE(Puntaje!BA13:BB13)</f>
        <v>8.3333333333333321</v>
      </c>
      <c r="O13" s="369">
        <f>AVERAGE(Puntaje!BC13:BG13)</f>
        <v>4.5151515151515147</v>
      </c>
      <c r="P13" s="369">
        <f>AVERAGE(Puntaje!BH13:BK13)</f>
        <v>3.7121212121212119</v>
      </c>
      <c r="Q13" s="369">
        <f>AVERAGE(Puntaje!BL13:BM13)</f>
        <v>4.0909090909090908</v>
      </c>
      <c r="R13" s="369">
        <f>AVERAGE(Puntaje!BN13:BP13)</f>
        <v>6.7171717171717171</v>
      </c>
      <c r="S13" s="369">
        <f>AVERAGE(Puntaje!BQ13:BR13)</f>
        <v>1.5151515151515151</v>
      </c>
      <c r="T13" s="369">
        <f>AVERAGE(Puntaje!BS13:BT13)</f>
        <v>3.4090909090909092</v>
      </c>
      <c r="U13" s="369">
        <f>AVERAGE(Puntaje!BU13)</f>
        <v>5</v>
      </c>
    </row>
    <row r="14" spans="1:21">
      <c r="A14" s="367">
        <v>41</v>
      </c>
      <c r="B14" s="367" t="s">
        <v>92</v>
      </c>
      <c r="C14" s="367">
        <v>2024</v>
      </c>
      <c r="D14" s="369">
        <f>AVERAGE(Puntaje!D14:E14)</f>
        <v>5.6060606060606055</v>
      </c>
      <c r="E14" s="369">
        <f>AVERAGE(Puntaje!F14:H14)</f>
        <v>6.666666666666667</v>
      </c>
      <c r="F14" s="369">
        <f>AVERAGE(Puntaje!I14)</f>
        <v>3.4848484848484853</v>
      </c>
      <c r="G14" s="369">
        <f>AVERAGE(Puntaje!J14:N14)</f>
        <v>8.2727272727272734</v>
      </c>
      <c r="H14" s="369">
        <f>AVERAGE(Puntaje!O14:R14)</f>
        <v>4.3181818181818183</v>
      </c>
      <c r="I14" s="369">
        <f>AVERAGE(Puntaje!S14:V14)</f>
        <v>5.5681818181818175</v>
      </c>
      <c r="J14" s="369">
        <f>AVERAGE(Puntaje!W14:Y14)</f>
        <v>5.6060606060606055</v>
      </c>
      <c r="K14" s="369">
        <f>AVERAGE(Puntaje!Z14:AF14)</f>
        <v>3.5930735930735929</v>
      </c>
      <c r="L14" s="369">
        <f>AVERAGE(Puntaje!AG14:AR14)</f>
        <v>5.6060606060606055</v>
      </c>
      <c r="M14" s="369">
        <f>AVERAGE(Puntaje!AS14:AZ14)</f>
        <v>6.2878787878787872</v>
      </c>
      <c r="N14" s="369">
        <f>AVERAGE(Puntaje!BA14:BB14)</f>
        <v>2.8030303030303028</v>
      </c>
      <c r="O14" s="369">
        <f>AVERAGE(Puntaje!BC14:BG14)</f>
        <v>5.6363636363636358</v>
      </c>
      <c r="P14" s="369">
        <f>AVERAGE(Puntaje!BH14:BK14)</f>
        <v>2.5757575757575757</v>
      </c>
      <c r="Q14" s="369">
        <f>AVERAGE(Puntaje!BL14:BM14)</f>
        <v>5.5303030303030303</v>
      </c>
      <c r="R14" s="369">
        <f>AVERAGE(Puntaje!BN14:BP14)</f>
        <v>8.9898989898989896</v>
      </c>
      <c r="S14" s="369">
        <f>AVERAGE(Puntaje!BQ14:BR14)</f>
        <v>5.6060606060606064</v>
      </c>
      <c r="T14" s="369">
        <f>AVERAGE(Puntaje!BS14:BT14)</f>
        <v>7.9545454545454541</v>
      </c>
      <c r="U14" s="369">
        <f>AVERAGE(Puntaje!BU14)</f>
        <v>9.6969696969696972</v>
      </c>
    </row>
    <row r="15" spans="1:21">
      <c r="A15" s="367">
        <v>44</v>
      </c>
      <c r="B15" s="367" t="s">
        <v>93</v>
      </c>
      <c r="C15" s="367">
        <v>2024</v>
      </c>
      <c r="D15" s="369">
        <f>AVERAGE(Puntaje!D15:E15)</f>
        <v>5.5303030303030312</v>
      </c>
      <c r="E15" s="369">
        <f>AVERAGE(Puntaje!F15:H15)</f>
        <v>2.1717171717171717</v>
      </c>
      <c r="F15" s="369">
        <f>AVERAGE(Puntaje!I15)</f>
        <v>3.333333333333333</v>
      </c>
      <c r="G15" s="369">
        <f>AVERAGE(Puntaje!J15:N15)</f>
        <v>2.5757575757575757</v>
      </c>
      <c r="H15" s="369">
        <f>AVERAGE(Puntaje!O15:R15)</f>
        <v>5.0378787878787872</v>
      </c>
      <c r="I15" s="369">
        <f>AVERAGE(Puntaje!S15:V15)</f>
        <v>4.2424242424242422</v>
      </c>
      <c r="J15" s="369">
        <f>AVERAGE(Puntaje!W15:Y15)</f>
        <v>7.9292929292929299</v>
      </c>
      <c r="K15" s="369">
        <f>AVERAGE(Puntaje!Z15:AF15)</f>
        <v>8.0519480519480524</v>
      </c>
      <c r="L15" s="369">
        <f>AVERAGE(Puntaje!AG15:AR15)</f>
        <v>3.9393939393939394</v>
      </c>
      <c r="M15" s="369">
        <f>AVERAGE(Puntaje!AS15:AZ15)</f>
        <v>6.1174242424242422</v>
      </c>
      <c r="N15" s="369">
        <f>AVERAGE(Puntaje!BA15:BB15)</f>
        <v>7.9545454545454541</v>
      </c>
      <c r="O15" s="369">
        <f>AVERAGE(Puntaje!BC15:BG15)</f>
        <v>5.0909090909090908</v>
      </c>
      <c r="P15" s="369">
        <f>AVERAGE(Puntaje!BH15:BK15)</f>
        <v>6.3636363636363624</v>
      </c>
      <c r="Q15" s="369">
        <f>AVERAGE(Puntaje!BL15:BM15)</f>
        <v>0.98484848484848497</v>
      </c>
      <c r="R15" s="369">
        <f>AVERAGE(Puntaje!BN15:BP15)</f>
        <v>3.3838383838383841</v>
      </c>
      <c r="S15" s="369">
        <f>AVERAGE(Puntaje!BQ15:BR15)</f>
        <v>2.5</v>
      </c>
      <c r="T15" s="369">
        <f>AVERAGE(Puntaje!BS15:BT15)</f>
        <v>2.4242424242424243</v>
      </c>
      <c r="U15" s="369">
        <f>AVERAGE(Puntaje!BU15)</f>
        <v>2.7272727272727271</v>
      </c>
    </row>
    <row r="16" spans="1:21">
      <c r="A16" s="367">
        <v>47</v>
      </c>
      <c r="B16" s="367" t="s">
        <v>94</v>
      </c>
      <c r="C16" s="367">
        <v>2024</v>
      </c>
      <c r="D16" s="369">
        <f>AVERAGE(Puntaje!D16:E16)</f>
        <v>7.8030303030303036</v>
      </c>
      <c r="E16" s="369">
        <f>AVERAGE(Puntaje!F16:H16)</f>
        <v>3.1313131313131315</v>
      </c>
      <c r="F16" s="369">
        <f>AVERAGE(Puntaje!I16)</f>
        <v>4.3939393939393936</v>
      </c>
      <c r="G16" s="369">
        <f>AVERAGE(Puntaje!J16:N16)</f>
        <v>5.0606060606060606</v>
      </c>
      <c r="H16" s="369">
        <f>AVERAGE(Puntaje!O16:R16)</f>
        <v>6.9318181818181817</v>
      </c>
      <c r="I16" s="369">
        <f>AVERAGE(Puntaje!S16:V16)</f>
        <v>4.9621212121212128</v>
      </c>
      <c r="J16" s="369">
        <f>AVERAGE(Puntaje!W16:Y16)</f>
        <v>6.4646464646464636</v>
      </c>
      <c r="K16" s="369">
        <f>AVERAGE(Puntaje!Z16:AF16)</f>
        <v>5.1948051948051939</v>
      </c>
      <c r="L16" s="369">
        <f>AVERAGE(Puntaje!AG16:AR16)</f>
        <v>4.7979797979797985</v>
      </c>
      <c r="M16" s="369">
        <f>AVERAGE(Puntaje!AS16:AZ16)</f>
        <v>3.2765151515151514</v>
      </c>
      <c r="N16" s="369">
        <f>AVERAGE(Puntaje!BA16:BB16)</f>
        <v>8.8636363636363633</v>
      </c>
      <c r="O16" s="369">
        <f>AVERAGE(Puntaje!BC16:BG16)</f>
        <v>4.2121212121212119</v>
      </c>
      <c r="P16" s="369">
        <f>AVERAGE(Puntaje!BH16:BK16)</f>
        <v>1.7803030303030305</v>
      </c>
      <c r="Q16" s="369">
        <f>AVERAGE(Puntaje!BL16:BM16)</f>
        <v>3.0303030303030303</v>
      </c>
      <c r="R16" s="369">
        <f>AVERAGE(Puntaje!BN16:BP16)</f>
        <v>7.2727272727272725</v>
      </c>
      <c r="S16" s="369">
        <f>AVERAGE(Puntaje!BQ16:BR16)</f>
        <v>4.2424242424242422</v>
      </c>
      <c r="T16" s="369">
        <f>AVERAGE(Puntaje!BS16:BT16)</f>
        <v>6.8181818181818183</v>
      </c>
      <c r="U16" s="369">
        <f>AVERAGE(Puntaje!BU16)</f>
        <v>6.8181818181818175</v>
      </c>
    </row>
    <row r="17" spans="1:21">
      <c r="A17" s="367">
        <v>50</v>
      </c>
      <c r="B17" s="367" t="s">
        <v>95</v>
      </c>
      <c r="C17" s="367">
        <v>2024</v>
      </c>
      <c r="D17" s="369">
        <f>AVERAGE(Puntaje!D17:E17)</f>
        <v>5.1515151515151514</v>
      </c>
      <c r="E17" s="369">
        <f>AVERAGE(Puntaje!F17:H17)</f>
        <v>6.8686868686868694</v>
      </c>
      <c r="F17" s="369">
        <f>AVERAGE(Puntaje!I17)</f>
        <v>8.4848484848484844</v>
      </c>
      <c r="G17" s="369">
        <f>AVERAGE(Puntaje!J17:N17)</f>
        <v>4.3333333333333339</v>
      </c>
      <c r="H17" s="369">
        <f>AVERAGE(Puntaje!O17:R17)</f>
        <v>5</v>
      </c>
      <c r="I17" s="369">
        <f>AVERAGE(Puntaje!S17:V17)</f>
        <v>4.2045454545454541</v>
      </c>
      <c r="J17" s="369">
        <f>AVERAGE(Puntaje!W17:Y17)</f>
        <v>2.4242424242424243</v>
      </c>
      <c r="K17" s="369">
        <f>AVERAGE(Puntaje!Z17:AF17)</f>
        <v>2.9004329004329006</v>
      </c>
      <c r="L17" s="369">
        <f>AVERAGE(Puntaje!AG17:AR17)</f>
        <v>5.845959595959596</v>
      </c>
      <c r="M17" s="369">
        <f>AVERAGE(Puntaje!AS17:AZ17)</f>
        <v>5.6818181818181817</v>
      </c>
      <c r="N17" s="369">
        <f>AVERAGE(Puntaje!BA17:BB17)</f>
        <v>4.8484848484848486</v>
      </c>
      <c r="O17" s="369">
        <f>AVERAGE(Puntaje!BC17:BG17)</f>
        <v>6.6060606060606064</v>
      </c>
      <c r="P17" s="369">
        <f>AVERAGE(Puntaje!BH17:BK17)</f>
        <v>5.8333333333333339</v>
      </c>
      <c r="Q17" s="369">
        <f>AVERAGE(Puntaje!BL17:BM17)</f>
        <v>5.3787878787878798</v>
      </c>
      <c r="R17" s="369">
        <f>AVERAGE(Puntaje!BN17:BP17)</f>
        <v>6.4141414141414144</v>
      </c>
      <c r="S17" s="369">
        <f>AVERAGE(Puntaje!BQ17:BR17)</f>
        <v>5.6818181818181817</v>
      </c>
      <c r="T17" s="369">
        <f>AVERAGE(Puntaje!BS17:BT17)</f>
        <v>4.545454545454545</v>
      </c>
      <c r="U17" s="369">
        <f>AVERAGE(Puntaje!BU17)</f>
        <v>3.1818181818181817</v>
      </c>
    </row>
    <row r="18" spans="1:21">
      <c r="A18" s="367">
        <v>52</v>
      </c>
      <c r="B18" s="367" t="s">
        <v>96</v>
      </c>
      <c r="C18" s="367">
        <v>2024</v>
      </c>
      <c r="D18" s="369">
        <f>AVERAGE(Puntaje!D18:E18)</f>
        <v>3.4848484848484849</v>
      </c>
      <c r="E18" s="369">
        <f>AVERAGE(Puntaje!F18:H18)</f>
        <v>8.7373737373737388</v>
      </c>
      <c r="F18" s="369">
        <f>AVERAGE(Puntaje!I18)</f>
        <v>1.5151515151515151</v>
      </c>
      <c r="G18" s="369">
        <f>AVERAGE(Puntaje!J18:N18)</f>
        <v>7.1818181818181817</v>
      </c>
      <c r="H18" s="369">
        <f>AVERAGE(Puntaje!O18:R18)</f>
        <v>5.3030303030303028</v>
      </c>
      <c r="I18" s="369">
        <f>AVERAGE(Puntaje!S18:V18)</f>
        <v>4.2424242424242422</v>
      </c>
      <c r="J18" s="369">
        <f>AVERAGE(Puntaje!W18:Y18)</f>
        <v>4.8989898989898988</v>
      </c>
      <c r="K18" s="369">
        <f>AVERAGE(Puntaje!Z18:AF18)</f>
        <v>6.6233766233766227</v>
      </c>
      <c r="L18" s="369">
        <f>AVERAGE(Puntaje!AG18:AR18)</f>
        <v>5.833333333333333</v>
      </c>
      <c r="M18" s="369">
        <f>AVERAGE(Puntaje!AS18:AZ18)</f>
        <v>5.3598484848484853</v>
      </c>
      <c r="N18" s="369">
        <f>AVERAGE(Puntaje!BA18:BB18)</f>
        <v>5.9848484848484844</v>
      </c>
      <c r="O18" s="369">
        <f>AVERAGE(Puntaje!BC18:BG18)</f>
        <v>4.666666666666667</v>
      </c>
      <c r="P18" s="369">
        <f>AVERAGE(Puntaje!BH18:BK18)</f>
        <v>4.1287878787878789</v>
      </c>
      <c r="Q18" s="369">
        <f>AVERAGE(Puntaje!BL18:BM18)</f>
        <v>1.5151515151515151</v>
      </c>
      <c r="R18" s="369">
        <f>AVERAGE(Puntaje!BN18:BP18)</f>
        <v>7.9292929292929299</v>
      </c>
      <c r="S18" s="369">
        <f>AVERAGE(Puntaje!BQ18:BR18)</f>
        <v>4.3939393939393945</v>
      </c>
      <c r="T18" s="369">
        <f>AVERAGE(Puntaje!BS18:BT18)</f>
        <v>6.9696969696969688</v>
      </c>
      <c r="U18" s="369">
        <f>AVERAGE(Puntaje!BU18)</f>
        <v>6.3636363636363633</v>
      </c>
    </row>
    <row r="19" spans="1:21">
      <c r="A19" s="367">
        <v>54</v>
      </c>
      <c r="B19" s="367" t="s">
        <v>97</v>
      </c>
      <c r="C19" s="367">
        <v>2024</v>
      </c>
      <c r="D19" s="369">
        <f>AVERAGE(Puntaje!D19:E19)</f>
        <v>3.5606060606060606</v>
      </c>
      <c r="E19" s="369">
        <f>AVERAGE(Puntaje!F19:H19)</f>
        <v>5.6565656565656566</v>
      </c>
      <c r="F19" s="369">
        <f>AVERAGE(Puntaje!I19)</f>
        <v>7.5757575757575761</v>
      </c>
      <c r="G19" s="369">
        <f>AVERAGE(Puntaje!J19:N19)</f>
        <v>5.333333333333333</v>
      </c>
      <c r="H19" s="369">
        <f>AVERAGE(Puntaje!O19:R19)</f>
        <v>3.75</v>
      </c>
      <c r="I19" s="369">
        <f>AVERAGE(Puntaje!S19:V19)</f>
        <v>4.2803030303030303</v>
      </c>
      <c r="J19" s="369">
        <f>AVERAGE(Puntaje!W19:Y19)</f>
        <v>7.5757575757575752</v>
      </c>
      <c r="K19" s="369">
        <f>AVERAGE(Puntaje!Z19:AF19)</f>
        <v>4.6969696969696964</v>
      </c>
      <c r="L19" s="369">
        <f>AVERAGE(Puntaje!AG19:AR19)</f>
        <v>5.8207070707070701</v>
      </c>
      <c r="M19" s="369">
        <f>AVERAGE(Puntaje!AS19:AZ19)</f>
        <v>6.8371212121212119</v>
      </c>
      <c r="N19" s="369">
        <f>AVERAGE(Puntaje!BA19:BB19)</f>
        <v>5.0757575757575761</v>
      </c>
      <c r="O19" s="369">
        <f>AVERAGE(Puntaje!BC19:BG19)</f>
        <v>5.7272727272727275</v>
      </c>
      <c r="P19" s="369">
        <f>AVERAGE(Puntaje!BH19:BK19)</f>
        <v>4.4318181818181817</v>
      </c>
      <c r="Q19" s="369">
        <f>AVERAGE(Puntaje!BL19:BM19)</f>
        <v>6.6666666666666661</v>
      </c>
      <c r="R19" s="369">
        <f>AVERAGE(Puntaje!BN19:BP19)</f>
        <v>6.3636363636363633</v>
      </c>
      <c r="S19" s="369">
        <f>AVERAGE(Puntaje!BQ19:BR19)</f>
        <v>5.2272727272727266</v>
      </c>
      <c r="T19" s="369">
        <f>AVERAGE(Puntaje!BS19:BT19)</f>
        <v>6.1363636363636367</v>
      </c>
      <c r="U19" s="369">
        <f>AVERAGE(Puntaje!BU19)</f>
        <v>4.2424242424242422</v>
      </c>
    </row>
    <row r="20" spans="1:21">
      <c r="A20" s="367">
        <v>63</v>
      </c>
      <c r="B20" s="367" t="s">
        <v>98</v>
      </c>
      <c r="C20" s="367">
        <v>2024</v>
      </c>
      <c r="D20" s="369">
        <f>AVERAGE(Puntaje!D20:E20)</f>
        <v>5</v>
      </c>
      <c r="E20" s="369">
        <f>AVERAGE(Puntaje!F20:H20)</f>
        <v>6.4141414141414144</v>
      </c>
      <c r="F20" s="369">
        <f>AVERAGE(Puntaje!I20)</f>
        <v>6.2121212121212119</v>
      </c>
      <c r="G20" s="369">
        <f>AVERAGE(Puntaje!J20:N20)</f>
        <v>6.9090909090909092</v>
      </c>
      <c r="H20" s="369">
        <f>AVERAGE(Puntaje!O20:R20)</f>
        <v>7.0833333333333339</v>
      </c>
      <c r="I20" s="369">
        <f>AVERAGE(Puntaje!S20:V20)</f>
        <v>2.6515151515151514</v>
      </c>
      <c r="J20" s="369">
        <f>AVERAGE(Puntaje!W20:Y20)</f>
        <v>4.8989898989898988</v>
      </c>
      <c r="K20" s="369">
        <f>AVERAGE(Puntaje!Z20:AF20)</f>
        <v>1.5151515151515151</v>
      </c>
      <c r="L20" s="369">
        <f>AVERAGE(Puntaje!AG20:AR20)</f>
        <v>6.4141414141414144</v>
      </c>
      <c r="M20" s="369">
        <f>AVERAGE(Puntaje!AS20:AZ20)</f>
        <v>5.8143939393939394</v>
      </c>
      <c r="N20" s="369">
        <f>AVERAGE(Puntaje!BA20:BB20)</f>
        <v>3.7121212121212119</v>
      </c>
      <c r="O20" s="369">
        <f>AVERAGE(Puntaje!BC20:BG20)</f>
        <v>5.8181818181818183</v>
      </c>
      <c r="P20" s="369">
        <f>AVERAGE(Puntaje!BH20:BK20)</f>
        <v>5.5303030303030303</v>
      </c>
      <c r="Q20" s="369">
        <f>AVERAGE(Puntaje!BL20:BM20)</f>
        <v>9.0151515151515156</v>
      </c>
      <c r="R20" s="369">
        <f>AVERAGE(Puntaje!BN20:BP20)</f>
        <v>5.7070707070707085</v>
      </c>
      <c r="S20" s="369">
        <f>AVERAGE(Puntaje!BQ20:BR20)</f>
        <v>7.121212121212122</v>
      </c>
      <c r="T20" s="369">
        <f>AVERAGE(Puntaje!BS20:BT20)</f>
        <v>3.0303030303030303</v>
      </c>
      <c r="U20" s="369">
        <f>AVERAGE(Puntaje!BU20)</f>
        <v>5.1515151515151514</v>
      </c>
    </row>
    <row r="21" spans="1:21">
      <c r="A21" s="367">
        <v>66</v>
      </c>
      <c r="B21" s="367" t="s">
        <v>99</v>
      </c>
      <c r="C21" s="367">
        <v>2024</v>
      </c>
      <c r="D21" s="369">
        <f>AVERAGE(Puntaje!D21:E21)</f>
        <v>2.8787878787878789</v>
      </c>
      <c r="E21" s="369">
        <f>AVERAGE(Puntaje!F21:H21)</f>
        <v>6.262626262626263</v>
      </c>
      <c r="F21" s="369">
        <f>AVERAGE(Puntaje!I21)</f>
        <v>5.3030303030303028</v>
      </c>
      <c r="G21" s="369">
        <f>AVERAGE(Puntaje!J21:N21)</f>
        <v>6.878787878787878</v>
      </c>
      <c r="H21" s="369">
        <f>AVERAGE(Puntaje!O21:R21)</f>
        <v>6.8560606060606055</v>
      </c>
      <c r="I21" s="369">
        <f>AVERAGE(Puntaje!S21:V21)</f>
        <v>5.3409090909090908</v>
      </c>
      <c r="J21" s="369">
        <f>AVERAGE(Puntaje!W21:Y21)</f>
        <v>3.08080808080808</v>
      </c>
      <c r="K21" s="369">
        <f>AVERAGE(Puntaje!Z21:AF21)</f>
        <v>2.7272727272727271</v>
      </c>
      <c r="L21" s="369">
        <f>AVERAGE(Puntaje!AG21:AR21)</f>
        <v>7.6893939393939403</v>
      </c>
      <c r="M21" s="369">
        <f>AVERAGE(Puntaje!AS21:AZ21)</f>
        <v>5.9659090909090899</v>
      </c>
      <c r="N21" s="369">
        <f>AVERAGE(Puntaje!BA21:BB21)</f>
        <v>4.7727272727272734</v>
      </c>
      <c r="O21" s="369">
        <f>AVERAGE(Puntaje!BC21:BG21)</f>
        <v>5.7272727272727266</v>
      </c>
      <c r="P21" s="369">
        <f>AVERAGE(Puntaje!BH21:BK21)</f>
        <v>5.833333333333333</v>
      </c>
      <c r="Q21" s="369">
        <f>AVERAGE(Puntaje!BL21:BM21)</f>
        <v>6.6666666666666661</v>
      </c>
      <c r="R21" s="369">
        <f>AVERAGE(Puntaje!BN21:BP21)</f>
        <v>9.0909090909090917</v>
      </c>
      <c r="S21" s="369">
        <f>AVERAGE(Puntaje!BQ21:BR21)</f>
        <v>6.6666666666666661</v>
      </c>
      <c r="T21" s="369">
        <f>AVERAGE(Puntaje!BS21:BT21)</f>
        <v>4.4696969696969697</v>
      </c>
      <c r="U21" s="369">
        <f>AVERAGE(Puntaje!BU21)</f>
        <v>9.8484848484848477</v>
      </c>
    </row>
    <row r="22" spans="1:21">
      <c r="A22" s="367">
        <v>68</v>
      </c>
      <c r="B22" s="367" t="s">
        <v>100</v>
      </c>
      <c r="C22" s="367">
        <v>2024</v>
      </c>
      <c r="D22" s="369">
        <f>AVERAGE(Puntaje!D22:E22)</f>
        <v>7.9545454545454541</v>
      </c>
      <c r="E22" s="369">
        <f>AVERAGE(Puntaje!F22:H22)</f>
        <v>7.828282828282827</v>
      </c>
      <c r="F22" s="369">
        <f>AVERAGE(Puntaje!I22)</f>
        <v>7.2727272727272734</v>
      </c>
      <c r="G22" s="369">
        <f>AVERAGE(Puntaje!J22:N22)</f>
        <v>6.4848484848484844</v>
      </c>
      <c r="H22" s="369">
        <f>AVERAGE(Puntaje!O22:R22)</f>
        <v>5</v>
      </c>
      <c r="I22" s="369">
        <f>AVERAGE(Puntaje!S22:V22)</f>
        <v>5.9090909090909083</v>
      </c>
      <c r="J22" s="369">
        <f>AVERAGE(Puntaje!W22:Y22)</f>
        <v>4.1414141414141419</v>
      </c>
      <c r="K22" s="369">
        <f>AVERAGE(Puntaje!Z22:AF22)</f>
        <v>4.9134199134199132</v>
      </c>
      <c r="L22" s="369">
        <f>AVERAGE(Puntaje!AG22:AR22)</f>
        <v>7.0707070707070718</v>
      </c>
      <c r="M22" s="369">
        <f>AVERAGE(Puntaje!AS22:AZ22)</f>
        <v>6.079545454545455</v>
      </c>
      <c r="N22" s="369">
        <f>AVERAGE(Puntaje!BA22:BB22)</f>
        <v>4.0151515151515156</v>
      </c>
      <c r="O22" s="369">
        <f>AVERAGE(Puntaje!BC22:BG22)</f>
        <v>5.2727272727272725</v>
      </c>
      <c r="P22" s="369">
        <f>AVERAGE(Puntaje!BH22:BK22)</f>
        <v>6.2878787878787881</v>
      </c>
      <c r="Q22" s="369">
        <f>AVERAGE(Puntaje!BL22:BM22)</f>
        <v>5.8333333333333339</v>
      </c>
      <c r="R22" s="369">
        <f>AVERAGE(Puntaje!BN22:BP22)</f>
        <v>8.8383838383838391</v>
      </c>
      <c r="S22" s="369">
        <f>AVERAGE(Puntaje!BQ22:BR22)</f>
        <v>5.9090909090909092</v>
      </c>
      <c r="T22" s="369">
        <f>AVERAGE(Puntaje!BS22:BT22)</f>
        <v>7.9545454545454533</v>
      </c>
      <c r="U22" s="369">
        <f>AVERAGE(Puntaje!BU22)</f>
        <v>6.5151515151515147</v>
      </c>
    </row>
    <row r="23" spans="1:21">
      <c r="A23" s="367">
        <v>70</v>
      </c>
      <c r="B23" s="367" t="s">
        <v>101</v>
      </c>
      <c r="C23" s="367">
        <v>2024</v>
      </c>
      <c r="D23" s="369">
        <f>AVERAGE(Puntaje!D23:E23)</f>
        <v>8.712121212121211</v>
      </c>
      <c r="E23" s="369">
        <f>AVERAGE(Puntaje!F23:H23)</f>
        <v>2.9797979797979797</v>
      </c>
      <c r="F23" s="369">
        <f>AVERAGE(Puntaje!I23)</f>
        <v>2.4242424242424243</v>
      </c>
      <c r="G23" s="369">
        <f>AVERAGE(Puntaje!J23:N23)</f>
        <v>4.8181818181818175</v>
      </c>
      <c r="H23" s="369">
        <f>AVERAGE(Puntaje!O23:R23)</f>
        <v>7.5</v>
      </c>
      <c r="I23" s="369">
        <f>AVERAGE(Puntaje!S23:V23)</f>
        <v>6.2121212121212119</v>
      </c>
      <c r="J23" s="369">
        <f>AVERAGE(Puntaje!W23:Y23)</f>
        <v>4.7979797979797985</v>
      </c>
      <c r="K23" s="369">
        <f>AVERAGE(Puntaje!Z23:AF23)</f>
        <v>6.558441558441559</v>
      </c>
      <c r="L23" s="369">
        <f>AVERAGE(Puntaje!AG23:AR23)</f>
        <v>4.0530303030303028</v>
      </c>
      <c r="M23" s="369">
        <f>AVERAGE(Puntaje!AS23:AZ23)</f>
        <v>4.8674242424242431</v>
      </c>
      <c r="N23" s="369">
        <f>AVERAGE(Puntaje!BA23:BB23)</f>
        <v>9.0909090909090899</v>
      </c>
      <c r="O23" s="369">
        <f>AVERAGE(Puntaje!BC23:BG23)</f>
        <v>4.7575757575757578</v>
      </c>
      <c r="P23" s="369">
        <f>AVERAGE(Puntaje!BH23:BK23)</f>
        <v>1.7424242424242422</v>
      </c>
      <c r="Q23" s="369">
        <f>AVERAGE(Puntaje!BL23:BM23)</f>
        <v>9.4696969696969688</v>
      </c>
      <c r="R23" s="369">
        <f>AVERAGE(Puntaje!BN23:BP23)</f>
        <v>6.3636363636363633</v>
      </c>
      <c r="S23" s="369">
        <f>AVERAGE(Puntaje!BQ23:BR23)</f>
        <v>0.37878787878787878</v>
      </c>
      <c r="T23" s="369">
        <f>AVERAGE(Puntaje!BS23:BT23)</f>
        <v>3.4090909090909087</v>
      </c>
      <c r="U23" s="369">
        <f>AVERAGE(Puntaje!BU23)</f>
        <v>8.9393939393939394</v>
      </c>
    </row>
    <row r="24" spans="1:21">
      <c r="A24" s="367">
        <v>73</v>
      </c>
      <c r="B24" s="367" t="s">
        <v>102</v>
      </c>
      <c r="C24" s="367">
        <v>2024</v>
      </c>
      <c r="D24" s="369">
        <f>AVERAGE(Puntaje!D24:E24)</f>
        <v>5.9848484848484853</v>
      </c>
      <c r="E24" s="369">
        <f>AVERAGE(Puntaje!F24:H24)</f>
        <v>5.5555555555555545</v>
      </c>
      <c r="F24" s="369">
        <f>AVERAGE(Puntaje!I24)</f>
        <v>6.5151515151515147</v>
      </c>
      <c r="G24" s="369">
        <f>AVERAGE(Puntaje!J24:N24)</f>
        <v>5.7878787878787872</v>
      </c>
      <c r="H24" s="369">
        <f>AVERAGE(Puntaje!O24:R24)</f>
        <v>4.4318181818181817</v>
      </c>
      <c r="I24" s="369">
        <f>AVERAGE(Puntaje!S24:V24)</f>
        <v>6.1363636363636367</v>
      </c>
      <c r="J24" s="369">
        <f>AVERAGE(Puntaje!W24:Y24)</f>
        <v>3.8383838383838387</v>
      </c>
      <c r="K24" s="369">
        <f>AVERAGE(Puntaje!Z24:AF24)</f>
        <v>2.445887445887446</v>
      </c>
      <c r="L24" s="369">
        <f>AVERAGE(Puntaje!AG24:AR24)</f>
        <v>6.1237373737373737</v>
      </c>
      <c r="M24" s="369">
        <f>AVERAGE(Puntaje!AS24:AZ24)</f>
        <v>5.3219696969696972</v>
      </c>
      <c r="N24" s="369">
        <f>AVERAGE(Puntaje!BA24:BB24)</f>
        <v>4.0909090909090908</v>
      </c>
      <c r="O24" s="369">
        <f>AVERAGE(Puntaje!BC24:BG24)</f>
        <v>5.1515151515151514</v>
      </c>
      <c r="P24" s="369">
        <f>AVERAGE(Puntaje!BH24:BK24)</f>
        <v>3.2575757575757573</v>
      </c>
      <c r="Q24" s="369">
        <f>AVERAGE(Puntaje!BL24:BM24)</f>
        <v>7.1969696969696972</v>
      </c>
      <c r="R24" s="369">
        <f>AVERAGE(Puntaje!BN24:BP24)</f>
        <v>6.8181818181818175</v>
      </c>
      <c r="S24" s="369">
        <f>AVERAGE(Puntaje!BQ24:BR24)</f>
        <v>9.1666666666666679</v>
      </c>
      <c r="T24" s="369">
        <f>AVERAGE(Puntaje!BS24:BT24)</f>
        <v>8.4090909090909101</v>
      </c>
      <c r="U24" s="369">
        <f>AVERAGE(Puntaje!BU24)</f>
        <v>6.6666666666666661</v>
      </c>
    </row>
    <row r="25" spans="1:21">
      <c r="A25" s="367">
        <v>76</v>
      </c>
      <c r="B25" s="367" t="s">
        <v>103</v>
      </c>
      <c r="C25" s="367">
        <v>2024</v>
      </c>
      <c r="D25" s="369">
        <f>AVERAGE(Puntaje!D25:E25)</f>
        <v>8.1818181818181817</v>
      </c>
      <c r="E25" s="369">
        <f>AVERAGE(Puntaje!F25:H25)</f>
        <v>9.0909090909090917</v>
      </c>
      <c r="F25" s="369">
        <f>AVERAGE(Puntaje!I25)</f>
        <v>8.3333333333333339</v>
      </c>
      <c r="G25" s="369">
        <f>AVERAGE(Puntaje!J25:N25)</f>
        <v>7.5151515151515156</v>
      </c>
      <c r="H25" s="369">
        <f>AVERAGE(Puntaje!O25:R25)</f>
        <v>4.3560606060606064</v>
      </c>
      <c r="I25" s="369">
        <f>AVERAGE(Puntaje!S25:V25)</f>
        <v>5.1893939393939394</v>
      </c>
      <c r="J25" s="369">
        <f>AVERAGE(Puntaje!W25:Y25)</f>
        <v>3.2828282828282824</v>
      </c>
      <c r="K25" s="369">
        <f>AVERAGE(Puntaje!Z25:AF25)</f>
        <v>3.6580086580086575</v>
      </c>
      <c r="L25" s="369">
        <f>AVERAGE(Puntaje!AG25:AR25)</f>
        <v>6.5025252525252526</v>
      </c>
      <c r="M25" s="369">
        <f>AVERAGE(Puntaje!AS25:AZ25)</f>
        <v>6.875</v>
      </c>
      <c r="N25" s="369">
        <f>AVERAGE(Puntaje!BA25:BB25)</f>
        <v>5.3030303030303028</v>
      </c>
      <c r="O25" s="369">
        <f>AVERAGE(Puntaje!BC25:BG25)</f>
        <v>4.2727272727272725</v>
      </c>
      <c r="P25" s="369">
        <f>AVERAGE(Puntaje!BH25:BK25)</f>
        <v>6.3636363636363633</v>
      </c>
      <c r="Q25" s="369">
        <f>AVERAGE(Puntaje!BL25:BM25)</f>
        <v>2.8787878787878789</v>
      </c>
      <c r="R25" s="369">
        <f>AVERAGE(Puntaje!BN25:BP25)</f>
        <v>4.141414141414141</v>
      </c>
      <c r="S25" s="369">
        <f>AVERAGE(Puntaje!BQ25:BR25)</f>
        <v>9.5454545454545467</v>
      </c>
      <c r="T25" s="369">
        <f>AVERAGE(Puntaje!BS25:BT25)</f>
        <v>8.3333333333333321</v>
      </c>
      <c r="U25" s="369">
        <f>AVERAGE(Puntaje!BU25)</f>
        <v>9.5454545454545467</v>
      </c>
    </row>
    <row r="26" spans="1:21">
      <c r="A26" s="367">
        <v>81</v>
      </c>
      <c r="B26" s="367" t="s">
        <v>104</v>
      </c>
      <c r="C26" s="367">
        <v>2024</v>
      </c>
      <c r="D26" s="369">
        <f>AVERAGE(Puntaje!D26:E26)</f>
        <v>5.3030303030303036</v>
      </c>
      <c r="E26" s="369">
        <f>AVERAGE(Puntaje!F26:H26)</f>
        <v>7.3232323232323226</v>
      </c>
      <c r="F26" s="369">
        <f>AVERAGE(Puntaje!I26)</f>
        <v>0.75757575757575757</v>
      </c>
      <c r="G26" s="369">
        <f>AVERAGE(Puntaje!J26:N26)</f>
        <v>2.5151515151515151</v>
      </c>
      <c r="H26" s="369">
        <f>AVERAGE(Puntaje!O26:R26)</f>
        <v>7.0833333333333339</v>
      </c>
      <c r="I26" s="369">
        <f>AVERAGE(Puntaje!S26:V26)</f>
        <v>6.6287878787878789</v>
      </c>
      <c r="J26" s="369">
        <f>AVERAGE(Puntaje!W26:Y26)</f>
        <v>3.1313131313131315</v>
      </c>
      <c r="K26" s="369">
        <f>AVERAGE(Puntaje!Z26:AF26)</f>
        <v>2.4242424242424243</v>
      </c>
      <c r="L26" s="369">
        <f>AVERAGE(Puntaje!AG26:AR26)</f>
        <v>3.7247474747474745</v>
      </c>
      <c r="M26" s="369">
        <f>AVERAGE(Puntaje!AS26:AZ26)</f>
        <v>2.7272727272727275</v>
      </c>
      <c r="N26" s="369">
        <f>AVERAGE(Puntaje!BA26:BB26)</f>
        <v>3.1060606060606064</v>
      </c>
      <c r="O26" s="369">
        <f>AVERAGE(Puntaje!BC26:BG26)</f>
        <v>6.6363636363636376</v>
      </c>
      <c r="P26" s="369">
        <f>AVERAGE(Puntaje!BH26:BK26)</f>
        <v>7.083333333333333</v>
      </c>
      <c r="Q26" s="369">
        <f>AVERAGE(Puntaje!BL26:BM26)</f>
        <v>5.8333333333333339</v>
      </c>
      <c r="R26" s="369">
        <f>AVERAGE(Puntaje!BN26:BP26)</f>
        <v>6.4646464646464645</v>
      </c>
      <c r="S26" s="369">
        <f>AVERAGE(Puntaje!BQ26:BR26)</f>
        <v>1.5909090909090908</v>
      </c>
      <c r="T26" s="369">
        <f>AVERAGE(Puntaje!BS26:BT26)</f>
        <v>2.1212121212121211</v>
      </c>
      <c r="U26" s="369">
        <f>AVERAGE(Puntaje!BU26)</f>
        <v>1.0606060606060606</v>
      </c>
    </row>
    <row r="27" spans="1:21">
      <c r="A27" s="367">
        <v>85</v>
      </c>
      <c r="B27" s="367" t="s">
        <v>105</v>
      </c>
      <c r="C27" s="367">
        <v>2024</v>
      </c>
      <c r="D27" s="369">
        <f>AVERAGE(Puntaje!D27:E27)</f>
        <v>5.833333333333333</v>
      </c>
      <c r="E27" s="369">
        <f>AVERAGE(Puntaje!F27:H27)</f>
        <v>5.404040404040404</v>
      </c>
      <c r="F27" s="369">
        <f>AVERAGE(Puntaje!I27)</f>
        <v>7.7272727272727266</v>
      </c>
      <c r="G27" s="369">
        <f>AVERAGE(Puntaje!J27:N27)</f>
        <v>5.6060606060606064</v>
      </c>
      <c r="H27" s="369">
        <f>AVERAGE(Puntaje!O27:R27)</f>
        <v>6.4772727272727275</v>
      </c>
      <c r="I27" s="369">
        <f>AVERAGE(Puntaje!S27:V27)</f>
        <v>4.1666666666666661</v>
      </c>
      <c r="J27" s="369">
        <f>AVERAGE(Puntaje!W27:Y27)</f>
        <v>2.2222222222222219</v>
      </c>
      <c r="K27" s="369">
        <f>AVERAGE(Puntaje!Z27:AF27)</f>
        <v>4.8484848484848486</v>
      </c>
      <c r="L27" s="369">
        <f>AVERAGE(Puntaje!AG27:AR27)</f>
        <v>3.762626262626263</v>
      </c>
      <c r="M27" s="369">
        <f>AVERAGE(Puntaje!AS27:AZ27)</f>
        <v>4.8863636363636367</v>
      </c>
      <c r="N27" s="369">
        <f>AVERAGE(Puntaje!BA27:BB27)</f>
        <v>2.7272727272727271</v>
      </c>
      <c r="O27" s="369">
        <f>AVERAGE(Puntaje!BC27:BG27)</f>
        <v>4.5757575757575752</v>
      </c>
      <c r="P27" s="369">
        <f>AVERAGE(Puntaje!BH27:BK27)</f>
        <v>7.4621212121212119</v>
      </c>
      <c r="Q27" s="369">
        <f>AVERAGE(Puntaje!BL27:BM27)</f>
        <v>5.6060606060606055</v>
      </c>
      <c r="R27" s="369">
        <f>AVERAGE(Puntaje!BN27:BP27)</f>
        <v>3.535353535353535</v>
      </c>
      <c r="S27" s="369">
        <f>AVERAGE(Puntaje!BQ27:BR27)</f>
        <v>3.8636363636363633</v>
      </c>
      <c r="T27" s="369">
        <f>AVERAGE(Puntaje!BS27:BT27)</f>
        <v>1.5909090909090908</v>
      </c>
      <c r="U27" s="369">
        <f>AVERAGE(Puntaje!BU27)</f>
        <v>3.9393939393939394</v>
      </c>
    </row>
    <row r="28" spans="1:21">
      <c r="A28" s="367">
        <v>86</v>
      </c>
      <c r="B28" s="367" t="s">
        <v>106</v>
      </c>
      <c r="C28" s="367">
        <v>2024</v>
      </c>
      <c r="D28" s="369">
        <f>AVERAGE(Puntaje!D28:E28)</f>
        <v>7.1212121212121211</v>
      </c>
      <c r="E28" s="369">
        <f>AVERAGE(Puntaje!F28:H28)</f>
        <v>2.2222222222222219</v>
      </c>
      <c r="F28" s="369">
        <f>AVERAGE(Puntaje!I28)</f>
        <v>0.30303030303030304</v>
      </c>
      <c r="G28" s="369">
        <f>AVERAGE(Puntaje!J28:N28)</f>
        <v>5.545454545454545</v>
      </c>
      <c r="H28" s="369">
        <f>AVERAGE(Puntaje!O28:R28)</f>
        <v>4.8106060606060606</v>
      </c>
      <c r="I28" s="369">
        <f>AVERAGE(Puntaje!S28:V28)</f>
        <v>5</v>
      </c>
      <c r="J28" s="369">
        <f>AVERAGE(Puntaje!W28:Y28)</f>
        <v>4.3434343434343434</v>
      </c>
      <c r="K28" s="369">
        <f>AVERAGE(Puntaje!Z28:AF28)</f>
        <v>4.891774891774892</v>
      </c>
      <c r="L28" s="369">
        <f>AVERAGE(Puntaje!AG28:AR28)</f>
        <v>3.3459595959595965</v>
      </c>
      <c r="M28" s="369">
        <f>AVERAGE(Puntaje!AS28:AZ28)</f>
        <v>5.2840909090909083</v>
      </c>
      <c r="N28" s="369">
        <f>AVERAGE(Puntaje!BA28:BB28)</f>
        <v>5.1515151515151514</v>
      </c>
      <c r="O28" s="369">
        <f>AVERAGE(Puntaje!BC28:BG28)</f>
        <v>5.1212121212121211</v>
      </c>
      <c r="P28" s="369">
        <f>AVERAGE(Puntaje!BH28:BK28)</f>
        <v>6.1363636363636367</v>
      </c>
      <c r="Q28" s="369">
        <f>AVERAGE(Puntaje!BL28:BM28)</f>
        <v>6.5151515151515156</v>
      </c>
      <c r="R28" s="369">
        <f>AVERAGE(Puntaje!BN28:BP28)</f>
        <v>4.9494949494949489</v>
      </c>
      <c r="S28" s="369">
        <f>AVERAGE(Puntaje!BQ28:BR28)</f>
        <v>0.37878787878787878</v>
      </c>
      <c r="T28" s="369">
        <f>AVERAGE(Puntaje!BS28:BT28)</f>
        <v>2.5</v>
      </c>
      <c r="U28" s="369">
        <f>AVERAGE(Puntaje!BU28)</f>
        <v>2.1212121212121211</v>
      </c>
    </row>
    <row r="29" spans="1:21" ht="27">
      <c r="A29" s="367">
        <v>88</v>
      </c>
      <c r="B29" s="367" t="s">
        <v>107</v>
      </c>
      <c r="C29" s="367">
        <v>2024</v>
      </c>
      <c r="D29" s="369">
        <f>AVERAGE(Puntaje!D29:E29)</f>
        <v>5.1515151515151514</v>
      </c>
      <c r="E29" s="369">
        <f>AVERAGE(Puntaje!F29:H29)</f>
        <v>9.3939393939393945</v>
      </c>
      <c r="F29" s="369">
        <f>AVERAGE(Puntaje!I29)</f>
        <v>8.7878787878787872</v>
      </c>
      <c r="G29" s="369">
        <f>AVERAGE(Puntaje!J29:N29)</f>
        <v>5.333333333333333</v>
      </c>
      <c r="H29" s="369">
        <f>AVERAGE(Puntaje!O29:R29)</f>
        <v>4.9242424242424248</v>
      </c>
      <c r="I29" s="369">
        <f>AVERAGE(Puntaje!S29:V29)</f>
        <v>6.25</v>
      </c>
      <c r="J29" s="369">
        <f>AVERAGE(Puntaje!W29:Y29)</f>
        <v>2.2222222222222223</v>
      </c>
      <c r="K29" s="369">
        <f>AVERAGE(Puntaje!Z29:AF29)</f>
        <v>2.6190476190476195</v>
      </c>
      <c r="L29" s="369">
        <f>AVERAGE(Puntaje!AG29:AR29)</f>
        <v>5.3535353535353538</v>
      </c>
      <c r="M29" s="369">
        <f>AVERAGE(Puntaje!AS29:AZ29)</f>
        <v>3.7121212121212124</v>
      </c>
      <c r="N29" s="369">
        <f>AVERAGE(Puntaje!BA29:BB29)</f>
        <v>5.9090909090909083</v>
      </c>
      <c r="O29" s="369">
        <f>AVERAGE(Puntaje!BC29:BG29)</f>
        <v>3.1515151515151514</v>
      </c>
      <c r="P29" s="369">
        <f>AVERAGE(Puntaje!BH29:BK29)</f>
        <v>8.4848484848484844</v>
      </c>
      <c r="Q29" s="369">
        <f>AVERAGE(Puntaje!BL29:BM29)</f>
        <v>7.8030303030303028</v>
      </c>
      <c r="R29" s="369">
        <f>AVERAGE(Puntaje!BN29:BP29)</f>
        <v>3.2828282828282824</v>
      </c>
      <c r="S29" s="369">
        <f>AVERAGE(Puntaje!BQ29:BR29)</f>
        <v>4.3939393939393936</v>
      </c>
      <c r="T29" s="369">
        <f>AVERAGE(Puntaje!BS29:BT29)</f>
        <v>4.8484848484848486</v>
      </c>
      <c r="U29" s="369">
        <f>AVERAGE(Puntaje!BU29)</f>
        <v>0.90909090909090917</v>
      </c>
    </row>
    <row r="30" spans="1:21">
      <c r="A30" s="367">
        <v>91</v>
      </c>
      <c r="B30" s="367" t="s">
        <v>108</v>
      </c>
      <c r="C30" s="367">
        <v>2024</v>
      </c>
      <c r="D30" s="369">
        <f>AVERAGE(Puntaje!D30:E30)</f>
        <v>1.893939393939394</v>
      </c>
      <c r="E30" s="369">
        <f>AVERAGE(Puntaje!F30:H30)</f>
        <v>1.8181818181818181</v>
      </c>
      <c r="F30" s="369">
        <f>AVERAGE(Puntaje!I30)</f>
        <v>9.3939393939393945</v>
      </c>
      <c r="G30" s="369">
        <f>AVERAGE(Puntaje!J30:N30)</f>
        <v>2.8181818181818179</v>
      </c>
      <c r="H30" s="369">
        <f>AVERAGE(Puntaje!O30:R30)</f>
        <v>3.8636363636363633</v>
      </c>
      <c r="I30" s="369">
        <f>AVERAGE(Puntaje!S30:V30)</f>
        <v>3.2196969696969697</v>
      </c>
      <c r="J30" s="369">
        <f>AVERAGE(Puntaje!W30:Y30)</f>
        <v>5.1515151515151514</v>
      </c>
      <c r="K30" s="369">
        <f>AVERAGE(Puntaje!Z30:AF30)</f>
        <v>4.8051948051948061</v>
      </c>
      <c r="L30" s="369">
        <f>AVERAGE(Puntaje!AG30:AR30)</f>
        <v>2.8156565656565662</v>
      </c>
      <c r="M30" s="369">
        <f>AVERAGE(Puntaje!AS30:AZ30)</f>
        <v>1.6856060606060606</v>
      </c>
      <c r="N30" s="369">
        <f>AVERAGE(Puntaje!BA30:BB30)</f>
        <v>0.90909090909090906</v>
      </c>
      <c r="O30" s="369">
        <f>AVERAGE(Puntaje!BC30:BG30)</f>
        <v>5.2424242424242422</v>
      </c>
      <c r="P30" s="369">
        <f>AVERAGE(Puntaje!BH30:BK30)</f>
        <v>7.5</v>
      </c>
      <c r="Q30" s="369">
        <f>AVERAGE(Puntaje!BL30:BM30)</f>
        <v>5.3787878787878789</v>
      </c>
      <c r="R30" s="369">
        <f>AVERAGE(Puntaje!BN30:BP30)</f>
        <v>2.6262626262626263</v>
      </c>
      <c r="S30" s="369">
        <f>AVERAGE(Puntaje!BQ30:BR30)</f>
        <v>2.8787878787878789</v>
      </c>
      <c r="T30" s="369">
        <f>AVERAGE(Puntaje!BS30:BT30)</f>
        <v>0.68181818181818188</v>
      </c>
      <c r="U30" s="369">
        <f>AVERAGE(Puntaje!BU30)</f>
        <v>1.9696969696969697</v>
      </c>
    </row>
    <row r="31" spans="1:21">
      <c r="A31" s="367">
        <v>94</v>
      </c>
      <c r="B31" s="367" t="s">
        <v>109</v>
      </c>
      <c r="C31" s="367">
        <v>2024</v>
      </c>
      <c r="D31" s="369">
        <f>AVERAGE(Puntaje!D31:E31)</f>
        <v>3.7121212121212119</v>
      </c>
      <c r="E31" s="369">
        <f>AVERAGE(Puntaje!F31:H31)</f>
        <v>0.55555555555555558</v>
      </c>
      <c r="F31" s="369">
        <f>AVERAGE(Puntaje!I31)</f>
        <v>8.6363636363636367</v>
      </c>
      <c r="G31" s="369">
        <f>AVERAGE(Puntaje!J31:N31)</f>
        <v>1.6969696969696968</v>
      </c>
      <c r="H31" s="369">
        <f>AVERAGE(Puntaje!O31:R31)</f>
        <v>0.26515151515151514</v>
      </c>
      <c r="I31" s="369">
        <f>AVERAGE(Puntaje!S31:V31)</f>
        <v>4.6212121212121211</v>
      </c>
      <c r="J31" s="369">
        <f>AVERAGE(Puntaje!W31:Y31)</f>
        <v>6.5656565656565649</v>
      </c>
      <c r="K31" s="369">
        <f>AVERAGE(Puntaje!Z31:AF31)</f>
        <v>6.9047619047619042</v>
      </c>
      <c r="L31" s="369">
        <f>AVERAGE(Puntaje!AG31:AR31)</f>
        <v>1.1868686868686869</v>
      </c>
      <c r="M31" s="369">
        <f>AVERAGE(Puntaje!AS31:AZ31)</f>
        <v>3.7310606060606064</v>
      </c>
      <c r="N31" s="369">
        <f>AVERAGE(Puntaje!BA31:BB31)</f>
        <v>9.2424242424242422</v>
      </c>
      <c r="O31" s="369">
        <f>AVERAGE(Puntaje!BC31:BG31)</f>
        <v>3.0909090909090908</v>
      </c>
      <c r="P31" s="369">
        <f>AVERAGE(Puntaje!BH31:BK31)</f>
        <v>4.6590909090909083</v>
      </c>
      <c r="Q31" s="369">
        <f>AVERAGE(Puntaje!BL31:BM31)</f>
        <v>7.9545454545454541</v>
      </c>
      <c r="R31" s="369">
        <f>AVERAGE(Puntaje!BN31:BP31)</f>
        <v>5.3030303030303036</v>
      </c>
      <c r="S31" s="369">
        <f>AVERAGE(Puntaje!BQ31:BR31)</f>
        <v>3.1818181818181817</v>
      </c>
      <c r="T31" s="369">
        <f>AVERAGE(Puntaje!BS31:BT31)</f>
        <v>0.45454545454545453</v>
      </c>
      <c r="U31" s="369">
        <f>AVERAGE(Puntaje!BU31)</f>
        <v>1.2121212121212122</v>
      </c>
    </row>
    <row r="32" spans="1:21">
      <c r="A32" s="367">
        <v>95</v>
      </c>
      <c r="B32" s="367" t="s">
        <v>110</v>
      </c>
      <c r="C32" s="367">
        <v>2024</v>
      </c>
      <c r="D32" s="369">
        <f>AVERAGE(Puntaje!D32:E32)</f>
        <v>1.2121212121212122</v>
      </c>
      <c r="E32" s="369">
        <f>AVERAGE(Puntaje!F32:H32)</f>
        <v>1.2626262626262628</v>
      </c>
      <c r="F32" s="369">
        <f>AVERAGE(Puntaje!I32)</f>
        <v>7.1212121212121211</v>
      </c>
      <c r="G32" s="369">
        <f>AVERAGE(Puntaje!J32:N32)</f>
        <v>1.8181818181818183</v>
      </c>
      <c r="H32" s="369">
        <f>AVERAGE(Puntaje!O32:R32)</f>
        <v>2.8030303030303028</v>
      </c>
      <c r="I32" s="369">
        <f>AVERAGE(Puntaje!S32:V32)</f>
        <v>0.79545454545454541</v>
      </c>
      <c r="J32" s="369">
        <f>AVERAGE(Puntaje!W32:Y32)</f>
        <v>3.8888888888888888</v>
      </c>
      <c r="K32" s="369">
        <f>AVERAGE(Puntaje!Z32:AF32)</f>
        <v>3.6580086580086584</v>
      </c>
      <c r="L32" s="369">
        <f>AVERAGE(Puntaje!AG32:AR32)</f>
        <v>3.6616161616161613</v>
      </c>
      <c r="M32" s="369">
        <f>AVERAGE(Puntaje!AS32:AZ32)</f>
        <v>4.545454545454545</v>
      </c>
      <c r="N32" s="369">
        <f>AVERAGE(Puntaje!BA32:BB32)</f>
        <v>1.3636363636363635</v>
      </c>
      <c r="O32" s="369">
        <f>AVERAGE(Puntaje!BC32:BG32)</f>
        <v>7.0606060606060606</v>
      </c>
      <c r="P32" s="369">
        <f>AVERAGE(Puntaje!BH32:BK32)</f>
        <v>7.7272727272727266</v>
      </c>
      <c r="Q32" s="369">
        <f>AVERAGE(Puntaje!BL32:BM32)</f>
        <v>7.7272727272727266</v>
      </c>
      <c r="R32" s="369">
        <f>AVERAGE(Puntaje!BN32:BP32)</f>
        <v>3.737373737373737</v>
      </c>
      <c r="S32" s="369">
        <f>AVERAGE(Puntaje!BQ32:BR32)</f>
        <v>3.0303030303030303</v>
      </c>
      <c r="T32" s="369">
        <f>AVERAGE(Puntaje!BS32:BT32)</f>
        <v>0.75757575757575757</v>
      </c>
      <c r="U32" s="369">
        <f>AVERAGE(Puntaje!BU32)</f>
        <v>1.3636363636363635</v>
      </c>
    </row>
    <row r="33" spans="1:21">
      <c r="A33" s="367">
        <v>97</v>
      </c>
      <c r="B33" s="367" t="s">
        <v>111</v>
      </c>
      <c r="C33" s="367">
        <v>2024</v>
      </c>
      <c r="D33" s="369">
        <f>AVERAGE(Puntaje!D33:E33)</f>
        <v>0.68181818181818188</v>
      </c>
      <c r="E33" s="369">
        <f>AVERAGE(Puntaje!F33:H33)</f>
        <v>3.2828282828282824</v>
      </c>
      <c r="F33" s="369">
        <f>AVERAGE(Puntaje!I33)</f>
        <v>9.8484848484848477</v>
      </c>
      <c r="G33" s="369">
        <f>AVERAGE(Puntaje!J33:N33)</f>
        <v>1.3030303030303032</v>
      </c>
      <c r="H33" s="369">
        <f>AVERAGE(Puntaje!O33:R33)</f>
        <v>3.143939393939394</v>
      </c>
      <c r="I33" s="369">
        <f>AVERAGE(Puntaje!S33:V33)</f>
        <v>7.3106060606060606</v>
      </c>
      <c r="J33" s="369">
        <f>AVERAGE(Puntaje!W33:Y33)</f>
        <v>3.5353535353535359</v>
      </c>
      <c r="K33" s="369">
        <f>AVERAGE(Puntaje!Z33:AF33)</f>
        <v>4.6320346320346317</v>
      </c>
      <c r="L33" s="369">
        <f>AVERAGE(Puntaje!AG33:AR33)</f>
        <v>3.5606060606060606</v>
      </c>
      <c r="M33" s="369">
        <f>AVERAGE(Puntaje!AS33:AZ33)</f>
        <v>2.1969696969696972</v>
      </c>
      <c r="N33" s="369">
        <f>AVERAGE(Puntaje!BA33:BB33)</f>
        <v>4.9242424242424248</v>
      </c>
      <c r="O33" s="369">
        <f>AVERAGE(Puntaje!BC33:BG33)</f>
        <v>4.0606060606060606</v>
      </c>
      <c r="P33" s="369">
        <f>AVERAGE(Puntaje!BH33:BK33)</f>
        <v>9.2424242424242422</v>
      </c>
      <c r="Q33" s="369">
        <f>AVERAGE(Puntaje!BL33:BM33)</f>
        <v>6.2878787878787872</v>
      </c>
      <c r="R33" s="369">
        <f>AVERAGE(Puntaje!BN33:BP33)</f>
        <v>1.9696969696969697</v>
      </c>
      <c r="S33" s="369">
        <f>AVERAGE(Puntaje!BQ33:BR33)</f>
        <v>8.1818181818181817</v>
      </c>
      <c r="T33" s="369">
        <f>AVERAGE(Puntaje!BS33:BT33)</f>
        <v>0.22727272727272729</v>
      </c>
      <c r="U33" s="369">
        <f>AVERAGE(Puntaje!BU33)</f>
        <v>0.75757575757575757</v>
      </c>
    </row>
    <row r="34" spans="1:21">
      <c r="A34" s="367">
        <v>99</v>
      </c>
      <c r="B34" s="367" t="s">
        <v>112</v>
      </c>
      <c r="C34" s="367">
        <v>2024</v>
      </c>
      <c r="D34" s="369">
        <f>AVERAGE(Puntaje!D34:E34)</f>
        <v>3.2575757575757573</v>
      </c>
      <c r="E34" s="369">
        <f>AVERAGE(Puntaje!F34:H34)</f>
        <v>0.20202020202020202</v>
      </c>
      <c r="F34" s="369">
        <f>AVERAGE(Puntaje!I34)</f>
        <v>4.0909090909090908</v>
      </c>
      <c r="G34" s="369">
        <f>AVERAGE(Puntaje!J34:N34)</f>
        <v>0.69696969696969702</v>
      </c>
      <c r="H34" s="369">
        <f>AVERAGE(Puntaje!O34:R34)</f>
        <v>4.6969696969696972</v>
      </c>
      <c r="I34" s="369">
        <f>AVERAGE(Puntaje!S34:V34)</f>
        <v>5.5681818181818183</v>
      </c>
      <c r="J34" s="369">
        <f>AVERAGE(Puntaje!W34:Y34)</f>
        <v>6.0606060606060597</v>
      </c>
      <c r="K34" s="369">
        <f>AVERAGE(Puntaje!Z34:AF34)</f>
        <v>6.4718614718614722</v>
      </c>
      <c r="L34" s="369">
        <f>AVERAGE(Puntaje!AG34:AR34)</f>
        <v>1.5151515151515154</v>
      </c>
      <c r="M34" s="369">
        <f>AVERAGE(Puntaje!AS34:AZ34)</f>
        <v>2.5946969696969697</v>
      </c>
      <c r="N34" s="369">
        <f>AVERAGE(Puntaje!BA34:BB34)</f>
        <v>8.6363636363636367</v>
      </c>
      <c r="O34" s="369">
        <f>AVERAGE(Puntaje!BC34:BG34)</f>
        <v>1.5757575757575757</v>
      </c>
      <c r="P34" s="369">
        <f>AVERAGE(Puntaje!BH34:BK34)</f>
        <v>6.3257575757575752</v>
      </c>
      <c r="Q34" s="369">
        <f>AVERAGE(Puntaje!BL34:BM34)</f>
        <v>4.2424242424242422</v>
      </c>
      <c r="R34" s="369">
        <f>AVERAGE(Puntaje!BN34:BP34)</f>
        <v>0.35353535353535354</v>
      </c>
      <c r="S34" s="369">
        <f>AVERAGE(Puntaje!BQ34:BR34)</f>
        <v>3.5606060606060606</v>
      </c>
      <c r="T34" s="369">
        <f>AVERAGE(Puntaje!BS34:BT34)</f>
        <v>0.83333333333333337</v>
      </c>
      <c r="U34" s="369">
        <f>AVERAGE(Puntaje!BU34)</f>
        <v>3.6363636363636367</v>
      </c>
    </row>
    <row r="35" spans="1:21">
      <c r="A35" s="367">
        <v>5</v>
      </c>
      <c r="B35" s="367" t="s">
        <v>79</v>
      </c>
      <c r="C35" s="367">
        <v>2023</v>
      </c>
      <c r="D35" s="369">
        <f>AVERAGE(Puntaje!D35:E35)</f>
        <v>5.2272727272727266</v>
      </c>
      <c r="E35" s="369">
        <f>AVERAGE(Puntaje!F35:H35)</f>
        <v>7.6262626262626263</v>
      </c>
      <c r="F35" s="369">
        <f>AVERAGE(Puntaje!I35)</f>
        <v>5</v>
      </c>
      <c r="G35" s="369">
        <f>AVERAGE(Puntaje!J35:N35)</f>
        <v>6.0303030303030303</v>
      </c>
      <c r="H35" s="369">
        <f>AVERAGE(Puntaje!O35:R35)</f>
        <v>7.6893939393939394</v>
      </c>
      <c r="I35" s="369">
        <f>AVERAGE(Puntaje!S35:V35)</f>
        <v>6.1742424242424239</v>
      </c>
      <c r="J35" s="369">
        <f>AVERAGE(Puntaje!W35:Y35)</f>
        <v>1.6666666666666667</v>
      </c>
      <c r="K35" s="369">
        <f>AVERAGE(Puntaje!Z35:AF35)</f>
        <v>6.4718614718614722</v>
      </c>
      <c r="L35" s="369">
        <f>AVERAGE(Puntaje!AG35:AR35)</f>
        <v>6.5025252525252526</v>
      </c>
      <c r="M35" s="369">
        <f>AVERAGE(Puntaje!AS35:AZ35)</f>
        <v>5.9659090909090908</v>
      </c>
      <c r="N35" s="369">
        <f>AVERAGE(Puntaje!BA35:BB35)</f>
        <v>3.3333333333333335</v>
      </c>
      <c r="O35" s="369">
        <f>AVERAGE(Puntaje!BC35:BG35)</f>
        <v>4.545454545454545</v>
      </c>
      <c r="P35" s="369">
        <f>AVERAGE(Puntaje!BH35:BK35)</f>
        <v>5.7575757575757578</v>
      </c>
      <c r="Q35" s="369">
        <f>AVERAGE(Puntaje!BL35:BM35)</f>
        <v>3.0303030303030303</v>
      </c>
      <c r="R35" s="369">
        <f>AVERAGE(Puntaje!BN35:BP35)</f>
        <v>4.2424242424242422</v>
      </c>
      <c r="S35" s="369">
        <f>AVERAGE(Puntaje!BQ35:BR35)</f>
        <v>6.5909090909090899</v>
      </c>
      <c r="T35" s="369">
        <f>AVERAGE(Puntaje!BS35:BT35)</f>
        <v>9.1666666666666679</v>
      </c>
      <c r="U35" s="369">
        <f>AVERAGE(Puntaje!BU35)</f>
        <v>8.0303030303030294</v>
      </c>
    </row>
    <row r="36" spans="1:21">
      <c r="A36" s="367">
        <v>8</v>
      </c>
      <c r="B36" s="367" t="s">
        <v>81</v>
      </c>
      <c r="C36" s="367">
        <v>2023</v>
      </c>
      <c r="D36" s="369">
        <f>AVERAGE(Puntaje!D36:E36)</f>
        <v>6.5909090909090908</v>
      </c>
      <c r="E36" s="369">
        <f>AVERAGE(Puntaje!F36:H36)</f>
        <v>7.5252525252525251</v>
      </c>
      <c r="F36" s="369">
        <f>AVERAGE(Puntaje!I36)</f>
        <v>3.6363636363636367</v>
      </c>
      <c r="G36" s="369">
        <f>AVERAGE(Puntaje!J36:N36)</f>
        <v>5.5757575757575752</v>
      </c>
      <c r="H36" s="369">
        <f>AVERAGE(Puntaje!O36:R36)</f>
        <v>5.0757575757575761</v>
      </c>
      <c r="I36" s="369">
        <f>AVERAGE(Puntaje!S36:V36)</f>
        <v>5.7575757575757569</v>
      </c>
      <c r="J36" s="369">
        <f>AVERAGE(Puntaje!W36:Y36)</f>
        <v>5.8080808080808071</v>
      </c>
      <c r="K36" s="369">
        <f>AVERAGE(Puntaje!Z36:AF36)</f>
        <v>6.2337662337662323</v>
      </c>
      <c r="L36" s="369">
        <f>AVERAGE(Puntaje!AG36:AR36)</f>
        <v>6.237373737373737</v>
      </c>
      <c r="M36" s="369">
        <f>AVERAGE(Puntaje!AS36:AZ36)</f>
        <v>6.5909090909090908</v>
      </c>
      <c r="N36" s="369">
        <f>AVERAGE(Puntaje!BA36:BB36)</f>
        <v>8.8636363636363633</v>
      </c>
      <c r="O36" s="369">
        <f>AVERAGE(Puntaje!BC36:BG36)</f>
        <v>6.121212121212122</v>
      </c>
      <c r="P36" s="369">
        <f>AVERAGE(Puntaje!BH36:BK36)</f>
        <v>4.0151515151515147</v>
      </c>
      <c r="Q36" s="369">
        <f>AVERAGE(Puntaje!BL36:BM36)</f>
        <v>2.7272727272727275</v>
      </c>
      <c r="R36" s="369">
        <f>AVERAGE(Puntaje!BN36:BP36)</f>
        <v>5.6565656565656566</v>
      </c>
      <c r="S36" s="369">
        <f>AVERAGE(Puntaje!BQ36:BR36)</f>
        <v>9.4696969696969688</v>
      </c>
      <c r="T36" s="369">
        <f>AVERAGE(Puntaje!BS36:BT36)</f>
        <v>6.4393939393939394</v>
      </c>
      <c r="U36" s="369">
        <f>AVERAGE(Puntaje!BU36)</f>
        <v>5.9090909090909092</v>
      </c>
    </row>
    <row r="37" spans="1:21">
      <c r="A37" s="367">
        <v>11</v>
      </c>
      <c r="B37" s="367" t="s">
        <v>82</v>
      </c>
      <c r="C37" s="367">
        <v>2023</v>
      </c>
      <c r="D37" s="369">
        <f>AVERAGE(Puntaje!D37:E37)</f>
        <v>3.6363636363636358</v>
      </c>
      <c r="E37" s="369">
        <f>AVERAGE(Puntaje!F37:H37)</f>
        <v>7.8787878787878789</v>
      </c>
      <c r="F37" s="369">
        <f>AVERAGE(Puntaje!I37)</f>
        <v>8.9393939393939394</v>
      </c>
      <c r="G37" s="369">
        <f>AVERAGE(Puntaje!J37:N37)</f>
        <v>8.4848484848484844</v>
      </c>
      <c r="H37" s="369">
        <f>AVERAGE(Puntaje!O37:R37)</f>
        <v>5.2651515151515147</v>
      </c>
      <c r="I37" s="369">
        <f>AVERAGE(Puntaje!S37:V37)</f>
        <v>4.8863636363636367</v>
      </c>
      <c r="J37" s="369">
        <f>AVERAGE(Puntaje!W37:Y37)</f>
        <v>4.9494949494949489</v>
      </c>
      <c r="K37" s="369">
        <f>AVERAGE(Puntaje!Z37:AF37)</f>
        <v>7.0995670995671007</v>
      </c>
      <c r="L37" s="369">
        <f>AVERAGE(Puntaje!AG37:AR37)</f>
        <v>7.8661616161616159</v>
      </c>
      <c r="M37" s="369">
        <f>AVERAGE(Puntaje!AS37:AZ37)</f>
        <v>6.3636363636363633</v>
      </c>
      <c r="N37" s="369">
        <f>AVERAGE(Puntaje!BA37:BB37)</f>
        <v>6.3636363636363633</v>
      </c>
      <c r="O37" s="369">
        <f>AVERAGE(Puntaje!BC37:BG37)</f>
        <v>4.7272727272727275</v>
      </c>
      <c r="P37" s="369">
        <f>AVERAGE(Puntaje!BH37:BK37)</f>
        <v>8.6742424242424239</v>
      </c>
      <c r="Q37" s="369">
        <f>AVERAGE(Puntaje!BL37:BM37)</f>
        <v>8.6363636363636367</v>
      </c>
      <c r="R37" s="369">
        <f>AVERAGE(Puntaje!BN37:BP37)</f>
        <v>5.5555555555555562</v>
      </c>
      <c r="S37" s="369">
        <f>AVERAGE(Puntaje!BQ37:BR37)</f>
        <v>9.6969696969696972</v>
      </c>
      <c r="T37" s="369">
        <f>AVERAGE(Puntaje!BS37:BT37)</f>
        <v>6.8939393939393945</v>
      </c>
      <c r="U37" s="369">
        <f>AVERAGE(Puntaje!BU37)</f>
        <v>8.6363636363636367</v>
      </c>
    </row>
    <row r="38" spans="1:21">
      <c r="A38" s="367">
        <v>13</v>
      </c>
      <c r="B38" s="367" t="s">
        <v>83</v>
      </c>
      <c r="C38" s="367">
        <v>2023</v>
      </c>
      <c r="D38" s="369">
        <f>AVERAGE(Puntaje!D38:E38)</f>
        <v>9.3939393939393945</v>
      </c>
      <c r="E38" s="369">
        <f>AVERAGE(Puntaje!F38:H38)</f>
        <v>4.4444444444444438</v>
      </c>
      <c r="F38" s="369">
        <f>AVERAGE(Puntaje!I38)</f>
        <v>2.5757575757575757</v>
      </c>
      <c r="G38" s="369">
        <f>AVERAGE(Puntaje!J38:N38)</f>
        <v>5.7878787878787872</v>
      </c>
      <c r="H38" s="369">
        <f>AVERAGE(Puntaje!O38:R38)</f>
        <v>3.9393939393939394</v>
      </c>
      <c r="I38" s="369">
        <f>AVERAGE(Puntaje!S38:V38)</f>
        <v>6.6287878787878789</v>
      </c>
      <c r="J38" s="369">
        <f>AVERAGE(Puntaje!W38:Y38)</f>
        <v>7.4242424242424248</v>
      </c>
      <c r="K38" s="369">
        <f>AVERAGE(Puntaje!Z38:AF38)</f>
        <v>6.2337662337662323</v>
      </c>
      <c r="L38" s="369">
        <f>AVERAGE(Puntaje!AG38:AR38)</f>
        <v>5.7575757575757578</v>
      </c>
      <c r="M38" s="369">
        <f>AVERAGE(Puntaje!AS38:AZ38)</f>
        <v>6.7613636363636376</v>
      </c>
      <c r="N38" s="369">
        <f>AVERAGE(Puntaje!BA38:BB38)</f>
        <v>8.1060606060606055</v>
      </c>
      <c r="O38" s="369">
        <f>AVERAGE(Puntaje!BC38:BG38)</f>
        <v>4.0303030303030303</v>
      </c>
      <c r="P38" s="369">
        <f>AVERAGE(Puntaje!BH38:BK38)</f>
        <v>2.4242424242424243</v>
      </c>
      <c r="Q38" s="369">
        <f>AVERAGE(Puntaje!BL38:BM38)</f>
        <v>0.68181818181818188</v>
      </c>
      <c r="R38" s="369">
        <f>AVERAGE(Puntaje!BN38:BP38)</f>
        <v>7.1717171717171704</v>
      </c>
      <c r="S38" s="369">
        <f>AVERAGE(Puntaje!BQ38:BR38)</f>
        <v>6.5151515151515147</v>
      </c>
      <c r="T38" s="369">
        <f>AVERAGE(Puntaje!BS38:BT38)</f>
        <v>7.5</v>
      </c>
      <c r="U38" s="369">
        <f>AVERAGE(Puntaje!BU38)</f>
        <v>5.6060606060606055</v>
      </c>
    </row>
    <row r="39" spans="1:21">
      <c r="A39" s="367">
        <v>15</v>
      </c>
      <c r="B39" s="367" t="s">
        <v>84</v>
      </c>
      <c r="C39" s="367">
        <v>2023</v>
      </c>
      <c r="D39" s="369">
        <f>AVERAGE(Puntaje!D39:E39)</f>
        <v>2.9545454545454546</v>
      </c>
      <c r="E39" s="369">
        <f>AVERAGE(Puntaje!F39:H39)</f>
        <v>4.4444444444444446</v>
      </c>
      <c r="F39" s="369">
        <f>AVERAGE(Puntaje!I39)</f>
        <v>6.0606060606060606</v>
      </c>
      <c r="G39" s="369">
        <f>AVERAGE(Puntaje!J39:N39)</f>
        <v>6.5151515151515156</v>
      </c>
      <c r="H39" s="369">
        <f>AVERAGE(Puntaje!O39:R39)</f>
        <v>4.2045454545454541</v>
      </c>
      <c r="I39" s="369">
        <f>AVERAGE(Puntaje!S39:V39)</f>
        <v>8.6363636363636367</v>
      </c>
      <c r="J39" s="369">
        <f>AVERAGE(Puntaje!W39:Y39)</f>
        <v>5.5555555555555562</v>
      </c>
      <c r="K39" s="369">
        <f>AVERAGE(Puntaje!Z39:AF39)</f>
        <v>5.1731601731601726</v>
      </c>
      <c r="L39" s="369">
        <f>AVERAGE(Puntaje!AG39:AR39)</f>
        <v>5.858585858585859</v>
      </c>
      <c r="M39" s="369">
        <f>AVERAGE(Puntaje!AS39:AZ39)</f>
        <v>5.5303030303030294</v>
      </c>
      <c r="N39" s="369">
        <f>AVERAGE(Puntaje!BA39:BB39)</f>
        <v>7.1969696969696972</v>
      </c>
      <c r="O39" s="369">
        <f>AVERAGE(Puntaje!BC39:BG39)</f>
        <v>6</v>
      </c>
      <c r="P39" s="369">
        <f>AVERAGE(Puntaje!BH39:BK39)</f>
        <v>5.1136363636363633</v>
      </c>
      <c r="Q39" s="369">
        <f>AVERAGE(Puntaje!BL39:BM39)</f>
        <v>5.6818181818181817</v>
      </c>
      <c r="R39" s="369">
        <f>AVERAGE(Puntaje!BN39:BP39)</f>
        <v>7.3737373737373728</v>
      </c>
      <c r="S39" s="369">
        <f>AVERAGE(Puntaje!BQ39:BR39)</f>
        <v>6.2878787878787872</v>
      </c>
      <c r="T39" s="369">
        <f>AVERAGE(Puntaje!BS39:BT39)</f>
        <v>7.6515151515151514</v>
      </c>
      <c r="U39" s="369">
        <f>AVERAGE(Puntaje!BU39)</f>
        <v>8.1818181818181817</v>
      </c>
    </row>
    <row r="40" spans="1:21">
      <c r="A40" s="367">
        <v>17</v>
      </c>
      <c r="B40" s="367" t="s">
        <v>85</v>
      </c>
      <c r="C40" s="367">
        <v>2023</v>
      </c>
      <c r="D40" s="369">
        <f>AVERAGE(Puntaje!D40:E40)</f>
        <v>5.378787878787878</v>
      </c>
      <c r="E40" s="369">
        <f>AVERAGE(Puntaje!F40:H40)</f>
        <v>6.4141414141414144</v>
      </c>
      <c r="F40" s="369">
        <f>AVERAGE(Puntaje!I40)</f>
        <v>3.7878787878787881</v>
      </c>
      <c r="G40" s="369">
        <f>AVERAGE(Puntaje!J40:N40)</f>
        <v>5.3636363636363633</v>
      </c>
      <c r="H40" s="369">
        <f>AVERAGE(Puntaje!O40:R40)</f>
        <v>7.1969696969696972</v>
      </c>
      <c r="I40" s="369">
        <f>AVERAGE(Puntaje!S40:V40)</f>
        <v>3.5606060606060606</v>
      </c>
      <c r="J40" s="369">
        <f>AVERAGE(Puntaje!W40:Y40)</f>
        <v>4.3434343434343434</v>
      </c>
      <c r="K40" s="369">
        <f>AVERAGE(Puntaje!Z40:AF40)</f>
        <v>4.9134199134199141</v>
      </c>
      <c r="L40" s="369">
        <f>AVERAGE(Puntaje!AG40:AR40)</f>
        <v>6.7929292929292941</v>
      </c>
      <c r="M40" s="369">
        <f>AVERAGE(Puntaje!AS40:AZ40)</f>
        <v>6.1363636363636367</v>
      </c>
      <c r="N40" s="369">
        <f>AVERAGE(Puntaje!BA40:BB40)</f>
        <v>1.8181818181818181</v>
      </c>
      <c r="O40" s="369">
        <f>AVERAGE(Puntaje!BC40:BG40)</f>
        <v>7.0303030303030294</v>
      </c>
      <c r="P40" s="369">
        <f>AVERAGE(Puntaje!BH40:BK40)</f>
        <v>3.939393939393939</v>
      </c>
      <c r="Q40" s="369">
        <f>AVERAGE(Puntaje!BL40:BM40)</f>
        <v>4.545454545454545</v>
      </c>
      <c r="R40" s="369">
        <f>AVERAGE(Puntaje!BN40:BP40)</f>
        <v>6.7676767676767682</v>
      </c>
      <c r="S40" s="369">
        <f>AVERAGE(Puntaje!BQ40:BR40)</f>
        <v>8.712121212121211</v>
      </c>
      <c r="T40" s="369">
        <f>AVERAGE(Puntaje!BS40:BT40)</f>
        <v>5.3787878787878789</v>
      </c>
      <c r="U40" s="369">
        <f>AVERAGE(Puntaje!BU40)</f>
        <v>3.7878787878787881</v>
      </c>
    </row>
    <row r="41" spans="1:21">
      <c r="A41" s="367">
        <v>18</v>
      </c>
      <c r="B41" s="367" t="s">
        <v>86</v>
      </c>
      <c r="C41" s="367">
        <v>2023</v>
      </c>
      <c r="D41" s="369">
        <f>AVERAGE(Puntaje!D41:E41)</f>
        <v>4.6212121212121211</v>
      </c>
      <c r="E41" s="369">
        <f>AVERAGE(Puntaje!F41:H41)</f>
        <v>4.8989898989898997</v>
      </c>
      <c r="F41" s="369">
        <f>AVERAGE(Puntaje!I41)</f>
        <v>2.8787878787878789</v>
      </c>
      <c r="G41" s="369">
        <f>AVERAGE(Puntaje!J41:N41)</f>
        <v>3.8484848484848486</v>
      </c>
      <c r="H41" s="369">
        <f>AVERAGE(Puntaje!O41:R41)</f>
        <v>4.1666666666666661</v>
      </c>
      <c r="I41" s="369">
        <f>AVERAGE(Puntaje!S41:V41)</f>
        <v>2.7272727272727271</v>
      </c>
      <c r="J41" s="369">
        <f>AVERAGE(Puntaje!W41:Y41)</f>
        <v>3.1313131313131315</v>
      </c>
      <c r="K41" s="369">
        <f>AVERAGE(Puntaje!Z41:AF41)</f>
        <v>4.761904761904761</v>
      </c>
      <c r="L41" s="369">
        <f>AVERAGE(Puntaje!AG41:AR41)</f>
        <v>4.5075757575757578</v>
      </c>
      <c r="M41" s="369">
        <f>AVERAGE(Puntaje!AS41:AZ41)</f>
        <v>3.9962121212121207</v>
      </c>
      <c r="N41" s="369">
        <f>AVERAGE(Puntaje!BA41:BB41)</f>
        <v>2.0454545454545454</v>
      </c>
      <c r="O41" s="369">
        <f>AVERAGE(Puntaje!BC41:BG41)</f>
        <v>4.1212121212121211</v>
      </c>
      <c r="P41" s="369">
        <f>AVERAGE(Puntaje!BH41:BK41)</f>
        <v>2.6515151515151514</v>
      </c>
      <c r="Q41" s="369">
        <f>AVERAGE(Puntaje!BL41:BM41)</f>
        <v>5.9090909090909083</v>
      </c>
      <c r="R41" s="369">
        <f>AVERAGE(Puntaje!BN41:BP41)</f>
        <v>3.3333333333333335</v>
      </c>
      <c r="S41" s="369">
        <f>AVERAGE(Puntaje!BQ41:BR41)</f>
        <v>5.3787878787878789</v>
      </c>
      <c r="T41" s="369">
        <f>AVERAGE(Puntaje!BS41:BT41)</f>
        <v>3.6363636363636362</v>
      </c>
      <c r="U41" s="369">
        <f>AVERAGE(Puntaje!BU41)</f>
        <v>1.5151515151515151</v>
      </c>
    </row>
    <row r="42" spans="1:21">
      <c r="A42" s="367">
        <v>19</v>
      </c>
      <c r="B42" s="367" t="s">
        <v>87</v>
      </c>
      <c r="C42" s="367">
        <v>2023</v>
      </c>
      <c r="D42" s="369">
        <f>AVERAGE(Puntaje!D42:E42)</f>
        <v>4.0909090909090908</v>
      </c>
      <c r="E42" s="369">
        <f>AVERAGE(Puntaje!F42:H42)</f>
        <v>1.6666666666666667</v>
      </c>
      <c r="F42" s="369">
        <f>AVERAGE(Puntaje!I42)</f>
        <v>0.60606060606060608</v>
      </c>
      <c r="G42" s="369">
        <f>AVERAGE(Puntaje!J42:N42)</f>
        <v>3.878787878787878</v>
      </c>
      <c r="H42" s="369">
        <f>AVERAGE(Puntaje!O42:R42)</f>
        <v>3.9772727272727271</v>
      </c>
      <c r="I42" s="369">
        <f>AVERAGE(Puntaje!S42:V42)</f>
        <v>4.5075757575757578</v>
      </c>
      <c r="J42" s="369">
        <f>AVERAGE(Puntaje!W42:Y42)</f>
        <v>6.4646464646464645</v>
      </c>
      <c r="K42" s="369">
        <f>AVERAGE(Puntaje!Z42:AF42)</f>
        <v>5.3246753246753249</v>
      </c>
      <c r="L42" s="369">
        <f>AVERAGE(Puntaje!AG42:AR42)</f>
        <v>4.9242424242424248</v>
      </c>
      <c r="M42" s="369">
        <f>AVERAGE(Puntaje!AS42:AZ42)</f>
        <v>4.4318181818181817</v>
      </c>
      <c r="N42" s="369">
        <f>AVERAGE(Puntaje!BA42:BB42)</f>
        <v>6.6666666666666661</v>
      </c>
      <c r="O42" s="369">
        <f>AVERAGE(Puntaje!BC42:BG42)</f>
        <v>6.6969696969696972</v>
      </c>
      <c r="P42" s="369">
        <f>AVERAGE(Puntaje!BH42:BK42)</f>
        <v>2.1969696969696968</v>
      </c>
      <c r="Q42" s="369">
        <f>AVERAGE(Puntaje!BL42:BM42)</f>
        <v>5.5303030303030312</v>
      </c>
      <c r="R42" s="369">
        <f>AVERAGE(Puntaje!BN42:BP42)</f>
        <v>3.8383838383838387</v>
      </c>
      <c r="S42" s="369">
        <f>AVERAGE(Puntaje!BQ42:BR42)</f>
        <v>5.6060606060606055</v>
      </c>
      <c r="T42" s="369">
        <f>AVERAGE(Puntaje!BS42:BT42)</f>
        <v>5.2272727272727266</v>
      </c>
      <c r="U42" s="369">
        <f>AVERAGE(Puntaje!BU42)</f>
        <v>5.4545454545454541</v>
      </c>
    </row>
    <row r="43" spans="1:21">
      <c r="A43" s="367">
        <v>20</v>
      </c>
      <c r="B43" s="367" t="s">
        <v>88</v>
      </c>
      <c r="C43" s="367">
        <v>2023</v>
      </c>
      <c r="D43" s="369">
        <f>AVERAGE(Puntaje!D43:E43)</f>
        <v>2.7272727272727271</v>
      </c>
      <c r="E43" s="369">
        <f>AVERAGE(Puntaje!F43:H43)</f>
        <v>4.1919191919191912</v>
      </c>
      <c r="F43" s="369">
        <f>AVERAGE(Puntaje!I43)</f>
        <v>3.9393939393939394</v>
      </c>
      <c r="G43" s="369">
        <f>AVERAGE(Puntaje!J43:N43)</f>
        <v>5.5757575757575761</v>
      </c>
      <c r="H43" s="369">
        <f>AVERAGE(Puntaje!O43:R43)</f>
        <v>5.0378787878787872</v>
      </c>
      <c r="I43" s="369">
        <f>AVERAGE(Puntaje!S43:V43)</f>
        <v>5.6439393939393945</v>
      </c>
      <c r="J43" s="369">
        <f>AVERAGE(Puntaje!W43:Y43)</f>
        <v>7.1717171717171722</v>
      </c>
      <c r="K43" s="369">
        <f>AVERAGE(Puntaje!Z43:AF43)</f>
        <v>5.9307359307359304</v>
      </c>
      <c r="L43" s="369">
        <f>AVERAGE(Puntaje!AG43:AR43)</f>
        <v>4.1414141414141419</v>
      </c>
      <c r="M43" s="369">
        <f>AVERAGE(Puntaje!AS43:AZ43)</f>
        <v>3.9204545454545454</v>
      </c>
      <c r="N43" s="369">
        <f>AVERAGE(Puntaje!BA43:BB43)</f>
        <v>6.4393939393939394</v>
      </c>
      <c r="O43" s="369">
        <f>AVERAGE(Puntaje!BC43:BG43)</f>
        <v>3.3636363636363633</v>
      </c>
      <c r="P43" s="369">
        <f>AVERAGE(Puntaje!BH43:BK43)</f>
        <v>1.6287878787878787</v>
      </c>
      <c r="Q43" s="369">
        <f>AVERAGE(Puntaje!BL43:BM43)</f>
        <v>2.1969696969696972</v>
      </c>
      <c r="R43" s="369">
        <f>AVERAGE(Puntaje!BN43:BP43)</f>
        <v>3.1313131313131315</v>
      </c>
      <c r="S43" s="369">
        <f>AVERAGE(Puntaje!BQ43:BR43)</f>
        <v>3.5606060606060606</v>
      </c>
      <c r="T43" s="369">
        <f>AVERAGE(Puntaje!BS43:BT43)</f>
        <v>5.1515151515151514</v>
      </c>
      <c r="U43" s="369">
        <f>AVERAGE(Puntaje!BU43)</f>
        <v>6.0606060606060606</v>
      </c>
    </row>
    <row r="44" spans="1:21">
      <c r="A44" s="367">
        <v>23</v>
      </c>
      <c r="B44" s="367" t="s">
        <v>89</v>
      </c>
      <c r="C44" s="367">
        <v>2023</v>
      </c>
      <c r="D44" s="369">
        <f>AVERAGE(Puntaje!D44:E44)</f>
        <v>2.9545454545454546</v>
      </c>
      <c r="E44" s="369">
        <f>AVERAGE(Puntaje!F44:H44)</f>
        <v>2.3737373737373737</v>
      </c>
      <c r="F44" s="369">
        <f>AVERAGE(Puntaje!I44)</f>
        <v>0.15151515151515152</v>
      </c>
      <c r="G44" s="369">
        <f>AVERAGE(Puntaje!J44:N44)</f>
        <v>4.6969696969696972</v>
      </c>
      <c r="H44" s="369">
        <f>AVERAGE(Puntaje!O44:R44)</f>
        <v>6.1363636363636367</v>
      </c>
      <c r="I44" s="369">
        <f>AVERAGE(Puntaje!S44:V44)</f>
        <v>4.2424242424242422</v>
      </c>
      <c r="J44" s="369">
        <f>AVERAGE(Puntaje!W44:Y44)</f>
        <v>3.6868686868686869</v>
      </c>
      <c r="K44" s="369">
        <f>AVERAGE(Puntaje!Z44:AF44)</f>
        <v>6.7532467532467537</v>
      </c>
      <c r="L44" s="369">
        <f>AVERAGE(Puntaje!AG44:AR44)</f>
        <v>4.5959595959595969</v>
      </c>
      <c r="M44" s="369">
        <f>AVERAGE(Puntaje!AS44:AZ44)</f>
        <v>4.4318181818181817</v>
      </c>
      <c r="N44" s="369">
        <f>AVERAGE(Puntaje!BA44:BB44)</f>
        <v>5.833333333333333</v>
      </c>
      <c r="O44" s="369">
        <f>AVERAGE(Puntaje!BC44:BG44)</f>
        <v>6.0303030303030294</v>
      </c>
      <c r="P44" s="369">
        <f>AVERAGE(Puntaje!BH44:BK44)</f>
        <v>2.4621212121212119</v>
      </c>
      <c r="Q44" s="369">
        <f>AVERAGE(Puntaje!BL44:BM44)</f>
        <v>5.454545454545455</v>
      </c>
      <c r="R44" s="369">
        <f>AVERAGE(Puntaje!BN44:BP44)</f>
        <v>3.2828282828282824</v>
      </c>
      <c r="S44" s="369">
        <f>AVERAGE(Puntaje!BQ44:BR44)</f>
        <v>7.5757575757575752</v>
      </c>
      <c r="T44" s="369">
        <f>AVERAGE(Puntaje!BS44:BT44)</f>
        <v>8.4090909090909101</v>
      </c>
      <c r="U44" s="369">
        <f>AVERAGE(Puntaje!BU44)</f>
        <v>3.4848484848484853</v>
      </c>
    </row>
    <row r="45" spans="1:21">
      <c r="A45" s="367">
        <v>25</v>
      </c>
      <c r="B45" s="367" t="s">
        <v>90</v>
      </c>
      <c r="C45" s="367">
        <v>2023</v>
      </c>
      <c r="D45" s="369">
        <f>AVERAGE(Puntaje!D45:E45)</f>
        <v>4.4696969696969697</v>
      </c>
      <c r="E45" s="369">
        <f>AVERAGE(Puntaje!F45:H45)</f>
        <v>7.2222222222222214</v>
      </c>
      <c r="F45" s="369">
        <f>AVERAGE(Puntaje!I45)</f>
        <v>8.1818181818181817</v>
      </c>
      <c r="G45" s="369">
        <f>AVERAGE(Puntaje!J45:N45)</f>
        <v>7.8484848484848468</v>
      </c>
      <c r="H45" s="369">
        <f>AVERAGE(Puntaje!O45:R45)</f>
        <v>6.0984848484848477</v>
      </c>
      <c r="I45" s="369">
        <f>AVERAGE(Puntaje!S45:V45)</f>
        <v>3.0681818181818183</v>
      </c>
      <c r="J45" s="369">
        <f>AVERAGE(Puntaje!W45:Y45)</f>
        <v>6.0606060606060597</v>
      </c>
      <c r="K45" s="369">
        <f>AVERAGE(Puntaje!Z45:AF45)</f>
        <v>6.1255411255411252</v>
      </c>
      <c r="L45" s="369">
        <f>AVERAGE(Puntaje!AG45:AR45)</f>
        <v>6.25</v>
      </c>
      <c r="M45" s="369">
        <f>AVERAGE(Puntaje!AS45:AZ45)</f>
        <v>5.6818181818181817</v>
      </c>
      <c r="N45" s="369">
        <f>AVERAGE(Puntaje!BA45:BB45)</f>
        <v>5.0757575757575761</v>
      </c>
      <c r="O45" s="369">
        <f>AVERAGE(Puntaje!BC45:BG45)</f>
        <v>5.9090909090909083</v>
      </c>
      <c r="P45" s="369">
        <f>AVERAGE(Puntaje!BH45:BK45)</f>
        <v>7.083333333333333</v>
      </c>
      <c r="Q45" s="369">
        <f>AVERAGE(Puntaje!BL45:BM45)</f>
        <v>7.5757575757575761</v>
      </c>
      <c r="R45" s="369">
        <f>AVERAGE(Puntaje!BN45:BP45)</f>
        <v>5.1010101010101012</v>
      </c>
      <c r="S45" s="369">
        <f>AVERAGE(Puntaje!BQ45:BR45)</f>
        <v>9.0151515151515156</v>
      </c>
      <c r="T45" s="369">
        <f>AVERAGE(Puntaje!BS45:BT45)</f>
        <v>8.0303030303030312</v>
      </c>
      <c r="U45" s="369">
        <f>AVERAGE(Puntaje!BU45)</f>
        <v>7.1212121212121211</v>
      </c>
    </row>
    <row r="46" spans="1:21">
      <c r="A46" s="367">
        <v>27</v>
      </c>
      <c r="B46" s="367" t="s">
        <v>91</v>
      </c>
      <c r="C46" s="367">
        <v>2023</v>
      </c>
      <c r="D46" s="369">
        <f>AVERAGE(Puntaje!D46:E46)</f>
        <v>6.3636363636363633</v>
      </c>
      <c r="E46" s="369">
        <f>AVERAGE(Puntaje!F46:H46)</f>
        <v>3.0808080808080809</v>
      </c>
      <c r="F46" s="369">
        <f>AVERAGE(Puntaje!I46)</f>
        <v>1.0606060606060606</v>
      </c>
      <c r="G46" s="369">
        <f>AVERAGE(Puntaje!J46:N46)</f>
        <v>2.0606060606060601</v>
      </c>
      <c r="H46" s="369">
        <f>AVERAGE(Puntaje!O46:R46)</f>
        <v>2.7272727272727271</v>
      </c>
      <c r="I46" s="369">
        <f>AVERAGE(Puntaje!S46:V46)</f>
        <v>3.9015151515151514</v>
      </c>
      <c r="J46" s="369">
        <f>AVERAGE(Puntaje!W46:Y46)</f>
        <v>6.212121212121211</v>
      </c>
      <c r="K46" s="369">
        <f>AVERAGE(Puntaje!Z46:AF46)</f>
        <v>6.2554112554112553</v>
      </c>
      <c r="L46" s="369">
        <f>AVERAGE(Puntaje!AG46:AR46)</f>
        <v>4.8232323232323226</v>
      </c>
      <c r="M46" s="369">
        <f>AVERAGE(Puntaje!AS46:AZ46)</f>
        <v>3.6742424242424243</v>
      </c>
      <c r="N46" s="369">
        <f>AVERAGE(Puntaje!BA46:BB46)</f>
        <v>5.7575757575757569</v>
      </c>
      <c r="O46" s="369">
        <f>AVERAGE(Puntaje!BC46:BG46)</f>
        <v>4.0909090909090917</v>
      </c>
      <c r="P46" s="369">
        <f>AVERAGE(Puntaje!BH46:BK46)</f>
        <v>4.0909090909090917</v>
      </c>
      <c r="Q46" s="369">
        <f>AVERAGE(Puntaje!BL46:BM46)</f>
        <v>3.7121212121212119</v>
      </c>
      <c r="R46" s="369">
        <f>AVERAGE(Puntaje!BN46:BP46)</f>
        <v>5.4545454545454541</v>
      </c>
      <c r="S46" s="369">
        <f>AVERAGE(Puntaje!BQ46:BR46)</f>
        <v>4.4696969696969697</v>
      </c>
      <c r="T46" s="369">
        <f>AVERAGE(Puntaje!BS46:BT46)</f>
        <v>3.7878787878787876</v>
      </c>
      <c r="U46" s="369">
        <f>AVERAGE(Puntaje!BU46)</f>
        <v>2.5757575757575757</v>
      </c>
    </row>
    <row r="47" spans="1:21">
      <c r="A47" s="367">
        <v>41</v>
      </c>
      <c r="B47" s="367" t="s">
        <v>92</v>
      </c>
      <c r="C47" s="367">
        <v>2023</v>
      </c>
      <c r="D47" s="369">
        <f>AVERAGE(Puntaje!D47:E47)</f>
        <v>6.3636363636363633</v>
      </c>
      <c r="E47" s="369">
        <f>AVERAGE(Puntaje!F47:H47)</f>
        <v>8.5858585858585865</v>
      </c>
      <c r="F47" s="369">
        <f>AVERAGE(Puntaje!I47)</f>
        <v>3.1818181818181817</v>
      </c>
      <c r="G47" s="369">
        <f>AVERAGE(Puntaje!J47:N47)</f>
        <v>8.5757575757575744</v>
      </c>
      <c r="H47" s="369">
        <f>AVERAGE(Puntaje!O47:R47)</f>
        <v>2.4621212121212119</v>
      </c>
      <c r="I47" s="369">
        <f>AVERAGE(Puntaje!S47:V47)</f>
        <v>7.4621212121212128</v>
      </c>
      <c r="J47" s="369">
        <f>AVERAGE(Puntaje!W47:Y47)</f>
        <v>7.1212121212121211</v>
      </c>
      <c r="K47" s="369">
        <f>AVERAGE(Puntaje!Z47:AF47)</f>
        <v>5.3030303030303036</v>
      </c>
      <c r="L47" s="369">
        <f>AVERAGE(Puntaje!AG47:AR47)</f>
        <v>5.1641414141414144</v>
      </c>
      <c r="M47" s="369">
        <f>AVERAGE(Puntaje!AS47:AZ47)</f>
        <v>4.9053030303030312</v>
      </c>
      <c r="N47" s="369">
        <f>AVERAGE(Puntaje!BA47:BB47)</f>
        <v>2.0454545454545454</v>
      </c>
      <c r="O47" s="369">
        <f>AVERAGE(Puntaje!BC47:BG47)</f>
        <v>4.878787878787878</v>
      </c>
      <c r="P47" s="369">
        <f>AVERAGE(Puntaje!BH47:BK47)</f>
        <v>1.9318181818181821</v>
      </c>
      <c r="Q47" s="369">
        <f>AVERAGE(Puntaje!BL47:BM47)</f>
        <v>7.6515151515151514</v>
      </c>
      <c r="R47" s="369">
        <f>AVERAGE(Puntaje!BN47:BP47)</f>
        <v>5.9090909090909092</v>
      </c>
      <c r="S47" s="369">
        <f>AVERAGE(Puntaje!BQ47:BR47)</f>
        <v>4.9242424242424239</v>
      </c>
      <c r="T47" s="369">
        <f>AVERAGE(Puntaje!BS47:BT47)</f>
        <v>7.8787878787878789</v>
      </c>
      <c r="U47" s="369">
        <f>AVERAGE(Puntaje!BU47)</f>
        <v>4.6969696969696972</v>
      </c>
    </row>
    <row r="48" spans="1:21">
      <c r="A48" s="367">
        <v>44</v>
      </c>
      <c r="B48" s="367" t="s">
        <v>93</v>
      </c>
      <c r="C48" s="367">
        <v>2023</v>
      </c>
      <c r="D48" s="369">
        <f>AVERAGE(Puntaje!D48:E48)</f>
        <v>7.8030303030303036</v>
      </c>
      <c r="E48" s="369">
        <f>AVERAGE(Puntaje!F48:H48)</f>
        <v>1.9696969696969697</v>
      </c>
      <c r="F48" s="369">
        <f>AVERAGE(Puntaje!I48)</f>
        <v>7.4242424242424239</v>
      </c>
      <c r="G48" s="369">
        <f>AVERAGE(Puntaje!J48:N48)</f>
        <v>2.5757575757575752</v>
      </c>
      <c r="H48" s="369">
        <f>AVERAGE(Puntaje!O48:R48)</f>
        <v>3.0681818181818183</v>
      </c>
      <c r="I48" s="369">
        <f>AVERAGE(Puntaje!S48:V48)</f>
        <v>2.8787878787878789</v>
      </c>
      <c r="J48" s="369">
        <f>AVERAGE(Puntaje!W48:Y48)</f>
        <v>6.9696969696969697</v>
      </c>
      <c r="K48" s="369">
        <f>AVERAGE(Puntaje!Z48:AF48)</f>
        <v>7.4891774891774876</v>
      </c>
      <c r="L48" s="369">
        <f>AVERAGE(Puntaje!AG48:AR48)</f>
        <v>4.5328282828282829</v>
      </c>
      <c r="M48" s="369">
        <f>AVERAGE(Puntaje!AS48:AZ48)</f>
        <v>5.5492424242424239</v>
      </c>
      <c r="N48" s="369">
        <f>AVERAGE(Puntaje!BA48:BB48)</f>
        <v>4.3181818181818183</v>
      </c>
      <c r="O48" s="369">
        <f>AVERAGE(Puntaje!BC48:BG48)</f>
        <v>4.6363636363636367</v>
      </c>
      <c r="P48" s="369">
        <f>AVERAGE(Puntaje!BH48:BK48)</f>
        <v>5.1515151515151514</v>
      </c>
      <c r="Q48" s="369">
        <f>AVERAGE(Puntaje!BL48:BM48)</f>
        <v>1.2878787878787878</v>
      </c>
      <c r="R48" s="369">
        <f>AVERAGE(Puntaje!BN48:BP48)</f>
        <v>2.9292929292929295</v>
      </c>
      <c r="S48" s="369">
        <f>AVERAGE(Puntaje!BQ48:BR48)</f>
        <v>1.893939393939394</v>
      </c>
      <c r="T48" s="369">
        <f>AVERAGE(Puntaje!BS48:BT48)</f>
        <v>2.1969696969696968</v>
      </c>
      <c r="U48" s="369">
        <f>AVERAGE(Puntaje!BU48)</f>
        <v>3.333333333333333</v>
      </c>
    </row>
    <row r="49" spans="1:21">
      <c r="A49" s="367">
        <v>47</v>
      </c>
      <c r="B49" s="367" t="s">
        <v>94</v>
      </c>
      <c r="C49" s="367">
        <v>2023</v>
      </c>
      <c r="D49" s="369">
        <f>AVERAGE(Puntaje!D49:E49)</f>
        <v>3.6363636363636362</v>
      </c>
      <c r="E49" s="369">
        <f>AVERAGE(Puntaje!F49:H49)</f>
        <v>3.8383838383838387</v>
      </c>
      <c r="F49" s="369">
        <f>AVERAGE(Puntaje!I49)</f>
        <v>1.6666666666666665</v>
      </c>
      <c r="G49" s="369">
        <f>AVERAGE(Puntaje!J49:N49)</f>
        <v>5.0303030303030312</v>
      </c>
      <c r="H49" s="369">
        <f>AVERAGE(Puntaje!O49:R49)</f>
        <v>7.2348484848484853</v>
      </c>
      <c r="I49" s="369">
        <f>AVERAGE(Puntaje!S49:V49)</f>
        <v>6.4393939393939394</v>
      </c>
      <c r="J49" s="369">
        <f>AVERAGE(Puntaje!W49:Y49)</f>
        <v>5.3535353535353538</v>
      </c>
      <c r="K49" s="369">
        <f>AVERAGE(Puntaje!Z49:AF49)</f>
        <v>5.5194805194805197</v>
      </c>
      <c r="L49" s="369">
        <f>AVERAGE(Puntaje!AG49:AR49)</f>
        <v>4.2550505050505043</v>
      </c>
      <c r="M49" s="369">
        <f>AVERAGE(Puntaje!AS49:AZ49)</f>
        <v>5.3409090909090908</v>
      </c>
      <c r="N49" s="369">
        <f>AVERAGE(Puntaje!BA49:BB49)</f>
        <v>7.5757575757575752</v>
      </c>
      <c r="O49" s="369">
        <f>AVERAGE(Puntaje!BC49:BG49)</f>
        <v>5.454545454545455</v>
      </c>
      <c r="P49" s="369">
        <f>AVERAGE(Puntaje!BH49:BK49)</f>
        <v>1.7803030303030303</v>
      </c>
      <c r="Q49" s="369">
        <f>AVERAGE(Puntaje!BL49:BM49)</f>
        <v>3.1060606060606064</v>
      </c>
      <c r="R49" s="369">
        <f>AVERAGE(Puntaje!BN49:BP49)</f>
        <v>3.8383838383838387</v>
      </c>
      <c r="S49" s="369">
        <f>AVERAGE(Puntaje!BQ49:BR49)</f>
        <v>4.8484848484848486</v>
      </c>
      <c r="T49" s="369">
        <f>AVERAGE(Puntaje!BS49:BT49)</f>
        <v>6.5909090909090917</v>
      </c>
      <c r="U49" s="369">
        <f>AVERAGE(Puntaje!BU49)</f>
        <v>4.0909090909090908</v>
      </c>
    </row>
    <row r="50" spans="1:21">
      <c r="A50" s="367">
        <v>50</v>
      </c>
      <c r="B50" s="367" t="s">
        <v>95</v>
      </c>
      <c r="C50" s="367">
        <v>2023</v>
      </c>
      <c r="D50" s="369">
        <f>AVERAGE(Puntaje!D50:E50)</f>
        <v>7.4242424242424248</v>
      </c>
      <c r="E50" s="369">
        <f>AVERAGE(Puntaje!F50:H50)</f>
        <v>3.9898989898989896</v>
      </c>
      <c r="F50" s="369">
        <f>AVERAGE(Puntaje!I50)</f>
        <v>5.9090909090909092</v>
      </c>
      <c r="G50" s="369">
        <f>AVERAGE(Puntaje!J50:N50)</f>
        <v>8.0606060606060588</v>
      </c>
      <c r="H50" s="369">
        <f>AVERAGE(Puntaje!O50:R50)</f>
        <v>5.5681818181818183</v>
      </c>
      <c r="I50" s="369">
        <f>AVERAGE(Puntaje!S50:V50)</f>
        <v>3.0681818181818179</v>
      </c>
      <c r="J50" s="369">
        <f>AVERAGE(Puntaje!W50:Y50)</f>
        <v>5.1010101010101012</v>
      </c>
      <c r="K50" s="369">
        <f>AVERAGE(Puntaje!Z50:AF50)</f>
        <v>4.1774891774891776</v>
      </c>
      <c r="L50" s="369">
        <f>AVERAGE(Puntaje!AG50:AR50)</f>
        <v>5.5934343434343434</v>
      </c>
      <c r="M50" s="369">
        <f>AVERAGE(Puntaje!AS50:AZ50)</f>
        <v>4.2613636363636358</v>
      </c>
      <c r="N50" s="369">
        <f>AVERAGE(Puntaje!BA50:BB50)</f>
        <v>2.5</v>
      </c>
      <c r="O50" s="369">
        <f>AVERAGE(Puntaje!BC50:BG50)</f>
        <v>5.545454545454545</v>
      </c>
      <c r="P50" s="369">
        <f>AVERAGE(Puntaje!BH50:BK50)</f>
        <v>5.416666666666667</v>
      </c>
      <c r="Q50" s="369">
        <f>AVERAGE(Puntaje!BL50:BM50)</f>
        <v>5.3787878787878789</v>
      </c>
      <c r="R50" s="369">
        <f>AVERAGE(Puntaje!BN50:BP50)</f>
        <v>5.7575757575757578</v>
      </c>
      <c r="S50" s="369">
        <f>AVERAGE(Puntaje!BQ50:BR50)</f>
        <v>3.333333333333333</v>
      </c>
      <c r="T50" s="369">
        <f>AVERAGE(Puntaje!BS50:BT50)</f>
        <v>4.8484848484848486</v>
      </c>
      <c r="U50" s="369">
        <f>AVERAGE(Puntaje!BU50)</f>
        <v>9.3939393939393945</v>
      </c>
    </row>
    <row r="51" spans="1:21">
      <c r="A51" s="367">
        <v>52</v>
      </c>
      <c r="B51" s="367" t="s">
        <v>96</v>
      </c>
      <c r="C51" s="367">
        <v>2023</v>
      </c>
      <c r="D51" s="369">
        <f>AVERAGE(Puntaje!D51:E51)</f>
        <v>5.6818181818181817</v>
      </c>
      <c r="E51" s="369">
        <f>AVERAGE(Puntaje!F51:H51)</f>
        <v>4.7474747474747474</v>
      </c>
      <c r="F51" s="369">
        <f>AVERAGE(Puntaje!I51)</f>
        <v>1.3636363636363635</v>
      </c>
      <c r="G51" s="369">
        <f>AVERAGE(Puntaje!J51:N51)</f>
        <v>5.5757575757575761</v>
      </c>
      <c r="H51" s="369">
        <f>AVERAGE(Puntaje!O51:R51)</f>
        <v>6.2121212121212128</v>
      </c>
      <c r="I51" s="369">
        <f>AVERAGE(Puntaje!S51:V51)</f>
        <v>4.0530303030303028</v>
      </c>
      <c r="J51" s="369">
        <f>AVERAGE(Puntaje!W51:Y51)</f>
        <v>6.7171717171717162</v>
      </c>
      <c r="K51" s="369">
        <f>AVERAGE(Puntaje!Z51:AF51)</f>
        <v>6.6666666666666661</v>
      </c>
      <c r="L51" s="369">
        <f>AVERAGE(Puntaje!AG51:AR51)</f>
        <v>5.9974747474747465</v>
      </c>
      <c r="M51" s="369">
        <f>AVERAGE(Puntaje!AS51:AZ51)</f>
        <v>5.3030303030303036</v>
      </c>
      <c r="N51" s="369">
        <f>AVERAGE(Puntaje!BA51:BB51)</f>
        <v>3.4090909090909092</v>
      </c>
      <c r="O51" s="369">
        <f>AVERAGE(Puntaje!BC51:BG51)</f>
        <v>5.878787878787878</v>
      </c>
      <c r="P51" s="369">
        <f>AVERAGE(Puntaje!BH51:BK51)</f>
        <v>4.3939393939393945</v>
      </c>
      <c r="Q51" s="369">
        <f>AVERAGE(Puntaje!BL51:BM51)</f>
        <v>4.1666666666666661</v>
      </c>
      <c r="R51" s="369">
        <f>AVERAGE(Puntaje!BN51:BP51)</f>
        <v>7.4242424242424248</v>
      </c>
      <c r="S51" s="369">
        <f>AVERAGE(Puntaje!BQ51:BR51)</f>
        <v>4.0909090909090908</v>
      </c>
      <c r="T51" s="369">
        <f>AVERAGE(Puntaje!BS51:BT51)</f>
        <v>7.2727272727272716</v>
      </c>
      <c r="U51" s="369">
        <f>AVERAGE(Puntaje!BU51)</f>
        <v>7.2727272727272734</v>
      </c>
    </row>
    <row r="52" spans="1:21">
      <c r="A52" s="367">
        <v>54</v>
      </c>
      <c r="B52" s="367" t="s">
        <v>97</v>
      </c>
      <c r="C52" s="367">
        <v>2023</v>
      </c>
      <c r="D52" s="369">
        <f>AVERAGE(Puntaje!D52:E52)</f>
        <v>6.2121212121212128</v>
      </c>
      <c r="E52" s="369">
        <f>AVERAGE(Puntaje!F52:H52)</f>
        <v>6.7676767676767673</v>
      </c>
      <c r="F52" s="369">
        <f>AVERAGE(Puntaje!I52)</f>
        <v>4.545454545454545</v>
      </c>
      <c r="G52" s="369">
        <f>AVERAGE(Puntaje!J52:N52)</f>
        <v>6.333333333333333</v>
      </c>
      <c r="H52" s="369">
        <f>AVERAGE(Puntaje!O52:R52)</f>
        <v>4.5833333333333339</v>
      </c>
      <c r="I52" s="369">
        <f>AVERAGE(Puntaje!S52:V52)</f>
        <v>3.3712121212121211</v>
      </c>
      <c r="J52" s="369">
        <f>AVERAGE(Puntaje!W52:Y52)</f>
        <v>8.5858585858585865</v>
      </c>
      <c r="K52" s="369">
        <f>AVERAGE(Puntaje!Z52:AF52)</f>
        <v>4.9567099567099566</v>
      </c>
      <c r="L52" s="369">
        <f>AVERAGE(Puntaje!AG52:AR52)</f>
        <v>5.8080808080808071</v>
      </c>
      <c r="M52" s="369">
        <f>AVERAGE(Puntaje!AS52:AZ52)</f>
        <v>5.3787878787878789</v>
      </c>
      <c r="N52" s="369">
        <f>AVERAGE(Puntaje!BA52:BB52)</f>
        <v>3.6363636363636362</v>
      </c>
      <c r="O52" s="369">
        <f>AVERAGE(Puntaje!BC52:BG52)</f>
        <v>3.9696969696969697</v>
      </c>
      <c r="P52" s="369">
        <f>AVERAGE(Puntaje!BH52:BK52)</f>
        <v>2.9924242424242422</v>
      </c>
      <c r="Q52" s="369">
        <f>AVERAGE(Puntaje!BL52:BM52)</f>
        <v>4.1666666666666661</v>
      </c>
      <c r="R52" s="369">
        <f>AVERAGE(Puntaje!BN52:BP52)</f>
        <v>3.7878787878787876</v>
      </c>
      <c r="S52" s="369">
        <f>AVERAGE(Puntaje!BQ52:BR52)</f>
        <v>5</v>
      </c>
      <c r="T52" s="369">
        <f>AVERAGE(Puntaje!BS52:BT52)</f>
        <v>6.1363636363636367</v>
      </c>
      <c r="U52" s="369">
        <f>AVERAGE(Puntaje!BU52)</f>
        <v>4.545454545454545</v>
      </c>
    </row>
    <row r="53" spans="1:21">
      <c r="A53" s="367">
        <v>63</v>
      </c>
      <c r="B53" s="367" t="s">
        <v>98</v>
      </c>
      <c r="C53" s="367">
        <v>2023</v>
      </c>
      <c r="D53" s="369">
        <f>AVERAGE(Puntaje!D53:E53)</f>
        <v>4.0151515151515147</v>
      </c>
      <c r="E53" s="369">
        <f>AVERAGE(Puntaje!F53:H53)</f>
        <v>7.474747474747474</v>
      </c>
      <c r="F53" s="369">
        <f>AVERAGE(Puntaje!I53)</f>
        <v>5.6060606060606055</v>
      </c>
      <c r="G53" s="369">
        <f>AVERAGE(Puntaje!J53:N53)</f>
        <v>6.5151515151515156</v>
      </c>
      <c r="H53" s="369">
        <f>AVERAGE(Puntaje!O53:R53)</f>
        <v>6.4772727272727275</v>
      </c>
      <c r="I53" s="369">
        <f>AVERAGE(Puntaje!S53:V53)</f>
        <v>4.2803030303030303</v>
      </c>
      <c r="J53" s="369">
        <f>AVERAGE(Puntaje!W53:Y53)</f>
        <v>5.6060606060606055</v>
      </c>
      <c r="K53" s="369">
        <f>AVERAGE(Puntaje!Z53:AF53)</f>
        <v>3.3766233766233769</v>
      </c>
      <c r="L53" s="369">
        <f>AVERAGE(Puntaje!AG53:AR53)</f>
        <v>6.4646464646464645</v>
      </c>
      <c r="M53" s="369">
        <f>AVERAGE(Puntaje!AS53:AZ53)</f>
        <v>6.5530303030303028</v>
      </c>
      <c r="N53" s="369">
        <f>AVERAGE(Puntaje!BA53:BB53)</f>
        <v>5.3787878787878789</v>
      </c>
      <c r="O53" s="369">
        <f>AVERAGE(Puntaje!BC53:BG53)</f>
        <v>6.6969696969696972</v>
      </c>
      <c r="P53" s="369">
        <f>AVERAGE(Puntaje!BH53:BK53)</f>
        <v>5.1515151515151514</v>
      </c>
      <c r="Q53" s="369">
        <f>AVERAGE(Puntaje!BL53:BM53)</f>
        <v>2.3484848484848486</v>
      </c>
      <c r="R53" s="369">
        <f>AVERAGE(Puntaje!BN53:BP53)</f>
        <v>5.8080808080808071</v>
      </c>
      <c r="S53" s="369">
        <f>AVERAGE(Puntaje!BQ53:BR53)</f>
        <v>8.8636363636363633</v>
      </c>
      <c r="T53" s="369">
        <f>AVERAGE(Puntaje!BS53:BT53)</f>
        <v>3.0303030303030303</v>
      </c>
      <c r="U53" s="369">
        <f>AVERAGE(Puntaje!BU53)</f>
        <v>4.8484848484848486</v>
      </c>
    </row>
    <row r="54" spans="1:21">
      <c r="A54" s="367">
        <v>66</v>
      </c>
      <c r="B54" s="367" t="s">
        <v>99</v>
      </c>
      <c r="C54" s="367">
        <v>2023</v>
      </c>
      <c r="D54" s="369">
        <f>AVERAGE(Puntaje!D54:E54)</f>
        <v>2.4242424242424243</v>
      </c>
      <c r="E54" s="369">
        <f>AVERAGE(Puntaje!F54:H54)</f>
        <v>8.3838383838383841</v>
      </c>
      <c r="F54" s="369">
        <f>AVERAGE(Puntaje!I54)</f>
        <v>5.1515151515151514</v>
      </c>
      <c r="G54" s="369">
        <f>AVERAGE(Puntaje!J54:N54)</f>
        <v>7.0909090909090908</v>
      </c>
      <c r="H54" s="369">
        <f>AVERAGE(Puntaje!O54:R54)</f>
        <v>7.083333333333333</v>
      </c>
      <c r="I54" s="369">
        <f>AVERAGE(Puntaje!S54:V54)</f>
        <v>3.75</v>
      </c>
      <c r="J54" s="369">
        <f>AVERAGE(Puntaje!W54:Y54)</f>
        <v>4.6464646464646462</v>
      </c>
      <c r="K54" s="369">
        <f>AVERAGE(Puntaje!Z54:AF54)</f>
        <v>3.2900432900432901</v>
      </c>
      <c r="L54" s="369">
        <f>AVERAGE(Puntaje!AG54:AR54)</f>
        <v>7.5631313131313123</v>
      </c>
      <c r="M54" s="369">
        <f>AVERAGE(Puntaje!AS54:AZ54)</f>
        <v>7.8030303030303036</v>
      </c>
      <c r="N54" s="369">
        <f>AVERAGE(Puntaje!BA54:BB54)</f>
        <v>3.7121212121212119</v>
      </c>
      <c r="O54" s="369">
        <f>AVERAGE(Puntaje!BC54:BG54)</f>
        <v>4.9696969696969706</v>
      </c>
      <c r="P54" s="369">
        <f>AVERAGE(Puntaje!BH54:BK54)</f>
        <v>4.9242424242424239</v>
      </c>
      <c r="Q54" s="369">
        <f>AVERAGE(Puntaje!BL54:BM54)</f>
        <v>7.2727272727272734</v>
      </c>
      <c r="R54" s="369">
        <f>AVERAGE(Puntaje!BN54:BP54)</f>
        <v>4.595959595959596</v>
      </c>
      <c r="S54" s="369">
        <f>AVERAGE(Puntaje!BQ54:BR54)</f>
        <v>5.6060606060606055</v>
      </c>
      <c r="T54" s="369">
        <f>AVERAGE(Puntaje!BS54:BT54)</f>
        <v>4.3181818181818183</v>
      </c>
      <c r="U54" s="369">
        <f>AVERAGE(Puntaje!BU54)</f>
        <v>7.5757575757575761</v>
      </c>
    </row>
    <row r="55" spans="1:21">
      <c r="A55" s="367">
        <v>68</v>
      </c>
      <c r="B55" s="367" t="s">
        <v>100</v>
      </c>
      <c r="C55" s="367">
        <v>2023</v>
      </c>
      <c r="D55" s="369">
        <f>AVERAGE(Puntaje!D55:E55)</f>
        <v>4.7727272727272725</v>
      </c>
      <c r="E55" s="369">
        <f>AVERAGE(Puntaje!F55:H55)</f>
        <v>6.6161616161616159</v>
      </c>
      <c r="F55" s="369">
        <f>AVERAGE(Puntaje!I55)</f>
        <v>1.9696969696969697</v>
      </c>
      <c r="G55" s="369">
        <f>AVERAGE(Puntaje!J55:N55)</f>
        <v>6.1818181818181817</v>
      </c>
      <c r="H55" s="369">
        <f>AVERAGE(Puntaje!O55:R55)</f>
        <v>4.4318181818181817</v>
      </c>
      <c r="I55" s="369">
        <f>AVERAGE(Puntaje!S55:V55)</f>
        <v>6.0606060606060606</v>
      </c>
      <c r="J55" s="369">
        <f>AVERAGE(Puntaje!W55:Y55)</f>
        <v>5.8080808080808088</v>
      </c>
      <c r="K55" s="369">
        <f>AVERAGE(Puntaje!Z55:AF55)</f>
        <v>5.2380952380952381</v>
      </c>
      <c r="L55" s="369">
        <f>AVERAGE(Puntaje!AG55:AR55)</f>
        <v>6.9570707070707085</v>
      </c>
      <c r="M55" s="369">
        <f>AVERAGE(Puntaje!AS55:AZ55)</f>
        <v>5.7765151515151523</v>
      </c>
      <c r="N55" s="369">
        <f>AVERAGE(Puntaje!BA55:BB55)</f>
        <v>3.6363636363636362</v>
      </c>
      <c r="O55" s="369">
        <f>AVERAGE(Puntaje!BC55:BG55)</f>
        <v>5.2121212121212128</v>
      </c>
      <c r="P55" s="369">
        <f>AVERAGE(Puntaje!BH55:BK55)</f>
        <v>5.9848484848484844</v>
      </c>
      <c r="Q55" s="369">
        <f>AVERAGE(Puntaje!BL55:BM55)</f>
        <v>5.2272727272727275</v>
      </c>
      <c r="R55" s="369">
        <f>AVERAGE(Puntaje!BN55:BP55)</f>
        <v>4.6464646464646462</v>
      </c>
      <c r="S55" s="369">
        <f>AVERAGE(Puntaje!BQ55:BR55)</f>
        <v>6.4393939393939394</v>
      </c>
      <c r="T55" s="369">
        <f>AVERAGE(Puntaje!BS55:BT55)</f>
        <v>8.1060606060606055</v>
      </c>
      <c r="U55" s="369">
        <f>AVERAGE(Puntaje!BU55)</f>
        <v>7.8787878787878789</v>
      </c>
    </row>
    <row r="56" spans="1:21">
      <c r="A56" s="367">
        <v>70</v>
      </c>
      <c r="B56" s="367" t="s">
        <v>101</v>
      </c>
      <c r="C56" s="367">
        <v>2023</v>
      </c>
      <c r="D56" s="369">
        <f>AVERAGE(Puntaje!D56:E56)</f>
        <v>6.5151515151515156</v>
      </c>
      <c r="E56" s="369">
        <f>AVERAGE(Puntaje!F56:H56)</f>
        <v>2.0707070707070709</v>
      </c>
      <c r="F56" s="369">
        <f>AVERAGE(Puntaje!I56)</f>
        <v>1.2121212121212122</v>
      </c>
      <c r="G56" s="369">
        <f>AVERAGE(Puntaje!J56:N56)</f>
        <v>4.7878787878787881</v>
      </c>
      <c r="H56" s="369">
        <f>AVERAGE(Puntaje!O56:R56)</f>
        <v>6.8939393939393936</v>
      </c>
      <c r="I56" s="369">
        <f>AVERAGE(Puntaje!S56:V56)</f>
        <v>4.9999999999999991</v>
      </c>
      <c r="J56" s="369">
        <f>AVERAGE(Puntaje!W56:Y56)</f>
        <v>6.2626262626262621</v>
      </c>
      <c r="K56" s="369">
        <f>AVERAGE(Puntaje!Z56:AF56)</f>
        <v>5.9740259740259756</v>
      </c>
      <c r="L56" s="369">
        <f>AVERAGE(Puntaje!AG56:AR56)</f>
        <v>3.964646464646465</v>
      </c>
      <c r="M56" s="369">
        <f>AVERAGE(Puntaje!AS56:AZ56)</f>
        <v>4.2803030303030294</v>
      </c>
      <c r="N56" s="369">
        <f>AVERAGE(Puntaje!BA56:BB56)</f>
        <v>9.4696969696969688</v>
      </c>
      <c r="O56" s="369">
        <f>AVERAGE(Puntaje!BC56:BG56)</f>
        <v>5.6969696969696972</v>
      </c>
      <c r="P56" s="369">
        <f>AVERAGE(Puntaje!BH56:BK56)</f>
        <v>1.4772727272727273</v>
      </c>
      <c r="Q56" s="369">
        <f>AVERAGE(Puntaje!BL56:BM56)</f>
        <v>3.6363636363636362</v>
      </c>
      <c r="R56" s="369">
        <f>AVERAGE(Puntaje!BN56:BP56)</f>
        <v>5.2525252525252526</v>
      </c>
      <c r="S56" s="369">
        <f>AVERAGE(Puntaje!BQ56:BR56)</f>
        <v>2.6515151515151514</v>
      </c>
      <c r="T56" s="369">
        <f>AVERAGE(Puntaje!BS56:BT56)</f>
        <v>3.4090909090909092</v>
      </c>
      <c r="U56" s="369">
        <f>AVERAGE(Puntaje!BU56)</f>
        <v>2.4242424242424243</v>
      </c>
    </row>
    <row r="57" spans="1:21">
      <c r="A57" s="367">
        <v>73</v>
      </c>
      <c r="B57" s="367" t="s">
        <v>102</v>
      </c>
      <c r="C57" s="367">
        <v>2023</v>
      </c>
      <c r="D57" s="369">
        <f>AVERAGE(Puntaje!D57:E57)</f>
        <v>6.2121212121212119</v>
      </c>
      <c r="E57" s="369">
        <f>AVERAGE(Puntaje!F57:H57)</f>
        <v>5.404040404040404</v>
      </c>
      <c r="F57" s="369">
        <f>AVERAGE(Puntaje!I57)</f>
        <v>6.3636363636363633</v>
      </c>
      <c r="G57" s="369">
        <f>AVERAGE(Puntaje!J57:N57)</f>
        <v>5.1818181818181817</v>
      </c>
      <c r="H57" s="369">
        <f>AVERAGE(Puntaje!O57:R57)</f>
        <v>6.3257575757575752</v>
      </c>
      <c r="I57" s="369">
        <f>AVERAGE(Puntaje!S57:V57)</f>
        <v>3.8636363636363633</v>
      </c>
      <c r="J57" s="369">
        <f>AVERAGE(Puntaje!W57:Y57)</f>
        <v>6.666666666666667</v>
      </c>
      <c r="K57" s="369">
        <f>AVERAGE(Puntaje!Z57:AF57)</f>
        <v>3.0303030303030307</v>
      </c>
      <c r="L57" s="369">
        <f>AVERAGE(Puntaje!AG57:AR57)</f>
        <v>6.5277777777777777</v>
      </c>
      <c r="M57" s="369">
        <f>AVERAGE(Puntaje!AS57:AZ57)</f>
        <v>7.3674242424242422</v>
      </c>
      <c r="N57" s="369">
        <f>AVERAGE(Puntaje!BA57:BB57)</f>
        <v>3.333333333333333</v>
      </c>
      <c r="O57" s="369">
        <f>AVERAGE(Puntaje!BC57:BG57)</f>
        <v>5.6363636363636358</v>
      </c>
      <c r="P57" s="369">
        <f>AVERAGE(Puntaje!BH57:BK57)</f>
        <v>2.7651515151515151</v>
      </c>
      <c r="Q57" s="369">
        <f>AVERAGE(Puntaje!BL57:BM57)</f>
        <v>5.454545454545455</v>
      </c>
      <c r="R57" s="369">
        <f>AVERAGE(Puntaje!BN57:BP57)</f>
        <v>4.7979797979797985</v>
      </c>
      <c r="S57" s="369">
        <f>AVERAGE(Puntaje!BQ57:BR57)</f>
        <v>4.3181818181818183</v>
      </c>
      <c r="T57" s="369">
        <f>AVERAGE(Puntaje!BS57:BT57)</f>
        <v>8.4090909090909101</v>
      </c>
      <c r="U57" s="369">
        <f>AVERAGE(Puntaje!BU57)</f>
        <v>6.2121212121212119</v>
      </c>
    </row>
    <row r="58" spans="1:21">
      <c r="A58" s="367">
        <v>76</v>
      </c>
      <c r="B58" s="367" t="s">
        <v>103</v>
      </c>
      <c r="C58" s="367">
        <v>2023</v>
      </c>
      <c r="D58" s="369">
        <f>AVERAGE(Puntaje!D58:E58)</f>
        <v>4.6969696969696972</v>
      </c>
      <c r="E58" s="369">
        <f>AVERAGE(Puntaje!F58:H58)</f>
        <v>9.0404040404040398</v>
      </c>
      <c r="F58" s="369">
        <f>AVERAGE(Puntaje!I58)</f>
        <v>6.6666666666666661</v>
      </c>
      <c r="G58" s="369">
        <f>AVERAGE(Puntaje!J58:N58)</f>
        <v>7.6969696969696972</v>
      </c>
      <c r="H58" s="369">
        <f>AVERAGE(Puntaje!O58:R58)</f>
        <v>5.795454545454545</v>
      </c>
      <c r="I58" s="369">
        <f>AVERAGE(Puntaje!S58:V58)</f>
        <v>3.5227272727272725</v>
      </c>
      <c r="J58" s="369">
        <f>AVERAGE(Puntaje!W58:Y58)</f>
        <v>4.7979797979797976</v>
      </c>
      <c r="K58" s="369">
        <f>AVERAGE(Puntaje!Z58:AF58)</f>
        <v>4.2857142857142856</v>
      </c>
      <c r="L58" s="369">
        <f>AVERAGE(Puntaje!AG58:AR58)</f>
        <v>6.1237373737373737</v>
      </c>
      <c r="M58" s="369">
        <f>AVERAGE(Puntaje!AS58:AZ58)</f>
        <v>7.6515151515151514</v>
      </c>
      <c r="N58" s="369">
        <f>AVERAGE(Puntaje!BA58:BB58)</f>
        <v>2.8787878787878789</v>
      </c>
      <c r="O58" s="369">
        <f>AVERAGE(Puntaje!BC58:BG58)</f>
        <v>5.1515151515151514</v>
      </c>
      <c r="P58" s="369">
        <f>AVERAGE(Puntaje!BH58:BK58)</f>
        <v>6.2121212121212128</v>
      </c>
      <c r="Q58" s="369">
        <f>AVERAGE(Puntaje!BL58:BM58)</f>
        <v>3.6363636363636362</v>
      </c>
      <c r="R58" s="369">
        <f>AVERAGE(Puntaje!BN58:BP58)</f>
        <v>5.404040404040404</v>
      </c>
      <c r="S58" s="369">
        <f>AVERAGE(Puntaje!BQ58:BR58)</f>
        <v>6.9696969696969688</v>
      </c>
      <c r="T58" s="369">
        <f>AVERAGE(Puntaje!BS58:BT58)</f>
        <v>8.4090909090909101</v>
      </c>
      <c r="U58" s="369">
        <f>AVERAGE(Puntaje!BU58)</f>
        <v>8.3333333333333339</v>
      </c>
    </row>
    <row r="59" spans="1:21">
      <c r="A59" s="367">
        <v>81</v>
      </c>
      <c r="B59" s="367" t="s">
        <v>104</v>
      </c>
      <c r="C59" s="367">
        <v>2023</v>
      </c>
      <c r="D59" s="369">
        <f>AVERAGE(Puntaje!D59:E59)</f>
        <v>1.7424242424242422</v>
      </c>
      <c r="E59" s="369">
        <f>AVERAGE(Puntaje!F59:H59)</f>
        <v>7.3232323232323226</v>
      </c>
      <c r="F59" s="369">
        <f>AVERAGE(Puntaje!I59)</f>
        <v>1.8181818181818183</v>
      </c>
      <c r="G59" s="369">
        <f>AVERAGE(Puntaje!J59:N59)</f>
        <v>1.9393939393939399</v>
      </c>
      <c r="H59" s="369">
        <f>AVERAGE(Puntaje!O59:R59)</f>
        <v>5.4924242424242422</v>
      </c>
      <c r="I59" s="369">
        <f>AVERAGE(Puntaje!S59:V59)</f>
        <v>7.8787878787878789</v>
      </c>
      <c r="J59" s="369">
        <f>AVERAGE(Puntaje!W59:Y59)</f>
        <v>5.7575757575757578</v>
      </c>
      <c r="K59" s="369">
        <f>AVERAGE(Puntaje!Z59:AF59)</f>
        <v>4.0909090909090908</v>
      </c>
      <c r="L59" s="369">
        <f>AVERAGE(Puntaje!AG59:AR59)</f>
        <v>2.6641414141414144</v>
      </c>
      <c r="M59" s="369">
        <f>AVERAGE(Puntaje!AS59:AZ59)</f>
        <v>3.4469696969696968</v>
      </c>
      <c r="N59" s="369">
        <f>AVERAGE(Puntaje!BA59:BB59)</f>
        <v>2.0454545454545454</v>
      </c>
      <c r="O59" s="369">
        <f>AVERAGE(Puntaje!BC59:BG59)</f>
        <v>7.7272727272727266</v>
      </c>
      <c r="P59" s="369">
        <f>AVERAGE(Puntaje!BH59:BK59)</f>
        <v>8.295454545454545</v>
      </c>
      <c r="Q59" s="369">
        <f>AVERAGE(Puntaje!BL59:BM59)</f>
        <v>4.1666666666666661</v>
      </c>
      <c r="R59" s="369">
        <f>AVERAGE(Puntaje!BN59:BP59)</f>
        <v>4.8484848484848486</v>
      </c>
      <c r="S59" s="369">
        <f>AVERAGE(Puntaje!BQ59:BR59)</f>
        <v>0.45454545454545459</v>
      </c>
      <c r="T59" s="369">
        <f>AVERAGE(Puntaje!BS59:BT59)</f>
        <v>2.4242424242424239</v>
      </c>
      <c r="U59" s="369">
        <f>AVERAGE(Puntaje!BU59)</f>
        <v>2.8787878787878789</v>
      </c>
    </row>
    <row r="60" spans="1:21">
      <c r="A60" s="367">
        <v>85</v>
      </c>
      <c r="B60" s="367" t="s">
        <v>105</v>
      </c>
      <c r="C60" s="367">
        <v>2023</v>
      </c>
      <c r="D60" s="369">
        <f>AVERAGE(Puntaje!D60:E60)</f>
        <v>2.1969696969696972</v>
      </c>
      <c r="E60" s="369">
        <f>AVERAGE(Puntaje!F60:H60)</f>
        <v>6.0101010101010104</v>
      </c>
      <c r="F60" s="369">
        <f>AVERAGE(Puntaje!I60)</f>
        <v>6.9696969696969706</v>
      </c>
      <c r="G60" s="369">
        <f>AVERAGE(Puntaje!J60:N60)</f>
        <v>5.4242424242424239</v>
      </c>
      <c r="H60" s="369">
        <f>AVERAGE(Puntaje!O60:R60)</f>
        <v>5.9848484848484835</v>
      </c>
      <c r="I60" s="369">
        <f>AVERAGE(Puntaje!S60:V60)</f>
        <v>2.0454545454545454</v>
      </c>
      <c r="J60" s="369">
        <f>AVERAGE(Puntaje!W60:Y60)</f>
        <v>5.404040404040404</v>
      </c>
      <c r="K60" s="369">
        <f>AVERAGE(Puntaje!Z60:AF60)</f>
        <v>4.4155844155844148</v>
      </c>
      <c r="L60" s="369">
        <f>AVERAGE(Puntaje!AG60:AR60)</f>
        <v>3.6616161616161613</v>
      </c>
      <c r="M60" s="369">
        <f>AVERAGE(Puntaje!AS60:AZ60)</f>
        <v>4.9431818181818183</v>
      </c>
      <c r="N60" s="369">
        <f>AVERAGE(Puntaje!BA60:BB60)</f>
        <v>3.0303030303030303</v>
      </c>
      <c r="O60" s="369">
        <f>AVERAGE(Puntaje!BC60:BG60)</f>
        <v>3.6060606060606064</v>
      </c>
      <c r="P60" s="369">
        <f>AVERAGE(Puntaje!BH60:BK60)</f>
        <v>6.742424242424244</v>
      </c>
      <c r="Q60" s="369">
        <f>AVERAGE(Puntaje!BL60:BM60)</f>
        <v>3.7121212121212119</v>
      </c>
      <c r="R60" s="369">
        <f>AVERAGE(Puntaje!BN60:BP60)</f>
        <v>4.6969696969696964</v>
      </c>
      <c r="S60" s="369">
        <f>AVERAGE(Puntaje!BQ60:BR60)</f>
        <v>5.3030303030303028</v>
      </c>
      <c r="T60" s="369">
        <f>AVERAGE(Puntaje!BS60:BT60)</f>
        <v>1.8181818181818183</v>
      </c>
      <c r="U60" s="369">
        <f>AVERAGE(Puntaje!BU60)</f>
        <v>8.4848484848484844</v>
      </c>
    </row>
    <row r="61" spans="1:21">
      <c r="A61" s="367">
        <v>86</v>
      </c>
      <c r="B61" s="367" t="s">
        <v>106</v>
      </c>
      <c r="C61" s="367">
        <v>2023</v>
      </c>
      <c r="D61" s="369">
        <f>AVERAGE(Puntaje!D61:E61)</f>
        <v>0.98484848484848486</v>
      </c>
      <c r="E61" s="369">
        <f>AVERAGE(Puntaje!F61:H61)</f>
        <v>2.2727272727272729</v>
      </c>
      <c r="F61" s="369">
        <f>AVERAGE(Puntaje!I61)</f>
        <v>0.90909090909090917</v>
      </c>
      <c r="G61" s="369">
        <f>AVERAGE(Puntaje!J61:N61)</f>
        <v>4.3030303030303028</v>
      </c>
      <c r="H61" s="369">
        <f>AVERAGE(Puntaje!O61:R61)</f>
        <v>3.7878787878787881</v>
      </c>
      <c r="I61" s="369">
        <f>AVERAGE(Puntaje!S61:V61)</f>
        <v>5.1893939393939394</v>
      </c>
      <c r="J61" s="369">
        <f>AVERAGE(Puntaje!W61:Y61)</f>
        <v>4.4444444444444438</v>
      </c>
      <c r="K61" s="369">
        <f>AVERAGE(Puntaje!Z61:AF61)</f>
        <v>5.2380952380952381</v>
      </c>
      <c r="L61" s="369">
        <f>AVERAGE(Puntaje!AG61:AR61)</f>
        <v>4.0782828282828287</v>
      </c>
      <c r="M61" s="369">
        <f>AVERAGE(Puntaje!AS61:AZ61)</f>
        <v>4.6022727272727275</v>
      </c>
      <c r="N61" s="369">
        <f>AVERAGE(Puntaje!BA61:BB61)</f>
        <v>4.8484848484848486</v>
      </c>
      <c r="O61" s="369">
        <f>AVERAGE(Puntaje!BC61:BG61)</f>
        <v>5.1212121212121211</v>
      </c>
      <c r="P61" s="369">
        <f>AVERAGE(Puntaje!BH61:BK61)</f>
        <v>5.6060606060606064</v>
      </c>
      <c r="Q61" s="369">
        <f>AVERAGE(Puntaje!BL61:BM61)</f>
        <v>5.9090909090909083</v>
      </c>
      <c r="R61" s="369">
        <f>AVERAGE(Puntaje!BN61:BP61)</f>
        <v>1.9191919191919193</v>
      </c>
      <c r="S61" s="369">
        <f>AVERAGE(Puntaje!BQ61:BR61)</f>
        <v>2.1212121212121211</v>
      </c>
      <c r="T61" s="369">
        <f>AVERAGE(Puntaje!BS61:BT61)</f>
        <v>2.9545454545454541</v>
      </c>
      <c r="U61" s="369">
        <f>AVERAGE(Puntaje!BU61)</f>
        <v>2.2727272727272725</v>
      </c>
    </row>
    <row r="62" spans="1:21" ht="27">
      <c r="A62" s="367">
        <v>88</v>
      </c>
      <c r="B62" s="367" t="s">
        <v>107</v>
      </c>
      <c r="C62" s="367">
        <v>2023</v>
      </c>
      <c r="D62" s="369">
        <f>AVERAGE(Puntaje!D62:E62)</f>
        <v>7.045454545454545</v>
      </c>
      <c r="E62" s="369">
        <f>AVERAGE(Puntaje!F62:H62)</f>
        <v>5.9090909090909092</v>
      </c>
      <c r="F62" s="369">
        <f>AVERAGE(Puntaje!I62)</f>
        <v>9.2424242424242422</v>
      </c>
      <c r="G62" s="369">
        <f>AVERAGE(Puntaje!J62:N62)</f>
        <v>4.666666666666667</v>
      </c>
      <c r="H62" s="369">
        <f>AVERAGE(Puntaje!O62:R62)</f>
        <v>3.2575757575757573</v>
      </c>
      <c r="I62" s="369">
        <f>AVERAGE(Puntaje!S62:V62)</f>
        <v>9.8863636363636367</v>
      </c>
      <c r="J62" s="369">
        <f>AVERAGE(Puntaje!W62:Y62)</f>
        <v>8.8383838383838391</v>
      </c>
      <c r="K62" s="369">
        <f>AVERAGE(Puntaje!Z62:AF62)</f>
        <v>5.887445887445887</v>
      </c>
      <c r="L62" s="369">
        <f>AVERAGE(Puntaje!AG62:AR62)</f>
        <v>5.2020202020202015</v>
      </c>
      <c r="M62" s="369">
        <f>AVERAGE(Puntaje!AS62:AZ62)</f>
        <v>3.1060606060606055</v>
      </c>
      <c r="N62" s="369">
        <f>AVERAGE(Puntaje!BA62:BB62)</f>
        <v>4.166666666666667</v>
      </c>
      <c r="O62" s="369">
        <f>AVERAGE(Puntaje!BC62:BG62)</f>
        <v>5.2121212121212128</v>
      </c>
      <c r="P62" s="369">
        <f>AVERAGE(Puntaje!BH62:BK62)</f>
        <v>8.4469696969696955</v>
      </c>
      <c r="Q62" s="369">
        <f>AVERAGE(Puntaje!BL62:BM62)</f>
        <v>5.6060606060606055</v>
      </c>
      <c r="R62" s="369">
        <f>AVERAGE(Puntaje!BN62:BP62)</f>
        <v>5.7070707070707059</v>
      </c>
      <c r="S62" s="369">
        <f>AVERAGE(Puntaje!BQ62:BR62)</f>
        <v>4.6969696969696972</v>
      </c>
      <c r="T62" s="369">
        <f>AVERAGE(Puntaje!BS62:BT62)</f>
        <v>4.6969696969696972</v>
      </c>
      <c r="U62" s="369">
        <f>AVERAGE(Puntaje!BU62)</f>
        <v>1.6666666666666665</v>
      </c>
    </row>
    <row r="63" spans="1:21">
      <c r="A63" s="367">
        <v>91</v>
      </c>
      <c r="B63" s="367" t="s">
        <v>108</v>
      </c>
      <c r="C63" s="367">
        <v>2023</v>
      </c>
      <c r="D63" s="369">
        <f>AVERAGE(Puntaje!D63:E63)</f>
        <v>2.5757575757575757</v>
      </c>
      <c r="E63" s="369">
        <f>AVERAGE(Puntaje!F63:H63)</f>
        <v>1.5656565656565657</v>
      </c>
      <c r="F63" s="369">
        <f>AVERAGE(Puntaje!I63)</f>
        <v>8.0303030303030294</v>
      </c>
      <c r="G63" s="369">
        <f>AVERAGE(Puntaje!J63:N63)</f>
        <v>3.1818181818181821</v>
      </c>
      <c r="H63" s="369">
        <f>AVERAGE(Puntaje!O63:R63)</f>
        <v>0.45454545454545459</v>
      </c>
      <c r="I63" s="369">
        <f>AVERAGE(Puntaje!S63:V63)</f>
        <v>6.3257575757575761</v>
      </c>
      <c r="J63" s="369">
        <f>AVERAGE(Puntaje!W63:Y63)</f>
        <v>8.2323232323232318</v>
      </c>
      <c r="K63" s="369">
        <f>AVERAGE(Puntaje!Z63:AF63)</f>
        <v>3.5714285714285716</v>
      </c>
      <c r="L63" s="369">
        <f>AVERAGE(Puntaje!AG63:AR63)</f>
        <v>1.5530303030303028</v>
      </c>
      <c r="M63" s="369">
        <f>AVERAGE(Puntaje!AS63:AZ63)</f>
        <v>3.9204545454545454</v>
      </c>
      <c r="N63" s="369">
        <f>AVERAGE(Puntaje!BA63:BB63)</f>
        <v>0.45454545454545459</v>
      </c>
      <c r="O63" s="369">
        <f>AVERAGE(Puntaje!BC63:BG63)</f>
        <v>5.8787878787878789</v>
      </c>
      <c r="P63" s="369">
        <f>AVERAGE(Puntaje!BH63:BK63)</f>
        <v>7.121212121212122</v>
      </c>
      <c r="Q63" s="369">
        <f>AVERAGE(Puntaje!BL63:BM63)</f>
        <v>4.8484848484848495</v>
      </c>
      <c r="R63" s="369">
        <f>AVERAGE(Puntaje!BN63:BP63)</f>
        <v>1.0606060606060606</v>
      </c>
      <c r="S63" s="369">
        <f>AVERAGE(Puntaje!BQ63:BR63)</f>
        <v>5.6818181818181817</v>
      </c>
      <c r="T63" s="369">
        <f>AVERAGE(Puntaje!BS63:BT63)</f>
        <v>0.60606060606060608</v>
      </c>
      <c r="U63" s="369">
        <f>AVERAGE(Puntaje!BU63)</f>
        <v>0.30303030303030304</v>
      </c>
    </row>
    <row r="64" spans="1:21">
      <c r="A64" s="367">
        <v>94</v>
      </c>
      <c r="B64" s="367" t="s">
        <v>109</v>
      </c>
      <c r="C64" s="367">
        <v>2023</v>
      </c>
      <c r="D64" s="369">
        <f>AVERAGE(Puntaje!D64:E64)</f>
        <v>3.1818181818181817</v>
      </c>
      <c r="E64" s="369">
        <f>AVERAGE(Puntaje!F64:H64)</f>
        <v>0.55555555555555547</v>
      </c>
      <c r="F64" s="369">
        <f>AVERAGE(Puntaje!I64)</f>
        <v>2.2727272727272725</v>
      </c>
      <c r="G64" s="369">
        <f>AVERAGE(Puntaje!J64:N64)</f>
        <v>3.3939393939393936</v>
      </c>
      <c r="H64" s="369">
        <f>AVERAGE(Puntaje!O64:R64)</f>
        <v>1.9318181818181817</v>
      </c>
      <c r="I64" s="369">
        <f>AVERAGE(Puntaje!S64:V64)</f>
        <v>4.6590909090909083</v>
      </c>
      <c r="J64" s="369">
        <f>AVERAGE(Puntaje!W64:Y64)</f>
        <v>7.8282828282828278</v>
      </c>
      <c r="K64" s="369">
        <f>AVERAGE(Puntaje!Z64:AF64)</f>
        <v>4.6103896103896105</v>
      </c>
      <c r="L64" s="369">
        <f>AVERAGE(Puntaje!AG64:AR64)</f>
        <v>1.553030303030303</v>
      </c>
      <c r="M64" s="369">
        <f>AVERAGE(Puntaje!AS64:AZ64)</f>
        <v>2.8409090909090913</v>
      </c>
      <c r="N64" s="369">
        <f>AVERAGE(Puntaje!BA64:BB64)</f>
        <v>5.0757575757575761</v>
      </c>
      <c r="O64" s="369">
        <f>AVERAGE(Puntaje!BC64:BG64)</f>
        <v>3.1515151515151514</v>
      </c>
      <c r="P64" s="369">
        <f>AVERAGE(Puntaje!BH64:BK64)</f>
        <v>6.7803030303030312</v>
      </c>
      <c r="Q64" s="369">
        <f>AVERAGE(Puntaje!BL64:BM64)</f>
        <v>5.1515151515151514</v>
      </c>
      <c r="R64" s="369">
        <f>AVERAGE(Puntaje!BN64:BP64)</f>
        <v>2.5757575757575757</v>
      </c>
      <c r="S64" s="369">
        <f>AVERAGE(Puntaje!BQ64:BR64)</f>
        <v>0.98484848484848497</v>
      </c>
      <c r="T64" s="369">
        <f>AVERAGE(Puntaje!BS64:BT64)</f>
        <v>0.37878787878787878</v>
      </c>
      <c r="U64" s="369">
        <f>AVERAGE(Puntaje!BU64)</f>
        <v>0.60606060606060608</v>
      </c>
    </row>
    <row r="65" spans="1:21">
      <c r="A65" s="367">
        <v>95</v>
      </c>
      <c r="B65" s="367" t="s">
        <v>110</v>
      </c>
      <c r="C65" s="367">
        <v>2023</v>
      </c>
      <c r="D65" s="369">
        <f>AVERAGE(Puntaje!D65:E65)</f>
        <v>3.0303030303030303</v>
      </c>
      <c r="E65" s="369">
        <f>AVERAGE(Puntaje!F65:H65)</f>
        <v>1.3131313131313131</v>
      </c>
      <c r="F65" s="369">
        <f>AVERAGE(Puntaje!I65)</f>
        <v>4.6969696969696972</v>
      </c>
      <c r="G65" s="369">
        <f>AVERAGE(Puntaje!J65:N65)</f>
        <v>3.3636363636363633</v>
      </c>
      <c r="H65" s="369">
        <f>AVERAGE(Puntaje!O65:R65)</f>
        <v>2.9545454545454546</v>
      </c>
      <c r="I65" s="369">
        <f>AVERAGE(Puntaje!S65:V65)</f>
        <v>2.2727272727272729</v>
      </c>
      <c r="J65" s="369">
        <f>AVERAGE(Puntaje!W65:Y65)</f>
        <v>4.0404040404040407</v>
      </c>
      <c r="K65" s="369">
        <f>AVERAGE(Puntaje!Z65:AF65)</f>
        <v>3.2683982683982684</v>
      </c>
      <c r="L65" s="369">
        <f>AVERAGE(Puntaje!AG65:AR65)</f>
        <v>4.1792929292929299</v>
      </c>
      <c r="M65" s="369">
        <f>AVERAGE(Puntaje!AS65:AZ65)</f>
        <v>1.9886363636363638</v>
      </c>
      <c r="N65" s="369">
        <f>AVERAGE(Puntaje!BA65:BB65)</f>
        <v>4.6212121212121211</v>
      </c>
      <c r="O65" s="369">
        <f>AVERAGE(Puntaje!BC65:BG65)</f>
        <v>4.333333333333333</v>
      </c>
      <c r="P65" s="369">
        <f>AVERAGE(Puntaje!BH65:BK65)</f>
        <v>7.4621212121212119</v>
      </c>
      <c r="Q65" s="369">
        <f>AVERAGE(Puntaje!BL65:BM65)</f>
        <v>6.3636363636363633</v>
      </c>
      <c r="R65" s="369">
        <f>AVERAGE(Puntaje!BN65:BP65)</f>
        <v>4.8989898989898988</v>
      </c>
      <c r="S65" s="369">
        <f>AVERAGE(Puntaje!BQ65:BR65)</f>
        <v>4.9242424242424248</v>
      </c>
      <c r="T65" s="369">
        <f>AVERAGE(Puntaje!BS65:BT65)</f>
        <v>0.98484848484848497</v>
      </c>
      <c r="U65" s="369">
        <f>AVERAGE(Puntaje!BU65)</f>
        <v>3.0303030303030303</v>
      </c>
    </row>
    <row r="66" spans="1:21">
      <c r="A66" s="367">
        <v>97</v>
      </c>
      <c r="B66" s="367" t="s">
        <v>111</v>
      </c>
      <c r="C66" s="367">
        <v>2023</v>
      </c>
      <c r="D66" s="369">
        <f>AVERAGE(Puntaje!D66:E66)</f>
        <v>0.30303030303030304</v>
      </c>
      <c r="E66" s="369">
        <f>AVERAGE(Puntaje!F66:H66)</f>
        <v>1.9191919191919193</v>
      </c>
      <c r="F66" s="369">
        <f>AVERAGE(Puntaje!I66)</f>
        <v>10</v>
      </c>
      <c r="G66" s="369">
        <f>AVERAGE(Puntaje!J66:N66)</f>
        <v>2.1212121212121211</v>
      </c>
      <c r="H66" s="369">
        <f>AVERAGE(Puntaje!O66:R66)</f>
        <v>2.8409090909090908</v>
      </c>
      <c r="I66" s="369">
        <f>AVERAGE(Puntaje!S66:V66)</f>
        <v>4.8484848484848486</v>
      </c>
      <c r="J66" s="369">
        <f>AVERAGE(Puntaje!W66:Y66)</f>
        <v>3.737373737373737</v>
      </c>
      <c r="K66" s="369">
        <f>AVERAGE(Puntaje!Z66:AF66)</f>
        <v>3.8095238095238098</v>
      </c>
      <c r="L66" s="369">
        <f>AVERAGE(Puntaje!AG66:AR66)</f>
        <v>2.1464646464646466</v>
      </c>
      <c r="M66" s="369">
        <f>AVERAGE(Puntaje!AS66:AZ66)</f>
        <v>1.7234848484848484</v>
      </c>
      <c r="N66" s="369">
        <f>AVERAGE(Puntaje!BA66:BB66)</f>
        <v>3.106060606060606</v>
      </c>
      <c r="O66" s="369">
        <f>AVERAGE(Puntaje!BC66:BG66)</f>
        <v>5.8181818181818183</v>
      </c>
      <c r="P66" s="369">
        <f>AVERAGE(Puntaje!BH66:BK66)</f>
        <v>8.7878787878787872</v>
      </c>
      <c r="Q66" s="369">
        <f>AVERAGE(Puntaje!BL66:BM66)</f>
        <v>5.5303030303030303</v>
      </c>
      <c r="R66" s="369">
        <f>AVERAGE(Puntaje!BN66:BP66)</f>
        <v>2.8787878787878789</v>
      </c>
      <c r="S66" s="369">
        <f>AVERAGE(Puntaje!BQ66:BR66)</f>
        <v>1.1363636363636362</v>
      </c>
      <c r="T66" s="369">
        <f>AVERAGE(Puntaje!BS66:BT66)</f>
        <v>0.53030303030303039</v>
      </c>
      <c r="U66" s="369">
        <f>AVERAGE(Puntaje!BU66)</f>
        <v>0.45454545454545459</v>
      </c>
    </row>
    <row r="67" spans="1:21">
      <c r="A67" s="367">
        <v>99</v>
      </c>
      <c r="B67" s="367" t="s">
        <v>112</v>
      </c>
      <c r="C67" s="367">
        <v>2023</v>
      </c>
      <c r="D67" s="369">
        <f>AVERAGE(Puntaje!D67:E67)</f>
        <v>0.53030303030303028</v>
      </c>
      <c r="E67" s="369">
        <f>AVERAGE(Puntaje!F67:H67)</f>
        <v>0.25252525252525254</v>
      </c>
      <c r="F67" s="369">
        <f>AVERAGE(Puntaje!I67)</f>
        <v>9.5454545454545467</v>
      </c>
      <c r="G67" s="369">
        <f>AVERAGE(Puntaje!J67:N67)</f>
        <v>0.60606060606060619</v>
      </c>
      <c r="H67" s="369">
        <f>AVERAGE(Puntaje!O67:R67)</f>
        <v>4.5833333333333339</v>
      </c>
      <c r="I67" s="369">
        <f>AVERAGE(Puntaje!S67:V67)</f>
        <v>4.8106060606060606</v>
      </c>
      <c r="J67" s="369">
        <f>AVERAGE(Puntaje!W67:Y67)</f>
        <v>6.1111111111111107</v>
      </c>
      <c r="K67" s="369">
        <f>AVERAGE(Puntaje!Z67:AF67)</f>
        <v>6.3203463203463217</v>
      </c>
      <c r="L67" s="369">
        <f>AVERAGE(Puntaje!AG67:AR67)</f>
        <v>2.1085858585858586</v>
      </c>
      <c r="M67" s="369">
        <f>AVERAGE(Puntaje!AS67:AZ67)</f>
        <v>4.7159090909090908</v>
      </c>
      <c r="N67" s="369">
        <f>AVERAGE(Puntaje!BA67:BB67)</f>
        <v>4.3181818181818183</v>
      </c>
      <c r="O67" s="369">
        <f>AVERAGE(Puntaje!BC67:BG67)</f>
        <v>4.0606060606060606</v>
      </c>
      <c r="P67" s="369">
        <f>AVERAGE(Puntaje!BH67:BK67)</f>
        <v>5.7196969696969697</v>
      </c>
      <c r="Q67" s="369">
        <f>AVERAGE(Puntaje!BL67:BM67)</f>
        <v>4.0909090909090917</v>
      </c>
      <c r="R67" s="369">
        <f>AVERAGE(Puntaje!BN67:BP67)</f>
        <v>2.3232323232323235</v>
      </c>
      <c r="S67" s="369">
        <f>AVERAGE(Puntaje!BQ67:BR67)</f>
        <v>2.0454545454545454</v>
      </c>
      <c r="T67" s="369">
        <f>AVERAGE(Puntaje!BS67:BT67)</f>
        <v>0.90909090909090906</v>
      </c>
      <c r="U67" s="369">
        <f>AVERAGE(Puntaje!BU67)</f>
        <v>0.15151515151515152</v>
      </c>
    </row>
  </sheetData>
  <sheetProtection algorithmName="SHA-512" hashValue="Kc7xMODEXCDS9h20dD5sbNT4phrKInXQGldtb/bX0Zlt5lm/Mbk04r1DgbynuDzxlBShZGVjjMfvgiriKnZP6w==" saltValue="CvQGnSQFU4B6sFlAKVg2gQ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C821E-6EC4-4847-9033-E9FBC46AB6BA}">
  <dimension ref="A1:U6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11.5703125" defaultRowHeight="15"/>
  <cols>
    <col min="2" max="2" width="21.85546875" bestFit="1" customWidth="1"/>
    <col min="4" max="4" width="19.42578125" bestFit="1" customWidth="1"/>
  </cols>
  <sheetData>
    <row r="1" spans="1:21">
      <c r="A1" s="361" t="s">
        <v>114</v>
      </c>
      <c r="B1" s="361" t="s">
        <v>0</v>
      </c>
      <c r="C1" s="361" t="s">
        <v>1</v>
      </c>
      <c r="D1" s="362" t="s">
        <v>115</v>
      </c>
      <c r="E1" s="362" t="s">
        <v>116</v>
      </c>
      <c r="F1" s="362" t="s">
        <v>117</v>
      </c>
      <c r="G1" s="363" t="s">
        <v>118</v>
      </c>
      <c r="H1" s="363" t="s">
        <v>119</v>
      </c>
      <c r="I1" s="364" t="s">
        <v>120</v>
      </c>
      <c r="J1" s="364" t="s">
        <v>121</v>
      </c>
      <c r="K1" s="364" t="s">
        <v>122</v>
      </c>
      <c r="L1" s="361" t="s">
        <v>123</v>
      </c>
      <c r="M1" s="361" t="s">
        <v>124</v>
      </c>
      <c r="N1" s="361" t="s">
        <v>125</v>
      </c>
      <c r="O1" s="365" t="s">
        <v>126</v>
      </c>
      <c r="P1" s="365" t="s">
        <v>127</v>
      </c>
      <c r="Q1" s="365" t="s">
        <v>128</v>
      </c>
      <c r="R1" s="365" t="s">
        <v>129</v>
      </c>
      <c r="S1" s="365" t="s">
        <v>130</v>
      </c>
      <c r="T1" s="361" t="s">
        <v>180</v>
      </c>
      <c r="U1" s="361" t="s">
        <v>131</v>
      </c>
    </row>
    <row r="2" spans="1:21">
      <c r="A2" s="367">
        <v>5</v>
      </c>
      <c r="B2" s="367" t="s">
        <v>79</v>
      </c>
      <c r="C2" s="367">
        <v>2024</v>
      </c>
      <c r="D2" s="368">
        <f>RANK(Subpilares!D2,Subpilares!D$2:D$34,0)</f>
        <v>21</v>
      </c>
      <c r="E2" s="368">
        <f>RANK(Subpilares!E2,Subpilares!E$2:E$34,0)</f>
        <v>1</v>
      </c>
      <c r="F2" s="368">
        <f>RANK(Subpilares!F2,Subpilares!F$2:F$34,0)</f>
        <v>17</v>
      </c>
      <c r="G2" s="368">
        <f>RANK(Subpilares!G2,Subpilares!G$2:G$34,0)</f>
        <v>10</v>
      </c>
      <c r="H2" s="368">
        <f>RANK(Subpilares!H2,Subpilares!H$2:H$34,0)</f>
        <v>2</v>
      </c>
      <c r="I2" s="368">
        <f>RANK(Subpilares!I2,Subpilares!I$2:I$34,0)</f>
        <v>2</v>
      </c>
      <c r="J2" s="368">
        <f>RANK(Subpilares!J2,Subpilares!J$2:J$34,0)</f>
        <v>33</v>
      </c>
      <c r="K2" s="368">
        <f>RANK(Subpilares!K2,Subpilares!K$2:K$34,0)</f>
        <v>12</v>
      </c>
      <c r="L2" s="368">
        <f>RANK(Subpilares!L2,Subpilares!L$2:L$34,0)</f>
        <v>8</v>
      </c>
      <c r="M2" s="368">
        <f>RANK(Subpilares!M2,Subpilares!M$2:M$34,0)</f>
        <v>15</v>
      </c>
      <c r="N2" s="368">
        <f>RANK(Subpilares!N2,Subpilares!N$2:N$34,0)</f>
        <v>28</v>
      </c>
      <c r="O2" s="368">
        <f>RANK(Subpilares!O2,Subpilares!O$2:O$34,0)</f>
        <v>20</v>
      </c>
      <c r="P2" s="368">
        <f>RANK(Subpilares!P2,Subpilares!P$2:P$34,0)</f>
        <v>9</v>
      </c>
      <c r="Q2" s="368">
        <f>RANK(Subpilares!Q2,Subpilares!Q$2:Q$34,0)</f>
        <v>26</v>
      </c>
      <c r="R2" s="368">
        <f>RANK(Subpilares!R2,Subpilares!R$2:R$34,0)</f>
        <v>21</v>
      </c>
      <c r="S2" s="368">
        <f>RANK(Subpilares!S2,Subpilares!S$2:S$34,0)</f>
        <v>16</v>
      </c>
      <c r="T2" s="368">
        <f>RANK(Subpilares!T2,Subpilares!T$2:T$34,0)</f>
        <v>1</v>
      </c>
      <c r="U2" s="368">
        <f>RANK(Subpilares!U2,Subpilares!U$2:U$34,0)</f>
        <v>8</v>
      </c>
    </row>
    <row r="3" spans="1:21">
      <c r="A3" s="367">
        <v>8</v>
      </c>
      <c r="B3" s="367" t="s">
        <v>81</v>
      </c>
      <c r="C3" s="367">
        <v>2024</v>
      </c>
      <c r="D3" s="368">
        <f>RANK(Subpilares!D3,Subpilares!D$2:D$34,0)</f>
        <v>1</v>
      </c>
      <c r="E3" s="368">
        <f>RANK(Subpilares!E3,Subpilares!E$2:E$34,0)</f>
        <v>11</v>
      </c>
      <c r="F3" s="368">
        <f>RANK(Subpilares!F3,Subpilares!F$2:F$34,0)</f>
        <v>14</v>
      </c>
      <c r="G3" s="368">
        <f>RANK(Subpilares!G3,Subpilares!G$2:G$34,0)</f>
        <v>18</v>
      </c>
      <c r="H3" s="368">
        <f>RANK(Subpilares!H3,Subpilares!H$2:H$34,0)</f>
        <v>1</v>
      </c>
      <c r="I3" s="368">
        <f>RANK(Subpilares!I3,Subpilares!I$2:I$34,0)</f>
        <v>1</v>
      </c>
      <c r="J3" s="368">
        <f>RANK(Subpilares!J3,Subpilares!J$2:J$34,0)</f>
        <v>14</v>
      </c>
      <c r="K3" s="368">
        <f>RANK(Subpilares!K3,Subpilares!K$2:K$34,0)</f>
        <v>14</v>
      </c>
      <c r="L3" s="368">
        <f>RANK(Subpilares!L3,Subpilares!L$2:L$34,0)</f>
        <v>10</v>
      </c>
      <c r="M3" s="368">
        <f>RANK(Subpilares!M3,Subpilares!M$2:M$34,0)</f>
        <v>2</v>
      </c>
      <c r="N3" s="368">
        <f>RANK(Subpilares!N3,Subpilares!N$2:N$34,0)</f>
        <v>1</v>
      </c>
      <c r="O3" s="368">
        <f>RANK(Subpilares!O3,Subpilares!O$2:O$34,0)</f>
        <v>22</v>
      </c>
      <c r="P3" s="368">
        <f>RANK(Subpilares!P3,Subpilares!P$2:P$34,0)</f>
        <v>21</v>
      </c>
      <c r="Q3" s="368">
        <f>RANK(Subpilares!Q3,Subpilares!Q$2:Q$34,0)</f>
        <v>27</v>
      </c>
      <c r="R3" s="368">
        <f>RANK(Subpilares!R3,Subpilares!R$2:R$34,0)</f>
        <v>15</v>
      </c>
      <c r="S3" s="368">
        <f>RANK(Subpilares!S3,Subpilares!S$2:S$34,0)</f>
        <v>12</v>
      </c>
      <c r="T3" s="368">
        <f>RANK(Subpilares!T3,Subpilares!T$2:T$34,0)</f>
        <v>14</v>
      </c>
      <c r="U3" s="368">
        <f>RANK(Subpilares!U3,Subpilares!U$2:U$34,0)</f>
        <v>5</v>
      </c>
    </row>
    <row r="4" spans="1:21">
      <c r="A4" s="367">
        <v>11</v>
      </c>
      <c r="B4" s="367" t="s">
        <v>82</v>
      </c>
      <c r="C4" s="367">
        <v>2024</v>
      </c>
      <c r="D4" s="368">
        <f>RANK(Subpilares!D4,Subpilares!D$2:D$34,0)</f>
        <v>3</v>
      </c>
      <c r="E4" s="368">
        <f>RANK(Subpilares!E4,Subpilares!E$2:E$34,0)</f>
        <v>7</v>
      </c>
      <c r="F4" s="368">
        <f>RANK(Subpilares!F4,Subpilares!F$2:F$34,0)</f>
        <v>2</v>
      </c>
      <c r="G4" s="368">
        <f>RANK(Subpilares!G4,Subpilares!G$2:G$34,0)</f>
        <v>1</v>
      </c>
      <c r="H4" s="368">
        <f>RANK(Subpilares!H4,Subpilares!H$2:H$34,0)</f>
        <v>23</v>
      </c>
      <c r="I4" s="368">
        <f>RANK(Subpilares!I4,Subpilares!I$2:I$34,0)</f>
        <v>11</v>
      </c>
      <c r="J4" s="368">
        <f>RANK(Subpilares!J4,Subpilares!J$2:J$34,0)</f>
        <v>18</v>
      </c>
      <c r="K4" s="368">
        <f>RANK(Subpilares!K4,Subpilares!K$2:K$34,0)</f>
        <v>3</v>
      </c>
      <c r="L4" s="368">
        <f>RANK(Subpilares!L4,Subpilares!L$2:L$34,0)</f>
        <v>1</v>
      </c>
      <c r="M4" s="368">
        <f>RANK(Subpilares!M4,Subpilares!M$2:M$34,0)</f>
        <v>5</v>
      </c>
      <c r="N4" s="368">
        <f>RANK(Subpilares!N4,Subpilares!N$2:N$34,0)</f>
        <v>15</v>
      </c>
      <c r="O4" s="368">
        <f>RANK(Subpilares!O4,Subpilares!O$2:O$34,0)</f>
        <v>18</v>
      </c>
      <c r="P4" s="368">
        <f>RANK(Subpilares!P4,Subpilares!P$2:P$34,0)</f>
        <v>2</v>
      </c>
      <c r="Q4" s="368">
        <f>RANK(Subpilares!Q4,Subpilares!Q$2:Q$34,0)</f>
        <v>6</v>
      </c>
      <c r="R4" s="368">
        <f>RANK(Subpilares!R4,Subpilares!R$2:R$34,0)</f>
        <v>25</v>
      </c>
      <c r="S4" s="368">
        <f>RANK(Subpilares!S4,Subpilares!S$2:S$34,0)</f>
        <v>5</v>
      </c>
      <c r="T4" s="368">
        <f>RANK(Subpilares!T4,Subpilares!T$2:T$34,0)</f>
        <v>12</v>
      </c>
      <c r="U4" s="368">
        <f>RANK(Subpilares!U4,Subpilares!U$2:U$34,0)</f>
        <v>1</v>
      </c>
    </row>
    <row r="5" spans="1:21">
      <c r="A5" s="367">
        <v>13</v>
      </c>
      <c r="B5" s="367" t="s">
        <v>83</v>
      </c>
      <c r="C5" s="367">
        <v>2024</v>
      </c>
      <c r="D5" s="368">
        <f>RANK(Subpilares!D5,Subpilares!D$2:D$34,0)</f>
        <v>6</v>
      </c>
      <c r="E5" s="368">
        <f>RANK(Subpilares!E5,Subpilares!E$2:E$34,0)</f>
        <v>21</v>
      </c>
      <c r="F5" s="368">
        <f>RANK(Subpilares!F5,Subpilares!F$2:F$34,0)</f>
        <v>26</v>
      </c>
      <c r="G5" s="368">
        <f>RANK(Subpilares!G5,Subpilares!G$2:G$34,0)</f>
        <v>25</v>
      </c>
      <c r="H5" s="368">
        <f>RANK(Subpilares!H5,Subpilares!H$2:H$34,0)</f>
        <v>13</v>
      </c>
      <c r="I5" s="368">
        <f>RANK(Subpilares!I5,Subpilares!I$2:I$34,0)</f>
        <v>12</v>
      </c>
      <c r="J5" s="368">
        <f>RANK(Subpilares!J5,Subpilares!J$2:J$34,0)</f>
        <v>17</v>
      </c>
      <c r="K5" s="368">
        <f>RANK(Subpilares!K5,Subpilares!K$2:K$34,0)</f>
        <v>2</v>
      </c>
      <c r="L5" s="368">
        <f>RANK(Subpilares!L5,Subpilares!L$2:L$34,0)</f>
        <v>16</v>
      </c>
      <c r="M5" s="368">
        <f>RANK(Subpilares!M5,Subpilares!M$2:M$34,0)</f>
        <v>6</v>
      </c>
      <c r="N5" s="368">
        <f>RANK(Subpilares!N5,Subpilares!N$2:N$34,0)</f>
        <v>10</v>
      </c>
      <c r="O5" s="368">
        <f>RANK(Subpilares!O5,Subpilares!O$2:O$34,0)</f>
        <v>12</v>
      </c>
      <c r="P5" s="368">
        <f>RANK(Subpilares!P5,Subpilares!P$2:P$34,0)</f>
        <v>28</v>
      </c>
      <c r="Q5" s="368">
        <f>RANK(Subpilares!Q5,Subpilares!Q$2:Q$34,0)</f>
        <v>28</v>
      </c>
      <c r="R5" s="368">
        <f>RANK(Subpilares!R5,Subpilares!R$2:R$34,0)</f>
        <v>15</v>
      </c>
      <c r="S5" s="368">
        <f>RANK(Subpilares!S5,Subpilares!S$2:S$34,0)</f>
        <v>21</v>
      </c>
      <c r="T5" s="368">
        <f>RANK(Subpilares!T5,Subpilares!T$2:T$34,0)</f>
        <v>5</v>
      </c>
      <c r="U5" s="368">
        <f>RANK(Subpilares!U5,Subpilares!U$2:U$34,0)</f>
        <v>6</v>
      </c>
    </row>
    <row r="6" spans="1:21">
      <c r="A6" s="367">
        <v>15</v>
      </c>
      <c r="B6" s="367" t="s">
        <v>84</v>
      </c>
      <c r="C6" s="367">
        <v>2024</v>
      </c>
      <c r="D6" s="368">
        <f>RANK(Subpilares!D6,Subpilares!D$2:D$34,0)</f>
        <v>13</v>
      </c>
      <c r="E6" s="368">
        <f>RANK(Subpilares!E6,Subpilares!E$2:E$34,0)</f>
        <v>13</v>
      </c>
      <c r="F6" s="368">
        <f>RANK(Subpilares!F6,Subpilares!F$2:F$34,0)</f>
        <v>4</v>
      </c>
      <c r="G6" s="368">
        <f>RANK(Subpilares!G6,Subpilares!G$2:G$34,0)</f>
        <v>3</v>
      </c>
      <c r="H6" s="368">
        <f>RANK(Subpilares!H6,Subpilares!H$2:H$34,0)</f>
        <v>11</v>
      </c>
      <c r="I6" s="368">
        <f>RANK(Subpilares!I6,Subpilares!I$2:I$34,0)</f>
        <v>23</v>
      </c>
      <c r="J6" s="368">
        <f>RANK(Subpilares!J6,Subpilares!J$2:J$34,0)</f>
        <v>25</v>
      </c>
      <c r="K6" s="368">
        <f>RANK(Subpilares!K6,Subpilares!K$2:K$34,0)</f>
        <v>13</v>
      </c>
      <c r="L6" s="368">
        <f>RANK(Subpilares!L6,Subpilares!L$2:L$34,0)</f>
        <v>4</v>
      </c>
      <c r="M6" s="368">
        <f>RANK(Subpilares!M6,Subpilares!M$2:M$34,0)</f>
        <v>22</v>
      </c>
      <c r="N6" s="368">
        <f>RANK(Subpilares!N6,Subpilares!N$2:N$34,0)</f>
        <v>12</v>
      </c>
      <c r="O6" s="368">
        <f>RANK(Subpilares!O6,Subpilares!O$2:O$34,0)</f>
        <v>7</v>
      </c>
      <c r="P6" s="368">
        <f>RANK(Subpilares!P6,Subpilares!P$2:P$34,0)</f>
        <v>19</v>
      </c>
      <c r="Q6" s="368">
        <f>RANK(Subpilares!Q6,Subpilares!Q$2:Q$34,0)</f>
        <v>14</v>
      </c>
      <c r="R6" s="368">
        <f>RANK(Subpilares!R6,Subpilares!R$2:R$34,0)</f>
        <v>17</v>
      </c>
      <c r="S6" s="368">
        <f>RANK(Subpilares!S6,Subpilares!S$2:S$34,0)</f>
        <v>10</v>
      </c>
      <c r="T6" s="368">
        <f>RANK(Subpilares!T6,Subpilares!T$2:T$34,0)</f>
        <v>9</v>
      </c>
      <c r="U6" s="368">
        <f>RANK(Subpilares!U6,Subpilares!U$2:U$34,0)</f>
        <v>17</v>
      </c>
    </row>
    <row r="7" spans="1:21">
      <c r="A7" s="367">
        <v>17</v>
      </c>
      <c r="B7" s="367" t="s">
        <v>85</v>
      </c>
      <c r="C7" s="367">
        <v>2024</v>
      </c>
      <c r="D7" s="368">
        <f>RANK(Subpilares!D7,Subpilares!D$2:D$34,0)</f>
        <v>15</v>
      </c>
      <c r="E7" s="368">
        <f>RANK(Subpilares!E7,Subpilares!E$2:E$34,0)</f>
        <v>9</v>
      </c>
      <c r="F7" s="368">
        <f>RANK(Subpilares!F7,Subpilares!F$2:F$34,0)</f>
        <v>22</v>
      </c>
      <c r="G7" s="368">
        <f>RANK(Subpilares!G7,Subpilares!G$2:G$34,0)</f>
        <v>17</v>
      </c>
      <c r="H7" s="368">
        <f>RANK(Subpilares!H7,Subpilares!H$2:H$34,0)</f>
        <v>4</v>
      </c>
      <c r="I7" s="368">
        <f>RANK(Subpilares!I7,Subpilares!I$2:I$34,0)</f>
        <v>20</v>
      </c>
      <c r="J7" s="368">
        <f>RANK(Subpilares!J7,Subpilares!J$2:J$34,0)</f>
        <v>28</v>
      </c>
      <c r="K7" s="368">
        <f>RANK(Subpilares!K7,Subpilares!K$2:K$34,0)</f>
        <v>24</v>
      </c>
      <c r="L7" s="368">
        <f>RANK(Subpilares!L7,Subpilares!L$2:L$34,0)</f>
        <v>5</v>
      </c>
      <c r="M7" s="368">
        <f>RANK(Subpilares!M7,Subpilares!M$2:M$34,0)</f>
        <v>1</v>
      </c>
      <c r="N7" s="368">
        <f>RANK(Subpilares!N7,Subpilares!N$2:N$34,0)</f>
        <v>25</v>
      </c>
      <c r="O7" s="368">
        <f>RANK(Subpilares!O7,Subpilares!O$2:O$34,0)</f>
        <v>2</v>
      </c>
      <c r="P7" s="368">
        <f>RANK(Subpilares!P7,Subpilares!P$2:P$34,0)</f>
        <v>18</v>
      </c>
      <c r="Q7" s="368">
        <f>RANK(Subpilares!Q7,Subpilares!Q$2:Q$34,0)</f>
        <v>11</v>
      </c>
      <c r="R7" s="368">
        <f>RANK(Subpilares!R7,Subpilares!R$2:R$34,0)</f>
        <v>5</v>
      </c>
      <c r="S7" s="368">
        <f>RANK(Subpilares!S7,Subpilares!S$2:S$34,0)</f>
        <v>3</v>
      </c>
      <c r="T7" s="368">
        <f>RANK(Subpilares!T7,Subpilares!T$2:T$34,0)</f>
        <v>15</v>
      </c>
      <c r="U7" s="368">
        <f>RANK(Subpilares!U7,Subpilares!U$2:U$34,0)</f>
        <v>10</v>
      </c>
    </row>
    <row r="8" spans="1:21">
      <c r="A8" s="367">
        <v>18</v>
      </c>
      <c r="B8" s="367" t="s">
        <v>86</v>
      </c>
      <c r="C8" s="367">
        <v>2024</v>
      </c>
      <c r="D8" s="368">
        <f>RANK(Subpilares!D8,Subpilares!D$2:D$34,0)</f>
        <v>2</v>
      </c>
      <c r="E8" s="368">
        <f>RANK(Subpilares!E8,Subpilares!E$2:E$34,0)</f>
        <v>7</v>
      </c>
      <c r="F8" s="368">
        <f>RANK(Subpilares!F8,Subpilares!F$2:F$34,0)</f>
        <v>20</v>
      </c>
      <c r="G8" s="368">
        <f>RANK(Subpilares!G8,Subpilares!G$2:G$34,0)</f>
        <v>22</v>
      </c>
      <c r="H8" s="368">
        <f>RANK(Subpilares!H8,Subpilares!H$2:H$34,0)</f>
        <v>14</v>
      </c>
      <c r="I8" s="368">
        <f>RANK(Subpilares!I8,Subpilares!I$2:I$34,0)</f>
        <v>31</v>
      </c>
      <c r="J8" s="368">
        <f>RANK(Subpilares!J8,Subpilares!J$2:J$34,0)</f>
        <v>21</v>
      </c>
      <c r="K8" s="368">
        <f>RANK(Subpilares!K8,Subpilares!K$2:K$34,0)</f>
        <v>22</v>
      </c>
      <c r="L8" s="368">
        <f>RANK(Subpilares!L8,Subpilares!L$2:L$34,0)</f>
        <v>21</v>
      </c>
      <c r="M8" s="368">
        <f>RANK(Subpilares!M8,Subpilares!M$2:M$34,0)</f>
        <v>11</v>
      </c>
      <c r="N8" s="368">
        <f>RANK(Subpilares!N8,Subpilares!N$2:N$34,0)</f>
        <v>30</v>
      </c>
      <c r="O8" s="368">
        <f>RANK(Subpilares!O8,Subpilares!O$2:O$34,0)</f>
        <v>28</v>
      </c>
      <c r="P8" s="368">
        <f>RANK(Subpilares!P8,Subpilares!P$2:P$34,0)</f>
        <v>33</v>
      </c>
      <c r="Q8" s="368">
        <f>RANK(Subpilares!Q8,Subpilares!Q$2:Q$34,0)</f>
        <v>22</v>
      </c>
      <c r="R8" s="368">
        <f>RANK(Subpilares!R8,Subpilares!R$2:R$34,0)</f>
        <v>18</v>
      </c>
      <c r="S8" s="368">
        <f>RANK(Subpilares!S8,Subpilares!S$2:S$34,0)</f>
        <v>24</v>
      </c>
      <c r="T8" s="368">
        <f>RANK(Subpilares!T8,Subpilares!T$2:T$34,0)</f>
        <v>23</v>
      </c>
      <c r="U8" s="368">
        <f>RANK(Subpilares!U8,Subpilares!U$2:U$34,0)</f>
        <v>28</v>
      </c>
    </row>
    <row r="9" spans="1:21">
      <c r="A9" s="367">
        <v>19</v>
      </c>
      <c r="B9" s="367" t="s">
        <v>87</v>
      </c>
      <c r="C9" s="367">
        <v>2024</v>
      </c>
      <c r="D9" s="368">
        <f>RANK(Subpilares!D9,Subpilares!D$2:D$34,0)</f>
        <v>13</v>
      </c>
      <c r="E9" s="368">
        <f>RANK(Subpilares!E9,Subpilares!E$2:E$34,0)</f>
        <v>20</v>
      </c>
      <c r="F9" s="368">
        <f>RANK(Subpilares!F9,Subpilares!F$2:F$34,0)</f>
        <v>29</v>
      </c>
      <c r="G9" s="368">
        <f>RANK(Subpilares!G9,Subpilares!G$2:G$34,0)</f>
        <v>7</v>
      </c>
      <c r="H9" s="368">
        <f>RANK(Subpilares!H9,Subpilares!H$2:H$34,0)</f>
        <v>15</v>
      </c>
      <c r="I9" s="368">
        <f>RANK(Subpilares!I9,Subpilares!I$2:I$34,0)</f>
        <v>17</v>
      </c>
      <c r="J9" s="368">
        <f>RANK(Subpilares!J9,Subpilares!J$2:J$34,0)</f>
        <v>7</v>
      </c>
      <c r="K9" s="368">
        <f>RANK(Subpilares!K9,Subpilares!K$2:K$34,0)</f>
        <v>10</v>
      </c>
      <c r="L9" s="368">
        <f>RANK(Subpilares!L9,Subpilares!L$2:L$34,0)</f>
        <v>18</v>
      </c>
      <c r="M9" s="368">
        <f>RANK(Subpilares!M9,Subpilares!M$2:M$34,0)</f>
        <v>16</v>
      </c>
      <c r="N9" s="368">
        <f>RANK(Subpilares!N9,Subpilares!N$2:N$34,0)</f>
        <v>11</v>
      </c>
      <c r="O9" s="368">
        <f>RANK(Subpilares!O9,Subpilares!O$2:O$34,0)</f>
        <v>6</v>
      </c>
      <c r="P9" s="368">
        <f>RANK(Subpilares!P9,Subpilares!P$2:P$34,0)</f>
        <v>30</v>
      </c>
      <c r="Q9" s="368">
        <f>RANK(Subpilares!Q9,Subpilares!Q$2:Q$34,0)</f>
        <v>23</v>
      </c>
      <c r="R9" s="368">
        <f>RANK(Subpilares!R9,Subpilares!R$2:R$34,0)</f>
        <v>23</v>
      </c>
      <c r="S9" s="368">
        <f>RANK(Subpilares!S9,Subpilares!S$2:S$34,0)</f>
        <v>7</v>
      </c>
      <c r="T9" s="368">
        <f>RANK(Subpilares!T9,Subpilares!T$2:T$34,0)</f>
        <v>16</v>
      </c>
      <c r="U9" s="368">
        <f>RANK(Subpilares!U9,Subpilares!U$2:U$34,0)</f>
        <v>9</v>
      </c>
    </row>
    <row r="10" spans="1:21">
      <c r="A10" s="367">
        <v>20</v>
      </c>
      <c r="B10" s="367" t="s">
        <v>88</v>
      </c>
      <c r="C10" s="367">
        <v>2024</v>
      </c>
      <c r="D10" s="368">
        <f>RANK(Subpilares!D10,Subpilares!D$2:D$34,0)</f>
        <v>16</v>
      </c>
      <c r="E10" s="368">
        <f>RANK(Subpilares!E10,Subpilares!E$2:E$34,0)</f>
        <v>23</v>
      </c>
      <c r="F10" s="368">
        <f>RANK(Subpilares!F10,Subpilares!F$2:F$34,0)</f>
        <v>18</v>
      </c>
      <c r="G10" s="368">
        <f>RANK(Subpilares!G10,Subpilares!G$2:G$34,0)</f>
        <v>24</v>
      </c>
      <c r="H10" s="368">
        <f>RANK(Subpilares!H10,Subpilares!H$2:H$34,0)</f>
        <v>17</v>
      </c>
      <c r="I10" s="368">
        <f>RANK(Subpilares!I10,Subpilares!I$2:I$34,0)</f>
        <v>4</v>
      </c>
      <c r="J10" s="368">
        <f>RANK(Subpilares!J10,Subpilares!J$2:J$34,0)</f>
        <v>3</v>
      </c>
      <c r="K10" s="368">
        <f>RANK(Subpilares!K10,Subpilares!K$2:K$34,0)</f>
        <v>23</v>
      </c>
      <c r="L10" s="368">
        <f>RANK(Subpilares!L10,Subpilares!L$2:L$34,0)</f>
        <v>20</v>
      </c>
      <c r="M10" s="368">
        <f>RANK(Subpilares!M10,Subpilares!M$2:M$34,0)</f>
        <v>20</v>
      </c>
      <c r="N10" s="368">
        <f>RANK(Subpilares!N10,Subpilares!N$2:N$34,0)</f>
        <v>8</v>
      </c>
      <c r="O10" s="368">
        <f>RANK(Subpilares!O10,Subpilares!O$2:O$34,0)</f>
        <v>30</v>
      </c>
      <c r="P10" s="368">
        <f>RANK(Subpilares!P10,Subpilares!P$2:P$34,0)</f>
        <v>29</v>
      </c>
      <c r="Q10" s="368">
        <f>RANK(Subpilares!Q10,Subpilares!Q$2:Q$34,0)</f>
        <v>33</v>
      </c>
      <c r="R10" s="368">
        <f>RANK(Subpilares!R10,Subpilares!R$2:R$34,0)</f>
        <v>5</v>
      </c>
      <c r="S10" s="368">
        <f>RANK(Subpilares!S10,Subpilares!S$2:S$34,0)</f>
        <v>11</v>
      </c>
      <c r="T10" s="368">
        <f>RANK(Subpilares!T10,Subpilares!T$2:T$34,0)</f>
        <v>19</v>
      </c>
      <c r="U10" s="368">
        <f>RANK(Subpilares!U10,Subpilares!U$2:U$34,0)</f>
        <v>20</v>
      </c>
    </row>
    <row r="11" spans="1:21">
      <c r="A11" s="367">
        <v>23</v>
      </c>
      <c r="B11" s="367" t="s">
        <v>89</v>
      </c>
      <c r="C11" s="367">
        <v>2024</v>
      </c>
      <c r="D11" s="368">
        <f>RANK(Subpilares!D11,Subpilares!D$2:D$34,0)</f>
        <v>9</v>
      </c>
      <c r="E11" s="368">
        <f>RANK(Subpilares!E11,Subpilares!E$2:E$34,0)</f>
        <v>22</v>
      </c>
      <c r="F11" s="368">
        <f>RANK(Subpilares!F11,Subpilares!F$2:F$34,0)</f>
        <v>27</v>
      </c>
      <c r="G11" s="368">
        <f>RANK(Subpilares!G11,Subpilares!G$2:G$34,0)</f>
        <v>19</v>
      </c>
      <c r="H11" s="368">
        <f>RANK(Subpilares!H11,Subpilares!H$2:H$34,0)</f>
        <v>12</v>
      </c>
      <c r="I11" s="368">
        <f>RANK(Subpilares!I11,Subpilares!I$2:I$34,0)</f>
        <v>7</v>
      </c>
      <c r="J11" s="368">
        <f>RANK(Subpilares!J11,Subpilares!J$2:J$34,0)</f>
        <v>30</v>
      </c>
      <c r="K11" s="368">
        <f>RANK(Subpilares!K11,Subpilares!K$2:K$34,0)</f>
        <v>4</v>
      </c>
      <c r="L11" s="368">
        <f>RANK(Subpilares!L11,Subpilares!L$2:L$34,0)</f>
        <v>12</v>
      </c>
      <c r="M11" s="368">
        <f>RANK(Subpilares!M11,Subpilares!M$2:M$34,0)</f>
        <v>25</v>
      </c>
      <c r="N11" s="368">
        <f>RANK(Subpilares!N11,Subpilares!N$2:N$34,0)</f>
        <v>7</v>
      </c>
      <c r="O11" s="368">
        <f>RANK(Subpilares!O11,Subpilares!O$2:O$34,0)</f>
        <v>28</v>
      </c>
      <c r="P11" s="368">
        <f>RANK(Subpilares!P11,Subpilares!P$2:P$34,0)</f>
        <v>25</v>
      </c>
      <c r="Q11" s="368">
        <f>RANK(Subpilares!Q11,Subpilares!Q$2:Q$34,0)</f>
        <v>12</v>
      </c>
      <c r="R11" s="368">
        <f>RANK(Subpilares!R11,Subpilares!R$2:R$34,0)</f>
        <v>10</v>
      </c>
      <c r="S11" s="368">
        <f>RANK(Subpilares!S11,Subpilares!S$2:S$34,0)</f>
        <v>22</v>
      </c>
      <c r="T11" s="368">
        <f>RANK(Subpilares!T11,Subpilares!T$2:T$34,0)</f>
        <v>6</v>
      </c>
      <c r="U11" s="368">
        <f>RANK(Subpilares!U11,Subpilares!U$2:U$34,0)</f>
        <v>16</v>
      </c>
    </row>
    <row r="12" spans="1:21">
      <c r="A12" s="367">
        <v>25</v>
      </c>
      <c r="B12" s="367" t="s">
        <v>90</v>
      </c>
      <c r="C12" s="367">
        <v>2024</v>
      </c>
      <c r="D12" s="368">
        <f>RANK(Subpilares!D12,Subpilares!D$2:D$34,0)</f>
        <v>5</v>
      </c>
      <c r="E12" s="368">
        <f>RANK(Subpilares!E12,Subpilares!E$2:E$34,0)</f>
        <v>4</v>
      </c>
      <c r="F12" s="368">
        <f>RANK(Subpilares!F12,Subpilares!F$2:F$34,0)</f>
        <v>9</v>
      </c>
      <c r="G12" s="368">
        <f>RANK(Subpilares!G12,Subpilares!G$2:G$34,0)</f>
        <v>4</v>
      </c>
      <c r="H12" s="368">
        <f>RANK(Subpilares!H12,Subpilares!H$2:H$34,0)</f>
        <v>7</v>
      </c>
      <c r="I12" s="368">
        <f>RANK(Subpilares!I12,Subpilares!I$2:I$34,0)</f>
        <v>14</v>
      </c>
      <c r="J12" s="368">
        <f>RANK(Subpilares!J12,Subpilares!J$2:J$34,0)</f>
        <v>22</v>
      </c>
      <c r="K12" s="368">
        <f>RANK(Subpilares!K12,Subpilares!K$2:K$34,0)</f>
        <v>11</v>
      </c>
      <c r="L12" s="368">
        <f>RANK(Subpilares!L12,Subpilares!L$2:L$34,0)</f>
        <v>9</v>
      </c>
      <c r="M12" s="368">
        <f>RANK(Subpilares!M12,Subpilares!M$2:M$34,0)</f>
        <v>13</v>
      </c>
      <c r="N12" s="368">
        <f>RANK(Subpilares!N12,Subpilares!N$2:N$34,0)</f>
        <v>16</v>
      </c>
      <c r="O12" s="368">
        <f>RANK(Subpilares!O12,Subpilares!O$2:O$34,0)</f>
        <v>5</v>
      </c>
      <c r="P12" s="368">
        <f>RANK(Subpilares!P12,Subpilares!P$2:P$34,0)</f>
        <v>5</v>
      </c>
      <c r="Q12" s="368">
        <f>RANK(Subpilares!Q12,Subpilares!Q$2:Q$34,0)</f>
        <v>17</v>
      </c>
      <c r="R12" s="368">
        <f>RANK(Subpilares!R12,Subpilares!R$2:R$34,0)</f>
        <v>27</v>
      </c>
      <c r="S12" s="368">
        <f>RANK(Subpilares!S12,Subpilares!S$2:S$34,0)</f>
        <v>8</v>
      </c>
      <c r="T12" s="368">
        <f>RANK(Subpilares!T12,Subpilares!T$2:T$34,0)</f>
        <v>4</v>
      </c>
      <c r="U12" s="368">
        <f>RANK(Subpilares!U12,Subpilares!U$2:U$34,0)</f>
        <v>11</v>
      </c>
    </row>
    <row r="13" spans="1:21">
      <c r="A13" s="367">
        <v>27</v>
      </c>
      <c r="B13" s="367" t="s">
        <v>91</v>
      </c>
      <c r="C13" s="367">
        <v>2024</v>
      </c>
      <c r="D13" s="368">
        <f>RANK(Subpilares!D13,Subpilares!D$2:D$34,0)</f>
        <v>25</v>
      </c>
      <c r="E13" s="368">
        <f>RANK(Subpilares!E13,Subpilares!E$2:E$34,0)</f>
        <v>29</v>
      </c>
      <c r="F13" s="368">
        <f>RANK(Subpilares!F13,Subpilares!F$2:F$34,0)</f>
        <v>32</v>
      </c>
      <c r="G13" s="368">
        <f>RANK(Subpilares!G13,Subpilares!G$2:G$34,0)</f>
        <v>32</v>
      </c>
      <c r="H13" s="368">
        <f>RANK(Subpilares!H13,Subpilares!H$2:H$34,0)</f>
        <v>28</v>
      </c>
      <c r="I13" s="368">
        <f>RANK(Subpilares!I13,Subpilares!I$2:I$34,0)</f>
        <v>6</v>
      </c>
      <c r="J13" s="368">
        <f>RANK(Subpilares!J13,Subpilares!J$2:J$34,0)</f>
        <v>8</v>
      </c>
      <c r="K13" s="368">
        <f>RANK(Subpilares!K13,Subpilares!K$2:K$34,0)</f>
        <v>9</v>
      </c>
      <c r="L13" s="368">
        <f>RANK(Subpilares!L13,Subpilares!L$2:L$34,0)</f>
        <v>23</v>
      </c>
      <c r="M13" s="368">
        <f>RANK(Subpilares!M13,Subpilares!M$2:M$34,0)</f>
        <v>21</v>
      </c>
      <c r="N13" s="368">
        <f>RANK(Subpilares!N13,Subpilares!N$2:N$34,0)</f>
        <v>6</v>
      </c>
      <c r="O13" s="368">
        <f>RANK(Subpilares!O13,Subpilares!O$2:O$34,0)</f>
        <v>24</v>
      </c>
      <c r="P13" s="368">
        <f>RANK(Subpilares!P13,Subpilares!P$2:P$34,0)</f>
        <v>24</v>
      </c>
      <c r="Q13" s="368">
        <f>RANK(Subpilares!Q13,Subpilares!Q$2:Q$34,0)</f>
        <v>25</v>
      </c>
      <c r="R13" s="368">
        <f>RANK(Subpilares!R13,Subpilares!R$2:R$34,0)</f>
        <v>9</v>
      </c>
      <c r="S13" s="368">
        <f>RANK(Subpilares!S13,Subpilares!S$2:S$34,0)</f>
        <v>31</v>
      </c>
      <c r="T13" s="368">
        <f>RANK(Subpilares!T13,Subpilares!T$2:T$34,0)</f>
        <v>21</v>
      </c>
      <c r="U13" s="368">
        <f>RANK(Subpilares!U13,Subpilares!U$2:U$34,0)</f>
        <v>19</v>
      </c>
    </row>
    <row r="14" spans="1:21">
      <c r="A14" s="367">
        <v>41</v>
      </c>
      <c r="B14" s="367" t="s">
        <v>92</v>
      </c>
      <c r="C14" s="367">
        <v>2024</v>
      </c>
      <c r="D14" s="368">
        <f>RANK(Subpilares!D14,Subpilares!D$2:D$34,0)</f>
        <v>18</v>
      </c>
      <c r="E14" s="368">
        <f>RANK(Subpilares!E14,Subpilares!E$2:E$34,0)</f>
        <v>14</v>
      </c>
      <c r="F14" s="368">
        <f>RANK(Subpilares!F14,Subpilares!F$2:F$34,0)</f>
        <v>24</v>
      </c>
      <c r="G14" s="368">
        <f>RANK(Subpilares!G14,Subpilares!G$2:G$34,0)</f>
        <v>2</v>
      </c>
      <c r="H14" s="368">
        <f>RANK(Subpilares!H14,Subpilares!H$2:H$34,0)</f>
        <v>27</v>
      </c>
      <c r="I14" s="368">
        <f>RANK(Subpilares!I14,Subpilares!I$2:I$34,0)</f>
        <v>16</v>
      </c>
      <c r="J14" s="368">
        <f>RANK(Subpilares!J14,Subpilares!J$2:J$34,0)</f>
        <v>9</v>
      </c>
      <c r="K14" s="368">
        <f>RANK(Subpilares!K14,Subpilares!K$2:K$34,0)</f>
        <v>27</v>
      </c>
      <c r="L14" s="368">
        <f>RANK(Subpilares!L14,Subpilares!L$2:L$34,0)</f>
        <v>17</v>
      </c>
      <c r="M14" s="368">
        <f>RANK(Subpilares!M14,Subpilares!M$2:M$34,0)</f>
        <v>7</v>
      </c>
      <c r="N14" s="368">
        <f>RANK(Subpilares!N14,Subpilares!N$2:N$34,0)</f>
        <v>29</v>
      </c>
      <c r="O14" s="368">
        <f>RANK(Subpilares!O14,Subpilares!O$2:O$34,0)</f>
        <v>11</v>
      </c>
      <c r="P14" s="368">
        <f>RANK(Subpilares!P14,Subpilares!P$2:P$34,0)</f>
        <v>27</v>
      </c>
      <c r="Q14" s="368">
        <f>RANK(Subpilares!Q14,Subpilares!Q$2:Q$34,0)</f>
        <v>19</v>
      </c>
      <c r="R14" s="368">
        <f>RANK(Subpilares!R14,Subpilares!R$2:R$34,0)</f>
        <v>2</v>
      </c>
      <c r="S14" s="368">
        <f>RANK(Subpilares!S14,Subpilares!S$2:S$34,0)</f>
        <v>15</v>
      </c>
      <c r="T14" s="368">
        <f>RANK(Subpilares!T14,Subpilares!T$2:T$34,0)</f>
        <v>7</v>
      </c>
      <c r="U14" s="368">
        <f>RANK(Subpilares!U14,Subpilares!U$2:U$34,0)</f>
        <v>3</v>
      </c>
    </row>
    <row r="15" spans="1:21">
      <c r="A15" s="367">
        <v>44</v>
      </c>
      <c r="B15" s="367" t="s">
        <v>93</v>
      </c>
      <c r="C15" s="367">
        <v>2024</v>
      </c>
      <c r="D15" s="368">
        <f>RANK(Subpilares!D15,Subpilares!D$2:D$34,0)</f>
        <v>19</v>
      </c>
      <c r="E15" s="368">
        <f>RANK(Subpilares!E15,Subpilares!E$2:E$34,0)</f>
        <v>28</v>
      </c>
      <c r="F15" s="368">
        <f>RANK(Subpilares!F15,Subpilares!F$2:F$34,0)</f>
        <v>25</v>
      </c>
      <c r="G15" s="368">
        <f>RANK(Subpilares!G15,Subpilares!G$2:G$34,0)</f>
        <v>27</v>
      </c>
      <c r="H15" s="368">
        <f>RANK(Subpilares!H15,Subpilares!H$2:H$34,0)</f>
        <v>18</v>
      </c>
      <c r="I15" s="368">
        <f>RANK(Subpilares!I15,Subpilares!I$2:I$34,0)</f>
        <v>26</v>
      </c>
      <c r="J15" s="368">
        <f>RANK(Subpilares!J15,Subpilares!J$2:J$34,0)</f>
        <v>1</v>
      </c>
      <c r="K15" s="368">
        <f>RANK(Subpilares!K15,Subpilares!K$2:K$34,0)</f>
        <v>1</v>
      </c>
      <c r="L15" s="368">
        <f>RANK(Subpilares!L15,Subpilares!L$2:L$34,0)</f>
        <v>25</v>
      </c>
      <c r="M15" s="368">
        <f>RANK(Subpilares!M15,Subpilares!M$2:M$34,0)</f>
        <v>8</v>
      </c>
      <c r="N15" s="368">
        <f>RANK(Subpilares!N15,Subpilares!N$2:N$34,0)</f>
        <v>9</v>
      </c>
      <c r="O15" s="368">
        <f>RANK(Subpilares!O15,Subpilares!O$2:O$34,0)</f>
        <v>17</v>
      </c>
      <c r="P15" s="368">
        <f>RANK(Subpilares!P15,Subpilares!P$2:P$34,0)</f>
        <v>11</v>
      </c>
      <c r="Q15" s="368">
        <f>RANK(Subpilares!Q15,Subpilares!Q$2:Q$34,0)</f>
        <v>32</v>
      </c>
      <c r="R15" s="368">
        <f>RANK(Subpilares!R15,Subpilares!R$2:R$34,0)</f>
        <v>29</v>
      </c>
      <c r="S15" s="368">
        <f>RANK(Subpilares!S15,Subpilares!S$2:S$34,0)</f>
        <v>29</v>
      </c>
      <c r="T15" s="368">
        <f>RANK(Subpilares!T15,Subpilares!T$2:T$34,0)</f>
        <v>26</v>
      </c>
      <c r="U15" s="368">
        <f>RANK(Subpilares!U15,Subpilares!U$2:U$34,0)</f>
        <v>25</v>
      </c>
    </row>
    <row r="16" spans="1:21">
      <c r="A16" s="367">
        <v>47</v>
      </c>
      <c r="B16" s="367" t="s">
        <v>94</v>
      </c>
      <c r="C16" s="367">
        <v>2024</v>
      </c>
      <c r="D16" s="368">
        <f>RANK(Subpilares!D16,Subpilares!D$2:D$34,0)</f>
        <v>10</v>
      </c>
      <c r="E16" s="368">
        <f>RANK(Subpilares!E16,Subpilares!E$2:E$34,0)</f>
        <v>25</v>
      </c>
      <c r="F16" s="368">
        <f>RANK(Subpilares!F16,Subpilares!F$2:F$34,0)</f>
        <v>21</v>
      </c>
      <c r="G16" s="368">
        <f>RANK(Subpilares!G16,Subpilares!G$2:G$34,0)</f>
        <v>20</v>
      </c>
      <c r="H16" s="368">
        <f>RANK(Subpilares!H16,Subpilares!H$2:H$34,0)</f>
        <v>7</v>
      </c>
      <c r="I16" s="368">
        <f>RANK(Subpilares!I16,Subpilares!I$2:I$34,0)</f>
        <v>22</v>
      </c>
      <c r="J16" s="368">
        <f>RANK(Subpilares!J16,Subpilares!J$2:J$34,0)</f>
        <v>5</v>
      </c>
      <c r="K16" s="368">
        <f>RANK(Subpilares!K16,Subpilares!K$2:K$34,0)</f>
        <v>15</v>
      </c>
      <c r="L16" s="368">
        <f>RANK(Subpilares!L16,Subpilares!L$2:L$34,0)</f>
        <v>22</v>
      </c>
      <c r="M16" s="368">
        <f>RANK(Subpilares!M16,Subpilares!M$2:M$34,0)</f>
        <v>29</v>
      </c>
      <c r="N16" s="368">
        <f>RANK(Subpilares!N16,Subpilares!N$2:N$34,0)</f>
        <v>4</v>
      </c>
      <c r="O16" s="368">
        <f>RANK(Subpilares!O16,Subpilares!O$2:O$34,0)</f>
        <v>26</v>
      </c>
      <c r="P16" s="368">
        <f>RANK(Subpilares!P16,Subpilares!P$2:P$34,0)</f>
        <v>31</v>
      </c>
      <c r="Q16" s="368">
        <f>RANK(Subpilares!Q16,Subpilares!Q$2:Q$34,0)</f>
        <v>29</v>
      </c>
      <c r="R16" s="368">
        <f>RANK(Subpilares!R16,Subpilares!R$2:R$34,0)</f>
        <v>7</v>
      </c>
      <c r="S16" s="368">
        <f>RANK(Subpilares!S16,Subpilares!S$2:S$34,0)</f>
        <v>20</v>
      </c>
      <c r="T16" s="368">
        <f>RANK(Subpilares!T16,Subpilares!T$2:T$34,0)</f>
        <v>11</v>
      </c>
      <c r="U16" s="368">
        <f>RANK(Subpilares!U16,Subpilares!U$2:U$34,0)</f>
        <v>12</v>
      </c>
    </row>
    <row r="17" spans="1:21">
      <c r="A17" s="367">
        <v>50</v>
      </c>
      <c r="B17" s="367" t="s">
        <v>95</v>
      </c>
      <c r="C17" s="367">
        <v>2024</v>
      </c>
      <c r="D17" s="368">
        <f>RANK(Subpilares!D17,Subpilares!D$2:D$34,0)</f>
        <v>22</v>
      </c>
      <c r="E17" s="368">
        <f>RANK(Subpilares!E17,Subpilares!E$2:E$34,0)</f>
        <v>12</v>
      </c>
      <c r="F17" s="368">
        <f>RANK(Subpilares!F17,Subpilares!F$2:F$34,0)</f>
        <v>7</v>
      </c>
      <c r="G17" s="368">
        <f>RANK(Subpilares!G17,Subpilares!G$2:G$34,0)</f>
        <v>23</v>
      </c>
      <c r="H17" s="368">
        <f>RANK(Subpilares!H17,Subpilares!H$2:H$34,0)</f>
        <v>19</v>
      </c>
      <c r="I17" s="368">
        <f>RANK(Subpilares!I17,Subpilares!I$2:I$34,0)</f>
        <v>28</v>
      </c>
      <c r="J17" s="368">
        <f>RANK(Subpilares!J17,Subpilares!J$2:J$34,0)</f>
        <v>29</v>
      </c>
      <c r="K17" s="368">
        <f>RANK(Subpilares!K17,Subpilares!K$2:K$34,0)</f>
        <v>28</v>
      </c>
      <c r="L17" s="368">
        <f>RANK(Subpilares!L17,Subpilares!L$2:L$34,0)</f>
        <v>13</v>
      </c>
      <c r="M17" s="368">
        <f>RANK(Subpilares!M17,Subpilares!M$2:M$34,0)</f>
        <v>14</v>
      </c>
      <c r="N17" s="368">
        <f>RANK(Subpilares!N17,Subpilares!N$2:N$34,0)</f>
        <v>21</v>
      </c>
      <c r="O17" s="368">
        <f>RANK(Subpilares!O17,Subpilares!O$2:O$34,0)</f>
        <v>4</v>
      </c>
      <c r="P17" s="368">
        <f>RANK(Subpilares!P17,Subpilares!P$2:P$34,0)</f>
        <v>15</v>
      </c>
      <c r="Q17" s="368">
        <f>RANK(Subpilares!Q17,Subpilares!Q$2:Q$34,0)</f>
        <v>20</v>
      </c>
      <c r="R17" s="368">
        <f>RANK(Subpilares!R17,Subpilares!R$2:R$34,0)</f>
        <v>12</v>
      </c>
      <c r="S17" s="368">
        <f>RANK(Subpilares!S17,Subpilares!S$2:S$34,0)</f>
        <v>14</v>
      </c>
      <c r="T17" s="368">
        <f>RANK(Subpilares!T17,Subpilares!T$2:T$34,0)</f>
        <v>18</v>
      </c>
      <c r="U17" s="368">
        <f>RANK(Subpilares!U17,Subpilares!U$2:U$34,0)</f>
        <v>24</v>
      </c>
    </row>
    <row r="18" spans="1:21">
      <c r="A18" s="367">
        <v>52</v>
      </c>
      <c r="B18" s="367" t="s">
        <v>96</v>
      </c>
      <c r="C18" s="367">
        <v>2024</v>
      </c>
      <c r="D18" s="368">
        <f>RANK(Subpilares!D18,Subpilares!D$2:D$34,0)</f>
        <v>28</v>
      </c>
      <c r="E18" s="368">
        <f>RANK(Subpilares!E18,Subpilares!E$2:E$34,0)</f>
        <v>5</v>
      </c>
      <c r="F18" s="368">
        <f>RANK(Subpilares!F18,Subpilares!F$2:F$34,0)</f>
        <v>30</v>
      </c>
      <c r="G18" s="368">
        <f>RANK(Subpilares!G18,Subpilares!G$2:G$34,0)</f>
        <v>6</v>
      </c>
      <c r="H18" s="368">
        <f>RANK(Subpilares!H18,Subpilares!H$2:H$34,0)</f>
        <v>16</v>
      </c>
      <c r="I18" s="368">
        <f>RANK(Subpilares!I18,Subpilares!I$2:I$34,0)</f>
        <v>26</v>
      </c>
      <c r="J18" s="368">
        <f>RANK(Subpilares!J18,Subpilares!J$2:J$34,0)</f>
        <v>11</v>
      </c>
      <c r="K18" s="368">
        <f>RANK(Subpilares!K18,Subpilares!K$2:K$34,0)</f>
        <v>6</v>
      </c>
      <c r="L18" s="368">
        <f>RANK(Subpilares!L18,Subpilares!L$2:L$34,0)</f>
        <v>14</v>
      </c>
      <c r="M18" s="368">
        <f>RANK(Subpilares!M18,Subpilares!M$2:M$34,0)</f>
        <v>17</v>
      </c>
      <c r="N18" s="368">
        <f>RANK(Subpilares!N18,Subpilares!N$2:N$34,0)</f>
        <v>13</v>
      </c>
      <c r="O18" s="368">
        <f>RANK(Subpilares!O18,Subpilares!O$2:O$34,0)</f>
        <v>21</v>
      </c>
      <c r="P18" s="368">
        <f>RANK(Subpilares!P18,Subpilares!P$2:P$34,0)</f>
        <v>23</v>
      </c>
      <c r="Q18" s="368">
        <f>RANK(Subpilares!Q18,Subpilares!Q$2:Q$34,0)</f>
        <v>31</v>
      </c>
      <c r="R18" s="368">
        <f>RANK(Subpilares!R18,Subpilares!R$2:R$34,0)</f>
        <v>4</v>
      </c>
      <c r="S18" s="368">
        <f>RANK(Subpilares!S18,Subpilares!S$2:S$34,0)</f>
        <v>18</v>
      </c>
      <c r="T18" s="368">
        <f>RANK(Subpilares!T18,Subpilares!T$2:T$34,0)</f>
        <v>10</v>
      </c>
      <c r="U18" s="368">
        <f>RANK(Subpilares!U18,Subpilares!U$2:U$34,0)</f>
        <v>15</v>
      </c>
    </row>
    <row r="19" spans="1:21">
      <c r="A19" s="367">
        <v>54</v>
      </c>
      <c r="B19" s="367" t="s">
        <v>97</v>
      </c>
      <c r="C19" s="367">
        <v>2024</v>
      </c>
      <c r="D19" s="368">
        <f>RANK(Subpilares!D19,Subpilares!D$2:D$34,0)</f>
        <v>27</v>
      </c>
      <c r="E19" s="368">
        <f>RANK(Subpilares!E19,Subpilares!E$2:E$34,0)</f>
        <v>17</v>
      </c>
      <c r="F19" s="368">
        <f>RANK(Subpilares!F19,Subpilares!F$2:F$34,0)</f>
        <v>11</v>
      </c>
      <c r="G19" s="368">
        <f>RANK(Subpilares!G19,Subpilares!G$2:G$34,0)</f>
        <v>15</v>
      </c>
      <c r="H19" s="368">
        <f>RANK(Subpilares!H19,Subpilares!H$2:H$34,0)</f>
        <v>30</v>
      </c>
      <c r="I19" s="368">
        <f>RANK(Subpilares!I19,Subpilares!I$2:I$34,0)</f>
        <v>25</v>
      </c>
      <c r="J19" s="368">
        <f>RANK(Subpilares!J19,Subpilares!J$2:J$34,0)</f>
        <v>2</v>
      </c>
      <c r="K19" s="368">
        <f>RANK(Subpilares!K19,Subpilares!K$2:K$34,0)</f>
        <v>20</v>
      </c>
      <c r="L19" s="368">
        <f>RANK(Subpilares!L19,Subpilares!L$2:L$34,0)</f>
        <v>15</v>
      </c>
      <c r="M19" s="368">
        <f>RANK(Subpilares!M19,Subpilares!M$2:M$34,0)</f>
        <v>4</v>
      </c>
      <c r="N19" s="368">
        <f>RANK(Subpilares!N19,Subpilares!N$2:N$34,0)</f>
        <v>19</v>
      </c>
      <c r="O19" s="368">
        <f>RANK(Subpilares!O19,Subpilares!O$2:O$34,0)</f>
        <v>9</v>
      </c>
      <c r="P19" s="368">
        <f>RANK(Subpilares!P19,Subpilares!P$2:P$34,0)</f>
        <v>22</v>
      </c>
      <c r="Q19" s="368">
        <f>RANK(Subpilares!Q19,Subpilares!Q$2:Q$34,0)</f>
        <v>8</v>
      </c>
      <c r="R19" s="368">
        <f>RANK(Subpilares!R19,Subpilares!R$2:R$34,0)</f>
        <v>13</v>
      </c>
      <c r="S19" s="368">
        <f>RANK(Subpilares!S19,Subpilares!S$2:S$34,0)</f>
        <v>17</v>
      </c>
      <c r="T19" s="368">
        <f>RANK(Subpilares!T19,Subpilares!T$2:T$34,0)</f>
        <v>13</v>
      </c>
      <c r="U19" s="368">
        <f>RANK(Subpilares!U19,Subpilares!U$2:U$34,0)</f>
        <v>21</v>
      </c>
    </row>
    <row r="20" spans="1:21">
      <c r="A20" s="367">
        <v>63</v>
      </c>
      <c r="B20" s="367" t="s">
        <v>98</v>
      </c>
      <c r="C20" s="367">
        <v>2024</v>
      </c>
      <c r="D20" s="368">
        <f>RANK(Subpilares!D20,Subpilares!D$2:D$34,0)</f>
        <v>24</v>
      </c>
      <c r="E20" s="368">
        <f>RANK(Subpilares!E20,Subpilares!E$2:E$34,0)</f>
        <v>15</v>
      </c>
      <c r="F20" s="368">
        <f>RANK(Subpilares!F20,Subpilares!F$2:F$34,0)</f>
        <v>16</v>
      </c>
      <c r="G20" s="368">
        <f>RANK(Subpilares!G20,Subpilares!G$2:G$34,0)</f>
        <v>8</v>
      </c>
      <c r="H20" s="368">
        <f>RANK(Subpilares!H20,Subpilares!H$2:H$34,0)</f>
        <v>5</v>
      </c>
      <c r="I20" s="368">
        <f>RANK(Subpilares!I20,Subpilares!I$2:I$34,0)</f>
        <v>32</v>
      </c>
      <c r="J20" s="368">
        <f>RANK(Subpilares!J20,Subpilares!J$2:J$34,0)</f>
        <v>11</v>
      </c>
      <c r="K20" s="368">
        <f>RANK(Subpilares!K20,Subpilares!K$2:K$34,0)</f>
        <v>33</v>
      </c>
      <c r="L20" s="368">
        <f>RANK(Subpilares!L20,Subpilares!L$2:L$34,0)</f>
        <v>7</v>
      </c>
      <c r="M20" s="368">
        <f>RANK(Subpilares!M20,Subpilares!M$2:M$34,0)</f>
        <v>12</v>
      </c>
      <c r="N20" s="368">
        <f>RANK(Subpilares!N20,Subpilares!N$2:N$34,0)</f>
        <v>25</v>
      </c>
      <c r="O20" s="368">
        <f>RANK(Subpilares!O20,Subpilares!O$2:O$34,0)</f>
        <v>8</v>
      </c>
      <c r="P20" s="368">
        <f>RANK(Subpilares!P20,Subpilares!P$2:P$34,0)</f>
        <v>17</v>
      </c>
      <c r="Q20" s="368">
        <f>RANK(Subpilares!Q20,Subpilares!Q$2:Q$34,0)</f>
        <v>2</v>
      </c>
      <c r="R20" s="368">
        <f>RANK(Subpilares!R20,Subpilares!R$2:R$34,0)</f>
        <v>18</v>
      </c>
      <c r="S20" s="368">
        <f>RANK(Subpilares!S20,Subpilares!S$2:S$34,0)</f>
        <v>6</v>
      </c>
      <c r="T20" s="368">
        <f>RANK(Subpilares!T20,Subpilares!T$2:T$34,0)</f>
        <v>24</v>
      </c>
      <c r="U20" s="368">
        <f>RANK(Subpilares!U20,Subpilares!U$2:U$34,0)</f>
        <v>18</v>
      </c>
    </row>
    <row r="21" spans="1:21">
      <c r="A21" s="367">
        <v>66</v>
      </c>
      <c r="B21" s="367" t="s">
        <v>99</v>
      </c>
      <c r="C21" s="367">
        <v>2024</v>
      </c>
      <c r="D21" s="368">
        <f>RANK(Subpilares!D21,Subpilares!D$2:D$34,0)</f>
        <v>30</v>
      </c>
      <c r="E21" s="368">
        <f>RANK(Subpilares!E21,Subpilares!E$2:E$34,0)</f>
        <v>16</v>
      </c>
      <c r="F21" s="368">
        <f>RANK(Subpilares!F21,Subpilares!F$2:F$34,0)</f>
        <v>19</v>
      </c>
      <c r="G21" s="368">
        <f>RANK(Subpilares!G21,Subpilares!G$2:G$34,0)</f>
        <v>9</v>
      </c>
      <c r="H21" s="368">
        <f>RANK(Subpilares!H21,Subpilares!H$2:H$34,0)</f>
        <v>9</v>
      </c>
      <c r="I21" s="368">
        <f>RANK(Subpilares!I21,Subpilares!I$2:I$34,0)</f>
        <v>18</v>
      </c>
      <c r="J21" s="368">
        <f>RANK(Subpilares!J21,Subpilares!J$2:J$34,0)</f>
        <v>27</v>
      </c>
      <c r="K21" s="368">
        <f>RANK(Subpilares!K21,Subpilares!K$2:K$34,0)</f>
        <v>29</v>
      </c>
      <c r="L21" s="368">
        <f>RANK(Subpilares!L21,Subpilares!L$2:L$34,0)</f>
        <v>2</v>
      </c>
      <c r="M21" s="368">
        <f>RANK(Subpilares!M21,Subpilares!M$2:M$34,0)</f>
        <v>10</v>
      </c>
      <c r="N21" s="368">
        <f>RANK(Subpilares!N21,Subpilares!N$2:N$34,0)</f>
        <v>22</v>
      </c>
      <c r="O21" s="368">
        <f>RANK(Subpilares!O21,Subpilares!O$2:O$34,0)</f>
        <v>10</v>
      </c>
      <c r="P21" s="368">
        <f>RANK(Subpilares!P21,Subpilares!P$2:P$34,0)</f>
        <v>16</v>
      </c>
      <c r="Q21" s="368">
        <f>RANK(Subpilares!Q21,Subpilares!Q$2:Q$34,0)</f>
        <v>8</v>
      </c>
      <c r="R21" s="368">
        <f>RANK(Subpilares!R21,Subpilares!R$2:R$34,0)</f>
        <v>1</v>
      </c>
      <c r="S21" s="368">
        <f>RANK(Subpilares!S21,Subpilares!S$2:S$34,0)</f>
        <v>9</v>
      </c>
      <c r="T21" s="368">
        <f>RANK(Subpilares!T21,Subpilares!T$2:T$34,0)</f>
        <v>19</v>
      </c>
      <c r="U21" s="368">
        <f>RANK(Subpilares!U21,Subpilares!U$2:U$34,0)</f>
        <v>2</v>
      </c>
    </row>
    <row r="22" spans="1:21">
      <c r="A22" s="367">
        <v>68</v>
      </c>
      <c r="B22" s="367" t="s">
        <v>100</v>
      </c>
      <c r="C22" s="367">
        <v>2024</v>
      </c>
      <c r="D22" s="368">
        <f>RANK(Subpilares!D22,Subpilares!D$2:D$34,0)</f>
        <v>8</v>
      </c>
      <c r="E22" s="368">
        <f>RANK(Subpilares!E22,Subpilares!E$2:E$34,0)</f>
        <v>6</v>
      </c>
      <c r="F22" s="368">
        <f>RANK(Subpilares!F22,Subpilares!F$2:F$34,0)</f>
        <v>12</v>
      </c>
      <c r="G22" s="368">
        <f>RANK(Subpilares!G22,Subpilares!G$2:G$34,0)</f>
        <v>11</v>
      </c>
      <c r="H22" s="368">
        <f>RANK(Subpilares!H22,Subpilares!H$2:H$34,0)</f>
        <v>19</v>
      </c>
      <c r="I22" s="368">
        <f>RANK(Subpilares!I22,Subpilares!I$2:I$34,0)</f>
        <v>13</v>
      </c>
      <c r="J22" s="368">
        <f>RANK(Subpilares!J22,Subpilares!J$2:J$34,0)</f>
        <v>16</v>
      </c>
      <c r="K22" s="368">
        <f>RANK(Subpilares!K22,Subpilares!K$2:K$34,0)</f>
        <v>16</v>
      </c>
      <c r="L22" s="368">
        <f>RANK(Subpilares!L22,Subpilares!L$2:L$34,0)</f>
        <v>3</v>
      </c>
      <c r="M22" s="368">
        <f>RANK(Subpilares!M22,Subpilares!M$2:M$34,0)</f>
        <v>9</v>
      </c>
      <c r="N22" s="368">
        <f>RANK(Subpilares!N22,Subpilares!N$2:N$34,0)</f>
        <v>24</v>
      </c>
      <c r="O22" s="368">
        <f>RANK(Subpilares!O22,Subpilares!O$2:O$34,0)</f>
        <v>13</v>
      </c>
      <c r="P22" s="368">
        <f>RANK(Subpilares!P22,Subpilares!P$2:P$34,0)</f>
        <v>13</v>
      </c>
      <c r="Q22" s="368">
        <f>RANK(Subpilares!Q22,Subpilares!Q$2:Q$34,0)</f>
        <v>15</v>
      </c>
      <c r="R22" s="368">
        <f>RANK(Subpilares!R22,Subpilares!R$2:R$34,0)</f>
        <v>3</v>
      </c>
      <c r="S22" s="368">
        <f>RANK(Subpilares!S22,Subpilares!S$2:S$34,0)</f>
        <v>13</v>
      </c>
      <c r="T22" s="368">
        <f>RANK(Subpilares!T22,Subpilares!T$2:T$34,0)</f>
        <v>8</v>
      </c>
      <c r="U22" s="368">
        <f>RANK(Subpilares!U22,Subpilares!U$2:U$34,0)</f>
        <v>14</v>
      </c>
    </row>
    <row r="23" spans="1:21">
      <c r="A23" s="367">
        <v>70</v>
      </c>
      <c r="B23" s="367" t="s">
        <v>101</v>
      </c>
      <c r="C23" s="367">
        <v>2024</v>
      </c>
      <c r="D23" s="368">
        <f>RANK(Subpilares!D23,Subpilares!D$2:D$34,0)</f>
        <v>4</v>
      </c>
      <c r="E23" s="368">
        <f>RANK(Subpilares!E23,Subpilares!E$2:E$34,0)</f>
        <v>26</v>
      </c>
      <c r="F23" s="368">
        <f>RANK(Subpilares!F23,Subpilares!F$2:F$34,0)</f>
        <v>28</v>
      </c>
      <c r="G23" s="368">
        <f>RANK(Subpilares!G23,Subpilares!G$2:G$34,0)</f>
        <v>21</v>
      </c>
      <c r="H23" s="368">
        <f>RANK(Subpilares!H23,Subpilares!H$2:H$34,0)</f>
        <v>2</v>
      </c>
      <c r="I23" s="368">
        <f>RANK(Subpilares!I23,Subpilares!I$2:I$34,0)</f>
        <v>9</v>
      </c>
      <c r="J23" s="368">
        <f>RANK(Subpilares!J23,Subpilares!J$2:J$34,0)</f>
        <v>13</v>
      </c>
      <c r="K23" s="368">
        <f>RANK(Subpilares!K23,Subpilares!K$2:K$34,0)</f>
        <v>7</v>
      </c>
      <c r="L23" s="368">
        <f>RANK(Subpilares!L23,Subpilares!L$2:L$34,0)</f>
        <v>24</v>
      </c>
      <c r="M23" s="368">
        <f>RANK(Subpilares!M23,Subpilares!M$2:M$34,0)</f>
        <v>24</v>
      </c>
      <c r="N23" s="368">
        <f>RANK(Subpilares!N23,Subpilares!N$2:N$34,0)</f>
        <v>3</v>
      </c>
      <c r="O23" s="368">
        <f>RANK(Subpilares!O23,Subpilares!O$2:O$34,0)</f>
        <v>18</v>
      </c>
      <c r="P23" s="368">
        <f>RANK(Subpilares!P23,Subpilares!P$2:P$34,0)</f>
        <v>32</v>
      </c>
      <c r="Q23" s="368">
        <f>RANK(Subpilares!Q23,Subpilares!Q$2:Q$34,0)</f>
        <v>1</v>
      </c>
      <c r="R23" s="368">
        <f>RANK(Subpilares!R23,Subpilares!R$2:R$34,0)</f>
        <v>13</v>
      </c>
      <c r="S23" s="368">
        <f>RANK(Subpilares!S23,Subpilares!S$2:S$34,0)</f>
        <v>32</v>
      </c>
      <c r="T23" s="368">
        <f>RANK(Subpilares!T23,Subpilares!T$2:T$34,0)</f>
        <v>22</v>
      </c>
      <c r="U23" s="368">
        <f>RANK(Subpilares!U23,Subpilares!U$2:U$34,0)</f>
        <v>7</v>
      </c>
    </row>
    <row r="24" spans="1:21">
      <c r="A24" s="367">
        <v>73</v>
      </c>
      <c r="B24" s="367" t="s">
        <v>102</v>
      </c>
      <c r="C24" s="367">
        <v>2024</v>
      </c>
      <c r="D24" s="368">
        <f>RANK(Subpilares!D24,Subpilares!D$2:D$34,0)</f>
        <v>12</v>
      </c>
      <c r="E24" s="368">
        <f>RANK(Subpilares!E24,Subpilares!E$2:E$34,0)</f>
        <v>18</v>
      </c>
      <c r="F24" s="368">
        <f>RANK(Subpilares!F24,Subpilares!F$2:F$34,0)</f>
        <v>15</v>
      </c>
      <c r="G24" s="368">
        <f>RANK(Subpilares!G24,Subpilares!G$2:G$34,0)</f>
        <v>12</v>
      </c>
      <c r="H24" s="368">
        <f>RANK(Subpilares!H24,Subpilares!H$2:H$34,0)</f>
        <v>25</v>
      </c>
      <c r="I24" s="368">
        <f>RANK(Subpilares!I24,Subpilares!I$2:I$34,0)</f>
        <v>10</v>
      </c>
      <c r="J24" s="368">
        <f>RANK(Subpilares!J24,Subpilares!J$2:J$34,0)</f>
        <v>20</v>
      </c>
      <c r="K24" s="368">
        <f>RANK(Subpilares!K24,Subpilares!K$2:K$34,0)</f>
        <v>31</v>
      </c>
      <c r="L24" s="368">
        <f>RANK(Subpilares!L24,Subpilares!L$2:L$34,0)</f>
        <v>11</v>
      </c>
      <c r="M24" s="368">
        <f>RANK(Subpilares!M24,Subpilares!M$2:M$34,0)</f>
        <v>18</v>
      </c>
      <c r="N24" s="368">
        <f>RANK(Subpilares!N24,Subpilares!N$2:N$34,0)</f>
        <v>23</v>
      </c>
      <c r="O24" s="368">
        <f>RANK(Subpilares!O24,Subpilares!O$2:O$34,0)</f>
        <v>15</v>
      </c>
      <c r="P24" s="368">
        <f>RANK(Subpilares!P24,Subpilares!P$2:P$34,0)</f>
        <v>26</v>
      </c>
      <c r="Q24" s="368">
        <f>RANK(Subpilares!Q24,Subpilares!Q$2:Q$34,0)</f>
        <v>7</v>
      </c>
      <c r="R24" s="368">
        <f>RANK(Subpilares!R24,Subpilares!R$2:R$34,0)</f>
        <v>8</v>
      </c>
      <c r="S24" s="368">
        <f>RANK(Subpilares!S24,Subpilares!S$2:S$34,0)</f>
        <v>2</v>
      </c>
      <c r="T24" s="368">
        <f>RANK(Subpilares!T24,Subpilares!T$2:T$34,0)</f>
        <v>2</v>
      </c>
      <c r="U24" s="368">
        <f>RANK(Subpilares!U24,Subpilares!U$2:U$34,0)</f>
        <v>13</v>
      </c>
    </row>
    <row r="25" spans="1:21">
      <c r="A25" s="367">
        <v>76</v>
      </c>
      <c r="B25" s="367" t="s">
        <v>103</v>
      </c>
      <c r="C25" s="367">
        <v>2024</v>
      </c>
      <c r="D25" s="368">
        <f>RANK(Subpilares!D25,Subpilares!D$2:D$34,0)</f>
        <v>7</v>
      </c>
      <c r="E25" s="368">
        <f>RANK(Subpilares!E25,Subpilares!E$2:E$34,0)</f>
        <v>3</v>
      </c>
      <c r="F25" s="368">
        <f>RANK(Subpilares!F25,Subpilares!F$2:F$34,0)</f>
        <v>8</v>
      </c>
      <c r="G25" s="368">
        <f>RANK(Subpilares!G25,Subpilares!G$2:G$34,0)</f>
        <v>5</v>
      </c>
      <c r="H25" s="368">
        <f>RANK(Subpilares!H25,Subpilares!H$2:H$34,0)</f>
        <v>26</v>
      </c>
      <c r="I25" s="368">
        <f>RANK(Subpilares!I25,Subpilares!I$2:I$34,0)</f>
        <v>19</v>
      </c>
      <c r="J25" s="368">
        <f>RANK(Subpilares!J25,Subpilares!J$2:J$34,0)</f>
        <v>24</v>
      </c>
      <c r="K25" s="368">
        <f>RANK(Subpilares!K25,Subpilares!K$2:K$34,0)</f>
        <v>26</v>
      </c>
      <c r="L25" s="368">
        <f>RANK(Subpilares!L25,Subpilares!L$2:L$34,0)</f>
        <v>6</v>
      </c>
      <c r="M25" s="368">
        <f>RANK(Subpilares!M25,Subpilares!M$2:M$34,0)</f>
        <v>3</v>
      </c>
      <c r="N25" s="368">
        <f>RANK(Subpilares!N25,Subpilares!N$2:N$34,0)</f>
        <v>17</v>
      </c>
      <c r="O25" s="368">
        <f>RANK(Subpilares!O25,Subpilares!O$2:O$34,0)</f>
        <v>25</v>
      </c>
      <c r="P25" s="368">
        <f>RANK(Subpilares!P25,Subpilares!P$2:P$34,0)</f>
        <v>10</v>
      </c>
      <c r="Q25" s="368">
        <f>RANK(Subpilares!Q25,Subpilares!Q$2:Q$34,0)</f>
        <v>30</v>
      </c>
      <c r="R25" s="368">
        <f>RANK(Subpilares!R25,Subpilares!R$2:R$34,0)</f>
        <v>24</v>
      </c>
      <c r="S25" s="368">
        <f>RANK(Subpilares!S25,Subpilares!S$2:S$34,0)</f>
        <v>1</v>
      </c>
      <c r="T25" s="368">
        <f>RANK(Subpilares!T25,Subpilares!T$2:T$34,0)</f>
        <v>3</v>
      </c>
      <c r="U25" s="368">
        <f>RANK(Subpilares!U25,Subpilares!U$2:U$34,0)</f>
        <v>4</v>
      </c>
    </row>
    <row r="26" spans="1:21">
      <c r="A26" s="367">
        <v>81</v>
      </c>
      <c r="B26" s="367" t="s">
        <v>104</v>
      </c>
      <c r="C26" s="367">
        <v>2024</v>
      </c>
      <c r="D26" s="368">
        <f>RANK(Subpilares!D26,Subpilares!D$2:D$34,0)</f>
        <v>20</v>
      </c>
      <c r="E26" s="368">
        <f>RANK(Subpilares!E26,Subpilares!E$2:E$34,0)</f>
        <v>10</v>
      </c>
      <c r="F26" s="368">
        <f>RANK(Subpilares!F26,Subpilares!F$2:F$34,0)</f>
        <v>31</v>
      </c>
      <c r="G26" s="368">
        <f>RANK(Subpilares!G26,Subpilares!G$2:G$34,0)</f>
        <v>28</v>
      </c>
      <c r="H26" s="368">
        <f>RANK(Subpilares!H26,Subpilares!H$2:H$34,0)</f>
        <v>5</v>
      </c>
      <c r="I26" s="368">
        <f>RANK(Subpilares!I26,Subpilares!I$2:I$34,0)</f>
        <v>5</v>
      </c>
      <c r="J26" s="368">
        <f>RANK(Subpilares!J26,Subpilares!J$2:J$34,0)</f>
        <v>26</v>
      </c>
      <c r="K26" s="368">
        <f>RANK(Subpilares!K26,Subpilares!K$2:K$34,0)</f>
        <v>32</v>
      </c>
      <c r="L26" s="368">
        <f>RANK(Subpilares!L26,Subpilares!L$2:L$34,0)</f>
        <v>27</v>
      </c>
      <c r="M26" s="368">
        <f>RANK(Subpilares!M26,Subpilares!M$2:M$34,0)</f>
        <v>30</v>
      </c>
      <c r="N26" s="368">
        <f>RANK(Subpilares!N26,Subpilares!N$2:N$34,0)</f>
        <v>27</v>
      </c>
      <c r="O26" s="368">
        <f>RANK(Subpilares!O26,Subpilares!O$2:O$34,0)</f>
        <v>3</v>
      </c>
      <c r="P26" s="368">
        <f>RANK(Subpilares!P26,Subpilares!P$2:P$34,0)</f>
        <v>8</v>
      </c>
      <c r="Q26" s="368">
        <f>RANK(Subpilares!Q26,Subpilares!Q$2:Q$34,0)</f>
        <v>15</v>
      </c>
      <c r="R26" s="368">
        <f>RANK(Subpilares!R26,Subpilares!R$2:R$34,0)</f>
        <v>11</v>
      </c>
      <c r="S26" s="368">
        <f>RANK(Subpilares!S26,Subpilares!S$2:S$34,0)</f>
        <v>30</v>
      </c>
      <c r="T26" s="368">
        <f>RANK(Subpilares!T26,Subpilares!T$2:T$34,0)</f>
        <v>27</v>
      </c>
      <c r="U26" s="368">
        <f>RANK(Subpilares!U26,Subpilares!U$2:U$34,0)</f>
        <v>31</v>
      </c>
    </row>
    <row r="27" spans="1:21">
      <c r="A27" s="367">
        <v>85</v>
      </c>
      <c r="B27" s="367" t="s">
        <v>105</v>
      </c>
      <c r="C27" s="367">
        <v>2024</v>
      </c>
      <c r="D27" s="368">
        <f>RANK(Subpilares!D27,Subpilares!D$2:D$34,0)</f>
        <v>16</v>
      </c>
      <c r="E27" s="368">
        <f>RANK(Subpilares!E27,Subpilares!E$2:E$34,0)</f>
        <v>19</v>
      </c>
      <c r="F27" s="368">
        <f>RANK(Subpilares!F27,Subpilares!F$2:F$34,0)</f>
        <v>10</v>
      </c>
      <c r="G27" s="368">
        <f>RANK(Subpilares!G27,Subpilares!G$2:G$34,0)</f>
        <v>13</v>
      </c>
      <c r="H27" s="368">
        <f>RANK(Subpilares!H27,Subpilares!H$2:H$34,0)</f>
        <v>10</v>
      </c>
      <c r="I27" s="368">
        <f>RANK(Subpilares!I27,Subpilares!I$2:I$34,0)</f>
        <v>29</v>
      </c>
      <c r="J27" s="368">
        <f>RANK(Subpilares!J27,Subpilares!J$2:J$34,0)</f>
        <v>32</v>
      </c>
      <c r="K27" s="368">
        <f>RANK(Subpilares!K27,Subpilares!K$2:K$34,0)</f>
        <v>18</v>
      </c>
      <c r="L27" s="368">
        <f>RANK(Subpilares!L27,Subpilares!L$2:L$34,0)</f>
        <v>26</v>
      </c>
      <c r="M27" s="368">
        <f>RANK(Subpilares!M27,Subpilares!M$2:M$34,0)</f>
        <v>22</v>
      </c>
      <c r="N27" s="368">
        <f>RANK(Subpilares!N27,Subpilares!N$2:N$34,0)</f>
        <v>30</v>
      </c>
      <c r="O27" s="368">
        <f>RANK(Subpilares!O27,Subpilares!O$2:O$34,0)</f>
        <v>23</v>
      </c>
      <c r="P27" s="368">
        <f>RANK(Subpilares!P27,Subpilares!P$2:P$34,0)</f>
        <v>7</v>
      </c>
      <c r="Q27" s="368">
        <f>RANK(Subpilares!Q27,Subpilares!Q$2:Q$34,0)</f>
        <v>18</v>
      </c>
      <c r="R27" s="368">
        <f>RANK(Subpilares!R27,Subpilares!R$2:R$34,0)</f>
        <v>27</v>
      </c>
      <c r="S27" s="368">
        <f>RANK(Subpilares!S27,Subpilares!S$2:S$34,0)</f>
        <v>23</v>
      </c>
      <c r="T27" s="368">
        <f>RANK(Subpilares!T27,Subpilares!T$2:T$34,0)</f>
        <v>28</v>
      </c>
      <c r="U27" s="368">
        <f>RANK(Subpilares!U27,Subpilares!U$2:U$34,0)</f>
        <v>22</v>
      </c>
    </row>
    <row r="28" spans="1:21">
      <c r="A28" s="367">
        <v>86</v>
      </c>
      <c r="B28" s="367" t="s">
        <v>106</v>
      </c>
      <c r="C28" s="367">
        <v>2024</v>
      </c>
      <c r="D28" s="368">
        <f>RANK(Subpilares!D28,Subpilares!D$2:D$34,0)</f>
        <v>11</v>
      </c>
      <c r="E28" s="368">
        <f>RANK(Subpilares!E28,Subpilares!E$2:E$34,0)</f>
        <v>27</v>
      </c>
      <c r="F28" s="368">
        <f>RANK(Subpilares!F28,Subpilares!F$2:F$34,0)</f>
        <v>33</v>
      </c>
      <c r="G28" s="368">
        <f>RANK(Subpilares!G28,Subpilares!G$2:G$34,0)</f>
        <v>14</v>
      </c>
      <c r="H28" s="368">
        <f>RANK(Subpilares!H28,Subpilares!H$2:H$34,0)</f>
        <v>22</v>
      </c>
      <c r="I28" s="368">
        <f>RANK(Subpilares!I28,Subpilares!I$2:I$34,0)</f>
        <v>21</v>
      </c>
      <c r="J28" s="368">
        <f>RANK(Subpilares!J28,Subpilares!J$2:J$34,0)</f>
        <v>14</v>
      </c>
      <c r="K28" s="368">
        <f>RANK(Subpilares!K28,Subpilares!K$2:K$34,0)</f>
        <v>17</v>
      </c>
      <c r="L28" s="368">
        <f>RANK(Subpilares!L28,Subpilares!L$2:L$34,0)</f>
        <v>30</v>
      </c>
      <c r="M28" s="368">
        <f>RANK(Subpilares!M28,Subpilares!M$2:M$34,0)</f>
        <v>19</v>
      </c>
      <c r="N28" s="368">
        <f>RANK(Subpilares!N28,Subpilares!N$2:N$34,0)</f>
        <v>18</v>
      </c>
      <c r="O28" s="368">
        <f>RANK(Subpilares!O28,Subpilares!O$2:O$34,0)</f>
        <v>16</v>
      </c>
      <c r="P28" s="368">
        <f>RANK(Subpilares!P28,Subpilares!P$2:P$34,0)</f>
        <v>14</v>
      </c>
      <c r="Q28" s="368">
        <f>RANK(Subpilares!Q28,Subpilares!Q$2:Q$34,0)</f>
        <v>10</v>
      </c>
      <c r="R28" s="368">
        <f>RANK(Subpilares!R28,Subpilares!R$2:R$34,0)</f>
        <v>22</v>
      </c>
      <c r="S28" s="368">
        <f>RANK(Subpilares!S28,Subpilares!S$2:S$34,0)</f>
        <v>32</v>
      </c>
      <c r="T28" s="368">
        <f>RANK(Subpilares!T28,Subpilares!T$2:T$34,0)</f>
        <v>25</v>
      </c>
      <c r="U28" s="368">
        <f>RANK(Subpilares!U28,Subpilares!U$2:U$34,0)</f>
        <v>26</v>
      </c>
    </row>
    <row r="29" spans="1:21" ht="27">
      <c r="A29" s="367">
        <v>88</v>
      </c>
      <c r="B29" s="367" t="s">
        <v>107</v>
      </c>
      <c r="C29" s="367">
        <v>2024</v>
      </c>
      <c r="D29" s="368">
        <f>RANK(Subpilares!D29,Subpilares!D$2:D$34,0)</f>
        <v>22</v>
      </c>
      <c r="E29" s="368">
        <f>RANK(Subpilares!E29,Subpilares!E$2:E$34,0)</f>
        <v>2</v>
      </c>
      <c r="F29" s="368">
        <f>RANK(Subpilares!F29,Subpilares!F$2:F$34,0)</f>
        <v>5</v>
      </c>
      <c r="G29" s="368">
        <f>RANK(Subpilares!G29,Subpilares!G$2:G$34,0)</f>
        <v>15</v>
      </c>
      <c r="H29" s="368">
        <f>RANK(Subpilares!H29,Subpilares!H$2:H$34,0)</f>
        <v>21</v>
      </c>
      <c r="I29" s="368">
        <f>RANK(Subpilares!I29,Subpilares!I$2:I$34,0)</f>
        <v>7</v>
      </c>
      <c r="J29" s="368">
        <f>RANK(Subpilares!J29,Subpilares!J$2:J$34,0)</f>
        <v>31</v>
      </c>
      <c r="K29" s="368">
        <f>RANK(Subpilares!K29,Subpilares!K$2:K$34,0)</f>
        <v>30</v>
      </c>
      <c r="L29" s="368">
        <f>RANK(Subpilares!L29,Subpilares!L$2:L$34,0)</f>
        <v>19</v>
      </c>
      <c r="M29" s="368">
        <f>RANK(Subpilares!M29,Subpilares!M$2:M$34,0)</f>
        <v>28</v>
      </c>
      <c r="N29" s="368">
        <f>RANK(Subpilares!N29,Subpilares!N$2:N$34,0)</f>
        <v>14</v>
      </c>
      <c r="O29" s="368">
        <f>RANK(Subpilares!O29,Subpilares!O$2:O$34,0)</f>
        <v>30</v>
      </c>
      <c r="P29" s="368">
        <f>RANK(Subpilares!P29,Subpilares!P$2:P$34,0)</f>
        <v>3</v>
      </c>
      <c r="Q29" s="368">
        <f>RANK(Subpilares!Q29,Subpilares!Q$2:Q$34,0)</f>
        <v>4</v>
      </c>
      <c r="R29" s="368">
        <f>RANK(Subpilares!R29,Subpilares!R$2:R$34,0)</f>
        <v>30</v>
      </c>
      <c r="S29" s="368">
        <f>RANK(Subpilares!S29,Subpilares!S$2:S$34,0)</f>
        <v>19</v>
      </c>
      <c r="T29" s="368">
        <f>RANK(Subpilares!T29,Subpilares!T$2:T$34,0)</f>
        <v>17</v>
      </c>
      <c r="U29" s="368">
        <f>RANK(Subpilares!U29,Subpilares!U$2:U$34,0)</f>
        <v>32</v>
      </c>
    </row>
    <row r="30" spans="1:21">
      <c r="A30" s="367">
        <v>91</v>
      </c>
      <c r="B30" s="367" t="s">
        <v>108</v>
      </c>
      <c r="C30" s="367">
        <v>2024</v>
      </c>
      <c r="D30" s="368">
        <f>RANK(Subpilares!D30,Subpilares!D$2:D$34,0)</f>
        <v>31</v>
      </c>
      <c r="E30" s="368">
        <f>RANK(Subpilares!E30,Subpilares!E$2:E$34,0)</f>
        <v>30</v>
      </c>
      <c r="F30" s="368">
        <f>RANK(Subpilares!F30,Subpilares!F$2:F$34,0)</f>
        <v>3</v>
      </c>
      <c r="G30" s="368">
        <f>RANK(Subpilares!G30,Subpilares!G$2:G$34,0)</f>
        <v>26</v>
      </c>
      <c r="H30" s="368">
        <f>RANK(Subpilares!H30,Subpilares!H$2:H$34,0)</f>
        <v>29</v>
      </c>
      <c r="I30" s="368">
        <f>RANK(Subpilares!I30,Subpilares!I$2:I$34,0)</f>
        <v>30</v>
      </c>
      <c r="J30" s="368">
        <f>RANK(Subpilares!J30,Subpilares!J$2:J$34,0)</f>
        <v>10</v>
      </c>
      <c r="K30" s="368">
        <f>RANK(Subpilares!K30,Subpilares!K$2:K$34,0)</f>
        <v>19</v>
      </c>
      <c r="L30" s="368">
        <f>RANK(Subpilares!L30,Subpilares!L$2:L$34,0)</f>
        <v>31</v>
      </c>
      <c r="M30" s="368">
        <f>RANK(Subpilares!M30,Subpilares!M$2:M$34,0)</f>
        <v>33</v>
      </c>
      <c r="N30" s="368">
        <f>RANK(Subpilares!N30,Subpilares!N$2:N$34,0)</f>
        <v>33</v>
      </c>
      <c r="O30" s="368">
        <f>RANK(Subpilares!O30,Subpilares!O$2:O$34,0)</f>
        <v>14</v>
      </c>
      <c r="P30" s="368">
        <f>RANK(Subpilares!P30,Subpilares!P$2:P$34,0)</f>
        <v>6</v>
      </c>
      <c r="Q30" s="368">
        <f>RANK(Subpilares!Q30,Subpilares!Q$2:Q$34,0)</f>
        <v>21</v>
      </c>
      <c r="R30" s="368">
        <f>RANK(Subpilares!R30,Subpilares!R$2:R$34,0)</f>
        <v>31</v>
      </c>
      <c r="S30" s="368">
        <f>RANK(Subpilares!S30,Subpilares!S$2:S$34,0)</f>
        <v>28</v>
      </c>
      <c r="T30" s="368">
        <f>RANK(Subpilares!T30,Subpilares!T$2:T$34,0)</f>
        <v>31</v>
      </c>
      <c r="U30" s="368">
        <f>RANK(Subpilares!U30,Subpilares!U$2:U$34,0)</f>
        <v>27</v>
      </c>
    </row>
    <row r="31" spans="1:21">
      <c r="A31" s="367">
        <v>94</v>
      </c>
      <c r="B31" s="367" t="s">
        <v>109</v>
      </c>
      <c r="C31" s="367">
        <v>2024</v>
      </c>
      <c r="D31" s="368">
        <f>RANK(Subpilares!D31,Subpilares!D$2:D$34,0)</f>
        <v>26</v>
      </c>
      <c r="E31" s="368">
        <f>RANK(Subpilares!E31,Subpilares!E$2:E$34,0)</f>
        <v>32</v>
      </c>
      <c r="F31" s="368">
        <f>RANK(Subpilares!F31,Subpilares!F$2:F$34,0)</f>
        <v>6</v>
      </c>
      <c r="G31" s="368">
        <f>RANK(Subpilares!G31,Subpilares!G$2:G$34,0)</f>
        <v>30</v>
      </c>
      <c r="H31" s="368">
        <f>RANK(Subpilares!H31,Subpilares!H$2:H$34,0)</f>
        <v>33</v>
      </c>
      <c r="I31" s="368">
        <f>RANK(Subpilares!I31,Subpilares!I$2:I$34,0)</f>
        <v>24</v>
      </c>
      <c r="J31" s="368">
        <f>RANK(Subpilares!J31,Subpilares!J$2:J$34,0)</f>
        <v>4</v>
      </c>
      <c r="K31" s="368">
        <f>RANK(Subpilares!K31,Subpilares!K$2:K$34,0)</f>
        <v>5</v>
      </c>
      <c r="L31" s="368">
        <f>RANK(Subpilares!L31,Subpilares!L$2:L$34,0)</f>
        <v>33</v>
      </c>
      <c r="M31" s="368">
        <f>RANK(Subpilares!M31,Subpilares!M$2:M$34,0)</f>
        <v>27</v>
      </c>
      <c r="N31" s="368">
        <f>RANK(Subpilares!N31,Subpilares!N$2:N$34,0)</f>
        <v>2</v>
      </c>
      <c r="O31" s="368">
        <f>RANK(Subpilares!O31,Subpilares!O$2:O$34,0)</f>
        <v>32</v>
      </c>
      <c r="P31" s="368">
        <f>RANK(Subpilares!P31,Subpilares!P$2:P$34,0)</f>
        <v>20</v>
      </c>
      <c r="Q31" s="368">
        <f>RANK(Subpilares!Q31,Subpilares!Q$2:Q$34,0)</f>
        <v>3</v>
      </c>
      <c r="R31" s="368">
        <f>RANK(Subpilares!R31,Subpilares!R$2:R$34,0)</f>
        <v>20</v>
      </c>
      <c r="S31" s="368">
        <f>RANK(Subpilares!S31,Subpilares!S$2:S$34,0)</f>
        <v>26</v>
      </c>
      <c r="T31" s="368">
        <f>RANK(Subpilares!T31,Subpilares!T$2:T$34,0)</f>
        <v>32</v>
      </c>
      <c r="U31" s="368">
        <f>RANK(Subpilares!U31,Subpilares!U$2:U$34,0)</f>
        <v>30</v>
      </c>
    </row>
    <row r="32" spans="1:21">
      <c r="A32" s="367">
        <v>95</v>
      </c>
      <c r="B32" s="367" t="s">
        <v>110</v>
      </c>
      <c r="C32" s="367">
        <v>2024</v>
      </c>
      <c r="D32" s="368">
        <f>RANK(Subpilares!D32,Subpilares!D$2:D$34,0)</f>
        <v>32</v>
      </c>
      <c r="E32" s="368">
        <f>RANK(Subpilares!E32,Subpilares!E$2:E$34,0)</f>
        <v>31</v>
      </c>
      <c r="F32" s="368">
        <f>RANK(Subpilares!F32,Subpilares!F$2:F$34,0)</f>
        <v>13</v>
      </c>
      <c r="G32" s="368">
        <f>RANK(Subpilares!G32,Subpilares!G$2:G$34,0)</f>
        <v>29</v>
      </c>
      <c r="H32" s="368">
        <f>RANK(Subpilares!H32,Subpilares!H$2:H$34,0)</f>
        <v>32</v>
      </c>
      <c r="I32" s="368">
        <f>RANK(Subpilares!I32,Subpilares!I$2:I$34,0)</f>
        <v>33</v>
      </c>
      <c r="J32" s="368">
        <f>RANK(Subpilares!J32,Subpilares!J$2:J$34,0)</f>
        <v>19</v>
      </c>
      <c r="K32" s="368">
        <f>RANK(Subpilares!K32,Subpilares!K$2:K$34,0)</f>
        <v>25</v>
      </c>
      <c r="L32" s="368">
        <f>RANK(Subpilares!L32,Subpilares!L$2:L$34,0)</f>
        <v>28</v>
      </c>
      <c r="M32" s="368">
        <f>RANK(Subpilares!M32,Subpilares!M$2:M$34,0)</f>
        <v>26</v>
      </c>
      <c r="N32" s="368">
        <f>RANK(Subpilares!N32,Subpilares!N$2:N$34,0)</f>
        <v>32</v>
      </c>
      <c r="O32" s="368">
        <f>RANK(Subpilares!O32,Subpilares!O$2:O$34,0)</f>
        <v>1</v>
      </c>
      <c r="P32" s="368">
        <f>RANK(Subpilares!P32,Subpilares!P$2:P$34,0)</f>
        <v>4</v>
      </c>
      <c r="Q32" s="368">
        <f>RANK(Subpilares!Q32,Subpilares!Q$2:Q$34,0)</f>
        <v>5</v>
      </c>
      <c r="R32" s="368">
        <f>RANK(Subpilares!R32,Subpilares!R$2:R$34,0)</f>
        <v>25</v>
      </c>
      <c r="S32" s="368">
        <f>RANK(Subpilares!S32,Subpilares!S$2:S$34,0)</f>
        <v>27</v>
      </c>
      <c r="T32" s="368">
        <f>RANK(Subpilares!T32,Subpilares!T$2:T$34,0)</f>
        <v>30</v>
      </c>
      <c r="U32" s="368">
        <f>RANK(Subpilares!U32,Subpilares!U$2:U$34,0)</f>
        <v>29</v>
      </c>
    </row>
    <row r="33" spans="1:21">
      <c r="A33" s="367">
        <v>97</v>
      </c>
      <c r="B33" s="367" t="s">
        <v>111</v>
      </c>
      <c r="C33" s="367">
        <v>2024</v>
      </c>
      <c r="D33" s="368">
        <f>RANK(Subpilares!D33,Subpilares!D$2:D$34,0)</f>
        <v>33</v>
      </c>
      <c r="E33" s="368">
        <f>RANK(Subpilares!E33,Subpilares!E$2:E$34,0)</f>
        <v>24</v>
      </c>
      <c r="F33" s="368">
        <f>RANK(Subpilares!F33,Subpilares!F$2:F$34,0)</f>
        <v>1</v>
      </c>
      <c r="G33" s="368">
        <f>RANK(Subpilares!G33,Subpilares!G$2:G$34,0)</f>
        <v>31</v>
      </c>
      <c r="H33" s="368">
        <f>RANK(Subpilares!H33,Subpilares!H$2:H$34,0)</f>
        <v>31</v>
      </c>
      <c r="I33" s="368">
        <f>RANK(Subpilares!I33,Subpilares!I$2:I$34,0)</f>
        <v>3</v>
      </c>
      <c r="J33" s="368">
        <f>RANK(Subpilares!J33,Subpilares!J$2:J$34,0)</f>
        <v>23</v>
      </c>
      <c r="K33" s="368">
        <f>RANK(Subpilares!K33,Subpilares!K$2:K$34,0)</f>
        <v>21</v>
      </c>
      <c r="L33" s="368">
        <f>RANK(Subpilares!L33,Subpilares!L$2:L$34,0)</f>
        <v>29</v>
      </c>
      <c r="M33" s="368">
        <f>RANK(Subpilares!M33,Subpilares!M$2:M$34,0)</f>
        <v>32</v>
      </c>
      <c r="N33" s="368">
        <f>RANK(Subpilares!N33,Subpilares!N$2:N$34,0)</f>
        <v>20</v>
      </c>
      <c r="O33" s="368">
        <f>RANK(Subpilares!O33,Subpilares!O$2:O$34,0)</f>
        <v>27</v>
      </c>
      <c r="P33" s="368">
        <f>RANK(Subpilares!P33,Subpilares!P$2:P$34,0)</f>
        <v>1</v>
      </c>
      <c r="Q33" s="368">
        <f>RANK(Subpilares!Q33,Subpilares!Q$2:Q$34,0)</f>
        <v>13</v>
      </c>
      <c r="R33" s="368">
        <f>RANK(Subpilares!R33,Subpilares!R$2:R$34,0)</f>
        <v>32</v>
      </c>
      <c r="S33" s="368">
        <f>RANK(Subpilares!S33,Subpilares!S$2:S$34,0)</f>
        <v>4</v>
      </c>
      <c r="T33" s="368">
        <f>RANK(Subpilares!T33,Subpilares!T$2:T$34,0)</f>
        <v>33</v>
      </c>
      <c r="U33" s="368">
        <f>RANK(Subpilares!U33,Subpilares!U$2:U$34,0)</f>
        <v>33</v>
      </c>
    </row>
    <row r="34" spans="1:21">
      <c r="A34" s="367">
        <v>99</v>
      </c>
      <c r="B34" s="367" t="s">
        <v>112</v>
      </c>
      <c r="C34" s="367">
        <v>2024</v>
      </c>
      <c r="D34" s="368">
        <f>RANK(Subpilares!D34,Subpilares!D$2:D$34,0)</f>
        <v>29</v>
      </c>
      <c r="E34" s="368">
        <f>RANK(Subpilares!E34,Subpilares!E$2:E$34,0)</f>
        <v>33</v>
      </c>
      <c r="F34" s="368">
        <f>RANK(Subpilares!F34,Subpilares!F$2:F$34,0)</f>
        <v>23</v>
      </c>
      <c r="G34" s="368">
        <f>RANK(Subpilares!G34,Subpilares!G$2:G$34,0)</f>
        <v>33</v>
      </c>
      <c r="H34" s="368">
        <f>RANK(Subpilares!H34,Subpilares!H$2:H$34,0)</f>
        <v>24</v>
      </c>
      <c r="I34" s="368">
        <f>RANK(Subpilares!I34,Subpilares!I$2:I$34,0)</f>
        <v>15</v>
      </c>
      <c r="J34" s="368">
        <f>RANK(Subpilares!J34,Subpilares!J$2:J$34,0)</f>
        <v>6</v>
      </c>
      <c r="K34" s="368">
        <f>RANK(Subpilares!K34,Subpilares!K$2:K$34,0)</f>
        <v>8</v>
      </c>
      <c r="L34" s="368">
        <f>RANK(Subpilares!L34,Subpilares!L$2:L$34,0)</f>
        <v>32</v>
      </c>
      <c r="M34" s="368">
        <f>RANK(Subpilares!M34,Subpilares!M$2:M$34,0)</f>
        <v>31</v>
      </c>
      <c r="N34" s="368">
        <f>RANK(Subpilares!N34,Subpilares!N$2:N$34,0)</f>
        <v>5</v>
      </c>
      <c r="O34" s="368">
        <f>RANK(Subpilares!O34,Subpilares!O$2:O$34,0)</f>
        <v>33</v>
      </c>
      <c r="P34" s="368">
        <f>RANK(Subpilares!P34,Subpilares!P$2:P$34,0)</f>
        <v>12</v>
      </c>
      <c r="Q34" s="368">
        <f>RANK(Subpilares!Q34,Subpilares!Q$2:Q$34,0)</f>
        <v>24</v>
      </c>
      <c r="R34" s="368">
        <f>RANK(Subpilares!R34,Subpilares!R$2:R$34,0)</f>
        <v>33</v>
      </c>
      <c r="S34" s="368">
        <f>RANK(Subpilares!S34,Subpilares!S$2:S$34,0)</f>
        <v>25</v>
      </c>
      <c r="T34" s="368">
        <f>RANK(Subpilares!T34,Subpilares!T$2:T$34,0)</f>
        <v>29</v>
      </c>
      <c r="U34" s="368">
        <f>RANK(Subpilares!U34,Subpilares!U$2:U$34,0)</f>
        <v>23</v>
      </c>
    </row>
    <row r="35" spans="1:21">
      <c r="A35" s="367">
        <v>5</v>
      </c>
      <c r="B35" s="367" t="s">
        <v>79</v>
      </c>
      <c r="C35" s="367">
        <v>2023</v>
      </c>
      <c r="D35" s="368">
        <f>RANK(Subpilares!D35,Subpilares!D$35:D$67,0)</f>
        <v>13</v>
      </c>
      <c r="E35" s="368">
        <f>RANK(Subpilares!E35,Subpilares!E$35:E$67,0)</f>
        <v>5</v>
      </c>
      <c r="F35" s="368">
        <f>RANK(Subpilares!F35,Subpilares!F$35:F$67,0)</f>
        <v>15</v>
      </c>
      <c r="G35" s="368">
        <f>RANK(Subpilares!G35,Subpilares!G$35:G$67,0)</f>
        <v>11</v>
      </c>
      <c r="H35" s="368">
        <f>RANK(Subpilares!H35,Subpilares!H$35:H$67,0)</f>
        <v>1</v>
      </c>
      <c r="I35" s="368">
        <f>RANK(Subpilares!I35,Subpilares!I$35:I$67,0)</f>
        <v>8</v>
      </c>
      <c r="J35" s="368">
        <f>RANK(Subpilares!J35,Subpilares!J$35:J$67,0)</f>
        <v>33</v>
      </c>
      <c r="K35" s="368">
        <f>RANK(Subpilares!K35,Subpilares!K$35:K$67,0)</f>
        <v>5</v>
      </c>
      <c r="L35" s="368">
        <f>RANK(Subpilares!L35,Subpilares!L$35:L$67,0)</f>
        <v>6</v>
      </c>
      <c r="M35" s="368">
        <f>RANK(Subpilares!M35,Subpilares!M$35:M$67,0)</f>
        <v>9</v>
      </c>
      <c r="N35" s="368">
        <f>RANK(Subpilares!N35,Subpilares!N$35:N$67,0)</f>
        <v>23</v>
      </c>
      <c r="O35" s="368">
        <f>RANK(Subpilares!O35,Subpilares!O$35:O$67,0)</f>
        <v>24</v>
      </c>
      <c r="P35" s="368">
        <f>RANK(Subpilares!P35,Subpilares!P$35:P$67,0)</f>
        <v>12</v>
      </c>
      <c r="Q35" s="368">
        <f>RANK(Subpilares!Q35,Subpilares!Q$35:Q$67,0)</f>
        <v>28</v>
      </c>
      <c r="R35" s="368">
        <f>RANK(Subpilares!R35,Subpilares!R$35:R$67,0)</f>
        <v>21</v>
      </c>
      <c r="S35" s="368">
        <f>RANK(Subpilares!S35,Subpilares!S$35:S$67,0)</f>
        <v>8</v>
      </c>
      <c r="T35" s="368">
        <f>RANK(Subpilares!T35,Subpilares!T$35:T$67,0)</f>
        <v>1</v>
      </c>
      <c r="U35" s="368">
        <f>RANK(Subpilares!U35,Subpilares!U$35:U$67,0)</f>
        <v>6</v>
      </c>
    </row>
    <row r="36" spans="1:21">
      <c r="A36" s="367">
        <v>8</v>
      </c>
      <c r="B36" s="367" t="s">
        <v>81</v>
      </c>
      <c r="C36" s="367">
        <v>2023</v>
      </c>
      <c r="D36" s="368">
        <f>RANK(Subpilares!D36,Subpilares!D$35:D$67,0)</f>
        <v>5</v>
      </c>
      <c r="E36" s="368">
        <f>RANK(Subpilares!E36,Subpilares!E$35:E$67,0)</f>
        <v>6</v>
      </c>
      <c r="F36" s="368">
        <f>RANK(Subpilares!F36,Subpilares!F$35:F$67,0)</f>
        <v>20</v>
      </c>
      <c r="G36" s="368">
        <f>RANK(Subpilares!G36,Subpilares!G$35:G$67,0)</f>
        <v>15</v>
      </c>
      <c r="H36" s="368">
        <f>RANK(Subpilares!H36,Subpilares!H$35:H$67,0)</f>
        <v>16</v>
      </c>
      <c r="I36" s="368">
        <f>RANK(Subpilares!I36,Subpilares!I$35:I$67,0)</f>
        <v>10</v>
      </c>
      <c r="J36" s="368">
        <f>RANK(Subpilares!J36,Subpilares!J$35:J$67,0)</f>
        <v>17</v>
      </c>
      <c r="K36" s="368">
        <f>RANK(Subpilares!K36,Subpilares!K$35:K$67,0)</f>
        <v>8</v>
      </c>
      <c r="L36" s="368">
        <f>RANK(Subpilares!L36,Subpilares!L$35:L$67,0)</f>
        <v>9</v>
      </c>
      <c r="M36" s="368">
        <f>RANK(Subpilares!M36,Subpilares!M$35:M$67,0)</f>
        <v>5</v>
      </c>
      <c r="N36" s="368">
        <f>RANK(Subpilares!N36,Subpilares!N$35:N$67,0)</f>
        <v>2</v>
      </c>
      <c r="O36" s="368">
        <f>RANK(Subpilares!O36,Subpilares!O$35:O$67,0)</f>
        <v>5</v>
      </c>
      <c r="P36" s="368">
        <f>RANK(Subpilares!P36,Subpilares!P$35:P$67,0)</f>
        <v>22</v>
      </c>
      <c r="Q36" s="368">
        <f>RANK(Subpilares!Q36,Subpilares!Q$35:Q$67,0)</f>
        <v>29</v>
      </c>
      <c r="R36" s="368">
        <f>RANK(Subpilares!R36,Subpilares!R$35:R$67,0)</f>
        <v>9</v>
      </c>
      <c r="S36" s="368">
        <f>RANK(Subpilares!S36,Subpilares!S$35:S$67,0)</f>
        <v>2</v>
      </c>
      <c r="T36" s="368">
        <f>RANK(Subpilares!T36,Subpilares!T$35:T$67,0)</f>
        <v>13</v>
      </c>
      <c r="U36" s="368">
        <f>RANK(Subpilares!U36,Subpilares!U$35:U$67,0)</f>
        <v>13</v>
      </c>
    </row>
    <row r="37" spans="1:21">
      <c r="A37" s="367">
        <v>11</v>
      </c>
      <c r="B37" s="367" t="s">
        <v>82</v>
      </c>
      <c r="C37" s="367">
        <v>2023</v>
      </c>
      <c r="D37" s="368">
        <f>RANK(Subpilares!D37,Subpilares!D$35:D$67,0)</f>
        <v>21</v>
      </c>
      <c r="E37" s="368">
        <f>RANK(Subpilares!E37,Subpilares!E$35:E$67,0)</f>
        <v>4</v>
      </c>
      <c r="F37" s="368">
        <f>RANK(Subpilares!F37,Subpilares!F$35:F$67,0)</f>
        <v>4</v>
      </c>
      <c r="G37" s="368">
        <f>RANK(Subpilares!G37,Subpilares!G$35:G$67,0)</f>
        <v>2</v>
      </c>
      <c r="H37" s="368">
        <f>RANK(Subpilares!H37,Subpilares!H$35:H$67,0)</f>
        <v>15</v>
      </c>
      <c r="I37" s="368">
        <f>RANK(Subpilares!I37,Subpilares!I$35:I$67,0)</f>
        <v>14</v>
      </c>
      <c r="J37" s="368">
        <f>RANK(Subpilares!J37,Subpilares!J$35:J$67,0)</f>
        <v>24</v>
      </c>
      <c r="K37" s="368">
        <f>RANK(Subpilares!K37,Subpilares!K$35:K$67,0)</f>
        <v>2</v>
      </c>
      <c r="L37" s="368">
        <f>RANK(Subpilares!L37,Subpilares!L$35:L$67,0)</f>
        <v>1</v>
      </c>
      <c r="M37" s="368">
        <f>RANK(Subpilares!M37,Subpilares!M$35:M$67,0)</f>
        <v>7</v>
      </c>
      <c r="N37" s="368">
        <f>RANK(Subpilares!N37,Subpilares!N$35:N$67,0)</f>
        <v>8</v>
      </c>
      <c r="O37" s="368">
        <f>RANK(Subpilares!O37,Subpilares!O$35:O$67,0)</f>
        <v>22</v>
      </c>
      <c r="P37" s="368">
        <f>RANK(Subpilares!P37,Subpilares!P$35:P$67,0)</f>
        <v>2</v>
      </c>
      <c r="Q37" s="368">
        <f>RANK(Subpilares!Q37,Subpilares!Q$35:Q$67,0)</f>
        <v>1</v>
      </c>
      <c r="R37" s="368">
        <f>RANK(Subpilares!R37,Subpilares!R$35:R$67,0)</f>
        <v>10</v>
      </c>
      <c r="S37" s="368">
        <f>RANK(Subpilares!S37,Subpilares!S$35:S$67,0)</f>
        <v>1</v>
      </c>
      <c r="T37" s="368">
        <f>RANK(Subpilares!T37,Subpilares!T$35:T$67,0)</f>
        <v>11</v>
      </c>
      <c r="U37" s="368">
        <f>RANK(Subpilares!U37,Subpilares!U$35:U$67,0)</f>
        <v>2</v>
      </c>
    </row>
    <row r="38" spans="1:21">
      <c r="A38" s="367">
        <v>13</v>
      </c>
      <c r="B38" s="367" t="s">
        <v>83</v>
      </c>
      <c r="C38" s="367">
        <v>2023</v>
      </c>
      <c r="D38" s="368">
        <f>RANK(Subpilares!D38,Subpilares!D$35:D$67,0)</f>
        <v>1</v>
      </c>
      <c r="E38" s="368">
        <f>RANK(Subpilares!E38,Subpilares!E$35:E$67,0)</f>
        <v>19</v>
      </c>
      <c r="F38" s="368">
        <f>RANK(Subpilares!F38,Subpilares!F$35:F$67,0)</f>
        <v>23</v>
      </c>
      <c r="G38" s="368">
        <f>RANK(Subpilares!G38,Subpilares!G$35:G$67,0)</f>
        <v>12</v>
      </c>
      <c r="H38" s="368">
        <f>RANK(Subpilares!H38,Subpilares!H$35:H$67,0)</f>
        <v>24</v>
      </c>
      <c r="I38" s="368">
        <f>RANK(Subpilares!I38,Subpilares!I$35:I$67,0)</f>
        <v>5</v>
      </c>
      <c r="J38" s="368">
        <f>RANK(Subpilares!J38,Subpilares!J$35:J$67,0)</f>
        <v>5</v>
      </c>
      <c r="K38" s="368">
        <f>RANK(Subpilares!K38,Subpilares!K$35:K$67,0)</f>
        <v>8</v>
      </c>
      <c r="L38" s="368">
        <f>RANK(Subpilares!L38,Subpilares!L$35:L$67,0)</f>
        <v>14</v>
      </c>
      <c r="M38" s="368">
        <f>RANK(Subpilares!M38,Subpilares!M$35:M$67,0)</f>
        <v>4</v>
      </c>
      <c r="N38" s="368">
        <f>RANK(Subpilares!N38,Subpilares!N$35:N$67,0)</f>
        <v>3</v>
      </c>
      <c r="O38" s="368">
        <f>RANK(Subpilares!O38,Subpilares!O$35:O$67,0)</f>
        <v>29</v>
      </c>
      <c r="P38" s="368">
        <f>RANK(Subpilares!P38,Subpilares!P$35:P$67,0)</f>
        <v>28</v>
      </c>
      <c r="Q38" s="368">
        <f>RANK(Subpilares!Q38,Subpilares!Q$35:Q$67,0)</f>
        <v>33</v>
      </c>
      <c r="R38" s="368">
        <f>RANK(Subpilares!R38,Subpilares!R$35:R$67,0)</f>
        <v>3</v>
      </c>
      <c r="S38" s="368">
        <f>RANK(Subpilares!S38,Subpilares!S$35:S$67,0)</f>
        <v>9</v>
      </c>
      <c r="T38" s="368">
        <f>RANK(Subpilares!T38,Subpilares!T$35:T$67,0)</f>
        <v>9</v>
      </c>
      <c r="U38" s="368">
        <f>RANK(Subpilares!U38,Subpilares!U$35:U$67,0)</f>
        <v>14</v>
      </c>
    </row>
    <row r="39" spans="1:21">
      <c r="A39" s="367">
        <v>15</v>
      </c>
      <c r="B39" s="367" t="s">
        <v>84</v>
      </c>
      <c r="C39" s="367">
        <v>2023</v>
      </c>
      <c r="D39" s="368">
        <f>RANK(Subpilares!D39,Subpilares!D$35:D$67,0)</f>
        <v>24</v>
      </c>
      <c r="E39" s="368">
        <f>RANK(Subpilares!E39,Subpilares!E$35:E$67,0)</f>
        <v>18</v>
      </c>
      <c r="F39" s="368">
        <f>RANK(Subpilares!F39,Subpilares!F$35:F$67,0)</f>
        <v>11</v>
      </c>
      <c r="G39" s="368">
        <f>RANK(Subpilares!G39,Subpilares!G$35:G$67,0)</f>
        <v>7</v>
      </c>
      <c r="H39" s="368">
        <f>RANK(Subpilares!H39,Subpilares!H$35:H$67,0)</f>
        <v>21</v>
      </c>
      <c r="I39" s="368">
        <f>RANK(Subpilares!I39,Subpilares!I$35:I$67,0)</f>
        <v>2</v>
      </c>
      <c r="J39" s="368">
        <f>RANK(Subpilares!J39,Subpilares!J$35:J$67,0)</f>
        <v>20</v>
      </c>
      <c r="K39" s="368">
        <f>RANK(Subpilares!K39,Subpilares!K$35:K$67,0)</f>
        <v>19</v>
      </c>
      <c r="L39" s="368">
        <f>RANK(Subpilares!L39,Subpilares!L$35:L$67,0)</f>
        <v>12</v>
      </c>
      <c r="M39" s="368">
        <f>RANK(Subpilares!M39,Subpilares!M$35:M$67,0)</f>
        <v>13</v>
      </c>
      <c r="N39" s="368">
        <f>RANK(Subpilares!N39,Subpilares!N$35:N$67,0)</f>
        <v>5</v>
      </c>
      <c r="O39" s="368">
        <f>RANK(Subpilares!O39,Subpilares!O$35:O$67,0)</f>
        <v>7</v>
      </c>
      <c r="P39" s="368">
        <f>RANK(Subpilares!P39,Subpilares!P$35:P$67,0)</f>
        <v>18</v>
      </c>
      <c r="Q39" s="368">
        <f>RANK(Subpilares!Q39,Subpilares!Q$35:Q$67,0)</f>
        <v>8</v>
      </c>
      <c r="R39" s="368">
        <f>RANK(Subpilares!R39,Subpilares!R$35:R$67,0)</f>
        <v>2</v>
      </c>
      <c r="S39" s="368">
        <f>RANK(Subpilares!S39,Subpilares!S$35:S$67,0)</f>
        <v>11</v>
      </c>
      <c r="T39" s="368">
        <f>RANK(Subpilares!T39,Subpilares!T$35:T$67,0)</f>
        <v>8</v>
      </c>
      <c r="U39" s="368">
        <f>RANK(Subpilares!U39,Subpilares!U$35:U$67,0)</f>
        <v>5</v>
      </c>
    </row>
    <row r="40" spans="1:21">
      <c r="A40" s="367">
        <v>17</v>
      </c>
      <c r="B40" s="367" t="s">
        <v>85</v>
      </c>
      <c r="C40" s="367">
        <v>2023</v>
      </c>
      <c r="D40" s="368">
        <f>RANK(Subpilares!D40,Subpilares!D$35:D$67,0)</f>
        <v>12</v>
      </c>
      <c r="E40" s="368">
        <f>RANK(Subpilares!E40,Subpilares!E$35:E$67,0)</f>
        <v>12</v>
      </c>
      <c r="F40" s="368">
        <f>RANK(Subpilares!F40,Subpilares!F$35:F$67,0)</f>
        <v>19</v>
      </c>
      <c r="G40" s="368">
        <f>RANK(Subpilares!G40,Subpilares!G$35:G$67,0)</f>
        <v>17</v>
      </c>
      <c r="H40" s="368">
        <f>RANK(Subpilares!H40,Subpilares!H$35:H$67,0)</f>
        <v>3</v>
      </c>
      <c r="I40" s="368">
        <f>RANK(Subpilares!I40,Subpilares!I$35:I$67,0)</f>
        <v>25</v>
      </c>
      <c r="J40" s="368">
        <f>RANK(Subpilares!J40,Subpilares!J$35:J$67,0)</f>
        <v>28</v>
      </c>
      <c r="K40" s="368">
        <f>RANK(Subpilares!K40,Subpilares!K$35:K$67,0)</f>
        <v>21</v>
      </c>
      <c r="L40" s="368">
        <f>RANK(Subpilares!L40,Subpilares!L$35:L$67,0)</f>
        <v>4</v>
      </c>
      <c r="M40" s="368">
        <f>RANK(Subpilares!M40,Subpilares!M$35:M$67,0)</f>
        <v>8</v>
      </c>
      <c r="N40" s="368">
        <f>RANK(Subpilares!N40,Subpilares!N$35:N$67,0)</f>
        <v>32</v>
      </c>
      <c r="O40" s="368">
        <f>RANK(Subpilares!O40,Subpilares!O$35:O$67,0)</f>
        <v>2</v>
      </c>
      <c r="P40" s="368">
        <f>RANK(Subpilares!P40,Subpilares!P$35:P$67,0)</f>
        <v>23</v>
      </c>
      <c r="Q40" s="368">
        <f>RANK(Subpilares!Q40,Subpilares!Q$35:Q$67,0)</f>
        <v>18</v>
      </c>
      <c r="R40" s="368">
        <f>RANK(Subpilares!R40,Subpilares!R$35:R$67,0)</f>
        <v>4</v>
      </c>
      <c r="S40" s="368">
        <f>RANK(Subpilares!S40,Subpilares!S$35:S$67,0)</f>
        <v>5</v>
      </c>
      <c r="T40" s="368">
        <f>RANK(Subpilares!T40,Subpilares!T$35:T$67,0)</f>
        <v>15</v>
      </c>
      <c r="U40" s="368">
        <f>RANK(Subpilares!U40,Subpilares!U$35:U$67,0)</f>
        <v>20</v>
      </c>
    </row>
    <row r="41" spans="1:21">
      <c r="A41" s="367">
        <v>18</v>
      </c>
      <c r="B41" s="367" t="s">
        <v>86</v>
      </c>
      <c r="C41" s="367">
        <v>2023</v>
      </c>
      <c r="D41" s="368">
        <f>RANK(Subpilares!D41,Subpilares!D$35:D$67,0)</f>
        <v>16</v>
      </c>
      <c r="E41" s="368">
        <f>RANK(Subpilares!E41,Subpilares!E$35:E$67,0)</f>
        <v>16</v>
      </c>
      <c r="F41" s="368">
        <f>RANK(Subpilares!F41,Subpilares!F$35:F$67,0)</f>
        <v>22</v>
      </c>
      <c r="G41" s="368">
        <f>RANK(Subpilares!G41,Subpilares!G$35:G$67,0)</f>
        <v>25</v>
      </c>
      <c r="H41" s="368">
        <f>RANK(Subpilares!H41,Subpilares!H$35:H$67,0)</f>
        <v>22</v>
      </c>
      <c r="I41" s="368">
        <f>RANK(Subpilares!I41,Subpilares!I$35:I$67,0)</f>
        <v>31</v>
      </c>
      <c r="J41" s="368">
        <f>RANK(Subpilares!J41,Subpilares!J$35:J$67,0)</f>
        <v>32</v>
      </c>
      <c r="K41" s="368">
        <f>RANK(Subpilares!K41,Subpilares!K$35:K$67,0)</f>
        <v>22</v>
      </c>
      <c r="L41" s="368">
        <f>RANK(Subpilares!L41,Subpilares!L$35:L$67,0)</f>
        <v>22</v>
      </c>
      <c r="M41" s="368">
        <f>RANK(Subpilares!M41,Subpilares!M$35:M$67,0)</f>
        <v>25</v>
      </c>
      <c r="N41" s="368">
        <f>RANK(Subpilares!N41,Subpilares!N$35:N$67,0)</f>
        <v>29</v>
      </c>
      <c r="O41" s="368">
        <f>RANK(Subpilares!O41,Subpilares!O$35:O$67,0)</f>
        <v>26</v>
      </c>
      <c r="P41" s="368">
        <f>RANK(Subpilares!P41,Subpilares!P$35:P$67,0)</f>
        <v>26</v>
      </c>
      <c r="Q41" s="368">
        <f>RANK(Subpilares!Q41,Subpilares!Q$35:Q$67,0)</f>
        <v>6</v>
      </c>
      <c r="R41" s="368">
        <f>RANK(Subpilares!R41,Subpilares!R$35:R$67,0)</f>
        <v>25</v>
      </c>
      <c r="S41" s="368">
        <f>RANK(Subpilares!S41,Subpilares!S$35:S$67,0)</f>
        <v>15</v>
      </c>
      <c r="T41" s="368">
        <f>RANK(Subpilares!T41,Subpilares!T$35:T$67,0)</f>
        <v>22</v>
      </c>
      <c r="U41" s="368">
        <f>RANK(Subpilares!U41,Subpilares!U$35:U$67,0)</f>
        <v>29</v>
      </c>
    </row>
    <row r="42" spans="1:21">
      <c r="A42" s="367">
        <v>19</v>
      </c>
      <c r="B42" s="367" t="s">
        <v>87</v>
      </c>
      <c r="C42" s="367">
        <v>2023</v>
      </c>
      <c r="D42" s="368">
        <f>RANK(Subpilares!D42,Subpilares!D$35:D$67,0)</f>
        <v>18</v>
      </c>
      <c r="E42" s="368">
        <f>RANK(Subpilares!E42,Subpilares!E$35:E$67,0)</f>
        <v>29</v>
      </c>
      <c r="F42" s="368">
        <f>RANK(Subpilares!F42,Subpilares!F$35:F$67,0)</f>
        <v>32</v>
      </c>
      <c r="G42" s="368">
        <f>RANK(Subpilares!G42,Subpilares!G$35:G$67,0)</f>
        <v>24</v>
      </c>
      <c r="H42" s="368">
        <f>RANK(Subpilares!H42,Subpilares!H$35:H$67,0)</f>
        <v>23</v>
      </c>
      <c r="I42" s="368">
        <f>RANK(Subpilares!I42,Subpilares!I$35:I$67,0)</f>
        <v>18</v>
      </c>
      <c r="J42" s="368">
        <f>RANK(Subpilares!J42,Subpilares!J$35:J$67,0)</f>
        <v>11</v>
      </c>
      <c r="K42" s="368">
        <f>RANK(Subpilares!K42,Subpilares!K$35:K$67,0)</f>
        <v>15</v>
      </c>
      <c r="L42" s="368">
        <f>RANK(Subpilares!L42,Subpilares!L$35:L$67,0)</f>
        <v>18</v>
      </c>
      <c r="M42" s="368">
        <f>RANK(Subpilares!M42,Subpilares!M$35:M$67,0)</f>
        <v>21</v>
      </c>
      <c r="N42" s="368">
        <f>RANK(Subpilares!N42,Subpilares!N$35:N$67,0)</f>
        <v>6</v>
      </c>
      <c r="O42" s="368">
        <f>RANK(Subpilares!O42,Subpilares!O$35:O$67,0)</f>
        <v>3</v>
      </c>
      <c r="P42" s="368">
        <f>RANK(Subpilares!P42,Subpilares!P$35:P$67,0)</f>
        <v>29</v>
      </c>
      <c r="Q42" s="368">
        <f>RANK(Subpilares!Q42,Subpilares!Q$35:Q$67,0)</f>
        <v>10</v>
      </c>
      <c r="R42" s="368">
        <f>RANK(Subpilares!R42,Subpilares!R$35:R$67,0)</f>
        <v>22</v>
      </c>
      <c r="S42" s="368">
        <f>RANK(Subpilares!S42,Subpilares!S$35:S$67,0)</f>
        <v>13</v>
      </c>
      <c r="T42" s="368">
        <f>RANK(Subpilares!T42,Subpilares!T$35:T$67,0)</f>
        <v>16</v>
      </c>
      <c r="U42" s="368">
        <f>RANK(Subpilares!U42,Subpilares!U$35:U$67,0)</f>
        <v>15</v>
      </c>
    </row>
    <row r="43" spans="1:21">
      <c r="A43" s="367">
        <v>20</v>
      </c>
      <c r="B43" s="367" t="s">
        <v>88</v>
      </c>
      <c r="C43" s="367">
        <v>2023</v>
      </c>
      <c r="D43" s="368">
        <f>RANK(Subpilares!D43,Subpilares!D$35:D$67,0)</f>
        <v>26</v>
      </c>
      <c r="E43" s="368">
        <f>RANK(Subpilares!E43,Subpilares!E$35:E$67,0)</f>
        <v>20</v>
      </c>
      <c r="F43" s="368">
        <f>RANK(Subpilares!F43,Subpilares!F$35:F$67,0)</f>
        <v>18</v>
      </c>
      <c r="G43" s="368">
        <f>RANK(Subpilares!G43,Subpilares!G$35:G$67,0)</f>
        <v>13</v>
      </c>
      <c r="H43" s="368">
        <f>RANK(Subpilares!H43,Subpilares!H$35:H$67,0)</f>
        <v>17</v>
      </c>
      <c r="I43" s="368">
        <f>RANK(Subpilares!I43,Subpilares!I$35:I$67,0)</f>
        <v>11</v>
      </c>
      <c r="J43" s="368">
        <f>RANK(Subpilares!J43,Subpilares!J$35:J$67,0)</f>
        <v>6</v>
      </c>
      <c r="K43" s="368">
        <f>RANK(Subpilares!K43,Subpilares!K$35:K$67,0)</f>
        <v>12</v>
      </c>
      <c r="L43" s="368">
        <f>RANK(Subpilares!L43,Subpilares!L$35:L$67,0)</f>
        <v>25</v>
      </c>
      <c r="M43" s="368">
        <f>RANK(Subpilares!M43,Subpilares!M$35:M$67,0)</f>
        <v>26</v>
      </c>
      <c r="N43" s="368">
        <f>RANK(Subpilares!N43,Subpilares!N$35:N$67,0)</f>
        <v>7</v>
      </c>
      <c r="O43" s="368">
        <f>RANK(Subpilares!O43,Subpilares!O$35:O$67,0)</f>
        <v>32</v>
      </c>
      <c r="P43" s="368">
        <f>RANK(Subpilares!P43,Subpilares!P$35:P$67,0)</f>
        <v>32</v>
      </c>
      <c r="Q43" s="368">
        <f>RANK(Subpilares!Q43,Subpilares!Q$35:Q$67,0)</f>
        <v>31</v>
      </c>
      <c r="R43" s="368">
        <f>RANK(Subpilares!R43,Subpilares!R$35:R$67,0)</f>
        <v>27</v>
      </c>
      <c r="S43" s="368">
        <f>RANK(Subpilares!S43,Subpilares!S$35:S$67,0)</f>
        <v>25</v>
      </c>
      <c r="T43" s="368">
        <f>RANK(Subpilares!T43,Subpilares!T$35:T$67,0)</f>
        <v>17</v>
      </c>
      <c r="U43" s="368">
        <f>RANK(Subpilares!U43,Subpilares!U$35:U$67,0)</f>
        <v>12</v>
      </c>
    </row>
    <row r="44" spans="1:21">
      <c r="A44" s="367">
        <v>23</v>
      </c>
      <c r="B44" s="367" t="s">
        <v>89</v>
      </c>
      <c r="C44" s="367">
        <v>2023</v>
      </c>
      <c r="D44" s="368">
        <f>RANK(Subpilares!D44,Subpilares!D$35:D$67,0)</f>
        <v>24</v>
      </c>
      <c r="E44" s="368">
        <f>RANK(Subpilares!E44,Subpilares!E$35:E$67,0)</f>
        <v>24</v>
      </c>
      <c r="F44" s="368">
        <f>RANK(Subpilares!F44,Subpilares!F$35:F$67,0)</f>
        <v>33</v>
      </c>
      <c r="G44" s="368">
        <f>RANK(Subpilares!G44,Subpilares!G$35:G$67,0)</f>
        <v>21</v>
      </c>
      <c r="H44" s="368">
        <f>RANK(Subpilares!H44,Subpilares!H$35:H$67,0)</f>
        <v>9</v>
      </c>
      <c r="I44" s="368">
        <f>RANK(Subpilares!I44,Subpilares!I$35:I$67,0)</f>
        <v>20</v>
      </c>
      <c r="J44" s="368">
        <f>RANK(Subpilares!J44,Subpilares!J$35:J$67,0)</f>
        <v>31</v>
      </c>
      <c r="K44" s="368">
        <f>RANK(Subpilares!K44,Subpilares!K$35:K$67,0)</f>
        <v>3</v>
      </c>
      <c r="L44" s="368">
        <f>RANK(Subpilares!L44,Subpilares!L$35:L$67,0)</f>
        <v>20</v>
      </c>
      <c r="M44" s="368">
        <f>RANK(Subpilares!M44,Subpilares!M$35:M$67,0)</f>
        <v>21</v>
      </c>
      <c r="N44" s="368">
        <f>RANK(Subpilares!N44,Subpilares!N$35:N$67,0)</f>
        <v>9</v>
      </c>
      <c r="O44" s="368">
        <f>RANK(Subpilares!O44,Subpilares!O$35:O$67,0)</f>
        <v>6</v>
      </c>
      <c r="P44" s="368">
        <f>RANK(Subpilares!P44,Subpilares!P$35:P$67,0)</f>
        <v>27</v>
      </c>
      <c r="Q44" s="368">
        <f>RANK(Subpilares!Q44,Subpilares!Q$35:Q$67,0)</f>
        <v>12</v>
      </c>
      <c r="R44" s="368">
        <f>RANK(Subpilares!R44,Subpilares!R$35:R$67,0)</f>
        <v>26</v>
      </c>
      <c r="S44" s="368">
        <f>RANK(Subpilares!S44,Subpilares!S$35:S$67,0)</f>
        <v>6</v>
      </c>
      <c r="T44" s="368">
        <f>RANK(Subpilares!T44,Subpilares!T$35:T$67,0)</f>
        <v>2</v>
      </c>
      <c r="U44" s="368">
        <f>RANK(Subpilares!U44,Subpilares!U$35:U$67,0)</f>
        <v>21</v>
      </c>
    </row>
    <row r="45" spans="1:21">
      <c r="A45" s="367">
        <v>25</v>
      </c>
      <c r="B45" s="367" t="s">
        <v>90</v>
      </c>
      <c r="C45" s="367">
        <v>2023</v>
      </c>
      <c r="D45" s="368">
        <f>RANK(Subpilares!D45,Subpilares!D$35:D$67,0)</f>
        <v>17</v>
      </c>
      <c r="E45" s="368">
        <f>RANK(Subpilares!E45,Subpilares!E$35:E$67,0)</f>
        <v>9</v>
      </c>
      <c r="F45" s="368">
        <f>RANK(Subpilares!F45,Subpilares!F$35:F$67,0)</f>
        <v>5</v>
      </c>
      <c r="G45" s="368">
        <f>RANK(Subpilares!G45,Subpilares!G$35:G$67,0)</f>
        <v>4</v>
      </c>
      <c r="H45" s="368">
        <f>RANK(Subpilares!H45,Subpilares!H$35:H$67,0)</f>
        <v>10</v>
      </c>
      <c r="I45" s="368">
        <f>RANK(Subpilares!I45,Subpilares!I$35:I$67,0)</f>
        <v>28</v>
      </c>
      <c r="J45" s="368">
        <f>RANK(Subpilares!J45,Subpilares!J$35:J$67,0)</f>
        <v>15</v>
      </c>
      <c r="K45" s="368">
        <f>RANK(Subpilares!K45,Subpilares!K$35:K$67,0)</f>
        <v>10</v>
      </c>
      <c r="L45" s="368">
        <f>RANK(Subpilares!L45,Subpilares!L$35:L$67,0)</f>
        <v>8</v>
      </c>
      <c r="M45" s="368">
        <f>RANK(Subpilares!M45,Subpilares!M$35:M$67,0)</f>
        <v>11</v>
      </c>
      <c r="N45" s="368">
        <f>RANK(Subpilares!N45,Subpilares!N$35:N$67,0)</f>
        <v>12</v>
      </c>
      <c r="O45" s="368">
        <f>RANK(Subpilares!O45,Subpilares!O$35:O$67,0)</f>
        <v>8</v>
      </c>
      <c r="P45" s="368">
        <f>RANK(Subpilares!P45,Subpilares!P$35:P$67,0)</f>
        <v>7</v>
      </c>
      <c r="Q45" s="368">
        <f>RANK(Subpilares!Q45,Subpilares!Q$35:Q$67,0)</f>
        <v>3</v>
      </c>
      <c r="R45" s="368">
        <f>RANK(Subpilares!R45,Subpilares!R$35:R$67,0)</f>
        <v>14</v>
      </c>
      <c r="S45" s="368">
        <f>RANK(Subpilares!S45,Subpilares!S$35:S$67,0)</f>
        <v>3</v>
      </c>
      <c r="T45" s="368">
        <f>RANK(Subpilares!T45,Subpilares!T$35:T$67,0)</f>
        <v>6</v>
      </c>
      <c r="U45" s="368">
        <f>RANK(Subpilares!U45,Subpilares!U$35:U$67,0)</f>
        <v>10</v>
      </c>
    </row>
    <row r="46" spans="1:21">
      <c r="A46" s="367">
        <v>27</v>
      </c>
      <c r="B46" s="367" t="s">
        <v>91</v>
      </c>
      <c r="C46" s="367">
        <v>2023</v>
      </c>
      <c r="D46" s="368">
        <f>RANK(Subpilares!D46,Subpilares!D$35:D$67,0)</f>
        <v>7</v>
      </c>
      <c r="E46" s="368">
        <f>RANK(Subpilares!E46,Subpilares!E$35:E$67,0)</f>
        <v>23</v>
      </c>
      <c r="F46" s="368">
        <f>RANK(Subpilares!F46,Subpilares!F$35:F$67,0)</f>
        <v>30</v>
      </c>
      <c r="G46" s="368">
        <f>RANK(Subpilares!G46,Subpilares!G$35:G$67,0)</f>
        <v>31</v>
      </c>
      <c r="H46" s="368">
        <f>RANK(Subpilares!H46,Subpilares!H$35:H$67,0)</f>
        <v>30</v>
      </c>
      <c r="I46" s="368">
        <f>RANK(Subpilares!I46,Subpilares!I$35:I$67,0)</f>
        <v>22</v>
      </c>
      <c r="J46" s="368">
        <f>RANK(Subpilares!J46,Subpilares!J$35:J$67,0)</f>
        <v>13</v>
      </c>
      <c r="K46" s="368">
        <f>RANK(Subpilares!K46,Subpilares!K$35:K$67,0)</f>
        <v>7</v>
      </c>
      <c r="L46" s="368">
        <f>RANK(Subpilares!L46,Subpilares!L$35:L$67,0)</f>
        <v>19</v>
      </c>
      <c r="M46" s="368">
        <f>RANK(Subpilares!M46,Subpilares!M$35:M$67,0)</f>
        <v>28</v>
      </c>
      <c r="N46" s="368">
        <f>RANK(Subpilares!N46,Subpilares!N$35:N$67,0)</f>
        <v>10</v>
      </c>
      <c r="O46" s="368">
        <f>RANK(Subpilares!O46,Subpilares!O$35:O$67,0)</f>
        <v>27</v>
      </c>
      <c r="P46" s="368">
        <f>RANK(Subpilares!P46,Subpilares!P$35:P$67,0)</f>
        <v>21</v>
      </c>
      <c r="Q46" s="368">
        <f>RANK(Subpilares!Q46,Subpilares!Q$35:Q$67,0)</f>
        <v>23</v>
      </c>
      <c r="R46" s="368">
        <f>RANK(Subpilares!R46,Subpilares!R$35:R$67,0)</f>
        <v>11</v>
      </c>
      <c r="S46" s="368">
        <f>RANK(Subpilares!S46,Subpilares!S$35:S$67,0)</f>
        <v>22</v>
      </c>
      <c r="T46" s="368">
        <f>RANK(Subpilares!T46,Subpilares!T$35:T$67,0)</f>
        <v>21</v>
      </c>
      <c r="U46" s="368">
        <f>RANK(Subpilares!U46,Subpilares!U$35:U$67,0)</f>
        <v>25</v>
      </c>
    </row>
    <row r="47" spans="1:21">
      <c r="A47" s="367">
        <v>41</v>
      </c>
      <c r="B47" s="367" t="s">
        <v>92</v>
      </c>
      <c r="C47" s="367">
        <v>2023</v>
      </c>
      <c r="D47" s="368">
        <f>RANK(Subpilares!D47,Subpilares!D$35:D$67,0)</f>
        <v>7</v>
      </c>
      <c r="E47" s="368">
        <f>RANK(Subpilares!E47,Subpilares!E$35:E$67,0)</f>
        <v>2</v>
      </c>
      <c r="F47" s="368">
        <f>RANK(Subpilares!F47,Subpilares!F$35:F$67,0)</f>
        <v>21</v>
      </c>
      <c r="G47" s="368">
        <f>RANK(Subpilares!G47,Subpilares!G$35:G$67,0)</f>
        <v>1</v>
      </c>
      <c r="H47" s="368">
        <f>RANK(Subpilares!H47,Subpilares!H$35:H$67,0)</f>
        <v>31</v>
      </c>
      <c r="I47" s="368">
        <f>RANK(Subpilares!I47,Subpilares!I$35:I$67,0)</f>
        <v>4</v>
      </c>
      <c r="J47" s="368">
        <f>RANK(Subpilares!J47,Subpilares!J$35:J$67,0)</f>
        <v>7</v>
      </c>
      <c r="K47" s="368">
        <f>RANK(Subpilares!K47,Subpilares!K$35:K$67,0)</f>
        <v>16</v>
      </c>
      <c r="L47" s="368">
        <f>RANK(Subpilares!L47,Subpilares!L$35:L$67,0)</f>
        <v>17</v>
      </c>
      <c r="M47" s="368">
        <f>RANK(Subpilares!M47,Subpilares!M$35:M$67,0)</f>
        <v>18</v>
      </c>
      <c r="N47" s="368">
        <f>RANK(Subpilares!N47,Subpilares!N$35:N$67,0)</f>
        <v>29</v>
      </c>
      <c r="O47" s="368">
        <f>RANK(Subpilares!O47,Subpilares!O$35:O$67,0)</f>
        <v>21</v>
      </c>
      <c r="P47" s="368">
        <f>RANK(Subpilares!P47,Subpilares!P$35:P$67,0)</f>
        <v>30</v>
      </c>
      <c r="Q47" s="368">
        <f>RANK(Subpilares!Q47,Subpilares!Q$35:Q$67,0)</f>
        <v>2</v>
      </c>
      <c r="R47" s="368">
        <f>RANK(Subpilares!R47,Subpilares!R$35:R$67,0)</f>
        <v>5</v>
      </c>
      <c r="S47" s="368">
        <f>RANK(Subpilares!S47,Subpilares!S$35:S$67,0)</f>
        <v>19</v>
      </c>
      <c r="T47" s="368">
        <f>RANK(Subpilares!T47,Subpilares!T$35:T$67,0)</f>
        <v>7</v>
      </c>
      <c r="U47" s="368">
        <f>RANK(Subpilares!U47,Subpilares!U$35:U$67,0)</f>
        <v>17</v>
      </c>
    </row>
    <row r="48" spans="1:21">
      <c r="A48" s="367">
        <v>44</v>
      </c>
      <c r="B48" s="367" t="s">
        <v>93</v>
      </c>
      <c r="C48" s="367">
        <v>2023</v>
      </c>
      <c r="D48" s="368">
        <f>RANK(Subpilares!D48,Subpilares!D$35:D$67,0)</f>
        <v>2</v>
      </c>
      <c r="E48" s="368">
        <f>RANK(Subpilares!E48,Subpilares!E$35:E$67,0)</f>
        <v>27</v>
      </c>
      <c r="F48" s="368">
        <f>RANK(Subpilares!F48,Subpilares!F$35:F$67,0)</f>
        <v>7</v>
      </c>
      <c r="G48" s="368">
        <f>RANK(Subpilares!G48,Subpilares!G$35:G$67,0)</f>
        <v>29</v>
      </c>
      <c r="H48" s="368">
        <f>RANK(Subpilares!H48,Subpilares!H$35:H$67,0)</f>
        <v>27</v>
      </c>
      <c r="I48" s="368">
        <f>RANK(Subpilares!I48,Subpilares!I$35:I$67,0)</f>
        <v>30</v>
      </c>
      <c r="J48" s="368">
        <f>RANK(Subpilares!J48,Subpilares!J$35:J$67,0)</f>
        <v>8</v>
      </c>
      <c r="K48" s="368">
        <f>RANK(Subpilares!K48,Subpilares!K$35:K$67,0)</f>
        <v>1</v>
      </c>
      <c r="L48" s="368">
        <f>RANK(Subpilares!L48,Subpilares!L$35:L$67,0)</f>
        <v>21</v>
      </c>
      <c r="M48" s="368">
        <f>RANK(Subpilares!M48,Subpilares!M$35:M$67,0)</f>
        <v>12</v>
      </c>
      <c r="N48" s="368">
        <f>RANK(Subpilares!N48,Subpilares!N$35:N$67,0)</f>
        <v>16</v>
      </c>
      <c r="O48" s="368">
        <f>RANK(Subpilares!O48,Subpilares!O$35:O$67,0)</f>
        <v>23</v>
      </c>
      <c r="P48" s="368">
        <f>RANK(Subpilares!P48,Subpilares!P$35:P$67,0)</f>
        <v>16</v>
      </c>
      <c r="Q48" s="368">
        <f>RANK(Subpilares!Q48,Subpilares!Q$35:Q$67,0)</f>
        <v>32</v>
      </c>
      <c r="R48" s="368">
        <f>RANK(Subpilares!R48,Subpilares!R$35:R$67,0)</f>
        <v>28</v>
      </c>
      <c r="S48" s="368">
        <f>RANK(Subpilares!S48,Subpilares!S$35:S$67,0)</f>
        <v>30</v>
      </c>
      <c r="T48" s="368">
        <f>RANK(Subpilares!T48,Subpilares!T$35:T$67,0)</f>
        <v>27</v>
      </c>
      <c r="U48" s="368">
        <f>RANK(Subpilares!U48,Subpilares!U$35:U$67,0)</f>
        <v>22</v>
      </c>
    </row>
    <row r="49" spans="1:21">
      <c r="A49" s="367">
        <v>47</v>
      </c>
      <c r="B49" s="367" t="s">
        <v>94</v>
      </c>
      <c r="C49" s="367">
        <v>2023</v>
      </c>
      <c r="D49" s="368">
        <f>RANK(Subpilares!D49,Subpilares!D$35:D$67,0)</f>
        <v>20</v>
      </c>
      <c r="E49" s="368">
        <f>RANK(Subpilares!E49,Subpilares!E$35:E$67,0)</f>
        <v>22</v>
      </c>
      <c r="F49" s="368">
        <f>RANK(Subpilares!F49,Subpilares!F$35:F$67,0)</f>
        <v>27</v>
      </c>
      <c r="G49" s="368">
        <f>RANK(Subpilares!G49,Subpilares!G$35:G$67,0)</f>
        <v>19</v>
      </c>
      <c r="H49" s="368">
        <f>RANK(Subpilares!H49,Subpilares!H$35:H$67,0)</f>
        <v>2</v>
      </c>
      <c r="I49" s="368">
        <f>RANK(Subpilares!I49,Subpilares!I$35:I$67,0)</f>
        <v>6</v>
      </c>
      <c r="J49" s="368">
        <f>RANK(Subpilares!J49,Subpilares!J$35:J$67,0)</f>
        <v>22</v>
      </c>
      <c r="K49" s="368">
        <f>RANK(Subpilares!K49,Subpilares!K$35:K$67,0)</f>
        <v>14</v>
      </c>
      <c r="L49" s="368">
        <f>RANK(Subpilares!L49,Subpilares!L$35:L$67,0)</f>
        <v>23</v>
      </c>
      <c r="M49" s="368">
        <f>RANK(Subpilares!M49,Subpilares!M$35:M$67,0)</f>
        <v>15</v>
      </c>
      <c r="N49" s="368">
        <f>RANK(Subpilares!N49,Subpilares!N$35:N$67,0)</f>
        <v>4</v>
      </c>
      <c r="O49" s="368">
        <f>RANK(Subpilares!O49,Subpilares!O$35:O$67,0)</f>
        <v>15</v>
      </c>
      <c r="P49" s="368">
        <f>RANK(Subpilares!P49,Subpilares!P$35:P$67,0)</f>
        <v>31</v>
      </c>
      <c r="Q49" s="368">
        <f>RANK(Subpilares!Q49,Subpilares!Q$35:Q$67,0)</f>
        <v>27</v>
      </c>
      <c r="R49" s="368">
        <f>RANK(Subpilares!R49,Subpilares!R$35:R$67,0)</f>
        <v>22</v>
      </c>
      <c r="S49" s="368">
        <f>RANK(Subpilares!S49,Subpilares!S$35:S$67,0)</f>
        <v>20</v>
      </c>
      <c r="T49" s="368">
        <f>RANK(Subpilares!T49,Subpilares!T$35:T$67,0)</f>
        <v>12</v>
      </c>
      <c r="U49" s="368">
        <f>RANK(Subpilares!U49,Subpilares!U$35:U$67,0)</f>
        <v>19</v>
      </c>
    </row>
    <row r="50" spans="1:21">
      <c r="A50" s="367">
        <v>50</v>
      </c>
      <c r="B50" s="367" t="s">
        <v>95</v>
      </c>
      <c r="C50" s="367">
        <v>2023</v>
      </c>
      <c r="D50" s="368">
        <f>RANK(Subpilares!D50,Subpilares!D$35:D$67,0)</f>
        <v>3</v>
      </c>
      <c r="E50" s="368">
        <f>RANK(Subpilares!E50,Subpilares!E$35:E$67,0)</f>
        <v>21</v>
      </c>
      <c r="F50" s="368">
        <f>RANK(Subpilares!F50,Subpilares!F$35:F$67,0)</f>
        <v>12</v>
      </c>
      <c r="G50" s="368">
        <f>RANK(Subpilares!G50,Subpilares!G$35:G$67,0)</f>
        <v>3</v>
      </c>
      <c r="H50" s="368">
        <f>RANK(Subpilares!H50,Subpilares!H$35:H$67,0)</f>
        <v>13</v>
      </c>
      <c r="I50" s="368">
        <f>RANK(Subpilares!I50,Subpilares!I$35:I$67,0)</f>
        <v>29</v>
      </c>
      <c r="J50" s="368">
        <f>RANK(Subpilares!J50,Subpilares!J$35:J$67,0)</f>
        <v>23</v>
      </c>
      <c r="K50" s="368">
        <f>RANK(Subpilares!K50,Subpilares!K$35:K$67,0)</f>
        <v>26</v>
      </c>
      <c r="L50" s="368">
        <f>RANK(Subpilares!L50,Subpilares!L$35:L$67,0)</f>
        <v>15</v>
      </c>
      <c r="M50" s="368">
        <f>RANK(Subpilares!M50,Subpilares!M$35:M$67,0)</f>
        <v>24</v>
      </c>
      <c r="N50" s="368">
        <f>RANK(Subpilares!N50,Subpilares!N$35:N$67,0)</f>
        <v>28</v>
      </c>
      <c r="O50" s="368">
        <f>RANK(Subpilares!O50,Subpilares!O$35:O$67,0)</f>
        <v>14</v>
      </c>
      <c r="P50" s="368">
        <f>RANK(Subpilares!P50,Subpilares!P$35:P$67,0)</f>
        <v>15</v>
      </c>
      <c r="Q50" s="368">
        <f>RANK(Subpilares!Q50,Subpilares!Q$35:Q$67,0)</f>
        <v>14</v>
      </c>
      <c r="R50" s="368">
        <f>RANK(Subpilares!R50,Subpilares!R$35:R$67,0)</f>
        <v>7</v>
      </c>
      <c r="S50" s="368">
        <f>RANK(Subpilares!S50,Subpilares!S$35:S$67,0)</f>
        <v>26</v>
      </c>
      <c r="T50" s="368">
        <f>RANK(Subpilares!T50,Subpilares!T$35:T$67,0)</f>
        <v>18</v>
      </c>
      <c r="U50" s="368">
        <f>RANK(Subpilares!U50,Subpilares!U$35:U$67,0)</f>
        <v>1</v>
      </c>
    </row>
    <row r="51" spans="1:21">
      <c r="A51" s="367">
        <v>52</v>
      </c>
      <c r="B51" s="367" t="s">
        <v>96</v>
      </c>
      <c r="C51" s="367">
        <v>2023</v>
      </c>
      <c r="D51" s="368">
        <f>RANK(Subpilares!D51,Subpilares!D$35:D$67,0)</f>
        <v>11</v>
      </c>
      <c r="E51" s="368">
        <f>RANK(Subpilares!E51,Subpilares!E$35:E$67,0)</f>
        <v>17</v>
      </c>
      <c r="F51" s="368">
        <f>RANK(Subpilares!F51,Subpilares!F$35:F$67,0)</f>
        <v>28</v>
      </c>
      <c r="G51" s="368">
        <f>RANK(Subpilares!G51,Subpilares!G$35:G$67,0)</f>
        <v>13</v>
      </c>
      <c r="H51" s="368">
        <f>RANK(Subpilares!H51,Subpilares!H$35:H$67,0)</f>
        <v>8</v>
      </c>
      <c r="I51" s="368">
        <f>RANK(Subpilares!I51,Subpilares!I$35:I$67,0)</f>
        <v>21</v>
      </c>
      <c r="J51" s="368">
        <f>RANK(Subpilares!J51,Subpilares!J$35:J$67,0)</f>
        <v>9</v>
      </c>
      <c r="K51" s="368">
        <f>RANK(Subpilares!K51,Subpilares!K$35:K$67,0)</f>
        <v>4</v>
      </c>
      <c r="L51" s="368">
        <f>RANK(Subpilares!L51,Subpilares!L$35:L$67,0)</f>
        <v>11</v>
      </c>
      <c r="M51" s="368">
        <f>RANK(Subpilares!M51,Subpilares!M$35:M$67,0)</f>
        <v>16</v>
      </c>
      <c r="N51" s="368">
        <f>RANK(Subpilares!N51,Subpilares!N$35:N$67,0)</f>
        <v>22</v>
      </c>
      <c r="O51" s="368">
        <f>RANK(Subpilares!O51,Subpilares!O$35:O$67,0)</f>
        <v>10</v>
      </c>
      <c r="P51" s="368">
        <f>RANK(Subpilares!P51,Subpilares!P$35:P$67,0)</f>
        <v>20</v>
      </c>
      <c r="Q51" s="368">
        <f>RANK(Subpilares!Q51,Subpilares!Q$35:Q$67,0)</f>
        <v>19</v>
      </c>
      <c r="R51" s="368">
        <f>RANK(Subpilares!R51,Subpilares!R$35:R$67,0)</f>
        <v>1</v>
      </c>
      <c r="S51" s="368">
        <f>RANK(Subpilares!S51,Subpilares!S$35:S$67,0)</f>
        <v>24</v>
      </c>
      <c r="T51" s="368">
        <f>RANK(Subpilares!T51,Subpilares!T$35:T$67,0)</f>
        <v>10</v>
      </c>
      <c r="U51" s="368">
        <f>RANK(Subpilares!U51,Subpilares!U$35:U$67,0)</f>
        <v>9</v>
      </c>
    </row>
    <row r="52" spans="1:21">
      <c r="A52" s="367">
        <v>54</v>
      </c>
      <c r="B52" s="367" t="s">
        <v>97</v>
      </c>
      <c r="C52" s="367">
        <v>2023</v>
      </c>
      <c r="D52" s="368">
        <f>RANK(Subpilares!D52,Subpilares!D$35:D$67,0)</f>
        <v>9</v>
      </c>
      <c r="E52" s="368">
        <f>RANK(Subpilares!E52,Subpilares!E$35:E$67,0)</f>
        <v>10</v>
      </c>
      <c r="F52" s="368">
        <f>RANK(Subpilares!F52,Subpilares!F$35:F$67,0)</f>
        <v>17</v>
      </c>
      <c r="G52" s="368">
        <f>RANK(Subpilares!G52,Subpilares!G$35:G$67,0)</f>
        <v>9</v>
      </c>
      <c r="H52" s="368">
        <f>RANK(Subpilares!H52,Subpilares!H$35:H$67,0)</f>
        <v>18</v>
      </c>
      <c r="I52" s="368">
        <f>RANK(Subpilares!I52,Subpilares!I$35:I$67,0)</f>
        <v>27</v>
      </c>
      <c r="J52" s="368">
        <f>RANK(Subpilares!J52,Subpilares!J$35:J$67,0)</f>
        <v>2</v>
      </c>
      <c r="K52" s="368">
        <f>RANK(Subpilares!K52,Subpilares!K$35:K$67,0)</f>
        <v>20</v>
      </c>
      <c r="L52" s="368">
        <f>RANK(Subpilares!L52,Subpilares!L$35:L$67,0)</f>
        <v>13</v>
      </c>
      <c r="M52" s="368">
        <f>RANK(Subpilares!M52,Subpilares!M$35:M$67,0)</f>
        <v>14</v>
      </c>
      <c r="N52" s="368">
        <f>RANK(Subpilares!N52,Subpilares!N$35:N$67,0)</f>
        <v>20</v>
      </c>
      <c r="O52" s="368">
        <f>RANK(Subpilares!O52,Subpilares!O$35:O$67,0)</f>
        <v>30</v>
      </c>
      <c r="P52" s="368">
        <f>RANK(Subpilares!P52,Subpilares!P$35:P$67,0)</f>
        <v>24</v>
      </c>
      <c r="Q52" s="368">
        <f>RANK(Subpilares!Q52,Subpilares!Q$35:Q$67,0)</f>
        <v>19</v>
      </c>
      <c r="R52" s="368">
        <f>RANK(Subpilares!R52,Subpilares!R$35:R$67,0)</f>
        <v>24</v>
      </c>
      <c r="S52" s="368">
        <f>RANK(Subpilares!S52,Subpilares!S$35:S$67,0)</f>
        <v>17</v>
      </c>
      <c r="T52" s="368">
        <f>RANK(Subpilares!T52,Subpilares!T$35:T$67,0)</f>
        <v>14</v>
      </c>
      <c r="U52" s="368">
        <f>RANK(Subpilares!U52,Subpilares!U$35:U$67,0)</f>
        <v>18</v>
      </c>
    </row>
    <row r="53" spans="1:21">
      <c r="A53" s="367">
        <v>63</v>
      </c>
      <c r="B53" s="367" t="s">
        <v>98</v>
      </c>
      <c r="C53" s="367">
        <v>2023</v>
      </c>
      <c r="D53" s="368">
        <f>RANK(Subpilares!D53,Subpilares!D$35:D$67,0)</f>
        <v>19</v>
      </c>
      <c r="E53" s="368">
        <f>RANK(Subpilares!E53,Subpilares!E$35:E$67,0)</f>
        <v>7</v>
      </c>
      <c r="F53" s="368">
        <f>RANK(Subpilares!F53,Subpilares!F$35:F$67,0)</f>
        <v>13</v>
      </c>
      <c r="G53" s="368">
        <f>RANK(Subpilares!G53,Subpilares!G$35:G$67,0)</f>
        <v>7</v>
      </c>
      <c r="H53" s="368">
        <f>RANK(Subpilares!H53,Subpilares!H$35:H$67,0)</f>
        <v>6</v>
      </c>
      <c r="I53" s="368">
        <f>RANK(Subpilares!I53,Subpilares!I$35:I$67,0)</f>
        <v>19</v>
      </c>
      <c r="J53" s="368">
        <f>RANK(Subpilares!J53,Subpilares!J$35:J$67,0)</f>
        <v>19</v>
      </c>
      <c r="K53" s="368">
        <f>RANK(Subpilares!K53,Subpilares!K$35:K$67,0)</f>
        <v>30</v>
      </c>
      <c r="L53" s="368">
        <f>RANK(Subpilares!L53,Subpilares!L$35:L$67,0)</f>
        <v>7</v>
      </c>
      <c r="M53" s="368">
        <f>RANK(Subpilares!M53,Subpilares!M$35:M$67,0)</f>
        <v>6</v>
      </c>
      <c r="N53" s="368">
        <f>RANK(Subpilares!N53,Subpilares!N$35:N$67,0)</f>
        <v>11</v>
      </c>
      <c r="O53" s="368">
        <f>RANK(Subpilares!O53,Subpilares!O$35:O$67,0)</f>
        <v>3</v>
      </c>
      <c r="P53" s="368">
        <f>RANK(Subpilares!P53,Subpilares!P$35:P$67,0)</f>
        <v>16</v>
      </c>
      <c r="Q53" s="368">
        <f>RANK(Subpilares!Q53,Subpilares!Q$35:Q$67,0)</f>
        <v>30</v>
      </c>
      <c r="R53" s="368">
        <f>RANK(Subpilares!R53,Subpilares!R$35:R$67,0)</f>
        <v>6</v>
      </c>
      <c r="S53" s="368">
        <f>RANK(Subpilares!S53,Subpilares!S$35:S$67,0)</f>
        <v>4</v>
      </c>
      <c r="T53" s="368">
        <f>RANK(Subpilares!T53,Subpilares!T$35:T$67,0)</f>
        <v>24</v>
      </c>
      <c r="U53" s="368">
        <f>RANK(Subpilares!U53,Subpilares!U$35:U$67,0)</f>
        <v>16</v>
      </c>
    </row>
    <row r="54" spans="1:21">
      <c r="A54" s="367">
        <v>66</v>
      </c>
      <c r="B54" s="367" t="s">
        <v>99</v>
      </c>
      <c r="C54" s="367">
        <v>2023</v>
      </c>
      <c r="D54" s="368">
        <f>RANK(Subpilares!D54,Subpilares!D$35:D$67,0)</f>
        <v>28</v>
      </c>
      <c r="E54" s="368">
        <f>RANK(Subpilares!E54,Subpilares!E$35:E$67,0)</f>
        <v>3</v>
      </c>
      <c r="F54" s="368">
        <f>RANK(Subpilares!F54,Subpilares!F$35:F$67,0)</f>
        <v>14</v>
      </c>
      <c r="G54" s="368">
        <f>RANK(Subpilares!G54,Subpilares!G$35:G$67,0)</f>
        <v>6</v>
      </c>
      <c r="H54" s="368">
        <f>RANK(Subpilares!H54,Subpilares!H$35:H$67,0)</f>
        <v>4</v>
      </c>
      <c r="I54" s="368">
        <f>RANK(Subpilares!I54,Subpilares!I$35:I$67,0)</f>
        <v>24</v>
      </c>
      <c r="J54" s="368">
        <f>RANK(Subpilares!J54,Subpilares!J$35:J$67,0)</f>
        <v>26</v>
      </c>
      <c r="K54" s="368">
        <f>RANK(Subpilares!K54,Subpilares!K$35:K$67,0)</f>
        <v>31</v>
      </c>
      <c r="L54" s="368">
        <f>RANK(Subpilares!L54,Subpilares!L$35:L$67,0)</f>
        <v>2</v>
      </c>
      <c r="M54" s="368">
        <f>RANK(Subpilares!M54,Subpilares!M$35:M$67,0)</f>
        <v>1</v>
      </c>
      <c r="N54" s="368">
        <f>RANK(Subpilares!N54,Subpilares!N$35:N$67,0)</f>
        <v>19</v>
      </c>
      <c r="O54" s="368">
        <f>RANK(Subpilares!O54,Subpilares!O$35:O$67,0)</f>
        <v>20</v>
      </c>
      <c r="P54" s="368">
        <f>RANK(Subpilares!P54,Subpilares!P$35:P$67,0)</f>
        <v>19</v>
      </c>
      <c r="Q54" s="368">
        <f>RANK(Subpilares!Q54,Subpilares!Q$35:Q$67,0)</f>
        <v>4</v>
      </c>
      <c r="R54" s="368">
        <f>RANK(Subpilares!R54,Subpilares!R$35:R$67,0)</f>
        <v>20</v>
      </c>
      <c r="S54" s="368">
        <f>RANK(Subpilares!S54,Subpilares!S$35:S$67,0)</f>
        <v>13</v>
      </c>
      <c r="T54" s="368">
        <f>RANK(Subpilares!T54,Subpilares!T$35:T$67,0)</f>
        <v>20</v>
      </c>
      <c r="U54" s="368">
        <f>RANK(Subpilares!U54,Subpilares!U$35:U$67,0)</f>
        <v>8</v>
      </c>
    </row>
    <row r="55" spans="1:21">
      <c r="A55" s="367">
        <v>68</v>
      </c>
      <c r="B55" s="367" t="s">
        <v>100</v>
      </c>
      <c r="C55" s="367">
        <v>2023</v>
      </c>
      <c r="D55" s="368">
        <f>RANK(Subpilares!D55,Subpilares!D$35:D$67,0)</f>
        <v>14</v>
      </c>
      <c r="E55" s="368">
        <f>RANK(Subpilares!E55,Subpilares!E$35:E$67,0)</f>
        <v>11</v>
      </c>
      <c r="F55" s="368">
        <f>RANK(Subpilares!F55,Subpilares!F$35:F$67,0)</f>
        <v>25</v>
      </c>
      <c r="G55" s="368">
        <f>RANK(Subpilares!G55,Subpilares!G$35:G$67,0)</f>
        <v>10</v>
      </c>
      <c r="H55" s="368">
        <f>RANK(Subpilares!H55,Subpilares!H$35:H$67,0)</f>
        <v>20</v>
      </c>
      <c r="I55" s="368">
        <f>RANK(Subpilares!I55,Subpilares!I$35:I$67,0)</f>
        <v>9</v>
      </c>
      <c r="J55" s="368">
        <f>RANK(Subpilares!J55,Subpilares!J$35:J$67,0)</f>
        <v>16</v>
      </c>
      <c r="K55" s="368">
        <f>RANK(Subpilares!K55,Subpilares!K$35:K$67,0)</f>
        <v>17</v>
      </c>
      <c r="L55" s="368">
        <f>RANK(Subpilares!L55,Subpilares!L$35:L$67,0)</f>
        <v>3</v>
      </c>
      <c r="M55" s="368">
        <f>RANK(Subpilares!M55,Subpilares!M$35:M$67,0)</f>
        <v>10</v>
      </c>
      <c r="N55" s="368">
        <f>RANK(Subpilares!N55,Subpilares!N$35:N$67,0)</f>
        <v>20</v>
      </c>
      <c r="O55" s="368">
        <f>RANK(Subpilares!O55,Subpilares!O$35:O$67,0)</f>
        <v>16</v>
      </c>
      <c r="P55" s="368">
        <f>RANK(Subpilares!P55,Subpilares!P$35:P$67,0)</f>
        <v>11</v>
      </c>
      <c r="Q55" s="368">
        <f>RANK(Subpilares!Q55,Subpilares!Q$35:Q$67,0)</f>
        <v>15</v>
      </c>
      <c r="R55" s="368">
        <f>RANK(Subpilares!R55,Subpilares!R$35:R$67,0)</f>
        <v>19</v>
      </c>
      <c r="S55" s="368">
        <f>RANK(Subpilares!S55,Subpilares!S$35:S$67,0)</f>
        <v>10</v>
      </c>
      <c r="T55" s="368">
        <f>RANK(Subpilares!T55,Subpilares!T$35:T$67,0)</f>
        <v>5</v>
      </c>
      <c r="U55" s="368">
        <f>RANK(Subpilares!U55,Subpilares!U$35:U$67,0)</f>
        <v>7</v>
      </c>
    </row>
    <row r="56" spans="1:21">
      <c r="A56" s="367">
        <v>70</v>
      </c>
      <c r="B56" s="367" t="s">
        <v>101</v>
      </c>
      <c r="C56" s="367">
        <v>2023</v>
      </c>
      <c r="D56" s="368">
        <f>RANK(Subpilares!D56,Subpilares!D$35:D$67,0)</f>
        <v>6</v>
      </c>
      <c r="E56" s="368">
        <f>RANK(Subpilares!E56,Subpilares!E$35:E$67,0)</f>
        <v>26</v>
      </c>
      <c r="F56" s="368">
        <f>RANK(Subpilares!F56,Subpilares!F$35:F$67,0)</f>
        <v>29</v>
      </c>
      <c r="G56" s="368">
        <f>RANK(Subpilares!G56,Subpilares!G$35:G$67,0)</f>
        <v>20</v>
      </c>
      <c r="H56" s="368">
        <f>RANK(Subpilares!H56,Subpilares!H$35:H$67,0)</f>
        <v>5</v>
      </c>
      <c r="I56" s="368">
        <f>RANK(Subpilares!I56,Subpilares!I$35:I$67,0)</f>
        <v>13</v>
      </c>
      <c r="J56" s="368">
        <f>RANK(Subpilares!J56,Subpilares!J$35:J$67,0)</f>
        <v>12</v>
      </c>
      <c r="K56" s="368">
        <f>RANK(Subpilares!K56,Subpilares!K$35:K$67,0)</f>
        <v>11</v>
      </c>
      <c r="L56" s="368">
        <f>RANK(Subpilares!L56,Subpilares!L$35:L$67,0)</f>
        <v>27</v>
      </c>
      <c r="M56" s="368">
        <f>RANK(Subpilares!M56,Subpilares!M$35:M$67,0)</f>
        <v>23</v>
      </c>
      <c r="N56" s="368">
        <f>RANK(Subpilares!N56,Subpilares!N$35:N$67,0)</f>
        <v>1</v>
      </c>
      <c r="O56" s="368">
        <f>RANK(Subpilares!O56,Subpilares!O$35:O$67,0)</f>
        <v>12</v>
      </c>
      <c r="P56" s="368">
        <f>RANK(Subpilares!P56,Subpilares!P$35:P$67,0)</f>
        <v>33</v>
      </c>
      <c r="Q56" s="368">
        <f>RANK(Subpilares!Q56,Subpilares!Q$35:Q$67,0)</f>
        <v>25</v>
      </c>
      <c r="R56" s="368">
        <f>RANK(Subpilares!R56,Subpilares!R$35:R$67,0)</f>
        <v>13</v>
      </c>
      <c r="S56" s="368">
        <f>RANK(Subpilares!S56,Subpilares!S$35:S$67,0)</f>
        <v>27</v>
      </c>
      <c r="T56" s="368">
        <f>RANK(Subpilares!T56,Subpilares!T$35:T$67,0)</f>
        <v>23</v>
      </c>
      <c r="U56" s="368">
        <f>RANK(Subpilares!U56,Subpilares!U$35:U$67,0)</f>
        <v>26</v>
      </c>
    </row>
    <row r="57" spans="1:21">
      <c r="A57" s="367">
        <v>73</v>
      </c>
      <c r="B57" s="367" t="s">
        <v>102</v>
      </c>
      <c r="C57" s="367">
        <v>2023</v>
      </c>
      <c r="D57" s="368">
        <f>RANK(Subpilares!D57,Subpilares!D$35:D$67,0)</f>
        <v>10</v>
      </c>
      <c r="E57" s="368">
        <f>RANK(Subpilares!E57,Subpilares!E$35:E$67,0)</f>
        <v>15</v>
      </c>
      <c r="F57" s="368">
        <f>RANK(Subpilares!F57,Subpilares!F$35:F$67,0)</f>
        <v>10</v>
      </c>
      <c r="G57" s="368">
        <f>RANK(Subpilares!G57,Subpilares!G$35:G$67,0)</f>
        <v>18</v>
      </c>
      <c r="H57" s="368">
        <f>RANK(Subpilares!H57,Subpilares!H$35:H$67,0)</f>
        <v>7</v>
      </c>
      <c r="I57" s="368">
        <f>RANK(Subpilares!I57,Subpilares!I$35:I$67,0)</f>
        <v>23</v>
      </c>
      <c r="J57" s="368">
        <f>RANK(Subpilares!J57,Subpilares!J$35:J$67,0)</f>
        <v>10</v>
      </c>
      <c r="K57" s="368">
        <f>RANK(Subpilares!K57,Subpilares!K$35:K$67,0)</f>
        <v>33</v>
      </c>
      <c r="L57" s="368">
        <f>RANK(Subpilares!L57,Subpilares!L$35:L$67,0)</f>
        <v>5</v>
      </c>
      <c r="M57" s="368">
        <f>RANK(Subpilares!M57,Subpilares!M$35:M$67,0)</f>
        <v>3</v>
      </c>
      <c r="N57" s="368">
        <f>RANK(Subpilares!N57,Subpilares!N$35:N$67,0)</f>
        <v>24</v>
      </c>
      <c r="O57" s="368">
        <f>RANK(Subpilares!O57,Subpilares!O$35:O$67,0)</f>
        <v>13</v>
      </c>
      <c r="P57" s="368">
        <f>RANK(Subpilares!P57,Subpilares!P$35:P$67,0)</f>
        <v>25</v>
      </c>
      <c r="Q57" s="368">
        <f>RANK(Subpilares!Q57,Subpilares!Q$35:Q$67,0)</f>
        <v>12</v>
      </c>
      <c r="R57" s="368">
        <f>RANK(Subpilares!R57,Subpilares!R$35:R$67,0)</f>
        <v>17</v>
      </c>
      <c r="S57" s="368">
        <f>RANK(Subpilares!S57,Subpilares!S$35:S$67,0)</f>
        <v>23</v>
      </c>
      <c r="T57" s="368">
        <f>RANK(Subpilares!T57,Subpilares!T$35:T$67,0)</f>
        <v>2</v>
      </c>
      <c r="U57" s="368">
        <f>RANK(Subpilares!U57,Subpilares!U$35:U$67,0)</f>
        <v>11</v>
      </c>
    </row>
    <row r="58" spans="1:21">
      <c r="A58" s="367">
        <v>76</v>
      </c>
      <c r="B58" s="367" t="s">
        <v>103</v>
      </c>
      <c r="C58" s="367">
        <v>2023</v>
      </c>
      <c r="D58" s="368">
        <f>RANK(Subpilares!D58,Subpilares!D$35:D$67,0)</f>
        <v>15</v>
      </c>
      <c r="E58" s="368">
        <f>RANK(Subpilares!E58,Subpilares!E$35:E$67,0)</f>
        <v>1</v>
      </c>
      <c r="F58" s="368">
        <f>RANK(Subpilares!F58,Subpilares!F$35:F$67,0)</f>
        <v>9</v>
      </c>
      <c r="G58" s="368">
        <f>RANK(Subpilares!G58,Subpilares!G$35:G$67,0)</f>
        <v>5</v>
      </c>
      <c r="H58" s="368">
        <f>RANK(Subpilares!H58,Subpilares!H$35:H$67,0)</f>
        <v>12</v>
      </c>
      <c r="I58" s="368">
        <f>RANK(Subpilares!I58,Subpilares!I$35:I$67,0)</f>
        <v>26</v>
      </c>
      <c r="J58" s="368">
        <f>RANK(Subpilares!J58,Subpilares!J$35:J$67,0)</f>
        <v>25</v>
      </c>
      <c r="K58" s="368">
        <f>RANK(Subpilares!K58,Subpilares!K$35:K$67,0)</f>
        <v>25</v>
      </c>
      <c r="L58" s="368">
        <f>RANK(Subpilares!L58,Subpilares!L$35:L$67,0)</f>
        <v>10</v>
      </c>
      <c r="M58" s="368">
        <f>RANK(Subpilares!M58,Subpilares!M$35:M$67,0)</f>
        <v>2</v>
      </c>
      <c r="N58" s="368">
        <f>RANK(Subpilares!N58,Subpilares!N$35:N$67,0)</f>
        <v>27</v>
      </c>
      <c r="O58" s="368">
        <f>RANK(Subpilares!O58,Subpilares!O$35:O$67,0)</f>
        <v>18</v>
      </c>
      <c r="P58" s="368">
        <f>RANK(Subpilares!P58,Subpilares!P$35:P$67,0)</f>
        <v>10</v>
      </c>
      <c r="Q58" s="368">
        <f>RANK(Subpilares!Q58,Subpilares!Q$35:Q$67,0)</f>
        <v>25</v>
      </c>
      <c r="R58" s="368">
        <f>RANK(Subpilares!R58,Subpilares!R$35:R$67,0)</f>
        <v>12</v>
      </c>
      <c r="S58" s="368">
        <f>RANK(Subpilares!S58,Subpilares!S$35:S$67,0)</f>
        <v>7</v>
      </c>
      <c r="T58" s="368">
        <f>RANK(Subpilares!T58,Subpilares!T$35:T$67,0)</f>
        <v>2</v>
      </c>
      <c r="U58" s="368">
        <f>RANK(Subpilares!U58,Subpilares!U$35:U$67,0)</f>
        <v>4</v>
      </c>
    </row>
    <row r="59" spans="1:21">
      <c r="A59" s="367">
        <v>81</v>
      </c>
      <c r="B59" s="367" t="s">
        <v>104</v>
      </c>
      <c r="C59" s="367">
        <v>2023</v>
      </c>
      <c r="D59" s="368">
        <f>RANK(Subpilares!D59,Subpilares!D$35:D$67,0)</f>
        <v>30</v>
      </c>
      <c r="E59" s="368">
        <f>RANK(Subpilares!E59,Subpilares!E$35:E$67,0)</f>
        <v>8</v>
      </c>
      <c r="F59" s="368">
        <f>RANK(Subpilares!F59,Subpilares!F$35:F$67,0)</f>
        <v>26</v>
      </c>
      <c r="G59" s="368">
        <f>RANK(Subpilares!G59,Subpilares!G$35:G$67,0)</f>
        <v>32</v>
      </c>
      <c r="H59" s="368">
        <f>RANK(Subpilares!H59,Subpilares!H$35:H$67,0)</f>
        <v>14</v>
      </c>
      <c r="I59" s="368">
        <f>RANK(Subpilares!I59,Subpilares!I$35:I$67,0)</f>
        <v>3</v>
      </c>
      <c r="J59" s="368">
        <f>RANK(Subpilares!J59,Subpilares!J$35:J$67,0)</f>
        <v>18</v>
      </c>
      <c r="K59" s="368">
        <f>RANK(Subpilares!K59,Subpilares!K$35:K$67,0)</f>
        <v>27</v>
      </c>
      <c r="L59" s="368">
        <f>RANK(Subpilares!L59,Subpilares!L$35:L$67,0)</f>
        <v>29</v>
      </c>
      <c r="M59" s="368">
        <f>RANK(Subpilares!M59,Subpilares!M$35:M$67,0)</f>
        <v>29</v>
      </c>
      <c r="N59" s="368">
        <f>RANK(Subpilares!N59,Subpilares!N$35:N$67,0)</f>
        <v>29</v>
      </c>
      <c r="O59" s="368">
        <f>RANK(Subpilares!O59,Subpilares!O$35:O$67,0)</f>
        <v>1</v>
      </c>
      <c r="P59" s="368">
        <f>RANK(Subpilares!P59,Subpilares!P$35:P$67,0)</f>
        <v>4</v>
      </c>
      <c r="Q59" s="368">
        <f>RANK(Subpilares!Q59,Subpilares!Q$35:Q$67,0)</f>
        <v>19</v>
      </c>
      <c r="R59" s="368">
        <f>RANK(Subpilares!R59,Subpilares!R$35:R$67,0)</f>
        <v>16</v>
      </c>
      <c r="S59" s="368">
        <f>RANK(Subpilares!S59,Subpilares!S$35:S$67,0)</f>
        <v>33</v>
      </c>
      <c r="T59" s="368">
        <f>RANK(Subpilares!T59,Subpilares!T$35:T$67,0)</f>
        <v>26</v>
      </c>
      <c r="U59" s="368">
        <f>RANK(Subpilares!U59,Subpilares!U$35:U$67,0)</f>
        <v>24</v>
      </c>
    </row>
    <row r="60" spans="1:21">
      <c r="A60" s="367">
        <v>85</v>
      </c>
      <c r="B60" s="367" t="s">
        <v>105</v>
      </c>
      <c r="C60" s="367">
        <v>2023</v>
      </c>
      <c r="D60" s="368">
        <f>RANK(Subpilares!D60,Subpilares!D$35:D$67,0)</f>
        <v>29</v>
      </c>
      <c r="E60" s="368">
        <f>RANK(Subpilares!E60,Subpilares!E$35:E$67,0)</f>
        <v>13</v>
      </c>
      <c r="F60" s="368">
        <f>RANK(Subpilares!F60,Subpilares!F$35:F$67,0)</f>
        <v>8</v>
      </c>
      <c r="G60" s="368">
        <f>RANK(Subpilares!G60,Subpilares!G$35:G$67,0)</f>
        <v>16</v>
      </c>
      <c r="H60" s="368">
        <f>RANK(Subpilares!H60,Subpilares!H$35:H$67,0)</f>
        <v>11</v>
      </c>
      <c r="I60" s="368">
        <f>RANK(Subpilares!I60,Subpilares!I$35:I$67,0)</f>
        <v>33</v>
      </c>
      <c r="J60" s="368">
        <f>RANK(Subpilares!J60,Subpilares!J$35:J$67,0)</f>
        <v>21</v>
      </c>
      <c r="K60" s="368">
        <f>RANK(Subpilares!K60,Subpilares!K$35:K$67,0)</f>
        <v>24</v>
      </c>
      <c r="L60" s="368">
        <f>RANK(Subpilares!L60,Subpilares!L$35:L$67,0)</f>
        <v>28</v>
      </c>
      <c r="M60" s="368">
        <f>RANK(Subpilares!M60,Subpilares!M$35:M$67,0)</f>
        <v>17</v>
      </c>
      <c r="N60" s="368">
        <f>RANK(Subpilares!N60,Subpilares!N$35:N$67,0)</f>
        <v>26</v>
      </c>
      <c r="O60" s="368">
        <f>RANK(Subpilares!O60,Subpilares!O$35:O$67,0)</f>
        <v>31</v>
      </c>
      <c r="P60" s="368">
        <f>RANK(Subpilares!P60,Subpilares!P$35:P$67,0)</f>
        <v>9</v>
      </c>
      <c r="Q60" s="368">
        <f>RANK(Subpilares!Q60,Subpilares!Q$35:Q$67,0)</f>
        <v>23</v>
      </c>
      <c r="R60" s="368">
        <f>RANK(Subpilares!R60,Subpilares!R$35:R$67,0)</f>
        <v>18</v>
      </c>
      <c r="S60" s="368">
        <f>RANK(Subpilares!S60,Subpilares!S$35:S$67,0)</f>
        <v>16</v>
      </c>
      <c r="T60" s="368">
        <f>RANK(Subpilares!T60,Subpilares!T$35:T$67,0)</f>
        <v>28</v>
      </c>
      <c r="U60" s="368">
        <f>RANK(Subpilares!U60,Subpilares!U$35:U$67,0)</f>
        <v>3</v>
      </c>
    </row>
    <row r="61" spans="1:21">
      <c r="A61" s="367">
        <v>86</v>
      </c>
      <c r="B61" s="367" t="s">
        <v>106</v>
      </c>
      <c r="C61" s="367">
        <v>2023</v>
      </c>
      <c r="D61" s="368">
        <f>RANK(Subpilares!D61,Subpilares!D$35:D$67,0)</f>
        <v>31</v>
      </c>
      <c r="E61" s="368">
        <f>RANK(Subpilares!E61,Subpilares!E$35:E$67,0)</f>
        <v>25</v>
      </c>
      <c r="F61" s="368">
        <f>RANK(Subpilares!F61,Subpilares!F$35:F$67,0)</f>
        <v>31</v>
      </c>
      <c r="G61" s="368">
        <f>RANK(Subpilares!G61,Subpilares!G$35:G$67,0)</f>
        <v>23</v>
      </c>
      <c r="H61" s="368">
        <f>RANK(Subpilares!H61,Subpilares!H$35:H$67,0)</f>
        <v>25</v>
      </c>
      <c r="I61" s="368">
        <f>RANK(Subpilares!I61,Subpilares!I$35:I$67,0)</f>
        <v>12</v>
      </c>
      <c r="J61" s="368">
        <f>RANK(Subpilares!J61,Subpilares!J$35:J$67,0)</f>
        <v>27</v>
      </c>
      <c r="K61" s="368">
        <f>RANK(Subpilares!K61,Subpilares!K$35:K$67,0)</f>
        <v>17</v>
      </c>
      <c r="L61" s="368">
        <f>RANK(Subpilares!L61,Subpilares!L$35:L$67,0)</f>
        <v>26</v>
      </c>
      <c r="M61" s="368">
        <f>RANK(Subpilares!M61,Subpilares!M$35:M$67,0)</f>
        <v>20</v>
      </c>
      <c r="N61" s="368">
        <f>RANK(Subpilares!N61,Subpilares!N$35:N$67,0)</f>
        <v>14</v>
      </c>
      <c r="O61" s="368">
        <f>RANK(Subpilares!O61,Subpilares!O$35:O$67,0)</f>
        <v>19</v>
      </c>
      <c r="P61" s="368">
        <f>RANK(Subpilares!P61,Subpilares!P$35:P$67,0)</f>
        <v>14</v>
      </c>
      <c r="Q61" s="368">
        <f>RANK(Subpilares!Q61,Subpilares!Q$35:Q$67,0)</f>
        <v>6</v>
      </c>
      <c r="R61" s="368">
        <f>RANK(Subpilares!R61,Subpilares!R$35:R$67,0)</f>
        <v>32</v>
      </c>
      <c r="S61" s="368">
        <f>RANK(Subpilares!S61,Subpilares!S$35:S$67,0)</f>
        <v>28</v>
      </c>
      <c r="T61" s="368">
        <f>RANK(Subpilares!T61,Subpilares!T$35:T$67,0)</f>
        <v>25</v>
      </c>
      <c r="U61" s="368">
        <f>RANK(Subpilares!U61,Subpilares!U$35:U$67,0)</f>
        <v>27</v>
      </c>
    </row>
    <row r="62" spans="1:21" ht="27">
      <c r="A62" s="367">
        <v>88</v>
      </c>
      <c r="B62" s="367" t="s">
        <v>107</v>
      </c>
      <c r="C62" s="367">
        <v>2023</v>
      </c>
      <c r="D62" s="368">
        <f>RANK(Subpilares!D62,Subpilares!D$35:D$67,0)</f>
        <v>4</v>
      </c>
      <c r="E62" s="368">
        <f>RANK(Subpilares!E62,Subpilares!E$35:E$67,0)</f>
        <v>14</v>
      </c>
      <c r="F62" s="368">
        <f>RANK(Subpilares!F62,Subpilares!F$35:F$67,0)</f>
        <v>3</v>
      </c>
      <c r="G62" s="368">
        <f>RANK(Subpilares!G62,Subpilares!G$35:G$67,0)</f>
        <v>22</v>
      </c>
      <c r="H62" s="368">
        <f>RANK(Subpilares!H62,Subpilares!H$35:H$67,0)</f>
        <v>26</v>
      </c>
      <c r="I62" s="368">
        <f>RANK(Subpilares!I62,Subpilares!I$35:I$67,0)</f>
        <v>1</v>
      </c>
      <c r="J62" s="368">
        <f>RANK(Subpilares!J62,Subpilares!J$35:J$67,0)</f>
        <v>1</v>
      </c>
      <c r="K62" s="368">
        <f>RANK(Subpilares!K62,Subpilares!K$35:K$67,0)</f>
        <v>13</v>
      </c>
      <c r="L62" s="368">
        <f>RANK(Subpilares!L62,Subpilares!L$35:L$67,0)</f>
        <v>16</v>
      </c>
      <c r="M62" s="368">
        <f>RANK(Subpilares!M62,Subpilares!M$35:M$67,0)</f>
        <v>30</v>
      </c>
      <c r="N62" s="368">
        <f>RANK(Subpilares!N62,Subpilares!N$35:N$67,0)</f>
        <v>18</v>
      </c>
      <c r="O62" s="368">
        <f>RANK(Subpilares!O62,Subpilares!O$35:O$67,0)</f>
        <v>16</v>
      </c>
      <c r="P62" s="368">
        <f>RANK(Subpilares!P62,Subpilares!P$35:P$67,0)</f>
        <v>3</v>
      </c>
      <c r="Q62" s="368">
        <f>RANK(Subpilares!Q62,Subpilares!Q$35:Q$67,0)</f>
        <v>9</v>
      </c>
      <c r="R62" s="368">
        <f>RANK(Subpilares!R62,Subpilares!R$35:R$67,0)</f>
        <v>8</v>
      </c>
      <c r="S62" s="368">
        <f>RANK(Subpilares!S62,Subpilares!S$35:S$67,0)</f>
        <v>21</v>
      </c>
      <c r="T62" s="368">
        <f>RANK(Subpilares!T62,Subpilares!T$35:T$67,0)</f>
        <v>19</v>
      </c>
      <c r="U62" s="368">
        <f>RANK(Subpilares!U62,Subpilares!U$35:U$67,0)</f>
        <v>28</v>
      </c>
    </row>
    <row r="63" spans="1:21">
      <c r="A63" s="367">
        <v>91</v>
      </c>
      <c r="B63" s="367" t="s">
        <v>108</v>
      </c>
      <c r="C63" s="367">
        <v>2023</v>
      </c>
      <c r="D63" s="368">
        <f>RANK(Subpilares!D63,Subpilares!D$35:D$67,0)</f>
        <v>27</v>
      </c>
      <c r="E63" s="368">
        <f>RANK(Subpilares!E63,Subpilares!E$35:E$67,0)</f>
        <v>30</v>
      </c>
      <c r="F63" s="368">
        <f>RANK(Subpilares!F63,Subpilares!F$35:F$67,0)</f>
        <v>6</v>
      </c>
      <c r="G63" s="368">
        <f>RANK(Subpilares!G63,Subpilares!G$35:G$67,0)</f>
        <v>28</v>
      </c>
      <c r="H63" s="368">
        <f>RANK(Subpilares!H63,Subpilares!H$35:H$67,0)</f>
        <v>33</v>
      </c>
      <c r="I63" s="368">
        <f>RANK(Subpilares!I63,Subpilares!I$35:I$67,0)</f>
        <v>7</v>
      </c>
      <c r="J63" s="368">
        <f>RANK(Subpilares!J63,Subpilares!J$35:J$67,0)</f>
        <v>3</v>
      </c>
      <c r="K63" s="368">
        <f>RANK(Subpilares!K63,Subpilares!K$35:K$67,0)</f>
        <v>29</v>
      </c>
      <c r="L63" s="368">
        <f>RANK(Subpilares!L63,Subpilares!L$35:L$67,0)</f>
        <v>33</v>
      </c>
      <c r="M63" s="368">
        <f>RANK(Subpilares!M63,Subpilares!M$35:M$67,0)</f>
        <v>26</v>
      </c>
      <c r="N63" s="368">
        <f>RANK(Subpilares!N63,Subpilares!N$35:N$67,0)</f>
        <v>33</v>
      </c>
      <c r="O63" s="368">
        <f>RANK(Subpilares!O63,Subpilares!O$35:O$67,0)</f>
        <v>9</v>
      </c>
      <c r="P63" s="368">
        <f>RANK(Subpilares!P63,Subpilares!P$35:P$67,0)</f>
        <v>6</v>
      </c>
      <c r="Q63" s="368">
        <f>RANK(Subpilares!Q63,Subpilares!Q$35:Q$67,0)</f>
        <v>17</v>
      </c>
      <c r="R63" s="368">
        <f>RANK(Subpilares!R63,Subpilares!R$35:R$67,0)</f>
        <v>33</v>
      </c>
      <c r="S63" s="368">
        <f>RANK(Subpilares!S63,Subpilares!S$35:S$67,0)</f>
        <v>12</v>
      </c>
      <c r="T63" s="368">
        <f>RANK(Subpilares!T63,Subpilares!T$35:T$67,0)</f>
        <v>31</v>
      </c>
      <c r="U63" s="368">
        <f>RANK(Subpilares!U63,Subpilares!U$35:U$67,0)</f>
        <v>32</v>
      </c>
    </row>
    <row r="64" spans="1:21">
      <c r="A64" s="367">
        <v>94</v>
      </c>
      <c r="B64" s="367" t="s">
        <v>109</v>
      </c>
      <c r="C64" s="367">
        <v>2023</v>
      </c>
      <c r="D64" s="368">
        <f>RANK(Subpilares!D64,Subpilares!D$35:D$67,0)</f>
        <v>22</v>
      </c>
      <c r="E64" s="368">
        <f>RANK(Subpilares!E64,Subpilares!E$35:E$67,0)</f>
        <v>32</v>
      </c>
      <c r="F64" s="368">
        <f>RANK(Subpilares!F64,Subpilares!F$35:F$67,0)</f>
        <v>24</v>
      </c>
      <c r="G64" s="368">
        <f>RANK(Subpilares!G64,Subpilares!G$35:G$67,0)</f>
        <v>26</v>
      </c>
      <c r="H64" s="368">
        <f>RANK(Subpilares!H64,Subpilares!H$35:H$67,0)</f>
        <v>32</v>
      </c>
      <c r="I64" s="368">
        <f>RANK(Subpilares!I64,Subpilares!I$35:I$67,0)</f>
        <v>17</v>
      </c>
      <c r="J64" s="368">
        <f>RANK(Subpilares!J64,Subpilares!J$35:J$67,0)</f>
        <v>4</v>
      </c>
      <c r="K64" s="368">
        <f>RANK(Subpilares!K64,Subpilares!K$35:K$67,0)</f>
        <v>23</v>
      </c>
      <c r="L64" s="368">
        <f>RANK(Subpilares!L64,Subpilares!L$35:L$67,0)</f>
        <v>32</v>
      </c>
      <c r="M64" s="368">
        <f>RANK(Subpilares!M64,Subpilares!M$35:M$67,0)</f>
        <v>31</v>
      </c>
      <c r="N64" s="368">
        <f>RANK(Subpilares!N64,Subpilares!N$35:N$67,0)</f>
        <v>12</v>
      </c>
      <c r="O64" s="368">
        <f>RANK(Subpilares!O64,Subpilares!O$35:O$67,0)</f>
        <v>33</v>
      </c>
      <c r="P64" s="368">
        <f>RANK(Subpilares!P64,Subpilares!P$35:P$67,0)</f>
        <v>8</v>
      </c>
      <c r="Q64" s="368">
        <f>RANK(Subpilares!Q64,Subpilares!Q$35:Q$67,0)</f>
        <v>16</v>
      </c>
      <c r="R64" s="368">
        <f>RANK(Subpilares!R64,Subpilares!R$35:R$67,0)</f>
        <v>30</v>
      </c>
      <c r="S64" s="368">
        <f>RANK(Subpilares!S64,Subpilares!S$35:S$67,0)</f>
        <v>32</v>
      </c>
      <c r="T64" s="368">
        <f>RANK(Subpilares!T64,Subpilares!T$35:T$67,0)</f>
        <v>33</v>
      </c>
      <c r="U64" s="368">
        <f>RANK(Subpilares!U64,Subpilares!U$35:U$67,0)</f>
        <v>30</v>
      </c>
    </row>
    <row r="65" spans="1:21">
      <c r="A65" s="367">
        <v>95</v>
      </c>
      <c r="B65" s="367" t="s">
        <v>110</v>
      </c>
      <c r="C65" s="367">
        <v>2023</v>
      </c>
      <c r="D65" s="368">
        <f>RANK(Subpilares!D65,Subpilares!D$35:D$67,0)</f>
        <v>23</v>
      </c>
      <c r="E65" s="368">
        <f>RANK(Subpilares!E65,Subpilares!E$35:E$67,0)</f>
        <v>31</v>
      </c>
      <c r="F65" s="368">
        <f>RANK(Subpilares!F65,Subpilares!F$35:F$67,0)</f>
        <v>16</v>
      </c>
      <c r="G65" s="368">
        <f>RANK(Subpilares!G65,Subpilares!G$35:G$67,0)</f>
        <v>27</v>
      </c>
      <c r="H65" s="368">
        <f>RANK(Subpilares!H65,Subpilares!H$35:H$67,0)</f>
        <v>28</v>
      </c>
      <c r="I65" s="368">
        <f>RANK(Subpilares!I65,Subpilares!I$35:I$67,0)</f>
        <v>32</v>
      </c>
      <c r="J65" s="368">
        <f>RANK(Subpilares!J65,Subpilares!J$35:J$67,0)</f>
        <v>29</v>
      </c>
      <c r="K65" s="368">
        <f>RANK(Subpilares!K65,Subpilares!K$35:K$67,0)</f>
        <v>32</v>
      </c>
      <c r="L65" s="368">
        <f>RANK(Subpilares!L65,Subpilares!L$35:L$67,0)</f>
        <v>24</v>
      </c>
      <c r="M65" s="368">
        <f>RANK(Subpilares!M65,Subpilares!M$35:M$67,0)</f>
        <v>32</v>
      </c>
      <c r="N65" s="368">
        <f>RANK(Subpilares!N65,Subpilares!N$35:N$67,0)</f>
        <v>15</v>
      </c>
      <c r="O65" s="368">
        <f>RANK(Subpilares!O65,Subpilares!O$35:O$67,0)</f>
        <v>25</v>
      </c>
      <c r="P65" s="368">
        <f>RANK(Subpilares!P65,Subpilares!P$35:P$67,0)</f>
        <v>5</v>
      </c>
      <c r="Q65" s="368">
        <f>RANK(Subpilares!Q65,Subpilares!Q$35:Q$67,0)</f>
        <v>5</v>
      </c>
      <c r="R65" s="368">
        <f>RANK(Subpilares!R65,Subpilares!R$35:R$67,0)</f>
        <v>15</v>
      </c>
      <c r="S65" s="368">
        <f>RANK(Subpilares!S65,Subpilares!S$35:S$67,0)</f>
        <v>18</v>
      </c>
      <c r="T65" s="368">
        <f>RANK(Subpilares!T65,Subpilares!T$35:T$67,0)</f>
        <v>29</v>
      </c>
      <c r="U65" s="368">
        <f>RANK(Subpilares!U65,Subpilares!U$35:U$67,0)</f>
        <v>23</v>
      </c>
    </row>
    <row r="66" spans="1:21">
      <c r="A66" s="367">
        <v>97</v>
      </c>
      <c r="B66" s="367" t="s">
        <v>111</v>
      </c>
      <c r="C66" s="367">
        <v>2023</v>
      </c>
      <c r="D66" s="368">
        <f>RANK(Subpilares!D66,Subpilares!D$35:D$67,0)</f>
        <v>33</v>
      </c>
      <c r="E66" s="368">
        <f>RANK(Subpilares!E66,Subpilares!E$35:E$67,0)</f>
        <v>28</v>
      </c>
      <c r="F66" s="368">
        <f>RANK(Subpilares!F66,Subpilares!F$35:F$67,0)</f>
        <v>1</v>
      </c>
      <c r="G66" s="368">
        <f>RANK(Subpilares!G66,Subpilares!G$35:G$67,0)</f>
        <v>30</v>
      </c>
      <c r="H66" s="368">
        <f>RANK(Subpilares!H66,Subpilares!H$35:H$67,0)</f>
        <v>29</v>
      </c>
      <c r="I66" s="368">
        <f>RANK(Subpilares!I66,Subpilares!I$35:I$67,0)</f>
        <v>15</v>
      </c>
      <c r="J66" s="368">
        <f>RANK(Subpilares!J66,Subpilares!J$35:J$67,0)</f>
        <v>30</v>
      </c>
      <c r="K66" s="368">
        <f>RANK(Subpilares!K66,Subpilares!K$35:K$67,0)</f>
        <v>28</v>
      </c>
      <c r="L66" s="368">
        <f>RANK(Subpilares!L66,Subpilares!L$35:L$67,0)</f>
        <v>30</v>
      </c>
      <c r="M66" s="368">
        <f>RANK(Subpilares!M66,Subpilares!M$35:M$67,0)</f>
        <v>33</v>
      </c>
      <c r="N66" s="368">
        <f>RANK(Subpilares!N66,Subpilares!N$35:N$67,0)</f>
        <v>25</v>
      </c>
      <c r="O66" s="368">
        <f>RANK(Subpilares!O66,Subpilares!O$35:O$67,0)</f>
        <v>11</v>
      </c>
      <c r="P66" s="368">
        <f>RANK(Subpilares!P66,Subpilares!P$35:P$67,0)</f>
        <v>1</v>
      </c>
      <c r="Q66" s="368">
        <f>RANK(Subpilares!Q66,Subpilares!Q$35:Q$67,0)</f>
        <v>11</v>
      </c>
      <c r="R66" s="368">
        <f>RANK(Subpilares!R66,Subpilares!R$35:R$67,0)</f>
        <v>29</v>
      </c>
      <c r="S66" s="368">
        <f>RANK(Subpilares!S66,Subpilares!S$35:S$67,0)</f>
        <v>31</v>
      </c>
      <c r="T66" s="368">
        <f>RANK(Subpilares!T66,Subpilares!T$35:T$67,0)</f>
        <v>32</v>
      </c>
      <c r="U66" s="368">
        <f>RANK(Subpilares!U66,Subpilares!U$35:U$67,0)</f>
        <v>31</v>
      </c>
    </row>
    <row r="67" spans="1:21">
      <c r="A67" s="367">
        <v>99</v>
      </c>
      <c r="B67" s="367" t="s">
        <v>112</v>
      </c>
      <c r="C67" s="367">
        <v>2023</v>
      </c>
      <c r="D67" s="368">
        <f>RANK(Subpilares!D67,Subpilares!D$35:D$67,0)</f>
        <v>32</v>
      </c>
      <c r="E67" s="368">
        <f>RANK(Subpilares!E67,Subpilares!E$35:E$67,0)</f>
        <v>33</v>
      </c>
      <c r="F67" s="368">
        <f>RANK(Subpilares!F67,Subpilares!F$35:F$67,0)</f>
        <v>2</v>
      </c>
      <c r="G67" s="368">
        <f>RANK(Subpilares!G67,Subpilares!G$35:G$67,0)</f>
        <v>33</v>
      </c>
      <c r="H67" s="368">
        <f>RANK(Subpilares!H67,Subpilares!H$35:H$67,0)</f>
        <v>18</v>
      </c>
      <c r="I67" s="368">
        <f>RANK(Subpilares!I67,Subpilares!I$35:I$67,0)</f>
        <v>16</v>
      </c>
      <c r="J67" s="368">
        <f>RANK(Subpilares!J67,Subpilares!J$35:J$67,0)</f>
        <v>14</v>
      </c>
      <c r="K67" s="368">
        <f>RANK(Subpilares!K67,Subpilares!K$35:K$67,0)</f>
        <v>6</v>
      </c>
      <c r="L67" s="368">
        <f>RANK(Subpilares!L67,Subpilares!L$35:L$67,0)</f>
        <v>31</v>
      </c>
      <c r="M67" s="368">
        <f>RANK(Subpilares!M67,Subpilares!M$35:M$67,0)</f>
        <v>19</v>
      </c>
      <c r="N67" s="368">
        <f>RANK(Subpilares!N67,Subpilares!N$35:N$67,0)</f>
        <v>16</v>
      </c>
      <c r="O67" s="368">
        <f>RANK(Subpilares!O67,Subpilares!O$35:O$67,0)</f>
        <v>28</v>
      </c>
      <c r="P67" s="368">
        <f>RANK(Subpilares!P67,Subpilares!P$35:P$67,0)</f>
        <v>13</v>
      </c>
      <c r="Q67" s="368">
        <f>RANK(Subpilares!Q67,Subpilares!Q$35:Q$67,0)</f>
        <v>22</v>
      </c>
      <c r="R67" s="368">
        <f>RANK(Subpilares!R67,Subpilares!R$35:R$67,0)</f>
        <v>31</v>
      </c>
      <c r="S67" s="368">
        <f>RANK(Subpilares!S67,Subpilares!S$35:S$67,0)</f>
        <v>29</v>
      </c>
      <c r="T67" s="368">
        <f>RANK(Subpilares!T67,Subpilares!T$35:T$67,0)</f>
        <v>30</v>
      </c>
      <c r="U67" s="368">
        <f>RANK(Subpilares!U67,Subpilares!U$35:U$67,0)</f>
        <v>33</v>
      </c>
    </row>
  </sheetData>
  <sheetProtection algorithmName="SHA-512" hashValue="jS5UBlRaL4z+qDxp8fUe0Ux6AhbRWGaFtyIEKPy0ljMBZCHyAdiI/lG6RUsdwVuonXNX16GyPWNCRbg9S+twKw==" saltValue="5Tsabw54zOImNf1uxIdu6g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84B3-0EB4-4DE3-89FD-A2D4F965D4AF}">
  <dimension ref="A1:J67"/>
  <sheetViews>
    <sheetView zoomScale="84" workbookViewId="0">
      <selection activeCell="A2" sqref="A2"/>
    </sheetView>
  </sheetViews>
  <sheetFormatPr baseColWidth="10" defaultColWidth="11.5703125" defaultRowHeight="15"/>
  <cols>
    <col min="2" max="2" width="23" bestFit="1" customWidth="1"/>
    <col min="10" max="10" width="16.85546875" customWidth="1"/>
  </cols>
  <sheetData>
    <row r="1" spans="1:10">
      <c r="A1" s="361" t="s">
        <v>114</v>
      </c>
      <c r="B1" s="361" t="s">
        <v>0</v>
      </c>
      <c r="C1" s="361" t="s">
        <v>1</v>
      </c>
      <c r="D1" s="362" t="s">
        <v>132</v>
      </c>
      <c r="E1" s="363" t="s">
        <v>133</v>
      </c>
      <c r="F1" s="364" t="s">
        <v>134</v>
      </c>
      <c r="G1" s="361" t="s">
        <v>135</v>
      </c>
      <c r="H1" s="365" t="s">
        <v>136</v>
      </c>
      <c r="I1" s="361" t="s">
        <v>137</v>
      </c>
      <c r="J1" s="366" t="s">
        <v>138</v>
      </c>
    </row>
    <row r="2" spans="1:10">
      <c r="A2" s="367">
        <v>5</v>
      </c>
      <c r="B2" s="367" t="s">
        <v>79</v>
      </c>
      <c r="C2" s="367">
        <v>2024</v>
      </c>
      <c r="D2" s="369">
        <f>AVERAGE(Subpilares!D2:F2)</f>
        <v>6.8855218855218849</v>
      </c>
      <c r="E2" s="369">
        <f>AVERAGE(Subpilares!G2:H2)</f>
        <v>7.1287878787878789</v>
      </c>
      <c r="F2" s="369">
        <f>AVERAGE(Subpilares!I2:K2)</f>
        <v>4.9464886964886956</v>
      </c>
      <c r="G2" s="369">
        <f>AVERAGE(Subpilares!L2:N2)</f>
        <v>5.0378787878787872</v>
      </c>
      <c r="H2" s="369">
        <f>AVERAGE(Subpilares!O2:S2)</f>
        <v>5.1409090909090907</v>
      </c>
      <c r="I2" s="369">
        <f>AVERAGE(Subpilares!T2:U2)</f>
        <v>9.0909090909090899</v>
      </c>
      <c r="J2" s="369">
        <f>AVERAGE(D2:I2)</f>
        <v>6.3717492384159042</v>
      </c>
    </row>
    <row r="3" spans="1:10">
      <c r="A3" s="367">
        <v>8</v>
      </c>
      <c r="B3" s="367" t="s">
        <v>81</v>
      </c>
      <c r="C3" s="367">
        <v>2024</v>
      </c>
      <c r="D3" s="369">
        <f>AVERAGE(Subpilares!D3:F3)</f>
        <v>7.8451178451178443</v>
      </c>
      <c r="E3" s="369">
        <f>AVERAGE(Subpilares!G3:H3)</f>
        <v>6.5719696969696972</v>
      </c>
      <c r="F3" s="369">
        <f>AVERAGE(Subpilares!I3:K3)</f>
        <v>5.8850408850408842</v>
      </c>
      <c r="G3" s="369">
        <f>AVERAGE(Subpilares!L3:N3)</f>
        <v>7.5399831649831635</v>
      </c>
      <c r="H3" s="369">
        <f>AVERAGE(Subpilares!O3:S3)</f>
        <v>5.0626262626262619</v>
      </c>
      <c r="I3" s="369">
        <f>AVERAGE(Subpilares!T3:U3)</f>
        <v>7.6515151515151514</v>
      </c>
      <c r="J3" s="369">
        <f t="shared" ref="J3:J33" si="0">AVERAGE(D3:I3)</f>
        <v>6.7593755010421672</v>
      </c>
    </row>
    <row r="4" spans="1:10">
      <c r="A4" s="367">
        <v>11</v>
      </c>
      <c r="B4" s="367" t="s">
        <v>82</v>
      </c>
      <c r="C4" s="367">
        <v>2024</v>
      </c>
      <c r="D4" s="369">
        <f>AVERAGE(Subpilares!D4:F4)</f>
        <v>8.737373737373737</v>
      </c>
      <c r="E4" s="369">
        <f>AVERAGE(Subpilares!G4:H4)</f>
        <v>6.9280303030303028</v>
      </c>
      <c r="F4" s="369">
        <f>AVERAGE(Subpilares!I4:K4)</f>
        <v>5.7100769600769601</v>
      </c>
      <c r="G4" s="369">
        <f>AVERAGE(Subpilares!L4:N4)</f>
        <v>6.71506734006734</v>
      </c>
      <c r="H4" s="369">
        <f>AVERAGE(Subpilares!O4:S4)</f>
        <v>6.4792929292929298</v>
      </c>
      <c r="I4" s="369">
        <f>AVERAGE(Subpilares!T4:U4)</f>
        <v>8.3712121212121211</v>
      </c>
      <c r="J4" s="369">
        <f t="shared" si="0"/>
        <v>7.1568422318422309</v>
      </c>
    </row>
    <row r="5" spans="1:10">
      <c r="A5" s="367">
        <v>13</v>
      </c>
      <c r="B5" s="367" t="s">
        <v>83</v>
      </c>
      <c r="C5" s="367">
        <v>2024</v>
      </c>
      <c r="D5" s="369">
        <f>AVERAGE(Subpilares!D5:F5)</f>
        <v>5.2441077441077439</v>
      </c>
      <c r="E5" s="369">
        <f>AVERAGE(Subpilares!G5:H5)</f>
        <v>4.8409090909090908</v>
      </c>
      <c r="F5" s="369">
        <f>AVERAGE(Subpilares!I5:K5)</f>
        <v>5.6980519480519476</v>
      </c>
      <c r="G5" s="369">
        <f>AVERAGE(Subpilares!L5:N5)</f>
        <v>6.4962121212121211</v>
      </c>
      <c r="H5" s="369">
        <f>AVERAGE(Subpilares!O5:S5)</f>
        <v>4.4232323232323223</v>
      </c>
      <c r="I5" s="369">
        <f>AVERAGE(Subpilares!T5:U5)</f>
        <v>8.5984848484848477</v>
      </c>
      <c r="J5" s="369">
        <f t="shared" si="0"/>
        <v>5.8834996793330125</v>
      </c>
    </row>
    <row r="6" spans="1:10">
      <c r="A6" s="367">
        <v>15</v>
      </c>
      <c r="B6" s="367" t="s">
        <v>84</v>
      </c>
      <c r="C6" s="367">
        <v>2024</v>
      </c>
      <c r="D6" s="369">
        <f>AVERAGE(Subpilares!D6:F6)</f>
        <v>7.2558922558922561</v>
      </c>
      <c r="E6" s="369">
        <f>AVERAGE(Subpilares!G6:H6)</f>
        <v>7.128787878787878</v>
      </c>
      <c r="F6" s="369">
        <f>AVERAGE(Subpilares!I6:K6)</f>
        <v>4.4684944684944687</v>
      </c>
      <c r="G6" s="369">
        <f>AVERAGE(Subpilares!L6:N6)</f>
        <v>5.9890572390572387</v>
      </c>
      <c r="H6" s="369">
        <f>AVERAGE(Subpilares!O6:S6)</f>
        <v>5.8944444444444439</v>
      </c>
      <c r="I6" s="369">
        <f>AVERAGE(Subpilares!T6:U6)</f>
        <v>6.2878787878787881</v>
      </c>
      <c r="J6" s="369">
        <f t="shared" si="0"/>
        <v>6.1707591790925127</v>
      </c>
    </row>
    <row r="7" spans="1:10">
      <c r="A7" s="367">
        <v>17</v>
      </c>
      <c r="B7" s="367" t="s">
        <v>85</v>
      </c>
      <c r="C7" s="367">
        <v>2024</v>
      </c>
      <c r="D7" s="369">
        <f>AVERAGE(Subpilares!D7:F7)</f>
        <v>5.8754208754208745</v>
      </c>
      <c r="E7" s="369">
        <f>AVERAGE(Subpilares!G7:H7)</f>
        <v>6.2878787878787872</v>
      </c>
      <c r="F7" s="369">
        <f>AVERAGE(Subpilares!I7:K7)</f>
        <v>3.9568302068302068</v>
      </c>
      <c r="G7" s="369">
        <f>AVERAGE(Subpilares!L7:N7)</f>
        <v>5.9848484848484844</v>
      </c>
      <c r="H7" s="369">
        <f>AVERAGE(Subpilares!O7:S7)</f>
        <v>6.963636363636363</v>
      </c>
      <c r="I7" s="369">
        <f>AVERAGE(Subpilares!T7:U7)</f>
        <v>6.5909090909090908</v>
      </c>
      <c r="J7" s="369">
        <f t="shared" si="0"/>
        <v>5.9432539682539689</v>
      </c>
    </row>
    <row r="8" spans="1:10">
      <c r="A8" s="367">
        <v>18</v>
      </c>
      <c r="B8" s="367" t="s">
        <v>86</v>
      </c>
      <c r="C8" s="367">
        <v>2024</v>
      </c>
      <c r="D8" s="369">
        <f>AVERAGE(Subpilares!D8:F8)</f>
        <v>7.1717171717171704</v>
      </c>
      <c r="E8" s="369">
        <f>AVERAGE(Subpilares!G8:H8)</f>
        <v>5.0340909090909092</v>
      </c>
      <c r="F8" s="369">
        <f>AVERAGE(Subpilares!I8:K8)</f>
        <v>3.6910774410774412</v>
      </c>
      <c r="G8" s="369">
        <f>AVERAGE(Subpilares!L8:N8)</f>
        <v>4.4675925925925917</v>
      </c>
      <c r="H8" s="369">
        <f>AVERAGE(Subpilares!O8:S8)</f>
        <v>3.9641414141414146</v>
      </c>
      <c r="I8" s="369">
        <f>AVERAGE(Subpilares!T8:U8)</f>
        <v>2.5378787878787881</v>
      </c>
      <c r="J8" s="369">
        <f t="shared" si="0"/>
        <v>4.4777497194163862</v>
      </c>
    </row>
    <row r="9" spans="1:10">
      <c r="A9" s="367">
        <v>19</v>
      </c>
      <c r="B9" s="367" t="s">
        <v>87</v>
      </c>
      <c r="C9" s="367">
        <v>2024</v>
      </c>
      <c r="D9" s="369">
        <f>AVERAGE(Subpilares!D9:F9)</f>
        <v>4.3939393939393936</v>
      </c>
      <c r="E9" s="369">
        <f>AVERAGE(Subpilares!G9:H9)</f>
        <v>6.2234848484848495</v>
      </c>
      <c r="F9" s="369">
        <f>AVERAGE(Subpilares!I9:K9)</f>
        <v>5.8790283790283793</v>
      </c>
      <c r="G9" s="369">
        <f>AVERAGE(Subpilares!L9:N9)</f>
        <v>5.9785353535353529</v>
      </c>
      <c r="H9" s="369">
        <f>AVERAGE(Subpilares!O9:S9)</f>
        <v>5.0696969696969685</v>
      </c>
      <c r="I9" s="369">
        <f>AVERAGE(Subpilares!T9:U9)</f>
        <v>6.4015151515151514</v>
      </c>
      <c r="J9" s="369">
        <f t="shared" si="0"/>
        <v>5.657700016033349</v>
      </c>
    </row>
    <row r="10" spans="1:10">
      <c r="A10" s="367">
        <v>20</v>
      </c>
      <c r="B10" s="367" t="s">
        <v>88</v>
      </c>
      <c r="C10" s="367">
        <v>2024</v>
      </c>
      <c r="D10" s="369">
        <f>AVERAGE(Subpilares!D10:F10)</f>
        <v>5.0252525252525251</v>
      </c>
      <c r="E10" s="369">
        <f>AVERAGE(Subpilares!G10:H10)</f>
        <v>4.6590909090909083</v>
      </c>
      <c r="F10" s="369">
        <f>AVERAGE(Subpilares!I10:K10)</f>
        <v>6.0966810966810963</v>
      </c>
      <c r="G10" s="369">
        <f>AVERAGE(Subpilares!L10:N10)</f>
        <v>6.1426767676767682</v>
      </c>
      <c r="H10" s="369">
        <f>AVERAGE(Subpilares!O10:S10)</f>
        <v>4.0242424242424235</v>
      </c>
      <c r="I10" s="369">
        <f>AVERAGE(Subpilares!T10:U10)</f>
        <v>4.4318181818181817</v>
      </c>
      <c r="J10" s="369">
        <f t="shared" si="0"/>
        <v>5.0632936507936499</v>
      </c>
    </row>
    <row r="11" spans="1:10">
      <c r="A11" s="367">
        <v>23</v>
      </c>
      <c r="B11" s="367" t="s">
        <v>89</v>
      </c>
      <c r="C11" s="367">
        <v>2024</v>
      </c>
      <c r="D11" s="369">
        <f>AVERAGE(Subpilares!D11:F11)</f>
        <v>4.8821548821548815</v>
      </c>
      <c r="E11" s="369">
        <f>AVERAGE(Subpilares!G11:H11)</f>
        <v>5.6098484848484844</v>
      </c>
      <c r="F11" s="369">
        <f>AVERAGE(Subpilares!I11:K11)</f>
        <v>5.173761423761424</v>
      </c>
      <c r="G11" s="369">
        <f>AVERAGE(Subpilares!L11:N11)</f>
        <v>6.3720538720538729</v>
      </c>
      <c r="H11" s="369">
        <f>AVERAGE(Subpilares!O11:S11)</f>
        <v>4.8833333333333329</v>
      </c>
      <c r="I11" s="369">
        <f>AVERAGE(Subpilares!T11:U11)</f>
        <v>6.8939393939393936</v>
      </c>
      <c r="J11" s="369">
        <f t="shared" si="0"/>
        <v>5.6358485650152312</v>
      </c>
    </row>
    <row r="12" spans="1:10">
      <c r="A12" s="367">
        <v>25</v>
      </c>
      <c r="B12" s="367" t="s">
        <v>90</v>
      </c>
      <c r="C12" s="367">
        <v>2024</v>
      </c>
      <c r="D12" s="369">
        <f>AVERAGE(Subpilares!D12:F12)</f>
        <v>8.4090909090909101</v>
      </c>
      <c r="E12" s="369">
        <f>AVERAGE(Subpilares!G12:H12)</f>
        <v>7.5113636363636358</v>
      </c>
      <c r="F12" s="369">
        <f>AVERAGE(Subpilares!I12:K12)</f>
        <v>5.1394901394901398</v>
      </c>
      <c r="G12" s="369">
        <f>AVERAGE(Subpilares!L12:N12)</f>
        <v>5.8754208754208754</v>
      </c>
      <c r="H12" s="369">
        <f>AVERAGE(Subpilares!O12:S12)</f>
        <v>6.0101010101010104</v>
      </c>
      <c r="I12" s="369">
        <f>AVERAGE(Subpilares!T12:U12)</f>
        <v>7.5757575757575761</v>
      </c>
      <c r="J12" s="369">
        <f t="shared" si="0"/>
        <v>6.7535373577040252</v>
      </c>
    </row>
    <row r="13" spans="1:10">
      <c r="A13" s="367">
        <v>27</v>
      </c>
      <c r="B13" s="367" t="s">
        <v>91</v>
      </c>
      <c r="C13" s="367">
        <v>2024</v>
      </c>
      <c r="D13" s="369">
        <f>AVERAGE(Subpilares!D13:F13)</f>
        <v>2.1885521885521886</v>
      </c>
      <c r="E13" s="369">
        <f>AVERAGE(Subpilares!G13:H13)</f>
        <v>2.3901515151515156</v>
      </c>
      <c r="F13" s="369">
        <f>AVERAGE(Subpilares!I13:K13)</f>
        <v>6.2223424723424721</v>
      </c>
      <c r="G13" s="369">
        <f>AVERAGE(Subpilares!L13:N13)</f>
        <v>5.9617003367003365</v>
      </c>
      <c r="H13" s="369">
        <f>AVERAGE(Subpilares!O13:S13)</f>
        <v>4.11010101010101</v>
      </c>
      <c r="I13" s="369">
        <f>AVERAGE(Subpilares!T13:U13)</f>
        <v>4.204545454545455</v>
      </c>
      <c r="J13" s="369">
        <f t="shared" si="0"/>
        <v>4.1795654962321622</v>
      </c>
    </row>
    <row r="14" spans="1:10">
      <c r="A14" s="367">
        <v>41</v>
      </c>
      <c r="B14" s="367" t="s">
        <v>92</v>
      </c>
      <c r="C14" s="367">
        <v>2024</v>
      </c>
      <c r="D14" s="369">
        <f>AVERAGE(Subpilares!D14:F14)</f>
        <v>5.2525252525252526</v>
      </c>
      <c r="E14" s="369">
        <f>AVERAGE(Subpilares!G14:H14)</f>
        <v>6.2954545454545459</v>
      </c>
      <c r="F14" s="369">
        <f>AVERAGE(Subpilares!I14:K14)</f>
        <v>4.9224386724386715</v>
      </c>
      <c r="G14" s="369">
        <f>AVERAGE(Subpilares!L14:N14)</f>
        <v>4.8989898989898988</v>
      </c>
      <c r="H14" s="369">
        <f>AVERAGE(Subpilares!O14:S14)</f>
        <v>5.6676767676767676</v>
      </c>
      <c r="I14" s="369">
        <f>AVERAGE(Subpilares!T14:U14)</f>
        <v>8.8257575757575761</v>
      </c>
      <c r="J14" s="369">
        <f t="shared" si="0"/>
        <v>5.9771404521404525</v>
      </c>
    </row>
    <row r="15" spans="1:10">
      <c r="A15" s="367">
        <v>44</v>
      </c>
      <c r="B15" s="367" t="s">
        <v>93</v>
      </c>
      <c r="C15" s="367">
        <v>2024</v>
      </c>
      <c r="D15" s="369">
        <f>AVERAGE(Subpilares!D15:F15)</f>
        <v>3.6784511784511786</v>
      </c>
      <c r="E15" s="369">
        <f>AVERAGE(Subpilares!G15:H15)</f>
        <v>3.8068181818181817</v>
      </c>
      <c r="F15" s="369">
        <f>AVERAGE(Subpilares!I15:K15)</f>
        <v>6.7412217412217421</v>
      </c>
      <c r="G15" s="369">
        <f>AVERAGE(Subpilares!L15:N15)</f>
        <v>6.0037878787878789</v>
      </c>
      <c r="H15" s="369">
        <f>AVERAGE(Subpilares!O15:S15)</f>
        <v>3.6646464646464643</v>
      </c>
      <c r="I15" s="369">
        <f>AVERAGE(Subpilares!T15:U15)</f>
        <v>2.5757575757575757</v>
      </c>
      <c r="J15" s="369">
        <f t="shared" si="0"/>
        <v>4.4117805034471695</v>
      </c>
    </row>
    <row r="16" spans="1:10">
      <c r="A16" s="367">
        <v>47</v>
      </c>
      <c r="B16" s="367" t="s">
        <v>94</v>
      </c>
      <c r="C16" s="367">
        <v>2024</v>
      </c>
      <c r="D16" s="369">
        <f>AVERAGE(Subpilares!D16:F16)</f>
        <v>5.1094276094276099</v>
      </c>
      <c r="E16" s="369">
        <f>AVERAGE(Subpilares!G16:H16)</f>
        <v>5.9962121212121211</v>
      </c>
      <c r="F16" s="369">
        <f>AVERAGE(Subpilares!I16:K16)</f>
        <v>5.5405242905242895</v>
      </c>
      <c r="G16" s="369">
        <f>AVERAGE(Subpilares!L16:N16)</f>
        <v>5.6460437710437716</v>
      </c>
      <c r="H16" s="369">
        <f>AVERAGE(Subpilares!O16:S16)</f>
        <v>4.1075757575757574</v>
      </c>
      <c r="I16" s="369">
        <f>AVERAGE(Subpilares!T16:U16)</f>
        <v>6.8181818181818183</v>
      </c>
      <c r="J16" s="369">
        <f t="shared" si="0"/>
        <v>5.5363275613275613</v>
      </c>
    </row>
    <row r="17" spans="1:10">
      <c r="A17" s="367">
        <v>50</v>
      </c>
      <c r="B17" s="367" t="s">
        <v>95</v>
      </c>
      <c r="C17" s="367">
        <v>2024</v>
      </c>
      <c r="D17" s="369">
        <f>AVERAGE(Subpilares!D17:F17)</f>
        <v>6.8350168350168348</v>
      </c>
      <c r="E17" s="369">
        <f>AVERAGE(Subpilares!G17:H17)</f>
        <v>4.666666666666667</v>
      </c>
      <c r="F17" s="369">
        <f>AVERAGE(Subpilares!I17:K17)</f>
        <v>3.1764069264069263</v>
      </c>
      <c r="G17" s="369">
        <f>AVERAGE(Subpilares!L17:N17)</f>
        <v>5.4587542087542085</v>
      </c>
      <c r="H17" s="369">
        <f>AVERAGE(Subpilares!O17:S17)</f>
        <v>5.9828282828282839</v>
      </c>
      <c r="I17" s="369">
        <f>AVERAGE(Subpilares!T17:U17)</f>
        <v>3.8636363636363633</v>
      </c>
      <c r="J17" s="369">
        <f t="shared" si="0"/>
        <v>4.9972182138848806</v>
      </c>
    </row>
    <row r="18" spans="1:10">
      <c r="A18" s="367">
        <v>52</v>
      </c>
      <c r="B18" s="367" t="s">
        <v>96</v>
      </c>
      <c r="C18" s="367">
        <v>2024</v>
      </c>
      <c r="D18" s="369">
        <f>AVERAGE(Subpilares!D18:F18)</f>
        <v>4.5791245791245796</v>
      </c>
      <c r="E18" s="369">
        <f>AVERAGE(Subpilares!G18:H18)</f>
        <v>6.2424242424242422</v>
      </c>
      <c r="F18" s="369">
        <f>AVERAGE(Subpilares!I18:K18)</f>
        <v>5.2549302549302546</v>
      </c>
      <c r="G18" s="369">
        <f>AVERAGE(Subpilares!L18:N18)</f>
        <v>5.7260101010101012</v>
      </c>
      <c r="H18" s="369">
        <f>AVERAGE(Subpilares!O18:S18)</f>
        <v>4.5267676767676779</v>
      </c>
      <c r="I18" s="369">
        <f>AVERAGE(Subpilares!T18:U18)</f>
        <v>6.6666666666666661</v>
      </c>
      <c r="J18" s="369">
        <f t="shared" si="0"/>
        <v>5.4993205868205868</v>
      </c>
    </row>
    <row r="19" spans="1:10">
      <c r="A19" s="367">
        <v>54</v>
      </c>
      <c r="B19" s="367" t="s">
        <v>97</v>
      </c>
      <c r="C19" s="367">
        <v>2024</v>
      </c>
      <c r="D19" s="369">
        <f>AVERAGE(Subpilares!D19:F19)</f>
        <v>5.5976430976430978</v>
      </c>
      <c r="E19" s="369">
        <f>AVERAGE(Subpilares!G19:H19)</f>
        <v>4.5416666666666661</v>
      </c>
      <c r="F19" s="369">
        <f>AVERAGE(Subpilares!I19:K19)</f>
        <v>5.5176767676767673</v>
      </c>
      <c r="G19" s="369">
        <f>AVERAGE(Subpilares!L19:N19)</f>
        <v>5.9111952861952863</v>
      </c>
      <c r="H19" s="369">
        <f>AVERAGE(Subpilares!O19:S19)</f>
        <v>5.6833333333333336</v>
      </c>
      <c r="I19" s="369">
        <f>AVERAGE(Subpilares!T19:U19)</f>
        <v>5.1893939393939394</v>
      </c>
      <c r="J19" s="369">
        <f t="shared" si="0"/>
        <v>5.4068181818181822</v>
      </c>
    </row>
    <row r="20" spans="1:10">
      <c r="A20" s="367">
        <v>63</v>
      </c>
      <c r="B20" s="367" t="s">
        <v>98</v>
      </c>
      <c r="C20" s="367">
        <v>2024</v>
      </c>
      <c r="D20" s="369">
        <f>AVERAGE(Subpilares!D20:F20)</f>
        <v>5.8754208754208754</v>
      </c>
      <c r="E20" s="369">
        <f>AVERAGE(Subpilares!G20:H20)</f>
        <v>6.9962121212121211</v>
      </c>
      <c r="F20" s="369">
        <f>AVERAGE(Subpilares!I20:K20)</f>
        <v>3.0218855218855221</v>
      </c>
      <c r="G20" s="369">
        <f>AVERAGE(Subpilares!L20:N20)</f>
        <v>5.3135521885521877</v>
      </c>
      <c r="H20" s="369">
        <f>AVERAGE(Subpilares!O20:S20)</f>
        <v>6.6383838383838398</v>
      </c>
      <c r="I20" s="369">
        <f>AVERAGE(Subpilares!T20:U20)</f>
        <v>4.0909090909090908</v>
      </c>
      <c r="J20" s="369">
        <f t="shared" si="0"/>
        <v>5.3227272727272723</v>
      </c>
    </row>
    <row r="21" spans="1:10">
      <c r="A21" s="367">
        <v>66</v>
      </c>
      <c r="B21" s="367" t="s">
        <v>99</v>
      </c>
      <c r="C21" s="367">
        <v>2024</v>
      </c>
      <c r="D21" s="369">
        <f>AVERAGE(Subpilares!D21:F21)</f>
        <v>4.8148148148148149</v>
      </c>
      <c r="E21" s="369">
        <f>AVERAGE(Subpilares!G21:H21)</f>
        <v>6.8674242424242422</v>
      </c>
      <c r="F21" s="369">
        <f>AVERAGE(Subpilares!I21:K21)</f>
        <v>3.7163299663299658</v>
      </c>
      <c r="G21" s="369">
        <f>AVERAGE(Subpilares!L21:N21)</f>
        <v>6.1426767676767682</v>
      </c>
      <c r="H21" s="369">
        <f>AVERAGE(Subpilares!O21:S21)</f>
        <v>6.7969696969696969</v>
      </c>
      <c r="I21" s="369">
        <f>AVERAGE(Subpilares!T21:U21)</f>
        <v>7.1590909090909083</v>
      </c>
      <c r="J21" s="369">
        <f t="shared" si="0"/>
        <v>5.916217732884399</v>
      </c>
    </row>
    <row r="22" spans="1:10">
      <c r="A22" s="367">
        <v>68</v>
      </c>
      <c r="B22" s="367" t="s">
        <v>100</v>
      </c>
      <c r="C22" s="367">
        <v>2024</v>
      </c>
      <c r="D22" s="369">
        <f>AVERAGE(Subpilares!D22:F22)</f>
        <v>7.6851851851851842</v>
      </c>
      <c r="E22" s="369">
        <f>AVERAGE(Subpilares!G22:H22)</f>
        <v>5.7424242424242422</v>
      </c>
      <c r="F22" s="369">
        <f>AVERAGE(Subpilares!I22:K22)</f>
        <v>4.9879749879749875</v>
      </c>
      <c r="G22" s="369">
        <f>AVERAGE(Subpilares!L22:N22)</f>
        <v>5.7218013468013469</v>
      </c>
      <c r="H22" s="369">
        <f>AVERAGE(Subpilares!O22:S22)</f>
        <v>6.4282828282828275</v>
      </c>
      <c r="I22" s="369">
        <f>AVERAGE(Subpilares!T22:U22)</f>
        <v>7.2348484848484844</v>
      </c>
      <c r="J22" s="369">
        <f t="shared" si="0"/>
        <v>6.3000861792528449</v>
      </c>
    </row>
    <row r="23" spans="1:10">
      <c r="A23" s="367">
        <v>70</v>
      </c>
      <c r="B23" s="367" t="s">
        <v>101</v>
      </c>
      <c r="C23" s="367">
        <v>2024</v>
      </c>
      <c r="D23" s="369">
        <f>AVERAGE(Subpilares!D23:F23)</f>
        <v>4.705387205387205</v>
      </c>
      <c r="E23" s="369">
        <f>AVERAGE(Subpilares!G23:H23)</f>
        <v>6.1590909090909083</v>
      </c>
      <c r="F23" s="369">
        <f>AVERAGE(Subpilares!I23:K23)</f>
        <v>5.8561808561808562</v>
      </c>
      <c r="G23" s="369">
        <f>AVERAGE(Subpilares!L23:N23)</f>
        <v>6.0037878787878789</v>
      </c>
      <c r="H23" s="369">
        <f>AVERAGE(Subpilares!O23:S23)</f>
        <v>4.542424242424242</v>
      </c>
      <c r="I23" s="369">
        <f>AVERAGE(Subpilares!T23:U23)</f>
        <v>6.1742424242424239</v>
      </c>
      <c r="J23" s="369">
        <f t="shared" si="0"/>
        <v>5.573518919352253</v>
      </c>
    </row>
    <row r="24" spans="1:10">
      <c r="A24" s="367">
        <v>73</v>
      </c>
      <c r="B24" s="367" t="s">
        <v>102</v>
      </c>
      <c r="C24" s="367">
        <v>2024</v>
      </c>
      <c r="D24" s="369">
        <f>AVERAGE(Subpilares!D24:F24)</f>
        <v>6.0185185185185182</v>
      </c>
      <c r="E24" s="369">
        <f>AVERAGE(Subpilares!G24:H24)</f>
        <v>5.1098484848484844</v>
      </c>
      <c r="F24" s="369">
        <f>AVERAGE(Subpilares!I24:K24)</f>
        <v>4.14021164021164</v>
      </c>
      <c r="G24" s="369">
        <f>AVERAGE(Subpilares!L24:N24)</f>
        <v>5.1788720538720545</v>
      </c>
      <c r="H24" s="369">
        <f>AVERAGE(Subpilares!O24:S24)</f>
        <v>6.3181818181818183</v>
      </c>
      <c r="I24" s="369">
        <f>AVERAGE(Subpilares!T24:U24)</f>
        <v>7.5378787878787881</v>
      </c>
      <c r="J24" s="369">
        <f t="shared" si="0"/>
        <v>5.7172518839185509</v>
      </c>
    </row>
    <row r="25" spans="1:10">
      <c r="A25" s="367">
        <v>76</v>
      </c>
      <c r="B25" s="367" t="s">
        <v>103</v>
      </c>
      <c r="C25" s="367">
        <v>2024</v>
      </c>
      <c r="D25" s="369">
        <f>AVERAGE(Subpilares!D25:F25)</f>
        <v>8.5353535353535364</v>
      </c>
      <c r="E25" s="369">
        <f>AVERAGE(Subpilares!G25:H25)</f>
        <v>5.9356060606060606</v>
      </c>
      <c r="F25" s="369">
        <f>AVERAGE(Subpilares!I25:K25)</f>
        <v>4.0434102934102931</v>
      </c>
      <c r="G25" s="369">
        <f>AVERAGE(Subpilares!L25:N25)</f>
        <v>6.2268518518518521</v>
      </c>
      <c r="H25" s="369">
        <f>AVERAGE(Subpilares!O25:S25)</f>
        <v>5.440404040404041</v>
      </c>
      <c r="I25" s="369">
        <f>AVERAGE(Subpilares!T25:U25)</f>
        <v>8.9393939393939394</v>
      </c>
      <c r="J25" s="369">
        <f t="shared" si="0"/>
        <v>6.5201699535032871</v>
      </c>
    </row>
    <row r="26" spans="1:10">
      <c r="A26" s="367">
        <v>81</v>
      </c>
      <c r="B26" s="367" t="s">
        <v>104</v>
      </c>
      <c r="C26" s="367">
        <v>2024</v>
      </c>
      <c r="D26" s="369">
        <f>AVERAGE(Subpilares!D26:F26)</f>
        <v>4.4612794612794611</v>
      </c>
      <c r="E26" s="369">
        <f>AVERAGE(Subpilares!G26:H26)</f>
        <v>4.7992424242424248</v>
      </c>
      <c r="F26" s="369">
        <f>AVERAGE(Subpilares!I26:K26)</f>
        <v>4.0614478114478114</v>
      </c>
      <c r="G26" s="369">
        <f>AVERAGE(Subpilares!L26:N26)</f>
        <v>3.1860269360269364</v>
      </c>
      <c r="H26" s="369">
        <f>AVERAGE(Subpilares!O26:S26)</f>
        <v>5.5217171717171718</v>
      </c>
      <c r="I26" s="369">
        <f>AVERAGE(Subpilares!T26:U26)</f>
        <v>1.5909090909090908</v>
      </c>
      <c r="J26" s="369">
        <f t="shared" si="0"/>
        <v>3.9367704826038157</v>
      </c>
    </row>
    <row r="27" spans="1:10">
      <c r="A27" s="367">
        <v>85</v>
      </c>
      <c r="B27" s="367" t="s">
        <v>105</v>
      </c>
      <c r="C27" s="367">
        <v>2024</v>
      </c>
      <c r="D27" s="369">
        <f>AVERAGE(Subpilares!D27:F27)</f>
        <v>6.3215488215488209</v>
      </c>
      <c r="E27" s="369">
        <f>AVERAGE(Subpilares!G27:H27)</f>
        <v>6.041666666666667</v>
      </c>
      <c r="F27" s="369">
        <f>AVERAGE(Subpilares!I27:K27)</f>
        <v>3.7457912457912457</v>
      </c>
      <c r="G27" s="369">
        <f>AVERAGE(Subpilares!L27:N27)</f>
        <v>3.792087542087542</v>
      </c>
      <c r="H27" s="369">
        <f>AVERAGE(Subpilares!O27:S27)</f>
        <v>5.0085858585858585</v>
      </c>
      <c r="I27" s="369">
        <f>AVERAGE(Subpilares!T27:U27)</f>
        <v>2.7651515151515151</v>
      </c>
      <c r="J27" s="369">
        <f t="shared" si="0"/>
        <v>4.6124719416386091</v>
      </c>
    </row>
    <row r="28" spans="1:10">
      <c r="A28" s="367">
        <v>86</v>
      </c>
      <c r="B28" s="367" t="s">
        <v>106</v>
      </c>
      <c r="C28" s="367">
        <v>2024</v>
      </c>
      <c r="D28" s="369">
        <f>AVERAGE(Subpilares!D28:F28)</f>
        <v>3.215488215488215</v>
      </c>
      <c r="E28" s="369">
        <f>AVERAGE(Subpilares!G28:H28)</f>
        <v>5.1780303030303028</v>
      </c>
      <c r="F28" s="369">
        <f>AVERAGE(Subpilares!I28:K28)</f>
        <v>4.7450697450697445</v>
      </c>
      <c r="G28" s="369">
        <f>AVERAGE(Subpilares!L28:N28)</f>
        <v>4.5938552188552189</v>
      </c>
      <c r="H28" s="369">
        <f>AVERAGE(Subpilares!O28:S28)</f>
        <v>4.6202020202020204</v>
      </c>
      <c r="I28" s="369">
        <f>AVERAGE(Subpilares!T28:U28)</f>
        <v>2.3106060606060606</v>
      </c>
      <c r="J28" s="369">
        <f t="shared" si="0"/>
        <v>4.1105419272085939</v>
      </c>
    </row>
    <row r="29" spans="1:10" ht="27">
      <c r="A29" s="367">
        <v>88</v>
      </c>
      <c r="B29" s="367" t="s">
        <v>107</v>
      </c>
      <c r="C29" s="367">
        <v>2024</v>
      </c>
      <c r="D29" s="369">
        <f>AVERAGE(Subpilares!D29:F29)</f>
        <v>7.7777777777777786</v>
      </c>
      <c r="E29" s="369">
        <f>AVERAGE(Subpilares!G29:H29)</f>
        <v>5.1287878787878789</v>
      </c>
      <c r="F29" s="369">
        <f>AVERAGE(Subpilares!I29:K29)</f>
        <v>3.6970899470899474</v>
      </c>
      <c r="G29" s="369">
        <f>AVERAGE(Subpilares!L29:N29)</f>
        <v>4.9915824915824913</v>
      </c>
      <c r="H29" s="369">
        <f>AVERAGE(Subpilares!O29:S29)</f>
        <v>5.4232323232323232</v>
      </c>
      <c r="I29" s="369">
        <f>AVERAGE(Subpilares!T29:U29)</f>
        <v>2.8787878787878789</v>
      </c>
      <c r="J29" s="369">
        <f t="shared" si="0"/>
        <v>4.9828763828763831</v>
      </c>
    </row>
    <row r="30" spans="1:10">
      <c r="A30" s="367">
        <v>91</v>
      </c>
      <c r="B30" s="367" t="s">
        <v>108</v>
      </c>
      <c r="C30" s="367">
        <v>2024</v>
      </c>
      <c r="D30" s="369">
        <f>AVERAGE(Subpilares!D30:F30)</f>
        <v>4.3686868686868685</v>
      </c>
      <c r="E30" s="369">
        <f>AVERAGE(Subpilares!G30:H30)</f>
        <v>3.3409090909090908</v>
      </c>
      <c r="F30" s="369">
        <f>AVERAGE(Subpilares!I30:K30)</f>
        <v>4.3921356421356421</v>
      </c>
      <c r="G30" s="369">
        <f>AVERAGE(Subpilares!L30:N30)</f>
        <v>1.8034511784511784</v>
      </c>
      <c r="H30" s="369">
        <f>AVERAGE(Subpilares!O30:S30)</f>
        <v>4.7252525252525253</v>
      </c>
      <c r="I30" s="369">
        <f>AVERAGE(Subpilares!T30:U30)</f>
        <v>1.3257575757575757</v>
      </c>
      <c r="J30" s="369">
        <f t="shared" si="0"/>
        <v>3.3260321468654799</v>
      </c>
    </row>
    <row r="31" spans="1:10">
      <c r="A31" s="367">
        <v>94</v>
      </c>
      <c r="B31" s="367" t="s">
        <v>109</v>
      </c>
      <c r="C31" s="367">
        <v>2024</v>
      </c>
      <c r="D31" s="369">
        <f>AVERAGE(Subpilares!D31:F31)</f>
        <v>4.3013468013468019</v>
      </c>
      <c r="E31" s="369">
        <f>AVERAGE(Subpilares!G31:H31)</f>
        <v>0.98106060606060597</v>
      </c>
      <c r="F31" s="369">
        <f>AVERAGE(Subpilares!I31:K31)</f>
        <v>6.0305435305435298</v>
      </c>
      <c r="G31" s="369">
        <f>AVERAGE(Subpilares!L31:N31)</f>
        <v>4.7201178451178452</v>
      </c>
      <c r="H31" s="369">
        <f>AVERAGE(Subpilares!O31:S31)</f>
        <v>4.8378787878787879</v>
      </c>
      <c r="I31" s="369">
        <f>AVERAGE(Subpilares!T31:U31)</f>
        <v>0.83333333333333337</v>
      </c>
      <c r="J31" s="369">
        <f t="shared" si="0"/>
        <v>3.6173801507134837</v>
      </c>
    </row>
    <row r="32" spans="1:10">
      <c r="A32" s="367">
        <v>95</v>
      </c>
      <c r="B32" s="367" t="s">
        <v>110</v>
      </c>
      <c r="C32" s="367">
        <v>2024</v>
      </c>
      <c r="D32" s="369">
        <f>AVERAGE(Subpilares!D32:F32)</f>
        <v>3.1986531986531985</v>
      </c>
      <c r="E32" s="369">
        <f>AVERAGE(Subpilares!G32:H32)</f>
        <v>2.3106060606060606</v>
      </c>
      <c r="F32" s="369">
        <f>AVERAGE(Subpilares!I32:K32)</f>
        <v>2.7807840307840306</v>
      </c>
      <c r="G32" s="369">
        <f>AVERAGE(Subpilares!L32:N32)</f>
        <v>3.1902356902356899</v>
      </c>
      <c r="H32" s="369">
        <f>AVERAGE(Subpilares!O32:S32)</f>
        <v>5.8565656565656568</v>
      </c>
      <c r="I32" s="369">
        <f>AVERAGE(Subpilares!T32:U32)</f>
        <v>1.0606060606060606</v>
      </c>
      <c r="J32" s="369">
        <f t="shared" si="0"/>
        <v>3.0662417829084503</v>
      </c>
    </row>
    <row r="33" spans="1:10">
      <c r="A33" s="367">
        <v>97</v>
      </c>
      <c r="B33" s="367" t="s">
        <v>111</v>
      </c>
      <c r="C33" s="367">
        <v>2024</v>
      </c>
      <c r="D33" s="369">
        <f>AVERAGE(Subpilares!D33:F33)</f>
        <v>4.6043771043771038</v>
      </c>
      <c r="E33" s="369">
        <f>AVERAGE(Subpilares!G33:H33)</f>
        <v>2.2234848484848486</v>
      </c>
      <c r="F33" s="369">
        <f>AVERAGE(Subpilares!I33:K33)</f>
        <v>5.1593314093314095</v>
      </c>
      <c r="G33" s="369">
        <f>AVERAGE(Subpilares!L33:N33)</f>
        <v>3.560606060606061</v>
      </c>
      <c r="H33" s="369">
        <f>AVERAGE(Subpilares!O33:S33)</f>
        <v>5.9484848484848483</v>
      </c>
      <c r="I33" s="369">
        <f>AVERAGE(Subpilares!T33:U33)</f>
        <v>0.49242424242424243</v>
      </c>
      <c r="J33" s="369">
        <f t="shared" si="0"/>
        <v>3.6647847522847523</v>
      </c>
    </row>
    <row r="34" spans="1:10">
      <c r="A34" s="367">
        <v>99</v>
      </c>
      <c r="B34" s="367" t="s">
        <v>112</v>
      </c>
      <c r="C34" s="367">
        <v>2024</v>
      </c>
      <c r="D34" s="369">
        <f>AVERAGE(Subpilares!D34:F34)</f>
        <v>2.5168350168350169</v>
      </c>
      <c r="E34" s="369">
        <f>AVERAGE(Subpilares!G34:H34)</f>
        <v>2.6969696969696972</v>
      </c>
      <c r="F34" s="369">
        <f>AVERAGE(Subpilares!I34:K34)</f>
        <v>6.033549783549784</v>
      </c>
      <c r="G34" s="369">
        <f>AVERAGE(Subpilares!L34:N34)</f>
        <v>4.2487373737373737</v>
      </c>
      <c r="H34" s="369">
        <f>AVERAGE(Subpilares!O34:S34)</f>
        <v>3.2116161616161611</v>
      </c>
      <c r="I34" s="369">
        <f>AVERAGE(Subpilares!T34:U34)</f>
        <v>2.2348484848484849</v>
      </c>
      <c r="J34" s="369">
        <f t="shared" ref="J34:J65" si="1">AVERAGE(D34:I34)</f>
        <v>3.4904260862594199</v>
      </c>
    </row>
    <row r="35" spans="1:10">
      <c r="A35" s="367">
        <v>5</v>
      </c>
      <c r="B35" s="367" t="s">
        <v>79</v>
      </c>
      <c r="C35" s="367">
        <v>2023</v>
      </c>
      <c r="D35" s="369">
        <f>AVERAGE(Subpilares!D35:F35)</f>
        <v>5.9511784511784507</v>
      </c>
      <c r="E35" s="369">
        <f>AVERAGE(Subpilares!G35:H35)</f>
        <v>6.8598484848484844</v>
      </c>
      <c r="F35" s="369">
        <f>AVERAGE(Subpilares!I35:K35)</f>
        <v>4.770923520923521</v>
      </c>
      <c r="G35" s="369">
        <f>AVERAGE(Subpilares!L35:N35)</f>
        <v>5.2672558922558919</v>
      </c>
      <c r="H35" s="369">
        <f>AVERAGE(Subpilares!O35:S35)</f>
        <v>4.833333333333333</v>
      </c>
      <c r="I35" s="369">
        <f>AVERAGE(Subpilares!T35:U35)</f>
        <v>8.5984848484848477</v>
      </c>
      <c r="J35" s="369">
        <f t="shared" si="1"/>
        <v>6.046837421837421</v>
      </c>
    </row>
    <row r="36" spans="1:10">
      <c r="A36" s="367">
        <v>8</v>
      </c>
      <c r="B36" s="367" t="s">
        <v>81</v>
      </c>
      <c r="C36" s="367">
        <v>2023</v>
      </c>
      <c r="D36" s="369">
        <f>AVERAGE(Subpilares!D36:F36)</f>
        <v>5.9175084175084178</v>
      </c>
      <c r="E36" s="369">
        <f>AVERAGE(Subpilares!G36:H36)</f>
        <v>5.3257575757575761</v>
      </c>
      <c r="F36" s="369">
        <f>AVERAGE(Subpilares!I36:K36)</f>
        <v>5.9331409331409324</v>
      </c>
      <c r="G36" s="369">
        <f>AVERAGE(Subpilares!L36:N36)</f>
        <v>7.2306397306397301</v>
      </c>
      <c r="H36" s="369">
        <f>AVERAGE(Subpilares!O36:S36)</f>
        <v>5.5979797979797983</v>
      </c>
      <c r="I36" s="369">
        <f>AVERAGE(Subpilares!T36:U36)</f>
        <v>6.1742424242424239</v>
      </c>
      <c r="J36" s="369">
        <f t="shared" si="1"/>
        <v>6.0298781465448128</v>
      </c>
    </row>
    <row r="37" spans="1:10">
      <c r="A37" s="367">
        <v>11</v>
      </c>
      <c r="B37" s="367" t="s">
        <v>82</v>
      </c>
      <c r="C37" s="367">
        <v>2023</v>
      </c>
      <c r="D37" s="369">
        <f>AVERAGE(Subpilares!D37:F37)</f>
        <v>6.8181818181818175</v>
      </c>
      <c r="E37" s="369">
        <f>AVERAGE(Subpilares!G37:H37)</f>
        <v>6.875</v>
      </c>
      <c r="F37" s="369">
        <f>AVERAGE(Subpilares!I37:K37)</f>
        <v>5.6451418951418946</v>
      </c>
      <c r="G37" s="369">
        <f>AVERAGE(Subpilares!L37:N37)</f>
        <v>6.8644781144781142</v>
      </c>
      <c r="H37" s="369">
        <f>AVERAGE(Subpilares!O37:S37)</f>
        <v>7.4580808080808083</v>
      </c>
      <c r="I37" s="369">
        <f>AVERAGE(Subpilares!T37:U37)</f>
        <v>7.7651515151515156</v>
      </c>
      <c r="J37" s="369">
        <f t="shared" si="1"/>
        <v>6.9043390251723578</v>
      </c>
    </row>
    <row r="38" spans="1:10">
      <c r="A38" s="367">
        <v>13</v>
      </c>
      <c r="B38" s="367" t="s">
        <v>83</v>
      </c>
      <c r="C38" s="367">
        <v>2023</v>
      </c>
      <c r="D38" s="369">
        <f>AVERAGE(Subpilares!D38:F38)</f>
        <v>5.4713804713804706</v>
      </c>
      <c r="E38" s="369">
        <f>AVERAGE(Subpilares!G38:H38)</f>
        <v>4.8636363636363633</v>
      </c>
      <c r="F38" s="369">
        <f>AVERAGE(Subpilares!I38:K38)</f>
        <v>6.762265512265512</v>
      </c>
      <c r="G38" s="369">
        <f>AVERAGE(Subpilares!L38:N38)</f>
        <v>6.875</v>
      </c>
      <c r="H38" s="369">
        <f>AVERAGE(Subpilares!O38:S38)</f>
        <v>4.1646464646464647</v>
      </c>
      <c r="I38" s="369">
        <f>AVERAGE(Subpilares!T38:U38)</f>
        <v>6.5530303030303028</v>
      </c>
      <c r="J38" s="369">
        <f t="shared" si="1"/>
        <v>5.7816598524931857</v>
      </c>
    </row>
    <row r="39" spans="1:10">
      <c r="A39" s="367">
        <v>15</v>
      </c>
      <c r="B39" s="367" t="s">
        <v>84</v>
      </c>
      <c r="C39" s="367">
        <v>2023</v>
      </c>
      <c r="D39" s="369">
        <f>AVERAGE(Subpilares!D39:F39)</f>
        <v>4.486531986531987</v>
      </c>
      <c r="E39" s="369">
        <f>AVERAGE(Subpilares!G39:H39)</f>
        <v>5.3598484848484844</v>
      </c>
      <c r="F39" s="369">
        <f>AVERAGE(Subpilares!I39:K39)</f>
        <v>6.4550264550264558</v>
      </c>
      <c r="G39" s="369">
        <f>AVERAGE(Subpilares!L39:N39)</f>
        <v>6.1952861952861964</v>
      </c>
      <c r="H39" s="369">
        <f>AVERAGE(Subpilares!O39:S39)</f>
        <v>6.0914141414141412</v>
      </c>
      <c r="I39" s="369">
        <f>AVERAGE(Subpilares!T39:U39)</f>
        <v>7.9166666666666661</v>
      </c>
      <c r="J39" s="369">
        <f t="shared" si="1"/>
        <v>6.0841289882956557</v>
      </c>
    </row>
    <row r="40" spans="1:10">
      <c r="A40" s="367">
        <v>17</v>
      </c>
      <c r="B40" s="367" t="s">
        <v>85</v>
      </c>
      <c r="C40" s="367">
        <v>2023</v>
      </c>
      <c r="D40" s="369">
        <f>AVERAGE(Subpilares!D40:F40)</f>
        <v>5.1936026936026929</v>
      </c>
      <c r="E40" s="369">
        <f>AVERAGE(Subpilares!G40:H40)</f>
        <v>6.2803030303030303</v>
      </c>
      <c r="F40" s="369">
        <f>AVERAGE(Subpilares!I40:K40)</f>
        <v>4.272486772486773</v>
      </c>
      <c r="G40" s="369">
        <f>AVERAGE(Subpilares!L40:N40)</f>
        <v>4.9158249158249161</v>
      </c>
      <c r="H40" s="369">
        <f>AVERAGE(Subpilares!O40:S40)</f>
        <v>6.1989898989898986</v>
      </c>
      <c r="I40" s="369">
        <f>AVERAGE(Subpilares!T40:U40)</f>
        <v>4.5833333333333339</v>
      </c>
      <c r="J40" s="369">
        <f t="shared" si="1"/>
        <v>5.2407567740901078</v>
      </c>
    </row>
    <row r="41" spans="1:10">
      <c r="A41" s="367">
        <v>18</v>
      </c>
      <c r="B41" s="367" t="s">
        <v>86</v>
      </c>
      <c r="C41" s="367">
        <v>2023</v>
      </c>
      <c r="D41" s="369">
        <f>AVERAGE(Subpilares!D41:F41)</f>
        <v>4.1329966329966332</v>
      </c>
      <c r="E41" s="369">
        <f>AVERAGE(Subpilares!G41:H41)</f>
        <v>4.0075757575757578</v>
      </c>
      <c r="F41" s="369">
        <f>AVERAGE(Subpilares!I41:K41)</f>
        <v>3.5401635401635398</v>
      </c>
      <c r="G41" s="369">
        <f>AVERAGE(Subpilares!L41:N41)</f>
        <v>3.5164141414141414</v>
      </c>
      <c r="H41" s="369">
        <f>AVERAGE(Subpilares!O41:S41)</f>
        <v>4.2787878787878784</v>
      </c>
      <c r="I41" s="369">
        <f>AVERAGE(Subpilares!T41:U41)</f>
        <v>2.5757575757575757</v>
      </c>
      <c r="J41" s="369">
        <f t="shared" si="1"/>
        <v>3.6752825877825877</v>
      </c>
    </row>
    <row r="42" spans="1:10">
      <c r="A42" s="367">
        <v>19</v>
      </c>
      <c r="B42" s="367" t="s">
        <v>87</v>
      </c>
      <c r="C42" s="367">
        <v>2023</v>
      </c>
      <c r="D42" s="369">
        <f>AVERAGE(Subpilares!D42:F42)</f>
        <v>2.1212121212121215</v>
      </c>
      <c r="E42" s="369">
        <f>AVERAGE(Subpilares!G42:H42)</f>
        <v>3.9280303030303028</v>
      </c>
      <c r="F42" s="369">
        <f>AVERAGE(Subpilares!I42:K42)</f>
        <v>5.4322991822991824</v>
      </c>
      <c r="G42" s="369">
        <f>AVERAGE(Subpilares!L42:N42)</f>
        <v>5.3409090909090908</v>
      </c>
      <c r="H42" s="369">
        <f>AVERAGE(Subpilares!O42:S42)</f>
        <v>4.7737373737373741</v>
      </c>
      <c r="I42" s="369">
        <f>AVERAGE(Subpilares!T42:U42)</f>
        <v>5.3409090909090899</v>
      </c>
      <c r="J42" s="369">
        <f t="shared" si="1"/>
        <v>4.4895161936828609</v>
      </c>
    </row>
    <row r="43" spans="1:10">
      <c r="A43" s="367">
        <v>20</v>
      </c>
      <c r="B43" s="367" t="s">
        <v>88</v>
      </c>
      <c r="C43" s="367">
        <v>2023</v>
      </c>
      <c r="D43" s="369">
        <f>AVERAGE(Subpilares!D43:F43)</f>
        <v>3.6195286195286194</v>
      </c>
      <c r="E43" s="369">
        <f>AVERAGE(Subpilares!G43:H43)</f>
        <v>5.3068181818181817</v>
      </c>
      <c r="F43" s="369">
        <f>AVERAGE(Subpilares!I43:K43)</f>
        <v>6.2487974987974999</v>
      </c>
      <c r="G43" s="369">
        <f>AVERAGE(Subpilares!L43:N43)</f>
        <v>4.8337542087542085</v>
      </c>
      <c r="H43" s="369">
        <f>AVERAGE(Subpilares!O43:S43)</f>
        <v>2.7762626262626262</v>
      </c>
      <c r="I43" s="369">
        <f>AVERAGE(Subpilares!T43:U43)</f>
        <v>5.6060606060606055</v>
      </c>
      <c r="J43" s="369">
        <f t="shared" si="1"/>
        <v>4.7318702902036227</v>
      </c>
    </row>
    <row r="44" spans="1:10">
      <c r="A44" s="367">
        <v>23</v>
      </c>
      <c r="B44" s="367" t="s">
        <v>89</v>
      </c>
      <c r="C44" s="367">
        <v>2023</v>
      </c>
      <c r="D44" s="369">
        <f>AVERAGE(Subpilares!D44:F44)</f>
        <v>1.8265993265993268</v>
      </c>
      <c r="E44" s="369">
        <f>AVERAGE(Subpilares!G44:H44)</f>
        <v>5.416666666666667</v>
      </c>
      <c r="F44" s="369">
        <f>AVERAGE(Subpilares!I44:K44)</f>
        <v>4.8941798941798949</v>
      </c>
      <c r="G44" s="369">
        <f>AVERAGE(Subpilares!L44:N44)</f>
        <v>4.9537037037037033</v>
      </c>
      <c r="H44" s="369">
        <f>AVERAGE(Subpilares!O44:S44)</f>
        <v>4.9611111111111104</v>
      </c>
      <c r="I44" s="369">
        <f>AVERAGE(Subpilares!T44:U44)</f>
        <v>5.9469696969696972</v>
      </c>
      <c r="J44" s="369">
        <f t="shared" si="1"/>
        <v>4.6665383998717331</v>
      </c>
    </row>
    <row r="45" spans="1:10">
      <c r="A45" s="367">
        <v>25</v>
      </c>
      <c r="B45" s="367" t="s">
        <v>90</v>
      </c>
      <c r="C45" s="367">
        <v>2023</v>
      </c>
      <c r="D45" s="369">
        <f>AVERAGE(Subpilares!D45:F45)</f>
        <v>6.6245791245791237</v>
      </c>
      <c r="E45" s="369">
        <f>AVERAGE(Subpilares!G45:H45)</f>
        <v>6.9734848484848477</v>
      </c>
      <c r="F45" s="369">
        <f>AVERAGE(Subpilares!I45:K45)</f>
        <v>5.0847763347763353</v>
      </c>
      <c r="G45" s="369">
        <f>AVERAGE(Subpilares!L45:N45)</f>
        <v>5.6691919191919196</v>
      </c>
      <c r="H45" s="369">
        <f>AVERAGE(Subpilares!O45:S45)</f>
        <v>6.9368686868686869</v>
      </c>
      <c r="I45" s="369">
        <f>AVERAGE(Subpilares!T45:U45)</f>
        <v>7.5757575757575761</v>
      </c>
      <c r="J45" s="369">
        <f t="shared" si="1"/>
        <v>6.4774430816097492</v>
      </c>
    </row>
    <row r="46" spans="1:10">
      <c r="A46" s="367">
        <v>27</v>
      </c>
      <c r="B46" s="367" t="s">
        <v>91</v>
      </c>
      <c r="C46" s="367">
        <v>2023</v>
      </c>
      <c r="D46" s="369">
        <f>AVERAGE(Subpilares!D46:F46)</f>
        <v>3.5016835016835017</v>
      </c>
      <c r="E46" s="369">
        <f>AVERAGE(Subpilares!G46:H46)</f>
        <v>2.3939393939393936</v>
      </c>
      <c r="F46" s="369">
        <f>AVERAGE(Subpilares!I46:K46)</f>
        <v>5.4563492063492065</v>
      </c>
      <c r="G46" s="369">
        <f>AVERAGE(Subpilares!L46:N46)</f>
        <v>4.7516835016835017</v>
      </c>
      <c r="H46" s="369">
        <f>AVERAGE(Subpilares!O46:S46)</f>
        <v>4.3636363636363633</v>
      </c>
      <c r="I46" s="369">
        <f>AVERAGE(Subpilares!T46:U46)</f>
        <v>3.1818181818181817</v>
      </c>
      <c r="J46" s="369">
        <f t="shared" si="1"/>
        <v>3.9415183581850251</v>
      </c>
    </row>
    <row r="47" spans="1:10">
      <c r="A47" s="367">
        <v>41</v>
      </c>
      <c r="B47" s="367" t="s">
        <v>92</v>
      </c>
      <c r="C47" s="367">
        <v>2023</v>
      </c>
      <c r="D47" s="369">
        <f>AVERAGE(Subpilares!D47:F47)</f>
        <v>6.0437710437710441</v>
      </c>
      <c r="E47" s="369">
        <f>AVERAGE(Subpilares!G47:H47)</f>
        <v>5.5189393939393927</v>
      </c>
      <c r="F47" s="369">
        <f>AVERAGE(Subpilares!I47:K47)</f>
        <v>6.6287878787878789</v>
      </c>
      <c r="G47" s="369">
        <f>AVERAGE(Subpilares!L47:N47)</f>
        <v>4.0382996632996635</v>
      </c>
      <c r="H47" s="369">
        <f>AVERAGE(Subpilares!O47:S47)</f>
        <v>5.0590909090909095</v>
      </c>
      <c r="I47" s="369">
        <f>AVERAGE(Subpilares!T47:U47)</f>
        <v>6.2878787878787881</v>
      </c>
      <c r="J47" s="369">
        <f t="shared" si="1"/>
        <v>5.5961279461279458</v>
      </c>
    </row>
    <row r="48" spans="1:10">
      <c r="A48" s="367">
        <v>44</v>
      </c>
      <c r="B48" s="367" t="s">
        <v>93</v>
      </c>
      <c r="C48" s="367">
        <v>2023</v>
      </c>
      <c r="D48" s="369">
        <f>AVERAGE(Subpilares!D48:F48)</f>
        <v>5.7323232323232318</v>
      </c>
      <c r="E48" s="369">
        <f>AVERAGE(Subpilares!G48:H48)</f>
        <v>2.8219696969696968</v>
      </c>
      <c r="F48" s="369">
        <f>AVERAGE(Subpilares!I48:K48)</f>
        <v>5.779220779220779</v>
      </c>
      <c r="G48" s="369">
        <f>AVERAGE(Subpilares!L48:N48)</f>
        <v>4.8000841750841747</v>
      </c>
      <c r="H48" s="369">
        <f>AVERAGE(Subpilares!O48:S48)</f>
        <v>3.1797979797979798</v>
      </c>
      <c r="I48" s="369">
        <f>AVERAGE(Subpilares!T48:U48)</f>
        <v>2.7651515151515147</v>
      </c>
      <c r="J48" s="369">
        <f t="shared" si="1"/>
        <v>4.1797578964245625</v>
      </c>
    </row>
    <row r="49" spans="1:10">
      <c r="A49" s="367">
        <v>47</v>
      </c>
      <c r="B49" s="367" t="s">
        <v>94</v>
      </c>
      <c r="C49" s="367">
        <v>2023</v>
      </c>
      <c r="D49" s="369">
        <f>AVERAGE(Subpilares!D49:F49)</f>
        <v>3.0471380471380471</v>
      </c>
      <c r="E49" s="369">
        <f>AVERAGE(Subpilares!G49:H49)</f>
        <v>6.1325757575757578</v>
      </c>
      <c r="F49" s="369">
        <f>AVERAGE(Subpilares!I49:K49)</f>
        <v>5.7708032708032713</v>
      </c>
      <c r="G49" s="369">
        <f>AVERAGE(Subpilares!L49:N49)</f>
        <v>5.7239057239057232</v>
      </c>
      <c r="H49" s="369">
        <f>AVERAGE(Subpilares!O49:S49)</f>
        <v>3.8055555555555558</v>
      </c>
      <c r="I49" s="369">
        <f>AVERAGE(Subpilares!T49:U49)</f>
        <v>5.3409090909090917</v>
      </c>
      <c r="J49" s="369">
        <f t="shared" si="1"/>
        <v>4.9701479076479087</v>
      </c>
    </row>
    <row r="50" spans="1:10">
      <c r="A50" s="367">
        <v>50</v>
      </c>
      <c r="B50" s="367" t="s">
        <v>95</v>
      </c>
      <c r="C50" s="367">
        <v>2023</v>
      </c>
      <c r="D50" s="369">
        <f>AVERAGE(Subpilares!D50:F50)</f>
        <v>5.7744107744107751</v>
      </c>
      <c r="E50" s="369">
        <f>AVERAGE(Subpilares!G50:H50)</f>
        <v>6.8143939393939386</v>
      </c>
      <c r="F50" s="369">
        <f>AVERAGE(Subpilares!I50:K50)</f>
        <v>4.1155603655603654</v>
      </c>
      <c r="G50" s="369">
        <f>AVERAGE(Subpilares!L50:N50)</f>
        <v>4.1182659932659931</v>
      </c>
      <c r="H50" s="369">
        <f>AVERAGE(Subpilares!O50:S50)</f>
        <v>5.086363636363636</v>
      </c>
      <c r="I50" s="369">
        <f>AVERAGE(Subpilares!T50:U50)</f>
        <v>7.1212121212121211</v>
      </c>
      <c r="J50" s="369">
        <f t="shared" si="1"/>
        <v>5.5050344717011379</v>
      </c>
    </row>
    <row r="51" spans="1:10">
      <c r="A51" s="367">
        <v>52</v>
      </c>
      <c r="B51" s="367" t="s">
        <v>96</v>
      </c>
      <c r="C51" s="367">
        <v>2023</v>
      </c>
      <c r="D51" s="369">
        <f>AVERAGE(Subpilares!D51:F51)</f>
        <v>3.9309764309764308</v>
      </c>
      <c r="E51" s="369">
        <f>AVERAGE(Subpilares!G51:H51)</f>
        <v>5.8939393939393945</v>
      </c>
      <c r="F51" s="369">
        <f>AVERAGE(Subpilares!I51:K51)</f>
        <v>5.8122895622895614</v>
      </c>
      <c r="G51" s="369">
        <f>AVERAGE(Subpilares!L51:N51)</f>
        <v>4.9031986531986531</v>
      </c>
      <c r="H51" s="369">
        <f>AVERAGE(Subpilares!O51:S51)</f>
        <v>5.1909090909090905</v>
      </c>
      <c r="I51" s="369">
        <f>AVERAGE(Subpilares!T51:U51)</f>
        <v>7.2727272727272725</v>
      </c>
      <c r="J51" s="369">
        <f t="shared" si="1"/>
        <v>5.5006734006734002</v>
      </c>
    </row>
    <row r="52" spans="1:10">
      <c r="A52" s="367">
        <v>54</v>
      </c>
      <c r="B52" s="367" t="s">
        <v>97</v>
      </c>
      <c r="C52" s="367">
        <v>2023</v>
      </c>
      <c r="D52" s="369">
        <f>AVERAGE(Subpilares!D52:F52)</f>
        <v>5.8417508417508417</v>
      </c>
      <c r="E52" s="369">
        <f>AVERAGE(Subpilares!G52:H52)</f>
        <v>5.4583333333333339</v>
      </c>
      <c r="F52" s="369">
        <f>AVERAGE(Subpilares!I52:K52)</f>
        <v>5.6379268879268878</v>
      </c>
      <c r="G52" s="369">
        <f>AVERAGE(Subpilares!L52:N52)</f>
        <v>4.9410774410774403</v>
      </c>
      <c r="H52" s="369">
        <f>AVERAGE(Subpilares!O52:S52)</f>
        <v>3.9833333333333329</v>
      </c>
      <c r="I52" s="369">
        <f>AVERAGE(Subpilares!T52:U52)</f>
        <v>5.3409090909090908</v>
      </c>
      <c r="J52" s="369">
        <f t="shared" si="1"/>
        <v>5.2005551547218216</v>
      </c>
    </row>
    <row r="53" spans="1:10">
      <c r="A53" s="367">
        <v>63</v>
      </c>
      <c r="B53" s="367" t="s">
        <v>98</v>
      </c>
      <c r="C53" s="367">
        <v>2023</v>
      </c>
      <c r="D53" s="369">
        <f>AVERAGE(Subpilares!D53:F53)</f>
        <v>5.6986531986531981</v>
      </c>
      <c r="E53" s="369">
        <f>AVERAGE(Subpilares!G53:H53)</f>
        <v>6.4962121212121211</v>
      </c>
      <c r="F53" s="369">
        <f>AVERAGE(Subpilares!I53:K53)</f>
        <v>4.420995670995671</v>
      </c>
      <c r="G53" s="369">
        <f>AVERAGE(Subpilares!L53:N53)</f>
        <v>6.1321548821548824</v>
      </c>
      <c r="H53" s="369">
        <f>AVERAGE(Subpilares!O53:S53)</f>
        <v>5.7737373737373732</v>
      </c>
      <c r="I53" s="369">
        <f>AVERAGE(Subpilares!T53:U53)</f>
        <v>3.9393939393939394</v>
      </c>
      <c r="J53" s="369">
        <f t="shared" si="1"/>
        <v>5.4101911976911969</v>
      </c>
    </row>
    <row r="54" spans="1:10">
      <c r="A54" s="367">
        <v>66</v>
      </c>
      <c r="B54" s="367" t="s">
        <v>99</v>
      </c>
      <c r="C54" s="367">
        <v>2023</v>
      </c>
      <c r="D54" s="369">
        <f>AVERAGE(Subpilares!D54:F54)</f>
        <v>5.3198653198653192</v>
      </c>
      <c r="E54" s="369">
        <f>AVERAGE(Subpilares!G54:H54)</f>
        <v>7.0871212121212119</v>
      </c>
      <c r="F54" s="369">
        <f>AVERAGE(Subpilares!I54:K54)</f>
        <v>3.8955026455026456</v>
      </c>
      <c r="G54" s="369">
        <f>AVERAGE(Subpilares!L54:N54)</f>
        <v>6.359427609427609</v>
      </c>
      <c r="H54" s="369">
        <f>AVERAGE(Subpilares!O54:S54)</f>
        <v>5.4737373737373733</v>
      </c>
      <c r="I54" s="369">
        <f>AVERAGE(Subpilares!T54:U54)</f>
        <v>5.9469696969696972</v>
      </c>
      <c r="J54" s="369">
        <f t="shared" si="1"/>
        <v>5.6804373096039766</v>
      </c>
    </row>
    <row r="55" spans="1:10">
      <c r="A55" s="367">
        <v>68</v>
      </c>
      <c r="B55" s="367" t="s">
        <v>100</v>
      </c>
      <c r="C55" s="367">
        <v>2023</v>
      </c>
      <c r="D55" s="369">
        <f>AVERAGE(Subpilares!D55:F55)</f>
        <v>4.4528619528619524</v>
      </c>
      <c r="E55" s="369">
        <f>AVERAGE(Subpilares!G55:H55)</f>
        <v>5.3068181818181817</v>
      </c>
      <c r="F55" s="369">
        <f>AVERAGE(Subpilares!I55:K55)</f>
        <v>5.7022607022607019</v>
      </c>
      <c r="G55" s="369">
        <f>AVERAGE(Subpilares!L55:N55)</f>
        <v>5.4566498316498331</v>
      </c>
      <c r="H55" s="369">
        <f>AVERAGE(Subpilares!O55:S55)</f>
        <v>5.5020202020202023</v>
      </c>
      <c r="I55" s="369">
        <f>AVERAGE(Subpilares!T55:U55)</f>
        <v>7.9924242424242422</v>
      </c>
      <c r="J55" s="369">
        <f t="shared" si="1"/>
        <v>5.7355058521725191</v>
      </c>
    </row>
    <row r="56" spans="1:10">
      <c r="A56" s="367">
        <v>70</v>
      </c>
      <c r="B56" s="367" t="s">
        <v>101</v>
      </c>
      <c r="C56" s="367">
        <v>2023</v>
      </c>
      <c r="D56" s="369">
        <f>AVERAGE(Subpilares!D56:F56)</f>
        <v>3.2659932659932664</v>
      </c>
      <c r="E56" s="369">
        <f>AVERAGE(Subpilares!G56:H56)</f>
        <v>5.8409090909090908</v>
      </c>
      <c r="F56" s="369">
        <f>AVERAGE(Subpilares!I56:K56)</f>
        <v>5.7455507455507453</v>
      </c>
      <c r="G56" s="369">
        <f>AVERAGE(Subpilares!L56:N56)</f>
        <v>5.9048821548821548</v>
      </c>
      <c r="H56" s="369">
        <f>AVERAGE(Subpilares!O56:S56)</f>
        <v>3.7429292929292934</v>
      </c>
      <c r="I56" s="369">
        <f>AVERAGE(Subpilares!T56:U56)</f>
        <v>2.916666666666667</v>
      </c>
      <c r="J56" s="369">
        <f t="shared" si="1"/>
        <v>4.5694885361552027</v>
      </c>
    </row>
    <row r="57" spans="1:10">
      <c r="A57" s="367">
        <v>73</v>
      </c>
      <c r="B57" s="367" t="s">
        <v>102</v>
      </c>
      <c r="C57" s="367">
        <v>2023</v>
      </c>
      <c r="D57" s="369">
        <f>AVERAGE(Subpilares!D57:F57)</f>
        <v>5.9932659932659931</v>
      </c>
      <c r="E57" s="369">
        <f>AVERAGE(Subpilares!G57:H57)</f>
        <v>5.7537878787878789</v>
      </c>
      <c r="F57" s="369">
        <f>AVERAGE(Subpilares!I57:K57)</f>
        <v>4.5202020202020208</v>
      </c>
      <c r="G57" s="369">
        <f>AVERAGE(Subpilares!L57:N57)</f>
        <v>5.7428451178451176</v>
      </c>
      <c r="H57" s="369">
        <f>AVERAGE(Subpilares!O57:S57)</f>
        <v>4.5944444444444441</v>
      </c>
      <c r="I57" s="369">
        <f>AVERAGE(Subpilares!T57:U57)</f>
        <v>7.3106060606060606</v>
      </c>
      <c r="J57" s="369">
        <f t="shared" si="1"/>
        <v>5.6525252525252521</v>
      </c>
    </row>
    <row r="58" spans="1:10">
      <c r="A58" s="367">
        <v>76</v>
      </c>
      <c r="B58" s="367" t="s">
        <v>103</v>
      </c>
      <c r="C58" s="367">
        <v>2023</v>
      </c>
      <c r="D58" s="369">
        <f>AVERAGE(Subpilares!D58:F58)</f>
        <v>6.8013468013468001</v>
      </c>
      <c r="E58" s="369">
        <f>AVERAGE(Subpilares!G58:H58)</f>
        <v>6.7462121212121211</v>
      </c>
      <c r="F58" s="369">
        <f>AVERAGE(Subpilares!I58:K58)</f>
        <v>4.2021404521404513</v>
      </c>
      <c r="G58" s="369">
        <f>AVERAGE(Subpilares!L58:N58)</f>
        <v>5.5513468013468019</v>
      </c>
      <c r="H58" s="369">
        <f>AVERAGE(Subpilares!O58:S58)</f>
        <v>5.4747474747474749</v>
      </c>
      <c r="I58" s="369">
        <f>AVERAGE(Subpilares!T58:U58)</f>
        <v>8.3712121212121211</v>
      </c>
      <c r="J58" s="369">
        <f t="shared" si="1"/>
        <v>6.1911676286676283</v>
      </c>
    </row>
    <row r="59" spans="1:10">
      <c r="A59" s="367">
        <v>81</v>
      </c>
      <c r="B59" s="367" t="s">
        <v>104</v>
      </c>
      <c r="C59" s="367">
        <v>2023</v>
      </c>
      <c r="D59" s="369">
        <f>AVERAGE(Subpilares!D59:F59)</f>
        <v>3.6279461279461276</v>
      </c>
      <c r="E59" s="369">
        <f>AVERAGE(Subpilares!G59:H59)</f>
        <v>3.7159090909090908</v>
      </c>
      <c r="F59" s="369">
        <f>AVERAGE(Subpilares!I59:K59)</f>
        <v>5.9090909090909092</v>
      </c>
      <c r="G59" s="369">
        <f>AVERAGE(Subpilares!L59:N59)</f>
        <v>2.7188552188552184</v>
      </c>
      <c r="H59" s="369">
        <f>AVERAGE(Subpilares!O59:S59)</f>
        <v>5.0984848484848477</v>
      </c>
      <c r="I59" s="369">
        <f>AVERAGE(Subpilares!T59:U59)</f>
        <v>2.6515151515151514</v>
      </c>
      <c r="J59" s="369">
        <f t="shared" si="1"/>
        <v>3.9536335578002242</v>
      </c>
    </row>
    <row r="60" spans="1:10">
      <c r="A60" s="367">
        <v>85</v>
      </c>
      <c r="B60" s="367" t="s">
        <v>105</v>
      </c>
      <c r="C60" s="367">
        <v>2023</v>
      </c>
      <c r="D60" s="369">
        <f>AVERAGE(Subpilares!D60:F60)</f>
        <v>5.0589225589225597</v>
      </c>
      <c r="E60" s="369">
        <f>AVERAGE(Subpilares!G60:H60)</f>
        <v>5.7045454545454533</v>
      </c>
      <c r="F60" s="369">
        <f>AVERAGE(Subpilares!I60:K60)</f>
        <v>3.9550264550264544</v>
      </c>
      <c r="G60" s="369">
        <f>AVERAGE(Subpilares!L60:N60)</f>
        <v>3.8783670033670035</v>
      </c>
      <c r="H60" s="369">
        <f>AVERAGE(Subpilares!O60:S60)</f>
        <v>4.8121212121212125</v>
      </c>
      <c r="I60" s="369">
        <f>AVERAGE(Subpilares!T60:U60)</f>
        <v>5.1515151515151514</v>
      </c>
      <c r="J60" s="369">
        <f t="shared" si="1"/>
        <v>4.760082972582973</v>
      </c>
    </row>
    <row r="61" spans="1:10">
      <c r="A61" s="367">
        <v>86</v>
      </c>
      <c r="B61" s="367" t="s">
        <v>106</v>
      </c>
      <c r="C61" s="367">
        <v>2023</v>
      </c>
      <c r="D61" s="369">
        <f>AVERAGE(Subpilares!D61:F61)</f>
        <v>1.3888888888888891</v>
      </c>
      <c r="E61" s="369">
        <f>AVERAGE(Subpilares!G61:H61)</f>
        <v>4.045454545454545</v>
      </c>
      <c r="F61" s="369">
        <f>AVERAGE(Subpilares!I61:K61)</f>
        <v>4.9573112073112071</v>
      </c>
      <c r="G61" s="369">
        <f>AVERAGE(Subpilares!L61:N61)</f>
        <v>4.509680134680135</v>
      </c>
      <c r="H61" s="369">
        <f>AVERAGE(Subpilares!O61:S61)</f>
        <v>4.1353535353535351</v>
      </c>
      <c r="I61" s="369">
        <f>AVERAGE(Subpilares!T61:U61)</f>
        <v>2.6136363636363633</v>
      </c>
      <c r="J61" s="369">
        <f t="shared" si="1"/>
        <v>3.6083874458874461</v>
      </c>
    </row>
    <row r="62" spans="1:10" ht="27">
      <c r="A62" s="367">
        <v>88</v>
      </c>
      <c r="B62" s="367" t="s">
        <v>107</v>
      </c>
      <c r="C62" s="367">
        <v>2023</v>
      </c>
      <c r="D62" s="369">
        <f>AVERAGE(Subpilares!D62:F62)</f>
        <v>7.3989898989898988</v>
      </c>
      <c r="E62" s="369">
        <f>AVERAGE(Subpilares!G62:H62)</f>
        <v>3.9621212121212119</v>
      </c>
      <c r="F62" s="369">
        <f>AVERAGE(Subpilares!I62:K62)</f>
        <v>8.2040644540644525</v>
      </c>
      <c r="G62" s="369">
        <f>AVERAGE(Subpilares!L62:N62)</f>
        <v>4.1582491582491583</v>
      </c>
      <c r="H62" s="369">
        <f>AVERAGE(Subpilares!O62:S62)</f>
        <v>5.933838383838383</v>
      </c>
      <c r="I62" s="369">
        <f>AVERAGE(Subpilares!T62:U62)</f>
        <v>3.1818181818181817</v>
      </c>
      <c r="J62" s="369">
        <f t="shared" si="1"/>
        <v>5.4731802148468809</v>
      </c>
    </row>
    <row r="63" spans="1:10">
      <c r="A63" s="367">
        <v>91</v>
      </c>
      <c r="B63" s="367" t="s">
        <v>108</v>
      </c>
      <c r="C63" s="367">
        <v>2023</v>
      </c>
      <c r="D63" s="369">
        <f>AVERAGE(Subpilares!D63:F63)</f>
        <v>4.0572390572390571</v>
      </c>
      <c r="E63" s="369">
        <f>AVERAGE(Subpilares!G63:H63)</f>
        <v>1.8181818181818183</v>
      </c>
      <c r="F63" s="369">
        <f>AVERAGE(Subpilares!I63:K63)</f>
        <v>6.0431697931697927</v>
      </c>
      <c r="G63" s="369">
        <f>AVERAGE(Subpilares!L63:N63)</f>
        <v>1.976010101010101</v>
      </c>
      <c r="H63" s="369">
        <f>AVERAGE(Subpilares!O63:S63)</f>
        <v>4.9181818181818189</v>
      </c>
      <c r="I63" s="369">
        <f>AVERAGE(Subpilares!T63:U63)</f>
        <v>0.45454545454545459</v>
      </c>
      <c r="J63" s="369">
        <f t="shared" si="1"/>
        <v>3.2112213403880063</v>
      </c>
    </row>
    <row r="64" spans="1:10">
      <c r="A64" s="367">
        <v>94</v>
      </c>
      <c r="B64" s="367" t="s">
        <v>109</v>
      </c>
      <c r="C64" s="367">
        <v>2023</v>
      </c>
      <c r="D64" s="369">
        <f>AVERAGE(Subpilares!D64:F64)</f>
        <v>2.003367003367003</v>
      </c>
      <c r="E64" s="369">
        <f>AVERAGE(Subpilares!G64:H64)</f>
        <v>2.6628787878787876</v>
      </c>
      <c r="F64" s="369">
        <f>AVERAGE(Subpilares!I64:K64)</f>
        <v>5.6992544492544495</v>
      </c>
      <c r="G64" s="369">
        <f>AVERAGE(Subpilares!L64:N64)</f>
        <v>3.156565656565657</v>
      </c>
      <c r="H64" s="369">
        <f>AVERAGE(Subpilares!O64:S64)</f>
        <v>3.728787878787879</v>
      </c>
      <c r="I64" s="369">
        <f>AVERAGE(Subpilares!T64:U64)</f>
        <v>0.49242424242424243</v>
      </c>
      <c r="J64" s="369">
        <f t="shared" si="1"/>
        <v>2.9572130030463364</v>
      </c>
    </row>
    <row r="65" spans="1:10">
      <c r="A65" s="367">
        <v>95</v>
      </c>
      <c r="B65" s="367" t="s">
        <v>110</v>
      </c>
      <c r="C65" s="367">
        <v>2023</v>
      </c>
      <c r="D65" s="369">
        <f>AVERAGE(Subpilares!D65:F65)</f>
        <v>3.0134680134680139</v>
      </c>
      <c r="E65" s="369">
        <f>AVERAGE(Subpilares!G65:H65)</f>
        <v>3.1590909090909092</v>
      </c>
      <c r="F65" s="369">
        <f>AVERAGE(Subpilares!I65:K65)</f>
        <v>3.1938431938431937</v>
      </c>
      <c r="G65" s="369">
        <f>AVERAGE(Subpilares!L65:N65)</f>
        <v>3.5963804713804719</v>
      </c>
      <c r="H65" s="369">
        <f>AVERAGE(Subpilares!O65:S65)</f>
        <v>5.5964646464646464</v>
      </c>
      <c r="I65" s="369">
        <f>AVERAGE(Subpilares!T65:U65)</f>
        <v>2.0075757575757578</v>
      </c>
      <c r="J65" s="369">
        <f t="shared" si="1"/>
        <v>3.4278038319704991</v>
      </c>
    </row>
    <row r="66" spans="1:10">
      <c r="A66" s="367">
        <v>97</v>
      </c>
      <c r="B66" s="367" t="s">
        <v>111</v>
      </c>
      <c r="C66" s="367">
        <v>2023</v>
      </c>
      <c r="D66" s="369">
        <f>AVERAGE(Subpilares!D66:F66)</f>
        <v>4.0740740740740735</v>
      </c>
      <c r="E66" s="369">
        <f>AVERAGE(Subpilares!G66:H66)</f>
        <v>2.481060606060606</v>
      </c>
      <c r="F66" s="369">
        <f>AVERAGE(Subpilares!I66:K66)</f>
        <v>4.1317941317941314</v>
      </c>
      <c r="G66" s="369">
        <f>AVERAGE(Subpilares!L66:N66)</f>
        <v>2.3253367003367003</v>
      </c>
      <c r="H66" s="369">
        <f>AVERAGE(Subpilares!O66:S66)</f>
        <v>4.8303030303030301</v>
      </c>
      <c r="I66" s="369">
        <f>AVERAGE(Subpilares!T66:U66)</f>
        <v>0.49242424242424249</v>
      </c>
      <c r="J66" s="369">
        <f t="shared" ref="J66:J67" si="2">AVERAGE(D66:I66)</f>
        <v>3.055832130832131</v>
      </c>
    </row>
    <row r="67" spans="1:10">
      <c r="A67" s="367">
        <v>99</v>
      </c>
      <c r="B67" s="367" t="s">
        <v>112</v>
      </c>
      <c r="C67" s="367">
        <v>2023</v>
      </c>
      <c r="D67" s="369">
        <f>AVERAGE(Subpilares!D67:F67)</f>
        <v>3.4427609427609434</v>
      </c>
      <c r="E67" s="369">
        <f>AVERAGE(Subpilares!G67:H67)</f>
        <v>2.5946969696969702</v>
      </c>
      <c r="F67" s="369">
        <f>AVERAGE(Subpilares!I67:K67)</f>
        <v>5.7473544973544977</v>
      </c>
      <c r="G67" s="369">
        <f>AVERAGE(Subpilares!L67:N67)</f>
        <v>3.7142255892255895</v>
      </c>
      <c r="H67" s="369">
        <f>AVERAGE(Subpilares!O67:S67)</f>
        <v>3.6479797979797985</v>
      </c>
      <c r="I67" s="369">
        <f>AVERAGE(Subpilares!T67:U67)</f>
        <v>0.53030303030303028</v>
      </c>
      <c r="J67" s="369">
        <f t="shared" si="2"/>
        <v>3.2795534712201384</v>
      </c>
    </row>
  </sheetData>
  <sheetProtection algorithmName="SHA-512" hashValue="qeeo3QkjynwcX0QXiHfMmTshCi7ZdU4n//1tV0jxKHulroZRnc5CdbY6q/9SYuXqWGp2RIOf+fP0BiFUPp4L+g==" saltValue="SnwC5ZL6M20nAvcBw7G3PQ==" spinCount="100000" sheet="1" objects="1" scenarios="1" sort="0" autoFilter="0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4FEB-74C1-4581-8105-2421F77B40DC}">
  <dimension ref="A1:J67"/>
  <sheetViews>
    <sheetView workbookViewId="0"/>
  </sheetViews>
  <sheetFormatPr baseColWidth="10" defaultColWidth="11.5703125" defaultRowHeight="15"/>
  <cols>
    <col min="2" max="2" width="21.85546875" bestFit="1" customWidth="1"/>
    <col min="4" max="4" width="11.42578125" customWidth="1"/>
    <col min="10" max="10" width="16.85546875" customWidth="1"/>
  </cols>
  <sheetData>
    <row r="1" spans="1:10">
      <c r="A1" s="361" t="s">
        <v>114</v>
      </c>
      <c r="B1" s="361" t="s">
        <v>0</v>
      </c>
      <c r="C1" s="361" t="s">
        <v>1</v>
      </c>
      <c r="D1" s="362" t="s">
        <v>132</v>
      </c>
      <c r="E1" s="363" t="s">
        <v>133</v>
      </c>
      <c r="F1" s="364" t="s">
        <v>134</v>
      </c>
      <c r="G1" s="361" t="s">
        <v>135</v>
      </c>
      <c r="H1" s="365" t="s">
        <v>136</v>
      </c>
      <c r="I1" s="361" t="s">
        <v>137</v>
      </c>
      <c r="J1" s="366" t="s">
        <v>138</v>
      </c>
    </row>
    <row r="2" spans="1:10">
      <c r="A2" s="367">
        <v>5</v>
      </c>
      <c r="B2" s="367" t="s">
        <v>79</v>
      </c>
      <c r="C2" s="367">
        <v>2024</v>
      </c>
      <c r="D2" s="368">
        <f>RANK(Pilares!D2,Pilares!D$2:D$34,0)</f>
        <v>9</v>
      </c>
      <c r="E2" s="368">
        <f>RANK(Pilares!E2,Pilares!E$2:E$34,0)</f>
        <v>2</v>
      </c>
      <c r="F2" s="368">
        <f>RANK(Pilares!F2,Pilares!F$2:F$34,0)</f>
        <v>18</v>
      </c>
      <c r="G2" s="368">
        <f>RANK(Pilares!G2,Pilares!G$2:G$34,0)</f>
        <v>22</v>
      </c>
      <c r="H2" s="368">
        <f>RANK(Pilares!H2,Pilares!H$2:H$34,0)</f>
        <v>17</v>
      </c>
      <c r="I2" s="368">
        <f>RANK(Pilares!I2,Pilares!I$2:I$34,0)</f>
        <v>1</v>
      </c>
      <c r="J2" s="368">
        <f>RANK(Pilares!J2,Pilares!J$2:J$34,0)</f>
        <v>5</v>
      </c>
    </row>
    <row r="3" spans="1:10">
      <c r="A3" s="367">
        <v>8</v>
      </c>
      <c r="B3" s="367" t="s">
        <v>81</v>
      </c>
      <c r="C3" s="367">
        <v>2024</v>
      </c>
      <c r="D3" s="368">
        <f>RANK(Pilares!D3,Pilares!D$2:D$34,0)</f>
        <v>4</v>
      </c>
      <c r="E3" s="368">
        <f>RANK(Pilares!E3,Pilares!E$2:E$34,0)</f>
        <v>7</v>
      </c>
      <c r="F3" s="368">
        <f>RANK(Pilares!F3,Pilares!F$2:F$34,0)</f>
        <v>6</v>
      </c>
      <c r="G3" s="368">
        <f>RANK(Pilares!G3,Pilares!G$2:G$34,0)</f>
        <v>1</v>
      </c>
      <c r="H3" s="368">
        <f>RANK(Pilares!H3,Pilares!H$2:H$34,0)</f>
        <v>19</v>
      </c>
      <c r="I3" s="368">
        <f>RANK(Pilares!I3,Pilares!I$2:I$34,0)</f>
        <v>6</v>
      </c>
      <c r="J3" s="368">
        <f>RANK(Pilares!J3,Pilares!J$2:J$34,0)</f>
        <v>2</v>
      </c>
    </row>
    <row r="4" spans="1:10">
      <c r="A4" s="367">
        <v>11</v>
      </c>
      <c r="B4" s="367" t="s">
        <v>82</v>
      </c>
      <c r="C4" s="367">
        <v>2024</v>
      </c>
      <c r="D4" s="368">
        <f>RANK(Pilares!D4,Pilares!D$2:D$34,0)</f>
        <v>1</v>
      </c>
      <c r="E4" s="368">
        <f>RANK(Pilares!E4,Pilares!E$2:E$34,0)</f>
        <v>5</v>
      </c>
      <c r="F4" s="368">
        <f>RANK(Pilares!F4,Pilares!F$2:F$34,0)</f>
        <v>9</v>
      </c>
      <c r="G4" s="368">
        <f>RANK(Pilares!G4,Pilares!G$2:G$34,0)</f>
        <v>2</v>
      </c>
      <c r="H4" s="368">
        <f>RANK(Pilares!H4,Pilares!H$2:H$34,0)</f>
        <v>4</v>
      </c>
      <c r="I4" s="368">
        <f>RANK(Pilares!I4,Pilares!I$2:I$34,0)</f>
        <v>5</v>
      </c>
      <c r="J4" s="368">
        <f>RANK(Pilares!J4,Pilares!J$2:J$34,0)</f>
        <v>1</v>
      </c>
    </row>
    <row r="5" spans="1:10">
      <c r="A5" s="367">
        <v>13</v>
      </c>
      <c r="B5" s="367" t="s">
        <v>83</v>
      </c>
      <c r="C5" s="367">
        <v>2024</v>
      </c>
      <c r="D5" s="368">
        <f>RANK(Pilares!D5,Pilares!D$2:D$34,0)</f>
        <v>17</v>
      </c>
      <c r="E5" s="368">
        <f>RANK(Pilares!E5,Pilares!E$2:E$34,0)</f>
        <v>22</v>
      </c>
      <c r="F5" s="368">
        <f>RANK(Pilares!F5,Pilares!F$2:F$34,0)</f>
        <v>10</v>
      </c>
      <c r="G5" s="368">
        <f>RANK(Pilares!G5,Pilares!G$2:G$34,0)</f>
        <v>3</v>
      </c>
      <c r="H5" s="368">
        <f>RANK(Pilares!H5,Pilares!H$2:H$34,0)</f>
        <v>27</v>
      </c>
      <c r="I5" s="368">
        <f>RANK(Pilares!I5,Pilares!I$2:I$34,0)</f>
        <v>4</v>
      </c>
      <c r="J5" s="368">
        <f>RANK(Pilares!J5,Pilares!J$2:J$34,0)</f>
        <v>11</v>
      </c>
    </row>
    <row r="6" spans="1:10">
      <c r="A6" s="367">
        <v>15</v>
      </c>
      <c r="B6" s="367" t="s">
        <v>84</v>
      </c>
      <c r="C6" s="367">
        <v>2024</v>
      </c>
      <c r="D6" s="368">
        <f>RANK(Pilares!D6,Pilares!D$2:D$34,0)</f>
        <v>7</v>
      </c>
      <c r="E6" s="368">
        <f>RANK(Pilares!E6,Pilares!E$2:E$34,0)</f>
        <v>3</v>
      </c>
      <c r="F6" s="368">
        <f>RANK(Pilares!F6,Pilares!F$2:F$34,0)</f>
        <v>21</v>
      </c>
      <c r="G6" s="368">
        <f>RANK(Pilares!G6,Pilares!G$2:G$34,0)</f>
        <v>10</v>
      </c>
      <c r="H6" s="368">
        <f>RANK(Pilares!H6,Pilares!H$2:H$34,0)</f>
        <v>10</v>
      </c>
      <c r="I6" s="368">
        <f>RANK(Pilares!I6,Pilares!I$2:I$34,0)</f>
        <v>16</v>
      </c>
      <c r="J6" s="368">
        <f>RANK(Pilares!J6,Pilares!J$2:J$34,0)</f>
        <v>7</v>
      </c>
    </row>
    <row r="7" spans="1:10">
      <c r="A7" s="367">
        <v>17</v>
      </c>
      <c r="B7" s="367" t="s">
        <v>85</v>
      </c>
      <c r="C7" s="367">
        <v>2024</v>
      </c>
      <c r="D7" s="368">
        <f>RANK(Pilares!D7,Pilares!D$2:D$34,0)</f>
        <v>14</v>
      </c>
      <c r="E7" s="368">
        <f>RANK(Pilares!E7,Pilares!E$2:E$34,0)</f>
        <v>9</v>
      </c>
      <c r="F7" s="368">
        <f>RANK(Pilares!F7,Pilares!F$2:F$34,0)</f>
        <v>26</v>
      </c>
      <c r="G7" s="368">
        <f>RANK(Pilares!G7,Pilares!G$2:G$34,0)</f>
        <v>11</v>
      </c>
      <c r="H7" s="368">
        <f>RANK(Pilares!H7,Pilares!H$2:H$34,0)</f>
        <v>1</v>
      </c>
      <c r="I7" s="368">
        <f>RANK(Pilares!I7,Pilares!I$2:I$34,0)</f>
        <v>14</v>
      </c>
      <c r="J7" s="368">
        <f>RANK(Pilares!J7,Pilares!J$2:J$34,0)</f>
        <v>9</v>
      </c>
    </row>
    <row r="8" spans="1:10">
      <c r="A8" s="367">
        <v>18</v>
      </c>
      <c r="B8" s="367" t="s">
        <v>86</v>
      </c>
      <c r="C8" s="367">
        <v>2024</v>
      </c>
      <c r="D8" s="368">
        <f>RANK(Pilares!D8,Pilares!D$2:D$34,0)</f>
        <v>8</v>
      </c>
      <c r="E8" s="368">
        <f>RANK(Pilares!E8,Pilares!E$2:E$34,0)</f>
        <v>21</v>
      </c>
      <c r="F8" s="368">
        <f>RANK(Pilares!F8,Pilares!F$2:F$34,0)</f>
        <v>30</v>
      </c>
      <c r="G8" s="368">
        <f>RANK(Pilares!G8,Pilares!G$2:G$34,0)</f>
        <v>27</v>
      </c>
      <c r="H8" s="368">
        <f>RANK(Pilares!H8,Pilares!H$2:H$34,0)</f>
        <v>31</v>
      </c>
      <c r="I8" s="368">
        <f>RANK(Pilares!I8,Pilares!I$2:I$34,0)</f>
        <v>26</v>
      </c>
      <c r="J8" s="368">
        <f>RANK(Pilares!J8,Pilares!J$2:J$34,0)</f>
        <v>24</v>
      </c>
    </row>
    <row r="9" spans="1:10">
      <c r="A9" s="367">
        <v>19</v>
      </c>
      <c r="B9" s="367" t="s">
        <v>87</v>
      </c>
      <c r="C9" s="367">
        <v>2024</v>
      </c>
      <c r="D9" s="368">
        <f>RANK(Pilares!D9,Pilares!D$2:D$34,0)</f>
        <v>26</v>
      </c>
      <c r="E9" s="368">
        <f>RANK(Pilares!E9,Pilares!E$2:E$34,0)</f>
        <v>11</v>
      </c>
      <c r="F9" s="368">
        <f>RANK(Pilares!F9,Pilares!F$2:F$34,0)</f>
        <v>7</v>
      </c>
      <c r="G9" s="368">
        <f>RANK(Pilares!G9,Pilares!G$2:G$34,0)</f>
        <v>12</v>
      </c>
      <c r="H9" s="368">
        <f>RANK(Pilares!H9,Pilares!H$2:H$34,0)</f>
        <v>18</v>
      </c>
      <c r="I9" s="368">
        <f>RANK(Pilares!I9,Pilares!I$2:I$34,0)</f>
        <v>15</v>
      </c>
      <c r="J9" s="368">
        <f>RANK(Pilares!J9,Pilares!J$2:J$34,0)</f>
        <v>13</v>
      </c>
    </row>
    <row r="10" spans="1:10">
      <c r="A10" s="367">
        <v>20</v>
      </c>
      <c r="B10" s="367" t="s">
        <v>88</v>
      </c>
      <c r="C10" s="367">
        <v>2024</v>
      </c>
      <c r="D10" s="368">
        <f>RANK(Pilares!D10,Pilares!D$2:D$34,0)</f>
        <v>19</v>
      </c>
      <c r="E10" s="368">
        <f>RANK(Pilares!E10,Pilares!E$2:E$34,0)</f>
        <v>25</v>
      </c>
      <c r="F10" s="368">
        <f>RANK(Pilares!F10,Pilares!F$2:F$34,0)</f>
        <v>3</v>
      </c>
      <c r="G10" s="368">
        <f>RANK(Pilares!G10,Pilares!G$2:G$34,0)</f>
        <v>6</v>
      </c>
      <c r="H10" s="368">
        <f>RANK(Pilares!H10,Pilares!H$2:H$34,0)</f>
        <v>30</v>
      </c>
      <c r="I10" s="368">
        <f>RANK(Pilares!I10,Pilares!I$2:I$34,0)</f>
        <v>19</v>
      </c>
      <c r="J10" s="368">
        <f>RANK(Pilares!J10,Pilares!J$2:J$34,0)</f>
        <v>20</v>
      </c>
    </row>
    <row r="11" spans="1:10">
      <c r="A11" s="367">
        <v>23</v>
      </c>
      <c r="B11" s="367" t="s">
        <v>89</v>
      </c>
      <c r="C11" s="367">
        <v>2024</v>
      </c>
      <c r="D11" s="368">
        <f>RANK(Pilares!D11,Pilares!D$2:D$34,0)</f>
        <v>20</v>
      </c>
      <c r="E11" s="368">
        <f>RANK(Pilares!E11,Pilares!E$2:E$34,0)</f>
        <v>17</v>
      </c>
      <c r="F11" s="368">
        <f>RANK(Pilares!F11,Pilares!F$2:F$34,0)</f>
        <v>14</v>
      </c>
      <c r="G11" s="368">
        <f>RANK(Pilares!G11,Pilares!G$2:G$34,0)</f>
        <v>4</v>
      </c>
      <c r="H11" s="368">
        <f>RANK(Pilares!H11,Pilares!H$2:H$34,0)</f>
        <v>21</v>
      </c>
      <c r="I11" s="368">
        <f>RANK(Pilares!I11,Pilares!I$2:I$34,0)</f>
        <v>11</v>
      </c>
      <c r="J11" s="368">
        <f>RANK(Pilares!J11,Pilares!J$2:J$34,0)</f>
        <v>14</v>
      </c>
    </row>
    <row r="12" spans="1:10">
      <c r="A12" s="367">
        <v>25</v>
      </c>
      <c r="B12" s="367" t="s">
        <v>90</v>
      </c>
      <c r="C12" s="367">
        <v>2024</v>
      </c>
      <c r="D12" s="368">
        <f>RANK(Pilares!D12,Pilares!D$2:D$34,0)</f>
        <v>3</v>
      </c>
      <c r="E12" s="368">
        <f>RANK(Pilares!E12,Pilares!E$2:E$34,0)</f>
        <v>1</v>
      </c>
      <c r="F12" s="368">
        <f>RANK(Pilares!F12,Pilares!F$2:F$34,0)</f>
        <v>16</v>
      </c>
      <c r="G12" s="368">
        <f>RANK(Pilares!G12,Pilares!G$2:G$34,0)</f>
        <v>15</v>
      </c>
      <c r="H12" s="368">
        <f>RANK(Pilares!H12,Pilares!H$2:H$34,0)</f>
        <v>7</v>
      </c>
      <c r="I12" s="368">
        <f>RANK(Pilares!I12,Pilares!I$2:I$34,0)</f>
        <v>7</v>
      </c>
      <c r="J12" s="368">
        <f>RANK(Pilares!J12,Pilares!J$2:J$34,0)</f>
        <v>3</v>
      </c>
    </row>
    <row r="13" spans="1:10">
      <c r="A13" s="367">
        <v>27</v>
      </c>
      <c r="B13" s="367" t="s">
        <v>91</v>
      </c>
      <c r="C13" s="367">
        <v>2024</v>
      </c>
      <c r="D13" s="368">
        <f>RANK(Pilares!D13,Pilares!D$2:D$34,0)</f>
        <v>33</v>
      </c>
      <c r="E13" s="368">
        <f>RANK(Pilares!E13,Pilares!E$2:E$34,0)</f>
        <v>30</v>
      </c>
      <c r="F13" s="368">
        <f>RANK(Pilares!F13,Pilares!F$2:F$34,0)</f>
        <v>2</v>
      </c>
      <c r="G13" s="368">
        <f>RANK(Pilares!G13,Pilares!G$2:G$34,0)</f>
        <v>13</v>
      </c>
      <c r="H13" s="368">
        <f>RANK(Pilares!H13,Pilares!H$2:H$34,0)</f>
        <v>28</v>
      </c>
      <c r="I13" s="368">
        <f>RANK(Pilares!I13,Pilares!I$2:I$34,0)</f>
        <v>20</v>
      </c>
      <c r="J13" s="368">
        <f>RANK(Pilares!J13,Pilares!J$2:J$34,0)</f>
        <v>26</v>
      </c>
    </row>
    <row r="14" spans="1:10">
      <c r="A14" s="367">
        <v>41</v>
      </c>
      <c r="B14" s="367" t="s">
        <v>92</v>
      </c>
      <c r="C14" s="367">
        <v>2024</v>
      </c>
      <c r="D14" s="368">
        <f>RANK(Pilares!D14,Pilares!D$2:D$34,0)</f>
        <v>16</v>
      </c>
      <c r="E14" s="368">
        <f>RANK(Pilares!E14,Pilares!E$2:E$34,0)</f>
        <v>8</v>
      </c>
      <c r="F14" s="368">
        <f>RANK(Pilares!F14,Pilares!F$2:F$34,0)</f>
        <v>19</v>
      </c>
      <c r="G14" s="368">
        <f>RANK(Pilares!G14,Pilares!G$2:G$34,0)</f>
        <v>24</v>
      </c>
      <c r="H14" s="368">
        <f>RANK(Pilares!H14,Pilares!H$2:H$34,0)</f>
        <v>13</v>
      </c>
      <c r="I14" s="368">
        <f>RANK(Pilares!I14,Pilares!I$2:I$34,0)</f>
        <v>3</v>
      </c>
      <c r="J14" s="368">
        <f>RANK(Pilares!J14,Pilares!J$2:J$34,0)</f>
        <v>8</v>
      </c>
    </row>
    <row r="15" spans="1:10">
      <c r="A15" s="367">
        <v>44</v>
      </c>
      <c r="B15" s="367" t="s">
        <v>93</v>
      </c>
      <c r="C15" s="367">
        <v>2024</v>
      </c>
      <c r="D15" s="368">
        <f>RANK(Pilares!D15,Pilares!D$2:D$34,0)</f>
        <v>29</v>
      </c>
      <c r="E15" s="368">
        <f>RANK(Pilares!E15,Pilares!E$2:E$34,0)</f>
        <v>27</v>
      </c>
      <c r="F15" s="368">
        <f>RANK(Pilares!F15,Pilares!F$2:F$34,0)</f>
        <v>1</v>
      </c>
      <c r="G15" s="368">
        <f>RANK(Pilares!G15,Pilares!G$2:G$34,0)</f>
        <v>8</v>
      </c>
      <c r="H15" s="368">
        <f>RANK(Pilares!H15,Pilares!H$2:H$34,0)</f>
        <v>32</v>
      </c>
      <c r="I15" s="368">
        <f>RANK(Pilares!I15,Pilares!I$2:I$34,0)</f>
        <v>25</v>
      </c>
      <c r="J15" s="368">
        <f>RANK(Pilares!J15,Pilares!J$2:J$34,0)</f>
        <v>25</v>
      </c>
    </row>
    <row r="16" spans="1:10">
      <c r="A16" s="367">
        <v>47</v>
      </c>
      <c r="B16" s="367" t="s">
        <v>94</v>
      </c>
      <c r="C16" s="367">
        <v>2024</v>
      </c>
      <c r="D16" s="368">
        <f>RANK(Pilares!D16,Pilares!D$2:D$34,0)</f>
        <v>18</v>
      </c>
      <c r="E16" s="368">
        <f>RANK(Pilares!E16,Pilares!E$2:E$34,0)</f>
        <v>14</v>
      </c>
      <c r="F16" s="368">
        <f>RANK(Pilares!F16,Pilares!F$2:F$34,0)</f>
        <v>11</v>
      </c>
      <c r="G16" s="368">
        <f>RANK(Pilares!G16,Pilares!G$2:G$34,0)</f>
        <v>18</v>
      </c>
      <c r="H16" s="368">
        <f>RANK(Pilares!H16,Pilares!H$2:H$34,0)</f>
        <v>29</v>
      </c>
      <c r="I16" s="368">
        <f>RANK(Pilares!I16,Pilares!I$2:I$34,0)</f>
        <v>12</v>
      </c>
      <c r="J16" s="368">
        <f>RANK(Pilares!J16,Pilares!J$2:J$34,0)</f>
        <v>16</v>
      </c>
    </row>
    <row r="17" spans="1:10">
      <c r="A17" s="367">
        <v>50</v>
      </c>
      <c r="B17" s="367" t="s">
        <v>95</v>
      </c>
      <c r="C17" s="367">
        <v>2024</v>
      </c>
      <c r="D17" s="368">
        <f>RANK(Pilares!D17,Pilares!D$2:D$34,0)</f>
        <v>10</v>
      </c>
      <c r="E17" s="368">
        <f>RANK(Pilares!E17,Pilares!E$2:E$34,0)</f>
        <v>24</v>
      </c>
      <c r="F17" s="368">
        <f>RANK(Pilares!F17,Pilares!F$2:F$34,0)</f>
        <v>31</v>
      </c>
      <c r="G17" s="368">
        <f>RANK(Pilares!G17,Pilares!G$2:G$34,0)</f>
        <v>19</v>
      </c>
      <c r="H17" s="368">
        <f>RANK(Pilares!H17,Pilares!H$2:H$34,0)</f>
        <v>8</v>
      </c>
      <c r="I17" s="368">
        <f>RANK(Pilares!I17,Pilares!I$2:I$34,0)</f>
        <v>22</v>
      </c>
      <c r="J17" s="368">
        <f>RANK(Pilares!J17,Pilares!J$2:J$34,0)</f>
        <v>21</v>
      </c>
    </row>
    <row r="18" spans="1:10">
      <c r="A18" s="367">
        <v>52</v>
      </c>
      <c r="B18" s="367" t="s">
        <v>96</v>
      </c>
      <c r="C18" s="367">
        <v>2024</v>
      </c>
      <c r="D18" s="368">
        <f>RANK(Pilares!D18,Pilares!D$2:D$34,0)</f>
        <v>24</v>
      </c>
      <c r="E18" s="368">
        <f>RANK(Pilares!E18,Pilares!E$2:E$34,0)</f>
        <v>10</v>
      </c>
      <c r="F18" s="368">
        <f>RANK(Pilares!F18,Pilares!F$2:F$34,0)</f>
        <v>13</v>
      </c>
      <c r="G18" s="368">
        <f>RANK(Pilares!G18,Pilares!G$2:G$34,0)</f>
        <v>16</v>
      </c>
      <c r="H18" s="368">
        <f>RANK(Pilares!H18,Pilares!H$2:H$34,0)</f>
        <v>26</v>
      </c>
      <c r="I18" s="368">
        <f>RANK(Pilares!I18,Pilares!I$2:I$34,0)</f>
        <v>13</v>
      </c>
      <c r="J18" s="368">
        <f>RANK(Pilares!J18,Pilares!J$2:J$34,0)</f>
        <v>17</v>
      </c>
    </row>
    <row r="19" spans="1:10">
      <c r="A19" s="367">
        <v>54</v>
      </c>
      <c r="B19" s="367" t="s">
        <v>97</v>
      </c>
      <c r="C19" s="367">
        <v>2024</v>
      </c>
      <c r="D19" s="368">
        <f>RANK(Pilares!D19,Pilares!D$2:D$34,0)</f>
        <v>15</v>
      </c>
      <c r="E19" s="368">
        <f>RANK(Pilares!E19,Pilares!E$2:E$34,0)</f>
        <v>26</v>
      </c>
      <c r="F19" s="368">
        <f>RANK(Pilares!F19,Pilares!F$2:F$34,0)</f>
        <v>12</v>
      </c>
      <c r="G19" s="368">
        <f>RANK(Pilares!G19,Pilares!G$2:G$34,0)</f>
        <v>14</v>
      </c>
      <c r="H19" s="368">
        <f>RANK(Pilares!H19,Pilares!H$2:H$34,0)</f>
        <v>12</v>
      </c>
      <c r="I19" s="368">
        <f>RANK(Pilares!I19,Pilares!I$2:I$34,0)</f>
        <v>18</v>
      </c>
      <c r="J19" s="368">
        <f>RANK(Pilares!J19,Pilares!J$2:J$34,0)</f>
        <v>18</v>
      </c>
    </row>
    <row r="20" spans="1:10">
      <c r="A20" s="367">
        <v>63</v>
      </c>
      <c r="B20" s="367" t="s">
        <v>98</v>
      </c>
      <c r="C20" s="367">
        <v>2024</v>
      </c>
      <c r="D20" s="368">
        <f>RANK(Pilares!D20,Pilares!D$2:D$34,0)</f>
        <v>13</v>
      </c>
      <c r="E20" s="368">
        <f>RANK(Pilares!E20,Pilares!E$2:E$34,0)</f>
        <v>4</v>
      </c>
      <c r="F20" s="368">
        <f>RANK(Pilares!F20,Pilares!F$2:F$34,0)</f>
        <v>32</v>
      </c>
      <c r="G20" s="368">
        <f>RANK(Pilares!G20,Pilares!G$2:G$34,0)</f>
        <v>20</v>
      </c>
      <c r="H20" s="368">
        <f>RANK(Pilares!H20,Pilares!H$2:H$34,0)</f>
        <v>3</v>
      </c>
      <c r="I20" s="368">
        <f>RANK(Pilares!I20,Pilares!I$2:I$34,0)</f>
        <v>21</v>
      </c>
      <c r="J20" s="368">
        <f>RANK(Pilares!J20,Pilares!J$2:J$34,0)</f>
        <v>19</v>
      </c>
    </row>
    <row r="21" spans="1:10">
      <c r="A21" s="367">
        <v>66</v>
      </c>
      <c r="B21" s="367" t="s">
        <v>99</v>
      </c>
      <c r="C21" s="367">
        <v>2024</v>
      </c>
      <c r="D21" s="368">
        <f>RANK(Pilares!D21,Pilares!D$2:D$34,0)</f>
        <v>21</v>
      </c>
      <c r="E21" s="368">
        <f>RANK(Pilares!E21,Pilares!E$2:E$34,0)</f>
        <v>6</v>
      </c>
      <c r="F21" s="368">
        <f>RANK(Pilares!F21,Pilares!F$2:F$34,0)</f>
        <v>28</v>
      </c>
      <c r="G21" s="368">
        <f>RANK(Pilares!G21,Pilares!G$2:G$34,0)</f>
        <v>6</v>
      </c>
      <c r="H21" s="368">
        <f>RANK(Pilares!H21,Pilares!H$2:H$34,0)</f>
        <v>2</v>
      </c>
      <c r="I21" s="368">
        <f>RANK(Pilares!I21,Pilares!I$2:I$34,0)</f>
        <v>10</v>
      </c>
      <c r="J21" s="368">
        <f>RANK(Pilares!J21,Pilares!J$2:J$34,0)</f>
        <v>10</v>
      </c>
    </row>
    <row r="22" spans="1:10">
      <c r="A22" s="367">
        <v>68</v>
      </c>
      <c r="B22" s="367" t="s">
        <v>100</v>
      </c>
      <c r="C22" s="367">
        <v>2024</v>
      </c>
      <c r="D22" s="368">
        <f>RANK(Pilares!D22,Pilares!D$2:D$34,0)</f>
        <v>6</v>
      </c>
      <c r="E22" s="368">
        <f>RANK(Pilares!E22,Pilares!E$2:E$34,0)</f>
        <v>16</v>
      </c>
      <c r="F22" s="368">
        <f>RANK(Pilares!F22,Pilares!F$2:F$34,0)</f>
        <v>17</v>
      </c>
      <c r="G22" s="368">
        <f>RANK(Pilares!G22,Pilares!G$2:G$34,0)</f>
        <v>17</v>
      </c>
      <c r="H22" s="368">
        <f>RANK(Pilares!H22,Pilares!H$2:H$34,0)</f>
        <v>5</v>
      </c>
      <c r="I22" s="368">
        <f>RANK(Pilares!I22,Pilares!I$2:I$34,0)</f>
        <v>9</v>
      </c>
      <c r="J22" s="368">
        <f>RANK(Pilares!J22,Pilares!J$2:J$34,0)</f>
        <v>6</v>
      </c>
    </row>
    <row r="23" spans="1:10">
      <c r="A23" s="367">
        <v>70</v>
      </c>
      <c r="B23" s="367" t="s">
        <v>101</v>
      </c>
      <c r="C23" s="367">
        <v>2024</v>
      </c>
      <c r="D23" s="368">
        <f>RANK(Pilares!D23,Pilares!D$2:D$34,0)</f>
        <v>22</v>
      </c>
      <c r="E23" s="368">
        <f>RANK(Pilares!E23,Pilares!E$2:E$34,0)</f>
        <v>12</v>
      </c>
      <c r="F23" s="368">
        <f>RANK(Pilares!F23,Pilares!F$2:F$34,0)</f>
        <v>8</v>
      </c>
      <c r="G23" s="368">
        <f>RANK(Pilares!G23,Pilares!G$2:G$34,0)</f>
        <v>8</v>
      </c>
      <c r="H23" s="368">
        <f>RANK(Pilares!H23,Pilares!H$2:H$34,0)</f>
        <v>25</v>
      </c>
      <c r="I23" s="368">
        <f>RANK(Pilares!I23,Pilares!I$2:I$34,0)</f>
        <v>17</v>
      </c>
      <c r="J23" s="368">
        <f>RANK(Pilares!J23,Pilares!J$2:J$34,0)</f>
        <v>15</v>
      </c>
    </row>
    <row r="24" spans="1:10">
      <c r="A24" s="367">
        <v>73</v>
      </c>
      <c r="B24" s="367" t="s">
        <v>102</v>
      </c>
      <c r="C24" s="367">
        <v>2024</v>
      </c>
      <c r="D24" s="368">
        <f>RANK(Pilares!D24,Pilares!D$2:D$34,0)</f>
        <v>12</v>
      </c>
      <c r="E24" s="368">
        <f>RANK(Pilares!E24,Pilares!E$2:E$34,0)</f>
        <v>20</v>
      </c>
      <c r="F24" s="368">
        <f>RANK(Pilares!F24,Pilares!F$2:F$34,0)</f>
        <v>23</v>
      </c>
      <c r="G24" s="368">
        <f>RANK(Pilares!G24,Pilares!G$2:G$34,0)</f>
        <v>21</v>
      </c>
      <c r="H24" s="368">
        <f>RANK(Pilares!H24,Pilares!H$2:H$34,0)</f>
        <v>6</v>
      </c>
      <c r="I24" s="368">
        <f>RANK(Pilares!I24,Pilares!I$2:I$34,0)</f>
        <v>8</v>
      </c>
      <c r="J24" s="368">
        <f>RANK(Pilares!J24,Pilares!J$2:J$34,0)</f>
        <v>12</v>
      </c>
    </row>
    <row r="25" spans="1:10">
      <c r="A25" s="367">
        <v>76</v>
      </c>
      <c r="B25" s="367" t="s">
        <v>103</v>
      </c>
      <c r="C25" s="367">
        <v>2024</v>
      </c>
      <c r="D25" s="368">
        <f>RANK(Pilares!D25,Pilares!D$2:D$34,0)</f>
        <v>2</v>
      </c>
      <c r="E25" s="368">
        <f>RANK(Pilares!E25,Pilares!E$2:E$34,0)</f>
        <v>15</v>
      </c>
      <c r="F25" s="368">
        <f>RANK(Pilares!F25,Pilares!F$2:F$34,0)</f>
        <v>25</v>
      </c>
      <c r="G25" s="368">
        <f>RANK(Pilares!G25,Pilares!G$2:G$34,0)</f>
        <v>5</v>
      </c>
      <c r="H25" s="368">
        <f>RANK(Pilares!H25,Pilares!H$2:H$34,0)</f>
        <v>15</v>
      </c>
      <c r="I25" s="368">
        <f>RANK(Pilares!I25,Pilares!I$2:I$34,0)</f>
        <v>2</v>
      </c>
      <c r="J25" s="368">
        <f>RANK(Pilares!J25,Pilares!J$2:J$34,0)</f>
        <v>4</v>
      </c>
    </row>
    <row r="26" spans="1:10">
      <c r="A26" s="367">
        <v>81</v>
      </c>
      <c r="B26" s="367" t="s">
        <v>104</v>
      </c>
      <c r="C26" s="367">
        <v>2024</v>
      </c>
      <c r="D26" s="368">
        <f>RANK(Pilares!D26,Pilares!D$2:D$34,0)</f>
        <v>25</v>
      </c>
      <c r="E26" s="368">
        <f>RANK(Pilares!E26,Pilares!E$2:E$34,0)</f>
        <v>23</v>
      </c>
      <c r="F26" s="368">
        <f>RANK(Pilares!F26,Pilares!F$2:F$34,0)</f>
        <v>24</v>
      </c>
      <c r="G26" s="368">
        <f>RANK(Pilares!G26,Pilares!G$2:G$34,0)</f>
        <v>32</v>
      </c>
      <c r="H26" s="368">
        <f>RANK(Pilares!H26,Pilares!H$2:H$34,0)</f>
        <v>14</v>
      </c>
      <c r="I26" s="368">
        <f>RANK(Pilares!I26,Pilares!I$2:I$34,0)</f>
        <v>29</v>
      </c>
      <c r="J26" s="368">
        <f>RANK(Pilares!J26,Pilares!J$2:J$34,0)</f>
        <v>28</v>
      </c>
    </row>
    <row r="27" spans="1:10">
      <c r="A27" s="367">
        <v>85</v>
      </c>
      <c r="B27" s="367" t="s">
        <v>105</v>
      </c>
      <c r="C27" s="367">
        <v>2024</v>
      </c>
      <c r="D27" s="368">
        <f>RANK(Pilares!D27,Pilares!D$2:D$34,0)</f>
        <v>11</v>
      </c>
      <c r="E27" s="368">
        <f>RANK(Pilares!E27,Pilares!E$2:E$34,0)</f>
        <v>13</v>
      </c>
      <c r="F27" s="368">
        <f>RANK(Pilares!F27,Pilares!F$2:F$34,0)</f>
        <v>27</v>
      </c>
      <c r="G27" s="368">
        <f>RANK(Pilares!G27,Pilares!G$2:G$34,0)</f>
        <v>29</v>
      </c>
      <c r="H27" s="368">
        <f>RANK(Pilares!H27,Pilares!H$2:H$34,0)</f>
        <v>20</v>
      </c>
      <c r="I27" s="368">
        <f>RANK(Pilares!I27,Pilares!I$2:I$34,0)</f>
        <v>24</v>
      </c>
      <c r="J27" s="368">
        <f>RANK(Pilares!J27,Pilares!J$2:J$34,0)</f>
        <v>23</v>
      </c>
    </row>
    <row r="28" spans="1:10">
      <c r="A28" s="367">
        <v>86</v>
      </c>
      <c r="B28" s="367" t="s">
        <v>106</v>
      </c>
      <c r="C28" s="367">
        <v>2024</v>
      </c>
      <c r="D28" s="368">
        <f>RANK(Pilares!D28,Pilares!D$2:D$34,0)</f>
        <v>30</v>
      </c>
      <c r="E28" s="368">
        <f>RANK(Pilares!E28,Pilares!E$2:E$34,0)</f>
        <v>18</v>
      </c>
      <c r="F28" s="368">
        <f>RANK(Pilares!F28,Pilares!F$2:F$34,0)</f>
        <v>20</v>
      </c>
      <c r="G28" s="368">
        <f>RANK(Pilares!G28,Pilares!G$2:G$34,0)</f>
        <v>26</v>
      </c>
      <c r="H28" s="368">
        <f>RANK(Pilares!H28,Pilares!H$2:H$34,0)</f>
        <v>24</v>
      </c>
      <c r="I28" s="368">
        <f>RANK(Pilares!I28,Pilares!I$2:I$34,0)</f>
        <v>27</v>
      </c>
      <c r="J28" s="368">
        <f>RANK(Pilares!J28,Pilares!J$2:J$34,0)</f>
        <v>27</v>
      </c>
    </row>
    <row r="29" spans="1:10" ht="27">
      <c r="A29" s="367">
        <v>88</v>
      </c>
      <c r="B29" s="367" t="s">
        <v>107</v>
      </c>
      <c r="C29" s="367">
        <v>2024</v>
      </c>
      <c r="D29" s="368">
        <f>RANK(Pilares!D29,Pilares!D$2:D$34,0)</f>
        <v>5</v>
      </c>
      <c r="E29" s="368">
        <f>RANK(Pilares!E29,Pilares!E$2:E$34,0)</f>
        <v>19</v>
      </c>
      <c r="F29" s="368">
        <f>RANK(Pilares!F29,Pilares!F$2:F$34,0)</f>
        <v>29</v>
      </c>
      <c r="G29" s="368">
        <f>RANK(Pilares!G29,Pilares!G$2:G$34,0)</f>
        <v>23</v>
      </c>
      <c r="H29" s="368">
        <f>RANK(Pilares!H29,Pilares!H$2:H$34,0)</f>
        <v>16</v>
      </c>
      <c r="I29" s="368">
        <f>RANK(Pilares!I29,Pilares!I$2:I$34,0)</f>
        <v>23</v>
      </c>
      <c r="J29" s="368">
        <f>RANK(Pilares!J29,Pilares!J$2:J$34,0)</f>
        <v>22</v>
      </c>
    </row>
    <row r="30" spans="1:10">
      <c r="A30" s="367">
        <v>91</v>
      </c>
      <c r="B30" s="367" t="s">
        <v>108</v>
      </c>
      <c r="C30" s="367">
        <v>2024</v>
      </c>
      <c r="D30" s="368">
        <f>RANK(Pilares!D30,Pilares!D$2:D$34,0)</f>
        <v>27</v>
      </c>
      <c r="E30" s="368">
        <f>RANK(Pilares!E30,Pilares!E$2:E$34,0)</f>
        <v>28</v>
      </c>
      <c r="F30" s="368">
        <f>RANK(Pilares!F30,Pilares!F$2:F$34,0)</f>
        <v>22</v>
      </c>
      <c r="G30" s="368">
        <f>RANK(Pilares!G30,Pilares!G$2:G$34,0)</f>
        <v>33</v>
      </c>
      <c r="H30" s="368">
        <f>RANK(Pilares!H30,Pilares!H$2:H$34,0)</f>
        <v>23</v>
      </c>
      <c r="I30" s="368">
        <f>RANK(Pilares!I30,Pilares!I$2:I$34,0)</f>
        <v>30</v>
      </c>
      <c r="J30" s="368">
        <f>RANK(Pilares!J30,Pilares!J$2:J$34,0)</f>
        <v>32</v>
      </c>
    </row>
    <row r="31" spans="1:10">
      <c r="A31" s="367">
        <v>94</v>
      </c>
      <c r="B31" s="367" t="s">
        <v>109</v>
      </c>
      <c r="C31" s="367">
        <v>2024</v>
      </c>
      <c r="D31" s="368">
        <f>RANK(Pilares!D31,Pilares!D$2:D$34,0)</f>
        <v>28</v>
      </c>
      <c r="E31" s="368">
        <f>RANK(Pilares!E31,Pilares!E$2:E$34,0)</f>
        <v>33</v>
      </c>
      <c r="F31" s="368">
        <f>RANK(Pilares!F31,Pilares!F$2:F$34,0)</f>
        <v>5</v>
      </c>
      <c r="G31" s="368">
        <f>RANK(Pilares!G31,Pilares!G$2:G$34,0)</f>
        <v>25</v>
      </c>
      <c r="H31" s="368">
        <f>RANK(Pilares!H31,Pilares!H$2:H$34,0)</f>
        <v>22</v>
      </c>
      <c r="I31" s="368">
        <f>RANK(Pilares!I31,Pilares!I$2:I$34,0)</f>
        <v>32</v>
      </c>
      <c r="J31" s="368">
        <f>RANK(Pilares!J31,Pilares!J$2:J$34,0)</f>
        <v>30</v>
      </c>
    </row>
    <row r="32" spans="1:10">
      <c r="A32" s="367">
        <v>95</v>
      </c>
      <c r="B32" s="367" t="s">
        <v>110</v>
      </c>
      <c r="C32" s="367">
        <v>2024</v>
      </c>
      <c r="D32" s="368">
        <f>RANK(Pilares!D32,Pilares!D$2:D$34,0)</f>
        <v>31</v>
      </c>
      <c r="E32" s="368">
        <f>RANK(Pilares!E32,Pilares!E$2:E$34,0)</f>
        <v>31</v>
      </c>
      <c r="F32" s="368">
        <f>RANK(Pilares!F32,Pilares!F$2:F$34,0)</f>
        <v>33</v>
      </c>
      <c r="G32" s="368">
        <f>RANK(Pilares!G32,Pilares!G$2:G$34,0)</f>
        <v>31</v>
      </c>
      <c r="H32" s="368">
        <f>RANK(Pilares!H32,Pilares!H$2:H$34,0)</f>
        <v>11</v>
      </c>
      <c r="I32" s="368">
        <f>RANK(Pilares!I32,Pilares!I$2:I$34,0)</f>
        <v>31</v>
      </c>
      <c r="J32" s="368">
        <f>RANK(Pilares!J32,Pilares!J$2:J$34,0)</f>
        <v>33</v>
      </c>
    </row>
    <row r="33" spans="1:10">
      <c r="A33" s="367">
        <v>97</v>
      </c>
      <c r="B33" s="367" t="s">
        <v>111</v>
      </c>
      <c r="C33" s="367">
        <v>2024</v>
      </c>
      <c r="D33" s="368">
        <f>RANK(Pilares!D33,Pilares!D$2:D$34,0)</f>
        <v>23</v>
      </c>
      <c r="E33" s="368">
        <f>RANK(Pilares!E33,Pilares!E$2:E$34,0)</f>
        <v>32</v>
      </c>
      <c r="F33" s="368">
        <f>RANK(Pilares!F33,Pilares!F$2:F$34,0)</f>
        <v>15</v>
      </c>
      <c r="G33" s="368">
        <f>RANK(Pilares!G33,Pilares!G$2:G$34,0)</f>
        <v>30</v>
      </c>
      <c r="H33" s="368">
        <f>RANK(Pilares!H33,Pilares!H$2:H$34,0)</f>
        <v>9</v>
      </c>
      <c r="I33" s="368">
        <f>RANK(Pilares!I33,Pilares!I$2:I$34,0)</f>
        <v>33</v>
      </c>
      <c r="J33" s="368">
        <f>RANK(Pilares!J33,Pilares!J$2:J$34,0)</f>
        <v>29</v>
      </c>
    </row>
    <row r="34" spans="1:10">
      <c r="A34" s="367">
        <v>99</v>
      </c>
      <c r="B34" s="367" t="s">
        <v>112</v>
      </c>
      <c r="C34" s="367">
        <v>2024</v>
      </c>
      <c r="D34" s="368">
        <f>RANK(Pilares!D34,Pilares!D$2:D$34,0)</f>
        <v>32</v>
      </c>
      <c r="E34" s="368">
        <f>RANK(Pilares!E34,Pilares!E$2:E$34,0)</f>
        <v>29</v>
      </c>
      <c r="F34" s="368">
        <f>RANK(Pilares!F34,Pilares!F$2:F$34,0)</f>
        <v>4</v>
      </c>
      <c r="G34" s="368">
        <f>RANK(Pilares!G34,Pilares!G$2:G$34,0)</f>
        <v>28</v>
      </c>
      <c r="H34" s="368">
        <f>RANK(Pilares!H34,Pilares!H$2:H$34,0)</f>
        <v>33</v>
      </c>
      <c r="I34" s="368">
        <f>RANK(Pilares!I34,Pilares!I$2:I$34,0)</f>
        <v>28</v>
      </c>
      <c r="J34" s="368">
        <f>RANK(Pilares!J34,Pilares!J$2:J$34,0)</f>
        <v>31</v>
      </c>
    </row>
    <row r="35" spans="1:10">
      <c r="A35" s="367">
        <v>5</v>
      </c>
      <c r="B35" s="367" t="s">
        <v>79</v>
      </c>
      <c r="C35" s="367">
        <v>2023</v>
      </c>
      <c r="D35" s="368">
        <f>RANK(Pilares!D35,Pilares!D$35:D$67,0)</f>
        <v>7</v>
      </c>
      <c r="E35" s="368">
        <f>RANK(Pilares!E35,Pilares!E$35:E$67,0)</f>
        <v>4</v>
      </c>
      <c r="F35" s="368">
        <f>RANK(Pilares!F35,Pilares!F$35:F$67,0)</f>
        <v>23</v>
      </c>
      <c r="G35" s="368">
        <f>RANK(Pilares!G35,Pilares!G$35:G$67,0)</f>
        <v>14</v>
      </c>
      <c r="H35" s="368">
        <f>RANK(Pilares!H35,Pilares!H$35:H$67,0)</f>
        <v>18</v>
      </c>
      <c r="I35" s="368">
        <f>RANK(Pilares!I35,Pilares!I$35:I$67,0)</f>
        <v>1</v>
      </c>
      <c r="J35" s="368">
        <f>RANK(Pilares!J35,Pilares!J$35:J$67,0)</f>
        <v>5</v>
      </c>
    </row>
    <row r="36" spans="1:10">
      <c r="A36" s="367">
        <v>8</v>
      </c>
      <c r="B36" s="367" t="s">
        <v>81</v>
      </c>
      <c r="C36" s="367">
        <v>2023</v>
      </c>
      <c r="D36" s="368">
        <f>RANK(Pilares!D36,Pilares!D$35:D$67,0)</f>
        <v>8</v>
      </c>
      <c r="E36" s="368">
        <f>RANK(Pilares!E36,Pilares!E$35:E$67,0)</f>
        <v>18</v>
      </c>
      <c r="F36" s="368">
        <f>RANK(Pilares!F36,Pilares!F$35:F$67,0)</f>
        <v>7</v>
      </c>
      <c r="G36" s="368">
        <f>RANK(Pilares!G36,Pilares!G$35:G$67,0)</f>
        <v>1</v>
      </c>
      <c r="H36" s="368">
        <f>RANK(Pilares!H36,Pilares!H$35:H$67,0)</f>
        <v>7</v>
      </c>
      <c r="I36" s="368">
        <f>RANK(Pilares!I36,Pilares!I$35:I$67,0)</f>
        <v>12</v>
      </c>
      <c r="J36" s="368">
        <f>RANK(Pilares!J36,Pilares!J$35:J$67,0)</f>
        <v>6</v>
      </c>
    </row>
    <row r="37" spans="1:10">
      <c r="A37" s="367">
        <v>11</v>
      </c>
      <c r="B37" s="367" t="s">
        <v>82</v>
      </c>
      <c r="C37" s="367">
        <v>2023</v>
      </c>
      <c r="D37" s="368">
        <f>RANK(Pilares!D37,Pilares!D$35:D$67,0)</f>
        <v>2</v>
      </c>
      <c r="E37" s="368">
        <f>RANK(Pilares!E37,Pilares!E$35:E$67,0)</f>
        <v>3</v>
      </c>
      <c r="F37" s="368">
        <f>RANK(Pilares!F37,Pilares!F$35:F$67,0)</f>
        <v>16</v>
      </c>
      <c r="G37" s="368">
        <f>RANK(Pilares!G37,Pilares!G$35:G$67,0)</f>
        <v>3</v>
      </c>
      <c r="H37" s="368">
        <f>RANK(Pilares!H37,Pilares!H$35:H$67,0)</f>
        <v>1</v>
      </c>
      <c r="I37" s="368">
        <f>RANK(Pilares!I37,Pilares!I$35:I$67,0)</f>
        <v>5</v>
      </c>
      <c r="J37" s="368">
        <f>RANK(Pilares!J37,Pilares!J$35:J$67,0)</f>
        <v>1</v>
      </c>
    </row>
    <row r="38" spans="1:10">
      <c r="A38" s="367">
        <v>13</v>
      </c>
      <c r="B38" s="367" t="s">
        <v>83</v>
      </c>
      <c r="C38" s="367">
        <v>2023</v>
      </c>
      <c r="D38" s="368">
        <f>RANK(Pilares!D38,Pilares!D$35:D$67,0)</f>
        <v>13</v>
      </c>
      <c r="E38" s="368">
        <f>RANK(Pilares!E38,Pilares!E$35:E$67,0)</f>
        <v>21</v>
      </c>
      <c r="F38" s="368">
        <f>RANK(Pilares!F38,Pilares!F$35:F$67,0)</f>
        <v>2</v>
      </c>
      <c r="G38" s="368">
        <f>RANK(Pilares!G38,Pilares!G$35:G$67,0)</f>
        <v>2</v>
      </c>
      <c r="H38" s="368">
        <f>RANK(Pilares!H38,Pilares!H$35:H$67,0)</f>
        <v>25</v>
      </c>
      <c r="I38" s="368">
        <f>RANK(Pilares!I38,Pilares!I$35:I$67,0)</f>
        <v>10</v>
      </c>
      <c r="J38" s="368">
        <f>RANK(Pilares!J38,Pilares!J$35:J$67,0)</f>
        <v>7</v>
      </c>
    </row>
    <row r="39" spans="1:10">
      <c r="A39" s="367">
        <v>15</v>
      </c>
      <c r="B39" s="367" t="s">
        <v>84</v>
      </c>
      <c r="C39" s="367">
        <v>2023</v>
      </c>
      <c r="D39" s="368">
        <f>RANK(Pilares!D39,Pilares!D$35:D$67,0)</f>
        <v>17</v>
      </c>
      <c r="E39" s="368">
        <f>RANK(Pilares!E39,Pilares!E$35:E$67,0)</f>
        <v>17</v>
      </c>
      <c r="F39" s="368">
        <f>RANK(Pilares!F39,Pilares!F$35:F$67,0)</f>
        <v>4</v>
      </c>
      <c r="G39" s="368">
        <f>RANK(Pilares!G39,Pilares!G$35:G$67,0)</f>
        <v>5</v>
      </c>
      <c r="H39" s="368">
        <f>RANK(Pilares!H39,Pilares!H$35:H$67,0)</f>
        <v>4</v>
      </c>
      <c r="I39" s="368">
        <f>RANK(Pilares!I39,Pilares!I$35:I$67,0)</f>
        <v>4</v>
      </c>
      <c r="J39" s="368">
        <f>RANK(Pilares!J39,Pilares!J$35:J$67,0)</f>
        <v>4</v>
      </c>
    </row>
    <row r="40" spans="1:10">
      <c r="A40" s="367">
        <v>17</v>
      </c>
      <c r="B40" s="367" t="s">
        <v>85</v>
      </c>
      <c r="C40" s="367">
        <v>2023</v>
      </c>
      <c r="D40" s="368">
        <f>RANK(Pilares!D40,Pilares!D$35:D$67,0)</f>
        <v>15</v>
      </c>
      <c r="E40" s="368">
        <f>RANK(Pilares!E40,Pilares!E$35:E$67,0)</f>
        <v>8</v>
      </c>
      <c r="F40" s="368">
        <f>RANK(Pilares!F40,Pilares!F$35:F$67,0)</f>
        <v>26</v>
      </c>
      <c r="G40" s="368">
        <f>RANK(Pilares!G40,Pilares!G$35:G$67,0)</f>
        <v>17</v>
      </c>
      <c r="H40" s="368">
        <f>RANK(Pilares!H40,Pilares!H$35:H$67,0)</f>
        <v>3</v>
      </c>
      <c r="I40" s="368">
        <f>RANK(Pilares!I40,Pilares!I$35:I$67,0)</f>
        <v>20</v>
      </c>
      <c r="J40" s="368">
        <f>RANK(Pilares!J40,Pilares!J$35:J$67,0)</f>
        <v>16</v>
      </c>
    </row>
    <row r="41" spans="1:10">
      <c r="A41" s="367">
        <v>18</v>
      </c>
      <c r="B41" s="367" t="s">
        <v>86</v>
      </c>
      <c r="C41" s="367">
        <v>2023</v>
      </c>
      <c r="D41" s="368">
        <f>RANK(Pilares!D41,Pilares!D$35:D$67,0)</f>
        <v>19</v>
      </c>
      <c r="E41" s="368">
        <f>RANK(Pilares!E41,Pilares!E$35:E$67,0)</f>
        <v>23</v>
      </c>
      <c r="F41" s="368">
        <f>RANK(Pilares!F41,Pilares!F$35:F$67,0)</f>
        <v>32</v>
      </c>
      <c r="G41" s="368">
        <f>RANK(Pilares!G41,Pilares!G$35:G$67,0)</f>
        <v>29</v>
      </c>
      <c r="H41" s="368">
        <f>RANK(Pilares!H41,Pilares!H$35:H$67,0)</f>
        <v>24</v>
      </c>
      <c r="I41" s="368">
        <f>RANK(Pilares!I41,Pilares!I$35:I$67,0)</f>
        <v>28</v>
      </c>
      <c r="J41" s="368">
        <f>RANK(Pilares!J41,Pilares!J$35:J$67,0)</f>
        <v>27</v>
      </c>
    </row>
    <row r="42" spans="1:10">
      <c r="A42" s="367">
        <v>19</v>
      </c>
      <c r="B42" s="367" t="s">
        <v>87</v>
      </c>
      <c r="C42" s="367">
        <v>2023</v>
      </c>
      <c r="D42" s="368">
        <f>RANK(Pilares!D42,Pilares!D$35:D$67,0)</f>
        <v>30</v>
      </c>
      <c r="E42" s="368">
        <f>RANK(Pilares!E42,Pilares!E$35:E$67,0)</f>
        <v>25</v>
      </c>
      <c r="F42" s="368">
        <f>RANK(Pilares!F42,Pilares!F$35:F$67,0)</f>
        <v>19</v>
      </c>
      <c r="G42" s="368">
        <f>RANK(Pilares!G42,Pilares!G$35:G$67,0)</f>
        <v>13</v>
      </c>
      <c r="H42" s="368">
        <f>RANK(Pilares!H42,Pilares!H$35:H$67,0)</f>
        <v>21</v>
      </c>
      <c r="I42" s="368">
        <f>RANK(Pilares!I42,Pilares!I$35:I$67,0)</f>
        <v>18</v>
      </c>
      <c r="J42" s="368">
        <f>RANK(Pilares!J42,Pilares!J$35:J$67,0)</f>
        <v>23</v>
      </c>
    </row>
    <row r="43" spans="1:10">
      <c r="A43" s="367">
        <v>20</v>
      </c>
      <c r="B43" s="367" t="s">
        <v>88</v>
      </c>
      <c r="C43" s="367">
        <v>2023</v>
      </c>
      <c r="D43" s="368">
        <f>RANK(Pilares!D43,Pilares!D$35:D$67,0)</f>
        <v>24</v>
      </c>
      <c r="E43" s="368">
        <f>RANK(Pilares!E43,Pilares!E$35:E$67,0)</f>
        <v>19</v>
      </c>
      <c r="F43" s="368">
        <f>RANK(Pilares!F43,Pilares!F$35:F$67,0)</f>
        <v>5</v>
      </c>
      <c r="G43" s="368">
        <f>RANK(Pilares!G43,Pilares!G$35:G$67,0)</f>
        <v>19</v>
      </c>
      <c r="H43" s="368">
        <f>RANK(Pilares!H43,Pilares!H$35:H$67,0)</f>
        <v>33</v>
      </c>
      <c r="I43" s="368">
        <f>RANK(Pilares!I43,Pilares!I$35:I$67,0)</f>
        <v>15</v>
      </c>
      <c r="J43" s="368">
        <f>RANK(Pilares!J43,Pilares!J$35:J$67,0)</f>
        <v>20</v>
      </c>
    </row>
    <row r="44" spans="1:10">
      <c r="A44" s="367">
        <v>23</v>
      </c>
      <c r="B44" s="367" t="s">
        <v>89</v>
      </c>
      <c r="C44" s="367">
        <v>2023</v>
      </c>
      <c r="D44" s="368">
        <f>RANK(Pilares!D44,Pilares!D$35:D$67,0)</f>
        <v>32</v>
      </c>
      <c r="E44" s="368">
        <f>RANK(Pilares!E44,Pilares!E$35:E$67,0)</f>
        <v>16</v>
      </c>
      <c r="F44" s="368">
        <f>RANK(Pilares!F44,Pilares!F$35:F$67,0)</f>
        <v>22</v>
      </c>
      <c r="G44" s="368">
        <f>RANK(Pilares!G44,Pilares!G$35:G$67,0)</f>
        <v>15</v>
      </c>
      <c r="H44" s="368">
        <f>RANK(Pilares!H44,Pilares!H$35:H$67,0)</f>
        <v>16</v>
      </c>
      <c r="I44" s="368">
        <f>RANK(Pilares!I44,Pilares!I$35:I$67,0)</f>
        <v>13</v>
      </c>
      <c r="J44" s="368">
        <f>RANK(Pilares!J44,Pilares!J$35:J$67,0)</f>
        <v>21</v>
      </c>
    </row>
    <row r="45" spans="1:10">
      <c r="A45" s="367">
        <v>25</v>
      </c>
      <c r="B45" s="367" t="s">
        <v>90</v>
      </c>
      <c r="C45" s="367">
        <v>2023</v>
      </c>
      <c r="D45" s="368">
        <f>RANK(Pilares!D45,Pilares!D$35:D$67,0)</f>
        <v>4</v>
      </c>
      <c r="E45" s="368">
        <f>RANK(Pilares!E45,Pilares!E$35:E$67,0)</f>
        <v>2</v>
      </c>
      <c r="F45" s="368">
        <f>RANK(Pilares!F45,Pilares!F$35:F$67,0)</f>
        <v>20</v>
      </c>
      <c r="G45" s="368">
        <f>RANK(Pilares!G45,Pilares!G$35:G$67,0)</f>
        <v>10</v>
      </c>
      <c r="H45" s="368">
        <f>RANK(Pilares!H45,Pilares!H$35:H$67,0)</f>
        <v>2</v>
      </c>
      <c r="I45" s="368">
        <f>RANK(Pilares!I45,Pilares!I$35:I$67,0)</f>
        <v>6</v>
      </c>
      <c r="J45" s="368">
        <f>RANK(Pilares!J45,Pilares!J$35:J$67,0)</f>
        <v>2</v>
      </c>
    </row>
    <row r="46" spans="1:10">
      <c r="A46" s="367">
        <v>27</v>
      </c>
      <c r="B46" s="367" t="s">
        <v>91</v>
      </c>
      <c r="C46" s="367">
        <v>2023</v>
      </c>
      <c r="D46" s="368">
        <f>RANK(Pilares!D46,Pilares!D$35:D$67,0)</f>
        <v>25</v>
      </c>
      <c r="E46" s="368">
        <f>RANK(Pilares!E46,Pilares!E$35:E$67,0)</f>
        <v>32</v>
      </c>
      <c r="F46" s="368">
        <f>RANK(Pilares!F46,Pilares!F$35:F$67,0)</f>
        <v>18</v>
      </c>
      <c r="G46" s="368">
        <f>RANK(Pilares!G46,Pilares!G$35:G$67,0)</f>
        <v>21</v>
      </c>
      <c r="H46" s="368">
        <f>RANK(Pilares!H46,Pilares!H$35:H$67,0)</f>
        <v>23</v>
      </c>
      <c r="I46" s="368">
        <f>RANK(Pilares!I46,Pilares!I$35:I$67,0)</f>
        <v>22</v>
      </c>
      <c r="J46" s="368">
        <f>RANK(Pilares!J46,Pilares!J$35:J$67,0)</f>
        <v>26</v>
      </c>
    </row>
    <row r="47" spans="1:10">
      <c r="A47" s="367">
        <v>41</v>
      </c>
      <c r="B47" s="367" t="s">
        <v>92</v>
      </c>
      <c r="C47" s="367">
        <v>2023</v>
      </c>
      <c r="D47" s="368">
        <f>RANK(Pilares!D47,Pilares!D$35:D$67,0)</f>
        <v>5</v>
      </c>
      <c r="E47" s="368">
        <f>RANK(Pilares!E47,Pilares!E$35:E$67,0)</f>
        <v>14</v>
      </c>
      <c r="F47" s="368">
        <f>RANK(Pilares!F47,Pilares!F$35:F$67,0)</f>
        <v>3</v>
      </c>
      <c r="G47" s="368">
        <f>RANK(Pilares!G47,Pilares!G$35:G$67,0)</f>
        <v>25</v>
      </c>
      <c r="H47" s="368">
        <f>RANK(Pilares!H47,Pilares!H$35:H$67,0)</f>
        <v>15</v>
      </c>
      <c r="I47" s="368">
        <f>RANK(Pilares!I47,Pilares!I$35:I$67,0)</f>
        <v>11</v>
      </c>
      <c r="J47" s="368">
        <f>RANK(Pilares!J47,Pilares!J$35:J$67,0)</f>
        <v>11</v>
      </c>
    </row>
    <row r="48" spans="1:10">
      <c r="A48" s="367">
        <v>44</v>
      </c>
      <c r="B48" s="367" t="s">
        <v>93</v>
      </c>
      <c r="C48" s="367">
        <v>2023</v>
      </c>
      <c r="D48" s="368">
        <f>RANK(Pilares!D48,Pilares!D$35:D$67,0)</f>
        <v>11</v>
      </c>
      <c r="E48" s="368">
        <f>RANK(Pilares!E48,Pilares!E$35:E$67,0)</f>
        <v>28</v>
      </c>
      <c r="F48" s="368">
        <f>RANK(Pilares!F48,Pilares!F$35:F$67,0)</f>
        <v>10</v>
      </c>
      <c r="G48" s="368">
        <f>RANK(Pilares!G48,Pilares!G$35:G$67,0)</f>
        <v>20</v>
      </c>
      <c r="H48" s="368">
        <f>RANK(Pilares!H48,Pilares!H$35:H$67,0)</f>
        <v>32</v>
      </c>
      <c r="I48" s="368">
        <f>RANK(Pilares!I48,Pilares!I$35:I$67,0)</f>
        <v>25</v>
      </c>
      <c r="J48" s="368">
        <f>RANK(Pilares!J48,Pilares!J$35:J$67,0)</f>
        <v>24</v>
      </c>
    </row>
    <row r="49" spans="1:10">
      <c r="A49" s="367">
        <v>47</v>
      </c>
      <c r="B49" s="367" t="s">
        <v>94</v>
      </c>
      <c r="C49" s="367">
        <v>2023</v>
      </c>
      <c r="D49" s="368">
        <f>RANK(Pilares!D49,Pilares!D$35:D$67,0)</f>
        <v>28</v>
      </c>
      <c r="E49" s="368">
        <f>RANK(Pilares!E49,Pilares!E$35:E$67,0)</f>
        <v>9</v>
      </c>
      <c r="F49" s="368">
        <f>RANK(Pilares!F49,Pilares!F$35:F$67,0)</f>
        <v>11</v>
      </c>
      <c r="G49" s="368">
        <f>RANK(Pilares!G49,Pilares!G$35:G$67,0)</f>
        <v>9</v>
      </c>
      <c r="H49" s="368">
        <f>RANK(Pilares!H49,Pilares!H$35:H$67,0)</f>
        <v>28</v>
      </c>
      <c r="I49" s="368">
        <f>RANK(Pilares!I49,Pilares!I$35:I$67,0)</f>
        <v>16</v>
      </c>
      <c r="J49" s="368">
        <f>RANK(Pilares!J49,Pilares!J$35:J$67,0)</f>
        <v>18</v>
      </c>
    </row>
    <row r="50" spans="1:10">
      <c r="A50" s="367">
        <v>50</v>
      </c>
      <c r="B50" s="367" t="s">
        <v>95</v>
      </c>
      <c r="C50" s="367">
        <v>2023</v>
      </c>
      <c r="D50" s="368">
        <f>RANK(Pilares!D50,Pilares!D$35:D$67,0)</f>
        <v>10</v>
      </c>
      <c r="E50" s="368">
        <f>RANK(Pilares!E50,Pilares!E$35:E$67,0)</f>
        <v>5</v>
      </c>
      <c r="F50" s="368">
        <f>RANK(Pilares!F50,Pilares!F$35:F$67,0)</f>
        <v>29</v>
      </c>
      <c r="G50" s="368">
        <f>RANK(Pilares!G50,Pilares!G$35:G$67,0)</f>
        <v>24</v>
      </c>
      <c r="H50" s="368">
        <f>RANK(Pilares!H50,Pilares!H$35:H$67,0)</f>
        <v>14</v>
      </c>
      <c r="I50" s="368">
        <f>RANK(Pilares!I50,Pilares!I$35:I$67,0)</f>
        <v>9</v>
      </c>
      <c r="J50" s="368">
        <f>RANK(Pilares!J50,Pilares!J$35:J$67,0)</f>
        <v>12</v>
      </c>
    </row>
    <row r="51" spans="1:10">
      <c r="A51" s="367">
        <v>52</v>
      </c>
      <c r="B51" s="367" t="s">
        <v>96</v>
      </c>
      <c r="C51" s="367">
        <v>2023</v>
      </c>
      <c r="D51" s="368">
        <f>RANK(Pilares!D51,Pilares!D$35:D$67,0)</f>
        <v>22</v>
      </c>
      <c r="E51" s="368">
        <f>RANK(Pilares!E51,Pilares!E$35:E$67,0)</f>
        <v>10</v>
      </c>
      <c r="F51" s="368">
        <f>RANK(Pilares!F51,Pilares!F$35:F$67,0)</f>
        <v>9</v>
      </c>
      <c r="G51" s="368">
        <f>RANK(Pilares!G51,Pilares!G$35:G$67,0)</f>
        <v>18</v>
      </c>
      <c r="H51" s="368">
        <f>RANK(Pilares!H51,Pilares!H$35:H$67,0)</f>
        <v>12</v>
      </c>
      <c r="I51" s="368">
        <f>RANK(Pilares!I51,Pilares!I$35:I$67,0)</f>
        <v>8</v>
      </c>
      <c r="J51" s="368">
        <f>RANK(Pilares!J51,Pilares!J$35:J$67,0)</f>
        <v>13</v>
      </c>
    </row>
    <row r="52" spans="1:10">
      <c r="A52" s="367">
        <v>54</v>
      </c>
      <c r="B52" s="367" t="s">
        <v>97</v>
      </c>
      <c r="C52" s="367">
        <v>2023</v>
      </c>
      <c r="D52" s="368">
        <f>RANK(Pilares!D52,Pilares!D$35:D$67,0)</f>
        <v>9</v>
      </c>
      <c r="E52" s="368">
        <f>RANK(Pilares!E52,Pilares!E$35:E$67,0)</f>
        <v>15</v>
      </c>
      <c r="F52" s="368">
        <f>RANK(Pilares!F52,Pilares!F$35:F$67,0)</f>
        <v>17</v>
      </c>
      <c r="G52" s="368">
        <f>RANK(Pilares!G52,Pilares!G$35:G$67,0)</f>
        <v>16</v>
      </c>
      <c r="H52" s="368">
        <f>RANK(Pilares!H52,Pilares!H$35:H$67,0)</f>
        <v>27</v>
      </c>
      <c r="I52" s="368">
        <f>RANK(Pilares!I52,Pilares!I$35:I$67,0)</f>
        <v>17</v>
      </c>
      <c r="J52" s="368">
        <f>RANK(Pilares!J52,Pilares!J$35:J$67,0)</f>
        <v>17</v>
      </c>
    </row>
    <row r="53" spans="1:10">
      <c r="A53" s="367">
        <v>63</v>
      </c>
      <c r="B53" s="367" t="s">
        <v>98</v>
      </c>
      <c r="C53" s="367">
        <v>2023</v>
      </c>
      <c r="D53" s="368">
        <f>RANK(Pilares!D53,Pilares!D$35:D$67,0)</f>
        <v>12</v>
      </c>
      <c r="E53" s="368">
        <f>RANK(Pilares!E53,Pilares!E$35:E$67,0)</f>
        <v>7</v>
      </c>
      <c r="F53" s="368">
        <f>RANK(Pilares!F53,Pilares!F$35:F$67,0)</f>
        <v>25</v>
      </c>
      <c r="G53" s="368">
        <f>RANK(Pilares!G53,Pilares!G$35:G$67,0)</f>
        <v>6</v>
      </c>
      <c r="H53" s="368">
        <f>RANK(Pilares!H53,Pilares!H$35:H$67,0)</f>
        <v>6</v>
      </c>
      <c r="I53" s="368">
        <f>RANK(Pilares!I53,Pilares!I$35:I$67,0)</f>
        <v>21</v>
      </c>
      <c r="J53" s="368">
        <f>RANK(Pilares!J53,Pilares!J$35:J$67,0)</f>
        <v>15</v>
      </c>
    </row>
    <row r="54" spans="1:10">
      <c r="A54" s="367">
        <v>66</v>
      </c>
      <c r="B54" s="367" t="s">
        <v>99</v>
      </c>
      <c r="C54" s="367">
        <v>2023</v>
      </c>
      <c r="D54" s="368">
        <f>RANK(Pilares!D54,Pilares!D$35:D$67,0)</f>
        <v>14</v>
      </c>
      <c r="E54" s="368">
        <f>RANK(Pilares!E54,Pilares!E$35:E$67,0)</f>
        <v>1</v>
      </c>
      <c r="F54" s="368">
        <f>RANK(Pilares!F54,Pilares!F$35:F$67,0)</f>
        <v>31</v>
      </c>
      <c r="G54" s="368">
        <f>RANK(Pilares!G54,Pilares!G$35:G$67,0)</f>
        <v>4</v>
      </c>
      <c r="H54" s="368">
        <f>RANK(Pilares!H54,Pilares!H$35:H$67,0)</f>
        <v>11</v>
      </c>
      <c r="I54" s="368">
        <f>RANK(Pilares!I54,Pilares!I$35:I$67,0)</f>
        <v>13</v>
      </c>
      <c r="J54" s="368">
        <f>RANK(Pilares!J54,Pilares!J$35:J$67,0)</f>
        <v>9</v>
      </c>
    </row>
    <row r="55" spans="1:10">
      <c r="A55" s="367">
        <v>68</v>
      </c>
      <c r="B55" s="367" t="s">
        <v>100</v>
      </c>
      <c r="C55" s="367">
        <v>2023</v>
      </c>
      <c r="D55" s="368">
        <f>RANK(Pilares!D55,Pilares!D$35:D$67,0)</f>
        <v>18</v>
      </c>
      <c r="E55" s="368">
        <f>RANK(Pilares!E55,Pilares!E$35:E$67,0)</f>
        <v>19</v>
      </c>
      <c r="F55" s="368">
        <f>RANK(Pilares!F55,Pilares!F$35:F$67,0)</f>
        <v>14</v>
      </c>
      <c r="G55" s="368">
        <f>RANK(Pilares!G55,Pilares!G$35:G$67,0)</f>
        <v>12</v>
      </c>
      <c r="H55" s="368">
        <f>RANK(Pilares!H55,Pilares!H$35:H$67,0)</f>
        <v>9</v>
      </c>
      <c r="I55" s="368">
        <f>RANK(Pilares!I55,Pilares!I$35:I$67,0)</f>
        <v>3</v>
      </c>
      <c r="J55" s="368">
        <f>RANK(Pilares!J55,Pilares!J$35:J$67,0)</f>
        <v>8</v>
      </c>
    </row>
    <row r="56" spans="1:10">
      <c r="A56" s="367">
        <v>70</v>
      </c>
      <c r="B56" s="367" t="s">
        <v>101</v>
      </c>
      <c r="C56" s="367">
        <v>2023</v>
      </c>
      <c r="D56" s="368">
        <f>RANK(Pilares!D56,Pilares!D$35:D$67,0)</f>
        <v>27</v>
      </c>
      <c r="E56" s="368">
        <f>RANK(Pilares!E56,Pilares!E$35:E$67,0)</f>
        <v>11</v>
      </c>
      <c r="F56" s="368">
        <f>RANK(Pilares!F56,Pilares!F$35:F$67,0)</f>
        <v>13</v>
      </c>
      <c r="G56" s="368">
        <f>RANK(Pilares!G56,Pilares!G$35:G$67,0)</f>
        <v>7</v>
      </c>
      <c r="H56" s="368">
        <f>RANK(Pilares!H56,Pilares!H$35:H$67,0)</f>
        <v>29</v>
      </c>
      <c r="I56" s="368">
        <f>RANK(Pilares!I56,Pilares!I$35:I$67,0)</f>
        <v>24</v>
      </c>
      <c r="J56" s="368">
        <f>RANK(Pilares!J56,Pilares!J$35:J$67,0)</f>
        <v>22</v>
      </c>
    </row>
    <row r="57" spans="1:10">
      <c r="A57" s="367">
        <v>73</v>
      </c>
      <c r="B57" s="367" t="s">
        <v>102</v>
      </c>
      <c r="C57" s="367">
        <v>2023</v>
      </c>
      <c r="D57" s="368">
        <f>RANK(Pilares!D57,Pilares!D$35:D$67,0)</f>
        <v>6</v>
      </c>
      <c r="E57" s="368">
        <f>RANK(Pilares!E57,Pilares!E$35:E$67,0)</f>
        <v>12</v>
      </c>
      <c r="F57" s="368">
        <f>RANK(Pilares!F57,Pilares!F$35:F$67,0)</f>
        <v>24</v>
      </c>
      <c r="G57" s="368">
        <f>RANK(Pilares!G57,Pilares!G$35:G$67,0)</f>
        <v>8</v>
      </c>
      <c r="H57" s="368">
        <f>RANK(Pilares!H57,Pilares!H$35:H$67,0)</f>
        <v>22</v>
      </c>
      <c r="I57" s="368">
        <f>RANK(Pilares!I57,Pilares!I$35:I$67,0)</f>
        <v>7</v>
      </c>
      <c r="J57" s="368">
        <f>RANK(Pilares!J57,Pilares!J$35:J$67,0)</f>
        <v>10</v>
      </c>
    </row>
    <row r="58" spans="1:10">
      <c r="A58" s="367">
        <v>76</v>
      </c>
      <c r="B58" s="367" t="s">
        <v>103</v>
      </c>
      <c r="C58" s="367">
        <v>2023</v>
      </c>
      <c r="D58" s="368">
        <f>RANK(Pilares!D58,Pilares!D$35:D$67,0)</f>
        <v>3</v>
      </c>
      <c r="E58" s="368">
        <f>RANK(Pilares!E58,Pilares!E$35:E$67,0)</f>
        <v>6</v>
      </c>
      <c r="F58" s="368">
        <f>RANK(Pilares!F58,Pilares!F$35:F$67,0)</f>
        <v>27</v>
      </c>
      <c r="G58" s="368">
        <f>RANK(Pilares!G58,Pilares!G$35:G$67,0)</f>
        <v>11</v>
      </c>
      <c r="H58" s="368">
        <f>RANK(Pilares!H58,Pilares!H$35:H$67,0)</f>
        <v>10</v>
      </c>
      <c r="I58" s="368">
        <f>RANK(Pilares!I58,Pilares!I$35:I$67,0)</f>
        <v>2</v>
      </c>
      <c r="J58" s="368">
        <f>RANK(Pilares!J58,Pilares!J$35:J$67,0)</f>
        <v>3</v>
      </c>
    </row>
    <row r="59" spans="1:10">
      <c r="A59" s="367">
        <v>81</v>
      </c>
      <c r="B59" s="367" t="s">
        <v>104</v>
      </c>
      <c r="C59" s="367">
        <v>2023</v>
      </c>
      <c r="D59" s="368">
        <f>RANK(Pilares!D59,Pilares!D$35:D$67,0)</f>
        <v>23</v>
      </c>
      <c r="E59" s="368">
        <f>RANK(Pilares!E59,Pilares!E$35:E$67,0)</f>
        <v>26</v>
      </c>
      <c r="F59" s="368">
        <f>RANK(Pilares!F59,Pilares!F$35:F$67,0)</f>
        <v>8</v>
      </c>
      <c r="G59" s="368">
        <f>RANK(Pilares!G59,Pilares!G$35:G$67,0)</f>
        <v>31</v>
      </c>
      <c r="H59" s="368">
        <f>RANK(Pilares!H59,Pilares!H$35:H$67,0)</f>
        <v>13</v>
      </c>
      <c r="I59" s="368">
        <f>RANK(Pilares!I59,Pilares!I$35:I$67,0)</f>
        <v>26</v>
      </c>
      <c r="J59" s="368">
        <f>RANK(Pilares!J59,Pilares!J$35:J$67,0)</f>
        <v>25</v>
      </c>
    </row>
    <row r="60" spans="1:10">
      <c r="A60" s="367">
        <v>85</v>
      </c>
      <c r="B60" s="367" t="s">
        <v>105</v>
      </c>
      <c r="C60" s="367">
        <v>2023</v>
      </c>
      <c r="D60" s="368">
        <f>RANK(Pilares!D60,Pilares!D$35:D$67,0)</f>
        <v>16</v>
      </c>
      <c r="E60" s="368">
        <f>RANK(Pilares!E60,Pilares!E$35:E$67,0)</f>
        <v>13</v>
      </c>
      <c r="F60" s="368">
        <f>RANK(Pilares!F60,Pilares!F$35:F$67,0)</f>
        <v>30</v>
      </c>
      <c r="G60" s="368">
        <f>RANK(Pilares!G60,Pilares!G$35:G$67,0)</f>
        <v>26</v>
      </c>
      <c r="H60" s="368">
        <f>RANK(Pilares!H60,Pilares!H$35:H$67,0)</f>
        <v>20</v>
      </c>
      <c r="I60" s="368">
        <f>RANK(Pilares!I60,Pilares!I$35:I$67,0)</f>
        <v>19</v>
      </c>
      <c r="J60" s="368">
        <f>RANK(Pilares!J60,Pilares!J$35:J$67,0)</f>
        <v>19</v>
      </c>
    </row>
    <row r="61" spans="1:10">
      <c r="A61" s="367">
        <v>86</v>
      </c>
      <c r="B61" s="367" t="s">
        <v>106</v>
      </c>
      <c r="C61" s="367">
        <v>2023</v>
      </c>
      <c r="D61" s="368">
        <f>RANK(Pilares!D61,Pilares!D$35:D$67,0)</f>
        <v>33</v>
      </c>
      <c r="E61" s="368">
        <f>RANK(Pilares!E61,Pilares!E$35:E$67,0)</f>
        <v>22</v>
      </c>
      <c r="F61" s="368">
        <f>RANK(Pilares!F61,Pilares!F$35:F$67,0)</f>
        <v>21</v>
      </c>
      <c r="G61" s="368">
        <f>RANK(Pilares!G61,Pilares!G$35:G$67,0)</f>
        <v>22</v>
      </c>
      <c r="H61" s="368">
        <f>RANK(Pilares!H61,Pilares!H$35:H$67,0)</f>
        <v>26</v>
      </c>
      <c r="I61" s="368">
        <f>RANK(Pilares!I61,Pilares!I$35:I$67,0)</f>
        <v>27</v>
      </c>
      <c r="J61" s="368">
        <f>RANK(Pilares!J61,Pilares!J$35:J$67,0)</f>
        <v>28</v>
      </c>
    </row>
    <row r="62" spans="1:10" ht="27">
      <c r="A62" s="367">
        <v>88</v>
      </c>
      <c r="B62" s="367" t="s">
        <v>107</v>
      </c>
      <c r="C62" s="367">
        <v>2023</v>
      </c>
      <c r="D62" s="368">
        <f>RANK(Pilares!D62,Pilares!D$35:D$67,0)</f>
        <v>1</v>
      </c>
      <c r="E62" s="368">
        <f>RANK(Pilares!E62,Pilares!E$35:E$67,0)</f>
        <v>24</v>
      </c>
      <c r="F62" s="368">
        <f>RANK(Pilares!F62,Pilares!F$35:F$67,0)</f>
        <v>1</v>
      </c>
      <c r="G62" s="368">
        <f>RANK(Pilares!G62,Pilares!G$35:G$67,0)</f>
        <v>23</v>
      </c>
      <c r="H62" s="368">
        <f>RANK(Pilares!H62,Pilares!H$35:H$67,0)</f>
        <v>5</v>
      </c>
      <c r="I62" s="368">
        <f>RANK(Pilares!I62,Pilares!I$35:I$67,0)</f>
        <v>22</v>
      </c>
      <c r="J62" s="368">
        <f>RANK(Pilares!J62,Pilares!J$35:J$67,0)</f>
        <v>14</v>
      </c>
    </row>
    <row r="63" spans="1:10">
      <c r="A63" s="367">
        <v>91</v>
      </c>
      <c r="B63" s="367" t="s">
        <v>108</v>
      </c>
      <c r="C63" s="367">
        <v>2023</v>
      </c>
      <c r="D63" s="368">
        <f>RANK(Pilares!D63,Pilares!D$35:D$67,0)</f>
        <v>21</v>
      </c>
      <c r="E63" s="368">
        <f>RANK(Pilares!E63,Pilares!E$35:E$67,0)</f>
        <v>33</v>
      </c>
      <c r="F63" s="368">
        <f>RANK(Pilares!F63,Pilares!F$35:F$67,0)</f>
        <v>6</v>
      </c>
      <c r="G63" s="368">
        <f>RANK(Pilares!G63,Pilares!G$35:G$67,0)</f>
        <v>33</v>
      </c>
      <c r="H63" s="368">
        <f>RANK(Pilares!H63,Pilares!H$35:H$67,0)</f>
        <v>17</v>
      </c>
      <c r="I63" s="368">
        <f>RANK(Pilares!I63,Pilares!I$35:I$67,0)</f>
        <v>33</v>
      </c>
      <c r="J63" s="368">
        <f>RANK(Pilares!J63,Pilares!J$35:J$67,0)</f>
        <v>31</v>
      </c>
    </row>
    <row r="64" spans="1:10">
      <c r="A64" s="367">
        <v>94</v>
      </c>
      <c r="B64" s="367" t="s">
        <v>109</v>
      </c>
      <c r="C64" s="367">
        <v>2023</v>
      </c>
      <c r="D64" s="368">
        <f>RANK(Pilares!D64,Pilares!D$35:D$67,0)</f>
        <v>31</v>
      </c>
      <c r="E64" s="368">
        <f>RANK(Pilares!E64,Pilares!E$35:E$67,0)</f>
        <v>29</v>
      </c>
      <c r="F64" s="368">
        <f>RANK(Pilares!F64,Pilares!F$35:F$67,0)</f>
        <v>15</v>
      </c>
      <c r="G64" s="368">
        <f>RANK(Pilares!G64,Pilares!G$35:G$67,0)</f>
        <v>30</v>
      </c>
      <c r="H64" s="368">
        <f>RANK(Pilares!H64,Pilares!H$35:H$67,0)</f>
        <v>30</v>
      </c>
      <c r="I64" s="368">
        <f>RANK(Pilares!I64,Pilares!I$35:I$67,0)</f>
        <v>32</v>
      </c>
      <c r="J64" s="368">
        <f>RANK(Pilares!J64,Pilares!J$35:J$67,0)</f>
        <v>33</v>
      </c>
    </row>
    <row r="65" spans="1:10">
      <c r="A65" s="367">
        <v>95</v>
      </c>
      <c r="B65" s="367" t="s">
        <v>110</v>
      </c>
      <c r="C65" s="367">
        <v>2023</v>
      </c>
      <c r="D65" s="368">
        <f>RANK(Pilares!D65,Pilares!D$35:D$67,0)</f>
        <v>29</v>
      </c>
      <c r="E65" s="368">
        <f>RANK(Pilares!E65,Pilares!E$35:E$67,0)</f>
        <v>27</v>
      </c>
      <c r="F65" s="368">
        <f>RANK(Pilares!F65,Pilares!F$35:F$67,0)</f>
        <v>33</v>
      </c>
      <c r="G65" s="368">
        <f>RANK(Pilares!G65,Pilares!G$35:G$67,0)</f>
        <v>28</v>
      </c>
      <c r="H65" s="368">
        <f>RANK(Pilares!H65,Pilares!H$35:H$67,0)</f>
        <v>8</v>
      </c>
      <c r="I65" s="368">
        <f>RANK(Pilares!I65,Pilares!I$35:I$67,0)</f>
        <v>29</v>
      </c>
      <c r="J65" s="368">
        <f>RANK(Pilares!J65,Pilares!J$35:J$67,0)</f>
        <v>29</v>
      </c>
    </row>
    <row r="66" spans="1:10">
      <c r="A66" s="367">
        <v>97</v>
      </c>
      <c r="B66" s="367" t="s">
        <v>111</v>
      </c>
      <c r="C66" s="367">
        <v>2023</v>
      </c>
      <c r="D66" s="368">
        <f>RANK(Pilares!D66,Pilares!D$35:D$67,0)</f>
        <v>20</v>
      </c>
      <c r="E66" s="368">
        <f>RANK(Pilares!E66,Pilares!E$35:E$67,0)</f>
        <v>31</v>
      </c>
      <c r="F66" s="368">
        <f>RANK(Pilares!F66,Pilares!F$35:F$67,0)</f>
        <v>28</v>
      </c>
      <c r="G66" s="368">
        <f>RANK(Pilares!G66,Pilares!G$35:G$67,0)</f>
        <v>32</v>
      </c>
      <c r="H66" s="368">
        <f>RANK(Pilares!H66,Pilares!H$35:H$67,0)</f>
        <v>19</v>
      </c>
      <c r="I66" s="368">
        <f>RANK(Pilares!I66,Pilares!I$35:I$67,0)</f>
        <v>31</v>
      </c>
      <c r="J66" s="368">
        <f>RANK(Pilares!J66,Pilares!J$35:J$67,0)</f>
        <v>32</v>
      </c>
    </row>
    <row r="67" spans="1:10">
      <c r="A67" s="367">
        <v>99</v>
      </c>
      <c r="B67" s="367" t="s">
        <v>112</v>
      </c>
      <c r="C67" s="367">
        <v>2023</v>
      </c>
      <c r="D67" s="368">
        <f>RANK(Pilares!D67,Pilares!D$35:D$67,0)</f>
        <v>26</v>
      </c>
      <c r="E67" s="368">
        <f>RANK(Pilares!E67,Pilares!E$35:E$67,0)</f>
        <v>30</v>
      </c>
      <c r="F67" s="368">
        <f>RANK(Pilares!F67,Pilares!F$35:F$67,0)</f>
        <v>12</v>
      </c>
      <c r="G67" s="368">
        <f>RANK(Pilares!G67,Pilares!G$35:G$67,0)</f>
        <v>27</v>
      </c>
      <c r="H67" s="368">
        <f>RANK(Pilares!H67,Pilares!H$35:H$67,0)</f>
        <v>31</v>
      </c>
      <c r="I67" s="368">
        <f>RANK(Pilares!I67,Pilares!I$35:I$67,0)</f>
        <v>30</v>
      </c>
      <c r="J67" s="368">
        <f>RANK(Pilares!J67,Pilares!J$35:J$67,0)</f>
        <v>30</v>
      </c>
    </row>
  </sheetData>
  <sheetProtection algorithmName="SHA-512" hashValue="ON3F4XJsH7r7ShjP/E/Ey7glCFrMN3VykXAtlBPZajiTkPIfb14a9YTK13Kyyi7nO6xU+/cUrjAMlrNvnVEadw==" saltValue="ktQM3bPvWgse8hd+B8tf+w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AF6E9-2609-428A-8CB4-9B6A307666DA}">
  <dimension ref="A1:BU67"/>
  <sheetViews>
    <sheetView showGridLines="0" workbookViewId="0">
      <pane xSplit="3" ySplit="1" topLeftCell="D2" activePane="bottomRight" state="frozen"/>
      <selection activeCell="F1" sqref="F1"/>
      <selection pane="topRight" activeCell="F1" sqref="F1"/>
      <selection pane="bottomLeft" activeCell="F1" sqref="F1"/>
      <selection pane="bottomRight" activeCell="C2" sqref="C2"/>
    </sheetView>
  </sheetViews>
  <sheetFormatPr baseColWidth="10" defaultColWidth="11.5703125" defaultRowHeight="15"/>
  <cols>
    <col min="1" max="1" width="11.28515625" bestFit="1" customWidth="1"/>
    <col min="2" max="2" width="21.85546875" bestFit="1" customWidth="1"/>
    <col min="3" max="3" width="5.5703125" bestFit="1" customWidth="1"/>
    <col min="4" max="41" width="9" bestFit="1" customWidth="1"/>
    <col min="42" max="44" width="10.140625" bestFit="1" customWidth="1"/>
    <col min="45" max="73" width="9" bestFit="1" customWidth="1"/>
  </cols>
  <sheetData>
    <row r="1" spans="1:73" ht="27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68" t="str">
        <f>IF(' Brechas'!D2&gt;0,"Mujer","Hombre")</f>
        <v>Hombre</v>
      </c>
      <c r="E2" s="368" t="str">
        <f>IF(' Brechas'!E2&gt;0,"Mujer","Hombre")</f>
        <v>Hombre</v>
      </c>
      <c r="F2" s="368" t="str">
        <f>IF(' Brechas'!F2&gt;0,"Mujer","Hombre")</f>
        <v>Mujer</v>
      </c>
      <c r="G2" s="368" t="str">
        <f>IF(' Brechas'!G2&gt;0,"Mujer","Hombre")</f>
        <v>Mujer</v>
      </c>
      <c r="H2" s="368" t="str">
        <f>IF(' Brechas'!H2&gt;0,"Mujer","Hombre")</f>
        <v>Hombre</v>
      </c>
      <c r="I2" s="368" t="str">
        <f>IF(' Brechas'!I2&gt;0,"Mujer","Hombre")</f>
        <v>Mujer</v>
      </c>
      <c r="J2" s="368" t="str">
        <f>IF(' Brechas'!J2&gt;0,"Mujer","Hombre")</f>
        <v>Mujer</v>
      </c>
      <c r="K2" s="368" t="str">
        <f>IF(' Brechas'!K2&gt;0,"Mujer","Hombre")</f>
        <v>Mujer</v>
      </c>
      <c r="L2" s="368" t="str">
        <f>IF(' Brechas'!L2&gt;0,"Mujer","Hombre")</f>
        <v>Mujer</v>
      </c>
      <c r="M2" s="368" t="str">
        <f>IF(' Brechas'!M2&gt;0,"Mujer","Hombre")</f>
        <v>Mujer</v>
      </c>
      <c r="N2" s="368" t="str">
        <f>IF(' Brechas'!N2&gt;0,"Mujer","Hombre")</f>
        <v>Mujer</v>
      </c>
      <c r="O2" s="368" t="str">
        <f>IF(' Brechas'!O2&gt;0,"Mujer","Hombre")</f>
        <v>Mujer</v>
      </c>
      <c r="P2" s="368" t="str">
        <f>IF(' Brechas'!P2&gt;0,"Mujer","Hombre")</f>
        <v>Mujer</v>
      </c>
      <c r="Q2" s="368" t="str">
        <f>IF(' Brechas'!Q2&gt;0,"Mujer","Hombre")</f>
        <v>Hombre</v>
      </c>
      <c r="R2" s="368" t="str">
        <f>IF(' Brechas'!R2&gt;0,"Mujer","Hombre")</f>
        <v>Hombre</v>
      </c>
      <c r="S2" s="368" t="str">
        <f>IF(' Brechas'!S2&gt;0,"Mujer","Hombre")</f>
        <v>Mujer</v>
      </c>
      <c r="T2" s="368" t="str">
        <f>IF(' Brechas'!T2&gt;0,"Mujer","Hombre")</f>
        <v>Mujer</v>
      </c>
      <c r="U2" s="368" t="str">
        <f>IF(' Brechas'!U2&gt;0,"Mujer","Hombre")</f>
        <v>Mujer</v>
      </c>
      <c r="V2" s="368" t="str">
        <f>IF(' Brechas'!V2&gt;0,"Mujer","Hombre")</f>
        <v>Mujer</v>
      </c>
      <c r="W2" s="368" t="str">
        <f>IF(' Brechas'!W2&gt;0,"Mujer","Hombre")</f>
        <v>Mujer</v>
      </c>
      <c r="X2" s="368" t="str">
        <f>IF(' Brechas'!X2&gt;0,"Mujer","Hombre")</f>
        <v>Mujer</v>
      </c>
      <c r="Y2" s="368" t="str">
        <f>IF(' Brechas'!Y2&gt;0,"Mujer","Hombre")</f>
        <v>Mujer</v>
      </c>
      <c r="Z2" s="368" t="str">
        <f>IF(' Brechas'!Z2&gt;0,"Mujer","Hombre")</f>
        <v>Hombre</v>
      </c>
      <c r="AA2" s="368" t="str">
        <f>IF(' Brechas'!AA2&gt;0,"Mujer","Hombre")</f>
        <v>Hombre</v>
      </c>
      <c r="AB2" s="368" t="str">
        <f>IF(' Brechas'!AB2&gt;0,"Mujer","Hombre")</f>
        <v>Hombre</v>
      </c>
      <c r="AC2" s="368" t="str">
        <f>IF(' Brechas'!AC2&gt;0,"Mujer","Hombre")</f>
        <v>Hombre</v>
      </c>
      <c r="AD2" s="368" t="str">
        <f>IF(' Brechas'!AD2&gt;0,"Mujer","Hombre")</f>
        <v>Hombre</v>
      </c>
      <c r="AE2" s="368" t="str">
        <f>IF(' Brechas'!AE2&gt;0,"Mujer","Hombre")</f>
        <v>Hombre</v>
      </c>
      <c r="AF2" s="368" t="str">
        <f>IF(' Brechas'!AF2&gt;0,"Mujer","Hombre")</f>
        <v>Mujer</v>
      </c>
      <c r="AG2" s="368" t="str">
        <f>IF(' Brechas'!AG2&gt;0,"Mujer","Hombre")</f>
        <v>Mujer</v>
      </c>
      <c r="AH2" s="368" t="str">
        <f>IF(' Brechas'!AH2&gt;0,"Mujer","Hombre")</f>
        <v>Hombre</v>
      </c>
      <c r="AI2" s="368" t="str">
        <f>IF(' Brechas'!AI2&gt;0,"Mujer","Hombre")</f>
        <v>Mujer</v>
      </c>
      <c r="AJ2" s="368" t="str">
        <f>IF(' Brechas'!AJ2&gt;0,"Mujer","Hombre")</f>
        <v>Mujer</v>
      </c>
      <c r="AK2" s="368" t="str">
        <f>IF(' Brechas'!AK2&gt;0,"Mujer","Hombre")</f>
        <v>Mujer</v>
      </c>
      <c r="AL2" s="368" t="str">
        <f>IF(' Brechas'!AL2&gt;0,"Mujer","Hombre")</f>
        <v>Hombre</v>
      </c>
      <c r="AM2" s="368" t="str">
        <f>IF(' Brechas'!AM2&gt;0,"Mujer","Hombre")</f>
        <v>Mujer</v>
      </c>
      <c r="AN2" s="368" t="str">
        <f>IF(' Brechas'!AN2&gt;0,"Mujer","Hombre")</f>
        <v>Mujer</v>
      </c>
      <c r="AO2" s="368" t="str">
        <f>IF(' Brechas'!AO2&gt;0,"Mujer","Hombre")</f>
        <v>Hombre</v>
      </c>
      <c r="AP2" s="368" t="str">
        <f>IF(' Brechas'!AP2&gt;0,"Mujer","Hombre")</f>
        <v>Hombre</v>
      </c>
      <c r="AQ2" s="368" t="str">
        <f>IF(' Brechas'!AQ2&gt;0,"Mujer","Hombre")</f>
        <v>Hombre</v>
      </c>
      <c r="AR2" s="368" t="str">
        <f>IF(' Brechas'!AR2&gt;0,"Mujer","Hombre")</f>
        <v>Hombre</v>
      </c>
      <c r="AS2" s="368" t="str">
        <f>IF(' Brechas'!AS2&gt;0,"Mujer","Hombre")</f>
        <v>Hombre</v>
      </c>
      <c r="AT2" s="368" t="str">
        <f>IF(' Brechas'!AT2&gt;0,"Mujer","Hombre")</f>
        <v>Mujer</v>
      </c>
      <c r="AU2" s="368" t="str">
        <f>IF(' Brechas'!AU2&gt;0,"Mujer","Hombre")</f>
        <v>Mujer</v>
      </c>
      <c r="AV2" s="368" t="str">
        <f>IF(' Brechas'!AV2&gt;0,"Mujer","Hombre")</f>
        <v>Hombre</v>
      </c>
      <c r="AW2" s="368" t="str">
        <f>IF(' Brechas'!AW2&gt;0,"Mujer","Hombre")</f>
        <v>Mujer</v>
      </c>
      <c r="AX2" s="368" t="str">
        <f>IF(' Brechas'!AX2&gt;0,"Mujer","Hombre")</f>
        <v>Mujer</v>
      </c>
      <c r="AY2" s="368" t="str">
        <f>IF(' Brechas'!AY2&gt;0,"Mujer","Hombre")</f>
        <v>Mujer</v>
      </c>
      <c r="AZ2" s="368" t="str">
        <f>IF(' Brechas'!AZ2&gt;0,"Mujer","Hombre")</f>
        <v>Mujer</v>
      </c>
      <c r="BA2" s="368" t="str">
        <f>IF(' Brechas'!BA2&gt;0,"Mujer","Hombre")</f>
        <v>Hombre</v>
      </c>
      <c r="BB2" s="368" t="str">
        <f>IF(' Brechas'!BB2&gt;0,"Mujer","Hombre")</f>
        <v>Hombre</v>
      </c>
      <c r="BC2" s="368" t="str">
        <f>IF(' Brechas'!BC2&gt;0,"Mujer","Hombre")</f>
        <v>Hombre</v>
      </c>
      <c r="BD2" s="368" t="str">
        <f>IF(' Brechas'!BD2&gt;0,"Mujer","Hombre")</f>
        <v>Hombre</v>
      </c>
      <c r="BE2" s="368" t="str">
        <f>IF(' Brechas'!BE2&gt;0,"Mujer","Hombre")</f>
        <v>Hombre</v>
      </c>
      <c r="BF2" s="368" t="str">
        <f>IF(' Brechas'!BF2&gt;0,"Mujer","Hombre")</f>
        <v>Hombre</v>
      </c>
      <c r="BG2" s="368" t="str">
        <f>IF(' Brechas'!BG2&gt;0,"Mujer","Hombre")</f>
        <v>Hombre</v>
      </c>
      <c r="BH2" s="368" t="str">
        <f>IF(' Brechas'!BH2&gt;0,"Mujer","Hombre")</f>
        <v>Hombre</v>
      </c>
      <c r="BI2" s="368" t="str">
        <f>IF(' Brechas'!BI2&gt;0,"Mujer","Hombre")</f>
        <v>Mujer</v>
      </c>
      <c r="BJ2" s="368" t="str">
        <f>IF(' Brechas'!BJ2&gt;0,"Mujer","Hombre")</f>
        <v>Hombre</v>
      </c>
      <c r="BK2" s="368" t="str">
        <f>IF(' Brechas'!BK2&gt;0,"Mujer","Hombre")</f>
        <v>Hombre</v>
      </c>
      <c r="BL2" s="368" t="str">
        <f>IF(' Brechas'!BL2&gt;0,"Mujer","Hombre")</f>
        <v>Hombre</v>
      </c>
      <c r="BM2" s="368" t="str">
        <f>IF(' Brechas'!BM2&gt;0,"Mujer","Hombre")</f>
        <v>Mujer</v>
      </c>
      <c r="BN2" s="368" t="str">
        <f>IF(' Brechas'!BN2&gt;0,"Mujer","Hombre")</f>
        <v>Mujer</v>
      </c>
      <c r="BO2" s="368" t="str">
        <f>IF(' Brechas'!BO2&gt;0,"Mujer","Hombre")</f>
        <v>Mujer</v>
      </c>
      <c r="BP2" s="368" t="str">
        <f>IF(' Brechas'!BP2&gt;0,"Mujer","Hombre")</f>
        <v>Hombre</v>
      </c>
      <c r="BQ2" s="368" t="str">
        <f>IF(' Brechas'!BQ2&gt;0,"Mujer","Hombre")</f>
        <v>Mujer</v>
      </c>
      <c r="BR2" s="368" t="str">
        <f>IF(' Brechas'!BR2&gt;0,"Mujer","Hombre")</f>
        <v>Hombre</v>
      </c>
      <c r="BS2" s="368" t="str">
        <f>IF(' Brechas'!BS2&gt;0,"Mujer","Hombre")</f>
        <v>Hombre</v>
      </c>
      <c r="BT2" s="368" t="str">
        <f>IF(' Brechas'!BT2&gt;0,"Mujer","Hombre")</f>
        <v>Hombre</v>
      </c>
      <c r="BU2" s="368" t="str">
        <f>IF(' Brechas'!BU2&gt;0,"Mujer","Hombre")</f>
        <v>Mujer</v>
      </c>
    </row>
    <row r="3" spans="1:73">
      <c r="A3" s="367">
        <v>8</v>
      </c>
      <c r="B3" s="367" t="s">
        <v>81</v>
      </c>
      <c r="C3" s="367">
        <v>2024</v>
      </c>
      <c r="D3" s="368" t="str">
        <f>IF(' Brechas'!D3&gt;0,"Mujer","Hombre")</f>
        <v>Hombre</v>
      </c>
      <c r="E3" s="368" t="str">
        <f>IF(' Brechas'!E3&gt;0,"Mujer","Hombre")</f>
        <v>Hombre</v>
      </c>
      <c r="F3" s="368" t="str">
        <f>IF(' Brechas'!F3&gt;0,"Mujer","Hombre")</f>
        <v>Mujer</v>
      </c>
      <c r="G3" s="368" t="str">
        <f>IF(' Brechas'!G3&gt;0,"Mujer","Hombre")</f>
        <v>Mujer</v>
      </c>
      <c r="H3" s="368" t="str">
        <f>IF(' Brechas'!H3&gt;0,"Mujer","Hombre")</f>
        <v>Mujer</v>
      </c>
      <c r="I3" s="368" t="str">
        <f>IF(' Brechas'!I3&gt;0,"Mujer","Hombre")</f>
        <v>Mujer</v>
      </c>
      <c r="J3" s="368" t="str">
        <f>IF(' Brechas'!J3&gt;0,"Mujer","Hombre")</f>
        <v>Mujer</v>
      </c>
      <c r="K3" s="368" t="str">
        <f>IF(' Brechas'!K3&gt;0,"Mujer","Hombre")</f>
        <v>Mujer</v>
      </c>
      <c r="L3" s="368" t="str">
        <f>IF(' Brechas'!L3&gt;0,"Mujer","Hombre")</f>
        <v>Mujer</v>
      </c>
      <c r="M3" s="368" t="str">
        <f>IF(' Brechas'!M3&gt;0,"Mujer","Hombre")</f>
        <v>Mujer</v>
      </c>
      <c r="N3" s="368" t="str">
        <f>IF(' Brechas'!N3&gt;0,"Mujer","Hombre")</f>
        <v>Mujer</v>
      </c>
      <c r="O3" s="368" t="str">
        <f>IF(' Brechas'!O3&gt;0,"Mujer","Hombre")</f>
        <v>Mujer</v>
      </c>
      <c r="P3" s="368" t="str">
        <f>IF(' Brechas'!P3&gt;0,"Mujer","Hombre")</f>
        <v>Mujer</v>
      </c>
      <c r="Q3" s="368" t="str">
        <f>IF(' Brechas'!Q3&gt;0,"Mujer","Hombre")</f>
        <v>Hombre</v>
      </c>
      <c r="R3" s="368" t="str">
        <f>IF(' Brechas'!R3&gt;0,"Mujer","Hombre")</f>
        <v>Mujer</v>
      </c>
      <c r="S3" s="368" t="str">
        <f>IF(' Brechas'!S3&gt;0,"Mujer","Hombre")</f>
        <v>Mujer</v>
      </c>
      <c r="T3" s="368" t="str">
        <f>IF(' Brechas'!T3&gt;0,"Mujer","Hombre")</f>
        <v>Hombre</v>
      </c>
      <c r="U3" s="368" t="str">
        <f>IF(' Brechas'!U3&gt;0,"Mujer","Hombre")</f>
        <v>Mujer</v>
      </c>
      <c r="V3" s="368" t="str">
        <f>IF(' Brechas'!V3&gt;0,"Mujer","Hombre")</f>
        <v>Mujer</v>
      </c>
      <c r="W3" s="368" t="str">
        <f>IF(' Brechas'!W3&gt;0,"Mujer","Hombre")</f>
        <v>Mujer</v>
      </c>
      <c r="X3" s="368" t="str">
        <f>IF(' Brechas'!X3&gt;0,"Mujer","Hombre")</f>
        <v>Mujer</v>
      </c>
      <c r="Y3" s="368" t="str">
        <f>IF(' Brechas'!Y3&gt;0,"Mujer","Hombre")</f>
        <v>Mujer</v>
      </c>
      <c r="Z3" s="368" t="str">
        <f>IF(' Brechas'!Z3&gt;0,"Mujer","Hombre")</f>
        <v>Hombre</v>
      </c>
      <c r="AA3" s="368" t="str">
        <f>IF(' Brechas'!AA3&gt;0,"Mujer","Hombre")</f>
        <v>Hombre</v>
      </c>
      <c r="AB3" s="368" t="str">
        <f>IF(' Brechas'!AB3&gt;0,"Mujer","Hombre")</f>
        <v>Mujer</v>
      </c>
      <c r="AC3" s="368" t="str">
        <f>IF(' Brechas'!AC3&gt;0,"Mujer","Hombre")</f>
        <v>Hombre</v>
      </c>
      <c r="AD3" s="368" t="str">
        <f>IF(' Brechas'!AD3&gt;0,"Mujer","Hombre")</f>
        <v>Hombre</v>
      </c>
      <c r="AE3" s="368" t="str">
        <f>IF(' Brechas'!AE3&gt;0,"Mujer","Hombre")</f>
        <v>Hombre</v>
      </c>
      <c r="AF3" s="368" t="str">
        <f>IF(' Brechas'!AF3&gt;0,"Mujer","Hombre")</f>
        <v>Mujer</v>
      </c>
      <c r="AG3" s="368" t="str">
        <f>IF(' Brechas'!AG3&gt;0,"Mujer","Hombre")</f>
        <v>Mujer</v>
      </c>
      <c r="AH3" s="368" t="str">
        <f>IF(' Brechas'!AH3&gt;0,"Mujer","Hombre")</f>
        <v>Mujer</v>
      </c>
      <c r="AI3" s="368" t="str">
        <f>IF(' Brechas'!AI3&gt;0,"Mujer","Hombre")</f>
        <v>Mujer</v>
      </c>
      <c r="AJ3" s="368" t="str">
        <f>IF(' Brechas'!AJ3&gt;0,"Mujer","Hombre")</f>
        <v>Mujer</v>
      </c>
      <c r="AK3" s="368" t="str">
        <f>IF(' Brechas'!AK3&gt;0,"Mujer","Hombre")</f>
        <v>Mujer</v>
      </c>
      <c r="AL3" s="368" t="str">
        <f>IF(' Brechas'!AL3&gt;0,"Mujer","Hombre")</f>
        <v>Hombre</v>
      </c>
      <c r="AM3" s="368" t="str">
        <f>IF(' Brechas'!AM3&gt;0,"Mujer","Hombre")</f>
        <v>Mujer</v>
      </c>
      <c r="AN3" s="368" t="str">
        <f>IF(' Brechas'!AN3&gt;0,"Mujer","Hombre")</f>
        <v>Mujer</v>
      </c>
      <c r="AO3" s="368" t="str">
        <f>IF(' Brechas'!AO3&gt;0,"Mujer","Hombre")</f>
        <v>Hombre</v>
      </c>
      <c r="AP3" s="368" t="str">
        <f>IF(' Brechas'!AP3&gt;0,"Mujer","Hombre")</f>
        <v>Hombre</v>
      </c>
      <c r="AQ3" s="368" t="str">
        <f>IF(' Brechas'!AQ3&gt;0,"Mujer","Hombre")</f>
        <v>Hombre</v>
      </c>
      <c r="AR3" s="368" t="str">
        <f>IF(' Brechas'!AR3&gt;0,"Mujer","Hombre")</f>
        <v>Hombre</v>
      </c>
      <c r="AS3" s="368" t="str">
        <f>IF(' Brechas'!AS3&gt;0,"Mujer","Hombre")</f>
        <v>Mujer</v>
      </c>
      <c r="AT3" s="368" t="str">
        <f>IF(' Brechas'!AT3&gt;0,"Mujer","Hombre")</f>
        <v>Mujer</v>
      </c>
      <c r="AU3" s="368" t="str">
        <f>IF(' Brechas'!AU3&gt;0,"Mujer","Hombre")</f>
        <v>Hombre</v>
      </c>
      <c r="AV3" s="368" t="str">
        <f>IF(' Brechas'!AV3&gt;0,"Mujer","Hombre")</f>
        <v>Hombre</v>
      </c>
      <c r="AW3" s="368" t="str">
        <f>IF(' Brechas'!AW3&gt;0,"Mujer","Hombre")</f>
        <v>Hombre</v>
      </c>
      <c r="AX3" s="368" t="str">
        <f>IF(' Brechas'!AX3&gt;0,"Mujer","Hombre")</f>
        <v>Hombre</v>
      </c>
      <c r="AY3" s="368" t="str">
        <f>IF(' Brechas'!AY3&gt;0,"Mujer","Hombre")</f>
        <v>Mujer</v>
      </c>
      <c r="AZ3" s="368" t="str">
        <f>IF(' Brechas'!AZ3&gt;0,"Mujer","Hombre")</f>
        <v>Mujer</v>
      </c>
      <c r="BA3" s="368" t="str">
        <f>IF(' Brechas'!BA3&gt;0,"Mujer","Hombre")</f>
        <v>Hombre</v>
      </c>
      <c r="BB3" s="368" t="str">
        <f>IF(' Brechas'!BB3&gt;0,"Mujer","Hombre")</f>
        <v>Hombre</v>
      </c>
      <c r="BC3" s="368" t="str">
        <f>IF(' Brechas'!BC3&gt;0,"Mujer","Hombre")</f>
        <v>Hombre</v>
      </c>
      <c r="BD3" s="368" t="str">
        <f>IF(' Brechas'!BD3&gt;0,"Mujer","Hombre")</f>
        <v>Mujer</v>
      </c>
      <c r="BE3" s="368" t="str">
        <f>IF(' Brechas'!BE3&gt;0,"Mujer","Hombre")</f>
        <v>Hombre</v>
      </c>
      <c r="BF3" s="368" t="str">
        <f>IF(' Brechas'!BF3&gt;0,"Mujer","Hombre")</f>
        <v>Hombre</v>
      </c>
      <c r="BG3" s="368" t="str">
        <f>IF(' Brechas'!BG3&gt;0,"Mujer","Hombre")</f>
        <v>Hombre</v>
      </c>
      <c r="BH3" s="368" t="str">
        <f>IF(' Brechas'!BH3&gt;0,"Mujer","Hombre")</f>
        <v>Hombre</v>
      </c>
      <c r="BI3" s="368" t="str">
        <f>IF(' Brechas'!BI3&gt;0,"Mujer","Hombre")</f>
        <v>Mujer</v>
      </c>
      <c r="BJ3" s="368" t="str">
        <f>IF(' Brechas'!BJ3&gt;0,"Mujer","Hombre")</f>
        <v>Hombre</v>
      </c>
      <c r="BK3" s="368" t="str">
        <f>IF(' Brechas'!BK3&gt;0,"Mujer","Hombre")</f>
        <v>Hombre</v>
      </c>
      <c r="BL3" s="368" t="str">
        <f>IF(' Brechas'!BL3&gt;0,"Mujer","Hombre")</f>
        <v>Hombre</v>
      </c>
      <c r="BM3" s="368" t="str">
        <f>IF(' Brechas'!BM3&gt;0,"Mujer","Hombre")</f>
        <v>Hombre</v>
      </c>
      <c r="BN3" s="368" t="str">
        <f>IF(' Brechas'!BN3&gt;0,"Mujer","Hombre")</f>
        <v>Mujer</v>
      </c>
      <c r="BO3" s="368" t="str">
        <f>IF(' Brechas'!BO3&gt;0,"Mujer","Hombre")</f>
        <v>Mujer</v>
      </c>
      <c r="BP3" s="368" t="str">
        <f>IF(' Brechas'!BP3&gt;0,"Mujer","Hombre")</f>
        <v>Hombre</v>
      </c>
      <c r="BQ3" s="368" t="str">
        <f>IF(' Brechas'!BQ3&gt;0,"Mujer","Hombre")</f>
        <v>Hombre</v>
      </c>
      <c r="BR3" s="368" t="str">
        <f>IF(' Brechas'!BR3&gt;0,"Mujer","Hombre")</f>
        <v>Hombre</v>
      </c>
      <c r="BS3" s="368" t="str">
        <f>IF(' Brechas'!BS3&gt;0,"Mujer","Hombre")</f>
        <v>Hombre</v>
      </c>
      <c r="BT3" s="368" t="str">
        <f>IF(' Brechas'!BT3&gt;0,"Mujer","Hombre")</f>
        <v>Hombre</v>
      </c>
      <c r="BU3" s="368" t="str">
        <f>IF(' Brechas'!BU3&gt;0,"Mujer","Hombre")</f>
        <v>Hombre</v>
      </c>
    </row>
    <row r="4" spans="1:73" ht="27">
      <c r="A4" s="367">
        <v>11</v>
      </c>
      <c r="B4" s="367" t="s">
        <v>82</v>
      </c>
      <c r="C4" s="367">
        <v>2024</v>
      </c>
      <c r="D4" s="368" t="str">
        <f>IF(' Brechas'!D4&gt;0,"Mujer","Hombre")</f>
        <v>Mujer</v>
      </c>
      <c r="E4" s="368" t="str">
        <f>IF(' Brechas'!E4&gt;0,"Mujer","Hombre")</f>
        <v>Mujer</v>
      </c>
      <c r="F4" s="368" t="str">
        <f>IF(' Brechas'!F4&gt;0,"Mujer","Hombre")</f>
        <v>Mujer</v>
      </c>
      <c r="G4" s="368" t="str">
        <f>IF(' Brechas'!G4&gt;0,"Mujer","Hombre")</f>
        <v>Mujer</v>
      </c>
      <c r="H4" s="368" t="str">
        <f>IF(' Brechas'!H4&gt;0,"Mujer","Hombre")</f>
        <v>Mujer</v>
      </c>
      <c r="I4" s="368" t="str">
        <f>IF(' Brechas'!I4&gt;0,"Mujer","Hombre")</f>
        <v>Mujer</v>
      </c>
      <c r="J4" s="368" t="str">
        <f>IF(' Brechas'!J4&gt;0,"Mujer","Hombre")</f>
        <v>Mujer</v>
      </c>
      <c r="K4" s="368" t="str">
        <f>IF(' Brechas'!K4&gt;0,"Mujer","Hombre")</f>
        <v>Mujer</v>
      </c>
      <c r="L4" s="368" t="str">
        <f>IF(' Brechas'!L4&gt;0,"Mujer","Hombre")</f>
        <v>Mujer</v>
      </c>
      <c r="M4" s="368" t="str">
        <f>IF(' Brechas'!M4&gt;0,"Mujer","Hombre")</f>
        <v>Mujer</v>
      </c>
      <c r="N4" s="368" t="str">
        <f>IF(' Brechas'!N4&gt;0,"Mujer","Hombre")</f>
        <v>Mujer</v>
      </c>
      <c r="O4" s="368" t="str">
        <f>IF(' Brechas'!O4&gt;0,"Mujer","Hombre")</f>
        <v>Hombre</v>
      </c>
      <c r="P4" s="368" t="str">
        <f>IF(' Brechas'!P4&gt;0,"Mujer","Hombre")</f>
        <v>Hombre</v>
      </c>
      <c r="Q4" s="368" t="str">
        <f>IF(' Brechas'!Q4&gt;0,"Mujer","Hombre")</f>
        <v>Mujer</v>
      </c>
      <c r="R4" s="368" t="str">
        <f>IF(' Brechas'!R4&gt;0,"Mujer","Hombre")</f>
        <v>Mujer</v>
      </c>
      <c r="S4" s="368" t="str">
        <f>IF(' Brechas'!S4&gt;0,"Mujer","Hombre")</f>
        <v>Mujer</v>
      </c>
      <c r="T4" s="368" t="str">
        <f>IF(' Brechas'!T4&gt;0,"Mujer","Hombre")</f>
        <v>Mujer</v>
      </c>
      <c r="U4" s="368" t="str">
        <f>IF(' Brechas'!U4&gt;0,"Mujer","Hombre")</f>
        <v>Mujer</v>
      </c>
      <c r="V4" s="368" t="str">
        <f>IF(' Brechas'!V4&gt;0,"Mujer","Hombre")</f>
        <v>Mujer</v>
      </c>
      <c r="W4" s="368" t="str">
        <f>IF(' Brechas'!W4&gt;0,"Mujer","Hombre")</f>
        <v>Mujer</v>
      </c>
      <c r="X4" s="368" t="str">
        <f>IF(' Brechas'!X4&gt;0,"Mujer","Hombre")</f>
        <v>Mujer</v>
      </c>
      <c r="Y4" s="368" t="str">
        <f>IF(' Brechas'!Y4&gt;0,"Mujer","Hombre")</f>
        <v>Mujer</v>
      </c>
      <c r="Z4" s="368" t="str">
        <f>IF(' Brechas'!Z4&gt;0,"Mujer","Hombre")</f>
        <v>Hombre</v>
      </c>
      <c r="AA4" s="368" t="str">
        <f>IF(' Brechas'!AA4&gt;0,"Mujer","Hombre")</f>
        <v>Hombre</v>
      </c>
      <c r="AB4" s="368" t="str">
        <f>IF(' Brechas'!AB4&gt;0,"Mujer","Hombre")</f>
        <v>Mujer</v>
      </c>
      <c r="AC4" s="368" t="str">
        <f>IF(' Brechas'!AC4&gt;0,"Mujer","Hombre")</f>
        <v>Hombre</v>
      </c>
      <c r="AD4" s="368" t="str">
        <f>IF(' Brechas'!AD4&gt;0,"Mujer","Hombre")</f>
        <v>Hombre</v>
      </c>
      <c r="AE4" s="368" t="str">
        <f>IF(' Brechas'!AE4&gt;0,"Mujer","Hombre")</f>
        <v>Hombre</v>
      </c>
      <c r="AF4" s="368" t="str">
        <f>IF(' Brechas'!AF4&gt;0,"Mujer","Hombre")</f>
        <v>Mujer</v>
      </c>
      <c r="AG4" s="368" t="str">
        <f>IF(' Brechas'!AG4&gt;0,"Mujer","Hombre")</f>
        <v>Mujer</v>
      </c>
      <c r="AH4" s="368" t="str">
        <f>IF(' Brechas'!AH4&gt;0,"Mujer","Hombre")</f>
        <v>Mujer</v>
      </c>
      <c r="AI4" s="368" t="str">
        <f>IF(' Brechas'!AI4&gt;0,"Mujer","Hombre")</f>
        <v>Mujer</v>
      </c>
      <c r="AJ4" s="368" t="str">
        <f>IF(' Brechas'!AJ4&gt;0,"Mujer","Hombre")</f>
        <v>Mujer</v>
      </c>
      <c r="AK4" s="368" t="str">
        <f>IF(' Brechas'!AK4&gt;0,"Mujer","Hombre")</f>
        <v>Mujer</v>
      </c>
      <c r="AL4" s="368" t="str">
        <f>IF(' Brechas'!AL4&gt;0,"Mujer","Hombre")</f>
        <v>Hombre</v>
      </c>
      <c r="AM4" s="368" t="str">
        <f>IF(' Brechas'!AM4&gt;0,"Mujer","Hombre")</f>
        <v>Mujer</v>
      </c>
      <c r="AN4" s="368" t="str">
        <f>IF(' Brechas'!AN4&gt;0,"Mujer","Hombre")</f>
        <v>Mujer</v>
      </c>
      <c r="AO4" s="368" t="str">
        <f>IF(' Brechas'!AO4&gt;0,"Mujer","Hombre")</f>
        <v>Hombre</v>
      </c>
      <c r="AP4" s="368" t="str">
        <f>IF(' Brechas'!AP4&gt;0,"Mujer","Hombre")</f>
        <v>Hombre</v>
      </c>
      <c r="AQ4" s="368" t="str">
        <f>IF(' Brechas'!AQ4&gt;0,"Mujer","Hombre")</f>
        <v>Hombre</v>
      </c>
      <c r="AR4" s="368" t="str">
        <f>IF(' Brechas'!AR4&gt;0,"Mujer","Hombre")</f>
        <v>Hombre</v>
      </c>
      <c r="AS4" s="368" t="str">
        <f>IF(' Brechas'!AS4&gt;0,"Mujer","Hombre")</f>
        <v>Mujer</v>
      </c>
      <c r="AT4" s="368" t="str">
        <f>IF(' Brechas'!AT4&gt;0,"Mujer","Hombre")</f>
        <v>Hombre</v>
      </c>
      <c r="AU4" s="368" t="str">
        <f>IF(' Brechas'!AU4&gt;0,"Mujer","Hombre")</f>
        <v>Mujer</v>
      </c>
      <c r="AV4" s="368" t="str">
        <f>IF(' Brechas'!AV4&gt;0,"Mujer","Hombre")</f>
        <v>Hombre</v>
      </c>
      <c r="AW4" s="368" t="str">
        <f>IF(' Brechas'!AW4&gt;0,"Mujer","Hombre")</f>
        <v>Hombre</v>
      </c>
      <c r="AX4" s="368" t="str">
        <f>IF(' Brechas'!AX4&gt;0,"Mujer","Hombre")</f>
        <v>Hombre</v>
      </c>
      <c r="AY4" s="368" t="str">
        <f>IF(' Brechas'!AY4&gt;0,"Mujer","Hombre")</f>
        <v>Mujer</v>
      </c>
      <c r="AZ4" s="368" t="str">
        <f>IF(' Brechas'!AZ4&gt;0,"Mujer","Hombre")</f>
        <v>Mujer</v>
      </c>
      <c r="BA4" s="368" t="str">
        <f>IF(' Brechas'!BA4&gt;0,"Mujer","Hombre")</f>
        <v>Hombre</v>
      </c>
      <c r="BB4" s="368" t="str">
        <f>IF(' Brechas'!BB4&gt;0,"Mujer","Hombre")</f>
        <v>Hombre</v>
      </c>
      <c r="BC4" s="368" t="str">
        <f>IF(' Brechas'!BC4&gt;0,"Mujer","Hombre")</f>
        <v>Hombre</v>
      </c>
      <c r="BD4" s="368" t="str">
        <f>IF(' Brechas'!BD4&gt;0,"Mujer","Hombre")</f>
        <v>Mujer</v>
      </c>
      <c r="BE4" s="368" t="str">
        <f>IF(' Brechas'!BE4&gt;0,"Mujer","Hombre")</f>
        <v>Hombre</v>
      </c>
      <c r="BF4" s="368" t="str">
        <f>IF(' Brechas'!BF4&gt;0,"Mujer","Hombre")</f>
        <v>Hombre</v>
      </c>
      <c r="BG4" s="368" t="str">
        <f>IF(' Brechas'!BG4&gt;0,"Mujer","Hombre")</f>
        <v>Hombre</v>
      </c>
      <c r="BH4" s="368" t="str">
        <f>IF(' Brechas'!BH4&gt;0,"Mujer","Hombre")</f>
        <v>Hombre</v>
      </c>
      <c r="BI4" s="368" t="str">
        <f>IF(' Brechas'!BI4&gt;0,"Mujer","Hombre")</f>
        <v>Mujer</v>
      </c>
      <c r="BJ4" s="368" t="str">
        <f>IF(' Brechas'!BJ4&gt;0,"Mujer","Hombre")</f>
        <v>Hombre</v>
      </c>
      <c r="BK4" s="368" t="str">
        <f>IF(' Brechas'!BK4&gt;0,"Mujer","Hombre")</f>
        <v>Hombre</v>
      </c>
      <c r="BL4" s="368" t="str">
        <f>IF(' Brechas'!BL4&gt;0,"Mujer","Hombre")</f>
        <v>Hombre</v>
      </c>
      <c r="BM4" s="368" t="str">
        <f>IF(' Brechas'!BM4&gt;0,"Mujer","Hombre")</f>
        <v>Mujer</v>
      </c>
      <c r="BN4" s="368" t="str">
        <f>IF(' Brechas'!BN4&gt;0,"Mujer","Hombre")</f>
        <v>Mujer</v>
      </c>
      <c r="BO4" s="368" t="str">
        <f>IF(' Brechas'!BO4&gt;0,"Mujer","Hombre")</f>
        <v>Mujer</v>
      </c>
      <c r="BP4" s="368" t="str">
        <f>IF(' Brechas'!BP4&gt;0,"Mujer","Hombre")</f>
        <v>Hombre</v>
      </c>
      <c r="BQ4" s="368" t="str">
        <f>IF(' Brechas'!BQ4&gt;0,"Mujer","Hombre")</f>
        <v>Mujer</v>
      </c>
      <c r="BR4" s="368" t="str">
        <f>IF(' Brechas'!BR4&gt;0,"Mujer","Hombre")</f>
        <v>Hombre</v>
      </c>
      <c r="BS4" s="368" t="str">
        <f>IF(' Brechas'!BS4&gt;0,"Mujer","Hombre")</f>
        <v>Mujer</v>
      </c>
      <c r="BT4" s="368" t="str">
        <f>IF(' Brechas'!BT4&gt;0,"Mujer","Hombre")</f>
        <v>Hombre</v>
      </c>
      <c r="BU4" s="368" t="str">
        <f>IF(' Brechas'!BU4&gt;0,"Mujer","Hombre")</f>
        <v>Mujer</v>
      </c>
    </row>
    <row r="5" spans="1:73">
      <c r="A5" s="367">
        <v>13</v>
      </c>
      <c r="B5" s="367" t="s">
        <v>83</v>
      </c>
      <c r="C5" s="367">
        <v>2024</v>
      </c>
      <c r="D5" s="368" t="str">
        <f>IF(' Brechas'!D5&gt;0,"Mujer","Hombre")</f>
        <v>Hombre</v>
      </c>
      <c r="E5" s="368" t="str">
        <f>IF(' Brechas'!E5&gt;0,"Mujer","Hombre")</f>
        <v>Hombre</v>
      </c>
      <c r="F5" s="368" t="str">
        <f>IF(' Brechas'!F5&gt;0,"Mujer","Hombre")</f>
        <v>Mujer</v>
      </c>
      <c r="G5" s="368" t="str">
        <f>IF(' Brechas'!G5&gt;0,"Mujer","Hombre")</f>
        <v>Mujer</v>
      </c>
      <c r="H5" s="368" t="str">
        <f>IF(' Brechas'!H5&gt;0,"Mujer","Hombre")</f>
        <v>Mujer</v>
      </c>
      <c r="I5" s="368" t="str">
        <f>IF(' Brechas'!I5&gt;0,"Mujer","Hombre")</f>
        <v>Mujer</v>
      </c>
      <c r="J5" s="368" t="str">
        <f>IF(' Brechas'!J5&gt;0,"Mujer","Hombre")</f>
        <v>Mujer</v>
      </c>
      <c r="K5" s="368" t="str">
        <f>IF(' Brechas'!K5&gt;0,"Mujer","Hombre")</f>
        <v>Mujer</v>
      </c>
      <c r="L5" s="368" t="str">
        <f>IF(' Brechas'!L5&gt;0,"Mujer","Hombre")</f>
        <v>Mujer</v>
      </c>
      <c r="M5" s="368" t="str">
        <f>IF(' Brechas'!M5&gt;0,"Mujer","Hombre")</f>
        <v>Mujer</v>
      </c>
      <c r="N5" s="368" t="str">
        <f>IF(' Brechas'!N5&gt;0,"Mujer","Hombre")</f>
        <v>Mujer</v>
      </c>
      <c r="O5" s="368" t="str">
        <f>IF(' Brechas'!O5&gt;0,"Mujer","Hombre")</f>
        <v>Mujer</v>
      </c>
      <c r="P5" s="368" t="str">
        <f>IF(' Brechas'!P5&gt;0,"Mujer","Hombre")</f>
        <v>Hombre</v>
      </c>
      <c r="Q5" s="368" t="str">
        <f>IF(' Brechas'!Q5&gt;0,"Mujer","Hombre")</f>
        <v>Mujer</v>
      </c>
      <c r="R5" s="368" t="str">
        <f>IF(' Brechas'!R5&gt;0,"Mujer","Hombre")</f>
        <v>Hombre</v>
      </c>
      <c r="S5" s="368" t="str">
        <f>IF(' Brechas'!S5&gt;0,"Mujer","Hombre")</f>
        <v>Mujer</v>
      </c>
      <c r="T5" s="368" t="str">
        <f>IF(' Brechas'!T5&gt;0,"Mujer","Hombre")</f>
        <v>Hombre</v>
      </c>
      <c r="U5" s="368" t="str">
        <f>IF(' Brechas'!U5&gt;0,"Mujer","Hombre")</f>
        <v>Mujer</v>
      </c>
      <c r="V5" s="368" t="str">
        <f>IF(' Brechas'!V5&gt;0,"Mujer","Hombre")</f>
        <v>Mujer</v>
      </c>
      <c r="W5" s="368" t="str">
        <f>IF(' Brechas'!W5&gt;0,"Mujer","Hombre")</f>
        <v>Mujer</v>
      </c>
      <c r="X5" s="368" t="str">
        <f>IF(' Brechas'!X5&gt;0,"Mujer","Hombre")</f>
        <v>Mujer</v>
      </c>
      <c r="Y5" s="368" t="str">
        <f>IF(' Brechas'!Y5&gt;0,"Mujer","Hombre")</f>
        <v>Mujer</v>
      </c>
      <c r="Z5" s="368" t="str">
        <f>IF(' Brechas'!Z5&gt;0,"Mujer","Hombre")</f>
        <v>Hombre</v>
      </c>
      <c r="AA5" s="368" t="str">
        <f>IF(' Brechas'!AA5&gt;0,"Mujer","Hombre")</f>
        <v>Hombre</v>
      </c>
      <c r="AB5" s="368" t="str">
        <f>IF(' Brechas'!AB5&gt;0,"Mujer","Hombre")</f>
        <v>Hombre</v>
      </c>
      <c r="AC5" s="368" t="str">
        <f>IF(' Brechas'!AC5&gt;0,"Mujer","Hombre")</f>
        <v>Hombre</v>
      </c>
      <c r="AD5" s="368" t="str">
        <f>IF(' Brechas'!AD5&gt;0,"Mujer","Hombre")</f>
        <v>Hombre</v>
      </c>
      <c r="AE5" s="368" t="str">
        <f>IF(' Brechas'!AE5&gt;0,"Mujer","Hombre")</f>
        <v>Hombre</v>
      </c>
      <c r="AF5" s="368" t="str">
        <f>IF(' Brechas'!AF5&gt;0,"Mujer","Hombre")</f>
        <v>Hombre</v>
      </c>
      <c r="AG5" s="368" t="str">
        <f>IF(' Brechas'!AG5&gt;0,"Mujer","Hombre")</f>
        <v>Mujer</v>
      </c>
      <c r="AH5" s="368" t="str">
        <f>IF(' Brechas'!AH5&gt;0,"Mujer","Hombre")</f>
        <v>Hombre</v>
      </c>
      <c r="AI5" s="368" t="str">
        <f>IF(' Brechas'!AI5&gt;0,"Mujer","Hombre")</f>
        <v>Mujer</v>
      </c>
      <c r="AJ5" s="368" t="str">
        <f>IF(' Brechas'!AJ5&gt;0,"Mujer","Hombre")</f>
        <v>Mujer</v>
      </c>
      <c r="AK5" s="368" t="str">
        <f>IF(' Brechas'!AK5&gt;0,"Mujer","Hombre")</f>
        <v>Mujer</v>
      </c>
      <c r="AL5" s="368" t="str">
        <f>IF(' Brechas'!AL5&gt;0,"Mujer","Hombre")</f>
        <v>Hombre</v>
      </c>
      <c r="AM5" s="368" t="str">
        <f>IF(' Brechas'!AM5&gt;0,"Mujer","Hombre")</f>
        <v>Mujer</v>
      </c>
      <c r="AN5" s="368" t="str">
        <f>IF(' Brechas'!AN5&gt;0,"Mujer","Hombre")</f>
        <v>Mujer</v>
      </c>
      <c r="AO5" s="368" t="str">
        <f>IF(' Brechas'!AO5&gt;0,"Mujer","Hombre")</f>
        <v>Hombre</v>
      </c>
      <c r="AP5" s="368" t="str">
        <f>IF(' Brechas'!AP5&gt;0,"Mujer","Hombre")</f>
        <v>Hombre</v>
      </c>
      <c r="AQ5" s="368" t="str">
        <f>IF(' Brechas'!AQ5&gt;0,"Mujer","Hombre")</f>
        <v>Hombre</v>
      </c>
      <c r="AR5" s="368" t="str">
        <f>IF(' Brechas'!AR5&gt;0,"Mujer","Hombre")</f>
        <v>Hombre</v>
      </c>
      <c r="AS5" s="368" t="str">
        <f>IF(' Brechas'!AS5&gt;0,"Mujer","Hombre")</f>
        <v>Hombre</v>
      </c>
      <c r="AT5" s="368" t="str">
        <f>IF(' Brechas'!AT5&gt;0,"Mujer","Hombre")</f>
        <v>Mujer</v>
      </c>
      <c r="AU5" s="368" t="str">
        <f>IF(' Brechas'!AU5&gt;0,"Mujer","Hombre")</f>
        <v>Hombre</v>
      </c>
      <c r="AV5" s="368" t="str">
        <f>IF(' Brechas'!AV5&gt;0,"Mujer","Hombre")</f>
        <v>Mujer</v>
      </c>
      <c r="AW5" s="368" t="str">
        <f>IF(' Brechas'!AW5&gt;0,"Mujer","Hombre")</f>
        <v>Hombre</v>
      </c>
      <c r="AX5" s="368" t="str">
        <f>IF(' Brechas'!AX5&gt;0,"Mujer","Hombre")</f>
        <v>Mujer</v>
      </c>
      <c r="AY5" s="368" t="str">
        <f>IF(' Brechas'!AY5&gt;0,"Mujer","Hombre")</f>
        <v>Mujer</v>
      </c>
      <c r="AZ5" s="368" t="str">
        <f>IF(' Brechas'!AZ5&gt;0,"Mujer","Hombre")</f>
        <v>Mujer</v>
      </c>
      <c r="BA5" s="368" t="str">
        <f>IF(' Brechas'!BA5&gt;0,"Mujer","Hombre")</f>
        <v>Hombre</v>
      </c>
      <c r="BB5" s="368" t="str">
        <f>IF(' Brechas'!BB5&gt;0,"Mujer","Hombre")</f>
        <v>Hombre</v>
      </c>
      <c r="BC5" s="368" t="str">
        <f>IF(' Brechas'!BC5&gt;0,"Mujer","Hombre")</f>
        <v>Mujer</v>
      </c>
      <c r="BD5" s="368" t="str">
        <f>IF(' Brechas'!BD5&gt;0,"Mujer","Hombre")</f>
        <v>Hombre</v>
      </c>
      <c r="BE5" s="368" t="str">
        <f>IF(' Brechas'!BE5&gt;0,"Mujer","Hombre")</f>
        <v>Hombre</v>
      </c>
      <c r="BF5" s="368" t="str">
        <f>IF(' Brechas'!BF5&gt;0,"Mujer","Hombre")</f>
        <v>Hombre</v>
      </c>
      <c r="BG5" s="368" t="str">
        <f>IF(' Brechas'!BG5&gt;0,"Mujer","Hombre")</f>
        <v>Hombre</v>
      </c>
      <c r="BH5" s="368" t="str">
        <f>IF(' Brechas'!BH5&gt;0,"Mujer","Hombre")</f>
        <v>Hombre</v>
      </c>
      <c r="BI5" s="368" t="str">
        <f>IF(' Brechas'!BI5&gt;0,"Mujer","Hombre")</f>
        <v>Mujer</v>
      </c>
      <c r="BJ5" s="368" t="str">
        <f>IF(' Brechas'!BJ5&gt;0,"Mujer","Hombre")</f>
        <v>Hombre</v>
      </c>
      <c r="BK5" s="368" t="str">
        <f>IF(' Brechas'!BK5&gt;0,"Mujer","Hombre")</f>
        <v>Hombre</v>
      </c>
      <c r="BL5" s="368" t="str">
        <f>IF(' Brechas'!BL5&gt;0,"Mujer","Hombre")</f>
        <v>Hombre</v>
      </c>
      <c r="BM5" s="368" t="str">
        <f>IF(' Brechas'!BM5&gt;0,"Mujer","Hombre")</f>
        <v>Hombre</v>
      </c>
      <c r="BN5" s="368" t="str">
        <f>IF(' Brechas'!BN5&gt;0,"Mujer","Hombre")</f>
        <v>Mujer</v>
      </c>
      <c r="BO5" s="368" t="str">
        <f>IF(' Brechas'!BO5&gt;0,"Mujer","Hombre")</f>
        <v>Mujer</v>
      </c>
      <c r="BP5" s="368" t="str">
        <f>IF(' Brechas'!BP5&gt;0,"Mujer","Hombre")</f>
        <v>Hombre</v>
      </c>
      <c r="BQ5" s="368" t="str">
        <f>IF(' Brechas'!BQ5&gt;0,"Mujer","Hombre")</f>
        <v>Mujer</v>
      </c>
      <c r="BR5" s="368" t="str">
        <f>IF(' Brechas'!BR5&gt;0,"Mujer","Hombre")</f>
        <v>Mujer</v>
      </c>
      <c r="BS5" s="368" t="str">
        <f>IF(' Brechas'!BS5&gt;0,"Mujer","Hombre")</f>
        <v>Hombre</v>
      </c>
      <c r="BT5" s="368" t="str">
        <f>IF(' Brechas'!BT5&gt;0,"Mujer","Hombre")</f>
        <v>Hombre</v>
      </c>
      <c r="BU5" s="368" t="str">
        <f>IF(' Brechas'!BU5&gt;0,"Mujer","Hombre")</f>
        <v>Mujer</v>
      </c>
    </row>
    <row r="6" spans="1:73">
      <c r="A6" s="367">
        <v>15</v>
      </c>
      <c r="B6" s="367" t="s">
        <v>84</v>
      </c>
      <c r="C6" s="367">
        <v>2024</v>
      </c>
      <c r="D6" s="368" t="str">
        <f>IF(' Brechas'!D6&gt;0,"Mujer","Hombre")</f>
        <v>Hombre</v>
      </c>
      <c r="E6" s="368" t="str">
        <f>IF(' Brechas'!E6&gt;0,"Mujer","Hombre")</f>
        <v>Hombre</v>
      </c>
      <c r="F6" s="368" t="str">
        <f>IF(' Brechas'!F6&gt;0,"Mujer","Hombre")</f>
        <v>Mujer</v>
      </c>
      <c r="G6" s="368" t="str">
        <f>IF(' Brechas'!G6&gt;0,"Mujer","Hombre")</f>
        <v>Mujer</v>
      </c>
      <c r="H6" s="368" t="str">
        <f>IF(' Brechas'!H6&gt;0,"Mujer","Hombre")</f>
        <v>Mujer</v>
      </c>
      <c r="I6" s="368" t="str">
        <f>IF(' Brechas'!I6&gt;0,"Mujer","Hombre")</f>
        <v>Mujer</v>
      </c>
      <c r="J6" s="368" t="str">
        <f>IF(' Brechas'!J6&gt;0,"Mujer","Hombre")</f>
        <v>Mujer</v>
      </c>
      <c r="K6" s="368" t="str">
        <f>IF(' Brechas'!K6&gt;0,"Mujer","Hombre")</f>
        <v>Mujer</v>
      </c>
      <c r="L6" s="368" t="str">
        <f>IF(' Brechas'!L6&gt;0,"Mujer","Hombre")</f>
        <v>Hombre</v>
      </c>
      <c r="M6" s="368" t="str">
        <f>IF(' Brechas'!M6&gt;0,"Mujer","Hombre")</f>
        <v>Mujer</v>
      </c>
      <c r="N6" s="368" t="str">
        <f>IF(' Brechas'!N6&gt;0,"Mujer","Hombre")</f>
        <v>Mujer</v>
      </c>
      <c r="O6" s="368" t="str">
        <f>IF(' Brechas'!O6&gt;0,"Mujer","Hombre")</f>
        <v>Hombre</v>
      </c>
      <c r="P6" s="368" t="str">
        <f>IF(' Brechas'!P6&gt;0,"Mujer","Hombre")</f>
        <v>Hombre</v>
      </c>
      <c r="Q6" s="368" t="str">
        <f>IF(' Brechas'!Q6&gt;0,"Mujer","Hombre")</f>
        <v>Hombre</v>
      </c>
      <c r="R6" s="368" t="str">
        <f>IF(' Brechas'!R6&gt;0,"Mujer","Hombre")</f>
        <v>Hombre</v>
      </c>
      <c r="S6" s="368" t="str">
        <f>IF(' Brechas'!S6&gt;0,"Mujer","Hombre")</f>
        <v>Mujer</v>
      </c>
      <c r="T6" s="368" t="str">
        <f>IF(' Brechas'!T6&gt;0,"Mujer","Hombre")</f>
        <v>Mujer</v>
      </c>
      <c r="U6" s="368" t="str">
        <f>IF(' Brechas'!U6&gt;0,"Mujer","Hombre")</f>
        <v>Mujer</v>
      </c>
      <c r="V6" s="368" t="str">
        <f>IF(' Brechas'!V6&gt;0,"Mujer","Hombre")</f>
        <v>Hombre</v>
      </c>
      <c r="W6" s="368" t="str">
        <f>IF(' Brechas'!W6&gt;0,"Mujer","Hombre")</f>
        <v>Mujer</v>
      </c>
      <c r="X6" s="368" t="str">
        <f>IF(' Brechas'!X6&gt;0,"Mujer","Hombre")</f>
        <v>Mujer</v>
      </c>
      <c r="Y6" s="368" t="str">
        <f>IF(' Brechas'!Y6&gt;0,"Mujer","Hombre")</f>
        <v>Mujer</v>
      </c>
      <c r="Z6" s="368" t="str">
        <f>IF(' Brechas'!Z6&gt;0,"Mujer","Hombre")</f>
        <v>Hombre</v>
      </c>
      <c r="AA6" s="368" t="str">
        <f>IF(' Brechas'!AA6&gt;0,"Mujer","Hombre")</f>
        <v>Hombre</v>
      </c>
      <c r="AB6" s="368" t="str">
        <f>IF(' Brechas'!AB6&gt;0,"Mujer","Hombre")</f>
        <v>Hombre</v>
      </c>
      <c r="AC6" s="368" t="str">
        <f>IF(' Brechas'!AC6&gt;0,"Mujer","Hombre")</f>
        <v>Hombre</v>
      </c>
      <c r="AD6" s="368" t="str">
        <f>IF(' Brechas'!AD6&gt;0,"Mujer","Hombre")</f>
        <v>Hombre</v>
      </c>
      <c r="AE6" s="368" t="str">
        <f>IF(' Brechas'!AE6&gt;0,"Mujer","Hombre")</f>
        <v>Hombre</v>
      </c>
      <c r="AF6" s="368" t="str">
        <f>IF(' Brechas'!AF6&gt;0,"Mujer","Hombre")</f>
        <v>Hombre</v>
      </c>
      <c r="AG6" s="368" t="str">
        <f>IF(' Brechas'!AG6&gt;0,"Mujer","Hombre")</f>
        <v>Mujer</v>
      </c>
      <c r="AH6" s="368" t="str">
        <f>IF(' Brechas'!AH6&gt;0,"Mujer","Hombre")</f>
        <v>Hombre</v>
      </c>
      <c r="AI6" s="368" t="str">
        <f>IF(' Brechas'!AI6&gt;0,"Mujer","Hombre")</f>
        <v>Hombre</v>
      </c>
      <c r="AJ6" s="368" t="str">
        <f>IF(' Brechas'!AJ6&gt;0,"Mujer","Hombre")</f>
        <v>Mujer</v>
      </c>
      <c r="AK6" s="368" t="str">
        <f>IF(' Brechas'!AK6&gt;0,"Mujer","Hombre")</f>
        <v>Mujer</v>
      </c>
      <c r="AL6" s="368" t="str">
        <f>IF(' Brechas'!AL6&gt;0,"Mujer","Hombre")</f>
        <v>Mujer</v>
      </c>
      <c r="AM6" s="368" t="str">
        <f>IF(' Brechas'!AM6&gt;0,"Mujer","Hombre")</f>
        <v>Mujer</v>
      </c>
      <c r="AN6" s="368" t="str">
        <f>IF(' Brechas'!AN6&gt;0,"Mujer","Hombre")</f>
        <v>Mujer</v>
      </c>
      <c r="AO6" s="368" t="str">
        <f>IF(' Brechas'!AO6&gt;0,"Mujer","Hombre")</f>
        <v>Hombre</v>
      </c>
      <c r="AP6" s="368" t="str">
        <f>IF(' Brechas'!AP6&gt;0,"Mujer","Hombre")</f>
        <v>Hombre</v>
      </c>
      <c r="AQ6" s="368" t="str">
        <f>IF(' Brechas'!AQ6&gt;0,"Mujer","Hombre")</f>
        <v>Hombre</v>
      </c>
      <c r="AR6" s="368" t="str">
        <f>IF(' Brechas'!AR6&gt;0,"Mujer","Hombre")</f>
        <v>Hombre</v>
      </c>
      <c r="AS6" s="368" t="str">
        <f>IF(' Brechas'!AS6&gt;0,"Mujer","Hombre")</f>
        <v>Mujer</v>
      </c>
      <c r="AT6" s="368" t="str">
        <f>IF(' Brechas'!AT6&gt;0,"Mujer","Hombre")</f>
        <v>Hombre</v>
      </c>
      <c r="AU6" s="368" t="str">
        <f>IF(' Brechas'!AU6&gt;0,"Mujer","Hombre")</f>
        <v>Hombre</v>
      </c>
      <c r="AV6" s="368" t="str">
        <f>IF(' Brechas'!AV6&gt;0,"Mujer","Hombre")</f>
        <v>Hombre</v>
      </c>
      <c r="AW6" s="368" t="str">
        <f>IF(' Brechas'!AW6&gt;0,"Mujer","Hombre")</f>
        <v>Mujer</v>
      </c>
      <c r="AX6" s="368" t="str">
        <f>IF(' Brechas'!AX6&gt;0,"Mujer","Hombre")</f>
        <v>Mujer</v>
      </c>
      <c r="AY6" s="368" t="str">
        <f>IF(' Brechas'!AY6&gt;0,"Mujer","Hombre")</f>
        <v>Mujer</v>
      </c>
      <c r="AZ6" s="368" t="str">
        <f>IF(' Brechas'!AZ6&gt;0,"Mujer","Hombre")</f>
        <v>Mujer</v>
      </c>
      <c r="BA6" s="368" t="str">
        <f>IF(' Brechas'!BA6&gt;0,"Mujer","Hombre")</f>
        <v>Hombre</v>
      </c>
      <c r="BB6" s="368" t="str">
        <f>IF(' Brechas'!BB6&gt;0,"Mujer","Hombre")</f>
        <v>Hombre</v>
      </c>
      <c r="BC6" s="368" t="str">
        <f>IF(' Brechas'!BC6&gt;0,"Mujer","Hombre")</f>
        <v>Mujer</v>
      </c>
      <c r="BD6" s="368" t="str">
        <f>IF(' Brechas'!BD6&gt;0,"Mujer","Hombre")</f>
        <v>Hombre</v>
      </c>
      <c r="BE6" s="368" t="str">
        <f>IF(' Brechas'!BE6&gt;0,"Mujer","Hombre")</f>
        <v>Hombre</v>
      </c>
      <c r="BF6" s="368" t="str">
        <f>IF(' Brechas'!BF6&gt;0,"Mujer","Hombre")</f>
        <v>Mujer</v>
      </c>
      <c r="BG6" s="368" t="str">
        <f>IF(' Brechas'!BG6&gt;0,"Mujer","Hombre")</f>
        <v>Hombre</v>
      </c>
      <c r="BH6" s="368" t="str">
        <f>IF(' Brechas'!BH6&gt;0,"Mujer","Hombre")</f>
        <v>Hombre</v>
      </c>
      <c r="BI6" s="368" t="str">
        <f>IF(' Brechas'!BI6&gt;0,"Mujer","Hombre")</f>
        <v>Mujer</v>
      </c>
      <c r="BJ6" s="368" t="str">
        <f>IF(' Brechas'!BJ6&gt;0,"Mujer","Hombre")</f>
        <v>Hombre</v>
      </c>
      <c r="BK6" s="368" t="str">
        <f>IF(' Brechas'!BK6&gt;0,"Mujer","Hombre")</f>
        <v>Hombre</v>
      </c>
      <c r="BL6" s="368" t="str">
        <f>IF(' Brechas'!BL6&gt;0,"Mujer","Hombre")</f>
        <v>Hombre</v>
      </c>
      <c r="BM6" s="368" t="str">
        <f>IF(' Brechas'!BM6&gt;0,"Mujer","Hombre")</f>
        <v>Hombre</v>
      </c>
      <c r="BN6" s="368" t="str">
        <f>IF(' Brechas'!BN6&gt;0,"Mujer","Hombre")</f>
        <v>Mujer</v>
      </c>
      <c r="BO6" s="368" t="str">
        <f>IF(' Brechas'!BO6&gt;0,"Mujer","Hombre")</f>
        <v>Mujer</v>
      </c>
      <c r="BP6" s="368" t="str">
        <f>IF(' Brechas'!BP6&gt;0,"Mujer","Hombre")</f>
        <v>Hombre</v>
      </c>
      <c r="BQ6" s="368" t="str">
        <f>IF(' Brechas'!BQ6&gt;0,"Mujer","Hombre")</f>
        <v>Hombre</v>
      </c>
      <c r="BR6" s="368" t="str">
        <f>IF(' Brechas'!BR6&gt;0,"Mujer","Hombre")</f>
        <v>Hombre</v>
      </c>
      <c r="BS6" s="368" t="str">
        <f>IF(' Brechas'!BS6&gt;0,"Mujer","Hombre")</f>
        <v>Hombre</v>
      </c>
      <c r="BT6" s="368" t="str">
        <f>IF(' Brechas'!BT6&gt;0,"Mujer","Hombre")</f>
        <v>Hombre</v>
      </c>
      <c r="BU6" s="368" t="str">
        <f>IF(' Brechas'!BU6&gt;0,"Mujer","Hombre")</f>
        <v>Mujer</v>
      </c>
    </row>
    <row r="7" spans="1:73">
      <c r="A7" s="367">
        <v>17</v>
      </c>
      <c r="B7" s="367" t="s">
        <v>85</v>
      </c>
      <c r="C7" s="367">
        <v>2024</v>
      </c>
      <c r="D7" s="368" t="str">
        <f>IF(' Brechas'!D7&gt;0,"Mujer","Hombre")</f>
        <v>Mujer</v>
      </c>
      <c r="E7" s="368" t="str">
        <f>IF(' Brechas'!E7&gt;0,"Mujer","Hombre")</f>
        <v>Mujer</v>
      </c>
      <c r="F7" s="368" t="str">
        <f>IF(' Brechas'!F7&gt;0,"Mujer","Hombre")</f>
        <v>Mujer</v>
      </c>
      <c r="G7" s="368" t="str">
        <f>IF(' Brechas'!G7&gt;0,"Mujer","Hombre")</f>
        <v>Mujer</v>
      </c>
      <c r="H7" s="368" t="str">
        <f>IF(' Brechas'!H7&gt;0,"Mujer","Hombre")</f>
        <v>Mujer</v>
      </c>
      <c r="I7" s="368" t="str">
        <f>IF(' Brechas'!I7&gt;0,"Mujer","Hombre")</f>
        <v>Mujer</v>
      </c>
      <c r="J7" s="368" t="str">
        <f>IF(' Brechas'!J7&gt;0,"Mujer","Hombre")</f>
        <v>Mujer</v>
      </c>
      <c r="K7" s="368" t="str">
        <f>IF(' Brechas'!K7&gt;0,"Mujer","Hombre")</f>
        <v>Mujer</v>
      </c>
      <c r="L7" s="368" t="str">
        <f>IF(' Brechas'!L7&gt;0,"Mujer","Hombre")</f>
        <v>Mujer</v>
      </c>
      <c r="M7" s="368" t="str">
        <f>IF(' Brechas'!M7&gt;0,"Mujer","Hombre")</f>
        <v>Mujer</v>
      </c>
      <c r="N7" s="368" t="str">
        <f>IF(' Brechas'!N7&gt;0,"Mujer","Hombre")</f>
        <v>Mujer</v>
      </c>
      <c r="O7" s="368" t="str">
        <f>IF(' Brechas'!O7&gt;0,"Mujer","Hombre")</f>
        <v>Hombre</v>
      </c>
      <c r="P7" s="368" t="str">
        <f>IF(' Brechas'!P7&gt;0,"Mujer","Hombre")</f>
        <v>Hombre</v>
      </c>
      <c r="Q7" s="368" t="str">
        <f>IF(' Brechas'!Q7&gt;0,"Mujer","Hombre")</f>
        <v>Hombre</v>
      </c>
      <c r="R7" s="368" t="str">
        <f>IF(' Brechas'!R7&gt;0,"Mujer","Hombre")</f>
        <v>Hombre</v>
      </c>
      <c r="S7" s="368" t="str">
        <f>IF(' Brechas'!S7&gt;0,"Mujer","Hombre")</f>
        <v>Mujer</v>
      </c>
      <c r="T7" s="368" t="str">
        <f>IF(' Brechas'!T7&gt;0,"Mujer","Hombre")</f>
        <v>Mujer</v>
      </c>
      <c r="U7" s="368" t="str">
        <f>IF(' Brechas'!U7&gt;0,"Mujer","Hombre")</f>
        <v>Mujer</v>
      </c>
      <c r="V7" s="368" t="str">
        <f>IF(' Brechas'!V7&gt;0,"Mujer","Hombre")</f>
        <v>Hombre</v>
      </c>
      <c r="W7" s="368" t="str">
        <f>IF(' Brechas'!W7&gt;0,"Mujer","Hombre")</f>
        <v>Mujer</v>
      </c>
      <c r="X7" s="368" t="str">
        <f>IF(' Brechas'!X7&gt;0,"Mujer","Hombre")</f>
        <v>Mujer</v>
      </c>
      <c r="Y7" s="368" t="str">
        <f>IF(' Brechas'!Y7&gt;0,"Mujer","Hombre")</f>
        <v>Mujer</v>
      </c>
      <c r="Z7" s="368" t="str">
        <f>IF(' Brechas'!Z7&gt;0,"Mujer","Hombre")</f>
        <v>Hombre</v>
      </c>
      <c r="AA7" s="368" t="str">
        <f>IF(' Brechas'!AA7&gt;0,"Mujer","Hombre")</f>
        <v>Hombre</v>
      </c>
      <c r="AB7" s="368" t="str">
        <f>IF(' Brechas'!AB7&gt;0,"Mujer","Hombre")</f>
        <v>Hombre</v>
      </c>
      <c r="AC7" s="368" t="str">
        <f>IF(' Brechas'!AC7&gt;0,"Mujer","Hombre")</f>
        <v>Hombre</v>
      </c>
      <c r="AD7" s="368" t="str">
        <f>IF(' Brechas'!AD7&gt;0,"Mujer","Hombre")</f>
        <v>Hombre</v>
      </c>
      <c r="AE7" s="368" t="str">
        <f>IF(' Brechas'!AE7&gt;0,"Mujer","Hombre")</f>
        <v>Hombre</v>
      </c>
      <c r="AF7" s="368" t="str">
        <f>IF(' Brechas'!AF7&gt;0,"Mujer","Hombre")</f>
        <v>Mujer</v>
      </c>
      <c r="AG7" s="368" t="str">
        <f>IF(' Brechas'!AG7&gt;0,"Mujer","Hombre")</f>
        <v>Mujer</v>
      </c>
      <c r="AH7" s="368" t="str">
        <f>IF(' Brechas'!AH7&gt;0,"Mujer","Hombre")</f>
        <v>Mujer</v>
      </c>
      <c r="AI7" s="368" t="str">
        <f>IF(' Brechas'!AI7&gt;0,"Mujer","Hombre")</f>
        <v>Hombre</v>
      </c>
      <c r="AJ7" s="368" t="str">
        <f>IF(' Brechas'!AJ7&gt;0,"Mujer","Hombre")</f>
        <v>Mujer</v>
      </c>
      <c r="AK7" s="368" t="str">
        <f>IF(' Brechas'!AK7&gt;0,"Mujer","Hombre")</f>
        <v>Mujer</v>
      </c>
      <c r="AL7" s="368" t="str">
        <f>IF(' Brechas'!AL7&gt;0,"Mujer","Hombre")</f>
        <v>Hombre</v>
      </c>
      <c r="AM7" s="368" t="str">
        <f>IF(' Brechas'!AM7&gt;0,"Mujer","Hombre")</f>
        <v>Mujer</v>
      </c>
      <c r="AN7" s="368" t="str">
        <f>IF(' Brechas'!AN7&gt;0,"Mujer","Hombre")</f>
        <v>Mujer</v>
      </c>
      <c r="AO7" s="368" t="str">
        <f>IF(' Brechas'!AO7&gt;0,"Mujer","Hombre")</f>
        <v>Hombre</v>
      </c>
      <c r="AP7" s="368" t="str">
        <f>IF(' Brechas'!AP7&gt;0,"Mujer","Hombre")</f>
        <v>Hombre</v>
      </c>
      <c r="AQ7" s="368" t="str">
        <f>IF(' Brechas'!AQ7&gt;0,"Mujer","Hombre")</f>
        <v>Hombre</v>
      </c>
      <c r="AR7" s="368" t="str">
        <f>IF(' Brechas'!AR7&gt;0,"Mujer","Hombre")</f>
        <v>Hombre</v>
      </c>
      <c r="AS7" s="368" t="str">
        <f>IF(' Brechas'!AS7&gt;0,"Mujer","Hombre")</f>
        <v>Hombre</v>
      </c>
      <c r="AT7" s="368" t="str">
        <f>IF(' Brechas'!AT7&gt;0,"Mujer","Hombre")</f>
        <v>Hombre</v>
      </c>
      <c r="AU7" s="368" t="str">
        <f>IF(' Brechas'!AU7&gt;0,"Mujer","Hombre")</f>
        <v>Hombre</v>
      </c>
      <c r="AV7" s="368" t="str">
        <f>IF(' Brechas'!AV7&gt;0,"Mujer","Hombre")</f>
        <v>Mujer</v>
      </c>
      <c r="AW7" s="368" t="str">
        <f>IF(' Brechas'!AW7&gt;0,"Mujer","Hombre")</f>
        <v>Hombre</v>
      </c>
      <c r="AX7" s="368" t="str">
        <f>IF(' Brechas'!AX7&gt;0,"Mujer","Hombre")</f>
        <v>Mujer</v>
      </c>
      <c r="AY7" s="368" t="str">
        <f>IF(' Brechas'!AY7&gt;0,"Mujer","Hombre")</f>
        <v>Mujer</v>
      </c>
      <c r="AZ7" s="368" t="str">
        <f>IF(' Brechas'!AZ7&gt;0,"Mujer","Hombre")</f>
        <v>Mujer</v>
      </c>
      <c r="BA7" s="368" t="str">
        <f>IF(' Brechas'!BA7&gt;0,"Mujer","Hombre")</f>
        <v>Hombre</v>
      </c>
      <c r="BB7" s="368" t="str">
        <f>IF(' Brechas'!BB7&gt;0,"Mujer","Hombre")</f>
        <v>Hombre</v>
      </c>
      <c r="BC7" s="368" t="str">
        <f>IF(' Brechas'!BC7&gt;0,"Mujer","Hombre")</f>
        <v>Hombre</v>
      </c>
      <c r="BD7" s="368" t="str">
        <f>IF(' Brechas'!BD7&gt;0,"Mujer","Hombre")</f>
        <v>Mujer</v>
      </c>
      <c r="BE7" s="368" t="str">
        <f>IF(' Brechas'!BE7&gt;0,"Mujer","Hombre")</f>
        <v>Hombre</v>
      </c>
      <c r="BF7" s="368" t="str">
        <f>IF(' Brechas'!BF7&gt;0,"Mujer","Hombre")</f>
        <v>Hombre</v>
      </c>
      <c r="BG7" s="368" t="str">
        <f>IF(' Brechas'!BG7&gt;0,"Mujer","Hombre")</f>
        <v>Hombre</v>
      </c>
      <c r="BH7" s="368" t="str">
        <f>IF(' Brechas'!BH7&gt;0,"Mujer","Hombre")</f>
        <v>Hombre</v>
      </c>
      <c r="BI7" s="368" t="str">
        <f>IF(' Brechas'!BI7&gt;0,"Mujer","Hombre")</f>
        <v>Mujer</v>
      </c>
      <c r="BJ7" s="368" t="str">
        <f>IF(' Brechas'!BJ7&gt;0,"Mujer","Hombre")</f>
        <v>Hombre</v>
      </c>
      <c r="BK7" s="368" t="str">
        <f>IF(' Brechas'!BK7&gt;0,"Mujer","Hombre")</f>
        <v>Hombre</v>
      </c>
      <c r="BL7" s="368" t="str">
        <f>IF(' Brechas'!BL7&gt;0,"Mujer","Hombre")</f>
        <v>Hombre</v>
      </c>
      <c r="BM7" s="368" t="str">
        <f>IF(' Brechas'!BM7&gt;0,"Mujer","Hombre")</f>
        <v>Mujer</v>
      </c>
      <c r="BN7" s="368" t="str">
        <f>IF(' Brechas'!BN7&gt;0,"Mujer","Hombre")</f>
        <v>Mujer</v>
      </c>
      <c r="BO7" s="368" t="str">
        <f>IF(' Brechas'!BO7&gt;0,"Mujer","Hombre")</f>
        <v>Mujer</v>
      </c>
      <c r="BP7" s="368" t="str">
        <f>IF(' Brechas'!BP7&gt;0,"Mujer","Hombre")</f>
        <v>Mujer</v>
      </c>
      <c r="BQ7" s="368" t="str">
        <f>IF(' Brechas'!BQ7&gt;0,"Mujer","Hombre")</f>
        <v>Hombre</v>
      </c>
      <c r="BR7" s="368" t="str">
        <f>IF(' Brechas'!BR7&gt;0,"Mujer","Hombre")</f>
        <v>Mujer</v>
      </c>
      <c r="BS7" s="368" t="str">
        <f>IF(' Brechas'!BS7&gt;0,"Mujer","Hombre")</f>
        <v>Hombre</v>
      </c>
      <c r="BT7" s="368" t="str">
        <f>IF(' Brechas'!BT7&gt;0,"Mujer","Hombre")</f>
        <v>Hombre</v>
      </c>
      <c r="BU7" s="368" t="str">
        <f>IF(' Brechas'!BU7&gt;0,"Mujer","Hombre")</f>
        <v>Mujer</v>
      </c>
    </row>
    <row r="8" spans="1:73">
      <c r="A8" s="367">
        <v>18</v>
      </c>
      <c r="B8" s="367" t="s">
        <v>86</v>
      </c>
      <c r="C8" s="367">
        <v>2024</v>
      </c>
      <c r="D8" s="368" t="str">
        <f>IF(' Brechas'!D8&gt;0,"Mujer","Hombre")</f>
        <v>Mujer</v>
      </c>
      <c r="E8" s="368" t="str">
        <f>IF(' Brechas'!E8&gt;0,"Mujer","Hombre")</f>
        <v>Mujer</v>
      </c>
      <c r="F8" s="368" t="str">
        <f>IF(' Brechas'!F8&gt;0,"Mujer","Hombre")</f>
        <v>Mujer</v>
      </c>
      <c r="G8" s="368" t="str">
        <f>IF(' Brechas'!G8&gt;0,"Mujer","Hombre")</f>
        <v>Mujer</v>
      </c>
      <c r="H8" s="368" t="str">
        <f>IF(' Brechas'!H8&gt;0,"Mujer","Hombre")</f>
        <v>Mujer</v>
      </c>
      <c r="I8" s="368" t="str">
        <f>IF(' Brechas'!I8&gt;0,"Mujer","Hombre")</f>
        <v>Mujer</v>
      </c>
      <c r="J8" s="368" t="str">
        <f>IF(' Brechas'!J8&gt;0,"Mujer","Hombre")</f>
        <v>Mujer</v>
      </c>
      <c r="K8" s="368" t="str">
        <f>IF(' Brechas'!K8&gt;0,"Mujer","Hombre")</f>
        <v>Mujer</v>
      </c>
      <c r="L8" s="368" t="str">
        <f>IF(' Brechas'!L8&gt;0,"Mujer","Hombre")</f>
        <v>Hombre</v>
      </c>
      <c r="M8" s="368" t="str">
        <f>IF(' Brechas'!M8&gt;0,"Mujer","Hombre")</f>
        <v>Mujer</v>
      </c>
      <c r="N8" s="368" t="str">
        <f>IF(' Brechas'!N8&gt;0,"Mujer","Hombre")</f>
        <v>Mujer</v>
      </c>
      <c r="O8" s="368" t="str">
        <f>IF(' Brechas'!O8&gt;0,"Mujer","Hombre")</f>
        <v>Hombre</v>
      </c>
      <c r="P8" s="368" t="str">
        <f>IF(' Brechas'!P8&gt;0,"Mujer","Hombre")</f>
        <v>Hombre</v>
      </c>
      <c r="Q8" s="368" t="str">
        <f>IF(' Brechas'!Q8&gt;0,"Mujer","Hombre")</f>
        <v>Hombre</v>
      </c>
      <c r="R8" s="368" t="str">
        <f>IF(' Brechas'!R8&gt;0,"Mujer","Hombre")</f>
        <v>Hombre</v>
      </c>
      <c r="S8" s="368" t="str">
        <f>IF(' Brechas'!S8&gt;0,"Mujer","Hombre")</f>
        <v>Mujer</v>
      </c>
      <c r="T8" s="368" t="str">
        <f>IF(' Brechas'!T8&gt;0,"Mujer","Hombre")</f>
        <v>Hombre</v>
      </c>
      <c r="U8" s="368" t="str">
        <f>IF(' Brechas'!U8&gt;0,"Mujer","Hombre")</f>
        <v>Mujer</v>
      </c>
      <c r="V8" s="368" t="str">
        <f>IF(' Brechas'!V8&gt;0,"Mujer","Hombre")</f>
        <v>Mujer</v>
      </c>
      <c r="W8" s="368" t="str">
        <f>IF(' Brechas'!W8&gt;0,"Mujer","Hombre")</f>
        <v>Mujer</v>
      </c>
      <c r="X8" s="368" t="str">
        <f>IF(' Brechas'!X8&gt;0,"Mujer","Hombre")</f>
        <v>Mujer</v>
      </c>
      <c r="Y8" s="368" t="str">
        <f>IF(' Brechas'!Y8&gt;0,"Mujer","Hombre")</f>
        <v>Mujer</v>
      </c>
      <c r="Z8" s="368" t="str">
        <f>IF(' Brechas'!Z8&gt;0,"Mujer","Hombre")</f>
        <v>Hombre</v>
      </c>
      <c r="AA8" s="368" t="str">
        <f>IF(' Brechas'!AA8&gt;0,"Mujer","Hombre")</f>
        <v>Hombre</v>
      </c>
      <c r="AB8" s="368" t="str">
        <f>IF(' Brechas'!AB8&gt;0,"Mujer","Hombre")</f>
        <v>Hombre</v>
      </c>
      <c r="AC8" s="368" t="str">
        <f>IF(' Brechas'!AC8&gt;0,"Mujer","Hombre")</f>
        <v>Hombre</v>
      </c>
      <c r="AD8" s="368" t="str">
        <f>IF(' Brechas'!AD8&gt;0,"Mujer","Hombre")</f>
        <v>Hombre</v>
      </c>
      <c r="AE8" s="368" t="str">
        <f>IF(' Brechas'!AE8&gt;0,"Mujer","Hombre")</f>
        <v>Hombre</v>
      </c>
      <c r="AF8" s="368" t="str">
        <f>IF(' Brechas'!AF8&gt;0,"Mujer","Hombre")</f>
        <v>Mujer</v>
      </c>
      <c r="AG8" s="368" t="str">
        <f>IF(' Brechas'!AG8&gt;0,"Mujer","Hombre")</f>
        <v>Mujer</v>
      </c>
      <c r="AH8" s="368" t="str">
        <f>IF(' Brechas'!AH8&gt;0,"Mujer","Hombre")</f>
        <v>Hombre</v>
      </c>
      <c r="AI8" s="368" t="str">
        <f>IF(' Brechas'!AI8&gt;0,"Mujer","Hombre")</f>
        <v>Hombre</v>
      </c>
      <c r="AJ8" s="368" t="str">
        <f>IF(' Brechas'!AJ8&gt;0,"Mujer","Hombre")</f>
        <v>Mujer</v>
      </c>
      <c r="AK8" s="368" t="str">
        <f>IF(' Brechas'!AK8&gt;0,"Mujer","Hombre")</f>
        <v>Mujer</v>
      </c>
      <c r="AL8" s="368" t="str">
        <f>IF(' Brechas'!AL8&gt;0,"Mujer","Hombre")</f>
        <v>Mujer</v>
      </c>
      <c r="AM8" s="368" t="str">
        <f>IF(' Brechas'!AM8&gt;0,"Mujer","Hombre")</f>
        <v>Mujer</v>
      </c>
      <c r="AN8" s="368" t="str">
        <f>IF(' Brechas'!AN8&gt;0,"Mujer","Hombre")</f>
        <v>Hombre</v>
      </c>
      <c r="AO8" s="368" t="str">
        <f>IF(' Brechas'!AO8&gt;0,"Mujer","Hombre")</f>
        <v>Hombre</v>
      </c>
      <c r="AP8" s="368" t="str">
        <f>IF(' Brechas'!AP8&gt;0,"Mujer","Hombre")</f>
        <v>Hombre</v>
      </c>
      <c r="AQ8" s="368" t="str">
        <f>IF(' Brechas'!AQ8&gt;0,"Mujer","Hombre")</f>
        <v>Hombre</v>
      </c>
      <c r="AR8" s="368" t="str">
        <f>IF(' Brechas'!AR8&gt;0,"Mujer","Hombre")</f>
        <v>Mujer</v>
      </c>
      <c r="AS8" s="368" t="str">
        <f>IF(' Brechas'!AS8&gt;0,"Mujer","Hombre")</f>
        <v>Hombre</v>
      </c>
      <c r="AT8" s="368" t="str">
        <f>IF(' Brechas'!AT8&gt;0,"Mujer","Hombre")</f>
        <v>Mujer</v>
      </c>
      <c r="AU8" s="368" t="str">
        <f>IF(' Brechas'!AU8&gt;0,"Mujer","Hombre")</f>
        <v>Hombre</v>
      </c>
      <c r="AV8" s="368" t="str">
        <f>IF(' Brechas'!AV8&gt;0,"Mujer","Hombre")</f>
        <v>Mujer</v>
      </c>
      <c r="AW8" s="368" t="str">
        <f>IF(' Brechas'!AW8&gt;0,"Mujer","Hombre")</f>
        <v>Mujer</v>
      </c>
      <c r="AX8" s="368" t="str">
        <f>IF(' Brechas'!AX8&gt;0,"Mujer","Hombre")</f>
        <v>Mujer</v>
      </c>
      <c r="AY8" s="368" t="str">
        <f>IF(' Brechas'!AY8&gt;0,"Mujer","Hombre")</f>
        <v>Mujer</v>
      </c>
      <c r="AZ8" s="368" t="str">
        <f>IF(' Brechas'!AZ8&gt;0,"Mujer","Hombre")</f>
        <v>Mujer</v>
      </c>
      <c r="BA8" s="368" t="str">
        <f>IF(' Brechas'!BA8&gt;0,"Mujer","Hombre")</f>
        <v>Hombre</v>
      </c>
      <c r="BB8" s="368" t="str">
        <f>IF(' Brechas'!BB8&gt;0,"Mujer","Hombre")</f>
        <v>Hombre</v>
      </c>
      <c r="BC8" s="368" t="str">
        <f>IF(' Brechas'!BC8&gt;0,"Mujer","Hombre")</f>
        <v>Hombre</v>
      </c>
      <c r="BD8" s="368" t="str">
        <f>IF(' Brechas'!BD8&gt;0,"Mujer","Hombre")</f>
        <v>Hombre</v>
      </c>
      <c r="BE8" s="368" t="str">
        <f>IF(' Brechas'!BE8&gt;0,"Mujer","Hombre")</f>
        <v>Hombre</v>
      </c>
      <c r="BF8" s="368" t="str">
        <f>IF(' Brechas'!BF8&gt;0,"Mujer","Hombre")</f>
        <v>Mujer</v>
      </c>
      <c r="BG8" s="368" t="str">
        <f>IF(' Brechas'!BG8&gt;0,"Mujer","Hombre")</f>
        <v>Hombre</v>
      </c>
      <c r="BH8" s="368" t="str">
        <f>IF(' Brechas'!BH8&gt;0,"Mujer","Hombre")</f>
        <v>Hombre</v>
      </c>
      <c r="BI8" s="368" t="str">
        <f>IF(' Brechas'!BI8&gt;0,"Mujer","Hombre")</f>
        <v>Mujer</v>
      </c>
      <c r="BJ8" s="368" t="str">
        <f>IF(' Brechas'!BJ8&gt;0,"Mujer","Hombre")</f>
        <v>Hombre</v>
      </c>
      <c r="BK8" s="368" t="str">
        <f>IF(' Brechas'!BK8&gt;0,"Mujer","Hombre")</f>
        <v>Hombre</v>
      </c>
      <c r="BL8" s="368" t="str">
        <f>IF(' Brechas'!BL8&gt;0,"Mujer","Hombre")</f>
        <v>Hombre</v>
      </c>
      <c r="BM8" s="368" t="str">
        <f>IF(' Brechas'!BM8&gt;0,"Mujer","Hombre")</f>
        <v>Hombre</v>
      </c>
      <c r="BN8" s="368" t="str">
        <f>IF(' Brechas'!BN8&gt;0,"Mujer","Hombre")</f>
        <v>Mujer</v>
      </c>
      <c r="BO8" s="368" t="str">
        <f>IF(' Brechas'!BO8&gt;0,"Mujer","Hombre")</f>
        <v>Mujer</v>
      </c>
      <c r="BP8" s="368" t="str">
        <f>IF(' Brechas'!BP8&gt;0,"Mujer","Hombre")</f>
        <v>Hombre</v>
      </c>
      <c r="BQ8" s="368" t="str">
        <f>IF(' Brechas'!BQ8&gt;0,"Mujer","Hombre")</f>
        <v>Mujer</v>
      </c>
      <c r="BR8" s="368" t="str">
        <f>IF(' Brechas'!BR8&gt;0,"Mujer","Hombre")</f>
        <v>Hombre</v>
      </c>
      <c r="BS8" s="368" t="str">
        <f>IF(' Brechas'!BS8&gt;0,"Mujer","Hombre")</f>
        <v>Hombre</v>
      </c>
      <c r="BT8" s="368" t="str">
        <f>IF(' Brechas'!BT8&gt;0,"Mujer","Hombre")</f>
        <v>Hombre</v>
      </c>
      <c r="BU8" s="368" t="str">
        <f>IF(' Brechas'!BU8&gt;0,"Mujer","Hombre")</f>
        <v>Mujer</v>
      </c>
    </row>
    <row r="9" spans="1:73">
      <c r="A9" s="367">
        <v>19</v>
      </c>
      <c r="B9" s="367" t="s">
        <v>87</v>
      </c>
      <c r="C9" s="367">
        <v>2024</v>
      </c>
      <c r="D9" s="368" t="str">
        <f>IF(' Brechas'!D9&gt;0,"Mujer","Hombre")</f>
        <v>Hombre</v>
      </c>
      <c r="E9" s="368" t="str">
        <f>IF(' Brechas'!E9&gt;0,"Mujer","Hombre")</f>
        <v>Mujer</v>
      </c>
      <c r="F9" s="368" t="str">
        <f>IF(' Brechas'!F9&gt;0,"Mujer","Hombre")</f>
        <v>Mujer</v>
      </c>
      <c r="G9" s="368" t="str">
        <f>IF(' Brechas'!G9&gt;0,"Mujer","Hombre")</f>
        <v>Mujer</v>
      </c>
      <c r="H9" s="368" t="str">
        <f>IF(' Brechas'!H9&gt;0,"Mujer","Hombre")</f>
        <v>Mujer</v>
      </c>
      <c r="I9" s="368" t="str">
        <f>IF(' Brechas'!I9&gt;0,"Mujer","Hombre")</f>
        <v>Mujer</v>
      </c>
      <c r="J9" s="368" t="str">
        <f>IF(' Brechas'!J9&gt;0,"Mujer","Hombre")</f>
        <v>Mujer</v>
      </c>
      <c r="K9" s="368" t="str">
        <f>IF(' Brechas'!K9&gt;0,"Mujer","Hombre")</f>
        <v>Mujer</v>
      </c>
      <c r="L9" s="368" t="str">
        <f>IF(' Brechas'!L9&gt;0,"Mujer","Hombre")</f>
        <v>Mujer</v>
      </c>
      <c r="M9" s="368" t="str">
        <f>IF(' Brechas'!M9&gt;0,"Mujer","Hombre")</f>
        <v>Mujer</v>
      </c>
      <c r="N9" s="368" t="str">
        <f>IF(' Brechas'!N9&gt;0,"Mujer","Hombre")</f>
        <v>Mujer</v>
      </c>
      <c r="O9" s="368" t="str">
        <f>IF(' Brechas'!O9&gt;0,"Mujer","Hombre")</f>
        <v>Mujer</v>
      </c>
      <c r="P9" s="368" t="str">
        <f>IF(' Brechas'!P9&gt;0,"Mujer","Hombre")</f>
        <v>Hombre</v>
      </c>
      <c r="Q9" s="368" t="str">
        <f>IF(' Brechas'!Q9&gt;0,"Mujer","Hombre")</f>
        <v>Mujer</v>
      </c>
      <c r="R9" s="368" t="str">
        <f>IF(' Brechas'!R9&gt;0,"Mujer","Hombre")</f>
        <v>Hombre</v>
      </c>
      <c r="S9" s="368" t="str">
        <f>IF(' Brechas'!S9&gt;0,"Mujer","Hombre")</f>
        <v>Mujer</v>
      </c>
      <c r="T9" s="368" t="str">
        <f>IF(' Brechas'!T9&gt;0,"Mujer","Hombre")</f>
        <v>Mujer</v>
      </c>
      <c r="U9" s="368" t="str">
        <f>IF(' Brechas'!U9&gt;0,"Mujer","Hombre")</f>
        <v>Mujer</v>
      </c>
      <c r="V9" s="368" t="str">
        <f>IF(' Brechas'!V9&gt;0,"Mujer","Hombre")</f>
        <v>Mujer</v>
      </c>
      <c r="W9" s="368" t="str">
        <f>IF(' Brechas'!W9&gt;0,"Mujer","Hombre")</f>
        <v>Mujer</v>
      </c>
      <c r="X9" s="368" t="str">
        <f>IF(' Brechas'!X9&gt;0,"Mujer","Hombre")</f>
        <v>Mujer</v>
      </c>
      <c r="Y9" s="368" t="str">
        <f>IF(' Brechas'!Y9&gt;0,"Mujer","Hombre")</f>
        <v>Mujer</v>
      </c>
      <c r="Z9" s="368" t="str">
        <f>IF(' Brechas'!Z9&gt;0,"Mujer","Hombre")</f>
        <v>Hombre</v>
      </c>
      <c r="AA9" s="368" t="str">
        <f>IF(' Brechas'!AA9&gt;0,"Mujer","Hombre")</f>
        <v>Hombre</v>
      </c>
      <c r="AB9" s="368" t="str">
        <f>IF(' Brechas'!AB9&gt;0,"Mujer","Hombre")</f>
        <v>Hombre</v>
      </c>
      <c r="AC9" s="368" t="str">
        <f>IF(' Brechas'!AC9&gt;0,"Mujer","Hombre")</f>
        <v>Hombre</v>
      </c>
      <c r="AD9" s="368" t="str">
        <f>IF(' Brechas'!AD9&gt;0,"Mujer","Hombre")</f>
        <v>Hombre</v>
      </c>
      <c r="AE9" s="368" t="str">
        <f>IF(' Brechas'!AE9&gt;0,"Mujer","Hombre")</f>
        <v>Hombre</v>
      </c>
      <c r="AF9" s="368" t="str">
        <f>IF(' Brechas'!AF9&gt;0,"Mujer","Hombre")</f>
        <v>Mujer</v>
      </c>
      <c r="AG9" s="368" t="str">
        <f>IF(' Brechas'!AG9&gt;0,"Mujer","Hombre")</f>
        <v>Mujer</v>
      </c>
      <c r="AH9" s="368" t="str">
        <f>IF(' Brechas'!AH9&gt;0,"Mujer","Hombre")</f>
        <v>Hombre</v>
      </c>
      <c r="AI9" s="368" t="str">
        <f>IF(' Brechas'!AI9&gt;0,"Mujer","Hombre")</f>
        <v>Mujer</v>
      </c>
      <c r="AJ9" s="368" t="str">
        <f>IF(' Brechas'!AJ9&gt;0,"Mujer","Hombre")</f>
        <v>Mujer</v>
      </c>
      <c r="AK9" s="368" t="str">
        <f>IF(' Brechas'!AK9&gt;0,"Mujer","Hombre")</f>
        <v>Mujer</v>
      </c>
      <c r="AL9" s="368" t="str">
        <f>IF(' Brechas'!AL9&gt;0,"Mujer","Hombre")</f>
        <v>Mujer</v>
      </c>
      <c r="AM9" s="368" t="str">
        <f>IF(' Brechas'!AM9&gt;0,"Mujer","Hombre")</f>
        <v>Mujer</v>
      </c>
      <c r="AN9" s="368" t="str">
        <f>IF(' Brechas'!AN9&gt;0,"Mujer","Hombre")</f>
        <v>Hombre</v>
      </c>
      <c r="AO9" s="368" t="str">
        <f>IF(' Brechas'!AO9&gt;0,"Mujer","Hombre")</f>
        <v>Hombre</v>
      </c>
      <c r="AP9" s="368" t="str">
        <f>IF(' Brechas'!AP9&gt;0,"Mujer","Hombre")</f>
        <v>Hombre</v>
      </c>
      <c r="AQ9" s="368" t="str">
        <f>IF(' Brechas'!AQ9&gt;0,"Mujer","Hombre")</f>
        <v>Hombre</v>
      </c>
      <c r="AR9" s="368" t="str">
        <f>IF(' Brechas'!AR9&gt;0,"Mujer","Hombre")</f>
        <v>Hombre</v>
      </c>
      <c r="AS9" s="368" t="str">
        <f>IF(' Brechas'!AS9&gt;0,"Mujer","Hombre")</f>
        <v>Mujer</v>
      </c>
      <c r="AT9" s="368" t="str">
        <f>IF(' Brechas'!AT9&gt;0,"Mujer","Hombre")</f>
        <v>Hombre</v>
      </c>
      <c r="AU9" s="368" t="str">
        <f>IF(' Brechas'!AU9&gt;0,"Mujer","Hombre")</f>
        <v>Hombre</v>
      </c>
      <c r="AV9" s="368" t="str">
        <f>IF(' Brechas'!AV9&gt;0,"Mujer","Hombre")</f>
        <v>Hombre</v>
      </c>
      <c r="AW9" s="368" t="str">
        <f>IF(' Brechas'!AW9&gt;0,"Mujer","Hombre")</f>
        <v>Mujer</v>
      </c>
      <c r="AX9" s="368" t="str">
        <f>IF(' Brechas'!AX9&gt;0,"Mujer","Hombre")</f>
        <v>Mujer</v>
      </c>
      <c r="AY9" s="368" t="str">
        <f>IF(' Brechas'!AY9&gt;0,"Mujer","Hombre")</f>
        <v>Mujer</v>
      </c>
      <c r="AZ9" s="368" t="str">
        <f>IF(' Brechas'!AZ9&gt;0,"Mujer","Hombre")</f>
        <v>Mujer</v>
      </c>
      <c r="BA9" s="368" t="str">
        <f>IF(' Brechas'!BA9&gt;0,"Mujer","Hombre")</f>
        <v>Hombre</v>
      </c>
      <c r="BB9" s="368" t="str">
        <f>IF(' Brechas'!BB9&gt;0,"Mujer","Hombre")</f>
        <v>Hombre</v>
      </c>
      <c r="BC9" s="368" t="str">
        <f>IF(' Brechas'!BC9&gt;0,"Mujer","Hombre")</f>
        <v>Hombre</v>
      </c>
      <c r="BD9" s="368" t="str">
        <f>IF(' Brechas'!BD9&gt;0,"Mujer","Hombre")</f>
        <v>Mujer</v>
      </c>
      <c r="BE9" s="368" t="str">
        <f>IF(' Brechas'!BE9&gt;0,"Mujer","Hombre")</f>
        <v>Hombre</v>
      </c>
      <c r="BF9" s="368" t="str">
        <f>IF(' Brechas'!BF9&gt;0,"Mujer","Hombre")</f>
        <v>Hombre</v>
      </c>
      <c r="BG9" s="368" t="str">
        <f>IF(' Brechas'!BG9&gt;0,"Mujer","Hombre")</f>
        <v>Hombre</v>
      </c>
      <c r="BH9" s="368" t="str">
        <f>IF(' Brechas'!BH9&gt;0,"Mujer","Hombre")</f>
        <v>Hombre</v>
      </c>
      <c r="BI9" s="368" t="str">
        <f>IF(' Brechas'!BI9&gt;0,"Mujer","Hombre")</f>
        <v>Mujer</v>
      </c>
      <c r="BJ9" s="368" t="str">
        <f>IF(' Brechas'!BJ9&gt;0,"Mujer","Hombre")</f>
        <v>Hombre</v>
      </c>
      <c r="BK9" s="368" t="str">
        <f>IF(' Brechas'!BK9&gt;0,"Mujer","Hombre")</f>
        <v>Hombre</v>
      </c>
      <c r="BL9" s="368" t="str">
        <f>IF(' Brechas'!BL9&gt;0,"Mujer","Hombre")</f>
        <v>Hombre</v>
      </c>
      <c r="BM9" s="368" t="str">
        <f>IF(' Brechas'!BM9&gt;0,"Mujer","Hombre")</f>
        <v>Mujer</v>
      </c>
      <c r="BN9" s="368" t="str">
        <f>IF(' Brechas'!BN9&gt;0,"Mujer","Hombre")</f>
        <v>Mujer</v>
      </c>
      <c r="BO9" s="368" t="str">
        <f>IF(' Brechas'!BO9&gt;0,"Mujer","Hombre")</f>
        <v>Mujer</v>
      </c>
      <c r="BP9" s="368" t="str">
        <f>IF(' Brechas'!BP9&gt;0,"Mujer","Hombre")</f>
        <v>Mujer</v>
      </c>
      <c r="BQ9" s="368" t="str">
        <f>IF(' Brechas'!BQ9&gt;0,"Mujer","Hombre")</f>
        <v>Mujer</v>
      </c>
      <c r="BR9" s="368" t="str">
        <f>IF(' Brechas'!BR9&gt;0,"Mujer","Hombre")</f>
        <v>Hombre</v>
      </c>
      <c r="BS9" s="368" t="str">
        <f>IF(' Brechas'!BS9&gt;0,"Mujer","Hombre")</f>
        <v>Hombre</v>
      </c>
      <c r="BT9" s="368" t="str">
        <f>IF(' Brechas'!BT9&gt;0,"Mujer","Hombre")</f>
        <v>Hombre</v>
      </c>
      <c r="BU9" s="368" t="str">
        <f>IF(' Brechas'!BU9&gt;0,"Mujer","Hombre")</f>
        <v>Mujer</v>
      </c>
    </row>
    <row r="10" spans="1:73">
      <c r="A10" s="367">
        <v>20</v>
      </c>
      <c r="B10" s="367" t="s">
        <v>88</v>
      </c>
      <c r="C10" s="367">
        <v>2024</v>
      </c>
      <c r="D10" s="368" t="str">
        <f>IF(' Brechas'!D10&gt;0,"Mujer","Hombre")</f>
        <v>Mujer</v>
      </c>
      <c r="E10" s="368" t="str">
        <f>IF(' Brechas'!E10&gt;0,"Mujer","Hombre")</f>
        <v>Hombre</v>
      </c>
      <c r="F10" s="368" t="str">
        <f>IF(' Brechas'!F10&gt;0,"Mujer","Hombre")</f>
        <v>Mujer</v>
      </c>
      <c r="G10" s="368" t="str">
        <f>IF(' Brechas'!G10&gt;0,"Mujer","Hombre")</f>
        <v>Mujer</v>
      </c>
      <c r="H10" s="368" t="str">
        <f>IF(' Brechas'!H10&gt;0,"Mujer","Hombre")</f>
        <v>Mujer</v>
      </c>
      <c r="I10" s="368" t="str">
        <f>IF(' Brechas'!I10&gt;0,"Mujer","Hombre")</f>
        <v>Mujer</v>
      </c>
      <c r="J10" s="368" t="str">
        <f>IF(' Brechas'!J10&gt;0,"Mujer","Hombre")</f>
        <v>Mujer</v>
      </c>
      <c r="K10" s="368" t="str">
        <f>IF(' Brechas'!K10&gt;0,"Mujer","Hombre")</f>
        <v>Mujer</v>
      </c>
      <c r="L10" s="368" t="str">
        <f>IF(' Brechas'!L10&gt;0,"Mujer","Hombre")</f>
        <v>Mujer</v>
      </c>
      <c r="M10" s="368" t="str">
        <f>IF(' Brechas'!M10&gt;0,"Mujer","Hombre")</f>
        <v>Mujer</v>
      </c>
      <c r="N10" s="368" t="str">
        <f>IF(' Brechas'!N10&gt;0,"Mujer","Hombre")</f>
        <v>Mujer</v>
      </c>
      <c r="O10" s="368" t="str">
        <f>IF(' Brechas'!O10&gt;0,"Mujer","Hombre")</f>
        <v>Mujer</v>
      </c>
      <c r="P10" s="368" t="str">
        <f>IF(' Brechas'!P10&gt;0,"Mujer","Hombre")</f>
        <v>Hombre</v>
      </c>
      <c r="Q10" s="368" t="str">
        <f>IF(' Brechas'!Q10&gt;0,"Mujer","Hombre")</f>
        <v>Hombre</v>
      </c>
      <c r="R10" s="368" t="str">
        <f>IF(' Brechas'!R10&gt;0,"Mujer","Hombre")</f>
        <v>Hombre</v>
      </c>
      <c r="S10" s="368" t="str">
        <f>IF(' Brechas'!S10&gt;0,"Mujer","Hombre")</f>
        <v>Mujer</v>
      </c>
      <c r="T10" s="368" t="str">
        <f>IF(' Brechas'!T10&gt;0,"Mujer","Hombre")</f>
        <v>Hombre</v>
      </c>
      <c r="U10" s="368" t="str">
        <f>IF(' Brechas'!U10&gt;0,"Mujer","Hombre")</f>
        <v>Mujer</v>
      </c>
      <c r="V10" s="368" t="str">
        <f>IF(' Brechas'!V10&gt;0,"Mujer","Hombre")</f>
        <v>Mujer</v>
      </c>
      <c r="W10" s="368" t="str">
        <f>IF(' Brechas'!W10&gt;0,"Mujer","Hombre")</f>
        <v>Mujer</v>
      </c>
      <c r="X10" s="368" t="str">
        <f>IF(' Brechas'!X10&gt;0,"Mujer","Hombre")</f>
        <v>Mujer</v>
      </c>
      <c r="Y10" s="368" t="str">
        <f>IF(' Brechas'!Y10&gt;0,"Mujer","Hombre")</f>
        <v>Mujer</v>
      </c>
      <c r="Z10" s="368" t="str">
        <f>IF(' Brechas'!Z10&gt;0,"Mujer","Hombre")</f>
        <v>Hombre</v>
      </c>
      <c r="AA10" s="368" t="str">
        <f>IF(' Brechas'!AA10&gt;0,"Mujer","Hombre")</f>
        <v>Hombre</v>
      </c>
      <c r="AB10" s="368" t="str">
        <f>IF(' Brechas'!AB10&gt;0,"Mujer","Hombre")</f>
        <v>Mujer</v>
      </c>
      <c r="AC10" s="368" t="str">
        <f>IF(' Brechas'!AC10&gt;0,"Mujer","Hombre")</f>
        <v>Hombre</v>
      </c>
      <c r="AD10" s="368" t="str">
        <f>IF(' Brechas'!AD10&gt;0,"Mujer","Hombre")</f>
        <v>Hombre</v>
      </c>
      <c r="AE10" s="368" t="str">
        <f>IF(' Brechas'!AE10&gt;0,"Mujer","Hombre")</f>
        <v>Hombre</v>
      </c>
      <c r="AF10" s="368" t="str">
        <f>IF(' Brechas'!AF10&gt;0,"Mujer","Hombre")</f>
        <v>Mujer</v>
      </c>
      <c r="AG10" s="368" t="str">
        <f>IF(' Brechas'!AG10&gt;0,"Mujer","Hombre")</f>
        <v>Mujer</v>
      </c>
      <c r="AH10" s="368" t="str">
        <f>IF(' Brechas'!AH10&gt;0,"Mujer","Hombre")</f>
        <v>Hombre</v>
      </c>
      <c r="AI10" s="368" t="str">
        <f>IF(' Brechas'!AI10&gt;0,"Mujer","Hombre")</f>
        <v>Mujer</v>
      </c>
      <c r="AJ10" s="368" t="str">
        <f>IF(' Brechas'!AJ10&gt;0,"Mujer","Hombre")</f>
        <v>Mujer</v>
      </c>
      <c r="AK10" s="368" t="str">
        <f>IF(' Brechas'!AK10&gt;0,"Mujer","Hombre")</f>
        <v>Mujer</v>
      </c>
      <c r="AL10" s="368" t="str">
        <f>IF(' Brechas'!AL10&gt;0,"Mujer","Hombre")</f>
        <v>Mujer</v>
      </c>
      <c r="AM10" s="368" t="str">
        <f>IF(' Brechas'!AM10&gt;0,"Mujer","Hombre")</f>
        <v>Mujer</v>
      </c>
      <c r="AN10" s="368" t="str">
        <f>IF(' Brechas'!AN10&gt;0,"Mujer","Hombre")</f>
        <v>Mujer</v>
      </c>
      <c r="AO10" s="368" t="str">
        <f>IF(' Brechas'!AO10&gt;0,"Mujer","Hombre")</f>
        <v>Hombre</v>
      </c>
      <c r="AP10" s="368" t="str">
        <f>IF(' Brechas'!AP10&gt;0,"Mujer","Hombre")</f>
        <v>Hombre</v>
      </c>
      <c r="AQ10" s="368" t="str">
        <f>IF(' Brechas'!AQ10&gt;0,"Mujer","Hombre")</f>
        <v>Hombre</v>
      </c>
      <c r="AR10" s="368" t="str">
        <f>IF(' Brechas'!AR10&gt;0,"Mujer","Hombre")</f>
        <v>Hombre</v>
      </c>
      <c r="AS10" s="368" t="str">
        <f>IF(' Brechas'!AS10&gt;0,"Mujer","Hombre")</f>
        <v>Hombre</v>
      </c>
      <c r="AT10" s="368" t="str">
        <f>IF(' Brechas'!AT10&gt;0,"Mujer","Hombre")</f>
        <v>Mujer</v>
      </c>
      <c r="AU10" s="368" t="str">
        <f>IF(' Brechas'!AU10&gt;0,"Mujer","Hombre")</f>
        <v>Hombre</v>
      </c>
      <c r="AV10" s="368" t="str">
        <f>IF(' Brechas'!AV10&gt;0,"Mujer","Hombre")</f>
        <v>Mujer</v>
      </c>
      <c r="AW10" s="368" t="str">
        <f>IF(' Brechas'!AW10&gt;0,"Mujer","Hombre")</f>
        <v>Hombre</v>
      </c>
      <c r="AX10" s="368" t="str">
        <f>IF(' Brechas'!AX10&gt;0,"Mujer","Hombre")</f>
        <v>Hombre</v>
      </c>
      <c r="AY10" s="368" t="str">
        <f>IF(' Brechas'!AY10&gt;0,"Mujer","Hombre")</f>
        <v>Mujer</v>
      </c>
      <c r="AZ10" s="368" t="str">
        <f>IF(' Brechas'!AZ10&gt;0,"Mujer","Hombre")</f>
        <v>Mujer</v>
      </c>
      <c r="BA10" s="368" t="str">
        <f>IF(' Brechas'!BA10&gt;0,"Mujer","Hombre")</f>
        <v>Hombre</v>
      </c>
      <c r="BB10" s="368" t="str">
        <f>IF(' Brechas'!BB10&gt;0,"Mujer","Hombre")</f>
        <v>Hombre</v>
      </c>
      <c r="BC10" s="368" t="str">
        <f>IF(' Brechas'!BC10&gt;0,"Mujer","Hombre")</f>
        <v>Mujer</v>
      </c>
      <c r="BD10" s="368" t="str">
        <f>IF(' Brechas'!BD10&gt;0,"Mujer","Hombre")</f>
        <v>Hombre</v>
      </c>
      <c r="BE10" s="368" t="str">
        <f>IF(' Brechas'!BE10&gt;0,"Mujer","Hombre")</f>
        <v>Hombre</v>
      </c>
      <c r="BF10" s="368" t="str">
        <f>IF(' Brechas'!BF10&gt;0,"Mujer","Hombre")</f>
        <v>Hombre</v>
      </c>
      <c r="BG10" s="368" t="str">
        <f>IF(' Brechas'!BG10&gt;0,"Mujer","Hombre")</f>
        <v>Hombre</v>
      </c>
      <c r="BH10" s="368" t="str">
        <f>IF(' Brechas'!BH10&gt;0,"Mujer","Hombre")</f>
        <v>Hombre</v>
      </c>
      <c r="BI10" s="368" t="str">
        <f>IF(' Brechas'!BI10&gt;0,"Mujer","Hombre")</f>
        <v>Mujer</v>
      </c>
      <c r="BJ10" s="368" t="str">
        <f>IF(' Brechas'!BJ10&gt;0,"Mujer","Hombre")</f>
        <v>Hombre</v>
      </c>
      <c r="BK10" s="368" t="str">
        <f>IF(' Brechas'!BK10&gt;0,"Mujer","Hombre")</f>
        <v>Hombre</v>
      </c>
      <c r="BL10" s="368" t="str">
        <f>IF(' Brechas'!BL10&gt;0,"Mujer","Hombre")</f>
        <v>Hombre</v>
      </c>
      <c r="BM10" s="368" t="str">
        <f>IF(' Brechas'!BM10&gt;0,"Mujer","Hombre")</f>
        <v>Mujer</v>
      </c>
      <c r="BN10" s="368" t="str">
        <f>IF(' Brechas'!BN10&gt;0,"Mujer","Hombre")</f>
        <v>Mujer</v>
      </c>
      <c r="BO10" s="368" t="str">
        <f>IF(' Brechas'!BO10&gt;0,"Mujer","Hombre")</f>
        <v>Mujer</v>
      </c>
      <c r="BP10" s="368" t="str">
        <f>IF(' Brechas'!BP10&gt;0,"Mujer","Hombre")</f>
        <v>Hombre</v>
      </c>
      <c r="BQ10" s="368" t="str">
        <f>IF(' Brechas'!BQ10&gt;0,"Mujer","Hombre")</f>
        <v>Mujer</v>
      </c>
      <c r="BR10" s="368" t="str">
        <f>IF(' Brechas'!BR10&gt;0,"Mujer","Hombre")</f>
        <v>Mujer</v>
      </c>
      <c r="BS10" s="368" t="str">
        <f>IF(' Brechas'!BS10&gt;0,"Mujer","Hombre")</f>
        <v>Hombre</v>
      </c>
      <c r="BT10" s="368" t="str">
        <f>IF(' Brechas'!BT10&gt;0,"Mujer","Hombre")</f>
        <v>Hombre</v>
      </c>
      <c r="BU10" s="368" t="str">
        <f>IF(' Brechas'!BU10&gt;0,"Mujer","Hombre")</f>
        <v>Mujer</v>
      </c>
    </row>
    <row r="11" spans="1:73">
      <c r="A11" s="367">
        <v>23</v>
      </c>
      <c r="B11" s="367" t="s">
        <v>89</v>
      </c>
      <c r="C11" s="367">
        <v>2024</v>
      </c>
      <c r="D11" s="368" t="str">
        <f>IF(' Brechas'!D11&gt;0,"Mujer","Hombre")</f>
        <v>Hombre</v>
      </c>
      <c r="E11" s="368" t="str">
        <f>IF(' Brechas'!E11&gt;0,"Mujer","Hombre")</f>
        <v>Hombre</v>
      </c>
      <c r="F11" s="368" t="str">
        <f>IF(' Brechas'!F11&gt;0,"Mujer","Hombre")</f>
        <v>Mujer</v>
      </c>
      <c r="G11" s="368" t="str">
        <f>IF(' Brechas'!G11&gt;0,"Mujer","Hombre")</f>
        <v>Mujer</v>
      </c>
      <c r="H11" s="368" t="str">
        <f>IF(' Brechas'!H11&gt;0,"Mujer","Hombre")</f>
        <v>Mujer</v>
      </c>
      <c r="I11" s="368" t="str">
        <f>IF(' Brechas'!I11&gt;0,"Mujer","Hombre")</f>
        <v>Mujer</v>
      </c>
      <c r="J11" s="368" t="str">
        <f>IF(' Brechas'!J11&gt;0,"Mujer","Hombre")</f>
        <v>Mujer</v>
      </c>
      <c r="K11" s="368" t="str">
        <f>IF(' Brechas'!K11&gt;0,"Mujer","Hombre")</f>
        <v>Mujer</v>
      </c>
      <c r="L11" s="368" t="str">
        <f>IF(' Brechas'!L11&gt;0,"Mujer","Hombre")</f>
        <v>Mujer</v>
      </c>
      <c r="M11" s="368" t="str">
        <f>IF(' Brechas'!M11&gt;0,"Mujer","Hombre")</f>
        <v>Mujer</v>
      </c>
      <c r="N11" s="368" t="str">
        <f>IF(' Brechas'!N11&gt;0,"Mujer","Hombre")</f>
        <v>Mujer</v>
      </c>
      <c r="O11" s="368" t="str">
        <f>IF(' Brechas'!O11&gt;0,"Mujer","Hombre")</f>
        <v>Mujer</v>
      </c>
      <c r="P11" s="368" t="str">
        <f>IF(' Brechas'!P11&gt;0,"Mujer","Hombre")</f>
        <v>Hombre</v>
      </c>
      <c r="Q11" s="368" t="str">
        <f>IF(' Brechas'!Q11&gt;0,"Mujer","Hombre")</f>
        <v>Hombre</v>
      </c>
      <c r="R11" s="368" t="str">
        <f>IF(' Brechas'!R11&gt;0,"Mujer","Hombre")</f>
        <v>Mujer</v>
      </c>
      <c r="S11" s="368" t="str">
        <f>IF(' Brechas'!S11&gt;0,"Mujer","Hombre")</f>
        <v>Hombre</v>
      </c>
      <c r="T11" s="368" t="str">
        <f>IF(' Brechas'!T11&gt;0,"Mujer","Hombre")</f>
        <v>Hombre</v>
      </c>
      <c r="U11" s="368" t="str">
        <f>IF(' Brechas'!U11&gt;0,"Mujer","Hombre")</f>
        <v>Mujer</v>
      </c>
      <c r="V11" s="368" t="str">
        <f>IF(' Brechas'!V11&gt;0,"Mujer","Hombre")</f>
        <v>Mujer</v>
      </c>
      <c r="W11" s="368" t="str">
        <f>IF(' Brechas'!W11&gt;0,"Mujer","Hombre")</f>
        <v>Mujer</v>
      </c>
      <c r="X11" s="368" t="str">
        <f>IF(' Brechas'!X11&gt;0,"Mujer","Hombre")</f>
        <v>Mujer</v>
      </c>
      <c r="Y11" s="368" t="str">
        <f>IF(' Brechas'!Y11&gt;0,"Mujer","Hombre")</f>
        <v>Mujer</v>
      </c>
      <c r="Z11" s="368" t="str">
        <f>IF(' Brechas'!Z11&gt;0,"Mujer","Hombre")</f>
        <v>Hombre</v>
      </c>
      <c r="AA11" s="368" t="str">
        <f>IF(' Brechas'!AA11&gt;0,"Mujer","Hombre")</f>
        <v>Hombre</v>
      </c>
      <c r="AB11" s="368" t="str">
        <f>IF(' Brechas'!AB11&gt;0,"Mujer","Hombre")</f>
        <v>Hombre</v>
      </c>
      <c r="AC11" s="368" t="str">
        <f>IF(' Brechas'!AC11&gt;0,"Mujer","Hombre")</f>
        <v>Hombre</v>
      </c>
      <c r="AD11" s="368" t="str">
        <f>IF(' Brechas'!AD11&gt;0,"Mujer","Hombre")</f>
        <v>Hombre</v>
      </c>
      <c r="AE11" s="368" t="str">
        <f>IF(' Brechas'!AE11&gt;0,"Mujer","Hombre")</f>
        <v>Hombre</v>
      </c>
      <c r="AF11" s="368" t="str">
        <f>IF(' Brechas'!AF11&gt;0,"Mujer","Hombre")</f>
        <v>Hombre</v>
      </c>
      <c r="AG11" s="368" t="str">
        <f>IF(' Brechas'!AG11&gt;0,"Mujer","Hombre")</f>
        <v>Mujer</v>
      </c>
      <c r="AH11" s="368" t="str">
        <f>IF(' Brechas'!AH11&gt;0,"Mujer","Hombre")</f>
        <v>Hombre</v>
      </c>
      <c r="AI11" s="368" t="str">
        <f>IF(' Brechas'!AI11&gt;0,"Mujer","Hombre")</f>
        <v>Mujer</v>
      </c>
      <c r="AJ11" s="368" t="str">
        <f>IF(' Brechas'!AJ11&gt;0,"Mujer","Hombre")</f>
        <v>Mujer</v>
      </c>
      <c r="AK11" s="368" t="str">
        <f>IF(' Brechas'!AK11&gt;0,"Mujer","Hombre")</f>
        <v>Mujer</v>
      </c>
      <c r="AL11" s="368" t="str">
        <f>IF(' Brechas'!AL11&gt;0,"Mujer","Hombre")</f>
        <v>Mujer</v>
      </c>
      <c r="AM11" s="368" t="str">
        <f>IF(' Brechas'!AM11&gt;0,"Mujer","Hombre")</f>
        <v>Mujer</v>
      </c>
      <c r="AN11" s="368" t="str">
        <f>IF(' Brechas'!AN11&gt;0,"Mujer","Hombre")</f>
        <v>Mujer</v>
      </c>
      <c r="AO11" s="368" t="str">
        <f>IF(' Brechas'!AO11&gt;0,"Mujer","Hombre")</f>
        <v>Hombre</v>
      </c>
      <c r="AP11" s="368" t="str">
        <f>IF(' Brechas'!AP11&gt;0,"Mujer","Hombre")</f>
        <v>Hombre</v>
      </c>
      <c r="AQ11" s="368" t="str">
        <f>IF(' Brechas'!AQ11&gt;0,"Mujer","Hombre")</f>
        <v>Hombre</v>
      </c>
      <c r="AR11" s="368" t="str">
        <f>IF(' Brechas'!AR11&gt;0,"Mujer","Hombre")</f>
        <v>Hombre</v>
      </c>
      <c r="AS11" s="368" t="str">
        <f>IF(' Brechas'!AS11&gt;0,"Mujer","Hombre")</f>
        <v>Hombre</v>
      </c>
      <c r="AT11" s="368" t="str">
        <f>IF(' Brechas'!AT11&gt;0,"Mujer","Hombre")</f>
        <v>Mujer</v>
      </c>
      <c r="AU11" s="368" t="str">
        <f>IF(' Brechas'!AU11&gt;0,"Mujer","Hombre")</f>
        <v>Hombre</v>
      </c>
      <c r="AV11" s="368" t="str">
        <f>IF(' Brechas'!AV11&gt;0,"Mujer","Hombre")</f>
        <v>Mujer</v>
      </c>
      <c r="AW11" s="368" t="str">
        <f>IF(' Brechas'!AW11&gt;0,"Mujer","Hombre")</f>
        <v>Hombre</v>
      </c>
      <c r="AX11" s="368" t="str">
        <f>IF(' Brechas'!AX11&gt;0,"Mujer","Hombre")</f>
        <v>Mujer</v>
      </c>
      <c r="AY11" s="368" t="str">
        <f>IF(' Brechas'!AY11&gt;0,"Mujer","Hombre")</f>
        <v>Mujer</v>
      </c>
      <c r="AZ11" s="368" t="str">
        <f>IF(' Brechas'!AZ11&gt;0,"Mujer","Hombre")</f>
        <v>Mujer</v>
      </c>
      <c r="BA11" s="368" t="str">
        <f>IF(' Brechas'!BA11&gt;0,"Mujer","Hombre")</f>
        <v>Hombre</v>
      </c>
      <c r="BB11" s="368" t="str">
        <f>IF(' Brechas'!BB11&gt;0,"Mujer","Hombre")</f>
        <v>Hombre</v>
      </c>
      <c r="BC11" s="368" t="str">
        <f>IF(' Brechas'!BC11&gt;0,"Mujer","Hombre")</f>
        <v>Hombre</v>
      </c>
      <c r="BD11" s="368" t="str">
        <f>IF(' Brechas'!BD11&gt;0,"Mujer","Hombre")</f>
        <v>Hombre</v>
      </c>
      <c r="BE11" s="368" t="str">
        <f>IF(' Brechas'!BE11&gt;0,"Mujer","Hombre")</f>
        <v>Hombre</v>
      </c>
      <c r="BF11" s="368" t="str">
        <f>IF(' Brechas'!BF11&gt;0,"Mujer","Hombre")</f>
        <v>Hombre</v>
      </c>
      <c r="BG11" s="368" t="str">
        <f>IF(' Brechas'!BG11&gt;0,"Mujer","Hombre")</f>
        <v>Hombre</v>
      </c>
      <c r="BH11" s="368" t="str">
        <f>IF(' Brechas'!BH11&gt;0,"Mujer","Hombre")</f>
        <v>Hombre</v>
      </c>
      <c r="BI11" s="368" t="str">
        <f>IF(' Brechas'!BI11&gt;0,"Mujer","Hombre")</f>
        <v>Mujer</v>
      </c>
      <c r="BJ11" s="368" t="str">
        <f>IF(' Brechas'!BJ11&gt;0,"Mujer","Hombre")</f>
        <v>Hombre</v>
      </c>
      <c r="BK11" s="368" t="str">
        <f>IF(' Brechas'!BK11&gt;0,"Mujer","Hombre")</f>
        <v>Hombre</v>
      </c>
      <c r="BL11" s="368" t="str">
        <f>IF(' Brechas'!BL11&gt;0,"Mujer","Hombre")</f>
        <v>Hombre</v>
      </c>
      <c r="BM11" s="368" t="str">
        <f>IF(' Brechas'!BM11&gt;0,"Mujer","Hombre")</f>
        <v>Hombre</v>
      </c>
      <c r="BN11" s="368" t="str">
        <f>IF(' Brechas'!BN11&gt;0,"Mujer","Hombre")</f>
        <v>Mujer</v>
      </c>
      <c r="BO11" s="368" t="str">
        <f>IF(' Brechas'!BO11&gt;0,"Mujer","Hombre")</f>
        <v>Mujer</v>
      </c>
      <c r="BP11" s="368" t="str">
        <f>IF(' Brechas'!BP11&gt;0,"Mujer","Hombre")</f>
        <v>Hombre</v>
      </c>
      <c r="BQ11" s="368" t="str">
        <f>IF(' Brechas'!BQ11&gt;0,"Mujer","Hombre")</f>
        <v>Mujer</v>
      </c>
      <c r="BR11" s="368" t="str">
        <f>IF(' Brechas'!BR11&gt;0,"Mujer","Hombre")</f>
        <v>Hombre</v>
      </c>
      <c r="BS11" s="368" t="str">
        <f>IF(' Brechas'!BS11&gt;0,"Mujer","Hombre")</f>
        <v>Hombre</v>
      </c>
      <c r="BT11" s="368" t="str">
        <f>IF(' Brechas'!BT11&gt;0,"Mujer","Hombre")</f>
        <v>Hombre</v>
      </c>
      <c r="BU11" s="368" t="str">
        <f>IF(' Brechas'!BU11&gt;0,"Mujer","Hombre")</f>
        <v>Mujer</v>
      </c>
    </row>
    <row r="12" spans="1:73" ht="25.5">
      <c r="A12" s="367">
        <v>25</v>
      </c>
      <c r="B12" s="367" t="s">
        <v>90</v>
      </c>
      <c r="C12" s="367">
        <v>2024</v>
      </c>
      <c r="D12" s="368" t="str">
        <f>IF(' Brechas'!D12&gt;0,"Mujer","Hombre")</f>
        <v>Hombre</v>
      </c>
      <c r="E12" s="368" t="str">
        <f>IF(' Brechas'!E12&gt;0,"Mujer","Hombre")</f>
        <v>Mujer</v>
      </c>
      <c r="F12" s="368" t="str">
        <f>IF(' Brechas'!F12&gt;0,"Mujer","Hombre")</f>
        <v>Mujer</v>
      </c>
      <c r="G12" s="368" t="str">
        <f>IF(' Brechas'!G12&gt;0,"Mujer","Hombre")</f>
        <v>Mujer</v>
      </c>
      <c r="H12" s="368" t="str">
        <f>IF(' Brechas'!H12&gt;0,"Mujer","Hombre")</f>
        <v>Mujer</v>
      </c>
      <c r="I12" s="368" t="str">
        <f>IF(' Brechas'!I12&gt;0,"Mujer","Hombre")</f>
        <v>Mujer</v>
      </c>
      <c r="J12" s="368" t="str">
        <f>IF(' Brechas'!J12&gt;0,"Mujer","Hombre")</f>
        <v>Hombre</v>
      </c>
      <c r="K12" s="368" t="str">
        <f>IF(' Brechas'!K12&gt;0,"Mujer","Hombre")</f>
        <v>Mujer</v>
      </c>
      <c r="L12" s="368" t="str">
        <f>IF(' Brechas'!L12&gt;0,"Mujer","Hombre")</f>
        <v>Mujer</v>
      </c>
      <c r="M12" s="368" t="str">
        <f>IF(' Brechas'!M12&gt;0,"Mujer","Hombre")</f>
        <v>Mujer</v>
      </c>
      <c r="N12" s="368" t="str">
        <f>IF(' Brechas'!N12&gt;0,"Mujer","Hombre")</f>
        <v>Mujer</v>
      </c>
      <c r="O12" s="368" t="str">
        <f>IF(' Brechas'!O12&gt;0,"Mujer","Hombre")</f>
        <v>Mujer</v>
      </c>
      <c r="P12" s="368" t="str">
        <f>IF(' Brechas'!P12&gt;0,"Mujer","Hombre")</f>
        <v>Hombre</v>
      </c>
      <c r="Q12" s="368" t="str">
        <f>IF(' Brechas'!Q12&gt;0,"Mujer","Hombre")</f>
        <v>Mujer</v>
      </c>
      <c r="R12" s="368" t="str">
        <f>IF(' Brechas'!R12&gt;0,"Mujer","Hombre")</f>
        <v>Mujer</v>
      </c>
      <c r="S12" s="368" t="str">
        <f>IF(' Brechas'!S12&gt;0,"Mujer","Hombre")</f>
        <v>Mujer</v>
      </c>
      <c r="T12" s="368" t="str">
        <f>IF(' Brechas'!T12&gt;0,"Mujer","Hombre")</f>
        <v>Hombre</v>
      </c>
      <c r="U12" s="368" t="str">
        <f>IF(' Brechas'!U12&gt;0,"Mujer","Hombre")</f>
        <v>Mujer</v>
      </c>
      <c r="V12" s="368" t="str">
        <f>IF(' Brechas'!V12&gt;0,"Mujer","Hombre")</f>
        <v>Mujer</v>
      </c>
      <c r="W12" s="368" t="str">
        <f>IF(' Brechas'!W12&gt;0,"Mujer","Hombre")</f>
        <v>Mujer</v>
      </c>
      <c r="X12" s="368" t="str">
        <f>IF(' Brechas'!X12&gt;0,"Mujer","Hombre")</f>
        <v>Mujer</v>
      </c>
      <c r="Y12" s="368" t="str">
        <f>IF(' Brechas'!Y12&gt;0,"Mujer","Hombre")</f>
        <v>Mujer</v>
      </c>
      <c r="Z12" s="368" t="str">
        <f>IF(' Brechas'!Z12&gt;0,"Mujer","Hombre")</f>
        <v>Hombre</v>
      </c>
      <c r="AA12" s="368" t="str">
        <f>IF(' Brechas'!AA12&gt;0,"Mujer","Hombre")</f>
        <v>Hombre</v>
      </c>
      <c r="AB12" s="368" t="str">
        <f>IF(' Brechas'!AB12&gt;0,"Mujer","Hombre")</f>
        <v>Hombre</v>
      </c>
      <c r="AC12" s="368" t="str">
        <f>IF(' Brechas'!AC12&gt;0,"Mujer","Hombre")</f>
        <v>Hombre</v>
      </c>
      <c r="AD12" s="368" t="str">
        <f>IF(' Brechas'!AD12&gt;0,"Mujer","Hombre")</f>
        <v>Hombre</v>
      </c>
      <c r="AE12" s="368" t="str">
        <f>IF(' Brechas'!AE12&gt;0,"Mujer","Hombre")</f>
        <v>Hombre</v>
      </c>
      <c r="AF12" s="368" t="str">
        <f>IF(' Brechas'!AF12&gt;0,"Mujer","Hombre")</f>
        <v>Mujer</v>
      </c>
      <c r="AG12" s="368" t="str">
        <f>IF(' Brechas'!AG12&gt;0,"Mujer","Hombre")</f>
        <v>Mujer</v>
      </c>
      <c r="AH12" s="368" t="str">
        <f>IF(' Brechas'!AH12&gt;0,"Mujer","Hombre")</f>
        <v>Hombre</v>
      </c>
      <c r="AI12" s="368" t="str">
        <f>IF(' Brechas'!AI12&gt;0,"Mujer","Hombre")</f>
        <v>Hombre</v>
      </c>
      <c r="AJ12" s="368" t="str">
        <f>IF(' Brechas'!AJ12&gt;0,"Mujer","Hombre")</f>
        <v>Mujer</v>
      </c>
      <c r="AK12" s="368" t="str">
        <f>IF(' Brechas'!AK12&gt;0,"Mujer","Hombre")</f>
        <v>Mujer</v>
      </c>
      <c r="AL12" s="368" t="str">
        <f>IF(' Brechas'!AL12&gt;0,"Mujer","Hombre")</f>
        <v>Hombre</v>
      </c>
      <c r="AM12" s="368" t="str">
        <f>IF(' Brechas'!AM12&gt;0,"Mujer","Hombre")</f>
        <v>Mujer</v>
      </c>
      <c r="AN12" s="368" t="str">
        <f>IF(' Brechas'!AN12&gt;0,"Mujer","Hombre")</f>
        <v>Mujer</v>
      </c>
      <c r="AO12" s="368" t="str">
        <f>IF(' Brechas'!AO12&gt;0,"Mujer","Hombre")</f>
        <v>Hombre</v>
      </c>
      <c r="AP12" s="368" t="str">
        <f>IF(' Brechas'!AP12&gt;0,"Mujer","Hombre")</f>
        <v>Hombre</v>
      </c>
      <c r="AQ12" s="368" t="str">
        <f>IF(' Brechas'!AQ12&gt;0,"Mujer","Hombre")</f>
        <v>Hombre</v>
      </c>
      <c r="AR12" s="368" t="str">
        <f>IF(' Brechas'!AR12&gt;0,"Mujer","Hombre")</f>
        <v>Hombre</v>
      </c>
      <c r="AS12" s="368" t="str">
        <f>IF(' Brechas'!AS12&gt;0,"Mujer","Hombre")</f>
        <v>Mujer</v>
      </c>
      <c r="AT12" s="368" t="str">
        <f>IF(' Brechas'!AT12&gt;0,"Mujer","Hombre")</f>
        <v>Hombre</v>
      </c>
      <c r="AU12" s="368" t="str">
        <f>IF(' Brechas'!AU12&gt;0,"Mujer","Hombre")</f>
        <v>Hombre</v>
      </c>
      <c r="AV12" s="368" t="str">
        <f>IF(' Brechas'!AV12&gt;0,"Mujer","Hombre")</f>
        <v>Hombre</v>
      </c>
      <c r="AW12" s="368" t="str">
        <f>IF(' Brechas'!AW12&gt;0,"Mujer","Hombre")</f>
        <v>Mujer</v>
      </c>
      <c r="AX12" s="368" t="str">
        <f>IF(' Brechas'!AX12&gt;0,"Mujer","Hombre")</f>
        <v>Hombre</v>
      </c>
      <c r="AY12" s="368" t="str">
        <f>IF(' Brechas'!AY12&gt;0,"Mujer","Hombre")</f>
        <v>Mujer</v>
      </c>
      <c r="AZ12" s="368" t="str">
        <f>IF(' Brechas'!AZ12&gt;0,"Mujer","Hombre")</f>
        <v>Mujer</v>
      </c>
      <c r="BA12" s="368" t="str">
        <f>IF(' Brechas'!BA12&gt;0,"Mujer","Hombre")</f>
        <v>Hombre</v>
      </c>
      <c r="BB12" s="368" t="str">
        <f>IF(' Brechas'!BB12&gt;0,"Mujer","Hombre")</f>
        <v>Hombre</v>
      </c>
      <c r="BC12" s="368" t="str">
        <f>IF(' Brechas'!BC12&gt;0,"Mujer","Hombre")</f>
        <v>Mujer</v>
      </c>
      <c r="BD12" s="368" t="str">
        <f>IF(' Brechas'!BD12&gt;0,"Mujer","Hombre")</f>
        <v>Mujer</v>
      </c>
      <c r="BE12" s="368" t="str">
        <f>IF(' Brechas'!BE12&gt;0,"Mujer","Hombre")</f>
        <v>Hombre</v>
      </c>
      <c r="BF12" s="368" t="str">
        <f>IF(' Brechas'!BF12&gt;0,"Mujer","Hombre")</f>
        <v>Hombre</v>
      </c>
      <c r="BG12" s="368" t="str">
        <f>IF(' Brechas'!BG12&gt;0,"Mujer","Hombre")</f>
        <v>Hombre</v>
      </c>
      <c r="BH12" s="368" t="str">
        <f>IF(' Brechas'!BH12&gt;0,"Mujer","Hombre")</f>
        <v>Hombre</v>
      </c>
      <c r="BI12" s="368" t="str">
        <f>IF(' Brechas'!BI12&gt;0,"Mujer","Hombre")</f>
        <v>Mujer</v>
      </c>
      <c r="BJ12" s="368" t="str">
        <f>IF(' Brechas'!BJ12&gt;0,"Mujer","Hombre")</f>
        <v>Hombre</v>
      </c>
      <c r="BK12" s="368" t="str">
        <f>IF(' Brechas'!BK12&gt;0,"Mujer","Hombre")</f>
        <v>Hombre</v>
      </c>
      <c r="BL12" s="368" t="str">
        <f>IF(' Brechas'!BL12&gt;0,"Mujer","Hombre")</f>
        <v>Hombre</v>
      </c>
      <c r="BM12" s="368" t="str">
        <f>IF(' Brechas'!BM12&gt;0,"Mujer","Hombre")</f>
        <v>Mujer</v>
      </c>
      <c r="BN12" s="368" t="str">
        <f>IF(' Brechas'!BN12&gt;0,"Mujer","Hombre")</f>
        <v>Mujer</v>
      </c>
      <c r="BO12" s="368" t="str">
        <f>IF(' Brechas'!BO12&gt;0,"Mujer","Hombre")</f>
        <v>Mujer</v>
      </c>
      <c r="BP12" s="368" t="str">
        <f>IF(' Brechas'!BP12&gt;0,"Mujer","Hombre")</f>
        <v>Hombre</v>
      </c>
      <c r="BQ12" s="368" t="str">
        <f>IF(' Brechas'!BQ12&gt;0,"Mujer","Hombre")</f>
        <v>Hombre</v>
      </c>
      <c r="BR12" s="368" t="str">
        <f>IF(' Brechas'!BR12&gt;0,"Mujer","Hombre")</f>
        <v>Hombre</v>
      </c>
      <c r="BS12" s="368" t="str">
        <f>IF(' Brechas'!BS12&gt;0,"Mujer","Hombre")</f>
        <v>Hombre</v>
      </c>
      <c r="BT12" s="368" t="str">
        <f>IF(' Brechas'!BT12&gt;0,"Mujer","Hombre")</f>
        <v>Hombre</v>
      </c>
      <c r="BU12" s="368" t="str">
        <f>IF(' Brechas'!BU12&gt;0,"Mujer","Hombre")</f>
        <v>Mujer</v>
      </c>
    </row>
    <row r="13" spans="1:73">
      <c r="A13" s="367">
        <v>27</v>
      </c>
      <c r="B13" s="367" t="s">
        <v>91</v>
      </c>
      <c r="C13" s="367">
        <v>2024</v>
      </c>
      <c r="D13" s="368" t="str">
        <f>IF(' Brechas'!D13&gt;0,"Mujer","Hombre")</f>
        <v>Mujer</v>
      </c>
      <c r="E13" s="368" t="str">
        <f>IF(' Brechas'!E13&gt;0,"Mujer","Hombre")</f>
        <v>Hombre</v>
      </c>
      <c r="F13" s="368" t="str">
        <f>IF(' Brechas'!F13&gt;0,"Mujer","Hombre")</f>
        <v>Mujer</v>
      </c>
      <c r="G13" s="368" t="str">
        <f>IF(' Brechas'!G13&gt;0,"Mujer","Hombre")</f>
        <v>Mujer</v>
      </c>
      <c r="H13" s="368" t="str">
        <f>IF(' Brechas'!H13&gt;0,"Mujer","Hombre")</f>
        <v>Mujer</v>
      </c>
      <c r="I13" s="368" t="str">
        <f>IF(' Brechas'!I13&gt;0,"Mujer","Hombre")</f>
        <v>Mujer</v>
      </c>
      <c r="J13" s="368" t="str">
        <f>IF(' Brechas'!J13&gt;0,"Mujer","Hombre")</f>
        <v>Mujer</v>
      </c>
      <c r="K13" s="368" t="str">
        <f>IF(' Brechas'!K13&gt;0,"Mujer","Hombre")</f>
        <v>Mujer</v>
      </c>
      <c r="L13" s="368" t="str">
        <f>IF(' Brechas'!L13&gt;0,"Mujer","Hombre")</f>
        <v>Mujer</v>
      </c>
      <c r="M13" s="368" t="str">
        <f>IF(' Brechas'!M13&gt;0,"Mujer","Hombre")</f>
        <v>Hombre</v>
      </c>
      <c r="N13" s="368" t="str">
        <f>IF(' Brechas'!N13&gt;0,"Mujer","Hombre")</f>
        <v>Mujer</v>
      </c>
      <c r="O13" s="368" t="str">
        <f>IF(' Brechas'!O13&gt;0,"Mujer","Hombre")</f>
        <v>Hombre</v>
      </c>
      <c r="P13" s="368" t="str">
        <f>IF(' Brechas'!P13&gt;0,"Mujer","Hombre")</f>
        <v>Hombre</v>
      </c>
      <c r="Q13" s="368" t="str">
        <f>IF(' Brechas'!Q13&gt;0,"Mujer","Hombre")</f>
        <v>Hombre</v>
      </c>
      <c r="R13" s="368" t="str">
        <f>IF(' Brechas'!R13&gt;0,"Mujer","Hombre")</f>
        <v>Mujer</v>
      </c>
      <c r="S13" s="368" t="str">
        <f>IF(' Brechas'!S13&gt;0,"Mujer","Hombre")</f>
        <v>Mujer</v>
      </c>
      <c r="T13" s="368" t="str">
        <f>IF(' Brechas'!T13&gt;0,"Mujer","Hombre")</f>
        <v>Hombre</v>
      </c>
      <c r="U13" s="368" t="str">
        <f>IF(' Brechas'!U13&gt;0,"Mujer","Hombre")</f>
        <v>Hombre</v>
      </c>
      <c r="V13" s="368" t="str">
        <f>IF(' Brechas'!V13&gt;0,"Mujer","Hombre")</f>
        <v>Mujer</v>
      </c>
      <c r="W13" s="368" t="str">
        <f>IF(' Brechas'!W13&gt;0,"Mujer","Hombre")</f>
        <v>Mujer</v>
      </c>
      <c r="X13" s="368" t="str">
        <f>IF(' Brechas'!X13&gt;0,"Mujer","Hombre")</f>
        <v>Mujer</v>
      </c>
      <c r="Y13" s="368" t="str">
        <f>IF(' Brechas'!Y13&gt;0,"Mujer","Hombre")</f>
        <v>Mujer</v>
      </c>
      <c r="Z13" s="368" t="str">
        <f>IF(' Brechas'!Z13&gt;0,"Mujer","Hombre")</f>
        <v>Hombre</v>
      </c>
      <c r="AA13" s="368" t="str">
        <f>IF(' Brechas'!AA13&gt;0,"Mujer","Hombre")</f>
        <v>Hombre</v>
      </c>
      <c r="AB13" s="368" t="str">
        <f>IF(' Brechas'!AB13&gt;0,"Mujer","Hombre")</f>
        <v>Hombre</v>
      </c>
      <c r="AC13" s="368" t="str">
        <f>IF(' Brechas'!AC13&gt;0,"Mujer","Hombre")</f>
        <v>Hombre</v>
      </c>
      <c r="AD13" s="368" t="str">
        <f>IF(' Brechas'!AD13&gt;0,"Mujer","Hombre")</f>
        <v>Hombre</v>
      </c>
      <c r="AE13" s="368" t="str">
        <f>IF(' Brechas'!AE13&gt;0,"Mujer","Hombre")</f>
        <v>Mujer</v>
      </c>
      <c r="AF13" s="368" t="str">
        <f>IF(' Brechas'!AF13&gt;0,"Mujer","Hombre")</f>
        <v>Mujer</v>
      </c>
      <c r="AG13" s="368" t="str">
        <f>IF(' Brechas'!AG13&gt;0,"Mujer","Hombre")</f>
        <v>Mujer</v>
      </c>
      <c r="AH13" s="368" t="str">
        <f>IF(' Brechas'!AH13&gt;0,"Mujer","Hombre")</f>
        <v>Mujer</v>
      </c>
      <c r="AI13" s="368" t="str">
        <f>IF(' Brechas'!AI13&gt;0,"Mujer","Hombre")</f>
        <v>Hombre</v>
      </c>
      <c r="AJ13" s="368" t="str">
        <f>IF(' Brechas'!AJ13&gt;0,"Mujer","Hombre")</f>
        <v>Mujer</v>
      </c>
      <c r="AK13" s="368" t="str">
        <f>IF(' Brechas'!AK13&gt;0,"Mujer","Hombre")</f>
        <v>Mujer</v>
      </c>
      <c r="AL13" s="368" t="str">
        <f>IF(' Brechas'!AL13&gt;0,"Mujer","Hombre")</f>
        <v>Hombre</v>
      </c>
      <c r="AM13" s="368" t="str">
        <f>IF(' Brechas'!AM13&gt;0,"Mujer","Hombre")</f>
        <v>Mujer</v>
      </c>
      <c r="AN13" s="368" t="str">
        <f>IF(' Brechas'!AN13&gt;0,"Mujer","Hombre")</f>
        <v>Mujer</v>
      </c>
      <c r="AO13" s="368" t="str">
        <f>IF(' Brechas'!AO13&gt;0,"Mujer","Hombre")</f>
        <v>Mujer</v>
      </c>
      <c r="AP13" s="368" t="str">
        <f>IF(' Brechas'!AP13&gt;0,"Mujer","Hombre")</f>
        <v>Hombre</v>
      </c>
      <c r="AQ13" s="368" t="str">
        <f>IF(' Brechas'!AQ13&gt;0,"Mujer","Hombre")</f>
        <v>Hombre</v>
      </c>
      <c r="AR13" s="368" t="str">
        <f>IF(' Brechas'!AR13&gt;0,"Mujer","Hombre")</f>
        <v>Mujer</v>
      </c>
      <c r="AS13" s="368" t="str">
        <f>IF(' Brechas'!AS13&gt;0,"Mujer","Hombre")</f>
        <v>Mujer</v>
      </c>
      <c r="AT13" s="368" t="str">
        <f>IF(' Brechas'!AT13&gt;0,"Mujer","Hombre")</f>
        <v>Hombre</v>
      </c>
      <c r="AU13" s="368" t="str">
        <f>IF(' Brechas'!AU13&gt;0,"Mujer","Hombre")</f>
        <v>Hombre</v>
      </c>
      <c r="AV13" s="368" t="str">
        <f>IF(' Brechas'!AV13&gt;0,"Mujer","Hombre")</f>
        <v>Hombre</v>
      </c>
      <c r="AW13" s="368" t="str">
        <f>IF(' Brechas'!AW13&gt;0,"Mujer","Hombre")</f>
        <v>Mujer</v>
      </c>
      <c r="AX13" s="368" t="str">
        <f>IF(' Brechas'!AX13&gt;0,"Mujer","Hombre")</f>
        <v>Hombre</v>
      </c>
      <c r="AY13" s="368" t="str">
        <f>IF(' Brechas'!AY13&gt;0,"Mujer","Hombre")</f>
        <v>Mujer</v>
      </c>
      <c r="AZ13" s="368" t="str">
        <f>IF(' Brechas'!AZ13&gt;0,"Mujer","Hombre")</f>
        <v>Mujer</v>
      </c>
      <c r="BA13" s="368" t="str">
        <f>IF(' Brechas'!BA13&gt;0,"Mujer","Hombre")</f>
        <v>Mujer</v>
      </c>
      <c r="BB13" s="368" t="str">
        <f>IF(' Brechas'!BB13&gt;0,"Mujer","Hombre")</f>
        <v>Mujer</v>
      </c>
      <c r="BC13" s="368" t="str">
        <f>IF(' Brechas'!BC13&gt;0,"Mujer","Hombre")</f>
        <v>Hombre</v>
      </c>
      <c r="BD13" s="368" t="str">
        <f>IF(' Brechas'!BD13&gt;0,"Mujer","Hombre")</f>
        <v>Hombre</v>
      </c>
      <c r="BE13" s="368" t="str">
        <f>IF(' Brechas'!BE13&gt;0,"Mujer","Hombre")</f>
        <v>Mujer</v>
      </c>
      <c r="BF13" s="368" t="str">
        <f>IF(' Brechas'!BF13&gt;0,"Mujer","Hombre")</f>
        <v>Mujer</v>
      </c>
      <c r="BG13" s="368" t="str">
        <f>IF(' Brechas'!BG13&gt;0,"Mujer","Hombre")</f>
        <v>Hombre</v>
      </c>
      <c r="BH13" s="368" t="str">
        <f>IF(' Brechas'!BH13&gt;0,"Mujer","Hombre")</f>
        <v>Hombre</v>
      </c>
      <c r="BI13" s="368" t="str">
        <f>IF(' Brechas'!BI13&gt;0,"Mujer","Hombre")</f>
        <v>Mujer</v>
      </c>
      <c r="BJ13" s="368" t="str">
        <f>IF(' Brechas'!BJ13&gt;0,"Mujer","Hombre")</f>
        <v>Hombre</v>
      </c>
      <c r="BK13" s="368" t="str">
        <f>IF(' Brechas'!BK13&gt;0,"Mujer","Hombre")</f>
        <v>Hombre</v>
      </c>
      <c r="BL13" s="368" t="str">
        <f>IF(' Brechas'!BL13&gt;0,"Mujer","Hombre")</f>
        <v>Hombre</v>
      </c>
      <c r="BM13" s="368" t="str">
        <f>IF(' Brechas'!BM13&gt;0,"Mujer","Hombre")</f>
        <v>Hombre</v>
      </c>
      <c r="BN13" s="368" t="str">
        <f>IF(' Brechas'!BN13&gt;0,"Mujer","Hombre")</f>
        <v>Mujer</v>
      </c>
      <c r="BO13" s="368" t="str">
        <f>IF(' Brechas'!BO13&gt;0,"Mujer","Hombre")</f>
        <v>Mujer</v>
      </c>
      <c r="BP13" s="368" t="str">
        <f>IF(' Brechas'!BP13&gt;0,"Mujer","Hombre")</f>
        <v>Hombre</v>
      </c>
      <c r="BQ13" s="368" t="str">
        <f>IF(' Brechas'!BQ13&gt;0,"Mujer","Hombre")</f>
        <v>Mujer</v>
      </c>
      <c r="BR13" s="368" t="str">
        <f>IF(' Brechas'!BR13&gt;0,"Mujer","Hombre")</f>
        <v>Hombre</v>
      </c>
      <c r="BS13" s="368" t="str">
        <f>IF(' Brechas'!BS13&gt;0,"Mujer","Hombre")</f>
        <v>Hombre</v>
      </c>
      <c r="BT13" s="368" t="str">
        <f>IF(' Brechas'!BT13&gt;0,"Mujer","Hombre")</f>
        <v>Hombre</v>
      </c>
      <c r="BU13" s="368" t="str">
        <f>IF(' Brechas'!BU13&gt;0,"Mujer","Hombre")</f>
        <v>Mujer</v>
      </c>
    </row>
    <row r="14" spans="1:73">
      <c r="A14" s="367">
        <v>41</v>
      </c>
      <c r="B14" s="367" t="s">
        <v>92</v>
      </c>
      <c r="C14" s="367">
        <v>2024</v>
      </c>
      <c r="D14" s="368" t="str">
        <f>IF(' Brechas'!D14&gt;0,"Mujer","Hombre")</f>
        <v>Hombre</v>
      </c>
      <c r="E14" s="368" t="str">
        <f>IF(' Brechas'!E14&gt;0,"Mujer","Hombre")</f>
        <v>Hombre</v>
      </c>
      <c r="F14" s="368" t="str">
        <f>IF(' Brechas'!F14&gt;0,"Mujer","Hombre")</f>
        <v>Mujer</v>
      </c>
      <c r="G14" s="368" t="str">
        <f>IF(' Brechas'!G14&gt;0,"Mujer","Hombre")</f>
        <v>Mujer</v>
      </c>
      <c r="H14" s="368" t="str">
        <f>IF(' Brechas'!H14&gt;0,"Mujer","Hombre")</f>
        <v>Mujer</v>
      </c>
      <c r="I14" s="368" t="str">
        <f>IF(' Brechas'!I14&gt;0,"Mujer","Hombre")</f>
        <v>Mujer</v>
      </c>
      <c r="J14" s="368" t="str">
        <f>IF(' Brechas'!J14&gt;0,"Mujer","Hombre")</f>
        <v>Mujer</v>
      </c>
      <c r="K14" s="368" t="str">
        <f>IF(' Brechas'!K14&gt;0,"Mujer","Hombre")</f>
        <v>Mujer</v>
      </c>
      <c r="L14" s="368" t="str">
        <f>IF(' Brechas'!L14&gt;0,"Mujer","Hombre")</f>
        <v>Mujer</v>
      </c>
      <c r="M14" s="368" t="str">
        <f>IF(' Brechas'!M14&gt;0,"Mujer","Hombre")</f>
        <v>Mujer</v>
      </c>
      <c r="N14" s="368" t="str">
        <f>IF(' Brechas'!N14&gt;0,"Mujer","Hombre")</f>
        <v>Mujer</v>
      </c>
      <c r="O14" s="368" t="str">
        <f>IF(' Brechas'!O14&gt;0,"Mujer","Hombre")</f>
        <v>Hombre</v>
      </c>
      <c r="P14" s="368" t="str">
        <f>IF(' Brechas'!P14&gt;0,"Mujer","Hombre")</f>
        <v>Hombre</v>
      </c>
      <c r="Q14" s="368" t="str">
        <f>IF(' Brechas'!Q14&gt;0,"Mujer","Hombre")</f>
        <v>Hombre</v>
      </c>
      <c r="R14" s="368" t="str">
        <f>IF(' Brechas'!R14&gt;0,"Mujer","Hombre")</f>
        <v>Hombre</v>
      </c>
      <c r="S14" s="368" t="str">
        <f>IF(' Brechas'!S14&gt;0,"Mujer","Hombre")</f>
        <v>Mujer</v>
      </c>
      <c r="T14" s="368" t="str">
        <f>IF(' Brechas'!T14&gt;0,"Mujer","Hombre")</f>
        <v>Mujer</v>
      </c>
      <c r="U14" s="368" t="str">
        <f>IF(' Brechas'!U14&gt;0,"Mujer","Hombre")</f>
        <v>Mujer</v>
      </c>
      <c r="V14" s="368" t="str">
        <f>IF(' Brechas'!V14&gt;0,"Mujer","Hombre")</f>
        <v>Mujer</v>
      </c>
      <c r="W14" s="368" t="str">
        <f>IF(' Brechas'!W14&gt;0,"Mujer","Hombre")</f>
        <v>Mujer</v>
      </c>
      <c r="X14" s="368" t="str">
        <f>IF(' Brechas'!X14&gt;0,"Mujer","Hombre")</f>
        <v>Mujer</v>
      </c>
      <c r="Y14" s="368" t="str">
        <f>IF(' Brechas'!Y14&gt;0,"Mujer","Hombre")</f>
        <v>Mujer</v>
      </c>
      <c r="Z14" s="368" t="str">
        <f>IF(' Brechas'!Z14&gt;0,"Mujer","Hombre")</f>
        <v>Hombre</v>
      </c>
      <c r="AA14" s="368" t="str">
        <f>IF(' Brechas'!AA14&gt;0,"Mujer","Hombre")</f>
        <v>Hombre</v>
      </c>
      <c r="AB14" s="368" t="str">
        <f>IF(' Brechas'!AB14&gt;0,"Mujer","Hombre")</f>
        <v>Hombre</v>
      </c>
      <c r="AC14" s="368" t="str">
        <f>IF(' Brechas'!AC14&gt;0,"Mujer","Hombre")</f>
        <v>Hombre</v>
      </c>
      <c r="AD14" s="368" t="str">
        <f>IF(' Brechas'!AD14&gt;0,"Mujer","Hombre")</f>
        <v>Hombre</v>
      </c>
      <c r="AE14" s="368" t="str">
        <f>IF(' Brechas'!AE14&gt;0,"Mujer","Hombre")</f>
        <v>Hombre</v>
      </c>
      <c r="AF14" s="368" t="str">
        <f>IF(' Brechas'!AF14&gt;0,"Mujer","Hombre")</f>
        <v>Mujer</v>
      </c>
      <c r="AG14" s="368" t="str">
        <f>IF(' Brechas'!AG14&gt;0,"Mujer","Hombre")</f>
        <v>Mujer</v>
      </c>
      <c r="AH14" s="368" t="str">
        <f>IF(' Brechas'!AH14&gt;0,"Mujer","Hombre")</f>
        <v>Mujer</v>
      </c>
      <c r="AI14" s="368" t="str">
        <f>IF(' Brechas'!AI14&gt;0,"Mujer","Hombre")</f>
        <v>Mujer</v>
      </c>
      <c r="AJ14" s="368" t="str">
        <f>IF(' Brechas'!AJ14&gt;0,"Mujer","Hombre")</f>
        <v>Mujer</v>
      </c>
      <c r="AK14" s="368" t="str">
        <f>IF(' Brechas'!AK14&gt;0,"Mujer","Hombre")</f>
        <v>Mujer</v>
      </c>
      <c r="AL14" s="368" t="str">
        <f>IF(' Brechas'!AL14&gt;0,"Mujer","Hombre")</f>
        <v>Hombre</v>
      </c>
      <c r="AM14" s="368" t="str">
        <f>IF(' Brechas'!AM14&gt;0,"Mujer","Hombre")</f>
        <v>Mujer</v>
      </c>
      <c r="AN14" s="368" t="str">
        <f>IF(' Brechas'!AN14&gt;0,"Mujer","Hombre")</f>
        <v>Mujer</v>
      </c>
      <c r="AO14" s="368" t="str">
        <f>IF(' Brechas'!AO14&gt;0,"Mujer","Hombre")</f>
        <v>Hombre</v>
      </c>
      <c r="AP14" s="368" t="str">
        <f>IF(' Brechas'!AP14&gt;0,"Mujer","Hombre")</f>
        <v>Hombre</v>
      </c>
      <c r="AQ14" s="368" t="str">
        <f>IF(' Brechas'!AQ14&gt;0,"Mujer","Hombre")</f>
        <v>Hombre</v>
      </c>
      <c r="AR14" s="368" t="str">
        <f>IF(' Brechas'!AR14&gt;0,"Mujer","Hombre")</f>
        <v>Hombre</v>
      </c>
      <c r="AS14" s="368" t="str">
        <f>IF(' Brechas'!AS14&gt;0,"Mujer","Hombre")</f>
        <v>Hombre</v>
      </c>
      <c r="AT14" s="368" t="str">
        <f>IF(' Brechas'!AT14&gt;0,"Mujer","Hombre")</f>
        <v>Mujer</v>
      </c>
      <c r="AU14" s="368" t="str">
        <f>IF(' Brechas'!AU14&gt;0,"Mujer","Hombre")</f>
        <v>Hombre</v>
      </c>
      <c r="AV14" s="368" t="str">
        <f>IF(' Brechas'!AV14&gt;0,"Mujer","Hombre")</f>
        <v>Hombre</v>
      </c>
      <c r="AW14" s="368" t="str">
        <f>IF(' Brechas'!AW14&gt;0,"Mujer","Hombre")</f>
        <v>Mujer</v>
      </c>
      <c r="AX14" s="368" t="str">
        <f>IF(' Brechas'!AX14&gt;0,"Mujer","Hombre")</f>
        <v>Mujer</v>
      </c>
      <c r="AY14" s="368" t="str">
        <f>IF(' Brechas'!AY14&gt;0,"Mujer","Hombre")</f>
        <v>Mujer</v>
      </c>
      <c r="AZ14" s="368" t="str">
        <f>IF(' Brechas'!AZ14&gt;0,"Mujer","Hombre")</f>
        <v>Mujer</v>
      </c>
      <c r="BA14" s="368" t="str">
        <f>IF(' Brechas'!BA14&gt;0,"Mujer","Hombre")</f>
        <v>Hombre</v>
      </c>
      <c r="BB14" s="368" t="str">
        <f>IF(' Brechas'!BB14&gt;0,"Mujer","Hombre")</f>
        <v>Hombre</v>
      </c>
      <c r="BC14" s="368" t="str">
        <f>IF(' Brechas'!BC14&gt;0,"Mujer","Hombre")</f>
        <v>Mujer</v>
      </c>
      <c r="BD14" s="368" t="str">
        <f>IF(' Brechas'!BD14&gt;0,"Mujer","Hombre")</f>
        <v>Mujer</v>
      </c>
      <c r="BE14" s="368" t="str">
        <f>IF(' Brechas'!BE14&gt;0,"Mujer","Hombre")</f>
        <v>Hombre</v>
      </c>
      <c r="BF14" s="368" t="str">
        <f>IF(' Brechas'!BF14&gt;0,"Mujer","Hombre")</f>
        <v>Hombre</v>
      </c>
      <c r="BG14" s="368" t="str">
        <f>IF(' Brechas'!BG14&gt;0,"Mujer","Hombre")</f>
        <v>Hombre</v>
      </c>
      <c r="BH14" s="368" t="str">
        <f>IF(' Brechas'!BH14&gt;0,"Mujer","Hombre")</f>
        <v>Hombre</v>
      </c>
      <c r="BI14" s="368" t="str">
        <f>IF(' Brechas'!BI14&gt;0,"Mujer","Hombre")</f>
        <v>Mujer</v>
      </c>
      <c r="BJ14" s="368" t="str">
        <f>IF(' Brechas'!BJ14&gt;0,"Mujer","Hombre")</f>
        <v>Hombre</v>
      </c>
      <c r="BK14" s="368" t="str">
        <f>IF(' Brechas'!BK14&gt;0,"Mujer","Hombre")</f>
        <v>Hombre</v>
      </c>
      <c r="BL14" s="368" t="str">
        <f>IF(' Brechas'!BL14&gt;0,"Mujer","Hombre")</f>
        <v>Hombre</v>
      </c>
      <c r="BM14" s="368" t="str">
        <f>IF(' Brechas'!BM14&gt;0,"Mujer","Hombre")</f>
        <v>Mujer</v>
      </c>
      <c r="BN14" s="368" t="str">
        <f>IF(' Brechas'!BN14&gt;0,"Mujer","Hombre")</f>
        <v>Mujer</v>
      </c>
      <c r="BO14" s="368" t="str">
        <f>IF(' Brechas'!BO14&gt;0,"Mujer","Hombre")</f>
        <v>Mujer</v>
      </c>
      <c r="BP14" s="368" t="str">
        <f>IF(' Brechas'!BP14&gt;0,"Mujer","Hombre")</f>
        <v>Mujer</v>
      </c>
      <c r="BQ14" s="368" t="str">
        <f>IF(' Brechas'!BQ14&gt;0,"Mujer","Hombre")</f>
        <v>Mujer</v>
      </c>
      <c r="BR14" s="368" t="str">
        <f>IF(' Brechas'!BR14&gt;0,"Mujer","Hombre")</f>
        <v>Hombre</v>
      </c>
      <c r="BS14" s="368" t="str">
        <f>IF(' Brechas'!BS14&gt;0,"Mujer","Hombre")</f>
        <v>Hombre</v>
      </c>
      <c r="BT14" s="368" t="str">
        <f>IF(' Brechas'!BT14&gt;0,"Mujer","Hombre")</f>
        <v>Hombre</v>
      </c>
      <c r="BU14" s="368" t="str">
        <f>IF(' Brechas'!BU14&gt;0,"Mujer","Hombre")</f>
        <v>Mujer</v>
      </c>
    </row>
    <row r="15" spans="1:73">
      <c r="A15" s="367">
        <v>44</v>
      </c>
      <c r="B15" s="367" t="s">
        <v>93</v>
      </c>
      <c r="C15" s="367">
        <v>2024</v>
      </c>
      <c r="D15" s="368" t="str">
        <f>IF(' Brechas'!D15&gt;0,"Mujer","Hombre")</f>
        <v>Mujer</v>
      </c>
      <c r="E15" s="368" t="str">
        <f>IF(' Brechas'!E15&gt;0,"Mujer","Hombre")</f>
        <v>Hombre</v>
      </c>
      <c r="F15" s="368" t="str">
        <f>IF(' Brechas'!F15&gt;0,"Mujer","Hombre")</f>
        <v>Mujer</v>
      </c>
      <c r="G15" s="368" t="str">
        <f>IF(' Brechas'!G15&gt;0,"Mujer","Hombre")</f>
        <v>Mujer</v>
      </c>
      <c r="H15" s="368" t="str">
        <f>IF(' Brechas'!H15&gt;0,"Mujer","Hombre")</f>
        <v>Mujer</v>
      </c>
      <c r="I15" s="368" t="str">
        <f>IF(' Brechas'!I15&gt;0,"Mujer","Hombre")</f>
        <v>Mujer</v>
      </c>
      <c r="J15" s="368" t="str">
        <f>IF(' Brechas'!J15&gt;0,"Mujer","Hombre")</f>
        <v>Mujer</v>
      </c>
      <c r="K15" s="368" t="str">
        <f>IF(' Brechas'!K15&gt;0,"Mujer","Hombre")</f>
        <v>Mujer</v>
      </c>
      <c r="L15" s="368" t="str">
        <f>IF(' Brechas'!L15&gt;0,"Mujer","Hombre")</f>
        <v>Mujer</v>
      </c>
      <c r="M15" s="368" t="str">
        <f>IF(' Brechas'!M15&gt;0,"Mujer","Hombre")</f>
        <v>Mujer</v>
      </c>
      <c r="N15" s="368" t="str">
        <f>IF(' Brechas'!N15&gt;0,"Mujer","Hombre")</f>
        <v>Mujer</v>
      </c>
      <c r="O15" s="368" t="str">
        <f>IF(' Brechas'!O15&gt;0,"Mujer","Hombre")</f>
        <v>Mujer</v>
      </c>
      <c r="P15" s="368" t="str">
        <f>IF(' Brechas'!P15&gt;0,"Mujer","Hombre")</f>
        <v>Hombre</v>
      </c>
      <c r="Q15" s="368" t="str">
        <f>IF(' Brechas'!Q15&gt;0,"Mujer","Hombre")</f>
        <v>Mujer</v>
      </c>
      <c r="R15" s="368" t="str">
        <f>IF(' Brechas'!R15&gt;0,"Mujer","Hombre")</f>
        <v>Hombre</v>
      </c>
      <c r="S15" s="368" t="str">
        <f>IF(' Brechas'!S15&gt;0,"Mujer","Hombre")</f>
        <v>Mujer</v>
      </c>
      <c r="T15" s="368" t="str">
        <f>IF(' Brechas'!T15&gt;0,"Mujer","Hombre")</f>
        <v>Hombre</v>
      </c>
      <c r="U15" s="368" t="str">
        <f>IF(' Brechas'!U15&gt;0,"Mujer","Hombre")</f>
        <v>Mujer</v>
      </c>
      <c r="V15" s="368" t="str">
        <f>IF(' Brechas'!V15&gt;0,"Mujer","Hombre")</f>
        <v>Hombre</v>
      </c>
      <c r="W15" s="368" t="str">
        <f>IF(' Brechas'!W15&gt;0,"Mujer","Hombre")</f>
        <v>Mujer</v>
      </c>
      <c r="X15" s="368" t="str">
        <f>IF(' Brechas'!X15&gt;0,"Mujer","Hombre")</f>
        <v>Mujer</v>
      </c>
      <c r="Y15" s="368" t="str">
        <f>IF(' Brechas'!Y15&gt;0,"Mujer","Hombre")</f>
        <v>Mujer</v>
      </c>
      <c r="Z15" s="368" t="str">
        <f>IF(' Brechas'!Z15&gt;0,"Mujer","Hombre")</f>
        <v>Hombre</v>
      </c>
      <c r="AA15" s="368" t="str">
        <f>IF(' Brechas'!AA15&gt;0,"Mujer","Hombre")</f>
        <v>Hombre</v>
      </c>
      <c r="AB15" s="368" t="str">
        <f>IF(' Brechas'!AB15&gt;0,"Mujer","Hombre")</f>
        <v>Hombre</v>
      </c>
      <c r="AC15" s="368" t="str">
        <f>IF(' Brechas'!AC15&gt;0,"Mujer","Hombre")</f>
        <v>Hombre</v>
      </c>
      <c r="AD15" s="368" t="str">
        <f>IF(' Brechas'!AD15&gt;0,"Mujer","Hombre")</f>
        <v>Hombre</v>
      </c>
      <c r="AE15" s="368" t="str">
        <f>IF(' Brechas'!AE15&gt;0,"Mujer","Hombre")</f>
        <v>Hombre</v>
      </c>
      <c r="AF15" s="368" t="str">
        <f>IF(' Brechas'!AF15&gt;0,"Mujer","Hombre")</f>
        <v>Mujer</v>
      </c>
      <c r="AG15" s="368" t="str">
        <f>IF(' Brechas'!AG15&gt;0,"Mujer","Hombre")</f>
        <v>Mujer</v>
      </c>
      <c r="AH15" s="368" t="str">
        <f>IF(' Brechas'!AH15&gt;0,"Mujer","Hombre")</f>
        <v>Mujer</v>
      </c>
      <c r="AI15" s="368" t="str">
        <f>IF(' Brechas'!AI15&gt;0,"Mujer","Hombre")</f>
        <v>Mujer</v>
      </c>
      <c r="AJ15" s="368" t="str">
        <f>IF(' Brechas'!AJ15&gt;0,"Mujer","Hombre")</f>
        <v>Mujer</v>
      </c>
      <c r="AK15" s="368" t="str">
        <f>IF(' Brechas'!AK15&gt;0,"Mujer","Hombre")</f>
        <v>Mujer</v>
      </c>
      <c r="AL15" s="368" t="str">
        <f>IF(' Brechas'!AL15&gt;0,"Mujer","Hombre")</f>
        <v>Hombre</v>
      </c>
      <c r="AM15" s="368" t="str">
        <f>IF(' Brechas'!AM15&gt;0,"Mujer","Hombre")</f>
        <v>Mujer</v>
      </c>
      <c r="AN15" s="368" t="str">
        <f>IF(' Brechas'!AN15&gt;0,"Mujer","Hombre")</f>
        <v>Mujer</v>
      </c>
      <c r="AO15" s="368" t="str">
        <f>IF(' Brechas'!AO15&gt;0,"Mujer","Hombre")</f>
        <v>Hombre</v>
      </c>
      <c r="AP15" s="368" t="str">
        <f>IF(' Brechas'!AP15&gt;0,"Mujer","Hombre")</f>
        <v>Hombre</v>
      </c>
      <c r="AQ15" s="368" t="str">
        <f>IF(' Brechas'!AQ15&gt;0,"Mujer","Hombre")</f>
        <v>Hombre</v>
      </c>
      <c r="AR15" s="368" t="str">
        <f>IF(' Brechas'!AR15&gt;0,"Mujer","Hombre")</f>
        <v>Hombre</v>
      </c>
      <c r="AS15" s="368" t="str">
        <f>IF(' Brechas'!AS15&gt;0,"Mujer","Hombre")</f>
        <v>Mujer</v>
      </c>
      <c r="AT15" s="368" t="str">
        <f>IF(' Brechas'!AT15&gt;0,"Mujer","Hombre")</f>
        <v>Hombre</v>
      </c>
      <c r="AU15" s="368" t="str">
        <f>IF(' Brechas'!AU15&gt;0,"Mujer","Hombre")</f>
        <v>Hombre</v>
      </c>
      <c r="AV15" s="368" t="str">
        <f>IF(' Brechas'!AV15&gt;0,"Mujer","Hombre")</f>
        <v>Hombre</v>
      </c>
      <c r="AW15" s="368" t="str">
        <f>IF(' Brechas'!AW15&gt;0,"Mujer","Hombre")</f>
        <v>Mujer</v>
      </c>
      <c r="AX15" s="368" t="str">
        <f>IF(' Brechas'!AX15&gt;0,"Mujer","Hombre")</f>
        <v>Hombre</v>
      </c>
      <c r="AY15" s="368" t="str">
        <f>IF(' Brechas'!AY15&gt;0,"Mujer","Hombre")</f>
        <v>Mujer</v>
      </c>
      <c r="AZ15" s="368" t="str">
        <f>IF(' Brechas'!AZ15&gt;0,"Mujer","Hombre")</f>
        <v>Mujer</v>
      </c>
      <c r="BA15" s="368" t="str">
        <f>IF(' Brechas'!BA15&gt;0,"Mujer","Hombre")</f>
        <v>Hombre</v>
      </c>
      <c r="BB15" s="368" t="str">
        <f>IF(' Brechas'!BB15&gt;0,"Mujer","Hombre")</f>
        <v>Hombre</v>
      </c>
      <c r="BC15" s="368" t="str">
        <f>IF(' Brechas'!BC15&gt;0,"Mujer","Hombre")</f>
        <v>Hombre</v>
      </c>
      <c r="BD15" s="368" t="str">
        <f>IF(' Brechas'!BD15&gt;0,"Mujer","Hombre")</f>
        <v>Hombre</v>
      </c>
      <c r="BE15" s="368" t="str">
        <f>IF(' Brechas'!BE15&gt;0,"Mujer","Hombre")</f>
        <v>Hombre</v>
      </c>
      <c r="BF15" s="368" t="str">
        <f>IF(' Brechas'!BF15&gt;0,"Mujer","Hombre")</f>
        <v>Hombre</v>
      </c>
      <c r="BG15" s="368" t="str">
        <f>IF(' Brechas'!BG15&gt;0,"Mujer","Hombre")</f>
        <v>Hombre</v>
      </c>
      <c r="BH15" s="368" t="str">
        <f>IF(' Brechas'!BH15&gt;0,"Mujer","Hombre")</f>
        <v>Hombre</v>
      </c>
      <c r="BI15" s="368" t="str">
        <f>IF(' Brechas'!BI15&gt;0,"Mujer","Hombre")</f>
        <v>Mujer</v>
      </c>
      <c r="BJ15" s="368" t="str">
        <f>IF(' Brechas'!BJ15&gt;0,"Mujer","Hombre")</f>
        <v>Hombre</v>
      </c>
      <c r="BK15" s="368" t="str">
        <f>IF(' Brechas'!BK15&gt;0,"Mujer","Hombre")</f>
        <v>Hombre</v>
      </c>
      <c r="BL15" s="368" t="str">
        <f>IF(' Brechas'!BL15&gt;0,"Mujer","Hombre")</f>
        <v>Hombre</v>
      </c>
      <c r="BM15" s="368" t="str">
        <f>IF(' Brechas'!BM15&gt;0,"Mujer","Hombre")</f>
        <v>Hombre</v>
      </c>
      <c r="BN15" s="368" t="str">
        <f>IF(' Brechas'!BN15&gt;0,"Mujer","Hombre")</f>
        <v>Mujer</v>
      </c>
      <c r="BO15" s="368" t="str">
        <f>IF(' Brechas'!BO15&gt;0,"Mujer","Hombre")</f>
        <v>Mujer</v>
      </c>
      <c r="BP15" s="368" t="str">
        <f>IF(' Brechas'!BP15&gt;0,"Mujer","Hombre")</f>
        <v>Hombre</v>
      </c>
      <c r="BQ15" s="368" t="str">
        <f>IF(' Brechas'!BQ15&gt;0,"Mujer","Hombre")</f>
        <v>Mujer</v>
      </c>
      <c r="BR15" s="368" t="str">
        <f>IF(' Brechas'!BR15&gt;0,"Mujer","Hombre")</f>
        <v>Hombre</v>
      </c>
      <c r="BS15" s="368" t="str">
        <f>IF(' Brechas'!BS15&gt;0,"Mujer","Hombre")</f>
        <v>Hombre</v>
      </c>
      <c r="BT15" s="368" t="str">
        <f>IF(' Brechas'!BT15&gt;0,"Mujer","Hombre")</f>
        <v>Hombre</v>
      </c>
      <c r="BU15" s="368" t="str">
        <f>IF(' Brechas'!BU15&gt;0,"Mujer","Hombre")</f>
        <v>Mujer</v>
      </c>
    </row>
    <row r="16" spans="1:73">
      <c r="A16" s="367">
        <v>47</v>
      </c>
      <c r="B16" s="367" t="s">
        <v>94</v>
      </c>
      <c r="C16" s="367">
        <v>2024</v>
      </c>
      <c r="D16" s="368" t="str">
        <f>IF(' Brechas'!D16&gt;0,"Mujer","Hombre")</f>
        <v>Mujer</v>
      </c>
      <c r="E16" s="368" t="str">
        <f>IF(' Brechas'!E16&gt;0,"Mujer","Hombre")</f>
        <v>Hombre</v>
      </c>
      <c r="F16" s="368" t="str">
        <f>IF(' Brechas'!F16&gt;0,"Mujer","Hombre")</f>
        <v>Mujer</v>
      </c>
      <c r="G16" s="368" t="str">
        <f>IF(' Brechas'!G16&gt;0,"Mujer","Hombre")</f>
        <v>Mujer</v>
      </c>
      <c r="H16" s="368" t="str">
        <f>IF(' Brechas'!H16&gt;0,"Mujer","Hombre")</f>
        <v>Mujer</v>
      </c>
      <c r="I16" s="368" t="str">
        <f>IF(' Brechas'!I16&gt;0,"Mujer","Hombre")</f>
        <v>Mujer</v>
      </c>
      <c r="J16" s="368" t="str">
        <f>IF(' Brechas'!J16&gt;0,"Mujer","Hombre")</f>
        <v>Mujer</v>
      </c>
      <c r="K16" s="368" t="str">
        <f>IF(' Brechas'!K16&gt;0,"Mujer","Hombre")</f>
        <v>Mujer</v>
      </c>
      <c r="L16" s="368" t="str">
        <f>IF(' Brechas'!L16&gt;0,"Mujer","Hombre")</f>
        <v>Mujer</v>
      </c>
      <c r="M16" s="368" t="str">
        <f>IF(' Brechas'!M16&gt;0,"Mujer","Hombre")</f>
        <v>Mujer</v>
      </c>
      <c r="N16" s="368" t="str">
        <f>IF(' Brechas'!N16&gt;0,"Mujer","Hombre")</f>
        <v>Mujer</v>
      </c>
      <c r="O16" s="368" t="str">
        <f>IF(' Brechas'!O16&gt;0,"Mujer","Hombre")</f>
        <v>Mujer</v>
      </c>
      <c r="P16" s="368" t="str">
        <f>IF(' Brechas'!P16&gt;0,"Mujer","Hombre")</f>
        <v>Hombre</v>
      </c>
      <c r="Q16" s="368" t="str">
        <f>IF(' Brechas'!Q16&gt;0,"Mujer","Hombre")</f>
        <v>Hombre</v>
      </c>
      <c r="R16" s="368" t="str">
        <f>IF(' Brechas'!R16&gt;0,"Mujer","Hombre")</f>
        <v>Hombre</v>
      </c>
      <c r="S16" s="368" t="str">
        <f>IF(' Brechas'!S16&gt;0,"Mujer","Hombre")</f>
        <v>Mujer</v>
      </c>
      <c r="T16" s="368" t="str">
        <f>IF(' Brechas'!T16&gt;0,"Mujer","Hombre")</f>
        <v>Mujer</v>
      </c>
      <c r="U16" s="368" t="str">
        <f>IF(' Brechas'!U16&gt;0,"Mujer","Hombre")</f>
        <v>Mujer</v>
      </c>
      <c r="V16" s="368" t="str">
        <f>IF(' Brechas'!V16&gt;0,"Mujer","Hombre")</f>
        <v>Mujer</v>
      </c>
      <c r="W16" s="368" t="str">
        <f>IF(' Brechas'!W16&gt;0,"Mujer","Hombre")</f>
        <v>Mujer</v>
      </c>
      <c r="X16" s="368" t="str">
        <f>IF(' Brechas'!X16&gt;0,"Mujer","Hombre")</f>
        <v>Mujer</v>
      </c>
      <c r="Y16" s="368" t="str">
        <f>IF(' Brechas'!Y16&gt;0,"Mujer","Hombre")</f>
        <v>Mujer</v>
      </c>
      <c r="Z16" s="368" t="str">
        <f>IF(' Brechas'!Z16&gt;0,"Mujer","Hombre")</f>
        <v>Hombre</v>
      </c>
      <c r="AA16" s="368" t="str">
        <f>IF(' Brechas'!AA16&gt;0,"Mujer","Hombre")</f>
        <v>Hombre</v>
      </c>
      <c r="AB16" s="368" t="str">
        <f>IF(' Brechas'!AB16&gt;0,"Mujer","Hombre")</f>
        <v>Mujer</v>
      </c>
      <c r="AC16" s="368" t="str">
        <f>IF(' Brechas'!AC16&gt;0,"Mujer","Hombre")</f>
        <v>Hombre</v>
      </c>
      <c r="AD16" s="368" t="str">
        <f>IF(' Brechas'!AD16&gt;0,"Mujer","Hombre")</f>
        <v>Hombre</v>
      </c>
      <c r="AE16" s="368" t="str">
        <f>IF(' Brechas'!AE16&gt;0,"Mujer","Hombre")</f>
        <v>Hombre</v>
      </c>
      <c r="AF16" s="368" t="str">
        <f>IF(' Brechas'!AF16&gt;0,"Mujer","Hombre")</f>
        <v>Mujer</v>
      </c>
      <c r="AG16" s="368" t="str">
        <f>IF(' Brechas'!AG16&gt;0,"Mujer","Hombre")</f>
        <v>Mujer</v>
      </c>
      <c r="AH16" s="368" t="str">
        <f>IF(' Brechas'!AH16&gt;0,"Mujer","Hombre")</f>
        <v>Hombre</v>
      </c>
      <c r="AI16" s="368" t="str">
        <f>IF(' Brechas'!AI16&gt;0,"Mujer","Hombre")</f>
        <v>Mujer</v>
      </c>
      <c r="AJ16" s="368" t="str">
        <f>IF(' Brechas'!AJ16&gt;0,"Mujer","Hombre")</f>
        <v>Mujer</v>
      </c>
      <c r="AK16" s="368" t="str">
        <f>IF(' Brechas'!AK16&gt;0,"Mujer","Hombre")</f>
        <v>Mujer</v>
      </c>
      <c r="AL16" s="368" t="str">
        <f>IF(' Brechas'!AL16&gt;0,"Mujer","Hombre")</f>
        <v>Mujer</v>
      </c>
      <c r="AM16" s="368" t="str">
        <f>IF(' Brechas'!AM16&gt;0,"Mujer","Hombre")</f>
        <v>Mujer</v>
      </c>
      <c r="AN16" s="368" t="str">
        <f>IF(' Brechas'!AN16&gt;0,"Mujer","Hombre")</f>
        <v>Mujer</v>
      </c>
      <c r="AO16" s="368" t="str">
        <f>IF(' Brechas'!AO16&gt;0,"Mujer","Hombre")</f>
        <v>Hombre</v>
      </c>
      <c r="AP16" s="368" t="str">
        <f>IF(' Brechas'!AP16&gt;0,"Mujer","Hombre")</f>
        <v>Hombre</v>
      </c>
      <c r="AQ16" s="368" t="str">
        <f>IF(' Brechas'!AQ16&gt;0,"Mujer","Hombre")</f>
        <v>Hombre</v>
      </c>
      <c r="AR16" s="368" t="str">
        <f>IF(' Brechas'!AR16&gt;0,"Mujer","Hombre")</f>
        <v>Hombre</v>
      </c>
      <c r="AS16" s="368" t="str">
        <f>IF(' Brechas'!AS16&gt;0,"Mujer","Hombre")</f>
        <v>Hombre</v>
      </c>
      <c r="AT16" s="368" t="str">
        <f>IF(' Brechas'!AT16&gt;0,"Mujer","Hombre")</f>
        <v>Hombre</v>
      </c>
      <c r="AU16" s="368" t="str">
        <f>IF(' Brechas'!AU16&gt;0,"Mujer","Hombre")</f>
        <v>Hombre</v>
      </c>
      <c r="AV16" s="368" t="str">
        <f>IF(' Brechas'!AV16&gt;0,"Mujer","Hombre")</f>
        <v>Mujer</v>
      </c>
      <c r="AW16" s="368" t="str">
        <f>IF(' Brechas'!AW16&gt;0,"Mujer","Hombre")</f>
        <v>Mujer</v>
      </c>
      <c r="AX16" s="368" t="str">
        <f>IF(' Brechas'!AX16&gt;0,"Mujer","Hombre")</f>
        <v>Mujer</v>
      </c>
      <c r="AY16" s="368" t="str">
        <f>IF(' Brechas'!AY16&gt;0,"Mujer","Hombre")</f>
        <v>Mujer</v>
      </c>
      <c r="AZ16" s="368" t="str">
        <f>IF(' Brechas'!AZ16&gt;0,"Mujer","Hombre")</f>
        <v>Mujer</v>
      </c>
      <c r="BA16" s="368" t="str">
        <f>IF(' Brechas'!BA16&gt;0,"Mujer","Hombre")</f>
        <v>Hombre</v>
      </c>
      <c r="BB16" s="368" t="str">
        <f>IF(' Brechas'!BB16&gt;0,"Mujer","Hombre")</f>
        <v>Hombre</v>
      </c>
      <c r="BC16" s="368" t="str">
        <f>IF(' Brechas'!BC16&gt;0,"Mujer","Hombre")</f>
        <v>Mujer</v>
      </c>
      <c r="BD16" s="368" t="str">
        <f>IF(' Brechas'!BD16&gt;0,"Mujer","Hombre")</f>
        <v>Mujer</v>
      </c>
      <c r="BE16" s="368" t="str">
        <f>IF(' Brechas'!BE16&gt;0,"Mujer","Hombre")</f>
        <v>Hombre</v>
      </c>
      <c r="BF16" s="368" t="str">
        <f>IF(' Brechas'!BF16&gt;0,"Mujer","Hombre")</f>
        <v>Hombre</v>
      </c>
      <c r="BG16" s="368" t="str">
        <f>IF(' Brechas'!BG16&gt;0,"Mujer","Hombre")</f>
        <v>Hombre</v>
      </c>
      <c r="BH16" s="368" t="str">
        <f>IF(' Brechas'!BH16&gt;0,"Mujer","Hombre")</f>
        <v>Hombre</v>
      </c>
      <c r="BI16" s="368" t="str">
        <f>IF(' Brechas'!BI16&gt;0,"Mujer","Hombre")</f>
        <v>Mujer</v>
      </c>
      <c r="BJ16" s="368" t="str">
        <f>IF(' Brechas'!BJ16&gt;0,"Mujer","Hombre")</f>
        <v>Hombre</v>
      </c>
      <c r="BK16" s="368" t="str">
        <f>IF(' Brechas'!BK16&gt;0,"Mujer","Hombre")</f>
        <v>Hombre</v>
      </c>
      <c r="BL16" s="368" t="str">
        <f>IF(' Brechas'!BL16&gt;0,"Mujer","Hombre")</f>
        <v>Hombre</v>
      </c>
      <c r="BM16" s="368" t="str">
        <f>IF(' Brechas'!BM16&gt;0,"Mujer","Hombre")</f>
        <v>Mujer</v>
      </c>
      <c r="BN16" s="368" t="str">
        <f>IF(' Brechas'!BN16&gt;0,"Mujer","Hombre")</f>
        <v>Mujer</v>
      </c>
      <c r="BO16" s="368" t="str">
        <f>IF(' Brechas'!BO16&gt;0,"Mujer","Hombre")</f>
        <v>Mujer</v>
      </c>
      <c r="BP16" s="368" t="str">
        <f>IF(' Brechas'!BP16&gt;0,"Mujer","Hombre")</f>
        <v>Hombre</v>
      </c>
      <c r="BQ16" s="368" t="str">
        <f>IF(' Brechas'!BQ16&gt;0,"Mujer","Hombre")</f>
        <v>Mujer</v>
      </c>
      <c r="BR16" s="368" t="str">
        <f>IF(' Brechas'!BR16&gt;0,"Mujer","Hombre")</f>
        <v>Hombre</v>
      </c>
      <c r="BS16" s="368" t="str">
        <f>IF(' Brechas'!BS16&gt;0,"Mujer","Hombre")</f>
        <v>Mujer</v>
      </c>
      <c r="BT16" s="368" t="str">
        <f>IF(' Brechas'!BT16&gt;0,"Mujer","Hombre")</f>
        <v>Hombre</v>
      </c>
      <c r="BU16" s="368" t="str">
        <f>IF(' Brechas'!BU16&gt;0,"Mujer","Hombre")</f>
        <v>Mujer</v>
      </c>
    </row>
    <row r="17" spans="1:73">
      <c r="A17" s="367">
        <v>50</v>
      </c>
      <c r="B17" s="367" t="s">
        <v>95</v>
      </c>
      <c r="C17" s="367">
        <v>2024</v>
      </c>
      <c r="D17" s="368" t="str">
        <f>IF(' Brechas'!D17&gt;0,"Mujer","Hombre")</f>
        <v>Hombre</v>
      </c>
      <c r="E17" s="368" t="str">
        <f>IF(' Brechas'!E17&gt;0,"Mujer","Hombre")</f>
        <v>Hombre</v>
      </c>
      <c r="F17" s="368" t="str">
        <f>IF(' Brechas'!F17&gt;0,"Mujer","Hombre")</f>
        <v>Mujer</v>
      </c>
      <c r="G17" s="368" t="str">
        <f>IF(' Brechas'!G17&gt;0,"Mujer","Hombre")</f>
        <v>Mujer</v>
      </c>
      <c r="H17" s="368" t="str">
        <f>IF(' Brechas'!H17&gt;0,"Mujer","Hombre")</f>
        <v>Mujer</v>
      </c>
      <c r="I17" s="368" t="str">
        <f>IF(' Brechas'!I17&gt;0,"Mujer","Hombre")</f>
        <v>Mujer</v>
      </c>
      <c r="J17" s="368" t="str">
        <f>IF(' Brechas'!J17&gt;0,"Mujer","Hombre")</f>
        <v>Mujer</v>
      </c>
      <c r="K17" s="368" t="str">
        <f>IF(' Brechas'!K17&gt;0,"Mujer","Hombre")</f>
        <v>Mujer</v>
      </c>
      <c r="L17" s="368" t="str">
        <f>IF(' Brechas'!L17&gt;0,"Mujer","Hombre")</f>
        <v>Mujer</v>
      </c>
      <c r="M17" s="368" t="str">
        <f>IF(' Brechas'!M17&gt;0,"Mujer","Hombre")</f>
        <v>Mujer</v>
      </c>
      <c r="N17" s="368" t="str">
        <f>IF(' Brechas'!N17&gt;0,"Mujer","Hombre")</f>
        <v>Mujer</v>
      </c>
      <c r="O17" s="368" t="str">
        <f>IF(' Brechas'!O17&gt;0,"Mujer","Hombre")</f>
        <v>Hombre</v>
      </c>
      <c r="P17" s="368" t="str">
        <f>IF(' Brechas'!P17&gt;0,"Mujer","Hombre")</f>
        <v>Hombre</v>
      </c>
      <c r="Q17" s="368" t="str">
        <f>IF(' Brechas'!Q17&gt;0,"Mujer","Hombre")</f>
        <v>Hombre</v>
      </c>
      <c r="R17" s="368" t="str">
        <f>IF(' Brechas'!R17&gt;0,"Mujer","Hombre")</f>
        <v>Hombre</v>
      </c>
      <c r="S17" s="368" t="str">
        <f>IF(' Brechas'!S17&gt;0,"Mujer","Hombre")</f>
        <v>Mujer</v>
      </c>
      <c r="T17" s="368" t="str">
        <f>IF(' Brechas'!T17&gt;0,"Mujer","Hombre")</f>
        <v>Mujer</v>
      </c>
      <c r="U17" s="368" t="str">
        <f>IF(' Brechas'!U17&gt;0,"Mujer","Hombre")</f>
        <v>Mujer</v>
      </c>
      <c r="V17" s="368" t="str">
        <f>IF(' Brechas'!V17&gt;0,"Mujer","Hombre")</f>
        <v>Mujer</v>
      </c>
      <c r="W17" s="368" t="str">
        <f>IF(' Brechas'!W17&gt;0,"Mujer","Hombre")</f>
        <v>Mujer</v>
      </c>
      <c r="X17" s="368" t="str">
        <f>IF(' Brechas'!X17&gt;0,"Mujer","Hombre")</f>
        <v>Mujer</v>
      </c>
      <c r="Y17" s="368" t="str">
        <f>IF(' Brechas'!Y17&gt;0,"Mujer","Hombre")</f>
        <v>Mujer</v>
      </c>
      <c r="Z17" s="368" t="str">
        <f>IF(' Brechas'!Z17&gt;0,"Mujer","Hombre")</f>
        <v>Hombre</v>
      </c>
      <c r="AA17" s="368" t="str">
        <f>IF(' Brechas'!AA17&gt;0,"Mujer","Hombre")</f>
        <v>Hombre</v>
      </c>
      <c r="AB17" s="368" t="str">
        <f>IF(' Brechas'!AB17&gt;0,"Mujer","Hombre")</f>
        <v>Hombre</v>
      </c>
      <c r="AC17" s="368" t="str">
        <f>IF(' Brechas'!AC17&gt;0,"Mujer","Hombre")</f>
        <v>Hombre</v>
      </c>
      <c r="AD17" s="368" t="str">
        <f>IF(' Brechas'!AD17&gt;0,"Mujer","Hombre")</f>
        <v>Hombre</v>
      </c>
      <c r="AE17" s="368" t="str">
        <f>IF(' Brechas'!AE17&gt;0,"Mujer","Hombre")</f>
        <v>Hombre</v>
      </c>
      <c r="AF17" s="368" t="str">
        <f>IF(' Brechas'!AF17&gt;0,"Mujer","Hombre")</f>
        <v>Hombre</v>
      </c>
      <c r="AG17" s="368" t="str">
        <f>IF(' Brechas'!AG17&gt;0,"Mujer","Hombre")</f>
        <v>Mujer</v>
      </c>
      <c r="AH17" s="368" t="str">
        <f>IF(' Brechas'!AH17&gt;0,"Mujer","Hombre")</f>
        <v>Mujer</v>
      </c>
      <c r="AI17" s="368" t="str">
        <f>IF(' Brechas'!AI17&gt;0,"Mujer","Hombre")</f>
        <v>Hombre</v>
      </c>
      <c r="AJ17" s="368" t="str">
        <f>IF(' Brechas'!AJ17&gt;0,"Mujer","Hombre")</f>
        <v>Mujer</v>
      </c>
      <c r="AK17" s="368" t="str">
        <f>IF(' Brechas'!AK17&gt;0,"Mujer","Hombre")</f>
        <v>Mujer</v>
      </c>
      <c r="AL17" s="368" t="str">
        <f>IF(' Brechas'!AL17&gt;0,"Mujer","Hombre")</f>
        <v>Hombre</v>
      </c>
      <c r="AM17" s="368" t="str">
        <f>IF(' Brechas'!AM17&gt;0,"Mujer","Hombre")</f>
        <v>Mujer</v>
      </c>
      <c r="AN17" s="368" t="str">
        <f>IF(' Brechas'!AN17&gt;0,"Mujer","Hombre")</f>
        <v>Mujer</v>
      </c>
      <c r="AO17" s="368" t="str">
        <f>IF(' Brechas'!AO17&gt;0,"Mujer","Hombre")</f>
        <v>Hombre</v>
      </c>
      <c r="AP17" s="368" t="str">
        <f>IF(' Brechas'!AP17&gt;0,"Mujer","Hombre")</f>
        <v>Hombre</v>
      </c>
      <c r="AQ17" s="368" t="str">
        <f>IF(' Brechas'!AQ17&gt;0,"Mujer","Hombre")</f>
        <v>Hombre</v>
      </c>
      <c r="AR17" s="368" t="str">
        <f>IF(' Brechas'!AR17&gt;0,"Mujer","Hombre")</f>
        <v>Hombre</v>
      </c>
      <c r="AS17" s="368" t="str">
        <f>IF(' Brechas'!AS17&gt;0,"Mujer","Hombre")</f>
        <v>Mujer</v>
      </c>
      <c r="AT17" s="368" t="str">
        <f>IF(' Brechas'!AT17&gt;0,"Mujer","Hombre")</f>
        <v>Mujer</v>
      </c>
      <c r="AU17" s="368" t="str">
        <f>IF(' Brechas'!AU17&gt;0,"Mujer","Hombre")</f>
        <v>Hombre</v>
      </c>
      <c r="AV17" s="368" t="str">
        <f>IF(' Brechas'!AV17&gt;0,"Mujer","Hombre")</f>
        <v>Hombre</v>
      </c>
      <c r="AW17" s="368" t="str">
        <f>IF(' Brechas'!AW17&gt;0,"Mujer","Hombre")</f>
        <v>Mujer</v>
      </c>
      <c r="AX17" s="368" t="str">
        <f>IF(' Brechas'!AX17&gt;0,"Mujer","Hombre")</f>
        <v>Hombre</v>
      </c>
      <c r="AY17" s="368" t="str">
        <f>IF(' Brechas'!AY17&gt;0,"Mujer","Hombre")</f>
        <v>Mujer</v>
      </c>
      <c r="AZ17" s="368" t="str">
        <f>IF(' Brechas'!AZ17&gt;0,"Mujer","Hombre")</f>
        <v>Mujer</v>
      </c>
      <c r="BA17" s="368" t="str">
        <f>IF(' Brechas'!BA17&gt;0,"Mujer","Hombre")</f>
        <v>Hombre</v>
      </c>
      <c r="BB17" s="368" t="str">
        <f>IF(' Brechas'!BB17&gt;0,"Mujer","Hombre")</f>
        <v>Hombre</v>
      </c>
      <c r="BC17" s="368" t="str">
        <f>IF(' Brechas'!BC17&gt;0,"Mujer","Hombre")</f>
        <v>Mujer</v>
      </c>
      <c r="BD17" s="368" t="str">
        <f>IF(' Brechas'!BD17&gt;0,"Mujer","Hombre")</f>
        <v>Hombre</v>
      </c>
      <c r="BE17" s="368" t="str">
        <f>IF(' Brechas'!BE17&gt;0,"Mujer","Hombre")</f>
        <v>Hombre</v>
      </c>
      <c r="BF17" s="368" t="str">
        <f>IF(' Brechas'!BF17&gt;0,"Mujer","Hombre")</f>
        <v>Hombre</v>
      </c>
      <c r="BG17" s="368" t="str">
        <f>IF(' Brechas'!BG17&gt;0,"Mujer","Hombre")</f>
        <v>Hombre</v>
      </c>
      <c r="BH17" s="368" t="str">
        <f>IF(' Brechas'!BH17&gt;0,"Mujer","Hombre")</f>
        <v>Hombre</v>
      </c>
      <c r="BI17" s="368" t="str">
        <f>IF(' Brechas'!BI17&gt;0,"Mujer","Hombre")</f>
        <v>Mujer</v>
      </c>
      <c r="BJ17" s="368" t="str">
        <f>IF(' Brechas'!BJ17&gt;0,"Mujer","Hombre")</f>
        <v>Hombre</v>
      </c>
      <c r="BK17" s="368" t="str">
        <f>IF(' Brechas'!BK17&gt;0,"Mujer","Hombre")</f>
        <v>Hombre</v>
      </c>
      <c r="BL17" s="368" t="str">
        <f>IF(' Brechas'!BL17&gt;0,"Mujer","Hombre")</f>
        <v>Hombre</v>
      </c>
      <c r="BM17" s="368" t="str">
        <f>IF(' Brechas'!BM17&gt;0,"Mujer","Hombre")</f>
        <v>Mujer</v>
      </c>
      <c r="BN17" s="368" t="str">
        <f>IF(' Brechas'!BN17&gt;0,"Mujer","Hombre")</f>
        <v>Mujer</v>
      </c>
      <c r="BO17" s="368" t="str">
        <f>IF(' Brechas'!BO17&gt;0,"Mujer","Hombre")</f>
        <v>Mujer</v>
      </c>
      <c r="BP17" s="368" t="str">
        <f>IF(' Brechas'!BP17&gt;0,"Mujer","Hombre")</f>
        <v>Mujer</v>
      </c>
      <c r="BQ17" s="368" t="str">
        <f>IF(' Brechas'!BQ17&gt;0,"Mujer","Hombre")</f>
        <v>Mujer</v>
      </c>
      <c r="BR17" s="368" t="str">
        <f>IF(' Brechas'!BR17&gt;0,"Mujer","Hombre")</f>
        <v>Hombre</v>
      </c>
      <c r="BS17" s="368" t="str">
        <f>IF(' Brechas'!BS17&gt;0,"Mujer","Hombre")</f>
        <v>Hombre</v>
      </c>
      <c r="BT17" s="368" t="str">
        <f>IF(' Brechas'!BT17&gt;0,"Mujer","Hombre")</f>
        <v>Hombre</v>
      </c>
      <c r="BU17" s="368" t="str">
        <f>IF(' Brechas'!BU17&gt;0,"Mujer","Hombre")</f>
        <v>Mujer</v>
      </c>
    </row>
    <row r="18" spans="1:73">
      <c r="A18" s="367">
        <v>52</v>
      </c>
      <c r="B18" s="367" t="s">
        <v>96</v>
      </c>
      <c r="C18" s="367">
        <v>2024</v>
      </c>
      <c r="D18" s="368" t="str">
        <f>IF(' Brechas'!D18&gt;0,"Mujer","Hombre")</f>
        <v>Hombre</v>
      </c>
      <c r="E18" s="368" t="str">
        <f>IF(' Brechas'!E18&gt;0,"Mujer","Hombre")</f>
        <v>Hombre</v>
      </c>
      <c r="F18" s="368" t="str">
        <f>IF(' Brechas'!F18&gt;0,"Mujer","Hombre")</f>
        <v>Mujer</v>
      </c>
      <c r="G18" s="368" t="str">
        <f>IF(' Brechas'!G18&gt;0,"Mujer","Hombre")</f>
        <v>Mujer</v>
      </c>
      <c r="H18" s="368" t="str">
        <f>IF(' Brechas'!H18&gt;0,"Mujer","Hombre")</f>
        <v>Mujer</v>
      </c>
      <c r="I18" s="368" t="str">
        <f>IF(' Brechas'!I18&gt;0,"Mujer","Hombre")</f>
        <v>Mujer</v>
      </c>
      <c r="J18" s="368" t="str">
        <f>IF(' Brechas'!J18&gt;0,"Mujer","Hombre")</f>
        <v>Mujer</v>
      </c>
      <c r="K18" s="368" t="str">
        <f>IF(' Brechas'!K18&gt;0,"Mujer","Hombre")</f>
        <v>Mujer</v>
      </c>
      <c r="L18" s="368" t="str">
        <f>IF(' Brechas'!L18&gt;0,"Mujer","Hombre")</f>
        <v>Mujer</v>
      </c>
      <c r="M18" s="368" t="str">
        <f>IF(' Brechas'!M18&gt;0,"Mujer","Hombre")</f>
        <v>Mujer</v>
      </c>
      <c r="N18" s="368" t="str">
        <f>IF(' Brechas'!N18&gt;0,"Mujer","Hombre")</f>
        <v>Mujer</v>
      </c>
      <c r="O18" s="368" t="str">
        <f>IF(' Brechas'!O18&gt;0,"Mujer","Hombre")</f>
        <v>Hombre</v>
      </c>
      <c r="P18" s="368" t="str">
        <f>IF(' Brechas'!P18&gt;0,"Mujer","Hombre")</f>
        <v>Hombre</v>
      </c>
      <c r="Q18" s="368" t="str">
        <f>IF(' Brechas'!Q18&gt;0,"Mujer","Hombre")</f>
        <v>Mujer</v>
      </c>
      <c r="R18" s="368" t="str">
        <f>IF(' Brechas'!R18&gt;0,"Mujer","Hombre")</f>
        <v>Hombre</v>
      </c>
      <c r="S18" s="368" t="str">
        <f>IF(' Brechas'!S18&gt;0,"Mujer","Hombre")</f>
        <v>Mujer</v>
      </c>
      <c r="T18" s="368" t="str">
        <f>IF(' Brechas'!T18&gt;0,"Mujer","Hombre")</f>
        <v>Mujer</v>
      </c>
      <c r="U18" s="368" t="str">
        <f>IF(' Brechas'!U18&gt;0,"Mujer","Hombre")</f>
        <v>Mujer</v>
      </c>
      <c r="V18" s="368" t="str">
        <f>IF(' Brechas'!V18&gt;0,"Mujer","Hombre")</f>
        <v>Hombre</v>
      </c>
      <c r="W18" s="368" t="str">
        <f>IF(' Brechas'!W18&gt;0,"Mujer","Hombre")</f>
        <v>Mujer</v>
      </c>
      <c r="X18" s="368" t="str">
        <f>IF(' Brechas'!X18&gt;0,"Mujer","Hombre")</f>
        <v>Mujer</v>
      </c>
      <c r="Y18" s="368" t="str">
        <f>IF(' Brechas'!Y18&gt;0,"Mujer","Hombre")</f>
        <v>Mujer</v>
      </c>
      <c r="Z18" s="368" t="str">
        <f>IF(' Brechas'!Z18&gt;0,"Mujer","Hombre")</f>
        <v>Mujer</v>
      </c>
      <c r="AA18" s="368" t="str">
        <f>IF(' Brechas'!AA18&gt;0,"Mujer","Hombre")</f>
        <v>Hombre</v>
      </c>
      <c r="AB18" s="368" t="str">
        <f>IF(' Brechas'!AB18&gt;0,"Mujer","Hombre")</f>
        <v>Mujer</v>
      </c>
      <c r="AC18" s="368" t="str">
        <f>IF(' Brechas'!AC18&gt;0,"Mujer","Hombre")</f>
        <v>Hombre</v>
      </c>
      <c r="AD18" s="368" t="str">
        <f>IF(' Brechas'!AD18&gt;0,"Mujer","Hombre")</f>
        <v>Hombre</v>
      </c>
      <c r="AE18" s="368" t="str">
        <f>IF(' Brechas'!AE18&gt;0,"Mujer","Hombre")</f>
        <v>Hombre</v>
      </c>
      <c r="AF18" s="368" t="str">
        <f>IF(' Brechas'!AF18&gt;0,"Mujer","Hombre")</f>
        <v>Mujer</v>
      </c>
      <c r="AG18" s="368" t="str">
        <f>IF(' Brechas'!AG18&gt;0,"Mujer","Hombre")</f>
        <v>Hombre</v>
      </c>
      <c r="AH18" s="368" t="str">
        <f>IF(' Brechas'!AH18&gt;0,"Mujer","Hombre")</f>
        <v>Hombre</v>
      </c>
      <c r="AI18" s="368" t="str">
        <f>IF(' Brechas'!AI18&gt;0,"Mujer","Hombre")</f>
        <v>Hombre</v>
      </c>
      <c r="AJ18" s="368" t="str">
        <f>IF(' Brechas'!AJ18&gt;0,"Mujer","Hombre")</f>
        <v>Mujer</v>
      </c>
      <c r="AK18" s="368" t="str">
        <f>IF(' Brechas'!AK18&gt;0,"Mujer","Hombre")</f>
        <v>Mujer</v>
      </c>
      <c r="AL18" s="368" t="str">
        <f>IF(' Brechas'!AL18&gt;0,"Mujer","Hombre")</f>
        <v>Mujer</v>
      </c>
      <c r="AM18" s="368" t="str">
        <f>IF(' Brechas'!AM18&gt;0,"Mujer","Hombre")</f>
        <v>Mujer</v>
      </c>
      <c r="AN18" s="368" t="str">
        <f>IF(' Brechas'!AN18&gt;0,"Mujer","Hombre")</f>
        <v>Mujer</v>
      </c>
      <c r="AO18" s="368" t="str">
        <f>IF(' Brechas'!AO18&gt;0,"Mujer","Hombre")</f>
        <v>Hombre</v>
      </c>
      <c r="AP18" s="368" t="str">
        <f>IF(' Brechas'!AP18&gt;0,"Mujer","Hombre")</f>
        <v>Hombre</v>
      </c>
      <c r="AQ18" s="368" t="str">
        <f>IF(' Brechas'!AQ18&gt;0,"Mujer","Hombre")</f>
        <v>Hombre</v>
      </c>
      <c r="AR18" s="368" t="str">
        <f>IF(' Brechas'!AR18&gt;0,"Mujer","Hombre")</f>
        <v>Hombre</v>
      </c>
      <c r="AS18" s="368" t="str">
        <f>IF(' Brechas'!AS18&gt;0,"Mujer","Hombre")</f>
        <v>Mujer</v>
      </c>
      <c r="AT18" s="368" t="str">
        <f>IF(' Brechas'!AT18&gt;0,"Mujer","Hombre")</f>
        <v>Mujer</v>
      </c>
      <c r="AU18" s="368" t="str">
        <f>IF(' Brechas'!AU18&gt;0,"Mujer","Hombre")</f>
        <v>Hombre</v>
      </c>
      <c r="AV18" s="368" t="str">
        <f>IF(' Brechas'!AV18&gt;0,"Mujer","Hombre")</f>
        <v>Hombre</v>
      </c>
      <c r="AW18" s="368" t="str">
        <f>IF(' Brechas'!AW18&gt;0,"Mujer","Hombre")</f>
        <v>Mujer</v>
      </c>
      <c r="AX18" s="368" t="str">
        <f>IF(' Brechas'!AX18&gt;0,"Mujer","Hombre")</f>
        <v>Hombre</v>
      </c>
      <c r="AY18" s="368" t="str">
        <f>IF(' Brechas'!AY18&gt;0,"Mujer","Hombre")</f>
        <v>Mujer</v>
      </c>
      <c r="AZ18" s="368" t="str">
        <f>IF(' Brechas'!AZ18&gt;0,"Mujer","Hombre")</f>
        <v>Mujer</v>
      </c>
      <c r="BA18" s="368" t="str">
        <f>IF(' Brechas'!BA18&gt;0,"Mujer","Hombre")</f>
        <v>Hombre</v>
      </c>
      <c r="BB18" s="368" t="str">
        <f>IF(' Brechas'!BB18&gt;0,"Mujer","Hombre")</f>
        <v>Hombre</v>
      </c>
      <c r="BC18" s="368" t="str">
        <f>IF(' Brechas'!BC18&gt;0,"Mujer","Hombre")</f>
        <v>Hombre</v>
      </c>
      <c r="BD18" s="368" t="str">
        <f>IF(' Brechas'!BD18&gt;0,"Mujer","Hombre")</f>
        <v>Hombre</v>
      </c>
      <c r="BE18" s="368" t="str">
        <f>IF(' Brechas'!BE18&gt;0,"Mujer","Hombre")</f>
        <v>Hombre</v>
      </c>
      <c r="BF18" s="368" t="str">
        <f>IF(' Brechas'!BF18&gt;0,"Mujer","Hombre")</f>
        <v>Hombre</v>
      </c>
      <c r="BG18" s="368" t="str">
        <f>IF(' Brechas'!BG18&gt;0,"Mujer","Hombre")</f>
        <v>Hombre</v>
      </c>
      <c r="BH18" s="368" t="str">
        <f>IF(' Brechas'!BH18&gt;0,"Mujer","Hombre")</f>
        <v>Hombre</v>
      </c>
      <c r="BI18" s="368" t="str">
        <f>IF(' Brechas'!BI18&gt;0,"Mujer","Hombre")</f>
        <v>Mujer</v>
      </c>
      <c r="BJ18" s="368" t="str">
        <f>IF(' Brechas'!BJ18&gt;0,"Mujer","Hombre")</f>
        <v>Hombre</v>
      </c>
      <c r="BK18" s="368" t="str">
        <f>IF(' Brechas'!BK18&gt;0,"Mujer","Hombre")</f>
        <v>Hombre</v>
      </c>
      <c r="BL18" s="368" t="str">
        <f>IF(' Brechas'!BL18&gt;0,"Mujer","Hombre")</f>
        <v>Hombre</v>
      </c>
      <c r="BM18" s="368" t="str">
        <f>IF(' Brechas'!BM18&gt;0,"Mujer","Hombre")</f>
        <v>Mujer</v>
      </c>
      <c r="BN18" s="368" t="str">
        <f>IF(' Brechas'!BN18&gt;0,"Mujer","Hombre")</f>
        <v>Mujer</v>
      </c>
      <c r="BO18" s="368" t="str">
        <f>IF(' Brechas'!BO18&gt;0,"Mujer","Hombre")</f>
        <v>Mujer</v>
      </c>
      <c r="BP18" s="368" t="str">
        <f>IF(' Brechas'!BP18&gt;0,"Mujer","Hombre")</f>
        <v>Hombre</v>
      </c>
      <c r="BQ18" s="368" t="str">
        <f>IF(' Brechas'!BQ18&gt;0,"Mujer","Hombre")</f>
        <v>Mujer</v>
      </c>
      <c r="BR18" s="368" t="str">
        <f>IF(' Brechas'!BR18&gt;0,"Mujer","Hombre")</f>
        <v>Hombre</v>
      </c>
      <c r="BS18" s="368" t="str">
        <f>IF(' Brechas'!BS18&gt;0,"Mujer","Hombre")</f>
        <v>Hombre</v>
      </c>
      <c r="BT18" s="368" t="str">
        <f>IF(' Brechas'!BT18&gt;0,"Mujer","Hombre")</f>
        <v>Hombre</v>
      </c>
      <c r="BU18" s="368" t="str">
        <f>IF(' Brechas'!BU18&gt;0,"Mujer","Hombre")</f>
        <v>Mujer</v>
      </c>
    </row>
    <row r="19" spans="1:73" ht="25.5">
      <c r="A19" s="367">
        <v>54</v>
      </c>
      <c r="B19" s="367" t="s">
        <v>97</v>
      </c>
      <c r="C19" s="367">
        <v>2024</v>
      </c>
      <c r="D19" s="368" t="str">
        <f>IF(' Brechas'!D19&gt;0,"Mujer","Hombre")</f>
        <v>Hombre</v>
      </c>
      <c r="E19" s="368" t="str">
        <f>IF(' Brechas'!E19&gt;0,"Mujer","Hombre")</f>
        <v>Mujer</v>
      </c>
      <c r="F19" s="368" t="str">
        <f>IF(' Brechas'!F19&gt;0,"Mujer","Hombre")</f>
        <v>Mujer</v>
      </c>
      <c r="G19" s="368" t="str">
        <f>IF(' Brechas'!G19&gt;0,"Mujer","Hombre")</f>
        <v>Mujer</v>
      </c>
      <c r="H19" s="368" t="str">
        <f>IF(' Brechas'!H19&gt;0,"Mujer","Hombre")</f>
        <v>Mujer</v>
      </c>
      <c r="I19" s="368" t="str">
        <f>IF(' Brechas'!I19&gt;0,"Mujer","Hombre")</f>
        <v>Mujer</v>
      </c>
      <c r="J19" s="368" t="str">
        <f>IF(' Brechas'!J19&gt;0,"Mujer","Hombre")</f>
        <v>Mujer</v>
      </c>
      <c r="K19" s="368" t="str">
        <f>IF(' Brechas'!K19&gt;0,"Mujer","Hombre")</f>
        <v>Mujer</v>
      </c>
      <c r="L19" s="368" t="str">
        <f>IF(' Brechas'!L19&gt;0,"Mujer","Hombre")</f>
        <v>Mujer</v>
      </c>
      <c r="M19" s="368" t="str">
        <f>IF(' Brechas'!M19&gt;0,"Mujer","Hombre")</f>
        <v>Mujer</v>
      </c>
      <c r="N19" s="368" t="str">
        <f>IF(' Brechas'!N19&gt;0,"Mujer","Hombre")</f>
        <v>Mujer</v>
      </c>
      <c r="O19" s="368" t="str">
        <f>IF(' Brechas'!O19&gt;0,"Mujer","Hombre")</f>
        <v>Hombre</v>
      </c>
      <c r="P19" s="368" t="str">
        <f>IF(' Brechas'!P19&gt;0,"Mujer","Hombre")</f>
        <v>Hombre</v>
      </c>
      <c r="Q19" s="368" t="str">
        <f>IF(' Brechas'!Q19&gt;0,"Mujer","Hombre")</f>
        <v>Mujer</v>
      </c>
      <c r="R19" s="368" t="str">
        <f>IF(' Brechas'!R19&gt;0,"Mujer","Hombre")</f>
        <v>Hombre</v>
      </c>
      <c r="S19" s="368" t="str">
        <f>IF(' Brechas'!S19&gt;0,"Mujer","Hombre")</f>
        <v>Mujer</v>
      </c>
      <c r="T19" s="368" t="str">
        <f>IF(' Brechas'!T19&gt;0,"Mujer","Hombre")</f>
        <v>Hombre</v>
      </c>
      <c r="U19" s="368" t="str">
        <f>IF(' Brechas'!U19&gt;0,"Mujer","Hombre")</f>
        <v>Mujer</v>
      </c>
      <c r="V19" s="368" t="str">
        <f>IF(' Brechas'!V19&gt;0,"Mujer","Hombre")</f>
        <v>Hombre</v>
      </c>
      <c r="W19" s="368" t="str">
        <f>IF(' Brechas'!W19&gt;0,"Mujer","Hombre")</f>
        <v>Mujer</v>
      </c>
      <c r="X19" s="368" t="str">
        <f>IF(' Brechas'!X19&gt;0,"Mujer","Hombre")</f>
        <v>Mujer</v>
      </c>
      <c r="Y19" s="368" t="str">
        <f>IF(' Brechas'!Y19&gt;0,"Mujer","Hombre")</f>
        <v>Mujer</v>
      </c>
      <c r="Z19" s="368" t="str">
        <f>IF(' Brechas'!Z19&gt;0,"Mujer","Hombre")</f>
        <v>Hombre</v>
      </c>
      <c r="AA19" s="368" t="str">
        <f>IF(' Brechas'!AA19&gt;0,"Mujer","Hombre")</f>
        <v>Hombre</v>
      </c>
      <c r="AB19" s="368" t="str">
        <f>IF(' Brechas'!AB19&gt;0,"Mujer","Hombre")</f>
        <v>Hombre</v>
      </c>
      <c r="AC19" s="368" t="str">
        <f>IF(' Brechas'!AC19&gt;0,"Mujer","Hombre")</f>
        <v>Hombre</v>
      </c>
      <c r="AD19" s="368" t="str">
        <f>IF(' Brechas'!AD19&gt;0,"Mujer","Hombre")</f>
        <v>Hombre</v>
      </c>
      <c r="AE19" s="368" t="str">
        <f>IF(' Brechas'!AE19&gt;0,"Mujer","Hombre")</f>
        <v>Hombre</v>
      </c>
      <c r="AF19" s="368" t="str">
        <f>IF(' Brechas'!AF19&gt;0,"Mujer","Hombre")</f>
        <v>Mujer</v>
      </c>
      <c r="AG19" s="368" t="str">
        <f>IF(' Brechas'!AG19&gt;0,"Mujer","Hombre")</f>
        <v>Mujer</v>
      </c>
      <c r="AH19" s="368" t="str">
        <f>IF(' Brechas'!AH19&gt;0,"Mujer","Hombre")</f>
        <v>Hombre</v>
      </c>
      <c r="AI19" s="368" t="str">
        <f>IF(' Brechas'!AI19&gt;0,"Mujer","Hombre")</f>
        <v>Mujer</v>
      </c>
      <c r="AJ19" s="368" t="str">
        <f>IF(' Brechas'!AJ19&gt;0,"Mujer","Hombre")</f>
        <v>Mujer</v>
      </c>
      <c r="AK19" s="368" t="str">
        <f>IF(' Brechas'!AK19&gt;0,"Mujer","Hombre")</f>
        <v>Mujer</v>
      </c>
      <c r="AL19" s="368" t="str">
        <f>IF(' Brechas'!AL19&gt;0,"Mujer","Hombre")</f>
        <v>Mujer</v>
      </c>
      <c r="AM19" s="368" t="str">
        <f>IF(' Brechas'!AM19&gt;0,"Mujer","Hombre")</f>
        <v>Mujer</v>
      </c>
      <c r="AN19" s="368" t="str">
        <f>IF(' Brechas'!AN19&gt;0,"Mujer","Hombre")</f>
        <v>Mujer</v>
      </c>
      <c r="AO19" s="368" t="str">
        <f>IF(' Brechas'!AO19&gt;0,"Mujer","Hombre")</f>
        <v>Hombre</v>
      </c>
      <c r="AP19" s="368" t="str">
        <f>IF(' Brechas'!AP19&gt;0,"Mujer","Hombre")</f>
        <v>Hombre</v>
      </c>
      <c r="AQ19" s="368" t="str">
        <f>IF(' Brechas'!AQ19&gt;0,"Mujer","Hombre")</f>
        <v>Hombre</v>
      </c>
      <c r="AR19" s="368" t="str">
        <f>IF(' Brechas'!AR19&gt;0,"Mujer","Hombre")</f>
        <v>Hombre</v>
      </c>
      <c r="AS19" s="368" t="str">
        <f>IF(' Brechas'!AS19&gt;0,"Mujer","Hombre")</f>
        <v>Hombre</v>
      </c>
      <c r="AT19" s="368" t="str">
        <f>IF(' Brechas'!AT19&gt;0,"Mujer","Hombre")</f>
        <v>Hombre</v>
      </c>
      <c r="AU19" s="368" t="str">
        <f>IF(' Brechas'!AU19&gt;0,"Mujer","Hombre")</f>
        <v>Hombre</v>
      </c>
      <c r="AV19" s="368" t="str">
        <f>IF(' Brechas'!AV19&gt;0,"Mujer","Hombre")</f>
        <v>Hombre</v>
      </c>
      <c r="AW19" s="368" t="str">
        <f>IF(' Brechas'!AW19&gt;0,"Mujer","Hombre")</f>
        <v>Mujer</v>
      </c>
      <c r="AX19" s="368" t="str">
        <f>IF(' Brechas'!AX19&gt;0,"Mujer","Hombre")</f>
        <v>Mujer</v>
      </c>
      <c r="AY19" s="368" t="str">
        <f>IF(' Brechas'!AY19&gt;0,"Mujer","Hombre")</f>
        <v>Mujer</v>
      </c>
      <c r="AZ19" s="368" t="str">
        <f>IF(' Brechas'!AZ19&gt;0,"Mujer","Hombre")</f>
        <v>Mujer</v>
      </c>
      <c r="BA19" s="368" t="str">
        <f>IF(' Brechas'!BA19&gt;0,"Mujer","Hombre")</f>
        <v>Hombre</v>
      </c>
      <c r="BB19" s="368" t="str">
        <f>IF(' Brechas'!BB19&gt;0,"Mujer","Hombre")</f>
        <v>Hombre</v>
      </c>
      <c r="BC19" s="368" t="str">
        <f>IF(' Brechas'!BC19&gt;0,"Mujer","Hombre")</f>
        <v>Mujer</v>
      </c>
      <c r="BD19" s="368" t="str">
        <f>IF(' Brechas'!BD19&gt;0,"Mujer","Hombre")</f>
        <v>Mujer</v>
      </c>
      <c r="BE19" s="368" t="str">
        <f>IF(' Brechas'!BE19&gt;0,"Mujer","Hombre")</f>
        <v>Hombre</v>
      </c>
      <c r="BF19" s="368" t="str">
        <f>IF(' Brechas'!BF19&gt;0,"Mujer","Hombre")</f>
        <v>Hombre</v>
      </c>
      <c r="BG19" s="368" t="str">
        <f>IF(' Brechas'!BG19&gt;0,"Mujer","Hombre")</f>
        <v>Hombre</v>
      </c>
      <c r="BH19" s="368" t="str">
        <f>IF(' Brechas'!BH19&gt;0,"Mujer","Hombre")</f>
        <v>Hombre</v>
      </c>
      <c r="BI19" s="368" t="str">
        <f>IF(' Brechas'!BI19&gt;0,"Mujer","Hombre")</f>
        <v>Mujer</v>
      </c>
      <c r="BJ19" s="368" t="str">
        <f>IF(' Brechas'!BJ19&gt;0,"Mujer","Hombre")</f>
        <v>Hombre</v>
      </c>
      <c r="BK19" s="368" t="str">
        <f>IF(' Brechas'!BK19&gt;0,"Mujer","Hombre")</f>
        <v>Hombre</v>
      </c>
      <c r="BL19" s="368" t="str">
        <f>IF(' Brechas'!BL19&gt;0,"Mujer","Hombre")</f>
        <v>Hombre</v>
      </c>
      <c r="BM19" s="368" t="str">
        <f>IF(' Brechas'!BM19&gt;0,"Mujer","Hombre")</f>
        <v>Hombre</v>
      </c>
      <c r="BN19" s="368" t="str">
        <f>IF(' Brechas'!BN19&gt;0,"Mujer","Hombre")</f>
        <v>Mujer</v>
      </c>
      <c r="BO19" s="368" t="str">
        <f>IF(' Brechas'!BO19&gt;0,"Mujer","Hombre")</f>
        <v>Mujer</v>
      </c>
      <c r="BP19" s="368" t="str">
        <f>IF(' Brechas'!BP19&gt;0,"Mujer","Hombre")</f>
        <v>Hombre</v>
      </c>
      <c r="BQ19" s="368" t="str">
        <f>IF(' Brechas'!BQ19&gt;0,"Mujer","Hombre")</f>
        <v>Mujer</v>
      </c>
      <c r="BR19" s="368" t="str">
        <f>IF(' Brechas'!BR19&gt;0,"Mujer","Hombre")</f>
        <v>Hombre</v>
      </c>
      <c r="BS19" s="368" t="str">
        <f>IF(' Brechas'!BS19&gt;0,"Mujer","Hombre")</f>
        <v>Hombre</v>
      </c>
      <c r="BT19" s="368" t="str">
        <f>IF(' Brechas'!BT19&gt;0,"Mujer","Hombre")</f>
        <v>Hombre</v>
      </c>
      <c r="BU19" s="368" t="str">
        <f>IF(' Brechas'!BU19&gt;0,"Mujer","Hombre")</f>
        <v>Mujer</v>
      </c>
    </row>
    <row r="20" spans="1:73">
      <c r="A20" s="367">
        <v>63</v>
      </c>
      <c r="B20" s="367" t="s">
        <v>98</v>
      </c>
      <c r="C20" s="367">
        <v>2024</v>
      </c>
      <c r="D20" s="368" t="str">
        <f>IF(' Brechas'!D20&gt;0,"Mujer","Hombre")</f>
        <v>Mujer</v>
      </c>
      <c r="E20" s="368" t="str">
        <f>IF(' Brechas'!E20&gt;0,"Mujer","Hombre")</f>
        <v>Mujer</v>
      </c>
      <c r="F20" s="368" t="str">
        <f>IF(' Brechas'!F20&gt;0,"Mujer","Hombre")</f>
        <v>Mujer</v>
      </c>
      <c r="G20" s="368" t="str">
        <f>IF(' Brechas'!G20&gt;0,"Mujer","Hombre")</f>
        <v>Mujer</v>
      </c>
      <c r="H20" s="368" t="str">
        <f>IF(' Brechas'!H20&gt;0,"Mujer","Hombre")</f>
        <v>Mujer</v>
      </c>
      <c r="I20" s="368" t="str">
        <f>IF(' Brechas'!I20&gt;0,"Mujer","Hombre")</f>
        <v>Mujer</v>
      </c>
      <c r="J20" s="368" t="str">
        <f>IF(' Brechas'!J20&gt;0,"Mujer","Hombre")</f>
        <v>Mujer</v>
      </c>
      <c r="K20" s="368" t="str">
        <f>IF(' Brechas'!K20&gt;0,"Mujer","Hombre")</f>
        <v>Mujer</v>
      </c>
      <c r="L20" s="368" t="str">
        <f>IF(' Brechas'!L20&gt;0,"Mujer","Hombre")</f>
        <v>Mujer</v>
      </c>
      <c r="M20" s="368" t="str">
        <f>IF(' Brechas'!M20&gt;0,"Mujer","Hombre")</f>
        <v>Mujer</v>
      </c>
      <c r="N20" s="368" t="str">
        <f>IF(' Brechas'!N20&gt;0,"Mujer","Hombre")</f>
        <v>Mujer</v>
      </c>
      <c r="O20" s="368" t="str">
        <f>IF(' Brechas'!O20&gt;0,"Mujer","Hombre")</f>
        <v>Mujer</v>
      </c>
      <c r="P20" s="368" t="str">
        <f>IF(' Brechas'!P20&gt;0,"Mujer","Hombre")</f>
        <v>Hombre</v>
      </c>
      <c r="Q20" s="368" t="str">
        <f>IF(' Brechas'!Q20&gt;0,"Mujer","Hombre")</f>
        <v>Hombre</v>
      </c>
      <c r="R20" s="368" t="str">
        <f>IF(' Brechas'!R20&gt;0,"Mujer","Hombre")</f>
        <v>Hombre</v>
      </c>
      <c r="S20" s="368" t="str">
        <f>IF(' Brechas'!S20&gt;0,"Mujer","Hombre")</f>
        <v>Mujer</v>
      </c>
      <c r="T20" s="368" t="str">
        <f>IF(' Brechas'!T20&gt;0,"Mujer","Hombre")</f>
        <v>Mujer</v>
      </c>
      <c r="U20" s="368" t="str">
        <f>IF(' Brechas'!U20&gt;0,"Mujer","Hombre")</f>
        <v>Mujer</v>
      </c>
      <c r="V20" s="368" t="str">
        <f>IF(' Brechas'!V20&gt;0,"Mujer","Hombre")</f>
        <v>Hombre</v>
      </c>
      <c r="W20" s="368" t="str">
        <f>IF(' Brechas'!W20&gt;0,"Mujer","Hombre")</f>
        <v>Mujer</v>
      </c>
      <c r="X20" s="368" t="str">
        <f>IF(' Brechas'!X20&gt;0,"Mujer","Hombre")</f>
        <v>Mujer</v>
      </c>
      <c r="Y20" s="368" t="str">
        <f>IF(' Brechas'!Y20&gt;0,"Mujer","Hombre")</f>
        <v>Mujer</v>
      </c>
      <c r="Z20" s="368" t="str">
        <f>IF(' Brechas'!Z20&gt;0,"Mujer","Hombre")</f>
        <v>Hombre</v>
      </c>
      <c r="AA20" s="368" t="str">
        <f>IF(' Brechas'!AA20&gt;0,"Mujer","Hombre")</f>
        <v>Hombre</v>
      </c>
      <c r="AB20" s="368" t="str">
        <f>IF(' Brechas'!AB20&gt;0,"Mujer","Hombre")</f>
        <v>Hombre</v>
      </c>
      <c r="AC20" s="368" t="str">
        <f>IF(' Brechas'!AC20&gt;0,"Mujer","Hombre")</f>
        <v>Hombre</v>
      </c>
      <c r="AD20" s="368" t="str">
        <f>IF(' Brechas'!AD20&gt;0,"Mujer","Hombre")</f>
        <v>Hombre</v>
      </c>
      <c r="AE20" s="368" t="str">
        <f>IF(' Brechas'!AE20&gt;0,"Mujer","Hombre")</f>
        <v>Hombre</v>
      </c>
      <c r="AF20" s="368" t="str">
        <f>IF(' Brechas'!AF20&gt;0,"Mujer","Hombre")</f>
        <v>Hombre</v>
      </c>
      <c r="AG20" s="368" t="str">
        <f>IF(' Brechas'!AG20&gt;0,"Mujer","Hombre")</f>
        <v>Mujer</v>
      </c>
      <c r="AH20" s="368" t="str">
        <f>IF(' Brechas'!AH20&gt;0,"Mujer","Hombre")</f>
        <v>Mujer</v>
      </c>
      <c r="AI20" s="368" t="str">
        <f>IF(' Brechas'!AI20&gt;0,"Mujer","Hombre")</f>
        <v>Mujer</v>
      </c>
      <c r="AJ20" s="368" t="str">
        <f>IF(' Brechas'!AJ20&gt;0,"Mujer","Hombre")</f>
        <v>Mujer</v>
      </c>
      <c r="AK20" s="368" t="str">
        <f>IF(' Brechas'!AK20&gt;0,"Mujer","Hombre")</f>
        <v>Mujer</v>
      </c>
      <c r="AL20" s="368" t="str">
        <f>IF(' Brechas'!AL20&gt;0,"Mujer","Hombre")</f>
        <v>Hombre</v>
      </c>
      <c r="AM20" s="368" t="str">
        <f>IF(' Brechas'!AM20&gt;0,"Mujer","Hombre")</f>
        <v>Mujer</v>
      </c>
      <c r="AN20" s="368" t="str">
        <f>IF(' Brechas'!AN20&gt;0,"Mujer","Hombre")</f>
        <v>Mujer</v>
      </c>
      <c r="AO20" s="368" t="str">
        <f>IF(' Brechas'!AO20&gt;0,"Mujer","Hombre")</f>
        <v>Hombre</v>
      </c>
      <c r="AP20" s="368" t="str">
        <f>IF(' Brechas'!AP20&gt;0,"Mujer","Hombre")</f>
        <v>Hombre</v>
      </c>
      <c r="AQ20" s="368" t="str">
        <f>IF(' Brechas'!AQ20&gt;0,"Mujer","Hombre")</f>
        <v>Hombre</v>
      </c>
      <c r="AR20" s="368" t="str">
        <f>IF(' Brechas'!AR20&gt;0,"Mujer","Hombre")</f>
        <v>Hombre</v>
      </c>
      <c r="AS20" s="368" t="str">
        <f>IF(' Brechas'!AS20&gt;0,"Mujer","Hombre")</f>
        <v>Mujer</v>
      </c>
      <c r="AT20" s="368" t="str">
        <f>IF(' Brechas'!AT20&gt;0,"Mujer","Hombre")</f>
        <v>Mujer</v>
      </c>
      <c r="AU20" s="368" t="str">
        <f>IF(' Brechas'!AU20&gt;0,"Mujer","Hombre")</f>
        <v>Hombre</v>
      </c>
      <c r="AV20" s="368" t="str">
        <f>IF(' Brechas'!AV20&gt;0,"Mujer","Hombre")</f>
        <v>Mujer</v>
      </c>
      <c r="AW20" s="368" t="str">
        <f>IF(' Brechas'!AW20&gt;0,"Mujer","Hombre")</f>
        <v>Hombre</v>
      </c>
      <c r="AX20" s="368" t="str">
        <f>IF(' Brechas'!AX20&gt;0,"Mujer","Hombre")</f>
        <v>Hombre</v>
      </c>
      <c r="AY20" s="368" t="str">
        <f>IF(' Brechas'!AY20&gt;0,"Mujer","Hombre")</f>
        <v>Mujer</v>
      </c>
      <c r="AZ20" s="368" t="str">
        <f>IF(' Brechas'!AZ20&gt;0,"Mujer","Hombre")</f>
        <v>Mujer</v>
      </c>
      <c r="BA20" s="368" t="str">
        <f>IF(' Brechas'!BA20&gt;0,"Mujer","Hombre")</f>
        <v>Hombre</v>
      </c>
      <c r="BB20" s="368" t="str">
        <f>IF(' Brechas'!BB20&gt;0,"Mujer","Hombre")</f>
        <v>Hombre</v>
      </c>
      <c r="BC20" s="368" t="str">
        <f>IF(' Brechas'!BC20&gt;0,"Mujer","Hombre")</f>
        <v>Mujer</v>
      </c>
      <c r="BD20" s="368" t="str">
        <f>IF(' Brechas'!BD20&gt;0,"Mujer","Hombre")</f>
        <v>Mujer</v>
      </c>
      <c r="BE20" s="368" t="str">
        <f>IF(' Brechas'!BE20&gt;0,"Mujer","Hombre")</f>
        <v>Hombre</v>
      </c>
      <c r="BF20" s="368" t="str">
        <f>IF(' Brechas'!BF20&gt;0,"Mujer","Hombre")</f>
        <v>Hombre</v>
      </c>
      <c r="BG20" s="368" t="str">
        <f>IF(' Brechas'!BG20&gt;0,"Mujer","Hombre")</f>
        <v>Hombre</v>
      </c>
      <c r="BH20" s="368" t="str">
        <f>IF(' Brechas'!BH20&gt;0,"Mujer","Hombre")</f>
        <v>Hombre</v>
      </c>
      <c r="BI20" s="368" t="str">
        <f>IF(' Brechas'!BI20&gt;0,"Mujer","Hombre")</f>
        <v>Mujer</v>
      </c>
      <c r="BJ20" s="368" t="str">
        <f>IF(' Brechas'!BJ20&gt;0,"Mujer","Hombre")</f>
        <v>Hombre</v>
      </c>
      <c r="BK20" s="368" t="str">
        <f>IF(' Brechas'!BK20&gt;0,"Mujer","Hombre")</f>
        <v>Hombre</v>
      </c>
      <c r="BL20" s="368" t="str">
        <f>IF(' Brechas'!BL20&gt;0,"Mujer","Hombre")</f>
        <v>Hombre</v>
      </c>
      <c r="BM20" s="368" t="str">
        <f>IF(' Brechas'!BM20&gt;0,"Mujer","Hombre")</f>
        <v>Hombre</v>
      </c>
      <c r="BN20" s="368" t="str">
        <f>IF(' Brechas'!BN20&gt;0,"Mujer","Hombre")</f>
        <v>Mujer</v>
      </c>
      <c r="BO20" s="368" t="str">
        <f>IF(' Brechas'!BO20&gt;0,"Mujer","Hombre")</f>
        <v>Mujer</v>
      </c>
      <c r="BP20" s="368" t="str">
        <f>IF(' Brechas'!BP20&gt;0,"Mujer","Hombre")</f>
        <v>Mujer</v>
      </c>
      <c r="BQ20" s="368" t="str">
        <f>IF(' Brechas'!BQ20&gt;0,"Mujer","Hombre")</f>
        <v>Hombre</v>
      </c>
      <c r="BR20" s="368" t="str">
        <f>IF(' Brechas'!BR20&gt;0,"Mujer","Hombre")</f>
        <v>Hombre</v>
      </c>
      <c r="BS20" s="368" t="str">
        <f>IF(' Brechas'!BS20&gt;0,"Mujer","Hombre")</f>
        <v>Mujer</v>
      </c>
      <c r="BT20" s="368" t="str">
        <f>IF(' Brechas'!BT20&gt;0,"Mujer","Hombre")</f>
        <v>Hombre</v>
      </c>
      <c r="BU20" s="368" t="str">
        <f>IF(' Brechas'!BU20&gt;0,"Mujer","Hombre")</f>
        <v>Mujer</v>
      </c>
    </row>
    <row r="21" spans="1:73">
      <c r="A21" s="367">
        <v>66</v>
      </c>
      <c r="B21" s="367" t="s">
        <v>99</v>
      </c>
      <c r="C21" s="367">
        <v>2024</v>
      </c>
      <c r="D21" s="368" t="str">
        <f>IF(' Brechas'!D21&gt;0,"Mujer","Hombre")</f>
        <v>Mujer</v>
      </c>
      <c r="E21" s="368" t="str">
        <f>IF(' Brechas'!E21&gt;0,"Mujer","Hombre")</f>
        <v>Mujer</v>
      </c>
      <c r="F21" s="368" t="str">
        <f>IF(' Brechas'!F21&gt;0,"Mujer","Hombre")</f>
        <v>Mujer</v>
      </c>
      <c r="G21" s="368" t="str">
        <f>IF(' Brechas'!G21&gt;0,"Mujer","Hombre")</f>
        <v>Mujer</v>
      </c>
      <c r="H21" s="368" t="str">
        <f>IF(' Brechas'!H21&gt;0,"Mujer","Hombre")</f>
        <v>Mujer</v>
      </c>
      <c r="I21" s="368" t="str">
        <f>IF(' Brechas'!I21&gt;0,"Mujer","Hombre")</f>
        <v>Mujer</v>
      </c>
      <c r="J21" s="368" t="str">
        <f>IF(' Brechas'!J21&gt;0,"Mujer","Hombre")</f>
        <v>Mujer</v>
      </c>
      <c r="K21" s="368" t="str">
        <f>IF(' Brechas'!K21&gt;0,"Mujer","Hombre")</f>
        <v>Mujer</v>
      </c>
      <c r="L21" s="368" t="str">
        <f>IF(' Brechas'!L21&gt;0,"Mujer","Hombre")</f>
        <v>Mujer</v>
      </c>
      <c r="M21" s="368" t="str">
        <f>IF(' Brechas'!M21&gt;0,"Mujer","Hombre")</f>
        <v>Mujer</v>
      </c>
      <c r="N21" s="368" t="str">
        <f>IF(' Brechas'!N21&gt;0,"Mujer","Hombre")</f>
        <v>Mujer</v>
      </c>
      <c r="O21" s="368" t="str">
        <f>IF(' Brechas'!O21&gt;0,"Mujer","Hombre")</f>
        <v>Mujer</v>
      </c>
      <c r="P21" s="368" t="str">
        <f>IF(' Brechas'!P21&gt;0,"Mujer","Hombre")</f>
        <v>Hombre</v>
      </c>
      <c r="Q21" s="368" t="str">
        <f>IF(' Brechas'!Q21&gt;0,"Mujer","Hombre")</f>
        <v>Hombre</v>
      </c>
      <c r="R21" s="368" t="str">
        <f>IF(' Brechas'!R21&gt;0,"Mujer","Hombre")</f>
        <v>Hombre</v>
      </c>
      <c r="S21" s="368" t="str">
        <f>IF(' Brechas'!S21&gt;0,"Mujer","Hombre")</f>
        <v>Mujer</v>
      </c>
      <c r="T21" s="368" t="str">
        <f>IF(' Brechas'!T21&gt;0,"Mujer","Hombre")</f>
        <v>Mujer</v>
      </c>
      <c r="U21" s="368" t="str">
        <f>IF(' Brechas'!U21&gt;0,"Mujer","Hombre")</f>
        <v>Mujer</v>
      </c>
      <c r="V21" s="368" t="str">
        <f>IF(' Brechas'!V21&gt;0,"Mujer","Hombre")</f>
        <v>Mujer</v>
      </c>
      <c r="W21" s="368" t="str">
        <f>IF(' Brechas'!W21&gt;0,"Mujer","Hombre")</f>
        <v>Mujer</v>
      </c>
      <c r="X21" s="368" t="str">
        <f>IF(' Brechas'!X21&gt;0,"Mujer","Hombre")</f>
        <v>Mujer</v>
      </c>
      <c r="Y21" s="368" t="str">
        <f>IF(' Brechas'!Y21&gt;0,"Mujer","Hombre")</f>
        <v>Mujer</v>
      </c>
      <c r="Z21" s="368" t="str">
        <f>IF(' Brechas'!Z21&gt;0,"Mujer","Hombre")</f>
        <v>Hombre</v>
      </c>
      <c r="AA21" s="368" t="str">
        <f>IF(' Brechas'!AA21&gt;0,"Mujer","Hombre")</f>
        <v>Hombre</v>
      </c>
      <c r="AB21" s="368" t="str">
        <f>IF(' Brechas'!AB21&gt;0,"Mujer","Hombre")</f>
        <v>Hombre</v>
      </c>
      <c r="AC21" s="368" t="str">
        <f>IF(' Brechas'!AC21&gt;0,"Mujer","Hombre")</f>
        <v>Hombre</v>
      </c>
      <c r="AD21" s="368" t="str">
        <f>IF(' Brechas'!AD21&gt;0,"Mujer","Hombre")</f>
        <v>Hombre</v>
      </c>
      <c r="AE21" s="368" t="str">
        <f>IF(' Brechas'!AE21&gt;0,"Mujer","Hombre")</f>
        <v>Hombre</v>
      </c>
      <c r="AF21" s="368" t="str">
        <f>IF(' Brechas'!AF21&gt;0,"Mujer","Hombre")</f>
        <v>Mujer</v>
      </c>
      <c r="AG21" s="368" t="str">
        <f>IF(' Brechas'!AG21&gt;0,"Mujer","Hombre")</f>
        <v>Mujer</v>
      </c>
      <c r="AH21" s="368" t="str">
        <f>IF(' Brechas'!AH21&gt;0,"Mujer","Hombre")</f>
        <v>Mujer</v>
      </c>
      <c r="AI21" s="368" t="str">
        <f>IF(' Brechas'!AI21&gt;0,"Mujer","Hombre")</f>
        <v>Mujer</v>
      </c>
      <c r="AJ21" s="368" t="str">
        <f>IF(' Brechas'!AJ21&gt;0,"Mujer","Hombre")</f>
        <v>Mujer</v>
      </c>
      <c r="AK21" s="368" t="str">
        <f>IF(' Brechas'!AK21&gt;0,"Mujer","Hombre")</f>
        <v>Mujer</v>
      </c>
      <c r="AL21" s="368" t="str">
        <f>IF(' Brechas'!AL21&gt;0,"Mujer","Hombre")</f>
        <v>Hombre</v>
      </c>
      <c r="AM21" s="368" t="str">
        <f>IF(' Brechas'!AM21&gt;0,"Mujer","Hombre")</f>
        <v>Mujer</v>
      </c>
      <c r="AN21" s="368" t="str">
        <f>IF(' Brechas'!AN21&gt;0,"Mujer","Hombre")</f>
        <v>Hombre</v>
      </c>
      <c r="AO21" s="368" t="str">
        <f>IF(' Brechas'!AO21&gt;0,"Mujer","Hombre")</f>
        <v>Hombre</v>
      </c>
      <c r="AP21" s="368" t="str">
        <f>IF(' Brechas'!AP21&gt;0,"Mujer","Hombre")</f>
        <v>Hombre</v>
      </c>
      <c r="AQ21" s="368" t="str">
        <f>IF(' Brechas'!AQ21&gt;0,"Mujer","Hombre")</f>
        <v>Hombre</v>
      </c>
      <c r="AR21" s="368" t="str">
        <f>IF(' Brechas'!AR21&gt;0,"Mujer","Hombre")</f>
        <v>Hombre</v>
      </c>
      <c r="AS21" s="368" t="str">
        <f>IF(' Brechas'!AS21&gt;0,"Mujer","Hombre")</f>
        <v>Mujer</v>
      </c>
      <c r="AT21" s="368" t="str">
        <f>IF(' Brechas'!AT21&gt;0,"Mujer","Hombre")</f>
        <v>Mujer</v>
      </c>
      <c r="AU21" s="368" t="str">
        <f>IF(' Brechas'!AU21&gt;0,"Mujer","Hombre")</f>
        <v>Mujer</v>
      </c>
      <c r="AV21" s="368" t="str">
        <f>IF(' Brechas'!AV21&gt;0,"Mujer","Hombre")</f>
        <v>Hombre</v>
      </c>
      <c r="AW21" s="368" t="str">
        <f>IF(' Brechas'!AW21&gt;0,"Mujer","Hombre")</f>
        <v>Hombre</v>
      </c>
      <c r="AX21" s="368" t="str">
        <f>IF(' Brechas'!AX21&gt;0,"Mujer","Hombre")</f>
        <v>Hombre</v>
      </c>
      <c r="AY21" s="368" t="str">
        <f>IF(' Brechas'!AY21&gt;0,"Mujer","Hombre")</f>
        <v>Mujer</v>
      </c>
      <c r="AZ21" s="368" t="str">
        <f>IF(' Brechas'!AZ21&gt;0,"Mujer","Hombre")</f>
        <v>Mujer</v>
      </c>
      <c r="BA21" s="368" t="str">
        <f>IF(' Brechas'!BA21&gt;0,"Mujer","Hombre")</f>
        <v>Hombre</v>
      </c>
      <c r="BB21" s="368" t="str">
        <f>IF(' Brechas'!BB21&gt;0,"Mujer","Hombre")</f>
        <v>Hombre</v>
      </c>
      <c r="BC21" s="368" t="str">
        <f>IF(' Brechas'!BC21&gt;0,"Mujer","Hombre")</f>
        <v>Hombre</v>
      </c>
      <c r="BD21" s="368" t="str">
        <f>IF(' Brechas'!BD21&gt;0,"Mujer","Hombre")</f>
        <v>Mujer</v>
      </c>
      <c r="BE21" s="368" t="str">
        <f>IF(' Brechas'!BE21&gt;0,"Mujer","Hombre")</f>
        <v>Hombre</v>
      </c>
      <c r="BF21" s="368" t="str">
        <f>IF(' Brechas'!BF21&gt;0,"Mujer","Hombre")</f>
        <v>Hombre</v>
      </c>
      <c r="BG21" s="368" t="str">
        <f>IF(' Brechas'!BG21&gt;0,"Mujer","Hombre")</f>
        <v>Hombre</v>
      </c>
      <c r="BH21" s="368" t="str">
        <f>IF(' Brechas'!BH21&gt;0,"Mujer","Hombre")</f>
        <v>Hombre</v>
      </c>
      <c r="BI21" s="368" t="str">
        <f>IF(' Brechas'!BI21&gt;0,"Mujer","Hombre")</f>
        <v>Mujer</v>
      </c>
      <c r="BJ21" s="368" t="str">
        <f>IF(' Brechas'!BJ21&gt;0,"Mujer","Hombre")</f>
        <v>Hombre</v>
      </c>
      <c r="BK21" s="368" t="str">
        <f>IF(' Brechas'!BK21&gt;0,"Mujer","Hombre")</f>
        <v>Hombre</v>
      </c>
      <c r="BL21" s="368" t="str">
        <f>IF(' Brechas'!BL21&gt;0,"Mujer","Hombre")</f>
        <v>Hombre</v>
      </c>
      <c r="BM21" s="368" t="str">
        <f>IF(' Brechas'!BM21&gt;0,"Mujer","Hombre")</f>
        <v>Mujer</v>
      </c>
      <c r="BN21" s="368" t="str">
        <f>IF(' Brechas'!BN21&gt;0,"Mujer","Hombre")</f>
        <v>Hombre</v>
      </c>
      <c r="BO21" s="368" t="str">
        <f>IF(' Brechas'!BO21&gt;0,"Mujer","Hombre")</f>
        <v>Hombre</v>
      </c>
      <c r="BP21" s="368" t="str">
        <f>IF(' Brechas'!BP21&gt;0,"Mujer","Hombre")</f>
        <v>Mujer</v>
      </c>
      <c r="BQ21" s="368" t="str">
        <f>IF(' Brechas'!BQ21&gt;0,"Mujer","Hombre")</f>
        <v>Hombre</v>
      </c>
      <c r="BR21" s="368" t="str">
        <f>IF(' Brechas'!BR21&gt;0,"Mujer","Hombre")</f>
        <v>Hombre</v>
      </c>
      <c r="BS21" s="368" t="str">
        <f>IF(' Brechas'!BS21&gt;0,"Mujer","Hombre")</f>
        <v>Hombre</v>
      </c>
      <c r="BT21" s="368" t="str">
        <f>IF(' Brechas'!BT21&gt;0,"Mujer","Hombre")</f>
        <v>Hombre</v>
      </c>
      <c r="BU21" s="368" t="str">
        <f>IF(' Brechas'!BU21&gt;0,"Mujer","Hombre")</f>
        <v>Hombre</v>
      </c>
    </row>
    <row r="22" spans="1:73">
      <c r="A22" s="367">
        <v>68</v>
      </c>
      <c r="B22" s="367" t="s">
        <v>100</v>
      </c>
      <c r="C22" s="367">
        <v>2024</v>
      </c>
      <c r="D22" s="368" t="str">
        <f>IF(' Brechas'!D22&gt;0,"Mujer","Hombre")</f>
        <v>Hombre</v>
      </c>
      <c r="E22" s="368" t="str">
        <f>IF(' Brechas'!E22&gt;0,"Mujer","Hombre")</f>
        <v>Mujer</v>
      </c>
      <c r="F22" s="368" t="str">
        <f>IF(' Brechas'!F22&gt;0,"Mujer","Hombre")</f>
        <v>Mujer</v>
      </c>
      <c r="G22" s="368" t="str">
        <f>IF(' Brechas'!G22&gt;0,"Mujer","Hombre")</f>
        <v>Mujer</v>
      </c>
      <c r="H22" s="368" t="str">
        <f>IF(' Brechas'!H22&gt;0,"Mujer","Hombre")</f>
        <v>Mujer</v>
      </c>
      <c r="I22" s="368" t="str">
        <f>IF(' Brechas'!I22&gt;0,"Mujer","Hombre")</f>
        <v>Mujer</v>
      </c>
      <c r="J22" s="368" t="str">
        <f>IF(' Brechas'!J22&gt;0,"Mujer","Hombre")</f>
        <v>Mujer</v>
      </c>
      <c r="K22" s="368" t="str">
        <f>IF(' Brechas'!K22&gt;0,"Mujer","Hombre")</f>
        <v>Mujer</v>
      </c>
      <c r="L22" s="368" t="str">
        <f>IF(' Brechas'!L22&gt;0,"Mujer","Hombre")</f>
        <v>Mujer</v>
      </c>
      <c r="M22" s="368" t="str">
        <f>IF(' Brechas'!M22&gt;0,"Mujer","Hombre")</f>
        <v>Mujer</v>
      </c>
      <c r="N22" s="368" t="str">
        <f>IF(' Brechas'!N22&gt;0,"Mujer","Hombre")</f>
        <v>Mujer</v>
      </c>
      <c r="O22" s="368" t="str">
        <f>IF(' Brechas'!O22&gt;0,"Mujer","Hombre")</f>
        <v>Mujer</v>
      </c>
      <c r="P22" s="368" t="str">
        <f>IF(' Brechas'!P22&gt;0,"Mujer","Hombre")</f>
        <v>Hombre</v>
      </c>
      <c r="Q22" s="368" t="str">
        <f>IF(' Brechas'!Q22&gt;0,"Mujer","Hombre")</f>
        <v>Hombre</v>
      </c>
      <c r="R22" s="368" t="str">
        <f>IF(' Brechas'!R22&gt;0,"Mujer","Hombre")</f>
        <v>Hombre</v>
      </c>
      <c r="S22" s="368" t="str">
        <f>IF(' Brechas'!S22&gt;0,"Mujer","Hombre")</f>
        <v>Mujer</v>
      </c>
      <c r="T22" s="368" t="str">
        <f>IF(' Brechas'!T22&gt;0,"Mujer","Hombre")</f>
        <v>Mujer</v>
      </c>
      <c r="U22" s="368" t="str">
        <f>IF(' Brechas'!U22&gt;0,"Mujer","Hombre")</f>
        <v>Mujer</v>
      </c>
      <c r="V22" s="368" t="str">
        <f>IF(' Brechas'!V22&gt;0,"Mujer","Hombre")</f>
        <v>Mujer</v>
      </c>
      <c r="W22" s="368" t="str">
        <f>IF(' Brechas'!W22&gt;0,"Mujer","Hombre")</f>
        <v>Mujer</v>
      </c>
      <c r="X22" s="368" t="str">
        <f>IF(' Brechas'!X22&gt;0,"Mujer","Hombre")</f>
        <v>Mujer</v>
      </c>
      <c r="Y22" s="368" t="str">
        <f>IF(' Brechas'!Y22&gt;0,"Mujer","Hombre")</f>
        <v>Mujer</v>
      </c>
      <c r="Z22" s="368" t="str">
        <f>IF(' Brechas'!Z22&gt;0,"Mujer","Hombre")</f>
        <v>Hombre</v>
      </c>
      <c r="AA22" s="368" t="str">
        <f>IF(' Brechas'!AA22&gt;0,"Mujer","Hombre")</f>
        <v>Mujer</v>
      </c>
      <c r="AB22" s="368" t="str">
        <f>IF(' Brechas'!AB22&gt;0,"Mujer","Hombre")</f>
        <v>Hombre</v>
      </c>
      <c r="AC22" s="368" t="str">
        <f>IF(' Brechas'!AC22&gt;0,"Mujer","Hombre")</f>
        <v>Hombre</v>
      </c>
      <c r="AD22" s="368" t="str">
        <f>IF(' Brechas'!AD22&gt;0,"Mujer","Hombre")</f>
        <v>Hombre</v>
      </c>
      <c r="AE22" s="368" t="str">
        <f>IF(' Brechas'!AE22&gt;0,"Mujer","Hombre")</f>
        <v>Hombre</v>
      </c>
      <c r="AF22" s="368" t="str">
        <f>IF(' Brechas'!AF22&gt;0,"Mujer","Hombre")</f>
        <v>Mujer</v>
      </c>
      <c r="AG22" s="368" t="str">
        <f>IF(' Brechas'!AG22&gt;0,"Mujer","Hombre")</f>
        <v>Mujer</v>
      </c>
      <c r="AH22" s="368" t="str">
        <f>IF(' Brechas'!AH22&gt;0,"Mujer","Hombre")</f>
        <v>Mujer</v>
      </c>
      <c r="AI22" s="368" t="str">
        <f>IF(' Brechas'!AI22&gt;0,"Mujer","Hombre")</f>
        <v>Mujer</v>
      </c>
      <c r="AJ22" s="368" t="str">
        <f>IF(' Brechas'!AJ22&gt;0,"Mujer","Hombre")</f>
        <v>Mujer</v>
      </c>
      <c r="AK22" s="368" t="str">
        <f>IF(' Brechas'!AK22&gt;0,"Mujer","Hombre")</f>
        <v>Mujer</v>
      </c>
      <c r="AL22" s="368" t="str">
        <f>IF(' Brechas'!AL22&gt;0,"Mujer","Hombre")</f>
        <v>Hombre</v>
      </c>
      <c r="AM22" s="368" t="str">
        <f>IF(' Brechas'!AM22&gt;0,"Mujer","Hombre")</f>
        <v>Mujer</v>
      </c>
      <c r="AN22" s="368" t="str">
        <f>IF(' Brechas'!AN22&gt;0,"Mujer","Hombre")</f>
        <v>Mujer</v>
      </c>
      <c r="AO22" s="368" t="str">
        <f>IF(' Brechas'!AO22&gt;0,"Mujer","Hombre")</f>
        <v>Hombre</v>
      </c>
      <c r="AP22" s="368" t="str">
        <f>IF(' Brechas'!AP22&gt;0,"Mujer","Hombre")</f>
        <v>Hombre</v>
      </c>
      <c r="AQ22" s="368" t="str">
        <f>IF(' Brechas'!AQ22&gt;0,"Mujer","Hombre")</f>
        <v>Hombre</v>
      </c>
      <c r="AR22" s="368" t="str">
        <f>IF(' Brechas'!AR22&gt;0,"Mujer","Hombre")</f>
        <v>Hombre</v>
      </c>
      <c r="AS22" s="368" t="str">
        <f>IF(' Brechas'!AS22&gt;0,"Mujer","Hombre")</f>
        <v>Mujer</v>
      </c>
      <c r="AT22" s="368" t="str">
        <f>IF(' Brechas'!AT22&gt;0,"Mujer","Hombre")</f>
        <v>Mujer</v>
      </c>
      <c r="AU22" s="368" t="str">
        <f>IF(' Brechas'!AU22&gt;0,"Mujer","Hombre")</f>
        <v>Mujer</v>
      </c>
      <c r="AV22" s="368" t="str">
        <f>IF(' Brechas'!AV22&gt;0,"Mujer","Hombre")</f>
        <v>Hombre</v>
      </c>
      <c r="AW22" s="368" t="str">
        <f>IF(' Brechas'!AW22&gt;0,"Mujer","Hombre")</f>
        <v>Hombre</v>
      </c>
      <c r="AX22" s="368" t="str">
        <f>IF(' Brechas'!AX22&gt;0,"Mujer","Hombre")</f>
        <v>Mujer</v>
      </c>
      <c r="AY22" s="368" t="str">
        <f>IF(' Brechas'!AY22&gt;0,"Mujer","Hombre")</f>
        <v>Mujer</v>
      </c>
      <c r="AZ22" s="368" t="str">
        <f>IF(' Brechas'!AZ22&gt;0,"Mujer","Hombre")</f>
        <v>Mujer</v>
      </c>
      <c r="BA22" s="368" t="str">
        <f>IF(' Brechas'!BA22&gt;0,"Mujer","Hombre")</f>
        <v>Hombre</v>
      </c>
      <c r="BB22" s="368" t="str">
        <f>IF(' Brechas'!BB22&gt;0,"Mujer","Hombre")</f>
        <v>Hombre</v>
      </c>
      <c r="BC22" s="368" t="str">
        <f>IF(' Brechas'!BC22&gt;0,"Mujer","Hombre")</f>
        <v>Mujer</v>
      </c>
      <c r="BD22" s="368" t="str">
        <f>IF(' Brechas'!BD22&gt;0,"Mujer","Hombre")</f>
        <v>Mujer</v>
      </c>
      <c r="BE22" s="368" t="str">
        <f>IF(' Brechas'!BE22&gt;0,"Mujer","Hombre")</f>
        <v>Hombre</v>
      </c>
      <c r="BF22" s="368" t="str">
        <f>IF(' Brechas'!BF22&gt;0,"Mujer","Hombre")</f>
        <v>Hombre</v>
      </c>
      <c r="BG22" s="368" t="str">
        <f>IF(' Brechas'!BG22&gt;0,"Mujer","Hombre")</f>
        <v>Hombre</v>
      </c>
      <c r="BH22" s="368" t="str">
        <f>IF(' Brechas'!BH22&gt;0,"Mujer","Hombre")</f>
        <v>Hombre</v>
      </c>
      <c r="BI22" s="368" t="str">
        <f>IF(' Brechas'!BI22&gt;0,"Mujer","Hombre")</f>
        <v>Mujer</v>
      </c>
      <c r="BJ22" s="368" t="str">
        <f>IF(' Brechas'!BJ22&gt;0,"Mujer","Hombre")</f>
        <v>Hombre</v>
      </c>
      <c r="BK22" s="368" t="str">
        <f>IF(' Brechas'!BK22&gt;0,"Mujer","Hombre")</f>
        <v>Hombre</v>
      </c>
      <c r="BL22" s="368" t="str">
        <f>IF(' Brechas'!BL22&gt;0,"Mujer","Hombre")</f>
        <v>Hombre</v>
      </c>
      <c r="BM22" s="368" t="str">
        <f>IF(' Brechas'!BM22&gt;0,"Mujer","Hombre")</f>
        <v>Mujer</v>
      </c>
      <c r="BN22" s="368" t="str">
        <f>IF(' Brechas'!BN22&gt;0,"Mujer","Hombre")</f>
        <v>Mujer</v>
      </c>
      <c r="BO22" s="368" t="str">
        <f>IF(' Brechas'!BO22&gt;0,"Mujer","Hombre")</f>
        <v>Mujer</v>
      </c>
      <c r="BP22" s="368" t="str">
        <f>IF(' Brechas'!BP22&gt;0,"Mujer","Hombre")</f>
        <v>Hombre</v>
      </c>
      <c r="BQ22" s="368" t="str">
        <f>IF(' Brechas'!BQ22&gt;0,"Mujer","Hombre")</f>
        <v>Mujer</v>
      </c>
      <c r="BR22" s="368" t="str">
        <f>IF(' Brechas'!BR22&gt;0,"Mujer","Hombre")</f>
        <v>Hombre</v>
      </c>
      <c r="BS22" s="368" t="str">
        <f>IF(' Brechas'!BS22&gt;0,"Mujer","Hombre")</f>
        <v>Hombre</v>
      </c>
      <c r="BT22" s="368" t="str">
        <f>IF(' Brechas'!BT22&gt;0,"Mujer","Hombre")</f>
        <v>Hombre</v>
      </c>
      <c r="BU22" s="368" t="str">
        <f>IF(' Brechas'!BU22&gt;0,"Mujer","Hombre")</f>
        <v>Mujer</v>
      </c>
    </row>
    <row r="23" spans="1:73">
      <c r="A23" s="367">
        <v>70</v>
      </c>
      <c r="B23" s="367" t="s">
        <v>101</v>
      </c>
      <c r="C23" s="367">
        <v>2024</v>
      </c>
      <c r="D23" s="368" t="str">
        <f>IF(' Brechas'!D23&gt;0,"Mujer","Hombre")</f>
        <v>Hombre</v>
      </c>
      <c r="E23" s="368" t="str">
        <f>IF(' Brechas'!E23&gt;0,"Mujer","Hombre")</f>
        <v>Hombre</v>
      </c>
      <c r="F23" s="368" t="str">
        <f>IF(' Brechas'!F23&gt;0,"Mujer","Hombre")</f>
        <v>Mujer</v>
      </c>
      <c r="G23" s="368" t="str">
        <f>IF(' Brechas'!G23&gt;0,"Mujer","Hombre")</f>
        <v>Mujer</v>
      </c>
      <c r="H23" s="368" t="str">
        <f>IF(' Brechas'!H23&gt;0,"Mujer","Hombre")</f>
        <v>Mujer</v>
      </c>
      <c r="I23" s="368" t="str">
        <f>IF(' Brechas'!I23&gt;0,"Mujer","Hombre")</f>
        <v>Mujer</v>
      </c>
      <c r="J23" s="368" t="str">
        <f>IF(' Brechas'!J23&gt;0,"Mujer","Hombre")</f>
        <v>Mujer</v>
      </c>
      <c r="K23" s="368" t="str">
        <f>IF(' Brechas'!K23&gt;0,"Mujer","Hombre")</f>
        <v>Mujer</v>
      </c>
      <c r="L23" s="368" t="str">
        <f>IF(' Brechas'!L23&gt;0,"Mujer","Hombre")</f>
        <v>Mujer</v>
      </c>
      <c r="M23" s="368" t="str">
        <f>IF(' Brechas'!M23&gt;0,"Mujer","Hombre")</f>
        <v>Mujer</v>
      </c>
      <c r="N23" s="368" t="str">
        <f>IF(' Brechas'!N23&gt;0,"Mujer","Hombre")</f>
        <v>Mujer</v>
      </c>
      <c r="O23" s="368" t="str">
        <f>IF(' Brechas'!O23&gt;0,"Mujer","Hombre")</f>
        <v>Hombre</v>
      </c>
      <c r="P23" s="368" t="str">
        <f>IF(' Brechas'!P23&gt;0,"Mujer","Hombre")</f>
        <v>Hombre</v>
      </c>
      <c r="Q23" s="368" t="str">
        <f>IF(' Brechas'!Q23&gt;0,"Mujer","Hombre")</f>
        <v>Hombre</v>
      </c>
      <c r="R23" s="368" t="str">
        <f>IF(' Brechas'!R23&gt;0,"Mujer","Hombre")</f>
        <v>Hombre</v>
      </c>
      <c r="S23" s="368" t="str">
        <f>IF(' Brechas'!S23&gt;0,"Mujer","Hombre")</f>
        <v>Mujer</v>
      </c>
      <c r="T23" s="368" t="str">
        <f>IF(' Brechas'!T23&gt;0,"Mujer","Hombre")</f>
        <v>Hombre</v>
      </c>
      <c r="U23" s="368" t="str">
        <f>IF(' Brechas'!U23&gt;0,"Mujer","Hombre")</f>
        <v>Mujer</v>
      </c>
      <c r="V23" s="368" t="str">
        <f>IF(' Brechas'!V23&gt;0,"Mujer","Hombre")</f>
        <v>Mujer</v>
      </c>
      <c r="W23" s="368" t="str">
        <f>IF(' Brechas'!W23&gt;0,"Mujer","Hombre")</f>
        <v>Mujer</v>
      </c>
      <c r="X23" s="368" t="str">
        <f>IF(' Brechas'!X23&gt;0,"Mujer","Hombre")</f>
        <v>Mujer</v>
      </c>
      <c r="Y23" s="368" t="str">
        <f>IF(' Brechas'!Y23&gt;0,"Mujer","Hombre")</f>
        <v>Mujer</v>
      </c>
      <c r="Z23" s="368" t="str">
        <f>IF(' Brechas'!Z23&gt;0,"Mujer","Hombre")</f>
        <v>Hombre</v>
      </c>
      <c r="AA23" s="368" t="str">
        <f>IF(' Brechas'!AA23&gt;0,"Mujer","Hombre")</f>
        <v>Hombre</v>
      </c>
      <c r="AB23" s="368" t="str">
        <f>IF(' Brechas'!AB23&gt;0,"Mujer","Hombre")</f>
        <v>Mujer</v>
      </c>
      <c r="AC23" s="368" t="str">
        <f>IF(' Brechas'!AC23&gt;0,"Mujer","Hombre")</f>
        <v>Hombre</v>
      </c>
      <c r="AD23" s="368" t="str">
        <f>IF(' Brechas'!AD23&gt;0,"Mujer","Hombre")</f>
        <v>Hombre</v>
      </c>
      <c r="AE23" s="368" t="str">
        <f>IF(' Brechas'!AE23&gt;0,"Mujer","Hombre")</f>
        <v>Hombre</v>
      </c>
      <c r="AF23" s="368" t="str">
        <f>IF(' Brechas'!AF23&gt;0,"Mujer","Hombre")</f>
        <v>Mujer</v>
      </c>
      <c r="AG23" s="368" t="str">
        <f>IF(' Brechas'!AG23&gt;0,"Mujer","Hombre")</f>
        <v>Mujer</v>
      </c>
      <c r="AH23" s="368" t="str">
        <f>IF(' Brechas'!AH23&gt;0,"Mujer","Hombre")</f>
        <v>Hombre</v>
      </c>
      <c r="AI23" s="368" t="str">
        <f>IF(' Brechas'!AI23&gt;0,"Mujer","Hombre")</f>
        <v>Hombre</v>
      </c>
      <c r="AJ23" s="368" t="str">
        <f>IF(' Brechas'!AJ23&gt;0,"Mujer","Hombre")</f>
        <v>Mujer</v>
      </c>
      <c r="AK23" s="368" t="str">
        <f>IF(' Brechas'!AK23&gt;0,"Mujer","Hombre")</f>
        <v>Mujer</v>
      </c>
      <c r="AL23" s="368" t="str">
        <f>IF(' Brechas'!AL23&gt;0,"Mujer","Hombre")</f>
        <v>Hombre</v>
      </c>
      <c r="AM23" s="368" t="str">
        <f>IF(' Brechas'!AM23&gt;0,"Mujer","Hombre")</f>
        <v>Mujer</v>
      </c>
      <c r="AN23" s="368" t="str">
        <f>IF(' Brechas'!AN23&gt;0,"Mujer","Hombre")</f>
        <v>Mujer</v>
      </c>
      <c r="AO23" s="368" t="str">
        <f>IF(' Brechas'!AO23&gt;0,"Mujer","Hombre")</f>
        <v>Hombre</v>
      </c>
      <c r="AP23" s="368" t="str">
        <f>IF(' Brechas'!AP23&gt;0,"Mujer","Hombre")</f>
        <v>Hombre</v>
      </c>
      <c r="AQ23" s="368" t="str">
        <f>IF(' Brechas'!AQ23&gt;0,"Mujer","Hombre")</f>
        <v>Hombre</v>
      </c>
      <c r="AR23" s="368" t="str">
        <f>IF(' Brechas'!AR23&gt;0,"Mujer","Hombre")</f>
        <v>Hombre</v>
      </c>
      <c r="AS23" s="368" t="str">
        <f>IF(' Brechas'!AS23&gt;0,"Mujer","Hombre")</f>
        <v>Hombre</v>
      </c>
      <c r="AT23" s="368" t="str">
        <f>IF(' Brechas'!AT23&gt;0,"Mujer","Hombre")</f>
        <v>Hombre</v>
      </c>
      <c r="AU23" s="368" t="str">
        <f>IF(' Brechas'!AU23&gt;0,"Mujer","Hombre")</f>
        <v>Hombre</v>
      </c>
      <c r="AV23" s="368" t="str">
        <f>IF(' Brechas'!AV23&gt;0,"Mujer","Hombre")</f>
        <v>Mujer</v>
      </c>
      <c r="AW23" s="368" t="str">
        <f>IF(' Brechas'!AW23&gt;0,"Mujer","Hombre")</f>
        <v>Mujer</v>
      </c>
      <c r="AX23" s="368" t="str">
        <f>IF(' Brechas'!AX23&gt;0,"Mujer","Hombre")</f>
        <v>Hombre</v>
      </c>
      <c r="AY23" s="368" t="str">
        <f>IF(' Brechas'!AY23&gt;0,"Mujer","Hombre")</f>
        <v>Mujer</v>
      </c>
      <c r="AZ23" s="368" t="str">
        <f>IF(' Brechas'!AZ23&gt;0,"Mujer","Hombre")</f>
        <v>Mujer</v>
      </c>
      <c r="BA23" s="368" t="str">
        <f>IF(' Brechas'!BA23&gt;0,"Mujer","Hombre")</f>
        <v>Hombre</v>
      </c>
      <c r="BB23" s="368" t="str">
        <f>IF(' Brechas'!BB23&gt;0,"Mujer","Hombre")</f>
        <v>Hombre</v>
      </c>
      <c r="BC23" s="368" t="str">
        <f>IF(' Brechas'!BC23&gt;0,"Mujer","Hombre")</f>
        <v>Hombre</v>
      </c>
      <c r="BD23" s="368" t="str">
        <f>IF(' Brechas'!BD23&gt;0,"Mujer","Hombre")</f>
        <v>Hombre</v>
      </c>
      <c r="BE23" s="368" t="str">
        <f>IF(' Brechas'!BE23&gt;0,"Mujer","Hombre")</f>
        <v>Hombre</v>
      </c>
      <c r="BF23" s="368" t="str">
        <f>IF(' Brechas'!BF23&gt;0,"Mujer","Hombre")</f>
        <v>Hombre</v>
      </c>
      <c r="BG23" s="368" t="str">
        <f>IF(' Brechas'!BG23&gt;0,"Mujer","Hombre")</f>
        <v>Hombre</v>
      </c>
      <c r="BH23" s="368" t="str">
        <f>IF(' Brechas'!BH23&gt;0,"Mujer","Hombre")</f>
        <v>Hombre</v>
      </c>
      <c r="BI23" s="368" t="str">
        <f>IF(' Brechas'!BI23&gt;0,"Mujer","Hombre")</f>
        <v>Mujer</v>
      </c>
      <c r="BJ23" s="368" t="str">
        <f>IF(' Brechas'!BJ23&gt;0,"Mujer","Hombre")</f>
        <v>Hombre</v>
      </c>
      <c r="BK23" s="368" t="str">
        <f>IF(' Brechas'!BK23&gt;0,"Mujer","Hombre")</f>
        <v>Hombre</v>
      </c>
      <c r="BL23" s="368" t="str">
        <f>IF(' Brechas'!BL23&gt;0,"Mujer","Hombre")</f>
        <v>Hombre</v>
      </c>
      <c r="BM23" s="368" t="str">
        <f>IF(' Brechas'!BM23&gt;0,"Mujer","Hombre")</f>
        <v>Hombre</v>
      </c>
      <c r="BN23" s="368" t="str">
        <f>IF(' Brechas'!BN23&gt;0,"Mujer","Hombre")</f>
        <v>Mujer</v>
      </c>
      <c r="BO23" s="368" t="str">
        <f>IF(' Brechas'!BO23&gt;0,"Mujer","Hombre")</f>
        <v>Mujer</v>
      </c>
      <c r="BP23" s="368" t="str">
        <f>IF(' Brechas'!BP23&gt;0,"Mujer","Hombre")</f>
        <v>Hombre</v>
      </c>
      <c r="BQ23" s="368" t="str">
        <f>IF(' Brechas'!BQ23&gt;0,"Mujer","Hombre")</f>
        <v>Mujer</v>
      </c>
      <c r="BR23" s="368" t="str">
        <f>IF(' Brechas'!BR23&gt;0,"Mujer","Hombre")</f>
        <v>Hombre</v>
      </c>
      <c r="BS23" s="368" t="str">
        <f>IF(' Brechas'!BS23&gt;0,"Mujer","Hombre")</f>
        <v>Mujer</v>
      </c>
      <c r="BT23" s="368" t="str">
        <f>IF(' Brechas'!BT23&gt;0,"Mujer","Hombre")</f>
        <v>Hombre</v>
      </c>
      <c r="BU23" s="368" t="str">
        <f>IF(' Brechas'!BU23&gt;0,"Mujer","Hombre")</f>
        <v>Mujer</v>
      </c>
    </row>
    <row r="24" spans="1:73">
      <c r="A24" s="367">
        <v>73</v>
      </c>
      <c r="B24" s="367" t="s">
        <v>102</v>
      </c>
      <c r="C24" s="367">
        <v>2024</v>
      </c>
      <c r="D24" s="368" t="str">
        <f>IF(' Brechas'!D24&gt;0,"Mujer","Hombre")</f>
        <v>Hombre</v>
      </c>
      <c r="E24" s="368" t="str">
        <f>IF(' Brechas'!E24&gt;0,"Mujer","Hombre")</f>
        <v>Hombre</v>
      </c>
      <c r="F24" s="368" t="str">
        <f>IF(' Brechas'!F24&gt;0,"Mujer","Hombre")</f>
        <v>Mujer</v>
      </c>
      <c r="G24" s="368" t="str">
        <f>IF(' Brechas'!G24&gt;0,"Mujer","Hombre")</f>
        <v>Mujer</v>
      </c>
      <c r="H24" s="368" t="str">
        <f>IF(' Brechas'!H24&gt;0,"Mujer","Hombre")</f>
        <v>Mujer</v>
      </c>
      <c r="I24" s="368" t="str">
        <f>IF(' Brechas'!I24&gt;0,"Mujer","Hombre")</f>
        <v>Mujer</v>
      </c>
      <c r="J24" s="368" t="str">
        <f>IF(' Brechas'!J24&gt;0,"Mujer","Hombre")</f>
        <v>Mujer</v>
      </c>
      <c r="K24" s="368" t="str">
        <f>IF(' Brechas'!K24&gt;0,"Mujer","Hombre")</f>
        <v>Mujer</v>
      </c>
      <c r="L24" s="368" t="str">
        <f>IF(' Brechas'!L24&gt;0,"Mujer","Hombre")</f>
        <v>Mujer</v>
      </c>
      <c r="M24" s="368" t="str">
        <f>IF(' Brechas'!M24&gt;0,"Mujer","Hombre")</f>
        <v>Mujer</v>
      </c>
      <c r="N24" s="368" t="str">
        <f>IF(' Brechas'!N24&gt;0,"Mujer","Hombre")</f>
        <v>Mujer</v>
      </c>
      <c r="O24" s="368" t="str">
        <f>IF(' Brechas'!O24&gt;0,"Mujer","Hombre")</f>
        <v>Mujer</v>
      </c>
      <c r="P24" s="368" t="str">
        <f>IF(' Brechas'!P24&gt;0,"Mujer","Hombre")</f>
        <v>Hombre</v>
      </c>
      <c r="Q24" s="368" t="str">
        <f>IF(' Brechas'!Q24&gt;0,"Mujer","Hombre")</f>
        <v>Hombre</v>
      </c>
      <c r="R24" s="368" t="str">
        <f>IF(' Brechas'!R24&gt;0,"Mujer","Hombre")</f>
        <v>Hombre</v>
      </c>
      <c r="S24" s="368" t="str">
        <f>IF(' Brechas'!S24&gt;0,"Mujer","Hombre")</f>
        <v>Mujer</v>
      </c>
      <c r="T24" s="368" t="str">
        <f>IF(' Brechas'!T24&gt;0,"Mujer","Hombre")</f>
        <v>Mujer</v>
      </c>
      <c r="U24" s="368" t="str">
        <f>IF(' Brechas'!U24&gt;0,"Mujer","Hombre")</f>
        <v>Mujer</v>
      </c>
      <c r="V24" s="368" t="str">
        <f>IF(' Brechas'!V24&gt;0,"Mujer","Hombre")</f>
        <v>Mujer</v>
      </c>
      <c r="W24" s="368" t="str">
        <f>IF(' Brechas'!W24&gt;0,"Mujer","Hombre")</f>
        <v>Mujer</v>
      </c>
      <c r="X24" s="368" t="str">
        <f>IF(' Brechas'!X24&gt;0,"Mujer","Hombre")</f>
        <v>Mujer</v>
      </c>
      <c r="Y24" s="368" t="str">
        <f>IF(' Brechas'!Y24&gt;0,"Mujer","Hombre")</f>
        <v>Mujer</v>
      </c>
      <c r="Z24" s="368" t="str">
        <f>IF(' Brechas'!Z24&gt;0,"Mujer","Hombre")</f>
        <v>Hombre</v>
      </c>
      <c r="AA24" s="368" t="str">
        <f>IF(' Brechas'!AA24&gt;0,"Mujer","Hombre")</f>
        <v>Hombre</v>
      </c>
      <c r="AB24" s="368" t="str">
        <f>IF(' Brechas'!AB24&gt;0,"Mujer","Hombre")</f>
        <v>Hombre</v>
      </c>
      <c r="AC24" s="368" t="str">
        <f>IF(' Brechas'!AC24&gt;0,"Mujer","Hombre")</f>
        <v>Hombre</v>
      </c>
      <c r="AD24" s="368" t="str">
        <f>IF(' Brechas'!AD24&gt;0,"Mujer","Hombre")</f>
        <v>Hombre</v>
      </c>
      <c r="AE24" s="368" t="str">
        <f>IF(' Brechas'!AE24&gt;0,"Mujer","Hombre")</f>
        <v>Hombre</v>
      </c>
      <c r="AF24" s="368" t="str">
        <f>IF(' Brechas'!AF24&gt;0,"Mujer","Hombre")</f>
        <v>Mujer</v>
      </c>
      <c r="AG24" s="368" t="str">
        <f>IF(' Brechas'!AG24&gt;0,"Mujer","Hombre")</f>
        <v>Mujer</v>
      </c>
      <c r="AH24" s="368" t="str">
        <f>IF(' Brechas'!AH24&gt;0,"Mujer","Hombre")</f>
        <v>Mujer</v>
      </c>
      <c r="AI24" s="368" t="str">
        <f>IF(' Brechas'!AI24&gt;0,"Mujer","Hombre")</f>
        <v>Mujer</v>
      </c>
      <c r="AJ24" s="368" t="str">
        <f>IF(' Brechas'!AJ24&gt;0,"Mujer","Hombre")</f>
        <v>Mujer</v>
      </c>
      <c r="AK24" s="368" t="str">
        <f>IF(' Brechas'!AK24&gt;0,"Mujer","Hombre")</f>
        <v>Mujer</v>
      </c>
      <c r="AL24" s="368" t="str">
        <f>IF(' Brechas'!AL24&gt;0,"Mujer","Hombre")</f>
        <v>Hombre</v>
      </c>
      <c r="AM24" s="368" t="str">
        <f>IF(' Brechas'!AM24&gt;0,"Mujer","Hombre")</f>
        <v>Mujer</v>
      </c>
      <c r="AN24" s="368" t="str">
        <f>IF(' Brechas'!AN24&gt;0,"Mujer","Hombre")</f>
        <v>Mujer</v>
      </c>
      <c r="AO24" s="368" t="str">
        <f>IF(' Brechas'!AO24&gt;0,"Mujer","Hombre")</f>
        <v>Hombre</v>
      </c>
      <c r="AP24" s="368" t="str">
        <f>IF(' Brechas'!AP24&gt;0,"Mujer","Hombre")</f>
        <v>Hombre</v>
      </c>
      <c r="AQ24" s="368" t="str">
        <f>IF(' Brechas'!AQ24&gt;0,"Mujer","Hombre")</f>
        <v>Hombre</v>
      </c>
      <c r="AR24" s="368" t="str">
        <f>IF(' Brechas'!AR24&gt;0,"Mujer","Hombre")</f>
        <v>Hombre</v>
      </c>
      <c r="AS24" s="368" t="str">
        <f>IF(' Brechas'!AS24&gt;0,"Mujer","Hombre")</f>
        <v>Hombre</v>
      </c>
      <c r="AT24" s="368" t="str">
        <f>IF(' Brechas'!AT24&gt;0,"Mujer","Hombre")</f>
        <v>Hombre</v>
      </c>
      <c r="AU24" s="368" t="str">
        <f>IF(' Brechas'!AU24&gt;0,"Mujer","Hombre")</f>
        <v>Hombre</v>
      </c>
      <c r="AV24" s="368" t="str">
        <f>IF(' Brechas'!AV24&gt;0,"Mujer","Hombre")</f>
        <v>Hombre</v>
      </c>
      <c r="AW24" s="368" t="str">
        <f>IF(' Brechas'!AW24&gt;0,"Mujer","Hombre")</f>
        <v>Mujer</v>
      </c>
      <c r="AX24" s="368" t="str">
        <f>IF(' Brechas'!AX24&gt;0,"Mujer","Hombre")</f>
        <v>Hombre</v>
      </c>
      <c r="AY24" s="368" t="str">
        <f>IF(' Brechas'!AY24&gt;0,"Mujer","Hombre")</f>
        <v>Mujer</v>
      </c>
      <c r="AZ24" s="368" t="str">
        <f>IF(' Brechas'!AZ24&gt;0,"Mujer","Hombre")</f>
        <v>Mujer</v>
      </c>
      <c r="BA24" s="368" t="str">
        <f>IF(' Brechas'!BA24&gt;0,"Mujer","Hombre")</f>
        <v>Hombre</v>
      </c>
      <c r="BB24" s="368" t="str">
        <f>IF(' Brechas'!BB24&gt;0,"Mujer","Hombre")</f>
        <v>Hombre</v>
      </c>
      <c r="BC24" s="368" t="str">
        <f>IF(' Brechas'!BC24&gt;0,"Mujer","Hombre")</f>
        <v>Hombre</v>
      </c>
      <c r="BD24" s="368" t="str">
        <f>IF(' Brechas'!BD24&gt;0,"Mujer","Hombre")</f>
        <v>Mujer</v>
      </c>
      <c r="BE24" s="368" t="str">
        <f>IF(' Brechas'!BE24&gt;0,"Mujer","Hombre")</f>
        <v>Hombre</v>
      </c>
      <c r="BF24" s="368" t="str">
        <f>IF(' Brechas'!BF24&gt;0,"Mujer","Hombre")</f>
        <v>Hombre</v>
      </c>
      <c r="BG24" s="368" t="str">
        <f>IF(' Brechas'!BG24&gt;0,"Mujer","Hombre")</f>
        <v>Hombre</v>
      </c>
      <c r="BH24" s="368" t="str">
        <f>IF(' Brechas'!BH24&gt;0,"Mujer","Hombre")</f>
        <v>Hombre</v>
      </c>
      <c r="BI24" s="368" t="str">
        <f>IF(' Brechas'!BI24&gt;0,"Mujer","Hombre")</f>
        <v>Mujer</v>
      </c>
      <c r="BJ24" s="368" t="str">
        <f>IF(' Brechas'!BJ24&gt;0,"Mujer","Hombre")</f>
        <v>Hombre</v>
      </c>
      <c r="BK24" s="368" t="str">
        <f>IF(' Brechas'!BK24&gt;0,"Mujer","Hombre")</f>
        <v>Hombre</v>
      </c>
      <c r="BL24" s="368" t="str">
        <f>IF(' Brechas'!BL24&gt;0,"Mujer","Hombre")</f>
        <v>Hombre</v>
      </c>
      <c r="BM24" s="368" t="str">
        <f>IF(' Brechas'!BM24&gt;0,"Mujer","Hombre")</f>
        <v>Hombre</v>
      </c>
      <c r="BN24" s="368" t="str">
        <f>IF(' Brechas'!BN24&gt;0,"Mujer","Hombre")</f>
        <v>Mujer</v>
      </c>
      <c r="BO24" s="368" t="str">
        <f>IF(' Brechas'!BO24&gt;0,"Mujer","Hombre")</f>
        <v>Mujer</v>
      </c>
      <c r="BP24" s="368" t="str">
        <f>IF(' Brechas'!BP24&gt;0,"Mujer","Hombre")</f>
        <v>Hombre</v>
      </c>
      <c r="BQ24" s="368" t="str">
        <f>IF(' Brechas'!BQ24&gt;0,"Mujer","Hombre")</f>
        <v>Hombre</v>
      </c>
      <c r="BR24" s="368" t="str">
        <f>IF(' Brechas'!BR24&gt;0,"Mujer","Hombre")</f>
        <v>Hombre</v>
      </c>
      <c r="BS24" s="368" t="str">
        <f>IF(' Brechas'!BS24&gt;0,"Mujer","Hombre")</f>
        <v>Hombre</v>
      </c>
      <c r="BT24" s="368" t="str">
        <f>IF(' Brechas'!BT24&gt;0,"Mujer","Hombre")</f>
        <v>Hombre</v>
      </c>
      <c r="BU24" s="368" t="str">
        <f>IF(' Brechas'!BU24&gt;0,"Mujer","Hombre")</f>
        <v>Mujer</v>
      </c>
    </row>
    <row r="25" spans="1:73" ht="25.5">
      <c r="A25" s="367">
        <v>76</v>
      </c>
      <c r="B25" s="367" t="s">
        <v>103</v>
      </c>
      <c r="C25" s="367">
        <v>2024</v>
      </c>
      <c r="D25" s="368" t="str">
        <f>IF(' Brechas'!D25&gt;0,"Mujer","Hombre")</f>
        <v>Hombre</v>
      </c>
      <c r="E25" s="368" t="str">
        <f>IF(' Brechas'!E25&gt;0,"Mujer","Hombre")</f>
        <v>Hombre</v>
      </c>
      <c r="F25" s="368" t="str">
        <f>IF(' Brechas'!F25&gt;0,"Mujer","Hombre")</f>
        <v>Mujer</v>
      </c>
      <c r="G25" s="368" t="str">
        <f>IF(' Brechas'!G25&gt;0,"Mujer","Hombre")</f>
        <v>Mujer</v>
      </c>
      <c r="H25" s="368" t="str">
        <f>IF(' Brechas'!H25&gt;0,"Mujer","Hombre")</f>
        <v>Mujer</v>
      </c>
      <c r="I25" s="368" t="str">
        <f>IF(' Brechas'!I25&gt;0,"Mujer","Hombre")</f>
        <v>Mujer</v>
      </c>
      <c r="J25" s="368" t="str">
        <f>IF(' Brechas'!J25&gt;0,"Mujer","Hombre")</f>
        <v>Mujer</v>
      </c>
      <c r="K25" s="368" t="str">
        <f>IF(' Brechas'!K25&gt;0,"Mujer","Hombre")</f>
        <v>Mujer</v>
      </c>
      <c r="L25" s="368" t="str">
        <f>IF(' Brechas'!L25&gt;0,"Mujer","Hombre")</f>
        <v>Mujer</v>
      </c>
      <c r="M25" s="368" t="str">
        <f>IF(' Brechas'!M25&gt;0,"Mujer","Hombre")</f>
        <v>Mujer</v>
      </c>
      <c r="N25" s="368" t="str">
        <f>IF(' Brechas'!N25&gt;0,"Mujer","Hombre")</f>
        <v>Mujer</v>
      </c>
      <c r="O25" s="368" t="str">
        <f>IF(' Brechas'!O25&gt;0,"Mujer","Hombre")</f>
        <v>Hombre</v>
      </c>
      <c r="P25" s="368" t="str">
        <f>IF(' Brechas'!P25&gt;0,"Mujer","Hombre")</f>
        <v>Hombre</v>
      </c>
      <c r="Q25" s="368" t="str">
        <f>IF(' Brechas'!Q25&gt;0,"Mujer","Hombre")</f>
        <v>Hombre</v>
      </c>
      <c r="R25" s="368" t="str">
        <f>IF(' Brechas'!R25&gt;0,"Mujer","Hombre")</f>
        <v>Hombre</v>
      </c>
      <c r="S25" s="368" t="str">
        <f>IF(' Brechas'!S25&gt;0,"Mujer","Hombre")</f>
        <v>Mujer</v>
      </c>
      <c r="T25" s="368" t="str">
        <f>IF(' Brechas'!T25&gt;0,"Mujer","Hombre")</f>
        <v>Mujer</v>
      </c>
      <c r="U25" s="368" t="str">
        <f>IF(' Brechas'!U25&gt;0,"Mujer","Hombre")</f>
        <v>Mujer</v>
      </c>
      <c r="V25" s="368" t="str">
        <f>IF(' Brechas'!V25&gt;0,"Mujer","Hombre")</f>
        <v>Mujer</v>
      </c>
      <c r="W25" s="368" t="str">
        <f>IF(' Brechas'!W25&gt;0,"Mujer","Hombre")</f>
        <v>Mujer</v>
      </c>
      <c r="X25" s="368" t="str">
        <f>IF(' Brechas'!X25&gt;0,"Mujer","Hombre")</f>
        <v>Mujer</v>
      </c>
      <c r="Y25" s="368" t="str">
        <f>IF(' Brechas'!Y25&gt;0,"Mujer","Hombre")</f>
        <v>Mujer</v>
      </c>
      <c r="Z25" s="368" t="str">
        <f>IF(' Brechas'!Z25&gt;0,"Mujer","Hombre")</f>
        <v>Hombre</v>
      </c>
      <c r="AA25" s="368" t="str">
        <f>IF(' Brechas'!AA25&gt;0,"Mujer","Hombre")</f>
        <v>Hombre</v>
      </c>
      <c r="AB25" s="368" t="str">
        <f>IF(' Brechas'!AB25&gt;0,"Mujer","Hombre")</f>
        <v>Hombre</v>
      </c>
      <c r="AC25" s="368" t="str">
        <f>IF(' Brechas'!AC25&gt;0,"Mujer","Hombre")</f>
        <v>Hombre</v>
      </c>
      <c r="AD25" s="368" t="str">
        <f>IF(' Brechas'!AD25&gt;0,"Mujer","Hombre")</f>
        <v>Hombre</v>
      </c>
      <c r="AE25" s="368" t="str">
        <f>IF(' Brechas'!AE25&gt;0,"Mujer","Hombre")</f>
        <v>Hombre</v>
      </c>
      <c r="AF25" s="368" t="str">
        <f>IF(' Brechas'!AF25&gt;0,"Mujer","Hombre")</f>
        <v>Mujer</v>
      </c>
      <c r="AG25" s="368" t="str">
        <f>IF(' Brechas'!AG25&gt;0,"Mujer","Hombre")</f>
        <v>Mujer</v>
      </c>
      <c r="AH25" s="368" t="str">
        <f>IF(' Brechas'!AH25&gt;0,"Mujer","Hombre")</f>
        <v>Mujer</v>
      </c>
      <c r="AI25" s="368" t="str">
        <f>IF(' Brechas'!AI25&gt;0,"Mujer","Hombre")</f>
        <v>Mujer</v>
      </c>
      <c r="AJ25" s="368" t="str">
        <f>IF(' Brechas'!AJ25&gt;0,"Mujer","Hombre")</f>
        <v>Mujer</v>
      </c>
      <c r="AK25" s="368" t="str">
        <f>IF(' Brechas'!AK25&gt;0,"Mujer","Hombre")</f>
        <v>Mujer</v>
      </c>
      <c r="AL25" s="368" t="str">
        <f>IF(' Brechas'!AL25&gt;0,"Mujer","Hombre")</f>
        <v>Hombre</v>
      </c>
      <c r="AM25" s="368" t="str">
        <f>IF(' Brechas'!AM25&gt;0,"Mujer","Hombre")</f>
        <v>Mujer</v>
      </c>
      <c r="AN25" s="368" t="str">
        <f>IF(' Brechas'!AN25&gt;0,"Mujer","Hombre")</f>
        <v>Hombre</v>
      </c>
      <c r="AO25" s="368" t="str">
        <f>IF(' Brechas'!AO25&gt;0,"Mujer","Hombre")</f>
        <v>Hombre</v>
      </c>
      <c r="AP25" s="368" t="str">
        <f>IF(' Brechas'!AP25&gt;0,"Mujer","Hombre")</f>
        <v>Hombre</v>
      </c>
      <c r="AQ25" s="368" t="str">
        <f>IF(' Brechas'!AQ25&gt;0,"Mujer","Hombre")</f>
        <v>Hombre</v>
      </c>
      <c r="AR25" s="368" t="str">
        <f>IF(' Brechas'!AR25&gt;0,"Mujer","Hombre")</f>
        <v>Hombre</v>
      </c>
      <c r="AS25" s="368" t="str">
        <f>IF(' Brechas'!AS25&gt;0,"Mujer","Hombre")</f>
        <v>Mujer</v>
      </c>
      <c r="AT25" s="368" t="str">
        <f>IF(' Brechas'!AT25&gt;0,"Mujer","Hombre")</f>
        <v>Mujer</v>
      </c>
      <c r="AU25" s="368" t="str">
        <f>IF(' Brechas'!AU25&gt;0,"Mujer","Hombre")</f>
        <v>Mujer</v>
      </c>
      <c r="AV25" s="368" t="str">
        <f>IF(' Brechas'!AV25&gt;0,"Mujer","Hombre")</f>
        <v>Hombre</v>
      </c>
      <c r="AW25" s="368" t="str">
        <f>IF(' Brechas'!AW25&gt;0,"Mujer","Hombre")</f>
        <v>Mujer</v>
      </c>
      <c r="AX25" s="368" t="str">
        <f>IF(' Brechas'!AX25&gt;0,"Mujer","Hombre")</f>
        <v>Hombre</v>
      </c>
      <c r="AY25" s="368" t="str">
        <f>IF(' Brechas'!AY25&gt;0,"Mujer","Hombre")</f>
        <v>Mujer</v>
      </c>
      <c r="AZ25" s="368" t="str">
        <f>IF(' Brechas'!AZ25&gt;0,"Mujer","Hombre")</f>
        <v>Mujer</v>
      </c>
      <c r="BA25" s="368" t="str">
        <f>IF(' Brechas'!BA25&gt;0,"Mujer","Hombre")</f>
        <v>Hombre</v>
      </c>
      <c r="BB25" s="368" t="str">
        <f>IF(' Brechas'!BB25&gt;0,"Mujer","Hombre")</f>
        <v>Hombre</v>
      </c>
      <c r="BC25" s="368" t="str">
        <f>IF(' Brechas'!BC25&gt;0,"Mujer","Hombre")</f>
        <v>Hombre</v>
      </c>
      <c r="BD25" s="368" t="str">
        <f>IF(' Brechas'!BD25&gt;0,"Mujer","Hombre")</f>
        <v>Mujer</v>
      </c>
      <c r="BE25" s="368" t="str">
        <f>IF(' Brechas'!BE25&gt;0,"Mujer","Hombre")</f>
        <v>Hombre</v>
      </c>
      <c r="BF25" s="368" t="str">
        <f>IF(' Brechas'!BF25&gt;0,"Mujer","Hombre")</f>
        <v>Hombre</v>
      </c>
      <c r="BG25" s="368" t="str">
        <f>IF(' Brechas'!BG25&gt;0,"Mujer","Hombre")</f>
        <v>Hombre</v>
      </c>
      <c r="BH25" s="368" t="str">
        <f>IF(' Brechas'!BH25&gt;0,"Mujer","Hombre")</f>
        <v>Hombre</v>
      </c>
      <c r="BI25" s="368" t="str">
        <f>IF(' Brechas'!BI25&gt;0,"Mujer","Hombre")</f>
        <v>Mujer</v>
      </c>
      <c r="BJ25" s="368" t="str">
        <f>IF(' Brechas'!BJ25&gt;0,"Mujer","Hombre")</f>
        <v>Hombre</v>
      </c>
      <c r="BK25" s="368" t="str">
        <f>IF(' Brechas'!BK25&gt;0,"Mujer","Hombre")</f>
        <v>Hombre</v>
      </c>
      <c r="BL25" s="368" t="str">
        <f>IF(' Brechas'!BL25&gt;0,"Mujer","Hombre")</f>
        <v>Hombre</v>
      </c>
      <c r="BM25" s="368" t="str">
        <f>IF(' Brechas'!BM25&gt;0,"Mujer","Hombre")</f>
        <v>Mujer</v>
      </c>
      <c r="BN25" s="368" t="str">
        <f>IF(' Brechas'!BN25&gt;0,"Mujer","Hombre")</f>
        <v>Mujer</v>
      </c>
      <c r="BO25" s="368" t="str">
        <f>IF(' Brechas'!BO25&gt;0,"Mujer","Hombre")</f>
        <v>Mujer</v>
      </c>
      <c r="BP25" s="368" t="str">
        <f>IF(' Brechas'!BP25&gt;0,"Mujer","Hombre")</f>
        <v>Mujer</v>
      </c>
      <c r="BQ25" s="368" t="str">
        <f>IF(' Brechas'!BQ25&gt;0,"Mujer","Hombre")</f>
        <v>Hombre</v>
      </c>
      <c r="BR25" s="368" t="str">
        <f>IF(' Brechas'!BR25&gt;0,"Mujer","Hombre")</f>
        <v>Hombre</v>
      </c>
      <c r="BS25" s="368" t="str">
        <f>IF(' Brechas'!BS25&gt;0,"Mujer","Hombre")</f>
        <v>Hombre</v>
      </c>
      <c r="BT25" s="368" t="str">
        <f>IF(' Brechas'!BT25&gt;0,"Mujer","Hombre")</f>
        <v>Hombre</v>
      </c>
      <c r="BU25" s="368" t="str">
        <f>IF(' Brechas'!BU25&gt;0,"Mujer","Hombre")</f>
        <v>Mujer</v>
      </c>
    </row>
    <row r="26" spans="1:73">
      <c r="A26" s="367">
        <v>81</v>
      </c>
      <c r="B26" s="367" t="s">
        <v>104</v>
      </c>
      <c r="C26" s="367">
        <v>2024</v>
      </c>
      <c r="D26" s="368" t="str">
        <f>IF(' Brechas'!D26&gt;0,"Mujer","Hombre")</f>
        <v>Mujer</v>
      </c>
      <c r="E26" s="368" t="str">
        <f>IF(' Brechas'!E26&gt;0,"Mujer","Hombre")</f>
        <v>Mujer</v>
      </c>
      <c r="F26" s="368" t="str">
        <f>IF(' Brechas'!F26&gt;0,"Mujer","Hombre")</f>
        <v>Mujer</v>
      </c>
      <c r="G26" s="368" t="str">
        <f>IF(' Brechas'!G26&gt;0,"Mujer","Hombre")</f>
        <v>Mujer</v>
      </c>
      <c r="H26" s="368" t="str">
        <f>IF(' Brechas'!H26&gt;0,"Mujer","Hombre")</f>
        <v>Mujer</v>
      </c>
      <c r="I26" s="368" t="str">
        <f>IF(' Brechas'!I26&gt;0,"Mujer","Hombre")</f>
        <v>Mujer</v>
      </c>
      <c r="J26" s="368" t="str">
        <f>IF(' Brechas'!J26&gt;0,"Mujer","Hombre")</f>
        <v>Mujer</v>
      </c>
      <c r="K26" s="368" t="str">
        <f>IF(' Brechas'!K26&gt;0,"Mujer","Hombre")</f>
        <v>Mujer</v>
      </c>
      <c r="L26" s="368" t="str">
        <f>IF(' Brechas'!L26&gt;0,"Mujer","Hombre")</f>
        <v>Mujer</v>
      </c>
      <c r="M26" s="368" t="str">
        <f>IF(' Brechas'!M26&gt;0,"Mujer","Hombre")</f>
        <v>Mujer</v>
      </c>
      <c r="N26" s="368" t="str">
        <f>IF(' Brechas'!N26&gt;0,"Mujer","Hombre")</f>
        <v>Mujer</v>
      </c>
      <c r="O26" s="368" t="str">
        <f>IF(' Brechas'!O26&gt;0,"Mujer","Hombre")</f>
        <v>Mujer</v>
      </c>
      <c r="P26" s="368" t="str">
        <f>IF(' Brechas'!P26&gt;0,"Mujer","Hombre")</f>
        <v>Mujer</v>
      </c>
      <c r="Q26" s="368" t="str">
        <f>IF(' Brechas'!Q26&gt;0,"Mujer","Hombre")</f>
        <v>Hombre</v>
      </c>
      <c r="R26" s="368" t="str">
        <f>IF(' Brechas'!R26&gt;0,"Mujer","Hombre")</f>
        <v>Mujer</v>
      </c>
      <c r="S26" s="368" t="str">
        <f>IF(' Brechas'!S26&gt;0,"Mujer","Hombre")</f>
        <v>Mujer</v>
      </c>
      <c r="T26" s="368" t="str">
        <f>IF(' Brechas'!T26&gt;0,"Mujer","Hombre")</f>
        <v>Hombre</v>
      </c>
      <c r="U26" s="368" t="str">
        <f>IF(' Brechas'!U26&gt;0,"Mujer","Hombre")</f>
        <v>Mujer</v>
      </c>
      <c r="V26" s="368" t="str">
        <f>IF(' Brechas'!V26&gt;0,"Mujer","Hombre")</f>
        <v>Hombre</v>
      </c>
      <c r="W26" s="368" t="str">
        <f>IF(' Brechas'!W26&gt;0,"Mujer","Hombre")</f>
        <v>Mujer</v>
      </c>
      <c r="X26" s="368" t="str">
        <f>IF(' Brechas'!X26&gt;0,"Mujer","Hombre")</f>
        <v>Mujer</v>
      </c>
      <c r="Y26" s="368" t="str">
        <f>IF(' Brechas'!Y26&gt;0,"Mujer","Hombre")</f>
        <v>Mujer</v>
      </c>
      <c r="Z26" s="368" t="str">
        <f>IF(' Brechas'!Z26&gt;0,"Mujer","Hombre")</f>
        <v>Hombre</v>
      </c>
      <c r="AA26" s="368" t="str">
        <f>IF(' Brechas'!AA26&gt;0,"Mujer","Hombre")</f>
        <v>Hombre</v>
      </c>
      <c r="AB26" s="368" t="str">
        <f>IF(' Brechas'!AB26&gt;0,"Mujer","Hombre")</f>
        <v>Hombre</v>
      </c>
      <c r="AC26" s="368" t="str">
        <f>IF(' Brechas'!AC26&gt;0,"Mujer","Hombre")</f>
        <v>Hombre</v>
      </c>
      <c r="AD26" s="368" t="str">
        <f>IF(' Brechas'!AD26&gt;0,"Mujer","Hombre")</f>
        <v>Hombre</v>
      </c>
      <c r="AE26" s="368" t="str">
        <f>IF(' Brechas'!AE26&gt;0,"Mujer","Hombre")</f>
        <v>Hombre</v>
      </c>
      <c r="AF26" s="368" t="str">
        <f>IF(' Brechas'!AF26&gt;0,"Mujer","Hombre")</f>
        <v>Mujer</v>
      </c>
      <c r="AG26" s="368" t="str">
        <f>IF(' Brechas'!AG26&gt;0,"Mujer","Hombre")</f>
        <v>Mujer</v>
      </c>
      <c r="AH26" s="368" t="str">
        <f>IF(' Brechas'!AH26&gt;0,"Mujer","Hombre")</f>
        <v>Mujer</v>
      </c>
      <c r="AI26" s="368" t="str">
        <f>IF(' Brechas'!AI26&gt;0,"Mujer","Hombre")</f>
        <v>Hombre</v>
      </c>
      <c r="AJ26" s="368" t="str">
        <f>IF(' Brechas'!AJ26&gt;0,"Mujer","Hombre")</f>
        <v>Mujer</v>
      </c>
      <c r="AK26" s="368" t="str">
        <f>IF(' Brechas'!AK26&gt;0,"Mujer","Hombre")</f>
        <v>Mujer</v>
      </c>
      <c r="AL26" s="368" t="str">
        <f>IF(' Brechas'!AL26&gt;0,"Mujer","Hombre")</f>
        <v>Mujer</v>
      </c>
      <c r="AM26" s="368" t="str">
        <f>IF(' Brechas'!AM26&gt;0,"Mujer","Hombre")</f>
        <v>Mujer</v>
      </c>
      <c r="AN26" s="368" t="str">
        <f>IF(' Brechas'!AN26&gt;0,"Mujer","Hombre")</f>
        <v>Mujer</v>
      </c>
      <c r="AO26" s="368" t="str">
        <f>IF(' Brechas'!AO26&gt;0,"Mujer","Hombre")</f>
        <v>Hombre</v>
      </c>
      <c r="AP26" s="368" t="str">
        <f>IF(' Brechas'!AP26&gt;0,"Mujer","Hombre")</f>
        <v>Hombre</v>
      </c>
      <c r="AQ26" s="368" t="str">
        <f>IF(' Brechas'!AQ26&gt;0,"Mujer","Hombre")</f>
        <v>Hombre</v>
      </c>
      <c r="AR26" s="368" t="str">
        <f>IF(' Brechas'!AR26&gt;0,"Mujer","Hombre")</f>
        <v>Hombre</v>
      </c>
      <c r="AS26" s="368" t="str">
        <f>IF(' Brechas'!AS26&gt;0,"Mujer","Hombre")</f>
        <v>Hombre</v>
      </c>
      <c r="AT26" s="368" t="str">
        <f>IF(' Brechas'!AT26&gt;0,"Mujer","Hombre")</f>
        <v>Hombre</v>
      </c>
      <c r="AU26" s="368" t="str">
        <f>IF(' Brechas'!AU26&gt;0,"Mujer","Hombre")</f>
        <v>Hombre</v>
      </c>
      <c r="AV26" s="368" t="str">
        <f>IF(' Brechas'!AV26&gt;0,"Mujer","Hombre")</f>
        <v>Mujer</v>
      </c>
      <c r="AW26" s="368" t="str">
        <f>IF(' Brechas'!AW26&gt;0,"Mujer","Hombre")</f>
        <v>Mujer</v>
      </c>
      <c r="AX26" s="368" t="str">
        <f>IF(' Brechas'!AX26&gt;0,"Mujer","Hombre")</f>
        <v>Mujer</v>
      </c>
      <c r="AY26" s="368" t="str">
        <f>IF(' Brechas'!AY26&gt;0,"Mujer","Hombre")</f>
        <v>Mujer</v>
      </c>
      <c r="AZ26" s="368" t="str">
        <f>IF(' Brechas'!AZ26&gt;0,"Mujer","Hombre")</f>
        <v>Mujer</v>
      </c>
      <c r="BA26" s="368" t="str">
        <f>IF(' Brechas'!BA26&gt;0,"Mujer","Hombre")</f>
        <v>Hombre</v>
      </c>
      <c r="BB26" s="368" t="str">
        <f>IF(' Brechas'!BB26&gt;0,"Mujer","Hombre")</f>
        <v>Hombre</v>
      </c>
      <c r="BC26" s="368" t="str">
        <f>IF(' Brechas'!BC26&gt;0,"Mujer","Hombre")</f>
        <v>Hombre</v>
      </c>
      <c r="BD26" s="368" t="str">
        <f>IF(' Brechas'!BD26&gt;0,"Mujer","Hombre")</f>
        <v>Mujer</v>
      </c>
      <c r="BE26" s="368" t="str">
        <f>IF(' Brechas'!BE26&gt;0,"Mujer","Hombre")</f>
        <v>Hombre</v>
      </c>
      <c r="BF26" s="368" t="str">
        <f>IF(' Brechas'!BF26&gt;0,"Mujer","Hombre")</f>
        <v>Hombre</v>
      </c>
      <c r="BG26" s="368" t="str">
        <f>IF(' Brechas'!BG26&gt;0,"Mujer","Hombre")</f>
        <v>Hombre</v>
      </c>
      <c r="BH26" s="368" t="str">
        <f>IF(' Brechas'!BH26&gt;0,"Mujer","Hombre")</f>
        <v>Hombre</v>
      </c>
      <c r="BI26" s="368" t="str">
        <f>IF(' Brechas'!BI26&gt;0,"Mujer","Hombre")</f>
        <v>Hombre</v>
      </c>
      <c r="BJ26" s="368" t="str">
        <f>IF(' Brechas'!BJ26&gt;0,"Mujer","Hombre")</f>
        <v>Hombre</v>
      </c>
      <c r="BK26" s="368" t="str">
        <f>IF(' Brechas'!BK26&gt;0,"Mujer","Hombre")</f>
        <v>Hombre</v>
      </c>
      <c r="BL26" s="368" t="str">
        <f>IF(' Brechas'!BL26&gt;0,"Mujer","Hombre")</f>
        <v>Hombre</v>
      </c>
      <c r="BM26" s="368" t="str">
        <f>IF(' Brechas'!BM26&gt;0,"Mujer","Hombre")</f>
        <v>Mujer</v>
      </c>
      <c r="BN26" s="368" t="str">
        <f>IF(' Brechas'!BN26&gt;0,"Mujer","Hombre")</f>
        <v>Mujer</v>
      </c>
      <c r="BO26" s="368" t="str">
        <f>IF(' Brechas'!BO26&gt;0,"Mujer","Hombre")</f>
        <v>Mujer</v>
      </c>
      <c r="BP26" s="368" t="str">
        <f>IF(' Brechas'!BP26&gt;0,"Mujer","Hombre")</f>
        <v>Mujer</v>
      </c>
      <c r="BQ26" s="368" t="str">
        <f>IF(' Brechas'!BQ26&gt;0,"Mujer","Hombre")</f>
        <v>Mujer</v>
      </c>
      <c r="BR26" s="368" t="str">
        <f>IF(' Brechas'!BR26&gt;0,"Mujer","Hombre")</f>
        <v>Mujer</v>
      </c>
      <c r="BS26" s="368" t="str">
        <f>IF(' Brechas'!BS26&gt;0,"Mujer","Hombre")</f>
        <v>Mujer</v>
      </c>
      <c r="BT26" s="368" t="str">
        <f>IF(' Brechas'!BT26&gt;0,"Mujer","Hombre")</f>
        <v>Hombre</v>
      </c>
      <c r="BU26" s="368" t="str">
        <f>IF(' Brechas'!BU26&gt;0,"Mujer","Hombre")</f>
        <v>Mujer</v>
      </c>
    </row>
    <row r="27" spans="1:73">
      <c r="A27" s="367">
        <v>85</v>
      </c>
      <c r="B27" s="367" t="s">
        <v>105</v>
      </c>
      <c r="C27" s="367">
        <v>2024</v>
      </c>
      <c r="D27" s="368" t="str">
        <f>IF(' Brechas'!D27&gt;0,"Mujer","Hombre")</f>
        <v>Mujer</v>
      </c>
      <c r="E27" s="368" t="str">
        <f>IF(' Brechas'!E27&gt;0,"Mujer","Hombre")</f>
        <v>Mujer</v>
      </c>
      <c r="F27" s="368" t="str">
        <f>IF(' Brechas'!F27&gt;0,"Mujer","Hombre")</f>
        <v>Mujer</v>
      </c>
      <c r="G27" s="368" t="str">
        <f>IF(' Brechas'!G27&gt;0,"Mujer","Hombre")</f>
        <v>Mujer</v>
      </c>
      <c r="H27" s="368" t="str">
        <f>IF(' Brechas'!H27&gt;0,"Mujer","Hombre")</f>
        <v>Mujer</v>
      </c>
      <c r="I27" s="368" t="str">
        <f>IF(' Brechas'!I27&gt;0,"Mujer","Hombre")</f>
        <v>Mujer</v>
      </c>
      <c r="J27" s="368" t="str">
        <f>IF(' Brechas'!J27&gt;0,"Mujer","Hombre")</f>
        <v>Mujer</v>
      </c>
      <c r="K27" s="368" t="str">
        <f>IF(' Brechas'!K27&gt;0,"Mujer","Hombre")</f>
        <v>Mujer</v>
      </c>
      <c r="L27" s="368" t="str">
        <f>IF(' Brechas'!L27&gt;0,"Mujer","Hombre")</f>
        <v>Mujer</v>
      </c>
      <c r="M27" s="368" t="str">
        <f>IF(' Brechas'!M27&gt;0,"Mujer","Hombre")</f>
        <v>Mujer</v>
      </c>
      <c r="N27" s="368" t="str">
        <f>IF(' Brechas'!N27&gt;0,"Mujer","Hombre")</f>
        <v>Mujer</v>
      </c>
      <c r="O27" s="368" t="str">
        <f>IF(' Brechas'!O27&gt;0,"Mujer","Hombre")</f>
        <v>Mujer</v>
      </c>
      <c r="P27" s="368" t="str">
        <f>IF(' Brechas'!P27&gt;0,"Mujer","Hombre")</f>
        <v>Hombre</v>
      </c>
      <c r="Q27" s="368" t="str">
        <f>IF(' Brechas'!Q27&gt;0,"Mujer","Hombre")</f>
        <v>Hombre</v>
      </c>
      <c r="R27" s="368" t="str">
        <f>IF(' Brechas'!R27&gt;0,"Mujer","Hombre")</f>
        <v>Hombre</v>
      </c>
      <c r="S27" s="368" t="str">
        <f>IF(' Brechas'!S27&gt;0,"Mujer","Hombre")</f>
        <v>Mujer</v>
      </c>
      <c r="T27" s="368" t="str">
        <f>IF(' Brechas'!T27&gt;0,"Mujer","Hombre")</f>
        <v>Hombre</v>
      </c>
      <c r="U27" s="368" t="str">
        <f>IF(' Brechas'!U27&gt;0,"Mujer","Hombre")</f>
        <v>Mujer</v>
      </c>
      <c r="V27" s="368" t="str">
        <f>IF(' Brechas'!V27&gt;0,"Mujer","Hombre")</f>
        <v>Mujer</v>
      </c>
      <c r="W27" s="368" t="str">
        <f>IF(' Brechas'!W27&gt;0,"Mujer","Hombre")</f>
        <v>Mujer</v>
      </c>
      <c r="X27" s="368" t="str">
        <f>IF(' Brechas'!X27&gt;0,"Mujer","Hombre")</f>
        <v>Mujer</v>
      </c>
      <c r="Y27" s="368" t="str">
        <f>IF(' Brechas'!Y27&gt;0,"Mujer","Hombre")</f>
        <v>Mujer</v>
      </c>
      <c r="Z27" s="368" t="str">
        <f>IF(' Brechas'!Z27&gt;0,"Mujer","Hombre")</f>
        <v>Hombre</v>
      </c>
      <c r="AA27" s="368" t="str">
        <f>IF(' Brechas'!AA27&gt;0,"Mujer","Hombre")</f>
        <v>Hombre</v>
      </c>
      <c r="AB27" s="368" t="str">
        <f>IF(' Brechas'!AB27&gt;0,"Mujer","Hombre")</f>
        <v>Mujer</v>
      </c>
      <c r="AC27" s="368" t="str">
        <f>IF(' Brechas'!AC27&gt;0,"Mujer","Hombre")</f>
        <v>Hombre</v>
      </c>
      <c r="AD27" s="368" t="str">
        <f>IF(' Brechas'!AD27&gt;0,"Mujer","Hombre")</f>
        <v>Hombre</v>
      </c>
      <c r="AE27" s="368" t="str">
        <f>IF(' Brechas'!AE27&gt;0,"Mujer","Hombre")</f>
        <v>Hombre</v>
      </c>
      <c r="AF27" s="368" t="str">
        <f>IF(' Brechas'!AF27&gt;0,"Mujer","Hombre")</f>
        <v>Hombre</v>
      </c>
      <c r="AG27" s="368" t="str">
        <f>IF(' Brechas'!AG27&gt;0,"Mujer","Hombre")</f>
        <v>Mujer</v>
      </c>
      <c r="AH27" s="368" t="str">
        <f>IF(' Brechas'!AH27&gt;0,"Mujer","Hombre")</f>
        <v>Mujer</v>
      </c>
      <c r="AI27" s="368" t="str">
        <f>IF(' Brechas'!AI27&gt;0,"Mujer","Hombre")</f>
        <v>Mujer</v>
      </c>
      <c r="AJ27" s="368" t="str">
        <f>IF(' Brechas'!AJ27&gt;0,"Mujer","Hombre")</f>
        <v>Mujer</v>
      </c>
      <c r="AK27" s="368" t="str">
        <f>IF(' Brechas'!AK27&gt;0,"Mujer","Hombre")</f>
        <v>Mujer</v>
      </c>
      <c r="AL27" s="368" t="str">
        <f>IF(' Brechas'!AL27&gt;0,"Mujer","Hombre")</f>
        <v>Mujer</v>
      </c>
      <c r="AM27" s="368" t="str">
        <f>IF(' Brechas'!AM27&gt;0,"Mujer","Hombre")</f>
        <v>Mujer</v>
      </c>
      <c r="AN27" s="368" t="str">
        <f>IF(' Brechas'!AN27&gt;0,"Mujer","Hombre")</f>
        <v>Mujer</v>
      </c>
      <c r="AO27" s="368" t="str">
        <f>IF(' Brechas'!AO27&gt;0,"Mujer","Hombre")</f>
        <v>Hombre</v>
      </c>
      <c r="AP27" s="368" t="str">
        <f>IF(' Brechas'!AP27&gt;0,"Mujer","Hombre")</f>
        <v>Hombre</v>
      </c>
      <c r="AQ27" s="368" t="str">
        <f>IF(' Brechas'!AQ27&gt;0,"Mujer","Hombre")</f>
        <v>Hombre</v>
      </c>
      <c r="AR27" s="368" t="str">
        <f>IF(' Brechas'!AR27&gt;0,"Mujer","Hombre")</f>
        <v>Hombre</v>
      </c>
      <c r="AS27" s="368" t="str">
        <f>IF(' Brechas'!AS27&gt;0,"Mujer","Hombre")</f>
        <v>Mujer</v>
      </c>
      <c r="AT27" s="368" t="str">
        <f>IF(' Brechas'!AT27&gt;0,"Mujer","Hombre")</f>
        <v>Mujer</v>
      </c>
      <c r="AU27" s="368" t="str">
        <f>IF(' Brechas'!AU27&gt;0,"Mujer","Hombre")</f>
        <v>Hombre</v>
      </c>
      <c r="AV27" s="368" t="str">
        <f>IF(' Brechas'!AV27&gt;0,"Mujer","Hombre")</f>
        <v>Hombre</v>
      </c>
      <c r="AW27" s="368" t="str">
        <f>IF(' Brechas'!AW27&gt;0,"Mujer","Hombre")</f>
        <v>Mujer</v>
      </c>
      <c r="AX27" s="368" t="str">
        <f>IF(' Brechas'!AX27&gt;0,"Mujer","Hombre")</f>
        <v>Mujer</v>
      </c>
      <c r="AY27" s="368" t="str">
        <f>IF(' Brechas'!AY27&gt;0,"Mujer","Hombre")</f>
        <v>Mujer</v>
      </c>
      <c r="AZ27" s="368" t="str">
        <f>IF(' Brechas'!AZ27&gt;0,"Mujer","Hombre")</f>
        <v>Mujer</v>
      </c>
      <c r="BA27" s="368" t="str">
        <f>IF(' Brechas'!BA27&gt;0,"Mujer","Hombre")</f>
        <v>Hombre</v>
      </c>
      <c r="BB27" s="368" t="str">
        <f>IF(' Brechas'!BB27&gt;0,"Mujer","Hombre")</f>
        <v>Hombre</v>
      </c>
      <c r="BC27" s="368" t="str">
        <f>IF(' Brechas'!BC27&gt;0,"Mujer","Hombre")</f>
        <v>Hombre</v>
      </c>
      <c r="BD27" s="368" t="str">
        <f>IF(' Brechas'!BD27&gt;0,"Mujer","Hombre")</f>
        <v>Hombre</v>
      </c>
      <c r="BE27" s="368" t="str">
        <f>IF(' Brechas'!BE27&gt;0,"Mujer","Hombre")</f>
        <v>Hombre</v>
      </c>
      <c r="BF27" s="368" t="str">
        <f>IF(' Brechas'!BF27&gt;0,"Mujer","Hombre")</f>
        <v>Hombre</v>
      </c>
      <c r="BG27" s="368" t="str">
        <f>IF(' Brechas'!BG27&gt;0,"Mujer","Hombre")</f>
        <v>Hombre</v>
      </c>
      <c r="BH27" s="368" t="str">
        <f>IF(' Brechas'!BH27&gt;0,"Mujer","Hombre")</f>
        <v>Hombre</v>
      </c>
      <c r="BI27" s="368" t="str">
        <f>IF(' Brechas'!BI27&gt;0,"Mujer","Hombre")</f>
        <v>Mujer</v>
      </c>
      <c r="BJ27" s="368" t="str">
        <f>IF(' Brechas'!BJ27&gt;0,"Mujer","Hombre")</f>
        <v>Hombre</v>
      </c>
      <c r="BK27" s="368" t="str">
        <f>IF(' Brechas'!BK27&gt;0,"Mujer","Hombre")</f>
        <v>Hombre</v>
      </c>
      <c r="BL27" s="368" t="str">
        <f>IF(' Brechas'!BL27&gt;0,"Mujer","Hombre")</f>
        <v>Hombre</v>
      </c>
      <c r="BM27" s="368" t="str">
        <f>IF(' Brechas'!BM27&gt;0,"Mujer","Hombre")</f>
        <v>Mujer</v>
      </c>
      <c r="BN27" s="368" t="str">
        <f>IF(' Brechas'!BN27&gt;0,"Mujer","Hombre")</f>
        <v>Mujer</v>
      </c>
      <c r="BO27" s="368" t="str">
        <f>IF(' Brechas'!BO27&gt;0,"Mujer","Hombre")</f>
        <v>Mujer</v>
      </c>
      <c r="BP27" s="368" t="str">
        <f>IF(' Brechas'!BP27&gt;0,"Mujer","Hombre")</f>
        <v>Mujer</v>
      </c>
      <c r="BQ27" s="368" t="str">
        <f>IF(' Brechas'!BQ27&gt;0,"Mujer","Hombre")</f>
        <v>Mujer</v>
      </c>
      <c r="BR27" s="368" t="str">
        <f>IF(' Brechas'!BR27&gt;0,"Mujer","Hombre")</f>
        <v>Hombre</v>
      </c>
      <c r="BS27" s="368" t="str">
        <f>IF(' Brechas'!BS27&gt;0,"Mujer","Hombre")</f>
        <v>Hombre</v>
      </c>
      <c r="BT27" s="368" t="str">
        <f>IF(' Brechas'!BT27&gt;0,"Mujer","Hombre")</f>
        <v>Hombre</v>
      </c>
      <c r="BU27" s="368" t="str">
        <f>IF(' Brechas'!BU27&gt;0,"Mujer","Hombre")</f>
        <v>Mujer</v>
      </c>
    </row>
    <row r="28" spans="1:73">
      <c r="A28" s="367">
        <v>86</v>
      </c>
      <c r="B28" s="367" t="s">
        <v>106</v>
      </c>
      <c r="C28" s="367">
        <v>2024</v>
      </c>
      <c r="D28" s="368" t="str">
        <f>IF(' Brechas'!D28&gt;0,"Mujer","Hombre")</f>
        <v>Hombre</v>
      </c>
      <c r="E28" s="368" t="str">
        <f>IF(' Brechas'!E28&gt;0,"Mujer","Hombre")</f>
        <v>Mujer</v>
      </c>
      <c r="F28" s="368" t="str">
        <f>IF(' Brechas'!F28&gt;0,"Mujer","Hombre")</f>
        <v>Mujer</v>
      </c>
      <c r="G28" s="368" t="str">
        <f>IF(' Brechas'!G28&gt;0,"Mujer","Hombre")</f>
        <v>Mujer</v>
      </c>
      <c r="H28" s="368" t="str">
        <f>IF(' Brechas'!H28&gt;0,"Mujer","Hombre")</f>
        <v>Mujer</v>
      </c>
      <c r="I28" s="368" t="str">
        <f>IF(' Brechas'!I28&gt;0,"Mujer","Hombre")</f>
        <v>Mujer</v>
      </c>
      <c r="J28" s="368" t="str">
        <f>IF(' Brechas'!J28&gt;0,"Mujer","Hombre")</f>
        <v>Mujer</v>
      </c>
      <c r="K28" s="368" t="str">
        <f>IF(' Brechas'!K28&gt;0,"Mujer","Hombre")</f>
        <v>Mujer</v>
      </c>
      <c r="L28" s="368" t="str">
        <f>IF(' Brechas'!L28&gt;0,"Mujer","Hombre")</f>
        <v>Mujer</v>
      </c>
      <c r="M28" s="368" t="str">
        <f>IF(' Brechas'!M28&gt;0,"Mujer","Hombre")</f>
        <v>Hombre</v>
      </c>
      <c r="N28" s="368" t="str">
        <f>IF(' Brechas'!N28&gt;0,"Mujer","Hombre")</f>
        <v>Mujer</v>
      </c>
      <c r="O28" s="368" t="str">
        <f>IF(' Brechas'!O28&gt;0,"Mujer","Hombre")</f>
        <v>Mujer</v>
      </c>
      <c r="P28" s="368" t="str">
        <f>IF(' Brechas'!P28&gt;0,"Mujer","Hombre")</f>
        <v>Mujer</v>
      </c>
      <c r="Q28" s="368" t="str">
        <f>IF(' Brechas'!Q28&gt;0,"Mujer","Hombre")</f>
        <v>Hombre</v>
      </c>
      <c r="R28" s="368" t="str">
        <f>IF(' Brechas'!R28&gt;0,"Mujer","Hombre")</f>
        <v>Mujer</v>
      </c>
      <c r="S28" s="368" t="str">
        <f>IF(' Brechas'!S28&gt;0,"Mujer","Hombre")</f>
        <v>Mujer</v>
      </c>
      <c r="T28" s="368" t="str">
        <f>IF(' Brechas'!T28&gt;0,"Mujer","Hombre")</f>
        <v>Mujer</v>
      </c>
      <c r="U28" s="368" t="str">
        <f>IF(' Brechas'!U28&gt;0,"Mujer","Hombre")</f>
        <v>Mujer</v>
      </c>
      <c r="V28" s="368" t="str">
        <f>IF(' Brechas'!V28&gt;0,"Mujer","Hombre")</f>
        <v>Hombre</v>
      </c>
      <c r="W28" s="368" t="str">
        <f>IF(' Brechas'!W28&gt;0,"Mujer","Hombre")</f>
        <v>Mujer</v>
      </c>
      <c r="X28" s="368" t="str">
        <f>IF(' Brechas'!X28&gt;0,"Mujer","Hombre")</f>
        <v>Mujer</v>
      </c>
      <c r="Y28" s="368" t="str">
        <f>IF(' Brechas'!Y28&gt;0,"Mujer","Hombre")</f>
        <v>Mujer</v>
      </c>
      <c r="Z28" s="368" t="str">
        <f>IF(' Brechas'!Z28&gt;0,"Mujer","Hombre")</f>
        <v>Hombre</v>
      </c>
      <c r="AA28" s="368" t="str">
        <f>IF(' Brechas'!AA28&gt;0,"Mujer","Hombre")</f>
        <v>Hombre</v>
      </c>
      <c r="AB28" s="368" t="str">
        <f>IF(' Brechas'!AB28&gt;0,"Mujer","Hombre")</f>
        <v>Hombre</v>
      </c>
      <c r="AC28" s="368" t="str">
        <f>IF(' Brechas'!AC28&gt;0,"Mujer","Hombre")</f>
        <v>Hombre</v>
      </c>
      <c r="AD28" s="368" t="str">
        <f>IF(' Brechas'!AD28&gt;0,"Mujer","Hombre")</f>
        <v>Hombre</v>
      </c>
      <c r="AE28" s="368" t="str">
        <f>IF(' Brechas'!AE28&gt;0,"Mujer","Hombre")</f>
        <v>Hombre</v>
      </c>
      <c r="AF28" s="368" t="str">
        <f>IF(' Brechas'!AF28&gt;0,"Mujer","Hombre")</f>
        <v>Hombre</v>
      </c>
      <c r="AG28" s="368" t="str">
        <f>IF(' Brechas'!AG28&gt;0,"Mujer","Hombre")</f>
        <v>Mujer</v>
      </c>
      <c r="AH28" s="368" t="str">
        <f>IF(' Brechas'!AH28&gt;0,"Mujer","Hombre")</f>
        <v>Hombre</v>
      </c>
      <c r="AI28" s="368" t="str">
        <f>IF(' Brechas'!AI28&gt;0,"Mujer","Hombre")</f>
        <v>Hombre</v>
      </c>
      <c r="AJ28" s="368" t="str">
        <f>IF(' Brechas'!AJ28&gt;0,"Mujer","Hombre")</f>
        <v>Mujer</v>
      </c>
      <c r="AK28" s="368" t="str">
        <f>IF(' Brechas'!AK28&gt;0,"Mujer","Hombre")</f>
        <v>Mujer</v>
      </c>
      <c r="AL28" s="368" t="str">
        <f>IF(' Brechas'!AL28&gt;0,"Mujer","Hombre")</f>
        <v>Mujer</v>
      </c>
      <c r="AM28" s="368" t="str">
        <f>IF(' Brechas'!AM28&gt;0,"Mujer","Hombre")</f>
        <v>Mujer</v>
      </c>
      <c r="AN28" s="368" t="str">
        <f>IF(' Brechas'!AN28&gt;0,"Mujer","Hombre")</f>
        <v>Hombre</v>
      </c>
      <c r="AO28" s="368" t="str">
        <f>IF(' Brechas'!AO28&gt;0,"Mujer","Hombre")</f>
        <v>Hombre</v>
      </c>
      <c r="AP28" s="368" t="str">
        <f>IF(' Brechas'!AP28&gt;0,"Mujer","Hombre")</f>
        <v>Hombre</v>
      </c>
      <c r="AQ28" s="368" t="str">
        <f>IF(' Brechas'!AQ28&gt;0,"Mujer","Hombre")</f>
        <v>Hombre</v>
      </c>
      <c r="AR28" s="368" t="str">
        <f>IF(' Brechas'!AR28&gt;0,"Mujer","Hombre")</f>
        <v>Hombre</v>
      </c>
      <c r="AS28" s="368" t="str">
        <f>IF(' Brechas'!AS28&gt;0,"Mujer","Hombre")</f>
        <v>Hombre</v>
      </c>
      <c r="AT28" s="368" t="str">
        <f>IF(' Brechas'!AT28&gt;0,"Mujer","Hombre")</f>
        <v>Mujer</v>
      </c>
      <c r="AU28" s="368" t="str">
        <f>IF(' Brechas'!AU28&gt;0,"Mujer","Hombre")</f>
        <v>Hombre</v>
      </c>
      <c r="AV28" s="368" t="str">
        <f>IF(' Brechas'!AV28&gt;0,"Mujer","Hombre")</f>
        <v>Mujer</v>
      </c>
      <c r="AW28" s="368" t="str">
        <f>IF(' Brechas'!AW28&gt;0,"Mujer","Hombre")</f>
        <v>Mujer</v>
      </c>
      <c r="AX28" s="368" t="str">
        <f>IF(' Brechas'!AX28&gt;0,"Mujer","Hombre")</f>
        <v>Mujer</v>
      </c>
      <c r="AY28" s="368" t="str">
        <f>IF(' Brechas'!AY28&gt;0,"Mujer","Hombre")</f>
        <v>Mujer</v>
      </c>
      <c r="AZ28" s="368" t="str">
        <f>IF(' Brechas'!AZ28&gt;0,"Mujer","Hombre")</f>
        <v>Mujer</v>
      </c>
      <c r="BA28" s="368" t="str">
        <f>IF(' Brechas'!BA28&gt;0,"Mujer","Hombre")</f>
        <v>Hombre</v>
      </c>
      <c r="BB28" s="368" t="str">
        <f>IF(' Brechas'!BB28&gt;0,"Mujer","Hombre")</f>
        <v>Hombre</v>
      </c>
      <c r="BC28" s="368" t="str">
        <f>IF(' Brechas'!BC28&gt;0,"Mujer","Hombre")</f>
        <v>Hombre</v>
      </c>
      <c r="BD28" s="368" t="str">
        <f>IF(' Brechas'!BD28&gt;0,"Mujer","Hombre")</f>
        <v>Hombre</v>
      </c>
      <c r="BE28" s="368" t="str">
        <f>IF(' Brechas'!BE28&gt;0,"Mujer","Hombre")</f>
        <v>Hombre</v>
      </c>
      <c r="BF28" s="368" t="str">
        <f>IF(' Brechas'!BF28&gt;0,"Mujer","Hombre")</f>
        <v>Mujer</v>
      </c>
      <c r="BG28" s="368" t="str">
        <f>IF(' Brechas'!BG28&gt;0,"Mujer","Hombre")</f>
        <v>Hombre</v>
      </c>
      <c r="BH28" s="368" t="str">
        <f>IF(' Brechas'!BH28&gt;0,"Mujer","Hombre")</f>
        <v>Hombre</v>
      </c>
      <c r="BI28" s="368" t="str">
        <f>IF(' Brechas'!BI28&gt;0,"Mujer","Hombre")</f>
        <v>Mujer</v>
      </c>
      <c r="BJ28" s="368" t="str">
        <f>IF(' Brechas'!BJ28&gt;0,"Mujer","Hombre")</f>
        <v>Hombre</v>
      </c>
      <c r="BK28" s="368" t="str">
        <f>IF(' Brechas'!BK28&gt;0,"Mujer","Hombre")</f>
        <v>Hombre</v>
      </c>
      <c r="BL28" s="368" t="str">
        <f>IF(' Brechas'!BL28&gt;0,"Mujer","Hombre")</f>
        <v>Mujer</v>
      </c>
      <c r="BM28" s="368" t="str">
        <f>IF(' Brechas'!BM28&gt;0,"Mujer","Hombre")</f>
        <v>Mujer</v>
      </c>
      <c r="BN28" s="368" t="str">
        <f>IF(' Brechas'!BN28&gt;0,"Mujer","Hombre")</f>
        <v>Mujer</v>
      </c>
      <c r="BO28" s="368" t="str">
        <f>IF(' Brechas'!BO28&gt;0,"Mujer","Hombre")</f>
        <v>Mujer</v>
      </c>
      <c r="BP28" s="368" t="str">
        <f>IF(' Brechas'!BP28&gt;0,"Mujer","Hombre")</f>
        <v>Mujer</v>
      </c>
      <c r="BQ28" s="368" t="str">
        <f>IF(' Brechas'!BQ28&gt;0,"Mujer","Hombre")</f>
        <v>Mujer</v>
      </c>
      <c r="BR28" s="368" t="str">
        <f>IF(' Brechas'!BR28&gt;0,"Mujer","Hombre")</f>
        <v>Hombre</v>
      </c>
      <c r="BS28" s="368" t="str">
        <f>IF(' Brechas'!BS28&gt;0,"Mujer","Hombre")</f>
        <v>Hombre</v>
      </c>
      <c r="BT28" s="368" t="str">
        <f>IF(' Brechas'!BT28&gt;0,"Mujer","Hombre")</f>
        <v>Hombre</v>
      </c>
      <c r="BU28" s="368" t="str">
        <f>IF(' Brechas'!BU28&gt;0,"Mujer","Hombre")</f>
        <v>Mujer</v>
      </c>
    </row>
    <row r="29" spans="1:73" ht="54">
      <c r="A29" s="367">
        <v>88</v>
      </c>
      <c r="B29" s="367" t="s">
        <v>107</v>
      </c>
      <c r="C29" s="367">
        <v>2024</v>
      </c>
      <c r="D29" s="368" t="str">
        <f>IF(' Brechas'!D29&gt;0,"Mujer","Hombre")</f>
        <v>Hombre</v>
      </c>
      <c r="E29" s="368" t="str">
        <f>IF(' Brechas'!E29&gt;0,"Mujer","Hombre")</f>
        <v>Hombre</v>
      </c>
      <c r="F29" s="368" t="str">
        <f>IF(' Brechas'!F29&gt;0,"Mujer","Hombre")</f>
        <v>Hombre</v>
      </c>
      <c r="G29" s="368" t="str">
        <f>IF(' Brechas'!G29&gt;0,"Mujer","Hombre")</f>
        <v>Mujer</v>
      </c>
      <c r="H29" s="368" t="str">
        <f>IF(' Brechas'!H29&gt;0,"Mujer","Hombre")</f>
        <v>Mujer</v>
      </c>
      <c r="I29" s="368" t="str">
        <f>IF(' Brechas'!I29&gt;0,"Mujer","Hombre")</f>
        <v>Mujer</v>
      </c>
      <c r="J29" s="368" t="str">
        <f>IF(' Brechas'!J29&gt;0,"Mujer","Hombre")</f>
        <v>Mujer</v>
      </c>
      <c r="K29" s="368" t="str">
        <f>IF(' Brechas'!K29&gt;0,"Mujer","Hombre")</f>
        <v>Mujer</v>
      </c>
      <c r="L29" s="368" t="str">
        <f>IF(' Brechas'!L29&gt;0,"Mujer","Hombre")</f>
        <v>Mujer</v>
      </c>
      <c r="M29" s="368" t="str">
        <f>IF(' Brechas'!M29&gt;0,"Mujer","Hombre")</f>
        <v>Hombre</v>
      </c>
      <c r="N29" s="368" t="str">
        <f>IF(' Brechas'!N29&gt;0,"Mujer","Hombre")</f>
        <v>Mujer</v>
      </c>
      <c r="O29" s="368" t="str">
        <f>IF(' Brechas'!O29&gt;0,"Mujer","Hombre")</f>
        <v>Hombre</v>
      </c>
      <c r="P29" s="368" t="str">
        <f>IF(' Brechas'!P29&gt;0,"Mujer","Hombre")</f>
        <v>Hombre</v>
      </c>
      <c r="Q29" s="368" t="str">
        <f>IF(' Brechas'!Q29&gt;0,"Mujer","Hombre")</f>
        <v>Mujer</v>
      </c>
      <c r="R29" s="368" t="str">
        <f>IF(' Brechas'!R29&gt;0,"Mujer","Hombre")</f>
        <v>Mujer</v>
      </c>
      <c r="S29" s="368" t="str">
        <f>IF(' Brechas'!S29&gt;0,"Mujer","Hombre")</f>
        <v>Mujer</v>
      </c>
      <c r="T29" s="368" t="str">
        <f>IF(' Brechas'!T29&gt;0,"Mujer","Hombre")</f>
        <v>Hombre</v>
      </c>
      <c r="U29" s="368" t="str">
        <f>IF(' Brechas'!U29&gt;0,"Mujer","Hombre")</f>
        <v>Mujer</v>
      </c>
      <c r="V29" s="368" t="str">
        <f>IF(' Brechas'!V29&gt;0,"Mujer","Hombre")</f>
        <v>Mujer</v>
      </c>
      <c r="W29" s="368" t="str">
        <f>IF(' Brechas'!W29&gt;0,"Mujer","Hombre")</f>
        <v>Mujer</v>
      </c>
      <c r="X29" s="368" t="str">
        <f>IF(' Brechas'!X29&gt;0,"Mujer","Hombre")</f>
        <v>Mujer</v>
      </c>
      <c r="Y29" s="368" t="str">
        <f>IF(' Brechas'!Y29&gt;0,"Mujer","Hombre")</f>
        <v>Mujer</v>
      </c>
      <c r="Z29" s="368" t="str">
        <f>IF(' Brechas'!Z29&gt;0,"Mujer","Hombre")</f>
        <v>Mujer</v>
      </c>
      <c r="AA29" s="368" t="str">
        <f>IF(' Brechas'!AA29&gt;0,"Mujer","Hombre")</f>
        <v>Mujer</v>
      </c>
      <c r="AB29" s="368" t="str">
        <f>IF(' Brechas'!AB29&gt;0,"Mujer","Hombre")</f>
        <v>Hombre</v>
      </c>
      <c r="AC29" s="368" t="str">
        <f>IF(' Brechas'!AC29&gt;0,"Mujer","Hombre")</f>
        <v>Hombre</v>
      </c>
      <c r="AD29" s="368" t="str">
        <f>IF(' Brechas'!AD29&gt;0,"Mujer","Hombre")</f>
        <v>Hombre</v>
      </c>
      <c r="AE29" s="368" t="str">
        <f>IF(' Brechas'!AE29&gt;0,"Mujer","Hombre")</f>
        <v>Hombre</v>
      </c>
      <c r="AF29" s="368" t="str">
        <f>IF(' Brechas'!AF29&gt;0,"Mujer","Hombre")</f>
        <v>Hombre</v>
      </c>
      <c r="AG29" s="368" t="str">
        <f>IF(' Brechas'!AG29&gt;0,"Mujer","Hombre")</f>
        <v>Hombre</v>
      </c>
      <c r="AH29" s="368" t="str">
        <f>IF(' Brechas'!AH29&gt;0,"Mujer","Hombre")</f>
        <v>Hombre</v>
      </c>
      <c r="AI29" s="368" t="str">
        <f>IF(' Brechas'!AI29&gt;0,"Mujer","Hombre")</f>
        <v>Mujer</v>
      </c>
      <c r="AJ29" s="368" t="str">
        <f>IF(' Brechas'!AJ29&gt;0,"Mujer","Hombre")</f>
        <v>Mujer</v>
      </c>
      <c r="AK29" s="368" t="str">
        <f>IF(' Brechas'!AK29&gt;0,"Mujer","Hombre")</f>
        <v>Mujer</v>
      </c>
      <c r="AL29" s="368" t="str">
        <f>IF(' Brechas'!AL29&gt;0,"Mujer","Hombre")</f>
        <v>Mujer</v>
      </c>
      <c r="AM29" s="368" t="str">
        <f>IF(' Brechas'!AM29&gt;0,"Mujer","Hombre")</f>
        <v>Mujer</v>
      </c>
      <c r="AN29" s="368" t="str">
        <f>IF(' Brechas'!AN29&gt;0,"Mujer","Hombre")</f>
        <v>Mujer</v>
      </c>
      <c r="AO29" s="368" t="str">
        <f>IF(' Brechas'!AO29&gt;0,"Mujer","Hombre")</f>
        <v>Mujer</v>
      </c>
      <c r="AP29" s="368" t="str">
        <f>IF(' Brechas'!AP29&gt;0,"Mujer","Hombre")</f>
        <v>Hombre</v>
      </c>
      <c r="AQ29" s="368" t="str">
        <f>IF(' Brechas'!AQ29&gt;0,"Mujer","Hombre")</f>
        <v>Hombre</v>
      </c>
      <c r="AR29" s="368" t="str">
        <f>IF(' Brechas'!AR29&gt;0,"Mujer","Hombre")</f>
        <v>Hombre</v>
      </c>
      <c r="AS29" s="368" t="str">
        <f>IF(' Brechas'!AS29&gt;0,"Mujer","Hombre")</f>
        <v>Hombre</v>
      </c>
      <c r="AT29" s="368" t="str">
        <f>IF(' Brechas'!AT29&gt;0,"Mujer","Hombre")</f>
        <v>Hombre</v>
      </c>
      <c r="AU29" s="368" t="str">
        <f>IF(' Brechas'!AU29&gt;0,"Mujer","Hombre")</f>
        <v>Mujer</v>
      </c>
      <c r="AV29" s="368" t="str">
        <f>IF(' Brechas'!AV29&gt;0,"Mujer","Hombre")</f>
        <v>Hombre</v>
      </c>
      <c r="AW29" s="368" t="str">
        <f>IF(' Brechas'!AW29&gt;0,"Mujer","Hombre")</f>
        <v>Hombre</v>
      </c>
      <c r="AX29" s="368" t="str">
        <f>IF(' Brechas'!AX29&gt;0,"Mujer","Hombre")</f>
        <v>Mujer</v>
      </c>
      <c r="AY29" s="368" t="str">
        <f>IF(' Brechas'!AY29&gt;0,"Mujer","Hombre")</f>
        <v>Hombre</v>
      </c>
      <c r="AZ29" s="368" t="str">
        <f>IF(' Brechas'!AZ29&gt;0,"Mujer","Hombre")</f>
        <v>Mujer</v>
      </c>
      <c r="BA29" s="368" t="str">
        <f>IF(' Brechas'!BA29&gt;0,"Mujer","Hombre")</f>
        <v>Hombre</v>
      </c>
      <c r="BB29" s="368" t="str">
        <f>IF(' Brechas'!BB29&gt;0,"Mujer","Hombre")</f>
        <v>Hombre</v>
      </c>
      <c r="BC29" s="368" t="str">
        <f>IF(' Brechas'!BC29&gt;0,"Mujer","Hombre")</f>
        <v>Mujer</v>
      </c>
      <c r="BD29" s="368" t="str">
        <f>IF(' Brechas'!BD29&gt;0,"Mujer","Hombre")</f>
        <v>Hombre</v>
      </c>
      <c r="BE29" s="368" t="str">
        <f>IF(' Brechas'!BE29&gt;0,"Mujer","Hombre")</f>
        <v>Hombre</v>
      </c>
      <c r="BF29" s="368" t="str">
        <f>IF(' Brechas'!BF29&gt;0,"Mujer","Hombre")</f>
        <v>Hombre</v>
      </c>
      <c r="BG29" s="368" t="str">
        <f>IF(' Brechas'!BG29&gt;0,"Mujer","Hombre")</f>
        <v>Hombre</v>
      </c>
      <c r="BH29" s="368" t="str">
        <f>IF(' Brechas'!BH29&gt;0,"Mujer","Hombre")</f>
        <v>Hombre</v>
      </c>
      <c r="BI29" s="368" t="str">
        <f>IF(' Brechas'!BI29&gt;0,"Mujer","Hombre")</f>
        <v>Hombre</v>
      </c>
      <c r="BJ29" s="368" t="str">
        <f>IF(' Brechas'!BJ29&gt;0,"Mujer","Hombre")</f>
        <v>Hombre</v>
      </c>
      <c r="BK29" s="368" t="str">
        <f>IF(' Brechas'!BK29&gt;0,"Mujer","Hombre")</f>
        <v>Hombre</v>
      </c>
      <c r="BL29" s="368" t="str">
        <f>IF(' Brechas'!BL29&gt;0,"Mujer","Hombre")</f>
        <v>Hombre</v>
      </c>
      <c r="BM29" s="368" t="str">
        <f>IF(' Brechas'!BM29&gt;0,"Mujer","Hombre")</f>
        <v>Mujer</v>
      </c>
      <c r="BN29" s="368" t="str">
        <f>IF(' Brechas'!BN29&gt;0,"Mujer","Hombre")</f>
        <v>Mujer</v>
      </c>
      <c r="BO29" s="368" t="str">
        <f>IF(' Brechas'!BO29&gt;0,"Mujer","Hombre")</f>
        <v>Mujer</v>
      </c>
      <c r="BP29" s="368" t="str">
        <f>IF(' Brechas'!BP29&gt;0,"Mujer","Hombre")</f>
        <v>Hombre</v>
      </c>
      <c r="BQ29" s="368" t="str">
        <f>IF(' Brechas'!BQ29&gt;0,"Mujer","Hombre")</f>
        <v>Mujer</v>
      </c>
      <c r="BR29" s="368" t="str">
        <f>IF(' Brechas'!BR29&gt;0,"Mujer","Hombre")</f>
        <v>Hombre</v>
      </c>
      <c r="BS29" s="368" t="str">
        <f>IF(' Brechas'!BS29&gt;0,"Mujer","Hombre")</f>
        <v>Hombre</v>
      </c>
      <c r="BT29" s="368" t="str">
        <f>IF(' Brechas'!BT29&gt;0,"Mujer","Hombre")</f>
        <v>Hombre</v>
      </c>
      <c r="BU29" s="368" t="str">
        <f>IF(' Brechas'!BU29&gt;0,"Mujer","Hombre")</f>
        <v>Mujer</v>
      </c>
    </row>
    <row r="30" spans="1:73">
      <c r="A30" s="367">
        <v>91</v>
      </c>
      <c r="B30" s="367" t="s">
        <v>108</v>
      </c>
      <c r="C30" s="367">
        <v>2024</v>
      </c>
      <c r="D30" s="368" t="str">
        <f>IF(' Brechas'!D30&gt;0,"Mujer","Hombre")</f>
        <v>Hombre</v>
      </c>
      <c r="E30" s="368" t="str">
        <f>IF(' Brechas'!E30&gt;0,"Mujer","Hombre")</f>
        <v>Hombre</v>
      </c>
      <c r="F30" s="368" t="str">
        <f>IF(' Brechas'!F30&gt;0,"Mujer","Hombre")</f>
        <v>Mujer</v>
      </c>
      <c r="G30" s="368" t="str">
        <f>IF(' Brechas'!G30&gt;0,"Mujer","Hombre")</f>
        <v>Mujer</v>
      </c>
      <c r="H30" s="368" t="str">
        <f>IF(' Brechas'!H30&gt;0,"Mujer","Hombre")</f>
        <v>Mujer</v>
      </c>
      <c r="I30" s="368" t="str">
        <f>IF(' Brechas'!I30&gt;0,"Mujer","Hombre")</f>
        <v>Mujer</v>
      </c>
      <c r="J30" s="368" t="str">
        <f>IF(' Brechas'!J30&gt;0,"Mujer","Hombre")</f>
        <v>Mujer</v>
      </c>
      <c r="K30" s="368" t="str">
        <f>IF(' Brechas'!K30&gt;0,"Mujer","Hombre")</f>
        <v>Mujer</v>
      </c>
      <c r="L30" s="368" t="str">
        <f>IF(' Brechas'!L30&gt;0,"Mujer","Hombre")</f>
        <v>Hombre</v>
      </c>
      <c r="M30" s="368" t="str">
        <f>IF(' Brechas'!M30&gt;0,"Mujer","Hombre")</f>
        <v>Mujer</v>
      </c>
      <c r="N30" s="368" t="str">
        <f>IF(' Brechas'!N30&gt;0,"Mujer","Hombre")</f>
        <v>Mujer</v>
      </c>
      <c r="O30" s="368" t="str">
        <f>IF(' Brechas'!O30&gt;0,"Mujer","Hombre")</f>
        <v>Mujer</v>
      </c>
      <c r="P30" s="368" t="str">
        <f>IF(' Brechas'!P30&gt;0,"Mujer","Hombre")</f>
        <v>Hombre</v>
      </c>
      <c r="Q30" s="368" t="str">
        <f>IF(' Brechas'!Q30&gt;0,"Mujer","Hombre")</f>
        <v>Hombre</v>
      </c>
      <c r="R30" s="368" t="str">
        <f>IF(' Brechas'!R30&gt;0,"Mujer","Hombre")</f>
        <v>Mujer</v>
      </c>
      <c r="S30" s="368" t="str">
        <f>IF(' Brechas'!S30&gt;0,"Mujer","Hombre")</f>
        <v>Mujer</v>
      </c>
      <c r="T30" s="368" t="str">
        <f>IF(' Brechas'!T30&gt;0,"Mujer","Hombre")</f>
        <v>Hombre</v>
      </c>
      <c r="U30" s="368" t="str">
        <f>IF(' Brechas'!U30&gt;0,"Mujer","Hombre")</f>
        <v>Hombre</v>
      </c>
      <c r="V30" s="368" t="str">
        <f>IF(' Brechas'!V30&gt;0,"Mujer","Hombre")</f>
        <v>Mujer</v>
      </c>
      <c r="W30" s="368" t="str">
        <f>IF(' Brechas'!W30&gt;0,"Mujer","Hombre")</f>
        <v>Mujer</v>
      </c>
      <c r="X30" s="368" t="str">
        <f>IF(' Brechas'!X30&gt;0,"Mujer","Hombre")</f>
        <v>Mujer</v>
      </c>
      <c r="Y30" s="368" t="str">
        <f>IF(' Brechas'!Y30&gt;0,"Mujer","Hombre")</f>
        <v>Mujer</v>
      </c>
      <c r="Z30" s="368" t="str">
        <f>IF(' Brechas'!Z30&gt;0,"Mujer","Hombre")</f>
        <v>Hombre</v>
      </c>
      <c r="AA30" s="368" t="str">
        <f>IF(' Brechas'!AA30&gt;0,"Mujer","Hombre")</f>
        <v>Hombre</v>
      </c>
      <c r="AB30" s="368" t="str">
        <f>IF(' Brechas'!AB30&gt;0,"Mujer","Hombre")</f>
        <v>Hombre</v>
      </c>
      <c r="AC30" s="368" t="str">
        <f>IF(' Brechas'!AC30&gt;0,"Mujer","Hombre")</f>
        <v>Mujer</v>
      </c>
      <c r="AD30" s="368" t="str">
        <f>IF(' Brechas'!AD30&gt;0,"Mujer","Hombre")</f>
        <v>Hombre</v>
      </c>
      <c r="AE30" s="368" t="str">
        <f>IF(' Brechas'!AE30&gt;0,"Mujer","Hombre")</f>
        <v>Hombre</v>
      </c>
      <c r="AF30" s="368" t="str">
        <f>IF(' Brechas'!AF30&gt;0,"Mujer","Hombre")</f>
        <v>Mujer</v>
      </c>
      <c r="AG30" s="368" t="str">
        <f>IF(' Brechas'!AG30&gt;0,"Mujer","Hombre")</f>
        <v>Mujer</v>
      </c>
      <c r="AH30" s="368" t="str">
        <f>IF(' Brechas'!AH30&gt;0,"Mujer","Hombre")</f>
        <v>Hombre</v>
      </c>
      <c r="AI30" s="368" t="str">
        <f>IF(' Brechas'!AI30&gt;0,"Mujer","Hombre")</f>
        <v>Hombre</v>
      </c>
      <c r="AJ30" s="368" t="str">
        <f>IF(' Brechas'!AJ30&gt;0,"Mujer","Hombre")</f>
        <v>Mujer</v>
      </c>
      <c r="AK30" s="368" t="str">
        <f>IF(' Brechas'!AK30&gt;0,"Mujer","Hombre")</f>
        <v>Mujer</v>
      </c>
      <c r="AL30" s="368" t="str">
        <f>IF(' Brechas'!AL30&gt;0,"Mujer","Hombre")</f>
        <v>Mujer</v>
      </c>
      <c r="AM30" s="368" t="str">
        <f>IF(' Brechas'!AM30&gt;0,"Mujer","Hombre")</f>
        <v>Mujer</v>
      </c>
      <c r="AN30" s="368" t="str">
        <f>IF(' Brechas'!AN30&gt;0,"Mujer","Hombre")</f>
        <v>Hombre</v>
      </c>
      <c r="AO30" s="368" t="str">
        <f>IF(' Brechas'!AO30&gt;0,"Mujer","Hombre")</f>
        <v>Hombre</v>
      </c>
      <c r="AP30" s="368" t="str">
        <f>IF(' Brechas'!AP30&gt;0,"Mujer","Hombre")</f>
        <v>Hombre</v>
      </c>
      <c r="AQ30" s="368" t="str">
        <f>IF(' Brechas'!AQ30&gt;0,"Mujer","Hombre")</f>
        <v>Hombre</v>
      </c>
      <c r="AR30" s="368" t="str">
        <f>IF(' Brechas'!AR30&gt;0,"Mujer","Hombre")</f>
        <v>Hombre</v>
      </c>
      <c r="AS30" s="368" t="str">
        <f>IF(' Brechas'!AS30&gt;0,"Mujer","Hombre")</f>
        <v>Mujer</v>
      </c>
      <c r="AT30" s="368" t="str">
        <f>IF(' Brechas'!AT30&gt;0,"Mujer","Hombre")</f>
        <v>Mujer</v>
      </c>
      <c r="AU30" s="368" t="str">
        <f>IF(' Brechas'!AU30&gt;0,"Mujer","Hombre")</f>
        <v>Mujer</v>
      </c>
      <c r="AV30" s="368" t="str">
        <f>IF(' Brechas'!AV30&gt;0,"Mujer","Hombre")</f>
        <v>Mujer</v>
      </c>
      <c r="AW30" s="368" t="str">
        <f>IF(' Brechas'!AW30&gt;0,"Mujer","Hombre")</f>
        <v>Hombre</v>
      </c>
      <c r="AX30" s="368" t="str">
        <f>IF(' Brechas'!AX30&gt;0,"Mujer","Hombre")</f>
        <v>Hombre</v>
      </c>
      <c r="AY30" s="368" t="str">
        <f>IF(' Brechas'!AY30&gt;0,"Mujer","Hombre")</f>
        <v>Mujer</v>
      </c>
      <c r="AZ30" s="368" t="str">
        <f>IF(' Brechas'!AZ30&gt;0,"Mujer","Hombre")</f>
        <v>Mujer</v>
      </c>
      <c r="BA30" s="368" t="str">
        <f>IF(' Brechas'!BA30&gt;0,"Mujer","Hombre")</f>
        <v>Hombre</v>
      </c>
      <c r="BB30" s="368" t="str">
        <f>IF(' Brechas'!BB30&gt;0,"Mujer","Hombre")</f>
        <v>Hombre</v>
      </c>
      <c r="BC30" s="368" t="str">
        <f>IF(' Brechas'!BC30&gt;0,"Mujer","Hombre")</f>
        <v>Hombre</v>
      </c>
      <c r="BD30" s="368" t="str">
        <f>IF(' Brechas'!BD30&gt;0,"Mujer","Hombre")</f>
        <v>Mujer</v>
      </c>
      <c r="BE30" s="368" t="str">
        <f>IF(' Brechas'!BE30&gt;0,"Mujer","Hombre")</f>
        <v>Mujer</v>
      </c>
      <c r="BF30" s="368" t="str">
        <f>IF(' Brechas'!BF30&gt;0,"Mujer","Hombre")</f>
        <v>Hombre</v>
      </c>
      <c r="BG30" s="368" t="str">
        <f>IF(' Brechas'!BG30&gt;0,"Mujer","Hombre")</f>
        <v>Mujer</v>
      </c>
      <c r="BH30" s="368" t="str">
        <f>IF(' Brechas'!BH30&gt;0,"Mujer","Hombre")</f>
        <v>Hombre</v>
      </c>
      <c r="BI30" s="368" t="str">
        <f>IF(' Brechas'!BI30&gt;0,"Mujer","Hombre")</f>
        <v>Hombre</v>
      </c>
      <c r="BJ30" s="368" t="str">
        <f>IF(' Brechas'!BJ30&gt;0,"Mujer","Hombre")</f>
        <v>Hombre</v>
      </c>
      <c r="BK30" s="368" t="str">
        <f>IF(' Brechas'!BK30&gt;0,"Mujer","Hombre")</f>
        <v>Hombre</v>
      </c>
      <c r="BL30" s="368" t="str">
        <f>IF(' Brechas'!BL30&gt;0,"Mujer","Hombre")</f>
        <v>Hombre</v>
      </c>
      <c r="BM30" s="368" t="str">
        <f>IF(' Brechas'!BM30&gt;0,"Mujer","Hombre")</f>
        <v>Mujer</v>
      </c>
      <c r="BN30" s="368" t="str">
        <f>IF(' Brechas'!BN30&gt;0,"Mujer","Hombre")</f>
        <v>Mujer</v>
      </c>
      <c r="BO30" s="368" t="str">
        <f>IF(' Brechas'!BO30&gt;0,"Mujer","Hombre")</f>
        <v>Mujer</v>
      </c>
      <c r="BP30" s="368" t="str">
        <f>IF(' Brechas'!BP30&gt;0,"Mujer","Hombre")</f>
        <v>Mujer</v>
      </c>
      <c r="BQ30" s="368" t="str">
        <f>IF(' Brechas'!BQ30&gt;0,"Mujer","Hombre")</f>
        <v>Mujer</v>
      </c>
      <c r="BR30" s="368" t="str">
        <f>IF(' Brechas'!BR30&gt;0,"Mujer","Hombre")</f>
        <v>Hombre</v>
      </c>
      <c r="BS30" s="368" t="str">
        <f>IF(' Brechas'!BS30&gt;0,"Mujer","Hombre")</f>
        <v>Mujer</v>
      </c>
      <c r="BT30" s="368" t="str">
        <f>IF(' Brechas'!BT30&gt;0,"Mujer","Hombre")</f>
        <v>Hombre</v>
      </c>
      <c r="BU30" s="368" t="str">
        <f>IF(' Brechas'!BU30&gt;0,"Mujer","Hombre")</f>
        <v>Hombre</v>
      </c>
    </row>
    <row r="31" spans="1:73">
      <c r="A31" s="367">
        <v>94</v>
      </c>
      <c r="B31" s="367" t="s">
        <v>109</v>
      </c>
      <c r="C31" s="367">
        <v>2024</v>
      </c>
      <c r="D31" s="368" t="str">
        <f>IF(' Brechas'!D31&gt;0,"Mujer","Hombre")</f>
        <v>Hombre</v>
      </c>
      <c r="E31" s="368" t="str">
        <f>IF(' Brechas'!E31&gt;0,"Mujer","Hombre")</f>
        <v>Mujer</v>
      </c>
      <c r="F31" s="368" t="str">
        <f>IF(' Brechas'!F31&gt;0,"Mujer","Hombre")</f>
        <v>Mujer</v>
      </c>
      <c r="G31" s="368" t="str">
        <f>IF(' Brechas'!G31&gt;0,"Mujer","Hombre")</f>
        <v>Mujer</v>
      </c>
      <c r="H31" s="368" t="str">
        <f>IF(' Brechas'!H31&gt;0,"Mujer","Hombre")</f>
        <v>Mujer</v>
      </c>
      <c r="I31" s="368" t="str">
        <f>IF(' Brechas'!I31&gt;0,"Mujer","Hombre")</f>
        <v>Mujer</v>
      </c>
      <c r="J31" s="368" t="str">
        <f>IF(' Brechas'!J31&gt;0,"Mujer","Hombre")</f>
        <v>Mujer</v>
      </c>
      <c r="K31" s="368" t="str">
        <f>IF(' Brechas'!K31&gt;0,"Mujer","Hombre")</f>
        <v>Mujer</v>
      </c>
      <c r="L31" s="368" t="str">
        <f>IF(' Brechas'!L31&gt;0,"Mujer","Hombre")</f>
        <v>Mujer</v>
      </c>
      <c r="M31" s="368" t="str">
        <f>IF(' Brechas'!M31&gt;0,"Mujer","Hombre")</f>
        <v>Mujer</v>
      </c>
      <c r="N31" s="368" t="str">
        <f>IF(' Brechas'!N31&gt;0,"Mujer","Hombre")</f>
        <v>Mujer</v>
      </c>
      <c r="O31" s="368" t="str">
        <f>IF(' Brechas'!O31&gt;0,"Mujer","Hombre")</f>
        <v>Mujer</v>
      </c>
      <c r="P31" s="368" t="str">
        <f>IF(' Brechas'!P31&gt;0,"Mujer","Hombre")</f>
        <v>Hombre</v>
      </c>
      <c r="Q31" s="368" t="str">
        <f>IF(' Brechas'!Q31&gt;0,"Mujer","Hombre")</f>
        <v>Hombre</v>
      </c>
      <c r="R31" s="368" t="str">
        <f>IF(' Brechas'!R31&gt;0,"Mujer","Hombre")</f>
        <v>Mujer</v>
      </c>
      <c r="S31" s="368" t="str">
        <f>IF(' Brechas'!S31&gt;0,"Mujer","Hombre")</f>
        <v>Hombre</v>
      </c>
      <c r="T31" s="368" t="str">
        <f>IF(' Brechas'!T31&gt;0,"Mujer","Hombre")</f>
        <v>Mujer</v>
      </c>
      <c r="U31" s="368" t="str">
        <f>IF(' Brechas'!U31&gt;0,"Mujer","Hombre")</f>
        <v>Mujer</v>
      </c>
      <c r="V31" s="368" t="str">
        <f>IF(' Brechas'!V31&gt;0,"Mujer","Hombre")</f>
        <v>Hombre</v>
      </c>
      <c r="W31" s="368" t="str">
        <f>IF(' Brechas'!W31&gt;0,"Mujer","Hombre")</f>
        <v>Mujer</v>
      </c>
      <c r="X31" s="368" t="str">
        <f>IF(' Brechas'!X31&gt;0,"Mujer","Hombre")</f>
        <v>Mujer</v>
      </c>
      <c r="Y31" s="368" t="str">
        <f>IF(' Brechas'!Y31&gt;0,"Mujer","Hombre")</f>
        <v>Mujer</v>
      </c>
      <c r="Z31" s="368" t="str">
        <f>IF(' Brechas'!Z31&gt;0,"Mujer","Hombre")</f>
        <v>Hombre</v>
      </c>
      <c r="AA31" s="368" t="str">
        <f>IF(' Brechas'!AA31&gt;0,"Mujer","Hombre")</f>
        <v>Hombre</v>
      </c>
      <c r="AB31" s="368" t="str">
        <f>IF(' Brechas'!AB31&gt;0,"Mujer","Hombre")</f>
        <v>Hombre</v>
      </c>
      <c r="AC31" s="368" t="str">
        <f>IF(' Brechas'!AC31&gt;0,"Mujer","Hombre")</f>
        <v>Mujer</v>
      </c>
      <c r="AD31" s="368" t="str">
        <f>IF(' Brechas'!AD31&gt;0,"Mujer","Hombre")</f>
        <v>Hombre</v>
      </c>
      <c r="AE31" s="368" t="str">
        <f>IF(' Brechas'!AE31&gt;0,"Mujer","Hombre")</f>
        <v>Hombre</v>
      </c>
      <c r="AF31" s="368" t="str">
        <f>IF(' Brechas'!AF31&gt;0,"Mujer","Hombre")</f>
        <v>Hombre</v>
      </c>
      <c r="AG31" s="368" t="str">
        <f>IF(' Brechas'!AG31&gt;0,"Mujer","Hombre")</f>
        <v>Mujer</v>
      </c>
      <c r="AH31" s="368" t="str">
        <f>IF(' Brechas'!AH31&gt;0,"Mujer","Hombre")</f>
        <v>Hombre</v>
      </c>
      <c r="AI31" s="368" t="str">
        <f>IF(' Brechas'!AI31&gt;0,"Mujer","Hombre")</f>
        <v>Mujer</v>
      </c>
      <c r="AJ31" s="368" t="str">
        <f>IF(' Brechas'!AJ31&gt;0,"Mujer","Hombre")</f>
        <v>Mujer</v>
      </c>
      <c r="AK31" s="368" t="str">
        <f>IF(' Brechas'!AK31&gt;0,"Mujer","Hombre")</f>
        <v>Mujer</v>
      </c>
      <c r="AL31" s="368" t="str">
        <f>IF(' Brechas'!AL31&gt;0,"Mujer","Hombre")</f>
        <v>Hombre</v>
      </c>
      <c r="AM31" s="368" t="str">
        <f>IF(' Brechas'!AM31&gt;0,"Mujer","Hombre")</f>
        <v>Mujer</v>
      </c>
      <c r="AN31" s="368" t="str">
        <f>IF(' Brechas'!AN31&gt;0,"Mujer","Hombre")</f>
        <v>Mujer</v>
      </c>
      <c r="AO31" s="368" t="str">
        <f>IF(' Brechas'!AO31&gt;0,"Mujer","Hombre")</f>
        <v>Hombre</v>
      </c>
      <c r="AP31" s="368" t="str">
        <f>IF(' Brechas'!AP31&gt;0,"Mujer","Hombre")</f>
        <v>Hombre</v>
      </c>
      <c r="AQ31" s="368" t="str">
        <f>IF(' Brechas'!AQ31&gt;0,"Mujer","Hombre")</f>
        <v>Hombre</v>
      </c>
      <c r="AR31" s="368" t="str">
        <f>IF(' Brechas'!AR31&gt;0,"Mujer","Hombre")</f>
        <v>Hombre</v>
      </c>
      <c r="AS31" s="368" t="str">
        <f>IF(' Brechas'!AS31&gt;0,"Mujer","Hombre")</f>
        <v>Mujer</v>
      </c>
      <c r="AT31" s="368" t="str">
        <f>IF(' Brechas'!AT31&gt;0,"Mujer","Hombre")</f>
        <v>Hombre</v>
      </c>
      <c r="AU31" s="368" t="str">
        <f>IF(' Brechas'!AU31&gt;0,"Mujer","Hombre")</f>
        <v>Mujer</v>
      </c>
      <c r="AV31" s="368" t="str">
        <f>IF(' Brechas'!AV31&gt;0,"Mujer","Hombre")</f>
        <v>Hombre</v>
      </c>
      <c r="AW31" s="368" t="str">
        <f>IF(' Brechas'!AW31&gt;0,"Mujer","Hombre")</f>
        <v>Hombre</v>
      </c>
      <c r="AX31" s="368" t="str">
        <f>IF(' Brechas'!AX31&gt;0,"Mujer","Hombre")</f>
        <v>Hombre</v>
      </c>
      <c r="AY31" s="368" t="str">
        <f>IF(' Brechas'!AY31&gt;0,"Mujer","Hombre")</f>
        <v>Mujer</v>
      </c>
      <c r="AZ31" s="368" t="str">
        <f>IF(' Brechas'!AZ31&gt;0,"Mujer","Hombre")</f>
        <v>Mujer</v>
      </c>
      <c r="BA31" s="368" t="str">
        <f>IF(' Brechas'!BA31&gt;0,"Mujer","Hombre")</f>
        <v>Mujer</v>
      </c>
      <c r="BB31" s="368" t="str">
        <f>IF(' Brechas'!BB31&gt;0,"Mujer","Hombre")</f>
        <v>Hombre</v>
      </c>
      <c r="BC31" s="368" t="str">
        <f>IF(' Brechas'!BC31&gt;0,"Mujer","Hombre")</f>
        <v>Mujer</v>
      </c>
      <c r="BD31" s="368" t="str">
        <f>IF(' Brechas'!BD31&gt;0,"Mujer","Hombre")</f>
        <v>Hombre</v>
      </c>
      <c r="BE31" s="368" t="str">
        <f>IF(' Brechas'!BE31&gt;0,"Mujer","Hombre")</f>
        <v>Hombre</v>
      </c>
      <c r="BF31" s="368" t="str">
        <f>IF(' Brechas'!BF31&gt;0,"Mujer","Hombre")</f>
        <v>Hombre</v>
      </c>
      <c r="BG31" s="368" t="str">
        <f>IF(' Brechas'!BG31&gt;0,"Mujer","Hombre")</f>
        <v>Hombre</v>
      </c>
      <c r="BH31" s="368" t="str">
        <f>IF(' Brechas'!BH31&gt;0,"Mujer","Hombre")</f>
        <v>Hombre</v>
      </c>
      <c r="BI31" s="368" t="str">
        <f>IF(' Brechas'!BI31&gt;0,"Mujer","Hombre")</f>
        <v>Mujer</v>
      </c>
      <c r="BJ31" s="368" t="str">
        <f>IF(' Brechas'!BJ31&gt;0,"Mujer","Hombre")</f>
        <v>Hombre</v>
      </c>
      <c r="BK31" s="368" t="str">
        <f>IF(' Brechas'!BK31&gt;0,"Mujer","Hombre")</f>
        <v>Mujer</v>
      </c>
      <c r="BL31" s="368" t="str">
        <f>IF(' Brechas'!BL31&gt;0,"Mujer","Hombre")</f>
        <v>Hombre</v>
      </c>
      <c r="BM31" s="368" t="str">
        <f>IF(' Brechas'!BM31&gt;0,"Mujer","Hombre")</f>
        <v>Hombre</v>
      </c>
      <c r="BN31" s="368" t="str">
        <f>IF(' Brechas'!BN31&gt;0,"Mujer","Hombre")</f>
        <v>Mujer</v>
      </c>
      <c r="BO31" s="368" t="str">
        <f>IF(' Brechas'!BO31&gt;0,"Mujer","Hombre")</f>
        <v>Mujer</v>
      </c>
      <c r="BP31" s="368" t="str">
        <f>IF(' Brechas'!BP31&gt;0,"Mujer","Hombre")</f>
        <v>Hombre</v>
      </c>
      <c r="BQ31" s="368" t="str">
        <f>IF(' Brechas'!BQ31&gt;0,"Mujer","Hombre")</f>
        <v>Hombre</v>
      </c>
      <c r="BR31" s="368" t="str">
        <f>IF(' Brechas'!BR31&gt;0,"Mujer","Hombre")</f>
        <v>Hombre</v>
      </c>
      <c r="BS31" s="368" t="str">
        <f>IF(' Brechas'!BS31&gt;0,"Mujer","Hombre")</f>
        <v>Hombre</v>
      </c>
      <c r="BT31" s="368" t="str">
        <f>IF(' Brechas'!BT31&gt;0,"Mujer","Hombre")</f>
        <v>Hombre</v>
      </c>
      <c r="BU31" s="368" t="str">
        <f>IF(' Brechas'!BU31&gt;0,"Mujer","Hombre")</f>
        <v>Hombre</v>
      </c>
    </row>
    <row r="32" spans="1:73">
      <c r="A32" s="367">
        <v>95</v>
      </c>
      <c r="B32" s="367" t="s">
        <v>110</v>
      </c>
      <c r="C32" s="367">
        <v>2024</v>
      </c>
      <c r="D32" s="368" t="str">
        <f>IF(' Brechas'!D32&gt;0,"Mujer","Hombre")</f>
        <v>Mujer</v>
      </c>
      <c r="E32" s="368" t="str">
        <f>IF(' Brechas'!E32&gt;0,"Mujer","Hombre")</f>
        <v>Hombre</v>
      </c>
      <c r="F32" s="368" t="str">
        <f>IF(' Brechas'!F32&gt;0,"Mujer","Hombre")</f>
        <v>Mujer</v>
      </c>
      <c r="G32" s="368" t="str">
        <f>IF(' Brechas'!G32&gt;0,"Mujer","Hombre")</f>
        <v>Mujer</v>
      </c>
      <c r="H32" s="368" t="str">
        <f>IF(' Brechas'!H32&gt;0,"Mujer","Hombre")</f>
        <v>Mujer</v>
      </c>
      <c r="I32" s="368" t="str">
        <f>IF(' Brechas'!I32&gt;0,"Mujer","Hombre")</f>
        <v>Mujer</v>
      </c>
      <c r="J32" s="368" t="str">
        <f>IF(' Brechas'!J32&gt;0,"Mujer","Hombre")</f>
        <v>Mujer</v>
      </c>
      <c r="K32" s="368" t="str">
        <f>IF(' Brechas'!K32&gt;0,"Mujer","Hombre")</f>
        <v>Mujer</v>
      </c>
      <c r="L32" s="368" t="str">
        <f>IF(' Brechas'!L32&gt;0,"Mujer","Hombre")</f>
        <v>Mujer</v>
      </c>
      <c r="M32" s="368" t="str">
        <f>IF(' Brechas'!M32&gt;0,"Mujer","Hombre")</f>
        <v>Mujer</v>
      </c>
      <c r="N32" s="368" t="str">
        <f>IF(' Brechas'!N32&gt;0,"Mujer","Hombre")</f>
        <v>Mujer</v>
      </c>
      <c r="O32" s="368" t="str">
        <f>IF(' Brechas'!O32&gt;0,"Mujer","Hombre")</f>
        <v>Hombre</v>
      </c>
      <c r="P32" s="368" t="str">
        <f>IF(' Brechas'!P32&gt;0,"Mujer","Hombre")</f>
        <v>Mujer</v>
      </c>
      <c r="Q32" s="368" t="str">
        <f>IF(' Brechas'!Q32&gt;0,"Mujer","Hombre")</f>
        <v>Hombre</v>
      </c>
      <c r="R32" s="368" t="str">
        <f>IF(' Brechas'!R32&gt;0,"Mujer","Hombre")</f>
        <v>Mujer</v>
      </c>
      <c r="S32" s="368" t="str">
        <f>IF(' Brechas'!S32&gt;0,"Mujer","Hombre")</f>
        <v>Mujer</v>
      </c>
      <c r="T32" s="368" t="str">
        <f>IF(' Brechas'!T32&gt;0,"Mujer","Hombre")</f>
        <v>Hombre</v>
      </c>
      <c r="U32" s="368" t="str">
        <f>IF(' Brechas'!U32&gt;0,"Mujer","Hombre")</f>
        <v>Mujer</v>
      </c>
      <c r="V32" s="368" t="str">
        <f>IF(' Brechas'!V32&gt;0,"Mujer","Hombre")</f>
        <v>Mujer</v>
      </c>
      <c r="W32" s="368" t="str">
        <f>IF(' Brechas'!W32&gt;0,"Mujer","Hombre")</f>
        <v>Mujer</v>
      </c>
      <c r="X32" s="368" t="str">
        <f>IF(' Brechas'!X32&gt;0,"Mujer","Hombre")</f>
        <v>Mujer</v>
      </c>
      <c r="Y32" s="368" t="str">
        <f>IF(' Brechas'!Y32&gt;0,"Mujer","Hombre")</f>
        <v>Mujer</v>
      </c>
      <c r="Z32" s="368" t="str">
        <f>IF(' Brechas'!Z32&gt;0,"Mujer","Hombre")</f>
        <v>Hombre</v>
      </c>
      <c r="AA32" s="368" t="str">
        <f>IF(' Brechas'!AA32&gt;0,"Mujer","Hombre")</f>
        <v>Mujer</v>
      </c>
      <c r="AB32" s="368" t="str">
        <f>IF(' Brechas'!AB32&gt;0,"Mujer","Hombre")</f>
        <v>Hombre</v>
      </c>
      <c r="AC32" s="368" t="str">
        <f>IF(' Brechas'!AC32&gt;0,"Mujer","Hombre")</f>
        <v>Mujer</v>
      </c>
      <c r="AD32" s="368" t="str">
        <f>IF(' Brechas'!AD32&gt;0,"Mujer","Hombre")</f>
        <v>Hombre</v>
      </c>
      <c r="AE32" s="368" t="str">
        <f>IF(' Brechas'!AE32&gt;0,"Mujer","Hombre")</f>
        <v>Hombre</v>
      </c>
      <c r="AF32" s="368" t="str">
        <f>IF(' Brechas'!AF32&gt;0,"Mujer","Hombre")</f>
        <v>Hombre</v>
      </c>
      <c r="AG32" s="368" t="str">
        <f>IF(' Brechas'!AG32&gt;0,"Mujer","Hombre")</f>
        <v>Hombre</v>
      </c>
      <c r="AH32" s="368" t="str">
        <f>IF(' Brechas'!AH32&gt;0,"Mujer","Hombre")</f>
        <v>Hombre</v>
      </c>
      <c r="AI32" s="368" t="str">
        <f>IF(' Brechas'!AI32&gt;0,"Mujer","Hombre")</f>
        <v>Hombre</v>
      </c>
      <c r="AJ32" s="368" t="str">
        <f>IF(' Brechas'!AJ32&gt;0,"Mujer","Hombre")</f>
        <v>Mujer</v>
      </c>
      <c r="AK32" s="368" t="str">
        <f>IF(' Brechas'!AK32&gt;0,"Mujer","Hombre")</f>
        <v>Mujer</v>
      </c>
      <c r="AL32" s="368" t="str">
        <f>IF(' Brechas'!AL32&gt;0,"Mujer","Hombre")</f>
        <v>Mujer</v>
      </c>
      <c r="AM32" s="368" t="str">
        <f>IF(' Brechas'!AM32&gt;0,"Mujer","Hombre")</f>
        <v>Mujer</v>
      </c>
      <c r="AN32" s="368" t="str">
        <f>IF(' Brechas'!AN32&gt;0,"Mujer","Hombre")</f>
        <v>Mujer</v>
      </c>
      <c r="AO32" s="368" t="str">
        <f>IF(' Brechas'!AO32&gt;0,"Mujer","Hombre")</f>
        <v>Hombre</v>
      </c>
      <c r="AP32" s="368" t="str">
        <f>IF(' Brechas'!AP32&gt;0,"Mujer","Hombre")</f>
        <v>Mujer</v>
      </c>
      <c r="AQ32" s="368" t="str">
        <f>IF(' Brechas'!AQ32&gt;0,"Mujer","Hombre")</f>
        <v>Mujer</v>
      </c>
      <c r="AR32" s="368" t="str">
        <f>IF(' Brechas'!AR32&gt;0,"Mujer","Hombre")</f>
        <v>Mujer</v>
      </c>
      <c r="AS32" s="368" t="str">
        <f>IF(' Brechas'!AS32&gt;0,"Mujer","Hombre")</f>
        <v>Mujer</v>
      </c>
      <c r="AT32" s="368" t="str">
        <f>IF(' Brechas'!AT32&gt;0,"Mujer","Hombre")</f>
        <v>Hombre</v>
      </c>
      <c r="AU32" s="368" t="str">
        <f>IF(' Brechas'!AU32&gt;0,"Mujer","Hombre")</f>
        <v>Hombre</v>
      </c>
      <c r="AV32" s="368" t="str">
        <f>IF(' Brechas'!AV32&gt;0,"Mujer","Hombre")</f>
        <v>Hombre</v>
      </c>
      <c r="AW32" s="368" t="str">
        <f>IF(' Brechas'!AW32&gt;0,"Mujer","Hombre")</f>
        <v>Mujer</v>
      </c>
      <c r="AX32" s="368" t="str">
        <f>IF(' Brechas'!AX32&gt;0,"Mujer","Hombre")</f>
        <v>Mujer</v>
      </c>
      <c r="AY32" s="368" t="str">
        <f>IF(' Brechas'!AY32&gt;0,"Mujer","Hombre")</f>
        <v>Mujer</v>
      </c>
      <c r="AZ32" s="368" t="str">
        <f>IF(' Brechas'!AZ32&gt;0,"Mujer","Hombre")</f>
        <v>Mujer</v>
      </c>
      <c r="BA32" s="368" t="str">
        <f>IF(' Brechas'!BA32&gt;0,"Mujer","Hombre")</f>
        <v>Hombre</v>
      </c>
      <c r="BB32" s="368" t="str">
        <f>IF(' Brechas'!BB32&gt;0,"Mujer","Hombre")</f>
        <v>Hombre</v>
      </c>
      <c r="BC32" s="368" t="str">
        <f>IF(' Brechas'!BC32&gt;0,"Mujer","Hombre")</f>
        <v>Mujer</v>
      </c>
      <c r="BD32" s="368" t="str">
        <f>IF(' Brechas'!BD32&gt;0,"Mujer","Hombre")</f>
        <v>Mujer</v>
      </c>
      <c r="BE32" s="368" t="str">
        <f>IF(' Brechas'!BE32&gt;0,"Mujer","Hombre")</f>
        <v>Mujer</v>
      </c>
      <c r="BF32" s="368" t="str">
        <f>IF(' Brechas'!BF32&gt;0,"Mujer","Hombre")</f>
        <v>Mujer</v>
      </c>
      <c r="BG32" s="368" t="str">
        <f>IF(' Brechas'!BG32&gt;0,"Mujer","Hombre")</f>
        <v>Hombre</v>
      </c>
      <c r="BH32" s="368" t="str">
        <f>IF(' Brechas'!BH32&gt;0,"Mujer","Hombre")</f>
        <v>Hombre</v>
      </c>
      <c r="BI32" s="368" t="str">
        <f>IF(' Brechas'!BI32&gt;0,"Mujer","Hombre")</f>
        <v>Mujer</v>
      </c>
      <c r="BJ32" s="368" t="str">
        <f>IF(' Brechas'!BJ32&gt;0,"Mujer","Hombre")</f>
        <v>Hombre</v>
      </c>
      <c r="BK32" s="368" t="str">
        <f>IF(' Brechas'!BK32&gt;0,"Mujer","Hombre")</f>
        <v>Mujer</v>
      </c>
      <c r="BL32" s="368" t="str">
        <f>IF(' Brechas'!BL32&gt;0,"Mujer","Hombre")</f>
        <v>Hombre</v>
      </c>
      <c r="BM32" s="368" t="str">
        <f>IF(' Brechas'!BM32&gt;0,"Mujer","Hombre")</f>
        <v>Hombre</v>
      </c>
      <c r="BN32" s="368" t="str">
        <f>IF(' Brechas'!BN32&gt;0,"Mujer","Hombre")</f>
        <v>Mujer</v>
      </c>
      <c r="BO32" s="368" t="str">
        <f>IF(' Brechas'!BO32&gt;0,"Mujer","Hombre")</f>
        <v>Mujer</v>
      </c>
      <c r="BP32" s="368" t="str">
        <f>IF(' Brechas'!BP32&gt;0,"Mujer","Hombre")</f>
        <v>Hombre</v>
      </c>
      <c r="BQ32" s="368" t="str">
        <f>IF(' Brechas'!BQ32&gt;0,"Mujer","Hombre")</f>
        <v>Mujer</v>
      </c>
      <c r="BR32" s="368" t="str">
        <f>IF(' Brechas'!BR32&gt;0,"Mujer","Hombre")</f>
        <v>Hombre</v>
      </c>
      <c r="BS32" s="368" t="str">
        <f>IF(' Brechas'!BS32&gt;0,"Mujer","Hombre")</f>
        <v>Hombre</v>
      </c>
      <c r="BT32" s="368" t="str">
        <f>IF(' Brechas'!BT32&gt;0,"Mujer","Hombre")</f>
        <v>Hombre</v>
      </c>
      <c r="BU32" s="368" t="str">
        <f>IF(' Brechas'!BU32&gt;0,"Mujer","Hombre")</f>
        <v>Mujer</v>
      </c>
    </row>
    <row r="33" spans="1:73">
      <c r="A33" s="367">
        <v>97</v>
      </c>
      <c r="B33" s="367" t="s">
        <v>111</v>
      </c>
      <c r="C33" s="367">
        <v>2024</v>
      </c>
      <c r="D33" s="368" t="str">
        <f>IF(' Brechas'!D33&gt;0,"Mujer","Hombre")</f>
        <v>Hombre</v>
      </c>
      <c r="E33" s="368" t="str">
        <f>IF(' Brechas'!E33&gt;0,"Mujer","Hombre")</f>
        <v>Hombre</v>
      </c>
      <c r="F33" s="368" t="str">
        <f>IF(' Brechas'!F33&gt;0,"Mujer","Hombre")</f>
        <v>Hombre</v>
      </c>
      <c r="G33" s="368" t="str">
        <f>IF(' Brechas'!G33&gt;0,"Mujer","Hombre")</f>
        <v>Mujer</v>
      </c>
      <c r="H33" s="368" t="str">
        <f>IF(' Brechas'!H33&gt;0,"Mujer","Hombre")</f>
        <v>Mujer</v>
      </c>
      <c r="I33" s="368" t="str">
        <f>IF(' Brechas'!I33&gt;0,"Mujer","Hombre")</f>
        <v>Mujer</v>
      </c>
      <c r="J33" s="368" t="str">
        <f>IF(' Brechas'!J33&gt;0,"Mujer","Hombre")</f>
        <v>Mujer</v>
      </c>
      <c r="K33" s="368" t="str">
        <f>IF(' Brechas'!K33&gt;0,"Mujer","Hombre")</f>
        <v>Mujer</v>
      </c>
      <c r="L33" s="368" t="str">
        <f>IF(' Brechas'!L33&gt;0,"Mujer","Hombre")</f>
        <v>Mujer</v>
      </c>
      <c r="M33" s="368" t="str">
        <f>IF(' Brechas'!M33&gt;0,"Mujer","Hombre")</f>
        <v>Hombre</v>
      </c>
      <c r="N33" s="368" t="str">
        <f>IF(' Brechas'!N33&gt;0,"Mujer","Hombre")</f>
        <v>Mujer</v>
      </c>
      <c r="O33" s="368" t="str">
        <f>IF(' Brechas'!O33&gt;0,"Mujer","Hombre")</f>
        <v>Mujer</v>
      </c>
      <c r="P33" s="368" t="str">
        <f>IF(' Brechas'!P33&gt;0,"Mujer","Hombre")</f>
        <v>Hombre</v>
      </c>
      <c r="Q33" s="368" t="str">
        <f>IF(' Brechas'!Q33&gt;0,"Mujer","Hombre")</f>
        <v>Hombre</v>
      </c>
      <c r="R33" s="368" t="str">
        <f>IF(' Brechas'!R33&gt;0,"Mujer","Hombre")</f>
        <v>Hombre</v>
      </c>
      <c r="S33" s="368" t="str">
        <f>IF(' Brechas'!S33&gt;0,"Mujer","Hombre")</f>
        <v>Mujer</v>
      </c>
      <c r="T33" s="368" t="str">
        <f>IF(' Brechas'!T33&gt;0,"Mujer","Hombre")</f>
        <v>Hombre</v>
      </c>
      <c r="U33" s="368" t="str">
        <f>IF(' Brechas'!U33&gt;0,"Mujer","Hombre")</f>
        <v>Hombre</v>
      </c>
      <c r="V33" s="368" t="str">
        <f>IF(' Brechas'!V33&gt;0,"Mujer","Hombre")</f>
        <v>Hombre</v>
      </c>
      <c r="W33" s="368" t="str">
        <f>IF(' Brechas'!W33&gt;0,"Mujer","Hombre")</f>
        <v>Mujer</v>
      </c>
      <c r="X33" s="368" t="str">
        <f>IF(' Brechas'!X33&gt;0,"Mujer","Hombre")</f>
        <v>Mujer</v>
      </c>
      <c r="Y33" s="368" t="str">
        <f>IF(' Brechas'!Y33&gt;0,"Mujer","Hombre")</f>
        <v>Mujer</v>
      </c>
      <c r="Z33" s="368" t="str">
        <f>IF(' Brechas'!Z33&gt;0,"Mujer","Hombre")</f>
        <v>Mujer</v>
      </c>
      <c r="AA33" s="368" t="str">
        <f>IF(' Brechas'!AA33&gt;0,"Mujer","Hombre")</f>
        <v>Hombre</v>
      </c>
      <c r="AB33" s="368" t="str">
        <f>IF(' Brechas'!AB33&gt;0,"Mujer","Hombre")</f>
        <v>Hombre</v>
      </c>
      <c r="AC33" s="368" t="str">
        <f>IF(' Brechas'!AC33&gt;0,"Mujer","Hombre")</f>
        <v>Mujer</v>
      </c>
      <c r="AD33" s="368" t="str">
        <f>IF(' Brechas'!AD33&gt;0,"Mujer","Hombre")</f>
        <v>Mujer</v>
      </c>
      <c r="AE33" s="368" t="str">
        <f>IF(' Brechas'!AE33&gt;0,"Mujer","Hombre")</f>
        <v>Hombre</v>
      </c>
      <c r="AF33" s="368" t="str">
        <f>IF(' Brechas'!AF33&gt;0,"Mujer","Hombre")</f>
        <v>Mujer</v>
      </c>
      <c r="AG33" s="368" t="str">
        <f>IF(' Brechas'!AG33&gt;0,"Mujer","Hombre")</f>
        <v>Mujer</v>
      </c>
      <c r="AH33" s="368" t="str">
        <f>IF(' Brechas'!AH33&gt;0,"Mujer","Hombre")</f>
        <v>Hombre</v>
      </c>
      <c r="AI33" s="368" t="str">
        <f>IF(' Brechas'!AI33&gt;0,"Mujer","Hombre")</f>
        <v>Mujer</v>
      </c>
      <c r="AJ33" s="368" t="str">
        <f>IF(' Brechas'!AJ33&gt;0,"Mujer","Hombre")</f>
        <v>Mujer</v>
      </c>
      <c r="AK33" s="368" t="str">
        <f>IF(' Brechas'!AK33&gt;0,"Mujer","Hombre")</f>
        <v>Mujer</v>
      </c>
      <c r="AL33" s="368" t="str">
        <f>IF(' Brechas'!AL33&gt;0,"Mujer","Hombre")</f>
        <v>Mujer</v>
      </c>
      <c r="AM33" s="368" t="str">
        <f>IF(' Brechas'!AM33&gt;0,"Mujer","Hombre")</f>
        <v>Mujer</v>
      </c>
      <c r="AN33" s="368" t="str">
        <f>IF(' Brechas'!AN33&gt;0,"Mujer","Hombre")</f>
        <v>Mujer</v>
      </c>
      <c r="AO33" s="368" t="str">
        <f>IF(' Brechas'!AO33&gt;0,"Mujer","Hombre")</f>
        <v>Hombre</v>
      </c>
      <c r="AP33" s="368" t="str">
        <f>IF(' Brechas'!AP33&gt;0,"Mujer","Hombre")</f>
        <v>Hombre</v>
      </c>
      <c r="AQ33" s="368" t="str">
        <f>IF(' Brechas'!AQ33&gt;0,"Mujer","Hombre")</f>
        <v>Mujer</v>
      </c>
      <c r="AR33" s="368" t="str">
        <f>IF(' Brechas'!AR33&gt;0,"Mujer","Hombre")</f>
        <v>Hombre</v>
      </c>
      <c r="AS33" s="368" t="str">
        <f>IF(' Brechas'!AS33&gt;0,"Mujer","Hombre")</f>
        <v>Mujer</v>
      </c>
      <c r="AT33" s="368" t="str">
        <f>IF(' Brechas'!AT33&gt;0,"Mujer","Hombre")</f>
        <v>Mujer</v>
      </c>
      <c r="AU33" s="368" t="str">
        <f>IF(' Brechas'!AU33&gt;0,"Mujer","Hombre")</f>
        <v>Mujer</v>
      </c>
      <c r="AV33" s="368" t="str">
        <f>IF(' Brechas'!AV33&gt;0,"Mujer","Hombre")</f>
        <v>Mujer</v>
      </c>
      <c r="AW33" s="368" t="str">
        <f>IF(' Brechas'!AW33&gt;0,"Mujer","Hombre")</f>
        <v>Hombre</v>
      </c>
      <c r="AX33" s="368" t="str">
        <f>IF(' Brechas'!AX33&gt;0,"Mujer","Hombre")</f>
        <v>Hombre</v>
      </c>
      <c r="AY33" s="368" t="str">
        <f>IF(' Brechas'!AY33&gt;0,"Mujer","Hombre")</f>
        <v>Mujer</v>
      </c>
      <c r="AZ33" s="368" t="str">
        <f>IF(' Brechas'!AZ33&gt;0,"Mujer","Hombre")</f>
        <v>Mujer</v>
      </c>
      <c r="BA33" s="368" t="str">
        <f>IF(' Brechas'!BA33&gt;0,"Mujer","Hombre")</f>
        <v>Hombre</v>
      </c>
      <c r="BB33" s="368" t="str">
        <f>IF(' Brechas'!BB33&gt;0,"Mujer","Hombre")</f>
        <v>Mujer</v>
      </c>
      <c r="BC33" s="368" t="str">
        <f>IF(' Brechas'!BC33&gt;0,"Mujer","Hombre")</f>
        <v>Hombre</v>
      </c>
      <c r="BD33" s="368" t="str">
        <f>IF(' Brechas'!BD33&gt;0,"Mujer","Hombre")</f>
        <v>Mujer</v>
      </c>
      <c r="BE33" s="368" t="str">
        <f>IF(' Brechas'!BE33&gt;0,"Mujer","Hombre")</f>
        <v>Hombre</v>
      </c>
      <c r="BF33" s="368" t="str">
        <f>IF(' Brechas'!BF33&gt;0,"Mujer","Hombre")</f>
        <v>Mujer</v>
      </c>
      <c r="BG33" s="368" t="str">
        <f>IF(' Brechas'!BG33&gt;0,"Mujer","Hombre")</f>
        <v>Hombre</v>
      </c>
      <c r="BH33" s="368" t="str">
        <f>IF(' Brechas'!BH33&gt;0,"Mujer","Hombre")</f>
        <v>Hombre</v>
      </c>
      <c r="BI33" s="368" t="str">
        <f>IF(' Brechas'!BI33&gt;0,"Mujer","Hombre")</f>
        <v>Mujer</v>
      </c>
      <c r="BJ33" s="368" t="str">
        <f>IF(' Brechas'!BJ33&gt;0,"Mujer","Hombre")</f>
        <v>Hombre</v>
      </c>
      <c r="BK33" s="368" t="str">
        <f>IF(' Brechas'!BK33&gt;0,"Mujer","Hombre")</f>
        <v>Mujer</v>
      </c>
      <c r="BL33" s="368" t="str">
        <f>IF(' Brechas'!BL33&gt;0,"Mujer","Hombre")</f>
        <v>Hombre</v>
      </c>
      <c r="BM33" s="368" t="str">
        <f>IF(' Brechas'!BM33&gt;0,"Mujer","Hombre")</f>
        <v>Hombre</v>
      </c>
      <c r="BN33" s="368" t="str">
        <f>IF(' Brechas'!BN33&gt;0,"Mujer","Hombre")</f>
        <v>Mujer</v>
      </c>
      <c r="BO33" s="368" t="str">
        <f>IF(' Brechas'!BO33&gt;0,"Mujer","Hombre")</f>
        <v>Mujer</v>
      </c>
      <c r="BP33" s="368" t="str">
        <f>IF(' Brechas'!BP33&gt;0,"Mujer","Hombre")</f>
        <v>Mujer</v>
      </c>
      <c r="BQ33" s="368" t="str">
        <f>IF(' Brechas'!BQ33&gt;0,"Mujer","Hombre")</f>
        <v>Mujer</v>
      </c>
      <c r="BR33" s="368" t="str">
        <f>IF(' Brechas'!BR33&gt;0,"Mujer","Hombre")</f>
        <v>Hombre</v>
      </c>
      <c r="BS33" s="368" t="str">
        <f>IF(' Brechas'!BS33&gt;0,"Mujer","Hombre")</f>
        <v>Hombre</v>
      </c>
      <c r="BT33" s="368" t="str">
        <f>IF(' Brechas'!BT33&gt;0,"Mujer","Hombre")</f>
        <v>Hombre</v>
      </c>
      <c r="BU33" s="368" t="str">
        <f>IF(' Brechas'!BU33&gt;0,"Mujer","Hombre")</f>
        <v>Hombre</v>
      </c>
    </row>
    <row r="34" spans="1:73">
      <c r="A34" s="367">
        <v>99</v>
      </c>
      <c r="B34" s="367" t="s">
        <v>112</v>
      </c>
      <c r="C34" s="367">
        <v>2024</v>
      </c>
      <c r="D34" s="368" t="str">
        <f>IF(' Brechas'!D34&gt;0,"Mujer","Hombre")</f>
        <v>Hombre</v>
      </c>
      <c r="E34" s="368" t="str">
        <f>IF(' Brechas'!E34&gt;0,"Mujer","Hombre")</f>
        <v>Hombre</v>
      </c>
      <c r="F34" s="368" t="str">
        <f>IF(' Brechas'!F34&gt;0,"Mujer","Hombre")</f>
        <v>Mujer</v>
      </c>
      <c r="G34" s="368" t="str">
        <f>IF(' Brechas'!G34&gt;0,"Mujer","Hombre")</f>
        <v>Mujer</v>
      </c>
      <c r="H34" s="368" t="str">
        <f>IF(' Brechas'!H34&gt;0,"Mujer","Hombre")</f>
        <v>Mujer</v>
      </c>
      <c r="I34" s="368" t="str">
        <f>IF(' Brechas'!I34&gt;0,"Mujer","Hombre")</f>
        <v>Mujer</v>
      </c>
      <c r="J34" s="368" t="str">
        <f>IF(' Brechas'!J34&gt;0,"Mujer","Hombre")</f>
        <v>Mujer</v>
      </c>
      <c r="K34" s="368" t="str">
        <f>IF(' Brechas'!K34&gt;0,"Mujer","Hombre")</f>
        <v>Mujer</v>
      </c>
      <c r="L34" s="368" t="str">
        <f>IF(' Brechas'!L34&gt;0,"Mujer","Hombre")</f>
        <v>Mujer</v>
      </c>
      <c r="M34" s="368" t="str">
        <f>IF(' Brechas'!M34&gt;0,"Mujer","Hombre")</f>
        <v>Mujer</v>
      </c>
      <c r="N34" s="368" t="str">
        <f>IF(' Brechas'!N34&gt;0,"Mujer","Hombre")</f>
        <v>Mujer</v>
      </c>
      <c r="O34" s="368" t="str">
        <f>IF(' Brechas'!O34&gt;0,"Mujer","Hombre")</f>
        <v>Mujer</v>
      </c>
      <c r="P34" s="368" t="str">
        <f>IF(' Brechas'!P34&gt;0,"Mujer","Hombre")</f>
        <v>Hombre</v>
      </c>
      <c r="Q34" s="368" t="str">
        <f>IF(' Brechas'!Q34&gt;0,"Mujer","Hombre")</f>
        <v>Hombre</v>
      </c>
      <c r="R34" s="368" t="str">
        <f>IF(' Brechas'!R34&gt;0,"Mujer","Hombre")</f>
        <v>Hombre</v>
      </c>
      <c r="S34" s="368" t="str">
        <f>IF(' Brechas'!S34&gt;0,"Mujer","Hombre")</f>
        <v>Mujer</v>
      </c>
      <c r="T34" s="368" t="str">
        <f>IF(' Brechas'!T34&gt;0,"Mujer","Hombre")</f>
        <v>Mujer</v>
      </c>
      <c r="U34" s="368" t="str">
        <f>IF(' Brechas'!U34&gt;0,"Mujer","Hombre")</f>
        <v>Mujer</v>
      </c>
      <c r="V34" s="368" t="str">
        <f>IF(' Brechas'!V34&gt;0,"Mujer","Hombre")</f>
        <v>Hombre</v>
      </c>
      <c r="W34" s="368" t="str">
        <f>IF(' Brechas'!W34&gt;0,"Mujer","Hombre")</f>
        <v>Mujer</v>
      </c>
      <c r="X34" s="368" t="str">
        <f>IF(' Brechas'!X34&gt;0,"Mujer","Hombre")</f>
        <v>Mujer</v>
      </c>
      <c r="Y34" s="368" t="str">
        <f>IF(' Brechas'!Y34&gt;0,"Mujer","Hombre")</f>
        <v>Mujer</v>
      </c>
      <c r="Z34" s="368" t="str">
        <f>IF(' Brechas'!Z34&gt;0,"Mujer","Hombre")</f>
        <v>Hombre</v>
      </c>
      <c r="AA34" s="368" t="str">
        <f>IF(' Brechas'!AA34&gt;0,"Mujer","Hombre")</f>
        <v>Hombre</v>
      </c>
      <c r="AB34" s="368" t="str">
        <f>IF(' Brechas'!AB34&gt;0,"Mujer","Hombre")</f>
        <v>Mujer</v>
      </c>
      <c r="AC34" s="368" t="str">
        <f>IF(' Brechas'!AC34&gt;0,"Mujer","Hombre")</f>
        <v>Hombre</v>
      </c>
      <c r="AD34" s="368" t="str">
        <f>IF(' Brechas'!AD34&gt;0,"Mujer","Hombre")</f>
        <v>Hombre</v>
      </c>
      <c r="AE34" s="368" t="str">
        <f>IF(' Brechas'!AE34&gt;0,"Mujer","Hombre")</f>
        <v>Hombre</v>
      </c>
      <c r="AF34" s="368" t="str">
        <f>IF(' Brechas'!AF34&gt;0,"Mujer","Hombre")</f>
        <v>Mujer</v>
      </c>
      <c r="AG34" s="368" t="str">
        <f>IF(' Brechas'!AG34&gt;0,"Mujer","Hombre")</f>
        <v>Mujer</v>
      </c>
      <c r="AH34" s="368" t="str">
        <f>IF(' Brechas'!AH34&gt;0,"Mujer","Hombre")</f>
        <v>Hombre</v>
      </c>
      <c r="AI34" s="368" t="str">
        <f>IF(' Brechas'!AI34&gt;0,"Mujer","Hombre")</f>
        <v>Mujer</v>
      </c>
      <c r="AJ34" s="368" t="str">
        <f>IF(' Brechas'!AJ34&gt;0,"Mujer","Hombre")</f>
        <v>Mujer</v>
      </c>
      <c r="AK34" s="368" t="str">
        <f>IF(' Brechas'!AK34&gt;0,"Mujer","Hombre")</f>
        <v>Mujer</v>
      </c>
      <c r="AL34" s="368" t="str">
        <f>IF(' Brechas'!AL34&gt;0,"Mujer","Hombre")</f>
        <v>Mujer</v>
      </c>
      <c r="AM34" s="368" t="str">
        <f>IF(' Brechas'!AM34&gt;0,"Mujer","Hombre")</f>
        <v>Mujer</v>
      </c>
      <c r="AN34" s="368" t="str">
        <f>IF(' Brechas'!AN34&gt;0,"Mujer","Hombre")</f>
        <v>Mujer</v>
      </c>
      <c r="AO34" s="368" t="str">
        <f>IF(' Brechas'!AO34&gt;0,"Mujer","Hombre")</f>
        <v>Mujer</v>
      </c>
      <c r="AP34" s="368" t="str">
        <f>IF(' Brechas'!AP34&gt;0,"Mujer","Hombre")</f>
        <v>Hombre</v>
      </c>
      <c r="AQ34" s="368" t="str">
        <f>IF(' Brechas'!AQ34&gt;0,"Mujer","Hombre")</f>
        <v>Hombre</v>
      </c>
      <c r="AR34" s="368" t="str">
        <f>IF(' Brechas'!AR34&gt;0,"Mujer","Hombre")</f>
        <v>Hombre</v>
      </c>
      <c r="AS34" s="368" t="str">
        <f>IF(' Brechas'!AS34&gt;0,"Mujer","Hombre")</f>
        <v>Hombre</v>
      </c>
      <c r="AT34" s="368" t="str">
        <f>IF(' Brechas'!AT34&gt;0,"Mujer","Hombre")</f>
        <v>Mujer</v>
      </c>
      <c r="AU34" s="368" t="str">
        <f>IF(' Brechas'!AU34&gt;0,"Mujer","Hombre")</f>
        <v>Hombre</v>
      </c>
      <c r="AV34" s="368" t="str">
        <f>IF(' Brechas'!AV34&gt;0,"Mujer","Hombre")</f>
        <v>Mujer</v>
      </c>
      <c r="AW34" s="368" t="str">
        <f>IF(' Brechas'!AW34&gt;0,"Mujer","Hombre")</f>
        <v>Mujer</v>
      </c>
      <c r="AX34" s="368" t="str">
        <f>IF(' Brechas'!AX34&gt;0,"Mujer","Hombre")</f>
        <v>Hombre</v>
      </c>
      <c r="AY34" s="368" t="str">
        <f>IF(' Brechas'!AY34&gt;0,"Mujer","Hombre")</f>
        <v>Mujer</v>
      </c>
      <c r="AZ34" s="368" t="str">
        <f>IF(' Brechas'!AZ34&gt;0,"Mujer","Hombre")</f>
        <v>Mujer</v>
      </c>
      <c r="BA34" s="368" t="str">
        <f>IF(' Brechas'!BA34&gt;0,"Mujer","Hombre")</f>
        <v>Hombre</v>
      </c>
      <c r="BB34" s="368" t="str">
        <f>IF(' Brechas'!BB34&gt;0,"Mujer","Hombre")</f>
        <v>Hombre</v>
      </c>
      <c r="BC34" s="368" t="str">
        <f>IF(' Brechas'!BC34&gt;0,"Mujer","Hombre")</f>
        <v>Hombre</v>
      </c>
      <c r="BD34" s="368" t="str">
        <f>IF(' Brechas'!BD34&gt;0,"Mujer","Hombre")</f>
        <v>Mujer</v>
      </c>
      <c r="BE34" s="368" t="str">
        <f>IF(' Brechas'!BE34&gt;0,"Mujer","Hombre")</f>
        <v>Hombre</v>
      </c>
      <c r="BF34" s="368" t="str">
        <f>IF(' Brechas'!BF34&gt;0,"Mujer","Hombre")</f>
        <v>Mujer</v>
      </c>
      <c r="BG34" s="368" t="str">
        <f>IF(' Brechas'!BG34&gt;0,"Mujer","Hombre")</f>
        <v>Hombre</v>
      </c>
      <c r="BH34" s="368" t="str">
        <f>IF(' Brechas'!BH34&gt;0,"Mujer","Hombre")</f>
        <v>Hombre</v>
      </c>
      <c r="BI34" s="368" t="str">
        <f>IF(' Brechas'!BI34&gt;0,"Mujer","Hombre")</f>
        <v>Mujer</v>
      </c>
      <c r="BJ34" s="368" t="str">
        <f>IF(' Brechas'!BJ34&gt;0,"Mujer","Hombre")</f>
        <v>Hombre</v>
      </c>
      <c r="BK34" s="368" t="str">
        <f>IF(' Brechas'!BK34&gt;0,"Mujer","Hombre")</f>
        <v>Hombre</v>
      </c>
      <c r="BL34" s="368" t="str">
        <f>IF(' Brechas'!BL34&gt;0,"Mujer","Hombre")</f>
        <v>Hombre</v>
      </c>
      <c r="BM34" s="368" t="str">
        <f>IF(' Brechas'!BM34&gt;0,"Mujer","Hombre")</f>
        <v>Hombre</v>
      </c>
      <c r="BN34" s="368" t="str">
        <f>IF(' Brechas'!BN34&gt;0,"Mujer","Hombre")</f>
        <v>Mujer</v>
      </c>
      <c r="BO34" s="368" t="str">
        <f>IF(' Brechas'!BO34&gt;0,"Mujer","Hombre")</f>
        <v>Mujer</v>
      </c>
      <c r="BP34" s="368" t="str">
        <f>IF(' Brechas'!BP34&gt;0,"Mujer","Hombre")</f>
        <v>Mujer</v>
      </c>
      <c r="BQ34" s="368" t="str">
        <f>IF(' Brechas'!BQ34&gt;0,"Mujer","Hombre")</f>
        <v>Hombre</v>
      </c>
      <c r="BR34" s="368" t="str">
        <f>IF(' Brechas'!BR34&gt;0,"Mujer","Hombre")</f>
        <v>Hombre</v>
      </c>
      <c r="BS34" s="368" t="str">
        <f>IF(' Brechas'!BS34&gt;0,"Mujer","Hombre")</f>
        <v>Hombre</v>
      </c>
      <c r="BT34" s="368" t="str">
        <f>IF(' Brechas'!BT34&gt;0,"Mujer","Hombre")</f>
        <v>Hombre</v>
      </c>
      <c r="BU34" s="368" t="str">
        <f>IF(' Brechas'!BU34&gt;0,"Mujer","Hombre")</f>
        <v>Mujer</v>
      </c>
    </row>
    <row r="35" spans="1:73">
      <c r="A35" s="367">
        <v>5</v>
      </c>
      <c r="B35" s="367" t="s">
        <v>79</v>
      </c>
      <c r="C35" s="367">
        <v>2023</v>
      </c>
      <c r="D35" s="368" t="str">
        <f>IF(' Brechas'!D35&gt;0,"Mujer","Hombre")</f>
        <v>Mujer</v>
      </c>
      <c r="E35" s="368" t="str">
        <f>IF(' Brechas'!E35&gt;0,"Mujer","Hombre")</f>
        <v>Mujer</v>
      </c>
      <c r="F35" s="368" t="str">
        <f>IF(' Brechas'!F35&gt;0,"Mujer","Hombre")</f>
        <v>Mujer</v>
      </c>
      <c r="G35" s="368" t="str">
        <f>IF(' Brechas'!G35&gt;0,"Mujer","Hombre")</f>
        <v>Mujer</v>
      </c>
      <c r="H35" s="368" t="str">
        <f>IF(' Brechas'!H35&gt;0,"Mujer","Hombre")</f>
        <v>Mujer</v>
      </c>
      <c r="I35" s="368" t="str">
        <f>IF(' Brechas'!I35&gt;0,"Mujer","Hombre")</f>
        <v>Mujer</v>
      </c>
      <c r="J35" s="368" t="str">
        <f>IF(' Brechas'!J35&gt;0,"Mujer","Hombre")</f>
        <v>Mujer</v>
      </c>
      <c r="K35" s="368" t="str">
        <f>IF(' Brechas'!K35&gt;0,"Mujer","Hombre")</f>
        <v>Hombre</v>
      </c>
      <c r="L35" s="368" t="str">
        <f>IF(' Brechas'!L35&gt;0,"Mujer","Hombre")</f>
        <v>Mujer</v>
      </c>
      <c r="M35" s="368" t="str">
        <f>IF(' Brechas'!M35&gt;0,"Mujer","Hombre")</f>
        <v>Mujer</v>
      </c>
      <c r="N35" s="368" t="str">
        <f>IF(' Brechas'!N35&gt;0,"Mujer","Hombre")</f>
        <v>Mujer</v>
      </c>
      <c r="O35" s="368" t="str">
        <f>IF(' Brechas'!O35&gt;0,"Mujer","Hombre")</f>
        <v>Mujer</v>
      </c>
      <c r="P35" s="368" t="str">
        <f>IF(' Brechas'!P35&gt;0,"Mujer","Hombre")</f>
        <v>Hombre</v>
      </c>
      <c r="Q35" s="368" t="str">
        <f>IF(' Brechas'!Q35&gt;0,"Mujer","Hombre")</f>
        <v>Hombre</v>
      </c>
      <c r="R35" s="368" t="str">
        <f>IF(' Brechas'!R35&gt;0,"Mujer","Hombre")</f>
        <v>Hombre</v>
      </c>
      <c r="S35" s="368" t="str">
        <f>IF(' Brechas'!S35&gt;0,"Mujer","Hombre")</f>
        <v>Mujer</v>
      </c>
      <c r="T35" s="368" t="str">
        <f>IF(' Brechas'!T35&gt;0,"Mujer","Hombre")</f>
        <v>Mujer</v>
      </c>
      <c r="U35" s="368" t="str">
        <f>IF(' Brechas'!U35&gt;0,"Mujer","Hombre")</f>
        <v>Mujer</v>
      </c>
      <c r="V35" s="368" t="str">
        <f>IF(' Brechas'!V35&gt;0,"Mujer","Hombre")</f>
        <v>Hombre</v>
      </c>
      <c r="W35" s="368" t="str">
        <f>IF(' Brechas'!W35&gt;0,"Mujer","Hombre")</f>
        <v>Mujer</v>
      </c>
      <c r="X35" s="368" t="str">
        <f>IF(' Brechas'!X35&gt;0,"Mujer","Hombre")</f>
        <v>Mujer</v>
      </c>
      <c r="Y35" s="368" t="str">
        <f>IF(' Brechas'!Y35&gt;0,"Mujer","Hombre")</f>
        <v>Mujer</v>
      </c>
      <c r="Z35" s="368" t="str">
        <f>IF(' Brechas'!Z35&gt;0,"Mujer","Hombre")</f>
        <v>Hombre</v>
      </c>
      <c r="AA35" s="368" t="str">
        <f>IF(' Brechas'!AA35&gt;0,"Mujer","Hombre")</f>
        <v>Mujer</v>
      </c>
      <c r="AB35" s="368" t="str">
        <f>IF(' Brechas'!AB35&gt;0,"Mujer","Hombre")</f>
        <v>Hombre</v>
      </c>
      <c r="AC35" s="368" t="str">
        <f>IF(' Brechas'!AC35&gt;0,"Mujer","Hombre")</f>
        <v>Hombre</v>
      </c>
      <c r="AD35" s="368" t="str">
        <f>IF(' Brechas'!AD35&gt;0,"Mujer","Hombre")</f>
        <v>Hombre</v>
      </c>
      <c r="AE35" s="368" t="str">
        <f>IF(' Brechas'!AE35&gt;0,"Mujer","Hombre")</f>
        <v>Hombre</v>
      </c>
      <c r="AF35" s="368" t="str">
        <f>IF(' Brechas'!AF35&gt;0,"Mujer","Hombre")</f>
        <v>Mujer</v>
      </c>
      <c r="AG35" s="368" t="str">
        <f>IF(' Brechas'!AG35&gt;0,"Mujer","Hombre")</f>
        <v>Mujer</v>
      </c>
      <c r="AH35" s="368" t="str">
        <f>IF(' Brechas'!AH35&gt;0,"Mujer","Hombre")</f>
        <v>Mujer</v>
      </c>
      <c r="AI35" s="368" t="str">
        <f>IF(' Brechas'!AI35&gt;0,"Mujer","Hombre")</f>
        <v>Mujer</v>
      </c>
      <c r="AJ35" s="368" t="str">
        <f>IF(' Brechas'!AJ35&gt;0,"Mujer","Hombre")</f>
        <v>Mujer</v>
      </c>
      <c r="AK35" s="368" t="str">
        <f>IF(' Brechas'!AK35&gt;0,"Mujer","Hombre")</f>
        <v>Mujer</v>
      </c>
      <c r="AL35" s="368" t="str">
        <f>IF(' Brechas'!AL35&gt;0,"Mujer","Hombre")</f>
        <v>Mujer</v>
      </c>
      <c r="AM35" s="368" t="str">
        <f>IF(' Brechas'!AM35&gt;0,"Mujer","Hombre")</f>
        <v>Mujer</v>
      </c>
      <c r="AN35" s="368" t="str">
        <f>IF(' Brechas'!AN35&gt;0,"Mujer","Hombre")</f>
        <v>Mujer</v>
      </c>
      <c r="AO35" s="368" t="str">
        <f>IF(' Brechas'!AO35&gt;0,"Mujer","Hombre")</f>
        <v>Hombre</v>
      </c>
      <c r="AP35" s="368" t="str">
        <f>IF(' Brechas'!AP35&gt;0,"Mujer","Hombre")</f>
        <v>Hombre</v>
      </c>
      <c r="AQ35" s="368" t="str">
        <f>IF(' Brechas'!AQ35&gt;0,"Mujer","Hombre")</f>
        <v>Hombre</v>
      </c>
      <c r="AR35" s="368" t="str">
        <f>IF(' Brechas'!AR35&gt;0,"Mujer","Hombre")</f>
        <v>Hombre</v>
      </c>
      <c r="AS35" s="368" t="str">
        <f>IF(' Brechas'!AS35&gt;0,"Mujer","Hombre")</f>
        <v>Hombre</v>
      </c>
      <c r="AT35" s="368" t="str">
        <f>IF(' Brechas'!AT35&gt;0,"Mujer","Hombre")</f>
        <v>Hombre</v>
      </c>
      <c r="AU35" s="368" t="str">
        <f>IF(' Brechas'!AU35&gt;0,"Mujer","Hombre")</f>
        <v>Hombre</v>
      </c>
      <c r="AV35" s="368" t="str">
        <f>IF(' Brechas'!AV35&gt;0,"Mujer","Hombre")</f>
        <v>Hombre</v>
      </c>
      <c r="AW35" s="368" t="str">
        <f>IF(' Brechas'!AW35&gt;0,"Mujer","Hombre")</f>
        <v>Mujer</v>
      </c>
      <c r="AX35" s="368" t="str">
        <f>IF(' Brechas'!AX35&gt;0,"Mujer","Hombre")</f>
        <v>Mujer</v>
      </c>
      <c r="AY35" s="368" t="str">
        <f>IF(' Brechas'!AY35&gt;0,"Mujer","Hombre")</f>
        <v>Mujer</v>
      </c>
      <c r="AZ35" s="368" t="str">
        <f>IF(' Brechas'!AZ35&gt;0,"Mujer","Hombre")</f>
        <v>Mujer</v>
      </c>
      <c r="BA35" s="368" t="str">
        <f>IF(' Brechas'!BA35&gt;0,"Mujer","Hombre")</f>
        <v>Hombre</v>
      </c>
      <c r="BB35" s="368" t="str">
        <f>IF(' Brechas'!BB35&gt;0,"Mujer","Hombre")</f>
        <v>Hombre</v>
      </c>
      <c r="BC35" s="368" t="str">
        <f>IF(' Brechas'!BC35&gt;0,"Mujer","Hombre")</f>
        <v>Mujer</v>
      </c>
      <c r="BD35" s="368" t="str">
        <f>IF(' Brechas'!BD35&gt;0,"Mujer","Hombre")</f>
        <v>Hombre</v>
      </c>
      <c r="BE35" s="368" t="str">
        <f>IF(' Brechas'!BE35&gt;0,"Mujer","Hombre")</f>
        <v>Hombre</v>
      </c>
      <c r="BF35" s="368" t="str">
        <f>IF(' Brechas'!BF35&gt;0,"Mujer","Hombre")</f>
        <v>Hombre</v>
      </c>
      <c r="BG35" s="368" t="str">
        <f>IF(' Brechas'!BG35&gt;0,"Mujer","Hombre")</f>
        <v>Hombre</v>
      </c>
      <c r="BH35" s="368" t="str">
        <f>IF(' Brechas'!BH35&gt;0,"Mujer","Hombre")</f>
        <v>Hombre</v>
      </c>
      <c r="BI35" s="368" t="str">
        <f>IF(' Brechas'!BI35&gt;0,"Mujer","Hombre")</f>
        <v>Mujer</v>
      </c>
      <c r="BJ35" s="368" t="str">
        <f>IF(' Brechas'!BJ35&gt;0,"Mujer","Hombre")</f>
        <v>Hombre</v>
      </c>
      <c r="BK35" s="368" t="str">
        <f>IF(' Brechas'!BK35&gt;0,"Mujer","Hombre")</f>
        <v>Hombre</v>
      </c>
      <c r="BL35" s="368" t="str">
        <f>IF(' Brechas'!BL35&gt;0,"Mujer","Hombre")</f>
        <v>Hombre</v>
      </c>
      <c r="BM35" s="368" t="str">
        <f>IF(' Brechas'!BM35&gt;0,"Mujer","Hombre")</f>
        <v>Mujer</v>
      </c>
      <c r="BN35" s="368" t="str">
        <f>IF(' Brechas'!BN35&gt;0,"Mujer","Hombre")</f>
        <v>Mujer</v>
      </c>
      <c r="BO35" s="368" t="str">
        <f>IF(' Brechas'!BO35&gt;0,"Mujer","Hombre")</f>
        <v>Hombre</v>
      </c>
      <c r="BP35" s="368" t="str">
        <f>IF(' Brechas'!BP35&gt;0,"Mujer","Hombre")</f>
        <v>Hombre</v>
      </c>
      <c r="BQ35" s="368" t="str">
        <f>IF(' Brechas'!BQ35&gt;0,"Mujer","Hombre")</f>
        <v>Mujer</v>
      </c>
      <c r="BR35" s="368" t="str">
        <f>IF(' Brechas'!BR35&gt;0,"Mujer","Hombre")</f>
        <v>Mujer</v>
      </c>
      <c r="BS35" s="368" t="str">
        <f>IF(' Brechas'!BS35&gt;0,"Mujer","Hombre")</f>
        <v>Hombre</v>
      </c>
      <c r="BT35" s="368" t="str">
        <f>IF(' Brechas'!BT35&gt;0,"Mujer","Hombre")</f>
        <v>Hombre</v>
      </c>
      <c r="BU35" s="368" t="str">
        <f>IF(' Brechas'!BU35&gt;0,"Mujer","Hombre")</f>
        <v>Hombre</v>
      </c>
    </row>
    <row r="36" spans="1:73">
      <c r="A36" s="367">
        <v>8</v>
      </c>
      <c r="B36" s="367" t="s">
        <v>81</v>
      </c>
      <c r="C36" s="367">
        <v>2023</v>
      </c>
      <c r="D36" s="368" t="str">
        <f>IF(' Brechas'!D36&gt;0,"Mujer","Hombre")</f>
        <v>Mujer</v>
      </c>
      <c r="E36" s="368" t="str">
        <f>IF(' Brechas'!E36&gt;0,"Mujer","Hombre")</f>
        <v>Hombre</v>
      </c>
      <c r="F36" s="368" t="str">
        <f>IF(' Brechas'!F36&gt;0,"Mujer","Hombre")</f>
        <v>Mujer</v>
      </c>
      <c r="G36" s="368" t="str">
        <f>IF(' Brechas'!G36&gt;0,"Mujer","Hombre")</f>
        <v>Mujer</v>
      </c>
      <c r="H36" s="368" t="str">
        <f>IF(' Brechas'!H36&gt;0,"Mujer","Hombre")</f>
        <v>Mujer</v>
      </c>
      <c r="I36" s="368" t="str">
        <f>IF(' Brechas'!I36&gt;0,"Mujer","Hombre")</f>
        <v>Mujer</v>
      </c>
      <c r="J36" s="368" t="str">
        <f>IF(' Brechas'!J36&gt;0,"Mujer","Hombre")</f>
        <v>Mujer</v>
      </c>
      <c r="K36" s="368" t="str">
        <f>IF(' Brechas'!K36&gt;0,"Mujer","Hombre")</f>
        <v>Mujer</v>
      </c>
      <c r="L36" s="368" t="str">
        <f>IF(' Brechas'!L36&gt;0,"Mujer","Hombre")</f>
        <v>Mujer</v>
      </c>
      <c r="M36" s="368" t="str">
        <f>IF(' Brechas'!M36&gt;0,"Mujer","Hombre")</f>
        <v>Mujer</v>
      </c>
      <c r="N36" s="368" t="str">
        <f>IF(' Brechas'!N36&gt;0,"Mujer","Hombre")</f>
        <v>Mujer</v>
      </c>
      <c r="O36" s="368" t="str">
        <f>IF(' Brechas'!O36&gt;0,"Mujer","Hombre")</f>
        <v>Mujer</v>
      </c>
      <c r="P36" s="368" t="str">
        <f>IF(' Brechas'!P36&gt;0,"Mujer","Hombre")</f>
        <v>Hombre</v>
      </c>
      <c r="Q36" s="368" t="str">
        <f>IF(' Brechas'!Q36&gt;0,"Mujer","Hombre")</f>
        <v>Mujer</v>
      </c>
      <c r="R36" s="368" t="str">
        <f>IF(' Brechas'!R36&gt;0,"Mujer","Hombre")</f>
        <v>Mujer</v>
      </c>
      <c r="S36" s="368" t="str">
        <f>IF(' Brechas'!S36&gt;0,"Mujer","Hombre")</f>
        <v>Mujer</v>
      </c>
      <c r="T36" s="368" t="str">
        <f>IF(' Brechas'!T36&gt;0,"Mujer","Hombre")</f>
        <v>Hombre</v>
      </c>
      <c r="U36" s="368" t="str">
        <f>IF(' Brechas'!U36&gt;0,"Mujer","Hombre")</f>
        <v>Mujer</v>
      </c>
      <c r="V36" s="368" t="str">
        <f>IF(' Brechas'!V36&gt;0,"Mujer","Hombre")</f>
        <v>Mujer</v>
      </c>
      <c r="W36" s="368" t="str">
        <f>IF(' Brechas'!W36&gt;0,"Mujer","Hombre")</f>
        <v>Mujer</v>
      </c>
      <c r="X36" s="368" t="str">
        <f>IF(' Brechas'!X36&gt;0,"Mujer","Hombre")</f>
        <v>Mujer</v>
      </c>
      <c r="Y36" s="368" t="str">
        <f>IF(' Brechas'!Y36&gt;0,"Mujer","Hombre")</f>
        <v>Mujer</v>
      </c>
      <c r="Z36" s="368" t="str">
        <f>IF(' Brechas'!Z36&gt;0,"Mujer","Hombre")</f>
        <v>Hombre</v>
      </c>
      <c r="AA36" s="368" t="str">
        <f>IF(' Brechas'!AA36&gt;0,"Mujer","Hombre")</f>
        <v>Hombre</v>
      </c>
      <c r="AB36" s="368" t="str">
        <f>IF(' Brechas'!AB36&gt;0,"Mujer","Hombre")</f>
        <v>Hombre</v>
      </c>
      <c r="AC36" s="368" t="str">
        <f>IF(' Brechas'!AC36&gt;0,"Mujer","Hombre")</f>
        <v>Hombre</v>
      </c>
      <c r="AD36" s="368" t="str">
        <f>IF(' Brechas'!AD36&gt;0,"Mujer","Hombre")</f>
        <v>Hombre</v>
      </c>
      <c r="AE36" s="368" t="str">
        <f>IF(' Brechas'!AE36&gt;0,"Mujer","Hombre")</f>
        <v>Hombre</v>
      </c>
      <c r="AF36" s="368" t="str">
        <f>IF(' Brechas'!AF36&gt;0,"Mujer","Hombre")</f>
        <v>Hombre</v>
      </c>
      <c r="AG36" s="368" t="str">
        <f>IF(' Brechas'!AG36&gt;0,"Mujer","Hombre")</f>
        <v>Mujer</v>
      </c>
      <c r="AH36" s="368" t="str">
        <f>IF(' Brechas'!AH36&gt;0,"Mujer","Hombre")</f>
        <v>Mujer</v>
      </c>
      <c r="AI36" s="368" t="str">
        <f>IF(' Brechas'!AI36&gt;0,"Mujer","Hombre")</f>
        <v>Mujer</v>
      </c>
      <c r="AJ36" s="368" t="str">
        <f>IF(' Brechas'!AJ36&gt;0,"Mujer","Hombre")</f>
        <v>Mujer</v>
      </c>
      <c r="AK36" s="368" t="str">
        <f>IF(' Brechas'!AK36&gt;0,"Mujer","Hombre")</f>
        <v>Mujer</v>
      </c>
      <c r="AL36" s="368" t="str">
        <f>IF(' Brechas'!AL36&gt;0,"Mujer","Hombre")</f>
        <v>Hombre</v>
      </c>
      <c r="AM36" s="368" t="str">
        <f>IF(' Brechas'!AM36&gt;0,"Mujer","Hombre")</f>
        <v>Mujer</v>
      </c>
      <c r="AN36" s="368" t="str">
        <f>IF(' Brechas'!AN36&gt;0,"Mujer","Hombre")</f>
        <v>Mujer</v>
      </c>
      <c r="AO36" s="368" t="str">
        <f>IF(' Brechas'!AO36&gt;0,"Mujer","Hombre")</f>
        <v>Hombre</v>
      </c>
      <c r="AP36" s="368" t="str">
        <f>IF(' Brechas'!AP36&gt;0,"Mujer","Hombre")</f>
        <v>Hombre</v>
      </c>
      <c r="AQ36" s="368" t="str">
        <f>IF(' Brechas'!AQ36&gt;0,"Mujer","Hombre")</f>
        <v>Hombre</v>
      </c>
      <c r="AR36" s="368" t="str">
        <f>IF(' Brechas'!AR36&gt;0,"Mujer","Hombre")</f>
        <v>Hombre</v>
      </c>
      <c r="AS36" s="368" t="str">
        <f>IF(' Brechas'!AS36&gt;0,"Mujer","Hombre")</f>
        <v>Hombre</v>
      </c>
      <c r="AT36" s="368" t="str">
        <f>IF(' Brechas'!AT36&gt;0,"Mujer","Hombre")</f>
        <v>Mujer</v>
      </c>
      <c r="AU36" s="368" t="str">
        <f>IF(' Brechas'!AU36&gt;0,"Mujer","Hombre")</f>
        <v>Mujer</v>
      </c>
      <c r="AV36" s="368" t="str">
        <f>IF(' Brechas'!AV36&gt;0,"Mujer","Hombre")</f>
        <v>Hombre</v>
      </c>
      <c r="AW36" s="368" t="str">
        <f>IF(' Brechas'!AW36&gt;0,"Mujer","Hombre")</f>
        <v>Hombre</v>
      </c>
      <c r="AX36" s="368" t="str">
        <f>IF(' Brechas'!AX36&gt;0,"Mujer","Hombre")</f>
        <v>Hombre</v>
      </c>
      <c r="AY36" s="368" t="str">
        <f>IF(' Brechas'!AY36&gt;0,"Mujer","Hombre")</f>
        <v>Mujer</v>
      </c>
      <c r="AZ36" s="368" t="str">
        <f>IF(' Brechas'!AZ36&gt;0,"Mujer","Hombre")</f>
        <v>Mujer</v>
      </c>
      <c r="BA36" s="368" t="str">
        <f>IF(' Brechas'!BA36&gt;0,"Mujer","Hombre")</f>
        <v>Hombre</v>
      </c>
      <c r="BB36" s="368" t="str">
        <f>IF(' Brechas'!BB36&gt;0,"Mujer","Hombre")</f>
        <v>Hombre</v>
      </c>
      <c r="BC36" s="368" t="str">
        <f>IF(' Brechas'!BC36&gt;0,"Mujer","Hombre")</f>
        <v>Mujer</v>
      </c>
      <c r="BD36" s="368" t="str">
        <f>IF(' Brechas'!BD36&gt;0,"Mujer","Hombre")</f>
        <v>Mujer</v>
      </c>
      <c r="BE36" s="368" t="str">
        <f>IF(' Brechas'!BE36&gt;0,"Mujer","Hombre")</f>
        <v>Hombre</v>
      </c>
      <c r="BF36" s="368" t="str">
        <f>IF(' Brechas'!BF36&gt;0,"Mujer","Hombre")</f>
        <v>Hombre</v>
      </c>
      <c r="BG36" s="368" t="str">
        <f>IF(' Brechas'!BG36&gt;0,"Mujer","Hombre")</f>
        <v>Hombre</v>
      </c>
      <c r="BH36" s="368" t="str">
        <f>IF(' Brechas'!BH36&gt;0,"Mujer","Hombre")</f>
        <v>Hombre</v>
      </c>
      <c r="BI36" s="368" t="str">
        <f>IF(' Brechas'!BI36&gt;0,"Mujer","Hombre")</f>
        <v>Mujer</v>
      </c>
      <c r="BJ36" s="368" t="str">
        <f>IF(' Brechas'!BJ36&gt;0,"Mujer","Hombre")</f>
        <v>Hombre</v>
      </c>
      <c r="BK36" s="368" t="str">
        <f>IF(' Brechas'!BK36&gt;0,"Mujer","Hombre")</f>
        <v>Hombre</v>
      </c>
      <c r="BL36" s="368" t="str">
        <f>IF(' Brechas'!BL36&gt;0,"Mujer","Hombre")</f>
        <v>Hombre</v>
      </c>
      <c r="BM36" s="368" t="str">
        <f>IF(' Brechas'!BM36&gt;0,"Mujer","Hombre")</f>
        <v>Mujer</v>
      </c>
      <c r="BN36" s="368" t="str">
        <f>IF(' Brechas'!BN36&gt;0,"Mujer","Hombre")</f>
        <v>Mujer</v>
      </c>
      <c r="BO36" s="368" t="str">
        <f>IF(' Brechas'!BO36&gt;0,"Mujer","Hombre")</f>
        <v>Hombre</v>
      </c>
      <c r="BP36" s="368" t="str">
        <f>IF(' Brechas'!BP36&gt;0,"Mujer","Hombre")</f>
        <v>Hombre</v>
      </c>
      <c r="BQ36" s="368" t="str">
        <f>IF(' Brechas'!BQ36&gt;0,"Mujer","Hombre")</f>
        <v>Mujer</v>
      </c>
      <c r="BR36" s="368" t="str">
        <f>IF(' Brechas'!BR36&gt;0,"Mujer","Hombre")</f>
        <v>Mujer</v>
      </c>
      <c r="BS36" s="368" t="str">
        <f>IF(' Brechas'!BS36&gt;0,"Mujer","Hombre")</f>
        <v>Hombre</v>
      </c>
      <c r="BT36" s="368" t="str">
        <f>IF(' Brechas'!BT36&gt;0,"Mujer","Hombre")</f>
        <v>Hombre</v>
      </c>
      <c r="BU36" s="368" t="str">
        <f>IF(' Brechas'!BU36&gt;0,"Mujer","Hombre")</f>
        <v>Hombre</v>
      </c>
    </row>
    <row r="37" spans="1:73" ht="27">
      <c r="A37" s="367">
        <v>11</v>
      </c>
      <c r="B37" s="367" t="s">
        <v>82</v>
      </c>
      <c r="C37" s="367">
        <v>2023</v>
      </c>
      <c r="D37" s="368" t="str">
        <f>IF(' Brechas'!D37&gt;0,"Mujer","Hombre")</f>
        <v>Mujer</v>
      </c>
      <c r="E37" s="368" t="str">
        <f>IF(' Brechas'!E37&gt;0,"Mujer","Hombre")</f>
        <v>Hombre</v>
      </c>
      <c r="F37" s="368" t="str">
        <f>IF(' Brechas'!F37&gt;0,"Mujer","Hombre")</f>
        <v>Mujer</v>
      </c>
      <c r="G37" s="368" t="str">
        <f>IF(' Brechas'!G37&gt;0,"Mujer","Hombre")</f>
        <v>Mujer</v>
      </c>
      <c r="H37" s="368" t="str">
        <f>IF(' Brechas'!H37&gt;0,"Mujer","Hombre")</f>
        <v>Mujer</v>
      </c>
      <c r="I37" s="368" t="str">
        <f>IF(' Brechas'!I37&gt;0,"Mujer","Hombre")</f>
        <v>Mujer</v>
      </c>
      <c r="J37" s="368" t="str">
        <f>IF(' Brechas'!J37&gt;0,"Mujer","Hombre")</f>
        <v>Mujer</v>
      </c>
      <c r="K37" s="368" t="str">
        <f>IF(' Brechas'!K37&gt;0,"Mujer","Hombre")</f>
        <v>Mujer</v>
      </c>
      <c r="L37" s="368" t="str">
        <f>IF(' Brechas'!L37&gt;0,"Mujer","Hombre")</f>
        <v>Mujer</v>
      </c>
      <c r="M37" s="368" t="str">
        <f>IF(' Brechas'!M37&gt;0,"Mujer","Hombre")</f>
        <v>Mujer</v>
      </c>
      <c r="N37" s="368" t="str">
        <f>IF(' Brechas'!N37&gt;0,"Mujer","Hombre")</f>
        <v>Mujer</v>
      </c>
      <c r="O37" s="368" t="str">
        <f>IF(' Brechas'!O37&gt;0,"Mujer","Hombre")</f>
        <v>Hombre</v>
      </c>
      <c r="P37" s="368" t="str">
        <f>IF(' Brechas'!P37&gt;0,"Mujer","Hombre")</f>
        <v>Hombre</v>
      </c>
      <c r="Q37" s="368" t="str">
        <f>IF(' Brechas'!Q37&gt;0,"Mujer","Hombre")</f>
        <v>Hombre</v>
      </c>
      <c r="R37" s="368" t="str">
        <f>IF(' Brechas'!R37&gt;0,"Mujer","Hombre")</f>
        <v>Mujer</v>
      </c>
      <c r="S37" s="368" t="str">
        <f>IF(' Brechas'!S37&gt;0,"Mujer","Hombre")</f>
        <v>Mujer</v>
      </c>
      <c r="T37" s="368" t="str">
        <f>IF(' Brechas'!T37&gt;0,"Mujer","Hombre")</f>
        <v>Mujer</v>
      </c>
      <c r="U37" s="368" t="str">
        <f>IF(' Brechas'!U37&gt;0,"Mujer","Hombre")</f>
        <v>Mujer</v>
      </c>
      <c r="V37" s="368" t="str">
        <f>IF(' Brechas'!V37&gt;0,"Mujer","Hombre")</f>
        <v>Hombre</v>
      </c>
      <c r="W37" s="368" t="str">
        <f>IF(' Brechas'!W37&gt;0,"Mujer","Hombre")</f>
        <v>Mujer</v>
      </c>
      <c r="X37" s="368" t="str">
        <f>IF(' Brechas'!X37&gt;0,"Mujer","Hombre")</f>
        <v>Mujer</v>
      </c>
      <c r="Y37" s="368" t="str">
        <f>IF(' Brechas'!Y37&gt;0,"Mujer","Hombre")</f>
        <v>Mujer</v>
      </c>
      <c r="Z37" s="368" t="str">
        <f>IF(' Brechas'!Z37&gt;0,"Mujer","Hombre")</f>
        <v>Mujer</v>
      </c>
      <c r="AA37" s="368" t="str">
        <f>IF(' Brechas'!AA37&gt;0,"Mujer","Hombre")</f>
        <v>Hombre</v>
      </c>
      <c r="AB37" s="368" t="str">
        <f>IF(' Brechas'!AB37&gt;0,"Mujer","Hombre")</f>
        <v>Hombre</v>
      </c>
      <c r="AC37" s="368" t="str">
        <f>IF(' Brechas'!AC37&gt;0,"Mujer","Hombre")</f>
        <v>Hombre</v>
      </c>
      <c r="AD37" s="368" t="str">
        <f>IF(' Brechas'!AD37&gt;0,"Mujer","Hombre")</f>
        <v>Hombre</v>
      </c>
      <c r="AE37" s="368" t="str">
        <f>IF(' Brechas'!AE37&gt;0,"Mujer","Hombre")</f>
        <v>Hombre</v>
      </c>
      <c r="AF37" s="368" t="str">
        <f>IF(' Brechas'!AF37&gt;0,"Mujer","Hombre")</f>
        <v>Mujer</v>
      </c>
      <c r="AG37" s="368" t="str">
        <f>IF(' Brechas'!AG37&gt;0,"Mujer","Hombre")</f>
        <v>Mujer</v>
      </c>
      <c r="AH37" s="368" t="str">
        <f>IF(' Brechas'!AH37&gt;0,"Mujer","Hombre")</f>
        <v>Mujer</v>
      </c>
      <c r="AI37" s="368" t="str">
        <f>IF(' Brechas'!AI37&gt;0,"Mujer","Hombre")</f>
        <v>Mujer</v>
      </c>
      <c r="AJ37" s="368" t="str">
        <f>IF(' Brechas'!AJ37&gt;0,"Mujer","Hombre")</f>
        <v>Mujer</v>
      </c>
      <c r="AK37" s="368" t="str">
        <f>IF(' Brechas'!AK37&gt;0,"Mujer","Hombre")</f>
        <v>Mujer</v>
      </c>
      <c r="AL37" s="368" t="str">
        <f>IF(' Brechas'!AL37&gt;0,"Mujer","Hombre")</f>
        <v>Hombre</v>
      </c>
      <c r="AM37" s="368" t="str">
        <f>IF(' Brechas'!AM37&gt;0,"Mujer","Hombre")</f>
        <v>Mujer</v>
      </c>
      <c r="AN37" s="368" t="str">
        <f>IF(' Brechas'!AN37&gt;0,"Mujer","Hombre")</f>
        <v>Mujer</v>
      </c>
      <c r="AO37" s="368" t="str">
        <f>IF(' Brechas'!AO37&gt;0,"Mujer","Hombre")</f>
        <v>Hombre</v>
      </c>
      <c r="AP37" s="368" t="str">
        <f>IF(' Brechas'!AP37&gt;0,"Mujer","Hombre")</f>
        <v>Hombre</v>
      </c>
      <c r="AQ37" s="368" t="str">
        <f>IF(' Brechas'!AQ37&gt;0,"Mujer","Hombre")</f>
        <v>Hombre</v>
      </c>
      <c r="AR37" s="368" t="str">
        <f>IF(' Brechas'!AR37&gt;0,"Mujer","Hombre")</f>
        <v>Hombre</v>
      </c>
      <c r="AS37" s="368" t="str">
        <f>IF(' Brechas'!AS37&gt;0,"Mujer","Hombre")</f>
        <v>Hombre</v>
      </c>
      <c r="AT37" s="368" t="str">
        <f>IF(' Brechas'!AT37&gt;0,"Mujer","Hombre")</f>
        <v>Hombre</v>
      </c>
      <c r="AU37" s="368" t="str">
        <f>IF(' Brechas'!AU37&gt;0,"Mujer","Hombre")</f>
        <v>Mujer</v>
      </c>
      <c r="AV37" s="368" t="str">
        <f>IF(' Brechas'!AV37&gt;0,"Mujer","Hombre")</f>
        <v>Hombre</v>
      </c>
      <c r="AW37" s="368" t="str">
        <f>IF(' Brechas'!AW37&gt;0,"Mujer","Hombre")</f>
        <v>Hombre</v>
      </c>
      <c r="AX37" s="368" t="str">
        <f>IF(' Brechas'!AX37&gt;0,"Mujer","Hombre")</f>
        <v>Mujer</v>
      </c>
      <c r="AY37" s="368" t="str">
        <f>IF(' Brechas'!AY37&gt;0,"Mujer","Hombre")</f>
        <v>Mujer</v>
      </c>
      <c r="AZ37" s="368" t="str">
        <f>IF(' Brechas'!AZ37&gt;0,"Mujer","Hombre")</f>
        <v>Mujer</v>
      </c>
      <c r="BA37" s="368" t="str">
        <f>IF(' Brechas'!BA37&gt;0,"Mujer","Hombre")</f>
        <v>Hombre</v>
      </c>
      <c r="BB37" s="368" t="str">
        <f>IF(' Brechas'!BB37&gt;0,"Mujer","Hombre")</f>
        <v>Hombre</v>
      </c>
      <c r="BC37" s="368" t="str">
        <f>IF(' Brechas'!BC37&gt;0,"Mujer","Hombre")</f>
        <v>Hombre</v>
      </c>
      <c r="BD37" s="368" t="str">
        <f>IF(' Brechas'!BD37&gt;0,"Mujer","Hombre")</f>
        <v>Mujer</v>
      </c>
      <c r="BE37" s="368" t="str">
        <f>IF(' Brechas'!BE37&gt;0,"Mujer","Hombre")</f>
        <v>Hombre</v>
      </c>
      <c r="BF37" s="368" t="str">
        <f>IF(' Brechas'!BF37&gt;0,"Mujer","Hombre")</f>
        <v>Hombre</v>
      </c>
      <c r="BG37" s="368" t="str">
        <f>IF(' Brechas'!BG37&gt;0,"Mujer","Hombre")</f>
        <v>Hombre</v>
      </c>
      <c r="BH37" s="368" t="str">
        <f>IF(' Brechas'!BH37&gt;0,"Mujer","Hombre")</f>
        <v>Hombre</v>
      </c>
      <c r="BI37" s="368" t="str">
        <f>IF(' Brechas'!BI37&gt;0,"Mujer","Hombre")</f>
        <v>Mujer</v>
      </c>
      <c r="BJ37" s="368" t="str">
        <f>IF(' Brechas'!BJ37&gt;0,"Mujer","Hombre")</f>
        <v>Hombre</v>
      </c>
      <c r="BK37" s="368" t="str">
        <f>IF(' Brechas'!BK37&gt;0,"Mujer","Hombre")</f>
        <v>Hombre</v>
      </c>
      <c r="BL37" s="368" t="str">
        <f>IF(' Brechas'!BL37&gt;0,"Mujer","Hombre")</f>
        <v>Hombre</v>
      </c>
      <c r="BM37" s="368" t="str">
        <f>IF(' Brechas'!BM37&gt;0,"Mujer","Hombre")</f>
        <v>Mujer</v>
      </c>
      <c r="BN37" s="368" t="str">
        <f>IF(' Brechas'!BN37&gt;0,"Mujer","Hombre")</f>
        <v>Mujer</v>
      </c>
      <c r="BO37" s="368" t="str">
        <f>IF(' Brechas'!BO37&gt;0,"Mujer","Hombre")</f>
        <v>Hombre</v>
      </c>
      <c r="BP37" s="368" t="str">
        <f>IF(' Brechas'!BP37&gt;0,"Mujer","Hombre")</f>
        <v>Hombre</v>
      </c>
      <c r="BQ37" s="368" t="str">
        <f>IF(' Brechas'!BQ37&gt;0,"Mujer","Hombre")</f>
        <v>Mujer</v>
      </c>
      <c r="BR37" s="368" t="str">
        <f>IF(' Brechas'!BR37&gt;0,"Mujer","Hombre")</f>
        <v>Hombre</v>
      </c>
      <c r="BS37" s="368" t="str">
        <f>IF(' Brechas'!BS37&gt;0,"Mujer","Hombre")</f>
        <v>Mujer</v>
      </c>
      <c r="BT37" s="368" t="str">
        <f>IF(' Brechas'!BT37&gt;0,"Mujer","Hombre")</f>
        <v>Hombre</v>
      </c>
      <c r="BU37" s="368" t="str">
        <f>IF(' Brechas'!BU37&gt;0,"Mujer","Hombre")</f>
        <v>Hombre</v>
      </c>
    </row>
    <row r="38" spans="1:73">
      <c r="A38" s="367">
        <v>13</v>
      </c>
      <c r="B38" s="367" t="s">
        <v>83</v>
      </c>
      <c r="C38" s="367">
        <v>2023</v>
      </c>
      <c r="D38" s="368" t="str">
        <f>IF(' Brechas'!D38&gt;0,"Mujer","Hombre")</f>
        <v>Hombre</v>
      </c>
      <c r="E38" s="368" t="str">
        <f>IF(' Brechas'!E38&gt;0,"Mujer","Hombre")</f>
        <v>Mujer</v>
      </c>
      <c r="F38" s="368" t="str">
        <f>IF(' Brechas'!F38&gt;0,"Mujer","Hombre")</f>
        <v>Mujer</v>
      </c>
      <c r="G38" s="368" t="str">
        <f>IF(' Brechas'!G38&gt;0,"Mujer","Hombre")</f>
        <v>Mujer</v>
      </c>
      <c r="H38" s="368" t="str">
        <f>IF(' Brechas'!H38&gt;0,"Mujer","Hombre")</f>
        <v>Mujer</v>
      </c>
      <c r="I38" s="368" t="str">
        <f>IF(' Brechas'!I38&gt;0,"Mujer","Hombre")</f>
        <v>Mujer</v>
      </c>
      <c r="J38" s="368" t="str">
        <f>IF(' Brechas'!J38&gt;0,"Mujer","Hombre")</f>
        <v>Mujer</v>
      </c>
      <c r="K38" s="368" t="str">
        <f>IF(' Brechas'!K38&gt;0,"Mujer","Hombre")</f>
        <v>Mujer</v>
      </c>
      <c r="L38" s="368" t="str">
        <f>IF(' Brechas'!L38&gt;0,"Mujer","Hombre")</f>
        <v>Mujer</v>
      </c>
      <c r="M38" s="368" t="str">
        <f>IF(' Brechas'!M38&gt;0,"Mujer","Hombre")</f>
        <v>Mujer</v>
      </c>
      <c r="N38" s="368" t="str">
        <f>IF(' Brechas'!N38&gt;0,"Mujer","Hombre")</f>
        <v>Mujer</v>
      </c>
      <c r="O38" s="368" t="str">
        <f>IF(' Brechas'!O38&gt;0,"Mujer","Hombre")</f>
        <v>Hombre</v>
      </c>
      <c r="P38" s="368" t="str">
        <f>IF(' Brechas'!P38&gt;0,"Mujer","Hombre")</f>
        <v>Hombre</v>
      </c>
      <c r="Q38" s="368" t="str">
        <f>IF(' Brechas'!Q38&gt;0,"Mujer","Hombre")</f>
        <v>Hombre</v>
      </c>
      <c r="R38" s="368" t="str">
        <f>IF(' Brechas'!R38&gt;0,"Mujer","Hombre")</f>
        <v>Hombre</v>
      </c>
      <c r="S38" s="368" t="str">
        <f>IF(' Brechas'!S38&gt;0,"Mujer","Hombre")</f>
        <v>Mujer</v>
      </c>
      <c r="T38" s="368" t="str">
        <f>IF(' Brechas'!T38&gt;0,"Mujer","Hombre")</f>
        <v>Mujer</v>
      </c>
      <c r="U38" s="368" t="str">
        <f>IF(' Brechas'!U38&gt;0,"Mujer","Hombre")</f>
        <v>Mujer</v>
      </c>
      <c r="V38" s="368" t="str">
        <f>IF(' Brechas'!V38&gt;0,"Mujer","Hombre")</f>
        <v>Hombre</v>
      </c>
      <c r="W38" s="368" t="str">
        <f>IF(' Brechas'!W38&gt;0,"Mujer","Hombre")</f>
        <v>Mujer</v>
      </c>
      <c r="X38" s="368" t="str">
        <f>IF(' Brechas'!X38&gt;0,"Mujer","Hombre")</f>
        <v>Mujer</v>
      </c>
      <c r="Y38" s="368" t="str">
        <f>IF(' Brechas'!Y38&gt;0,"Mujer","Hombre")</f>
        <v>Mujer</v>
      </c>
      <c r="Z38" s="368" t="str">
        <f>IF(' Brechas'!Z38&gt;0,"Mujer","Hombre")</f>
        <v>Hombre</v>
      </c>
      <c r="AA38" s="368" t="str">
        <f>IF(' Brechas'!AA38&gt;0,"Mujer","Hombre")</f>
        <v>Hombre</v>
      </c>
      <c r="AB38" s="368" t="str">
        <f>IF(' Brechas'!AB38&gt;0,"Mujer","Hombre")</f>
        <v>Hombre</v>
      </c>
      <c r="AC38" s="368" t="str">
        <f>IF(' Brechas'!AC38&gt;0,"Mujer","Hombre")</f>
        <v>Hombre</v>
      </c>
      <c r="AD38" s="368" t="str">
        <f>IF(' Brechas'!AD38&gt;0,"Mujer","Hombre")</f>
        <v>Hombre</v>
      </c>
      <c r="AE38" s="368" t="str">
        <f>IF(' Brechas'!AE38&gt;0,"Mujer","Hombre")</f>
        <v>Hombre</v>
      </c>
      <c r="AF38" s="368" t="str">
        <f>IF(' Brechas'!AF38&gt;0,"Mujer","Hombre")</f>
        <v>Hombre</v>
      </c>
      <c r="AG38" s="368" t="str">
        <f>IF(' Brechas'!AG38&gt;0,"Mujer","Hombre")</f>
        <v>Mujer</v>
      </c>
      <c r="AH38" s="368" t="str">
        <f>IF(' Brechas'!AH38&gt;0,"Mujer","Hombre")</f>
        <v>Mujer</v>
      </c>
      <c r="AI38" s="368" t="str">
        <f>IF(' Brechas'!AI38&gt;0,"Mujer","Hombre")</f>
        <v>Mujer</v>
      </c>
      <c r="AJ38" s="368" t="str">
        <f>IF(' Brechas'!AJ38&gt;0,"Mujer","Hombre")</f>
        <v>Mujer</v>
      </c>
      <c r="AK38" s="368" t="str">
        <f>IF(' Brechas'!AK38&gt;0,"Mujer","Hombre")</f>
        <v>Mujer</v>
      </c>
      <c r="AL38" s="368" t="str">
        <f>IF(' Brechas'!AL38&gt;0,"Mujer","Hombre")</f>
        <v>Hombre</v>
      </c>
      <c r="AM38" s="368" t="str">
        <f>IF(' Brechas'!AM38&gt;0,"Mujer","Hombre")</f>
        <v>Mujer</v>
      </c>
      <c r="AN38" s="368" t="str">
        <f>IF(' Brechas'!AN38&gt;0,"Mujer","Hombre")</f>
        <v>Mujer</v>
      </c>
      <c r="AO38" s="368" t="str">
        <f>IF(' Brechas'!AO38&gt;0,"Mujer","Hombre")</f>
        <v>Hombre</v>
      </c>
      <c r="AP38" s="368" t="str">
        <f>IF(' Brechas'!AP38&gt;0,"Mujer","Hombre")</f>
        <v>Hombre</v>
      </c>
      <c r="AQ38" s="368" t="str">
        <f>IF(' Brechas'!AQ38&gt;0,"Mujer","Hombre")</f>
        <v>Hombre</v>
      </c>
      <c r="AR38" s="368" t="str">
        <f>IF(' Brechas'!AR38&gt;0,"Mujer","Hombre")</f>
        <v>Hombre</v>
      </c>
      <c r="AS38" s="368" t="str">
        <f>IF(' Brechas'!AS38&gt;0,"Mujer","Hombre")</f>
        <v>Hombre</v>
      </c>
      <c r="AT38" s="368" t="str">
        <f>IF(' Brechas'!AT38&gt;0,"Mujer","Hombre")</f>
        <v>Mujer</v>
      </c>
      <c r="AU38" s="368" t="str">
        <f>IF(' Brechas'!AU38&gt;0,"Mujer","Hombre")</f>
        <v>Hombre</v>
      </c>
      <c r="AV38" s="368" t="str">
        <f>IF(' Brechas'!AV38&gt;0,"Mujer","Hombre")</f>
        <v>Mujer</v>
      </c>
      <c r="AW38" s="368" t="str">
        <f>IF(' Brechas'!AW38&gt;0,"Mujer","Hombre")</f>
        <v>Mujer</v>
      </c>
      <c r="AX38" s="368" t="str">
        <f>IF(' Brechas'!AX38&gt;0,"Mujer","Hombre")</f>
        <v>Mujer</v>
      </c>
      <c r="AY38" s="368" t="str">
        <f>IF(' Brechas'!AY38&gt;0,"Mujer","Hombre")</f>
        <v>Mujer</v>
      </c>
      <c r="AZ38" s="368" t="str">
        <f>IF(' Brechas'!AZ38&gt;0,"Mujer","Hombre")</f>
        <v>Mujer</v>
      </c>
      <c r="BA38" s="368" t="str">
        <f>IF(' Brechas'!BA38&gt;0,"Mujer","Hombre")</f>
        <v>Hombre</v>
      </c>
      <c r="BB38" s="368" t="str">
        <f>IF(' Brechas'!BB38&gt;0,"Mujer","Hombre")</f>
        <v>Hombre</v>
      </c>
      <c r="BC38" s="368" t="str">
        <f>IF(' Brechas'!BC38&gt;0,"Mujer","Hombre")</f>
        <v>Hombre</v>
      </c>
      <c r="BD38" s="368" t="str">
        <f>IF(' Brechas'!BD38&gt;0,"Mujer","Hombre")</f>
        <v>Hombre</v>
      </c>
      <c r="BE38" s="368" t="str">
        <f>IF(' Brechas'!BE38&gt;0,"Mujer","Hombre")</f>
        <v>Hombre</v>
      </c>
      <c r="BF38" s="368" t="str">
        <f>IF(' Brechas'!BF38&gt;0,"Mujer","Hombre")</f>
        <v>Hombre</v>
      </c>
      <c r="BG38" s="368" t="str">
        <f>IF(' Brechas'!BG38&gt;0,"Mujer","Hombre")</f>
        <v>Hombre</v>
      </c>
      <c r="BH38" s="368" t="str">
        <f>IF(' Brechas'!BH38&gt;0,"Mujer","Hombre")</f>
        <v>Hombre</v>
      </c>
      <c r="BI38" s="368" t="str">
        <f>IF(' Brechas'!BI38&gt;0,"Mujer","Hombre")</f>
        <v>Mujer</v>
      </c>
      <c r="BJ38" s="368" t="str">
        <f>IF(' Brechas'!BJ38&gt;0,"Mujer","Hombre")</f>
        <v>Hombre</v>
      </c>
      <c r="BK38" s="368" t="str">
        <f>IF(' Brechas'!BK38&gt;0,"Mujer","Hombre")</f>
        <v>Hombre</v>
      </c>
      <c r="BL38" s="368" t="str">
        <f>IF(' Brechas'!BL38&gt;0,"Mujer","Hombre")</f>
        <v>Hombre</v>
      </c>
      <c r="BM38" s="368" t="str">
        <f>IF(' Brechas'!BM38&gt;0,"Mujer","Hombre")</f>
        <v>Mujer</v>
      </c>
      <c r="BN38" s="368" t="str">
        <f>IF(' Brechas'!BN38&gt;0,"Mujer","Hombre")</f>
        <v>Mujer</v>
      </c>
      <c r="BO38" s="368" t="str">
        <f>IF(' Brechas'!BO38&gt;0,"Mujer","Hombre")</f>
        <v>Hombre</v>
      </c>
      <c r="BP38" s="368" t="str">
        <f>IF(' Brechas'!BP38&gt;0,"Mujer","Hombre")</f>
        <v>Hombre</v>
      </c>
      <c r="BQ38" s="368" t="str">
        <f>IF(' Brechas'!BQ38&gt;0,"Mujer","Hombre")</f>
        <v>Mujer</v>
      </c>
      <c r="BR38" s="368" t="str">
        <f>IF(' Brechas'!BR38&gt;0,"Mujer","Hombre")</f>
        <v>Hombre</v>
      </c>
      <c r="BS38" s="368" t="str">
        <f>IF(' Brechas'!BS38&gt;0,"Mujer","Hombre")</f>
        <v>Hombre</v>
      </c>
      <c r="BT38" s="368" t="str">
        <f>IF(' Brechas'!BT38&gt;0,"Mujer","Hombre")</f>
        <v>Hombre</v>
      </c>
      <c r="BU38" s="368" t="str">
        <f>IF(' Brechas'!BU38&gt;0,"Mujer","Hombre")</f>
        <v>Hombre</v>
      </c>
    </row>
    <row r="39" spans="1:73">
      <c r="A39" s="367">
        <v>15</v>
      </c>
      <c r="B39" s="367" t="s">
        <v>84</v>
      </c>
      <c r="C39" s="367">
        <v>2023</v>
      </c>
      <c r="D39" s="368" t="str">
        <f>IF(' Brechas'!D39&gt;0,"Mujer","Hombre")</f>
        <v>Hombre</v>
      </c>
      <c r="E39" s="368" t="str">
        <f>IF(' Brechas'!E39&gt;0,"Mujer","Hombre")</f>
        <v>Mujer</v>
      </c>
      <c r="F39" s="368" t="str">
        <f>IF(' Brechas'!F39&gt;0,"Mujer","Hombre")</f>
        <v>Mujer</v>
      </c>
      <c r="G39" s="368" t="str">
        <f>IF(' Brechas'!G39&gt;0,"Mujer","Hombre")</f>
        <v>Mujer</v>
      </c>
      <c r="H39" s="368" t="str">
        <f>IF(' Brechas'!H39&gt;0,"Mujer","Hombre")</f>
        <v>Mujer</v>
      </c>
      <c r="I39" s="368" t="str">
        <f>IF(' Brechas'!I39&gt;0,"Mujer","Hombre")</f>
        <v>Mujer</v>
      </c>
      <c r="J39" s="368" t="str">
        <f>IF(' Brechas'!J39&gt;0,"Mujer","Hombre")</f>
        <v>Mujer</v>
      </c>
      <c r="K39" s="368" t="str">
        <f>IF(' Brechas'!K39&gt;0,"Mujer","Hombre")</f>
        <v>Mujer</v>
      </c>
      <c r="L39" s="368" t="str">
        <f>IF(' Brechas'!L39&gt;0,"Mujer","Hombre")</f>
        <v>Mujer</v>
      </c>
      <c r="M39" s="368" t="str">
        <f>IF(' Brechas'!M39&gt;0,"Mujer","Hombre")</f>
        <v>Mujer</v>
      </c>
      <c r="N39" s="368" t="str">
        <f>IF(' Brechas'!N39&gt;0,"Mujer","Hombre")</f>
        <v>Mujer</v>
      </c>
      <c r="O39" s="368" t="str">
        <f>IF(' Brechas'!O39&gt;0,"Mujer","Hombre")</f>
        <v>Hombre</v>
      </c>
      <c r="P39" s="368" t="str">
        <f>IF(' Brechas'!P39&gt;0,"Mujer","Hombre")</f>
        <v>Hombre</v>
      </c>
      <c r="Q39" s="368" t="str">
        <f>IF(' Brechas'!Q39&gt;0,"Mujer","Hombre")</f>
        <v>Mujer</v>
      </c>
      <c r="R39" s="368" t="str">
        <f>IF(' Brechas'!R39&gt;0,"Mujer","Hombre")</f>
        <v>Hombre</v>
      </c>
      <c r="S39" s="368" t="str">
        <f>IF(' Brechas'!S39&gt;0,"Mujer","Hombre")</f>
        <v>Mujer</v>
      </c>
      <c r="T39" s="368" t="str">
        <f>IF(' Brechas'!T39&gt;0,"Mujer","Hombre")</f>
        <v>Hombre</v>
      </c>
      <c r="U39" s="368" t="str">
        <f>IF(' Brechas'!U39&gt;0,"Mujer","Hombre")</f>
        <v>Mujer</v>
      </c>
      <c r="V39" s="368" t="str">
        <f>IF(' Brechas'!V39&gt;0,"Mujer","Hombre")</f>
        <v>Hombre</v>
      </c>
      <c r="W39" s="368" t="str">
        <f>IF(' Brechas'!W39&gt;0,"Mujer","Hombre")</f>
        <v>Mujer</v>
      </c>
      <c r="X39" s="368" t="str">
        <f>IF(' Brechas'!X39&gt;0,"Mujer","Hombre")</f>
        <v>Mujer</v>
      </c>
      <c r="Y39" s="368" t="str">
        <f>IF(' Brechas'!Y39&gt;0,"Mujer","Hombre")</f>
        <v>Mujer</v>
      </c>
      <c r="Z39" s="368" t="str">
        <f>IF(' Brechas'!Z39&gt;0,"Mujer","Hombre")</f>
        <v>Hombre</v>
      </c>
      <c r="AA39" s="368" t="str">
        <f>IF(' Brechas'!AA39&gt;0,"Mujer","Hombre")</f>
        <v>Hombre</v>
      </c>
      <c r="AB39" s="368" t="str">
        <f>IF(' Brechas'!AB39&gt;0,"Mujer","Hombre")</f>
        <v>Hombre</v>
      </c>
      <c r="AC39" s="368" t="str">
        <f>IF(' Brechas'!AC39&gt;0,"Mujer","Hombre")</f>
        <v>Hombre</v>
      </c>
      <c r="AD39" s="368" t="str">
        <f>IF(' Brechas'!AD39&gt;0,"Mujer","Hombre")</f>
        <v>Hombre</v>
      </c>
      <c r="AE39" s="368" t="str">
        <f>IF(' Brechas'!AE39&gt;0,"Mujer","Hombre")</f>
        <v>Hombre</v>
      </c>
      <c r="AF39" s="368" t="str">
        <f>IF(' Brechas'!AF39&gt;0,"Mujer","Hombre")</f>
        <v>Hombre</v>
      </c>
      <c r="AG39" s="368" t="str">
        <f>IF(' Brechas'!AG39&gt;0,"Mujer","Hombre")</f>
        <v>Mujer</v>
      </c>
      <c r="AH39" s="368" t="str">
        <f>IF(' Brechas'!AH39&gt;0,"Mujer","Hombre")</f>
        <v>Hombre</v>
      </c>
      <c r="AI39" s="368" t="str">
        <f>IF(' Brechas'!AI39&gt;0,"Mujer","Hombre")</f>
        <v>Mujer</v>
      </c>
      <c r="AJ39" s="368" t="str">
        <f>IF(' Brechas'!AJ39&gt;0,"Mujer","Hombre")</f>
        <v>Mujer</v>
      </c>
      <c r="AK39" s="368" t="str">
        <f>IF(' Brechas'!AK39&gt;0,"Mujer","Hombre")</f>
        <v>Mujer</v>
      </c>
      <c r="AL39" s="368" t="str">
        <f>IF(' Brechas'!AL39&gt;0,"Mujer","Hombre")</f>
        <v>Mujer</v>
      </c>
      <c r="AM39" s="368" t="str">
        <f>IF(' Brechas'!AM39&gt;0,"Mujer","Hombre")</f>
        <v>Mujer</v>
      </c>
      <c r="AN39" s="368" t="str">
        <f>IF(' Brechas'!AN39&gt;0,"Mujer","Hombre")</f>
        <v>Mujer</v>
      </c>
      <c r="AO39" s="368" t="str">
        <f>IF(' Brechas'!AO39&gt;0,"Mujer","Hombre")</f>
        <v>Hombre</v>
      </c>
      <c r="AP39" s="368" t="str">
        <f>IF(' Brechas'!AP39&gt;0,"Mujer","Hombre")</f>
        <v>Hombre</v>
      </c>
      <c r="AQ39" s="368" t="str">
        <f>IF(' Brechas'!AQ39&gt;0,"Mujer","Hombre")</f>
        <v>Hombre</v>
      </c>
      <c r="AR39" s="368" t="str">
        <f>IF(' Brechas'!AR39&gt;0,"Mujer","Hombre")</f>
        <v>Hombre</v>
      </c>
      <c r="AS39" s="368" t="str">
        <f>IF(' Brechas'!AS39&gt;0,"Mujer","Hombre")</f>
        <v>Mujer</v>
      </c>
      <c r="AT39" s="368" t="str">
        <f>IF(' Brechas'!AT39&gt;0,"Mujer","Hombre")</f>
        <v>Mujer</v>
      </c>
      <c r="AU39" s="368" t="str">
        <f>IF(' Brechas'!AU39&gt;0,"Mujer","Hombre")</f>
        <v>Hombre</v>
      </c>
      <c r="AV39" s="368" t="str">
        <f>IF(' Brechas'!AV39&gt;0,"Mujer","Hombre")</f>
        <v>Hombre</v>
      </c>
      <c r="AW39" s="368" t="str">
        <f>IF(' Brechas'!AW39&gt;0,"Mujer","Hombre")</f>
        <v>Mujer</v>
      </c>
      <c r="AX39" s="368" t="str">
        <f>IF(' Brechas'!AX39&gt;0,"Mujer","Hombre")</f>
        <v>Mujer</v>
      </c>
      <c r="AY39" s="368" t="str">
        <f>IF(' Brechas'!AY39&gt;0,"Mujer","Hombre")</f>
        <v>Mujer</v>
      </c>
      <c r="AZ39" s="368" t="str">
        <f>IF(' Brechas'!AZ39&gt;0,"Mujer","Hombre")</f>
        <v>Mujer</v>
      </c>
      <c r="BA39" s="368" t="str">
        <f>IF(' Brechas'!BA39&gt;0,"Mujer","Hombre")</f>
        <v>Hombre</v>
      </c>
      <c r="BB39" s="368" t="str">
        <f>IF(' Brechas'!BB39&gt;0,"Mujer","Hombre")</f>
        <v>Hombre</v>
      </c>
      <c r="BC39" s="368" t="str">
        <f>IF(' Brechas'!BC39&gt;0,"Mujer","Hombre")</f>
        <v>Hombre</v>
      </c>
      <c r="BD39" s="368" t="str">
        <f>IF(' Brechas'!BD39&gt;0,"Mujer","Hombre")</f>
        <v>Hombre</v>
      </c>
      <c r="BE39" s="368" t="str">
        <f>IF(' Brechas'!BE39&gt;0,"Mujer","Hombre")</f>
        <v>Hombre</v>
      </c>
      <c r="BF39" s="368" t="str">
        <f>IF(' Brechas'!BF39&gt;0,"Mujer","Hombre")</f>
        <v>Mujer</v>
      </c>
      <c r="BG39" s="368" t="str">
        <f>IF(' Brechas'!BG39&gt;0,"Mujer","Hombre")</f>
        <v>Hombre</v>
      </c>
      <c r="BH39" s="368" t="str">
        <f>IF(' Brechas'!BH39&gt;0,"Mujer","Hombre")</f>
        <v>Hombre</v>
      </c>
      <c r="BI39" s="368" t="str">
        <f>IF(' Brechas'!BI39&gt;0,"Mujer","Hombre")</f>
        <v>Mujer</v>
      </c>
      <c r="BJ39" s="368" t="str">
        <f>IF(' Brechas'!BJ39&gt;0,"Mujer","Hombre")</f>
        <v>Hombre</v>
      </c>
      <c r="BK39" s="368" t="str">
        <f>IF(' Brechas'!BK39&gt;0,"Mujer","Hombre")</f>
        <v>Hombre</v>
      </c>
      <c r="BL39" s="368" t="str">
        <f>IF(' Brechas'!BL39&gt;0,"Mujer","Hombre")</f>
        <v>Hombre</v>
      </c>
      <c r="BM39" s="368" t="str">
        <f>IF(' Brechas'!BM39&gt;0,"Mujer","Hombre")</f>
        <v>Hombre</v>
      </c>
      <c r="BN39" s="368" t="str">
        <f>IF(' Brechas'!BN39&gt;0,"Mujer","Hombre")</f>
        <v>Mujer</v>
      </c>
      <c r="BO39" s="368" t="str">
        <f>IF(' Brechas'!BO39&gt;0,"Mujer","Hombre")</f>
        <v>Hombre</v>
      </c>
      <c r="BP39" s="368" t="str">
        <f>IF(' Brechas'!BP39&gt;0,"Mujer","Hombre")</f>
        <v>Hombre</v>
      </c>
      <c r="BQ39" s="368" t="str">
        <f>IF(' Brechas'!BQ39&gt;0,"Mujer","Hombre")</f>
        <v>Hombre</v>
      </c>
      <c r="BR39" s="368" t="str">
        <f>IF(' Brechas'!BR39&gt;0,"Mujer","Hombre")</f>
        <v>Hombre</v>
      </c>
      <c r="BS39" s="368" t="str">
        <f>IF(' Brechas'!BS39&gt;0,"Mujer","Hombre")</f>
        <v>Hombre</v>
      </c>
      <c r="BT39" s="368" t="str">
        <f>IF(' Brechas'!BT39&gt;0,"Mujer","Hombre")</f>
        <v>Hombre</v>
      </c>
      <c r="BU39" s="368" t="str">
        <f>IF(' Brechas'!BU39&gt;0,"Mujer","Hombre")</f>
        <v>Hombre</v>
      </c>
    </row>
    <row r="40" spans="1:73">
      <c r="A40" s="367">
        <v>17</v>
      </c>
      <c r="B40" s="367" t="s">
        <v>85</v>
      </c>
      <c r="C40" s="367">
        <v>2023</v>
      </c>
      <c r="D40" s="368" t="str">
        <f>IF(' Brechas'!D40&gt;0,"Mujer","Hombre")</f>
        <v>Mujer</v>
      </c>
      <c r="E40" s="368" t="str">
        <f>IF(' Brechas'!E40&gt;0,"Mujer","Hombre")</f>
        <v>Hombre</v>
      </c>
      <c r="F40" s="368" t="str">
        <f>IF(' Brechas'!F40&gt;0,"Mujer","Hombre")</f>
        <v>Mujer</v>
      </c>
      <c r="G40" s="368" t="str">
        <f>IF(' Brechas'!G40&gt;0,"Mujer","Hombre")</f>
        <v>Mujer</v>
      </c>
      <c r="H40" s="368" t="str">
        <f>IF(' Brechas'!H40&gt;0,"Mujer","Hombre")</f>
        <v>Mujer</v>
      </c>
      <c r="I40" s="368" t="str">
        <f>IF(' Brechas'!I40&gt;0,"Mujer","Hombre")</f>
        <v>Mujer</v>
      </c>
      <c r="J40" s="368" t="str">
        <f>IF(' Brechas'!J40&gt;0,"Mujer","Hombre")</f>
        <v>Mujer</v>
      </c>
      <c r="K40" s="368" t="str">
        <f>IF(' Brechas'!K40&gt;0,"Mujer","Hombre")</f>
        <v>Mujer</v>
      </c>
      <c r="L40" s="368" t="str">
        <f>IF(' Brechas'!L40&gt;0,"Mujer","Hombre")</f>
        <v>Mujer</v>
      </c>
      <c r="M40" s="368" t="str">
        <f>IF(' Brechas'!M40&gt;0,"Mujer","Hombre")</f>
        <v>Mujer</v>
      </c>
      <c r="N40" s="368" t="str">
        <f>IF(' Brechas'!N40&gt;0,"Mujer","Hombre")</f>
        <v>Mujer</v>
      </c>
      <c r="O40" s="368" t="str">
        <f>IF(' Brechas'!O40&gt;0,"Mujer","Hombre")</f>
        <v>Hombre</v>
      </c>
      <c r="P40" s="368" t="str">
        <f>IF(' Brechas'!P40&gt;0,"Mujer","Hombre")</f>
        <v>Hombre</v>
      </c>
      <c r="Q40" s="368" t="str">
        <f>IF(' Brechas'!Q40&gt;0,"Mujer","Hombre")</f>
        <v>Hombre</v>
      </c>
      <c r="R40" s="368" t="str">
        <f>IF(' Brechas'!R40&gt;0,"Mujer","Hombre")</f>
        <v>Hombre</v>
      </c>
      <c r="S40" s="368" t="str">
        <f>IF(' Brechas'!S40&gt;0,"Mujer","Hombre")</f>
        <v>Mujer</v>
      </c>
      <c r="T40" s="368" t="str">
        <f>IF(' Brechas'!T40&gt;0,"Mujer","Hombre")</f>
        <v>Mujer</v>
      </c>
      <c r="U40" s="368" t="str">
        <f>IF(' Brechas'!U40&gt;0,"Mujer","Hombre")</f>
        <v>Mujer</v>
      </c>
      <c r="V40" s="368" t="str">
        <f>IF(' Brechas'!V40&gt;0,"Mujer","Hombre")</f>
        <v>Mujer</v>
      </c>
      <c r="W40" s="368" t="str">
        <f>IF(' Brechas'!W40&gt;0,"Mujer","Hombre")</f>
        <v>Mujer</v>
      </c>
      <c r="X40" s="368" t="str">
        <f>IF(' Brechas'!X40&gt;0,"Mujer","Hombre")</f>
        <v>Mujer</v>
      </c>
      <c r="Y40" s="368" t="str">
        <f>IF(' Brechas'!Y40&gt;0,"Mujer","Hombre")</f>
        <v>Mujer</v>
      </c>
      <c r="Z40" s="368" t="str">
        <f>IF(' Brechas'!Z40&gt;0,"Mujer","Hombre")</f>
        <v>Hombre</v>
      </c>
      <c r="AA40" s="368" t="str">
        <f>IF(' Brechas'!AA40&gt;0,"Mujer","Hombre")</f>
        <v>Hombre</v>
      </c>
      <c r="AB40" s="368" t="str">
        <f>IF(' Brechas'!AB40&gt;0,"Mujer","Hombre")</f>
        <v>Mujer</v>
      </c>
      <c r="AC40" s="368" t="str">
        <f>IF(' Brechas'!AC40&gt;0,"Mujer","Hombre")</f>
        <v>Hombre</v>
      </c>
      <c r="AD40" s="368" t="str">
        <f>IF(' Brechas'!AD40&gt;0,"Mujer","Hombre")</f>
        <v>Hombre</v>
      </c>
      <c r="AE40" s="368" t="str">
        <f>IF(' Brechas'!AE40&gt;0,"Mujer","Hombre")</f>
        <v>Hombre</v>
      </c>
      <c r="AF40" s="368" t="str">
        <f>IF(' Brechas'!AF40&gt;0,"Mujer","Hombre")</f>
        <v>Hombre</v>
      </c>
      <c r="AG40" s="368" t="str">
        <f>IF(' Brechas'!AG40&gt;0,"Mujer","Hombre")</f>
        <v>Mujer</v>
      </c>
      <c r="AH40" s="368" t="str">
        <f>IF(' Brechas'!AH40&gt;0,"Mujer","Hombre")</f>
        <v>Hombre</v>
      </c>
      <c r="AI40" s="368" t="str">
        <f>IF(' Brechas'!AI40&gt;0,"Mujer","Hombre")</f>
        <v>Hombre</v>
      </c>
      <c r="AJ40" s="368" t="str">
        <f>IF(' Brechas'!AJ40&gt;0,"Mujer","Hombre")</f>
        <v>Mujer</v>
      </c>
      <c r="AK40" s="368" t="str">
        <f>IF(' Brechas'!AK40&gt;0,"Mujer","Hombre")</f>
        <v>Mujer</v>
      </c>
      <c r="AL40" s="368" t="str">
        <f>IF(' Brechas'!AL40&gt;0,"Mujer","Hombre")</f>
        <v>Mujer</v>
      </c>
      <c r="AM40" s="368" t="str">
        <f>IF(' Brechas'!AM40&gt;0,"Mujer","Hombre")</f>
        <v>Hombre</v>
      </c>
      <c r="AN40" s="368" t="str">
        <f>IF(' Brechas'!AN40&gt;0,"Mujer","Hombre")</f>
        <v>Mujer</v>
      </c>
      <c r="AO40" s="368" t="str">
        <f>IF(' Brechas'!AO40&gt;0,"Mujer","Hombre")</f>
        <v>Hombre</v>
      </c>
      <c r="AP40" s="368" t="str">
        <f>IF(' Brechas'!AP40&gt;0,"Mujer","Hombre")</f>
        <v>Hombre</v>
      </c>
      <c r="AQ40" s="368" t="str">
        <f>IF(' Brechas'!AQ40&gt;0,"Mujer","Hombre")</f>
        <v>Hombre</v>
      </c>
      <c r="AR40" s="368" t="str">
        <f>IF(' Brechas'!AR40&gt;0,"Mujer","Hombre")</f>
        <v>Hombre</v>
      </c>
      <c r="AS40" s="368" t="str">
        <f>IF(' Brechas'!AS40&gt;0,"Mujer","Hombre")</f>
        <v>Hombre</v>
      </c>
      <c r="AT40" s="368" t="str">
        <f>IF(' Brechas'!AT40&gt;0,"Mujer","Hombre")</f>
        <v>Hombre</v>
      </c>
      <c r="AU40" s="368" t="str">
        <f>IF(' Brechas'!AU40&gt;0,"Mujer","Hombre")</f>
        <v>Hombre</v>
      </c>
      <c r="AV40" s="368" t="str">
        <f>IF(' Brechas'!AV40&gt;0,"Mujer","Hombre")</f>
        <v>Hombre</v>
      </c>
      <c r="AW40" s="368" t="str">
        <f>IF(' Brechas'!AW40&gt;0,"Mujer","Hombre")</f>
        <v>Hombre</v>
      </c>
      <c r="AX40" s="368" t="str">
        <f>IF(' Brechas'!AX40&gt;0,"Mujer","Hombre")</f>
        <v>Hombre</v>
      </c>
      <c r="AY40" s="368" t="str">
        <f>IF(' Brechas'!AY40&gt;0,"Mujer","Hombre")</f>
        <v>Mujer</v>
      </c>
      <c r="AZ40" s="368" t="str">
        <f>IF(' Brechas'!AZ40&gt;0,"Mujer","Hombre")</f>
        <v>Mujer</v>
      </c>
      <c r="BA40" s="368" t="str">
        <f>IF(' Brechas'!BA40&gt;0,"Mujer","Hombre")</f>
        <v>Hombre</v>
      </c>
      <c r="BB40" s="368" t="str">
        <f>IF(' Brechas'!BB40&gt;0,"Mujer","Hombre")</f>
        <v>Hombre</v>
      </c>
      <c r="BC40" s="368" t="str">
        <f>IF(' Brechas'!BC40&gt;0,"Mujer","Hombre")</f>
        <v>Mujer</v>
      </c>
      <c r="BD40" s="368" t="str">
        <f>IF(' Brechas'!BD40&gt;0,"Mujer","Hombre")</f>
        <v>Mujer</v>
      </c>
      <c r="BE40" s="368" t="str">
        <f>IF(' Brechas'!BE40&gt;0,"Mujer","Hombre")</f>
        <v>Hombre</v>
      </c>
      <c r="BF40" s="368" t="str">
        <f>IF(' Brechas'!BF40&gt;0,"Mujer","Hombre")</f>
        <v>Hombre</v>
      </c>
      <c r="BG40" s="368" t="str">
        <f>IF(' Brechas'!BG40&gt;0,"Mujer","Hombre")</f>
        <v>Hombre</v>
      </c>
      <c r="BH40" s="368" t="str">
        <f>IF(' Brechas'!BH40&gt;0,"Mujer","Hombre")</f>
        <v>Hombre</v>
      </c>
      <c r="BI40" s="368" t="str">
        <f>IF(' Brechas'!BI40&gt;0,"Mujer","Hombre")</f>
        <v>Mujer</v>
      </c>
      <c r="BJ40" s="368" t="str">
        <f>IF(' Brechas'!BJ40&gt;0,"Mujer","Hombre")</f>
        <v>Hombre</v>
      </c>
      <c r="BK40" s="368" t="str">
        <f>IF(' Brechas'!BK40&gt;0,"Mujer","Hombre")</f>
        <v>Hombre</v>
      </c>
      <c r="BL40" s="368" t="str">
        <f>IF(' Brechas'!BL40&gt;0,"Mujer","Hombre")</f>
        <v>Hombre</v>
      </c>
      <c r="BM40" s="368" t="str">
        <f>IF(' Brechas'!BM40&gt;0,"Mujer","Hombre")</f>
        <v>Mujer</v>
      </c>
      <c r="BN40" s="368" t="str">
        <f>IF(' Brechas'!BN40&gt;0,"Mujer","Hombre")</f>
        <v>Hombre</v>
      </c>
      <c r="BO40" s="368" t="str">
        <f>IF(' Brechas'!BO40&gt;0,"Mujer","Hombre")</f>
        <v>Hombre</v>
      </c>
      <c r="BP40" s="368" t="str">
        <f>IF(' Brechas'!BP40&gt;0,"Mujer","Hombre")</f>
        <v>Hombre</v>
      </c>
      <c r="BQ40" s="368" t="str">
        <f>IF(' Brechas'!BQ40&gt;0,"Mujer","Hombre")</f>
        <v>Hombre</v>
      </c>
      <c r="BR40" s="368" t="str">
        <f>IF(' Brechas'!BR40&gt;0,"Mujer","Hombre")</f>
        <v>Hombre</v>
      </c>
      <c r="BS40" s="368" t="str">
        <f>IF(' Brechas'!BS40&gt;0,"Mujer","Hombre")</f>
        <v>Hombre</v>
      </c>
      <c r="BT40" s="368" t="str">
        <f>IF(' Brechas'!BT40&gt;0,"Mujer","Hombre")</f>
        <v>Hombre</v>
      </c>
      <c r="BU40" s="368" t="str">
        <f>IF(' Brechas'!BU40&gt;0,"Mujer","Hombre")</f>
        <v>Hombre</v>
      </c>
    </row>
    <row r="41" spans="1:73">
      <c r="A41" s="367">
        <v>18</v>
      </c>
      <c r="B41" s="367" t="s">
        <v>86</v>
      </c>
      <c r="C41" s="367">
        <v>2023</v>
      </c>
      <c r="D41" s="368" t="str">
        <f>IF(' Brechas'!D41&gt;0,"Mujer","Hombre")</f>
        <v>Hombre</v>
      </c>
      <c r="E41" s="368" t="str">
        <f>IF(' Brechas'!E41&gt;0,"Mujer","Hombre")</f>
        <v>Hombre</v>
      </c>
      <c r="F41" s="368" t="str">
        <f>IF(' Brechas'!F41&gt;0,"Mujer","Hombre")</f>
        <v>Mujer</v>
      </c>
      <c r="G41" s="368" t="str">
        <f>IF(' Brechas'!G41&gt;0,"Mujer","Hombre")</f>
        <v>Mujer</v>
      </c>
      <c r="H41" s="368" t="str">
        <f>IF(' Brechas'!H41&gt;0,"Mujer","Hombre")</f>
        <v>Mujer</v>
      </c>
      <c r="I41" s="368" t="str">
        <f>IF(' Brechas'!I41&gt;0,"Mujer","Hombre")</f>
        <v>Mujer</v>
      </c>
      <c r="J41" s="368" t="str">
        <f>IF(' Brechas'!J41&gt;0,"Mujer","Hombre")</f>
        <v>Mujer</v>
      </c>
      <c r="K41" s="368" t="str">
        <f>IF(' Brechas'!K41&gt;0,"Mujer","Hombre")</f>
        <v>Mujer</v>
      </c>
      <c r="L41" s="368" t="str">
        <f>IF(' Brechas'!L41&gt;0,"Mujer","Hombre")</f>
        <v>Mujer</v>
      </c>
      <c r="M41" s="368" t="str">
        <f>IF(' Brechas'!M41&gt;0,"Mujer","Hombre")</f>
        <v>Mujer</v>
      </c>
      <c r="N41" s="368" t="str">
        <f>IF(' Brechas'!N41&gt;0,"Mujer","Hombre")</f>
        <v>Mujer</v>
      </c>
      <c r="O41" s="368" t="str">
        <f>IF(' Brechas'!O41&gt;0,"Mujer","Hombre")</f>
        <v>Mujer</v>
      </c>
      <c r="P41" s="368" t="str">
        <f>IF(' Brechas'!P41&gt;0,"Mujer","Hombre")</f>
        <v>Mujer</v>
      </c>
      <c r="Q41" s="368" t="str">
        <f>IF(' Brechas'!Q41&gt;0,"Mujer","Hombre")</f>
        <v>Hombre</v>
      </c>
      <c r="R41" s="368" t="str">
        <f>IF(' Brechas'!R41&gt;0,"Mujer","Hombre")</f>
        <v>Hombre</v>
      </c>
      <c r="S41" s="368" t="str">
        <f>IF(' Brechas'!S41&gt;0,"Mujer","Hombre")</f>
        <v>Mujer</v>
      </c>
      <c r="T41" s="368" t="str">
        <f>IF(' Brechas'!T41&gt;0,"Mujer","Hombre")</f>
        <v>Hombre</v>
      </c>
      <c r="U41" s="368" t="str">
        <f>IF(' Brechas'!U41&gt;0,"Mujer","Hombre")</f>
        <v>Mujer</v>
      </c>
      <c r="V41" s="368" t="str">
        <f>IF(' Brechas'!V41&gt;0,"Mujer","Hombre")</f>
        <v>Mujer</v>
      </c>
      <c r="W41" s="368" t="str">
        <f>IF(' Brechas'!W41&gt;0,"Mujer","Hombre")</f>
        <v>Mujer</v>
      </c>
      <c r="X41" s="368" t="str">
        <f>IF(' Brechas'!X41&gt;0,"Mujer","Hombre")</f>
        <v>Mujer</v>
      </c>
      <c r="Y41" s="368" t="str">
        <f>IF(' Brechas'!Y41&gt;0,"Mujer","Hombre")</f>
        <v>Mujer</v>
      </c>
      <c r="Z41" s="368" t="str">
        <f>IF(' Brechas'!Z41&gt;0,"Mujer","Hombre")</f>
        <v>Hombre</v>
      </c>
      <c r="AA41" s="368" t="str">
        <f>IF(' Brechas'!AA41&gt;0,"Mujer","Hombre")</f>
        <v>Hombre</v>
      </c>
      <c r="AB41" s="368" t="str">
        <f>IF(' Brechas'!AB41&gt;0,"Mujer","Hombre")</f>
        <v>Hombre</v>
      </c>
      <c r="AC41" s="368" t="str">
        <f>IF(' Brechas'!AC41&gt;0,"Mujer","Hombre")</f>
        <v>Hombre</v>
      </c>
      <c r="AD41" s="368" t="str">
        <f>IF(' Brechas'!AD41&gt;0,"Mujer","Hombre")</f>
        <v>Hombre</v>
      </c>
      <c r="AE41" s="368" t="str">
        <f>IF(' Brechas'!AE41&gt;0,"Mujer","Hombre")</f>
        <v>Hombre</v>
      </c>
      <c r="AF41" s="368" t="str">
        <f>IF(' Brechas'!AF41&gt;0,"Mujer","Hombre")</f>
        <v>Hombre</v>
      </c>
      <c r="AG41" s="368" t="str">
        <f>IF(' Brechas'!AG41&gt;0,"Mujer","Hombre")</f>
        <v>Mujer</v>
      </c>
      <c r="AH41" s="368" t="str">
        <f>IF(' Brechas'!AH41&gt;0,"Mujer","Hombre")</f>
        <v>Hombre</v>
      </c>
      <c r="AI41" s="368" t="str">
        <f>IF(' Brechas'!AI41&gt;0,"Mujer","Hombre")</f>
        <v>Mujer</v>
      </c>
      <c r="AJ41" s="368" t="str">
        <f>IF(' Brechas'!AJ41&gt;0,"Mujer","Hombre")</f>
        <v>Mujer</v>
      </c>
      <c r="AK41" s="368" t="str">
        <f>IF(' Brechas'!AK41&gt;0,"Mujer","Hombre")</f>
        <v>Mujer</v>
      </c>
      <c r="AL41" s="368" t="str">
        <f>IF(' Brechas'!AL41&gt;0,"Mujer","Hombre")</f>
        <v>Mujer</v>
      </c>
      <c r="AM41" s="368" t="str">
        <f>IF(' Brechas'!AM41&gt;0,"Mujer","Hombre")</f>
        <v>Mujer</v>
      </c>
      <c r="AN41" s="368" t="str">
        <f>IF(' Brechas'!AN41&gt;0,"Mujer","Hombre")</f>
        <v>Mujer</v>
      </c>
      <c r="AO41" s="368" t="str">
        <f>IF(' Brechas'!AO41&gt;0,"Mujer","Hombre")</f>
        <v>Hombre</v>
      </c>
      <c r="AP41" s="368" t="str">
        <f>IF(' Brechas'!AP41&gt;0,"Mujer","Hombre")</f>
        <v>Hombre</v>
      </c>
      <c r="AQ41" s="368" t="str">
        <f>IF(' Brechas'!AQ41&gt;0,"Mujer","Hombre")</f>
        <v>Hombre</v>
      </c>
      <c r="AR41" s="368" t="str">
        <f>IF(' Brechas'!AR41&gt;0,"Mujer","Hombre")</f>
        <v>Mujer</v>
      </c>
      <c r="AS41" s="368" t="str">
        <f>IF(' Brechas'!AS41&gt;0,"Mujer","Hombre")</f>
        <v>Hombre</v>
      </c>
      <c r="AT41" s="368" t="str">
        <f>IF(' Brechas'!AT41&gt;0,"Mujer","Hombre")</f>
        <v>Hombre</v>
      </c>
      <c r="AU41" s="368" t="str">
        <f>IF(' Brechas'!AU41&gt;0,"Mujer","Hombre")</f>
        <v>Hombre</v>
      </c>
      <c r="AV41" s="368" t="str">
        <f>IF(' Brechas'!AV41&gt;0,"Mujer","Hombre")</f>
        <v>Mujer</v>
      </c>
      <c r="AW41" s="368" t="str">
        <f>IF(' Brechas'!AW41&gt;0,"Mujer","Hombre")</f>
        <v>Mujer</v>
      </c>
      <c r="AX41" s="368" t="str">
        <f>IF(' Brechas'!AX41&gt;0,"Mujer","Hombre")</f>
        <v>Mujer</v>
      </c>
      <c r="AY41" s="368" t="str">
        <f>IF(' Brechas'!AY41&gt;0,"Mujer","Hombre")</f>
        <v>Mujer</v>
      </c>
      <c r="AZ41" s="368" t="str">
        <f>IF(' Brechas'!AZ41&gt;0,"Mujer","Hombre")</f>
        <v>Mujer</v>
      </c>
      <c r="BA41" s="368" t="str">
        <f>IF(' Brechas'!BA41&gt;0,"Mujer","Hombre")</f>
        <v>Hombre</v>
      </c>
      <c r="BB41" s="368" t="str">
        <f>IF(' Brechas'!BB41&gt;0,"Mujer","Hombre")</f>
        <v>Hombre</v>
      </c>
      <c r="BC41" s="368" t="str">
        <f>IF(' Brechas'!BC41&gt;0,"Mujer","Hombre")</f>
        <v>Mujer</v>
      </c>
      <c r="BD41" s="368" t="str">
        <f>IF(' Brechas'!BD41&gt;0,"Mujer","Hombre")</f>
        <v>Hombre</v>
      </c>
      <c r="BE41" s="368" t="str">
        <f>IF(' Brechas'!BE41&gt;0,"Mujer","Hombre")</f>
        <v>Hombre</v>
      </c>
      <c r="BF41" s="368" t="str">
        <f>IF(' Brechas'!BF41&gt;0,"Mujer","Hombre")</f>
        <v>Mujer</v>
      </c>
      <c r="BG41" s="368" t="str">
        <f>IF(' Brechas'!BG41&gt;0,"Mujer","Hombre")</f>
        <v>Hombre</v>
      </c>
      <c r="BH41" s="368" t="str">
        <f>IF(' Brechas'!BH41&gt;0,"Mujer","Hombre")</f>
        <v>Hombre</v>
      </c>
      <c r="BI41" s="368" t="str">
        <f>IF(' Brechas'!BI41&gt;0,"Mujer","Hombre")</f>
        <v>Mujer</v>
      </c>
      <c r="BJ41" s="368" t="str">
        <f>IF(' Brechas'!BJ41&gt;0,"Mujer","Hombre")</f>
        <v>Hombre</v>
      </c>
      <c r="BK41" s="368" t="str">
        <f>IF(' Brechas'!BK41&gt;0,"Mujer","Hombre")</f>
        <v>Hombre</v>
      </c>
      <c r="BL41" s="368" t="str">
        <f>IF(' Brechas'!BL41&gt;0,"Mujer","Hombre")</f>
        <v>Hombre</v>
      </c>
      <c r="BM41" s="368" t="str">
        <f>IF(' Brechas'!BM41&gt;0,"Mujer","Hombre")</f>
        <v>Mujer</v>
      </c>
      <c r="BN41" s="368" t="str">
        <f>IF(' Brechas'!BN41&gt;0,"Mujer","Hombre")</f>
        <v>Mujer</v>
      </c>
      <c r="BO41" s="368" t="str">
        <f>IF(' Brechas'!BO41&gt;0,"Mujer","Hombre")</f>
        <v>Hombre</v>
      </c>
      <c r="BP41" s="368" t="str">
        <f>IF(' Brechas'!BP41&gt;0,"Mujer","Hombre")</f>
        <v>Hombre</v>
      </c>
      <c r="BQ41" s="368" t="str">
        <f>IF(' Brechas'!BQ41&gt;0,"Mujer","Hombre")</f>
        <v>Hombre</v>
      </c>
      <c r="BR41" s="368" t="str">
        <f>IF(' Brechas'!BR41&gt;0,"Mujer","Hombre")</f>
        <v>Hombre</v>
      </c>
      <c r="BS41" s="368" t="str">
        <f>IF(' Brechas'!BS41&gt;0,"Mujer","Hombre")</f>
        <v>Hombre</v>
      </c>
      <c r="BT41" s="368" t="str">
        <f>IF(' Brechas'!BT41&gt;0,"Mujer","Hombre")</f>
        <v>Hombre</v>
      </c>
      <c r="BU41" s="368" t="str">
        <f>IF(' Brechas'!BU41&gt;0,"Mujer","Hombre")</f>
        <v>Mujer</v>
      </c>
    </row>
    <row r="42" spans="1:73">
      <c r="A42" s="367">
        <v>19</v>
      </c>
      <c r="B42" s="367" t="s">
        <v>87</v>
      </c>
      <c r="C42" s="367">
        <v>2023</v>
      </c>
      <c r="D42" s="368" t="str">
        <f>IF(' Brechas'!D42&gt;0,"Mujer","Hombre")</f>
        <v>Hombre</v>
      </c>
      <c r="E42" s="368" t="str">
        <f>IF(' Brechas'!E42&gt;0,"Mujer","Hombre")</f>
        <v>Hombre</v>
      </c>
      <c r="F42" s="368" t="str">
        <f>IF(' Brechas'!F42&gt;0,"Mujer","Hombre")</f>
        <v>Mujer</v>
      </c>
      <c r="G42" s="368" t="str">
        <f>IF(' Brechas'!G42&gt;0,"Mujer","Hombre")</f>
        <v>Mujer</v>
      </c>
      <c r="H42" s="368" t="str">
        <f>IF(' Brechas'!H42&gt;0,"Mujer","Hombre")</f>
        <v>Mujer</v>
      </c>
      <c r="I42" s="368" t="str">
        <f>IF(' Brechas'!I42&gt;0,"Mujer","Hombre")</f>
        <v>Mujer</v>
      </c>
      <c r="J42" s="368" t="str">
        <f>IF(' Brechas'!J42&gt;0,"Mujer","Hombre")</f>
        <v>Mujer</v>
      </c>
      <c r="K42" s="368" t="str">
        <f>IF(' Brechas'!K42&gt;0,"Mujer","Hombre")</f>
        <v>Mujer</v>
      </c>
      <c r="L42" s="368" t="str">
        <f>IF(' Brechas'!L42&gt;0,"Mujer","Hombre")</f>
        <v>Mujer</v>
      </c>
      <c r="M42" s="368" t="str">
        <f>IF(' Brechas'!M42&gt;0,"Mujer","Hombre")</f>
        <v>Mujer</v>
      </c>
      <c r="N42" s="368" t="str">
        <f>IF(' Brechas'!N42&gt;0,"Mujer","Hombre")</f>
        <v>Mujer</v>
      </c>
      <c r="O42" s="368" t="str">
        <f>IF(' Brechas'!O42&gt;0,"Mujer","Hombre")</f>
        <v>Hombre</v>
      </c>
      <c r="P42" s="368" t="str">
        <f>IF(' Brechas'!P42&gt;0,"Mujer","Hombre")</f>
        <v>Hombre</v>
      </c>
      <c r="Q42" s="368" t="str">
        <f>IF(' Brechas'!Q42&gt;0,"Mujer","Hombre")</f>
        <v>Hombre</v>
      </c>
      <c r="R42" s="368" t="str">
        <f>IF(' Brechas'!R42&gt;0,"Mujer","Hombre")</f>
        <v>Hombre</v>
      </c>
      <c r="S42" s="368" t="str">
        <f>IF(' Brechas'!S42&gt;0,"Mujer","Hombre")</f>
        <v>Mujer</v>
      </c>
      <c r="T42" s="368" t="str">
        <f>IF(' Brechas'!T42&gt;0,"Mujer","Hombre")</f>
        <v>Mujer</v>
      </c>
      <c r="U42" s="368" t="str">
        <f>IF(' Brechas'!U42&gt;0,"Mujer","Hombre")</f>
        <v>Mujer</v>
      </c>
      <c r="V42" s="368" t="str">
        <f>IF(' Brechas'!V42&gt;0,"Mujer","Hombre")</f>
        <v>Hombre</v>
      </c>
      <c r="W42" s="368" t="str">
        <f>IF(' Brechas'!W42&gt;0,"Mujer","Hombre")</f>
        <v>Mujer</v>
      </c>
      <c r="X42" s="368" t="str">
        <f>IF(' Brechas'!X42&gt;0,"Mujer","Hombre")</f>
        <v>Mujer</v>
      </c>
      <c r="Y42" s="368" t="str">
        <f>IF(' Brechas'!Y42&gt;0,"Mujer","Hombre")</f>
        <v>Mujer</v>
      </c>
      <c r="Z42" s="368" t="str">
        <f>IF(' Brechas'!Z42&gt;0,"Mujer","Hombre")</f>
        <v>Hombre</v>
      </c>
      <c r="AA42" s="368" t="str">
        <f>IF(' Brechas'!AA42&gt;0,"Mujer","Hombre")</f>
        <v>Hombre</v>
      </c>
      <c r="AB42" s="368" t="str">
        <f>IF(' Brechas'!AB42&gt;0,"Mujer","Hombre")</f>
        <v>Hombre</v>
      </c>
      <c r="AC42" s="368" t="str">
        <f>IF(' Brechas'!AC42&gt;0,"Mujer","Hombre")</f>
        <v>Hombre</v>
      </c>
      <c r="AD42" s="368" t="str">
        <f>IF(' Brechas'!AD42&gt;0,"Mujer","Hombre")</f>
        <v>Hombre</v>
      </c>
      <c r="AE42" s="368" t="str">
        <f>IF(' Brechas'!AE42&gt;0,"Mujer","Hombre")</f>
        <v>Hombre</v>
      </c>
      <c r="AF42" s="368" t="str">
        <f>IF(' Brechas'!AF42&gt;0,"Mujer","Hombre")</f>
        <v>Mujer</v>
      </c>
      <c r="AG42" s="368" t="str">
        <f>IF(' Brechas'!AG42&gt;0,"Mujer","Hombre")</f>
        <v>Mujer</v>
      </c>
      <c r="AH42" s="368" t="str">
        <f>IF(' Brechas'!AH42&gt;0,"Mujer","Hombre")</f>
        <v>Mujer</v>
      </c>
      <c r="AI42" s="368" t="str">
        <f>IF(' Brechas'!AI42&gt;0,"Mujer","Hombre")</f>
        <v>Hombre</v>
      </c>
      <c r="AJ42" s="368" t="str">
        <f>IF(' Brechas'!AJ42&gt;0,"Mujer","Hombre")</f>
        <v>Mujer</v>
      </c>
      <c r="AK42" s="368" t="str">
        <f>IF(' Brechas'!AK42&gt;0,"Mujer","Hombre")</f>
        <v>Mujer</v>
      </c>
      <c r="AL42" s="368" t="str">
        <f>IF(' Brechas'!AL42&gt;0,"Mujer","Hombre")</f>
        <v>Hombre</v>
      </c>
      <c r="AM42" s="368" t="str">
        <f>IF(' Brechas'!AM42&gt;0,"Mujer","Hombre")</f>
        <v>Mujer</v>
      </c>
      <c r="AN42" s="368" t="str">
        <f>IF(' Brechas'!AN42&gt;0,"Mujer","Hombre")</f>
        <v>Mujer</v>
      </c>
      <c r="AO42" s="368" t="str">
        <f>IF(' Brechas'!AO42&gt;0,"Mujer","Hombre")</f>
        <v>Hombre</v>
      </c>
      <c r="AP42" s="368" t="str">
        <f>IF(' Brechas'!AP42&gt;0,"Mujer","Hombre")</f>
        <v>Hombre</v>
      </c>
      <c r="AQ42" s="368" t="str">
        <f>IF(' Brechas'!AQ42&gt;0,"Mujer","Hombre")</f>
        <v>Hombre</v>
      </c>
      <c r="AR42" s="368" t="str">
        <f>IF(' Brechas'!AR42&gt;0,"Mujer","Hombre")</f>
        <v>Hombre</v>
      </c>
      <c r="AS42" s="368" t="str">
        <f>IF(' Brechas'!AS42&gt;0,"Mujer","Hombre")</f>
        <v>Mujer</v>
      </c>
      <c r="AT42" s="368" t="str">
        <f>IF(' Brechas'!AT42&gt;0,"Mujer","Hombre")</f>
        <v>Mujer</v>
      </c>
      <c r="AU42" s="368" t="str">
        <f>IF(' Brechas'!AU42&gt;0,"Mujer","Hombre")</f>
        <v>Hombre</v>
      </c>
      <c r="AV42" s="368" t="str">
        <f>IF(' Brechas'!AV42&gt;0,"Mujer","Hombre")</f>
        <v>Hombre</v>
      </c>
      <c r="AW42" s="368" t="str">
        <f>IF(' Brechas'!AW42&gt;0,"Mujer","Hombre")</f>
        <v>Mujer</v>
      </c>
      <c r="AX42" s="368" t="str">
        <f>IF(' Brechas'!AX42&gt;0,"Mujer","Hombre")</f>
        <v>Mujer</v>
      </c>
      <c r="AY42" s="368" t="str">
        <f>IF(' Brechas'!AY42&gt;0,"Mujer","Hombre")</f>
        <v>Mujer</v>
      </c>
      <c r="AZ42" s="368" t="str">
        <f>IF(' Brechas'!AZ42&gt;0,"Mujer","Hombre")</f>
        <v>Mujer</v>
      </c>
      <c r="BA42" s="368" t="str">
        <f>IF(' Brechas'!BA42&gt;0,"Mujer","Hombre")</f>
        <v>Hombre</v>
      </c>
      <c r="BB42" s="368" t="str">
        <f>IF(' Brechas'!BB42&gt;0,"Mujer","Hombre")</f>
        <v>Hombre</v>
      </c>
      <c r="BC42" s="368" t="str">
        <f>IF(' Brechas'!BC42&gt;0,"Mujer","Hombre")</f>
        <v>Hombre</v>
      </c>
      <c r="BD42" s="368" t="str">
        <f>IF(' Brechas'!BD42&gt;0,"Mujer","Hombre")</f>
        <v>Mujer</v>
      </c>
      <c r="BE42" s="368" t="str">
        <f>IF(' Brechas'!BE42&gt;0,"Mujer","Hombre")</f>
        <v>Hombre</v>
      </c>
      <c r="BF42" s="368" t="str">
        <f>IF(' Brechas'!BF42&gt;0,"Mujer","Hombre")</f>
        <v>Hombre</v>
      </c>
      <c r="BG42" s="368" t="str">
        <f>IF(' Brechas'!BG42&gt;0,"Mujer","Hombre")</f>
        <v>Hombre</v>
      </c>
      <c r="BH42" s="368" t="str">
        <f>IF(' Brechas'!BH42&gt;0,"Mujer","Hombre")</f>
        <v>Hombre</v>
      </c>
      <c r="BI42" s="368" t="str">
        <f>IF(' Brechas'!BI42&gt;0,"Mujer","Hombre")</f>
        <v>Mujer</v>
      </c>
      <c r="BJ42" s="368" t="str">
        <f>IF(' Brechas'!BJ42&gt;0,"Mujer","Hombre")</f>
        <v>Hombre</v>
      </c>
      <c r="BK42" s="368" t="str">
        <f>IF(' Brechas'!BK42&gt;0,"Mujer","Hombre")</f>
        <v>Hombre</v>
      </c>
      <c r="BL42" s="368" t="str">
        <f>IF(' Brechas'!BL42&gt;0,"Mujer","Hombre")</f>
        <v>Hombre</v>
      </c>
      <c r="BM42" s="368" t="str">
        <f>IF(' Brechas'!BM42&gt;0,"Mujer","Hombre")</f>
        <v>Mujer</v>
      </c>
      <c r="BN42" s="368" t="str">
        <f>IF(' Brechas'!BN42&gt;0,"Mujer","Hombre")</f>
        <v>Mujer</v>
      </c>
      <c r="BO42" s="368" t="str">
        <f>IF(' Brechas'!BO42&gt;0,"Mujer","Hombre")</f>
        <v>Hombre</v>
      </c>
      <c r="BP42" s="368" t="str">
        <f>IF(' Brechas'!BP42&gt;0,"Mujer","Hombre")</f>
        <v>Mujer</v>
      </c>
      <c r="BQ42" s="368" t="str">
        <f>IF(' Brechas'!BQ42&gt;0,"Mujer","Hombre")</f>
        <v>Hombre</v>
      </c>
      <c r="BR42" s="368" t="str">
        <f>IF(' Brechas'!BR42&gt;0,"Mujer","Hombre")</f>
        <v>Hombre</v>
      </c>
      <c r="BS42" s="368" t="str">
        <f>IF(' Brechas'!BS42&gt;0,"Mujer","Hombre")</f>
        <v>Hombre</v>
      </c>
      <c r="BT42" s="368" t="str">
        <f>IF(' Brechas'!BT42&gt;0,"Mujer","Hombre")</f>
        <v>Hombre</v>
      </c>
      <c r="BU42" s="368" t="str">
        <f>IF(' Brechas'!BU42&gt;0,"Mujer","Hombre")</f>
        <v>Hombre</v>
      </c>
    </row>
    <row r="43" spans="1:73">
      <c r="A43" s="367">
        <v>20</v>
      </c>
      <c r="B43" s="367" t="s">
        <v>88</v>
      </c>
      <c r="C43" s="367">
        <v>2023</v>
      </c>
      <c r="D43" s="368" t="str">
        <f>IF(' Brechas'!D43&gt;0,"Mujer","Hombre")</f>
        <v>Hombre</v>
      </c>
      <c r="E43" s="368" t="str">
        <f>IF(' Brechas'!E43&gt;0,"Mujer","Hombre")</f>
        <v>Mujer</v>
      </c>
      <c r="F43" s="368" t="str">
        <f>IF(' Brechas'!F43&gt;0,"Mujer","Hombre")</f>
        <v>Mujer</v>
      </c>
      <c r="G43" s="368" t="str">
        <f>IF(' Brechas'!G43&gt;0,"Mujer","Hombre")</f>
        <v>Mujer</v>
      </c>
      <c r="H43" s="368" t="str">
        <f>IF(' Brechas'!H43&gt;0,"Mujer","Hombre")</f>
        <v>Mujer</v>
      </c>
      <c r="I43" s="368" t="str">
        <f>IF(' Brechas'!I43&gt;0,"Mujer","Hombre")</f>
        <v>Mujer</v>
      </c>
      <c r="J43" s="368" t="str">
        <f>IF(' Brechas'!J43&gt;0,"Mujer","Hombre")</f>
        <v>Mujer</v>
      </c>
      <c r="K43" s="368" t="str">
        <f>IF(' Brechas'!K43&gt;0,"Mujer","Hombre")</f>
        <v>Mujer</v>
      </c>
      <c r="L43" s="368" t="str">
        <f>IF(' Brechas'!L43&gt;0,"Mujer","Hombre")</f>
        <v>Mujer</v>
      </c>
      <c r="M43" s="368" t="str">
        <f>IF(' Brechas'!M43&gt;0,"Mujer","Hombre")</f>
        <v>Mujer</v>
      </c>
      <c r="N43" s="368" t="str">
        <f>IF(' Brechas'!N43&gt;0,"Mujer","Hombre")</f>
        <v>Mujer</v>
      </c>
      <c r="O43" s="368" t="str">
        <f>IF(' Brechas'!O43&gt;0,"Mujer","Hombre")</f>
        <v>Mujer</v>
      </c>
      <c r="P43" s="368" t="str">
        <f>IF(' Brechas'!P43&gt;0,"Mujer","Hombre")</f>
        <v>Hombre</v>
      </c>
      <c r="Q43" s="368" t="str">
        <f>IF(' Brechas'!Q43&gt;0,"Mujer","Hombre")</f>
        <v>Hombre</v>
      </c>
      <c r="R43" s="368" t="str">
        <f>IF(' Brechas'!R43&gt;0,"Mujer","Hombre")</f>
        <v>Hombre</v>
      </c>
      <c r="S43" s="368" t="str">
        <f>IF(' Brechas'!S43&gt;0,"Mujer","Hombre")</f>
        <v>Mujer</v>
      </c>
      <c r="T43" s="368" t="str">
        <f>IF(' Brechas'!T43&gt;0,"Mujer","Hombre")</f>
        <v>Hombre</v>
      </c>
      <c r="U43" s="368" t="str">
        <f>IF(' Brechas'!U43&gt;0,"Mujer","Hombre")</f>
        <v>Mujer</v>
      </c>
      <c r="V43" s="368" t="str">
        <f>IF(' Brechas'!V43&gt;0,"Mujer","Hombre")</f>
        <v>Mujer</v>
      </c>
      <c r="W43" s="368" t="str">
        <f>IF(' Brechas'!W43&gt;0,"Mujer","Hombre")</f>
        <v>Mujer</v>
      </c>
      <c r="X43" s="368" t="str">
        <f>IF(' Brechas'!X43&gt;0,"Mujer","Hombre")</f>
        <v>Mujer</v>
      </c>
      <c r="Y43" s="368" t="str">
        <f>IF(' Brechas'!Y43&gt;0,"Mujer","Hombre")</f>
        <v>Mujer</v>
      </c>
      <c r="Z43" s="368" t="str">
        <f>IF(' Brechas'!Z43&gt;0,"Mujer","Hombre")</f>
        <v>Hombre</v>
      </c>
      <c r="AA43" s="368" t="str">
        <f>IF(' Brechas'!AA43&gt;0,"Mujer","Hombre")</f>
        <v>Hombre</v>
      </c>
      <c r="AB43" s="368" t="str">
        <f>IF(' Brechas'!AB43&gt;0,"Mujer","Hombre")</f>
        <v>Hombre</v>
      </c>
      <c r="AC43" s="368" t="str">
        <f>IF(' Brechas'!AC43&gt;0,"Mujer","Hombre")</f>
        <v>Hombre</v>
      </c>
      <c r="AD43" s="368" t="str">
        <f>IF(' Brechas'!AD43&gt;0,"Mujer","Hombre")</f>
        <v>Hombre</v>
      </c>
      <c r="AE43" s="368" t="str">
        <f>IF(' Brechas'!AE43&gt;0,"Mujer","Hombre")</f>
        <v>Hombre</v>
      </c>
      <c r="AF43" s="368" t="str">
        <f>IF(' Brechas'!AF43&gt;0,"Mujer","Hombre")</f>
        <v>Hombre</v>
      </c>
      <c r="AG43" s="368" t="str">
        <f>IF(' Brechas'!AG43&gt;0,"Mujer","Hombre")</f>
        <v>Mujer</v>
      </c>
      <c r="AH43" s="368" t="str">
        <f>IF(' Brechas'!AH43&gt;0,"Mujer","Hombre")</f>
        <v>Mujer</v>
      </c>
      <c r="AI43" s="368" t="str">
        <f>IF(' Brechas'!AI43&gt;0,"Mujer","Hombre")</f>
        <v>Mujer</v>
      </c>
      <c r="AJ43" s="368" t="str">
        <f>IF(' Brechas'!AJ43&gt;0,"Mujer","Hombre")</f>
        <v>Mujer</v>
      </c>
      <c r="AK43" s="368" t="str">
        <f>IF(' Brechas'!AK43&gt;0,"Mujer","Hombre")</f>
        <v>Mujer</v>
      </c>
      <c r="AL43" s="368" t="str">
        <f>IF(' Brechas'!AL43&gt;0,"Mujer","Hombre")</f>
        <v>Hombre</v>
      </c>
      <c r="AM43" s="368" t="str">
        <f>IF(' Brechas'!AM43&gt;0,"Mujer","Hombre")</f>
        <v>Mujer</v>
      </c>
      <c r="AN43" s="368" t="str">
        <f>IF(' Brechas'!AN43&gt;0,"Mujer","Hombre")</f>
        <v>Mujer</v>
      </c>
      <c r="AO43" s="368" t="str">
        <f>IF(' Brechas'!AO43&gt;0,"Mujer","Hombre")</f>
        <v>Hombre</v>
      </c>
      <c r="AP43" s="368" t="str">
        <f>IF(' Brechas'!AP43&gt;0,"Mujer","Hombre")</f>
        <v>Hombre</v>
      </c>
      <c r="AQ43" s="368" t="str">
        <f>IF(' Brechas'!AQ43&gt;0,"Mujer","Hombre")</f>
        <v>Hombre</v>
      </c>
      <c r="AR43" s="368" t="str">
        <f>IF(' Brechas'!AR43&gt;0,"Mujer","Hombre")</f>
        <v>Hombre</v>
      </c>
      <c r="AS43" s="368" t="str">
        <f>IF(' Brechas'!AS43&gt;0,"Mujer","Hombre")</f>
        <v>Hombre</v>
      </c>
      <c r="AT43" s="368" t="str">
        <f>IF(' Brechas'!AT43&gt;0,"Mujer","Hombre")</f>
        <v>Hombre</v>
      </c>
      <c r="AU43" s="368" t="str">
        <f>IF(' Brechas'!AU43&gt;0,"Mujer","Hombre")</f>
        <v>Hombre</v>
      </c>
      <c r="AV43" s="368" t="str">
        <f>IF(' Brechas'!AV43&gt;0,"Mujer","Hombre")</f>
        <v>Mujer</v>
      </c>
      <c r="AW43" s="368" t="str">
        <f>IF(' Brechas'!AW43&gt;0,"Mujer","Hombre")</f>
        <v>Mujer</v>
      </c>
      <c r="AX43" s="368" t="str">
        <f>IF(' Brechas'!AX43&gt;0,"Mujer","Hombre")</f>
        <v>Mujer</v>
      </c>
      <c r="AY43" s="368" t="str">
        <f>IF(' Brechas'!AY43&gt;0,"Mujer","Hombre")</f>
        <v>Mujer</v>
      </c>
      <c r="AZ43" s="368" t="str">
        <f>IF(' Brechas'!AZ43&gt;0,"Mujer","Hombre")</f>
        <v>Mujer</v>
      </c>
      <c r="BA43" s="368" t="str">
        <f>IF(' Brechas'!BA43&gt;0,"Mujer","Hombre")</f>
        <v>Hombre</v>
      </c>
      <c r="BB43" s="368" t="str">
        <f>IF(' Brechas'!BB43&gt;0,"Mujer","Hombre")</f>
        <v>Hombre</v>
      </c>
      <c r="BC43" s="368" t="str">
        <f>IF(' Brechas'!BC43&gt;0,"Mujer","Hombre")</f>
        <v>Hombre</v>
      </c>
      <c r="BD43" s="368" t="str">
        <f>IF(' Brechas'!BD43&gt;0,"Mujer","Hombre")</f>
        <v>Hombre</v>
      </c>
      <c r="BE43" s="368" t="str">
        <f>IF(' Brechas'!BE43&gt;0,"Mujer","Hombre")</f>
        <v>Hombre</v>
      </c>
      <c r="BF43" s="368" t="str">
        <f>IF(' Brechas'!BF43&gt;0,"Mujer","Hombre")</f>
        <v>Hombre</v>
      </c>
      <c r="BG43" s="368" t="str">
        <f>IF(' Brechas'!BG43&gt;0,"Mujer","Hombre")</f>
        <v>Hombre</v>
      </c>
      <c r="BH43" s="368" t="str">
        <f>IF(' Brechas'!BH43&gt;0,"Mujer","Hombre")</f>
        <v>Hombre</v>
      </c>
      <c r="BI43" s="368" t="str">
        <f>IF(' Brechas'!BI43&gt;0,"Mujer","Hombre")</f>
        <v>Mujer</v>
      </c>
      <c r="BJ43" s="368" t="str">
        <f>IF(' Brechas'!BJ43&gt;0,"Mujer","Hombre")</f>
        <v>Hombre</v>
      </c>
      <c r="BK43" s="368" t="str">
        <f>IF(' Brechas'!BK43&gt;0,"Mujer","Hombre")</f>
        <v>Hombre</v>
      </c>
      <c r="BL43" s="368" t="str">
        <f>IF(' Brechas'!BL43&gt;0,"Mujer","Hombre")</f>
        <v>Hombre</v>
      </c>
      <c r="BM43" s="368" t="str">
        <f>IF(' Brechas'!BM43&gt;0,"Mujer","Hombre")</f>
        <v>Mujer</v>
      </c>
      <c r="BN43" s="368" t="str">
        <f>IF(' Brechas'!BN43&gt;0,"Mujer","Hombre")</f>
        <v>Mujer</v>
      </c>
      <c r="BO43" s="368" t="str">
        <f>IF(' Brechas'!BO43&gt;0,"Mujer","Hombre")</f>
        <v>Hombre</v>
      </c>
      <c r="BP43" s="368" t="str">
        <f>IF(' Brechas'!BP43&gt;0,"Mujer","Hombre")</f>
        <v>Hombre</v>
      </c>
      <c r="BQ43" s="368" t="str">
        <f>IF(' Brechas'!BQ43&gt;0,"Mujer","Hombre")</f>
        <v>Hombre</v>
      </c>
      <c r="BR43" s="368" t="str">
        <f>IF(' Brechas'!BR43&gt;0,"Mujer","Hombre")</f>
        <v>Hombre</v>
      </c>
      <c r="BS43" s="368" t="str">
        <f>IF(' Brechas'!BS43&gt;0,"Mujer","Hombre")</f>
        <v>Hombre</v>
      </c>
      <c r="BT43" s="368" t="str">
        <f>IF(' Brechas'!BT43&gt;0,"Mujer","Hombre")</f>
        <v>Hombre</v>
      </c>
      <c r="BU43" s="368" t="str">
        <f>IF(' Brechas'!BU43&gt;0,"Mujer","Hombre")</f>
        <v>Hombre</v>
      </c>
    </row>
    <row r="44" spans="1:73">
      <c r="A44" s="367">
        <v>23</v>
      </c>
      <c r="B44" s="367" t="s">
        <v>89</v>
      </c>
      <c r="C44" s="367">
        <v>2023</v>
      </c>
      <c r="D44" s="368" t="str">
        <f>IF(' Brechas'!D44&gt;0,"Mujer","Hombre")</f>
        <v>Hombre</v>
      </c>
      <c r="E44" s="368" t="str">
        <f>IF(' Brechas'!E44&gt;0,"Mujer","Hombre")</f>
        <v>Mujer</v>
      </c>
      <c r="F44" s="368" t="str">
        <f>IF(' Brechas'!F44&gt;0,"Mujer","Hombre")</f>
        <v>Mujer</v>
      </c>
      <c r="G44" s="368" t="str">
        <f>IF(' Brechas'!G44&gt;0,"Mujer","Hombre")</f>
        <v>Mujer</v>
      </c>
      <c r="H44" s="368" t="str">
        <f>IF(' Brechas'!H44&gt;0,"Mujer","Hombre")</f>
        <v>Mujer</v>
      </c>
      <c r="I44" s="368" t="str">
        <f>IF(' Brechas'!I44&gt;0,"Mujer","Hombre")</f>
        <v>Mujer</v>
      </c>
      <c r="J44" s="368" t="str">
        <f>IF(' Brechas'!J44&gt;0,"Mujer","Hombre")</f>
        <v>Mujer</v>
      </c>
      <c r="K44" s="368" t="str">
        <f>IF(' Brechas'!K44&gt;0,"Mujer","Hombre")</f>
        <v>Mujer</v>
      </c>
      <c r="L44" s="368" t="str">
        <f>IF(' Brechas'!L44&gt;0,"Mujer","Hombre")</f>
        <v>Mujer</v>
      </c>
      <c r="M44" s="368" t="str">
        <f>IF(' Brechas'!M44&gt;0,"Mujer","Hombre")</f>
        <v>Mujer</v>
      </c>
      <c r="N44" s="368" t="str">
        <f>IF(' Brechas'!N44&gt;0,"Mujer","Hombre")</f>
        <v>Mujer</v>
      </c>
      <c r="O44" s="368" t="str">
        <f>IF(' Brechas'!O44&gt;0,"Mujer","Hombre")</f>
        <v>Hombre</v>
      </c>
      <c r="P44" s="368" t="str">
        <f>IF(' Brechas'!P44&gt;0,"Mujer","Hombre")</f>
        <v>Hombre</v>
      </c>
      <c r="Q44" s="368" t="str">
        <f>IF(' Brechas'!Q44&gt;0,"Mujer","Hombre")</f>
        <v>Hombre</v>
      </c>
      <c r="R44" s="368" t="str">
        <f>IF(' Brechas'!R44&gt;0,"Mujer","Hombre")</f>
        <v>Mujer</v>
      </c>
      <c r="S44" s="368" t="str">
        <f>IF(' Brechas'!S44&gt;0,"Mujer","Hombre")</f>
        <v>Mujer</v>
      </c>
      <c r="T44" s="368" t="str">
        <f>IF(' Brechas'!T44&gt;0,"Mujer","Hombre")</f>
        <v>Hombre</v>
      </c>
      <c r="U44" s="368" t="str">
        <f>IF(' Brechas'!U44&gt;0,"Mujer","Hombre")</f>
        <v>Mujer</v>
      </c>
      <c r="V44" s="368" t="str">
        <f>IF(' Brechas'!V44&gt;0,"Mujer","Hombre")</f>
        <v>Mujer</v>
      </c>
      <c r="W44" s="368" t="str">
        <f>IF(' Brechas'!W44&gt;0,"Mujer","Hombre")</f>
        <v>Mujer</v>
      </c>
      <c r="X44" s="368" t="str">
        <f>IF(' Brechas'!X44&gt;0,"Mujer","Hombre")</f>
        <v>Mujer</v>
      </c>
      <c r="Y44" s="368" t="str">
        <f>IF(' Brechas'!Y44&gt;0,"Mujer","Hombre")</f>
        <v>Mujer</v>
      </c>
      <c r="Z44" s="368" t="str">
        <f>IF(' Brechas'!Z44&gt;0,"Mujer","Hombre")</f>
        <v>Hombre</v>
      </c>
      <c r="AA44" s="368" t="str">
        <f>IF(' Brechas'!AA44&gt;0,"Mujer","Hombre")</f>
        <v>Hombre</v>
      </c>
      <c r="AB44" s="368" t="str">
        <f>IF(' Brechas'!AB44&gt;0,"Mujer","Hombre")</f>
        <v>Mujer</v>
      </c>
      <c r="AC44" s="368" t="str">
        <f>IF(' Brechas'!AC44&gt;0,"Mujer","Hombre")</f>
        <v>Hombre</v>
      </c>
      <c r="AD44" s="368" t="str">
        <f>IF(' Brechas'!AD44&gt;0,"Mujer","Hombre")</f>
        <v>Hombre</v>
      </c>
      <c r="AE44" s="368" t="str">
        <f>IF(' Brechas'!AE44&gt;0,"Mujer","Hombre")</f>
        <v>Hombre</v>
      </c>
      <c r="AF44" s="368" t="str">
        <f>IF(' Brechas'!AF44&gt;0,"Mujer","Hombre")</f>
        <v>Hombre</v>
      </c>
      <c r="AG44" s="368" t="str">
        <f>IF(' Brechas'!AG44&gt;0,"Mujer","Hombre")</f>
        <v>Mujer</v>
      </c>
      <c r="AH44" s="368" t="str">
        <f>IF(' Brechas'!AH44&gt;0,"Mujer","Hombre")</f>
        <v>Hombre</v>
      </c>
      <c r="AI44" s="368" t="str">
        <f>IF(' Brechas'!AI44&gt;0,"Mujer","Hombre")</f>
        <v>Mujer</v>
      </c>
      <c r="AJ44" s="368" t="str">
        <f>IF(' Brechas'!AJ44&gt;0,"Mujer","Hombre")</f>
        <v>Mujer</v>
      </c>
      <c r="AK44" s="368" t="str">
        <f>IF(' Brechas'!AK44&gt;0,"Mujer","Hombre")</f>
        <v>Mujer</v>
      </c>
      <c r="AL44" s="368" t="str">
        <f>IF(' Brechas'!AL44&gt;0,"Mujer","Hombre")</f>
        <v>Mujer</v>
      </c>
      <c r="AM44" s="368" t="str">
        <f>IF(' Brechas'!AM44&gt;0,"Mujer","Hombre")</f>
        <v>Mujer</v>
      </c>
      <c r="AN44" s="368" t="str">
        <f>IF(' Brechas'!AN44&gt;0,"Mujer","Hombre")</f>
        <v>Hombre</v>
      </c>
      <c r="AO44" s="368" t="str">
        <f>IF(' Brechas'!AO44&gt;0,"Mujer","Hombre")</f>
        <v>Hombre</v>
      </c>
      <c r="AP44" s="368" t="str">
        <f>IF(' Brechas'!AP44&gt;0,"Mujer","Hombre")</f>
        <v>Hombre</v>
      </c>
      <c r="AQ44" s="368" t="str">
        <f>IF(' Brechas'!AQ44&gt;0,"Mujer","Hombre")</f>
        <v>Hombre</v>
      </c>
      <c r="AR44" s="368" t="str">
        <f>IF(' Brechas'!AR44&gt;0,"Mujer","Hombre")</f>
        <v>Hombre</v>
      </c>
      <c r="AS44" s="368" t="str">
        <f>IF(' Brechas'!AS44&gt;0,"Mujer","Hombre")</f>
        <v>Hombre</v>
      </c>
      <c r="AT44" s="368" t="str">
        <f>IF(' Brechas'!AT44&gt;0,"Mujer","Hombre")</f>
        <v>Hombre</v>
      </c>
      <c r="AU44" s="368" t="str">
        <f>IF(' Brechas'!AU44&gt;0,"Mujer","Hombre")</f>
        <v>Hombre</v>
      </c>
      <c r="AV44" s="368" t="str">
        <f>IF(' Brechas'!AV44&gt;0,"Mujer","Hombre")</f>
        <v>Mujer</v>
      </c>
      <c r="AW44" s="368" t="str">
        <f>IF(' Brechas'!AW44&gt;0,"Mujer","Hombre")</f>
        <v>Mujer</v>
      </c>
      <c r="AX44" s="368" t="str">
        <f>IF(' Brechas'!AX44&gt;0,"Mujer","Hombre")</f>
        <v>Mujer</v>
      </c>
      <c r="AY44" s="368" t="str">
        <f>IF(' Brechas'!AY44&gt;0,"Mujer","Hombre")</f>
        <v>Mujer</v>
      </c>
      <c r="AZ44" s="368" t="str">
        <f>IF(' Brechas'!AZ44&gt;0,"Mujer","Hombre")</f>
        <v>Hombre</v>
      </c>
      <c r="BA44" s="368" t="str">
        <f>IF(' Brechas'!BA44&gt;0,"Mujer","Hombre")</f>
        <v>Hombre</v>
      </c>
      <c r="BB44" s="368" t="str">
        <f>IF(' Brechas'!BB44&gt;0,"Mujer","Hombre")</f>
        <v>Hombre</v>
      </c>
      <c r="BC44" s="368" t="str">
        <f>IF(' Brechas'!BC44&gt;0,"Mujer","Hombre")</f>
        <v>Hombre</v>
      </c>
      <c r="BD44" s="368" t="str">
        <f>IF(' Brechas'!BD44&gt;0,"Mujer","Hombre")</f>
        <v>Hombre</v>
      </c>
      <c r="BE44" s="368" t="str">
        <f>IF(' Brechas'!BE44&gt;0,"Mujer","Hombre")</f>
        <v>Hombre</v>
      </c>
      <c r="BF44" s="368" t="str">
        <f>IF(' Brechas'!BF44&gt;0,"Mujer","Hombre")</f>
        <v>Mujer</v>
      </c>
      <c r="BG44" s="368" t="str">
        <f>IF(' Brechas'!BG44&gt;0,"Mujer","Hombre")</f>
        <v>Hombre</v>
      </c>
      <c r="BH44" s="368" t="str">
        <f>IF(' Brechas'!BH44&gt;0,"Mujer","Hombre")</f>
        <v>Hombre</v>
      </c>
      <c r="BI44" s="368" t="str">
        <f>IF(' Brechas'!BI44&gt;0,"Mujer","Hombre")</f>
        <v>Mujer</v>
      </c>
      <c r="BJ44" s="368" t="str">
        <f>IF(' Brechas'!BJ44&gt;0,"Mujer","Hombre")</f>
        <v>Hombre</v>
      </c>
      <c r="BK44" s="368" t="str">
        <f>IF(' Brechas'!BK44&gt;0,"Mujer","Hombre")</f>
        <v>Hombre</v>
      </c>
      <c r="BL44" s="368" t="str">
        <f>IF(' Brechas'!BL44&gt;0,"Mujer","Hombre")</f>
        <v>Hombre</v>
      </c>
      <c r="BM44" s="368" t="str">
        <f>IF(' Brechas'!BM44&gt;0,"Mujer","Hombre")</f>
        <v>Hombre</v>
      </c>
      <c r="BN44" s="368" t="str">
        <f>IF(' Brechas'!BN44&gt;0,"Mujer","Hombre")</f>
        <v>Mujer</v>
      </c>
      <c r="BO44" s="368" t="str">
        <f>IF(' Brechas'!BO44&gt;0,"Mujer","Hombre")</f>
        <v>Mujer</v>
      </c>
      <c r="BP44" s="368" t="str">
        <f>IF(' Brechas'!BP44&gt;0,"Mujer","Hombre")</f>
        <v>Hombre</v>
      </c>
      <c r="BQ44" s="368" t="str">
        <f>IF(' Brechas'!BQ44&gt;0,"Mujer","Hombre")</f>
        <v>Hombre</v>
      </c>
      <c r="BR44" s="368" t="str">
        <f>IF(' Brechas'!BR44&gt;0,"Mujer","Hombre")</f>
        <v>Mujer</v>
      </c>
      <c r="BS44" s="368" t="str">
        <f>IF(' Brechas'!BS44&gt;0,"Mujer","Hombre")</f>
        <v>Hombre</v>
      </c>
      <c r="BT44" s="368" t="str">
        <f>IF(' Brechas'!BT44&gt;0,"Mujer","Hombre")</f>
        <v>Hombre</v>
      </c>
      <c r="BU44" s="368" t="str">
        <f>IF(' Brechas'!BU44&gt;0,"Mujer","Hombre")</f>
        <v>Hombre</v>
      </c>
    </row>
    <row r="45" spans="1:73" ht="25.5">
      <c r="A45" s="367">
        <v>25</v>
      </c>
      <c r="B45" s="367" t="s">
        <v>90</v>
      </c>
      <c r="C45" s="367">
        <v>2023</v>
      </c>
      <c r="D45" s="368" t="str">
        <f>IF(' Brechas'!D45&gt;0,"Mujer","Hombre")</f>
        <v>Hombre</v>
      </c>
      <c r="E45" s="368" t="str">
        <f>IF(' Brechas'!E45&gt;0,"Mujer","Hombre")</f>
        <v>Mujer</v>
      </c>
      <c r="F45" s="368" t="str">
        <f>IF(' Brechas'!F45&gt;0,"Mujer","Hombre")</f>
        <v>Mujer</v>
      </c>
      <c r="G45" s="368" t="str">
        <f>IF(' Brechas'!G45&gt;0,"Mujer","Hombre")</f>
        <v>Mujer</v>
      </c>
      <c r="H45" s="368" t="str">
        <f>IF(' Brechas'!H45&gt;0,"Mujer","Hombre")</f>
        <v>Mujer</v>
      </c>
      <c r="I45" s="368" t="str">
        <f>IF(' Brechas'!I45&gt;0,"Mujer","Hombre")</f>
        <v>Mujer</v>
      </c>
      <c r="J45" s="368" t="str">
        <f>IF(' Brechas'!J45&gt;0,"Mujer","Hombre")</f>
        <v>Mujer</v>
      </c>
      <c r="K45" s="368" t="str">
        <f>IF(' Brechas'!K45&gt;0,"Mujer","Hombre")</f>
        <v>Mujer</v>
      </c>
      <c r="L45" s="368" t="str">
        <f>IF(' Brechas'!L45&gt;0,"Mujer","Hombre")</f>
        <v>Mujer</v>
      </c>
      <c r="M45" s="368" t="str">
        <f>IF(' Brechas'!M45&gt;0,"Mujer","Hombre")</f>
        <v>Mujer</v>
      </c>
      <c r="N45" s="368" t="str">
        <f>IF(' Brechas'!N45&gt;0,"Mujer","Hombre")</f>
        <v>Mujer</v>
      </c>
      <c r="O45" s="368" t="str">
        <f>IF(' Brechas'!O45&gt;0,"Mujer","Hombre")</f>
        <v>Hombre</v>
      </c>
      <c r="P45" s="368" t="str">
        <f>IF(' Brechas'!P45&gt;0,"Mujer","Hombre")</f>
        <v>Hombre</v>
      </c>
      <c r="Q45" s="368" t="str">
        <f>IF(' Brechas'!Q45&gt;0,"Mujer","Hombre")</f>
        <v>Mujer</v>
      </c>
      <c r="R45" s="368" t="str">
        <f>IF(' Brechas'!R45&gt;0,"Mujer","Hombre")</f>
        <v>Mujer</v>
      </c>
      <c r="S45" s="368" t="str">
        <f>IF(' Brechas'!S45&gt;0,"Mujer","Hombre")</f>
        <v>Mujer</v>
      </c>
      <c r="T45" s="368" t="str">
        <f>IF(' Brechas'!T45&gt;0,"Mujer","Hombre")</f>
        <v>Mujer</v>
      </c>
      <c r="U45" s="368" t="str">
        <f>IF(' Brechas'!U45&gt;0,"Mujer","Hombre")</f>
        <v>Mujer</v>
      </c>
      <c r="V45" s="368" t="str">
        <f>IF(' Brechas'!V45&gt;0,"Mujer","Hombre")</f>
        <v>Mujer</v>
      </c>
      <c r="W45" s="368" t="str">
        <f>IF(' Brechas'!W45&gt;0,"Mujer","Hombre")</f>
        <v>Mujer</v>
      </c>
      <c r="X45" s="368" t="str">
        <f>IF(' Brechas'!X45&gt;0,"Mujer","Hombre")</f>
        <v>Mujer</v>
      </c>
      <c r="Y45" s="368" t="str">
        <f>IF(' Brechas'!Y45&gt;0,"Mujer","Hombre")</f>
        <v>Mujer</v>
      </c>
      <c r="Z45" s="368" t="str">
        <f>IF(' Brechas'!Z45&gt;0,"Mujer","Hombre")</f>
        <v>Hombre</v>
      </c>
      <c r="AA45" s="368" t="str">
        <f>IF(' Brechas'!AA45&gt;0,"Mujer","Hombre")</f>
        <v>Hombre</v>
      </c>
      <c r="AB45" s="368" t="str">
        <f>IF(' Brechas'!AB45&gt;0,"Mujer","Hombre")</f>
        <v>Hombre</v>
      </c>
      <c r="AC45" s="368" t="str">
        <f>IF(' Brechas'!AC45&gt;0,"Mujer","Hombre")</f>
        <v>Hombre</v>
      </c>
      <c r="AD45" s="368" t="str">
        <f>IF(' Brechas'!AD45&gt;0,"Mujer","Hombre")</f>
        <v>Hombre</v>
      </c>
      <c r="AE45" s="368" t="str">
        <f>IF(' Brechas'!AE45&gt;0,"Mujer","Hombre")</f>
        <v>Hombre</v>
      </c>
      <c r="AF45" s="368" t="str">
        <f>IF(' Brechas'!AF45&gt;0,"Mujer","Hombre")</f>
        <v>Mujer</v>
      </c>
      <c r="AG45" s="368" t="str">
        <f>IF(' Brechas'!AG45&gt;0,"Mujer","Hombre")</f>
        <v>Mujer</v>
      </c>
      <c r="AH45" s="368" t="str">
        <f>IF(' Brechas'!AH45&gt;0,"Mujer","Hombre")</f>
        <v>Hombre</v>
      </c>
      <c r="AI45" s="368" t="str">
        <f>IF(' Brechas'!AI45&gt;0,"Mujer","Hombre")</f>
        <v>Hombre</v>
      </c>
      <c r="AJ45" s="368" t="str">
        <f>IF(' Brechas'!AJ45&gt;0,"Mujer","Hombre")</f>
        <v>Mujer</v>
      </c>
      <c r="AK45" s="368" t="str">
        <f>IF(' Brechas'!AK45&gt;0,"Mujer","Hombre")</f>
        <v>Mujer</v>
      </c>
      <c r="AL45" s="368" t="str">
        <f>IF(' Brechas'!AL45&gt;0,"Mujer","Hombre")</f>
        <v>Hombre</v>
      </c>
      <c r="AM45" s="368" t="str">
        <f>IF(' Brechas'!AM45&gt;0,"Mujer","Hombre")</f>
        <v>Mujer</v>
      </c>
      <c r="AN45" s="368" t="str">
        <f>IF(' Brechas'!AN45&gt;0,"Mujer","Hombre")</f>
        <v>Mujer</v>
      </c>
      <c r="AO45" s="368" t="str">
        <f>IF(' Brechas'!AO45&gt;0,"Mujer","Hombre")</f>
        <v>Hombre</v>
      </c>
      <c r="AP45" s="368" t="str">
        <f>IF(' Brechas'!AP45&gt;0,"Mujer","Hombre")</f>
        <v>Hombre</v>
      </c>
      <c r="AQ45" s="368" t="str">
        <f>IF(' Brechas'!AQ45&gt;0,"Mujer","Hombre")</f>
        <v>Hombre</v>
      </c>
      <c r="AR45" s="368" t="str">
        <f>IF(' Brechas'!AR45&gt;0,"Mujer","Hombre")</f>
        <v>Hombre</v>
      </c>
      <c r="AS45" s="368" t="str">
        <f>IF(' Brechas'!AS45&gt;0,"Mujer","Hombre")</f>
        <v>Mujer</v>
      </c>
      <c r="AT45" s="368" t="str">
        <f>IF(' Brechas'!AT45&gt;0,"Mujer","Hombre")</f>
        <v>Hombre</v>
      </c>
      <c r="AU45" s="368" t="str">
        <f>IF(' Brechas'!AU45&gt;0,"Mujer","Hombre")</f>
        <v>Hombre</v>
      </c>
      <c r="AV45" s="368" t="str">
        <f>IF(' Brechas'!AV45&gt;0,"Mujer","Hombre")</f>
        <v>Mujer</v>
      </c>
      <c r="AW45" s="368" t="str">
        <f>IF(' Brechas'!AW45&gt;0,"Mujer","Hombre")</f>
        <v>Hombre</v>
      </c>
      <c r="AX45" s="368" t="str">
        <f>IF(' Brechas'!AX45&gt;0,"Mujer","Hombre")</f>
        <v>Hombre</v>
      </c>
      <c r="AY45" s="368" t="str">
        <f>IF(' Brechas'!AY45&gt;0,"Mujer","Hombre")</f>
        <v>Mujer</v>
      </c>
      <c r="AZ45" s="368" t="str">
        <f>IF(' Brechas'!AZ45&gt;0,"Mujer","Hombre")</f>
        <v>Mujer</v>
      </c>
      <c r="BA45" s="368" t="str">
        <f>IF(' Brechas'!BA45&gt;0,"Mujer","Hombre")</f>
        <v>Hombre</v>
      </c>
      <c r="BB45" s="368" t="str">
        <f>IF(' Brechas'!BB45&gt;0,"Mujer","Hombre")</f>
        <v>Hombre</v>
      </c>
      <c r="BC45" s="368" t="str">
        <f>IF(' Brechas'!BC45&gt;0,"Mujer","Hombre")</f>
        <v>Hombre</v>
      </c>
      <c r="BD45" s="368" t="str">
        <f>IF(' Brechas'!BD45&gt;0,"Mujer","Hombre")</f>
        <v>Hombre</v>
      </c>
      <c r="BE45" s="368" t="str">
        <f>IF(' Brechas'!BE45&gt;0,"Mujer","Hombre")</f>
        <v>Hombre</v>
      </c>
      <c r="BF45" s="368" t="str">
        <f>IF(' Brechas'!BF45&gt;0,"Mujer","Hombre")</f>
        <v>Hombre</v>
      </c>
      <c r="BG45" s="368" t="str">
        <f>IF(' Brechas'!BG45&gt;0,"Mujer","Hombre")</f>
        <v>Hombre</v>
      </c>
      <c r="BH45" s="368" t="str">
        <f>IF(' Brechas'!BH45&gt;0,"Mujer","Hombre")</f>
        <v>Hombre</v>
      </c>
      <c r="BI45" s="368" t="str">
        <f>IF(' Brechas'!BI45&gt;0,"Mujer","Hombre")</f>
        <v>Mujer</v>
      </c>
      <c r="BJ45" s="368" t="str">
        <f>IF(' Brechas'!BJ45&gt;0,"Mujer","Hombre")</f>
        <v>Hombre</v>
      </c>
      <c r="BK45" s="368" t="str">
        <f>IF(' Brechas'!BK45&gt;0,"Mujer","Hombre")</f>
        <v>Hombre</v>
      </c>
      <c r="BL45" s="368" t="str">
        <f>IF(' Brechas'!BL45&gt;0,"Mujer","Hombre")</f>
        <v>Hombre</v>
      </c>
      <c r="BM45" s="368" t="str">
        <f>IF(' Brechas'!BM45&gt;0,"Mujer","Hombre")</f>
        <v>Mujer</v>
      </c>
      <c r="BN45" s="368" t="str">
        <f>IF(' Brechas'!BN45&gt;0,"Mujer","Hombre")</f>
        <v>Mujer</v>
      </c>
      <c r="BO45" s="368" t="str">
        <f>IF(' Brechas'!BO45&gt;0,"Mujer","Hombre")</f>
        <v>Hombre</v>
      </c>
      <c r="BP45" s="368" t="str">
        <f>IF(' Brechas'!BP45&gt;0,"Mujer","Hombre")</f>
        <v>Hombre</v>
      </c>
      <c r="BQ45" s="368" t="str">
        <f>IF(' Brechas'!BQ45&gt;0,"Mujer","Hombre")</f>
        <v>Hombre</v>
      </c>
      <c r="BR45" s="368" t="str">
        <f>IF(' Brechas'!BR45&gt;0,"Mujer","Hombre")</f>
        <v>Hombre</v>
      </c>
      <c r="BS45" s="368" t="str">
        <f>IF(' Brechas'!BS45&gt;0,"Mujer","Hombre")</f>
        <v>Hombre</v>
      </c>
      <c r="BT45" s="368" t="str">
        <f>IF(' Brechas'!BT45&gt;0,"Mujer","Hombre")</f>
        <v>Hombre</v>
      </c>
      <c r="BU45" s="368" t="str">
        <f>IF(' Brechas'!BU45&gt;0,"Mujer","Hombre")</f>
        <v>Hombre</v>
      </c>
    </row>
    <row r="46" spans="1:73">
      <c r="A46" s="367">
        <v>27</v>
      </c>
      <c r="B46" s="367" t="s">
        <v>91</v>
      </c>
      <c r="C46" s="367">
        <v>2023</v>
      </c>
      <c r="D46" s="368" t="str">
        <f>IF(' Brechas'!D46&gt;0,"Mujer","Hombre")</f>
        <v>Mujer</v>
      </c>
      <c r="E46" s="368" t="str">
        <f>IF(' Brechas'!E46&gt;0,"Mujer","Hombre")</f>
        <v>Hombre</v>
      </c>
      <c r="F46" s="368" t="str">
        <f>IF(' Brechas'!F46&gt;0,"Mujer","Hombre")</f>
        <v>Mujer</v>
      </c>
      <c r="G46" s="368" t="str">
        <f>IF(' Brechas'!G46&gt;0,"Mujer","Hombre")</f>
        <v>Mujer</v>
      </c>
      <c r="H46" s="368" t="str">
        <f>IF(' Brechas'!H46&gt;0,"Mujer","Hombre")</f>
        <v>Mujer</v>
      </c>
      <c r="I46" s="368" t="str">
        <f>IF(' Brechas'!I46&gt;0,"Mujer","Hombre")</f>
        <v>Mujer</v>
      </c>
      <c r="J46" s="368" t="str">
        <f>IF(' Brechas'!J46&gt;0,"Mujer","Hombre")</f>
        <v>Mujer</v>
      </c>
      <c r="K46" s="368" t="str">
        <f>IF(' Brechas'!K46&gt;0,"Mujer","Hombre")</f>
        <v>Mujer</v>
      </c>
      <c r="L46" s="368" t="str">
        <f>IF(' Brechas'!L46&gt;0,"Mujer","Hombre")</f>
        <v>Mujer</v>
      </c>
      <c r="M46" s="368" t="str">
        <f>IF(' Brechas'!M46&gt;0,"Mujer","Hombre")</f>
        <v>Hombre</v>
      </c>
      <c r="N46" s="368" t="str">
        <f>IF(' Brechas'!N46&gt;0,"Mujer","Hombre")</f>
        <v>Mujer</v>
      </c>
      <c r="O46" s="368" t="str">
        <f>IF(' Brechas'!O46&gt;0,"Mujer","Hombre")</f>
        <v>Hombre</v>
      </c>
      <c r="P46" s="368" t="str">
        <f>IF(' Brechas'!P46&gt;0,"Mujer","Hombre")</f>
        <v>Hombre</v>
      </c>
      <c r="Q46" s="368" t="str">
        <f>IF(' Brechas'!Q46&gt;0,"Mujer","Hombre")</f>
        <v>Hombre</v>
      </c>
      <c r="R46" s="368" t="str">
        <f>IF(' Brechas'!R46&gt;0,"Mujer","Hombre")</f>
        <v>Mujer</v>
      </c>
      <c r="S46" s="368" t="str">
        <f>IF(' Brechas'!S46&gt;0,"Mujer","Hombre")</f>
        <v>Mujer</v>
      </c>
      <c r="T46" s="368" t="str">
        <f>IF(' Brechas'!T46&gt;0,"Mujer","Hombre")</f>
        <v>Mujer</v>
      </c>
      <c r="U46" s="368" t="str">
        <f>IF(' Brechas'!U46&gt;0,"Mujer","Hombre")</f>
        <v>Mujer</v>
      </c>
      <c r="V46" s="368" t="str">
        <f>IF(' Brechas'!V46&gt;0,"Mujer","Hombre")</f>
        <v>Hombre</v>
      </c>
      <c r="W46" s="368" t="str">
        <f>IF(' Brechas'!W46&gt;0,"Mujer","Hombre")</f>
        <v>Mujer</v>
      </c>
      <c r="X46" s="368" t="str">
        <f>IF(' Brechas'!X46&gt;0,"Mujer","Hombre")</f>
        <v>Mujer</v>
      </c>
      <c r="Y46" s="368" t="str">
        <f>IF(' Brechas'!Y46&gt;0,"Mujer","Hombre")</f>
        <v>Mujer</v>
      </c>
      <c r="Z46" s="368" t="str">
        <f>IF(' Brechas'!Z46&gt;0,"Mujer","Hombre")</f>
        <v>Mujer</v>
      </c>
      <c r="AA46" s="368" t="str">
        <f>IF(' Brechas'!AA46&gt;0,"Mujer","Hombre")</f>
        <v>Hombre</v>
      </c>
      <c r="AB46" s="368" t="str">
        <f>IF(' Brechas'!AB46&gt;0,"Mujer","Hombre")</f>
        <v>Hombre</v>
      </c>
      <c r="AC46" s="368" t="str">
        <f>IF(' Brechas'!AC46&gt;0,"Mujer","Hombre")</f>
        <v>Hombre</v>
      </c>
      <c r="AD46" s="368" t="str">
        <f>IF(' Brechas'!AD46&gt;0,"Mujer","Hombre")</f>
        <v>Hombre</v>
      </c>
      <c r="AE46" s="368" t="str">
        <f>IF(' Brechas'!AE46&gt;0,"Mujer","Hombre")</f>
        <v>Hombre</v>
      </c>
      <c r="AF46" s="368" t="str">
        <f>IF(' Brechas'!AF46&gt;0,"Mujer","Hombre")</f>
        <v>Mujer</v>
      </c>
      <c r="AG46" s="368" t="str">
        <f>IF(' Brechas'!AG46&gt;0,"Mujer","Hombre")</f>
        <v>Mujer</v>
      </c>
      <c r="AH46" s="368" t="str">
        <f>IF(' Brechas'!AH46&gt;0,"Mujer","Hombre")</f>
        <v>Hombre</v>
      </c>
      <c r="AI46" s="368" t="str">
        <f>IF(' Brechas'!AI46&gt;0,"Mujer","Hombre")</f>
        <v>Hombre</v>
      </c>
      <c r="AJ46" s="368" t="str">
        <f>IF(' Brechas'!AJ46&gt;0,"Mujer","Hombre")</f>
        <v>Mujer</v>
      </c>
      <c r="AK46" s="368" t="str">
        <f>IF(' Brechas'!AK46&gt;0,"Mujer","Hombre")</f>
        <v>Mujer</v>
      </c>
      <c r="AL46" s="368" t="str">
        <f>IF(' Brechas'!AL46&gt;0,"Mujer","Hombre")</f>
        <v>Hombre</v>
      </c>
      <c r="AM46" s="368" t="str">
        <f>IF(' Brechas'!AM46&gt;0,"Mujer","Hombre")</f>
        <v>Mujer</v>
      </c>
      <c r="AN46" s="368" t="str">
        <f>IF(' Brechas'!AN46&gt;0,"Mujer","Hombre")</f>
        <v>Mujer</v>
      </c>
      <c r="AO46" s="368" t="str">
        <f>IF(' Brechas'!AO46&gt;0,"Mujer","Hombre")</f>
        <v>Mujer</v>
      </c>
      <c r="AP46" s="368" t="str">
        <f>IF(' Brechas'!AP46&gt;0,"Mujer","Hombre")</f>
        <v>Hombre</v>
      </c>
      <c r="AQ46" s="368" t="str">
        <f>IF(' Brechas'!AQ46&gt;0,"Mujer","Hombre")</f>
        <v>Hombre</v>
      </c>
      <c r="AR46" s="368" t="str">
        <f>IF(' Brechas'!AR46&gt;0,"Mujer","Hombre")</f>
        <v>Mujer</v>
      </c>
      <c r="AS46" s="368" t="str">
        <f>IF(' Brechas'!AS46&gt;0,"Mujer","Hombre")</f>
        <v>Mujer</v>
      </c>
      <c r="AT46" s="368" t="str">
        <f>IF(' Brechas'!AT46&gt;0,"Mujer","Hombre")</f>
        <v>Hombre</v>
      </c>
      <c r="AU46" s="368" t="str">
        <f>IF(' Brechas'!AU46&gt;0,"Mujer","Hombre")</f>
        <v>Hombre</v>
      </c>
      <c r="AV46" s="368" t="str">
        <f>IF(' Brechas'!AV46&gt;0,"Mujer","Hombre")</f>
        <v>Mujer</v>
      </c>
      <c r="AW46" s="368" t="str">
        <f>IF(' Brechas'!AW46&gt;0,"Mujer","Hombre")</f>
        <v>Hombre</v>
      </c>
      <c r="AX46" s="368" t="str">
        <f>IF(' Brechas'!AX46&gt;0,"Mujer","Hombre")</f>
        <v>Hombre</v>
      </c>
      <c r="AY46" s="368" t="str">
        <f>IF(' Brechas'!AY46&gt;0,"Mujer","Hombre")</f>
        <v>Mujer</v>
      </c>
      <c r="AZ46" s="368" t="str">
        <f>IF(' Brechas'!AZ46&gt;0,"Mujer","Hombre")</f>
        <v>Mujer</v>
      </c>
      <c r="BA46" s="368" t="str">
        <f>IF(' Brechas'!BA46&gt;0,"Mujer","Hombre")</f>
        <v>Mujer</v>
      </c>
      <c r="BB46" s="368" t="str">
        <f>IF(' Brechas'!BB46&gt;0,"Mujer","Hombre")</f>
        <v>Hombre</v>
      </c>
      <c r="BC46" s="368" t="str">
        <f>IF(' Brechas'!BC46&gt;0,"Mujer","Hombre")</f>
        <v>Hombre</v>
      </c>
      <c r="BD46" s="368" t="str">
        <f>IF(' Brechas'!BD46&gt;0,"Mujer","Hombre")</f>
        <v>Hombre</v>
      </c>
      <c r="BE46" s="368" t="str">
        <f>IF(' Brechas'!BE46&gt;0,"Mujer","Hombre")</f>
        <v>Hombre</v>
      </c>
      <c r="BF46" s="368" t="str">
        <f>IF(' Brechas'!BF46&gt;0,"Mujer","Hombre")</f>
        <v>Mujer</v>
      </c>
      <c r="BG46" s="368" t="str">
        <f>IF(' Brechas'!BG46&gt;0,"Mujer","Hombre")</f>
        <v>Hombre</v>
      </c>
      <c r="BH46" s="368" t="str">
        <f>IF(' Brechas'!BH46&gt;0,"Mujer","Hombre")</f>
        <v>Hombre</v>
      </c>
      <c r="BI46" s="368" t="str">
        <f>IF(' Brechas'!BI46&gt;0,"Mujer","Hombre")</f>
        <v>Mujer</v>
      </c>
      <c r="BJ46" s="368" t="str">
        <f>IF(' Brechas'!BJ46&gt;0,"Mujer","Hombre")</f>
        <v>Hombre</v>
      </c>
      <c r="BK46" s="368" t="str">
        <f>IF(' Brechas'!BK46&gt;0,"Mujer","Hombre")</f>
        <v>Hombre</v>
      </c>
      <c r="BL46" s="368" t="str">
        <f>IF(' Brechas'!BL46&gt;0,"Mujer","Hombre")</f>
        <v>Hombre</v>
      </c>
      <c r="BM46" s="368" t="str">
        <f>IF(' Brechas'!BM46&gt;0,"Mujer","Hombre")</f>
        <v>Hombre</v>
      </c>
      <c r="BN46" s="368" t="str">
        <f>IF(' Brechas'!BN46&gt;0,"Mujer","Hombre")</f>
        <v>Mujer</v>
      </c>
      <c r="BO46" s="368" t="str">
        <f>IF(' Brechas'!BO46&gt;0,"Mujer","Hombre")</f>
        <v>Hombre</v>
      </c>
      <c r="BP46" s="368" t="str">
        <f>IF(' Brechas'!BP46&gt;0,"Mujer","Hombre")</f>
        <v>Mujer</v>
      </c>
      <c r="BQ46" s="368" t="str">
        <f>IF(' Brechas'!BQ46&gt;0,"Mujer","Hombre")</f>
        <v>Mujer</v>
      </c>
      <c r="BR46" s="368" t="str">
        <f>IF(' Brechas'!BR46&gt;0,"Mujer","Hombre")</f>
        <v>Hombre</v>
      </c>
      <c r="BS46" s="368" t="str">
        <f>IF(' Brechas'!BS46&gt;0,"Mujer","Hombre")</f>
        <v>Hombre</v>
      </c>
      <c r="BT46" s="368" t="str">
        <f>IF(' Brechas'!BT46&gt;0,"Mujer","Hombre")</f>
        <v>Hombre</v>
      </c>
      <c r="BU46" s="368" t="str">
        <f>IF(' Brechas'!BU46&gt;0,"Mujer","Hombre")</f>
        <v>Hombre</v>
      </c>
    </row>
    <row r="47" spans="1:73">
      <c r="A47" s="367">
        <v>41</v>
      </c>
      <c r="B47" s="367" t="s">
        <v>92</v>
      </c>
      <c r="C47" s="367">
        <v>2023</v>
      </c>
      <c r="D47" s="368" t="str">
        <f>IF(' Brechas'!D47&gt;0,"Mujer","Hombre")</f>
        <v>Hombre</v>
      </c>
      <c r="E47" s="368" t="str">
        <f>IF(' Brechas'!E47&gt;0,"Mujer","Hombre")</f>
        <v>Hombre</v>
      </c>
      <c r="F47" s="368" t="str">
        <f>IF(' Brechas'!F47&gt;0,"Mujer","Hombre")</f>
        <v>Mujer</v>
      </c>
      <c r="G47" s="368" t="str">
        <f>IF(' Brechas'!G47&gt;0,"Mujer","Hombre")</f>
        <v>Mujer</v>
      </c>
      <c r="H47" s="368" t="str">
        <f>IF(' Brechas'!H47&gt;0,"Mujer","Hombre")</f>
        <v>Mujer</v>
      </c>
      <c r="I47" s="368" t="str">
        <f>IF(' Brechas'!I47&gt;0,"Mujer","Hombre")</f>
        <v>Mujer</v>
      </c>
      <c r="J47" s="368" t="str">
        <f>IF(' Brechas'!J47&gt;0,"Mujer","Hombre")</f>
        <v>Mujer</v>
      </c>
      <c r="K47" s="368" t="str">
        <f>IF(' Brechas'!K47&gt;0,"Mujer","Hombre")</f>
        <v>Hombre</v>
      </c>
      <c r="L47" s="368" t="str">
        <f>IF(' Brechas'!L47&gt;0,"Mujer","Hombre")</f>
        <v>Mujer</v>
      </c>
      <c r="M47" s="368" t="str">
        <f>IF(' Brechas'!M47&gt;0,"Mujer","Hombre")</f>
        <v>Mujer</v>
      </c>
      <c r="N47" s="368" t="str">
        <f>IF(' Brechas'!N47&gt;0,"Mujer","Hombre")</f>
        <v>Mujer</v>
      </c>
      <c r="O47" s="368" t="str">
        <f>IF(' Brechas'!O47&gt;0,"Mujer","Hombre")</f>
        <v>Hombre</v>
      </c>
      <c r="P47" s="368" t="str">
        <f>IF(' Brechas'!P47&gt;0,"Mujer","Hombre")</f>
        <v>Hombre</v>
      </c>
      <c r="Q47" s="368" t="str">
        <f>IF(' Brechas'!Q47&gt;0,"Mujer","Hombre")</f>
        <v>Mujer</v>
      </c>
      <c r="R47" s="368" t="str">
        <f>IF(' Brechas'!R47&gt;0,"Mujer","Hombre")</f>
        <v>Hombre</v>
      </c>
      <c r="S47" s="368" t="str">
        <f>IF(' Brechas'!S47&gt;0,"Mujer","Hombre")</f>
        <v>Mujer</v>
      </c>
      <c r="T47" s="368" t="str">
        <f>IF(' Brechas'!T47&gt;0,"Mujer","Hombre")</f>
        <v>Mujer</v>
      </c>
      <c r="U47" s="368" t="str">
        <f>IF(' Brechas'!U47&gt;0,"Mujer","Hombre")</f>
        <v>Hombre</v>
      </c>
      <c r="V47" s="368" t="str">
        <f>IF(' Brechas'!V47&gt;0,"Mujer","Hombre")</f>
        <v>Hombre</v>
      </c>
      <c r="W47" s="368" t="str">
        <f>IF(' Brechas'!W47&gt;0,"Mujer","Hombre")</f>
        <v>Mujer</v>
      </c>
      <c r="X47" s="368" t="str">
        <f>IF(' Brechas'!X47&gt;0,"Mujer","Hombre")</f>
        <v>Mujer</v>
      </c>
      <c r="Y47" s="368" t="str">
        <f>IF(' Brechas'!Y47&gt;0,"Mujer","Hombre")</f>
        <v>Mujer</v>
      </c>
      <c r="Z47" s="368" t="str">
        <f>IF(' Brechas'!Z47&gt;0,"Mujer","Hombre")</f>
        <v>Hombre</v>
      </c>
      <c r="AA47" s="368" t="str">
        <f>IF(' Brechas'!AA47&gt;0,"Mujer","Hombre")</f>
        <v>Hombre</v>
      </c>
      <c r="AB47" s="368" t="str">
        <f>IF(' Brechas'!AB47&gt;0,"Mujer","Hombre")</f>
        <v>Mujer</v>
      </c>
      <c r="AC47" s="368" t="str">
        <f>IF(' Brechas'!AC47&gt;0,"Mujer","Hombre")</f>
        <v>Hombre</v>
      </c>
      <c r="AD47" s="368" t="str">
        <f>IF(' Brechas'!AD47&gt;0,"Mujer","Hombre")</f>
        <v>Hombre</v>
      </c>
      <c r="AE47" s="368" t="str">
        <f>IF(' Brechas'!AE47&gt;0,"Mujer","Hombre")</f>
        <v>Hombre</v>
      </c>
      <c r="AF47" s="368" t="str">
        <f>IF(' Brechas'!AF47&gt;0,"Mujer","Hombre")</f>
        <v>Hombre</v>
      </c>
      <c r="AG47" s="368" t="str">
        <f>IF(' Brechas'!AG47&gt;0,"Mujer","Hombre")</f>
        <v>Mujer</v>
      </c>
      <c r="AH47" s="368" t="str">
        <f>IF(' Brechas'!AH47&gt;0,"Mujer","Hombre")</f>
        <v>Mujer</v>
      </c>
      <c r="AI47" s="368" t="str">
        <f>IF(' Brechas'!AI47&gt;0,"Mujer","Hombre")</f>
        <v>Mujer</v>
      </c>
      <c r="AJ47" s="368" t="str">
        <f>IF(' Brechas'!AJ47&gt;0,"Mujer","Hombre")</f>
        <v>Mujer</v>
      </c>
      <c r="AK47" s="368" t="str">
        <f>IF(' Brechas'!AK47&gt;0,"Mujer","Hombre")</f>
        <v>Mujer</v>
      </c>
      <c r="AL47" s="368" t="str">
        <f>IF(' Brechas'!AL47&gt;0,"Mujer","Hombre")</f>
        <v>Mujer</v>
      </c>
      <c r="AM47" s="368" t="str">
        <f>IF(' Brechas'!AM47&gt;0,"Mujer","Hombre")</f>
        <v>Mujer</v>
      </c>
      <c r="AN47" s="368" t="str">
        <f>IF(' Brechas'!AN47&gt;0,"Mujer","Hombre")</f>
        <v>Mujer</v>
      </c>
      <c r="AO47" s="368" t="str">
        <f>IF(' Brechas'!AO47&gt;0,"Mujer","Hombre")</f>
        <v>Hombre</v>
      </c>
      <c r="AP47" s="368" t="str">
        <f>IF(' Brechas'!AP47&gt;0,"Mujer","Hombre")</f>
        <v>Hombre</v>
      </c>
      <c r="AQ47" s="368" t="str">
        <f>IF(' Brechas'!AQ47&gt;0,"Mujer","Hombre")</f>
        <v>Hombre</v>
      </c>
      <c r="AR47" s="368" t="str">
        <f>IF(' Brechas'!AR47&gt;0,"Mujer","Hombre")</f>
        <v>Hombre</v>
      </c>
      <c r="AS47" s="368" t="str">
        <f>IF(' Brechas'!AS47&gt;0,"Mujer","Hombre")</f>
        <v>Hombre</v>
      </c>
      <c r="AT47" s="368" t="str">
        <f>IF(' Brechas'!AT47&gt;0,"Mujer","Hombre")</f>
        <v>Hombre</v>
      </c>
      <c r="AU47" s="368" t="str">
        <f>IF(' Brechas'!AU47&gt;0,"Mujer","Hombre")</f>
        <v>Hombre</v>
      </c>
      <c r="AV47" s="368" t="str">
        <f>IF(' Brechas'!AV47&gt;0,"Mujer","Hombre")</f>
        <v>Hombre</v>
      </c>
      <c r="AW47" s="368" t="str">
        <f>IF(' Brechas'!AW47&gt;0,"Mujer","Hombre")</f>
        <v>Mujer</v>
      </c>
      <c r="AX47" s="368" t="str">
        <f>IF(' Brechas'!AX47&gt;0,"Mujer","Hombre")</f>
        <v>Mujer</v>
      </c>
      <c r="AY47" s="368" t="str">
        <f>IF(' Brechas'!AY47&gt;0,"Mujer","Hombre")</f>
        <v>Mujer</v>
      </c>
      <c r="AZ47" s="368" t="str">
        <f>IF(' Brechas'!AZ47&gt;0,"Mujer","Hombre")</f>
        <v>Mujer</v>
      </c>
      <c r="BA47" s="368" t="str">
        <f>IF(' Brechas'!BA47&gt;0,"Mujer","Hombre")</f>
        <v>Hombre</v>
      </c>
      <c r="BB47" s="368" t="str">
        <f>IF(' Brechas'!BB47&gt;0,"Mujer","Hombre")</f>
        <v>Hombre</v>
      </c>
      <c r="BC47" s="368" t="str">
        <f>IF(' Brechas'!BC47&gt;0,"Mujer","Hombre")</f>
        <v>Hombre</v>
      </c>
      <c r="BD47" s="368" t="str">
        <f>IF(' Brechas'!BD47&gt;0,"Mujer","Hombre")</f>
        <v>Hombre</v>
      </c>
      <c r="BE47" s="368" t="str">
        <f>IF(' Brechas'!BE47&gt;0,"Mujer","Hombre")</f>
        <v>Hombre</v>
      </c>
      <c r="BF47" s="368" t="str">
        <f>IF(' Brechas'!BF47&gt;0,"Mujer","Hombre")</f>
        <v>Hombre</v>
      </c>
      <c r="BG47" s="368" t="str">
        <f>IF(' Brechas'!BG47&gt;0,"Mujer","Hombre")</f>
        <v>Hombre</v>
      </c>
      <c r="BH47" s="368" t="str">
        <f>IF(' Brechas'!BH47&gt;0,"Mujer","Hombre")</f>
        <v>Hombre</v>
      </c>
      <c r="BI47" s="368" t="str">
        <f>IF(' Brechas'!BI47&gt;0,"Mujer","Hombre")</f>
        <v>Mujer</v>
      </c>
      <c r="BJ47" s="368" t="str">
        <f>IF(' Brechas'!BJ47&gt;0,"Mujer","Hombre")</f>
        <v>Hombre</v>
      </c>
      <c r="BK47" s="368" t="str">
        <f>IF(' Brechas'!BK47&gt;0,"Mujer","Hombre")</f>
        <v>Hombre</v>
      </c>
      <c r="BL47" s="368" t="str">
        <f>IF(' Brechas'!BL47&gt;0,"Mujer","Hombre")</f>
        <v>Hombre</v>
      </c>
      <c r="BM47" s="368" t="str">
        <f>IF(' Brechas'!BM47&gt;0,"Mujer","Hombre")</f>
        <v>Mujer</v>
      </c>
      <c r="BN47" s="368" t="str">
        <f>IF(' Brechas'!BN47&gt;0,"Mujer","Hombre")</f>
        <v>Mujer</v>
      </c>
      <c r="BO47" s="368" t="str">
        <f>IF(' Brechas'!BO47&gt;0,"Mujer","Hombre")</f>
        <v>Hombre</v>
      </c>
      <c r="BP47" s="368" t="str">
        <f>IF(' Brechas'!BP47&gt;0,"Mujer","Hombre")</f>
        <v>Hombre</v>
      </c>
      <c r="BQ47" s="368" t="str">
        <f>IF(' Brechas'!BQ47&gt;0,"Mujer","Hombre")</f>
        <v>Mujer</v>
      </c>
      <c r="BR47" s="368" t="str">
        <f>IF(' Brechas'!BR47&gt;0,"Mujer","Hombre")</f>
        <v>Hombre</v>
      </c>
      <c r="BS47" s="368" t="str">
        <f>IF(' Brechas'!BS47&gt;0,"Mujer","Hombre")</f>
        <v>Hombre</v>
      </c>
      <c r="BT47" s="368" t="str">
        <f>IF(' Brechas'!BT47&gt;0,"Mujer","Hombre")</f>
        <v>Hombre</v>
      </c>
      <c r="BU47" s="368" t="str">
        <f>IF(' Brechas'!BU47&gt;0,"Mujer","Hombre")</f>
        <v>Hombre</v>
      </c>
    </row>
    <row r="48" spans="1:73">
      <c r="A48" s="367">
        <v>44</v>
      </c>
      <c r="B48" s="367" t="s">
        <v>93</v>
      </c>
      <c r="C48" s="367">
        <v>2023</v>
      </c>
      <c r="D48" s="368" t="str">
        <f>IF(' Brechas'!D48&gt;0,"Mujer","Hombre")</f>
        <v>Mujer</v>
      </c>
      <c r="E48" s="368" t="str">
        <f>IF(' Brechas'!E48&gt;0,"Mujer","Hombre")</f>
        <v>Mujer</v>
      </c>
      <c r="F48" s="368" t="str">
        <f>IF(' Brechas'!F48&gt;0,"Mujer","Hombre")</f>
        <v>Mujer</v>
      </c>
      <c r="G48" s="368" t="str">
        <f>IF(' Brechas'!G48&gt;0,"Mujer","Hombre")</f>
        <v>Mujer</v>
      </c>
      <c r="H48" s="368" t="str">
        <f>IF(' Brechas'!H48&gt;0,"Mujer","Hombre")</f>
        <v>Mujer</v>
      </c>
      <c r="I48" s="368" t="str">
        <f>IF(' Brechas'!I48&gt;0,"Mujer","Hombre")</f>
        <v>Mujer</v>
      </c>
      <c r="J48" s="368" t="str">
        <f>IF(' Brechas'!J48&gt;0,"Mujer","Hombre")</f>
        <v>Mujer</v>
      </c>
      <c r="K48" s="368" t="str">
        <f>IF(' Brechas'!K48&gt;0,"Mujer","Hombre")</f>
        <v>Mujer</v>
      </c>
      <c r="L48" s="368" t="str">
        <f>IF(' Brechas'!L48&gt;0,"Mujer","Hombre")</f>
        <v>Mujer</v>
      </c>
      <c r="M48" s="368" t="str">
        <f>IF(' Brechas'!M48&gt;0,"Mujer","Hombre")</f>
        <v>Mujer</v>
      </c>
      <c r="N48" s="368" t="str">
        <f>IF(' Brechas'!N48&gt;0,"Mujer","Hombre")</f>
        <v>Mujer</v>
      </c>
      <c r="O48" s="368" t="str">
        <f>IF(' Brechas'!O48&gt;0,"Mujer","Hombre")</f>
        <v>Mujer</v>
      </c>
      <c r="P48" s="368" t="str">
        <f>IF(' Brechas'!P48&gt;0,"Mujer","Hombre")</f>
        <v>Hombre</v>
      </c>
      <c r="Q48" s="368" t="str">
        <f>IF(' Brechas'!Q48&gt;0,"Mujer","Hombre")</f>
        <v>Mujer</v>
      </c>
      <c r="R48" s="368" t="str">
        <f>IF(' Brechas'!R48&gt;0,"Mujer","Hombre")</f>
        <v>Hombre</v>
      </c>
      <c r="S48" s="368" t="str">
        <f>IF(' Brechas'!S48&gt;0,"Mujer","Hombre")</f>
        <v>Mujer</v>
      </c>
      <c r="T48" s="368" t="str">
        <f>IF(' Brechas'!T48&gt;0,"Mujer","Hombre")</f>
        <v>Hombre</v>
      </c>
      <c r="U48" s="368" t="str">
        <f>IF(' Brechas'!U48&gt;0,"Mujer","Hombre")</f>
        <v>Mujer</v>
      </c>
      <c r="V48" s="368" t="str">
        <f>IF(' Brechas'!V48&gt;0,"Mujer","Hombre")</f>
        <v>Mujer</v>
      </c>
      <c r="W48" s="368" t="str">
        <f>IF(' Brechas'!W48&gt;0,"Mujer","Hombre")</f>
        <v>Mujer</v>
      </c>
      <c r="X48" s="368" t="str">
        <f>IF(' Brechas'!X48&gt;0,"Mujer","Hombre")</f>
        <v>Mujer</v>
      </c>
      <c r="Y48" s="368" t="str">
        <f>IF(' Brechas'!Y48&gt;0,"Mujer","Hombre")</f>
        <v>Mujer</v>
      </c>
      <c r="Z48" s="368" t="str">
        <f>IF(' Brechas'!Z48&gt;0,"Mujer","Hombre")</f>
        <v>Hombre</v>
      </c>
      <c r="AA48" s="368" t="str">
        <f>IF(' Brechas'!AA48&gt;0,"Mujer","Hombre")</f>
        <v>Hombre</v>
      </c>
      <c r="AB48" s="368" t="str">
        <f>IF(' Brechas'!AB48&gt;0,"Mujer","Hombre")</f>
        <v>Hombre</v>
      </c>
      <c r="AC48" s="368" t="str">
        <f>IF(' Brechas'!AC48&gt;0,"Mujer","Hombre")</f>
        <v>Hombre</v>
      </c>
      <c r="AD48" s="368" t="str">
        <f>IF(' Brechas'!AD48&gt;0,"Mujer","Hombre")</f>
        <v>Hombre</v>
      </c>
      <c r="AE48" s="368" t="str">
        <f>IF(' Brechas'!AE48&gt;0,"Mujer","Hombre")</f>
        <v>Hombre</v>
      </c>
      <c r="AF48" s="368" t="str">
        <f>IF(' Brechas'!AF48&gt;0,"Mujer","Hombre")</f>
        <v>Mujer</v>
      </c>
      <c r="AG48" s="368" t="str">
        <f>IF(' Brechas'!AG48&gt;0,"Mujer","Hombre")</f>
        <v>Mujer</v>
      </c>
      <c r="AH48" s="368" t="str">
        <f>IF(' Brechas'!AH48&gt;0,"Mujer","Hombre")</f>
        <v>Mujer</v>
      </c>
      <c r="AI48" s="368" t="str">
        <f>IF(' Brechas'!AI48&gt;0,"Mujer","Hombre")</f>
        <v>Mujer</v>
      </c>
      <c r="AJ48" s="368" t="str">
        <f>IF(' Brechas'!AJ48&gt;0,"Mujer","Hombre")</f>
        <v>Mujer</v>
      </c>
      <c r="AK48" s="368" t="str">
        <f>IF(' Brechas'!AK48&gt;0,"Mujer","Hombre")</f>
        <v>Mujer</v>
      </c>
      <c r="AL48" s="368" t="str">
        <f>IF(' Brechas'!AL48&gt;0,"Mujer","Hombre")</f>
        <v>Mujer</v>
      </c>
      <c r="AM48" s="368" t="str">
        <f>IF(' Brechas'!AM48&gt;0,"Mujer","Hombre")</f>
        <v>Mujer</v>
      </c>
      <c r="AN48" s="368" t="str">
        <f>IF(' Brechas'!AN48&gt;0,"Mujer","Hombre")</f>
        <v>Mujer</v>
      </c>
      <c r="AO48" s="368" t="str">
        <f>IF(' Brechas'!AO48&gt;0,"Mujer","Hombre")</f>
        <v>Hombre</v>
      </c>
      <c r="AP48" s="368" t="str">
        <f>IF(' Brechas'!AP48&gt;0,"Mujer","Hombre")</f>
        <v>Hombre</v>
      </c>
      <c r="AQ48" s="368" t="str">
        <f>IF(' Brechas'!AQ48&gt;0,"Mujer","Hombre")</f>
        <v>Hombre</v>
      </c>
      <c r="AR48" s="368" t="str">
        <f>IF(' Brechas'!AR48&gt;0,"Mujer","Hombre")</f>
        <v>Hombre</v>
      </c>
      <c r="AS48" s="368" t="str">
        <f>IF(' Brechas'!AS48&gt;0,"Mujer","Hombre")</f>
        <v>Mujer</v>
      </c>
      <c r="AT48" s="368" t="str">
        <f>IF(' Brechas'!AT48&gt;0,"Mujer","Hombre")</f>
        <v>Mujer</v>
      </c>
      <c r="AU48" s="368" t="str">
        <f>IF(' Brechas'!AU48&gt;0,"Mujer","Hombre")</f>
        <v>Hombre</v>
      </c>
      <c r="AV48" s="368" t="str">
        <f>IF(' Brechas'!AV48&gt;0,"Mujer","Hombre")</f>
        <v>Mujer</v>
      </c>
      <c r="AW48" s="368" t="str">
        <f>IF(' Brechas'!AW48&gt;0,"Mujer","Hombre")</f>
        <v>Mujer</v>
      </c>
      <c r="AX48" s="368" t="str">
        <f>IF(' Brechas'!AX48&gt;0,"Mujer","Hombre")</f>
        <v>Mujer</v>
      </c>
      <c r="AY48" s="368" t="str">
        <f>IF(' Brechas'!AY48&gt;0,"Mujer","Hombre")</f>
        <v>Mujer</v>
      </c>
      <c r="AZ48" s="368" t="str">
        <f>IF(' Brechas'!AZ48&gt;0,"Mujer","Hombre")</f>
        <v>Mujer</v>
      </c>
      <c r="BA48" s="368" t="str">
        <f>IF(' Brechas'!BA48&gt;0,"Mujer","Hombre")</f>
        <v>Hombre</v>
      </c>
      <c r="BB48" s="368" t="str">
        <f>IF(' Brechas'!BB48&gt;0,"Mujer","Hombre")</f>
        <v>Hombre</v>
      </c>
      <c r="BC48" s="368" t="str">
        <f>IF(' Brechas'!BC48&gt;0,"Mujer","Hombre")</f>
        <v>Mujer</v>
      </c>
      <c r="BD48" s="368" t="str">
        <f>IF(' Brechas'!BD48&gt;0,"Mujer","Hombre")</f>
        <v>Hombre</v>
      </c>
      <c r="BE48" s="368" t="str">
        <f>IF(' Brechas'!BE48&gt;0,"Mujer","Hombre")</f>
        <v>Hombre</v>
      </c>
      <c r="BF48" s="368" t="str">
        <f>IF(' Brechas'!BF48&gt;0,"Mujer","Hombre")</f>
        <v>Mujer</v>
      </c>
      <c r="BG48" s="368" t="str">
        <f>IF(' Brechas'!BG48&gt;0,"Mujer","Hombre")</f>
        <v>Hombre</v>
      </c>
      <c r="BH48" s="368" t="str">
        <f>IF(' Brechas'!BH48&gt;0,"Mujer","Hombre")</f>
        <v>Hombre</v>
      </c>
      <c r="BI48" s="368" t="str">
        <f>IF(' Brechas'!BI48&gt;0,"Mujer","Hombre")</f>
        <v>Mujer</v>
      </c>
      <c r="BJ48" s="368" t="str">
        <f>IF(' Brechas'!BJ48&gt;0,"Mujer","Hombre")</f>
        <v>Hombre</v>
      </c>
      <c r="BK48" s="368" t="str">
        <f>IF(' Brechas'!BK48&gt;0,"Mujer","Hombre")</f>
        <v>Hombre</v>
      </c>
      <c r="BL48" s="368" t="str">
        <f>IF(' Brechas'!BL48&gt;0,"Mujer","Hombre")</f>
        <v>Hombre</v>
      </c>
      <c r="BM48" s="368" t="str">
        <f>IF(' Brechas'!BM48&gt;0,"Mujer","Hombre")</f>
        <v>Mujer</v>
      </c>
      <c r="BN48" s="368" t="str">
        <f>IF(' Brechas'!BN48&gt;0,"Mujer","Hombre")</f>
        <v>Mujer</v>
      </c>
      <c r="BO48" s="368" t="str">
        <f>IF(' Brechas'!BO48&gt;0,"Mujer","Hombre")</f>
        <v>Hombre</v>
      </c>
      <c r="BP48" s="368" t="str">
        <f>IF(' Brechas'!BP48&gt;0,"Mujer","Hombre")</f>
        <v>Hombre</v>
      </c>
      <c r="BQ48" s="368" t="str">
        <f>IF(' Brechas'!BQ48&gt;0,"Mujer","Hombre")</f>
        <v>Mujer</v>
      </c>
      <c r="BR48" s="368" t="str">
        <f>IF(' Brechas'!BR48&gt;0,"Mujer","Hombre")</f>
        <v>Hombre</v>
      </c>
      <c r="BS48" s="368" t="str">
        <f>IF(' Brechas'!BS48&gt;0,"Mujer","Hombre")</f>
        <v>Hombre</v>
      </c>
      <c r="BT48" s="368" t="str">
        <f>IF(' Brechas'!BT48&gt;0,"Mujer","Hombre")</f>
        <v>Hombre</v>
      </c>
      <c r="BU48" s="368" t="str">
        <f>IF(' Brechas'!BU48&gt;0,"Mujer","Hombre")</f>
        <v>Hombre</v>
      </c>
    </row>
    <row r="49" spans="1:73">
      <c r="A49" s="367">
        <v>47</v>
      </c>
      <c r="B49" s="367" t="s">
        <v>94</v>
      </c>
      <c r="C49" s="367">
        <v>2023</v>
      </c>
      <c r="D49" s="368" t="str">
        <f>IF(' Brechas'!D49&gt;0,"Mujer","Hombre")</f>
        <v>Hombre</v>
      </c>
      <c r="E49" s="368" t="str">
        <f>IF(' Brechas'!E49&gt;0,"Mujer","Hombre")</f>
        <v>Hombre</v>
      </c>
      <c r="F49" s="368" t="str">
        <f>IF(' Brechas'!F49&gt;0,"Mujer","Hombre")</f>
        <v>Mujer</v>
      </c>
      <c r="G49" s="368" t="str">
        <f>IF(' Brechas'!G49&gt;0,"Mujer","Hombre")</f>
        <v>Mujer</v>
      </c>
      <c r="H49" s="368" t="str">
        <f>IF(' Brechas'!H49&gt;0,"Mujer","Hombre")</f>
        <v>Mujer</v>
      </c>
      <c r="I49" s="368" t="str">
        <f>IF(' Brechas'!I49&gt;0,"Mujer","Hombre")</f>
        <v>Mujer</v>
      </c>
      <c r="J49" s="368" t="str">
        <f>IF(' Brechas'!J49&gt;0,"Mujer","Hombre")</f>
        <v>Mujer</v>
      </c>
      <c r="K49" s="368" t="str">
        <f>IF(' Brechas'!K49&gt;0,"Mujer","Hombre")</f>
        <v>Mujer</v>
      </c>
      <c r="L49" s="368" t="str">
        <f>IF(' Brechas'!L49&gt;0,"Mujer","Hombre")</f>
        <v>Mujer</v>
      </c>
      <c r="M49" s="368" t="str">
        <f>IF(' Brechas'!M49&gt;0,"Mujer","Hombre")</f>
        <v>Mujer</v>
      </c>
      <c r="N49" s="368" t="str">
        <f>IF(' Brechas'!N49&gt;0,"Mujer","Hombre")</f>
        <v>Mujer</v>
      </c>
      <c r="O49" s="368" t="str">
        <f>IF(' Brechas'!O49&gt;0,"Mujer","Hombre")</f>
        <v>Mujer</v>
      </c>
      <c r="P49" s="368" t="str">
        <f>IF(' Brechas'!P49&gt;0,"Mujer","Hombre")</f>
        <v>Hombre</v>
      </c>
      <c r="Q49" s="368" t="str">
        <f>IF(' Brechas'!Q49&gt;0,"Mujer","Hombre")</f>
        <v>Hombre</v>
      </c>
      <c r="R49" s="368" t="str">
        <f>IF(' Brechas'!R49&gt;0,"Mujer","Hombre")</f>
        <v>Hombre</v>
      </c>
      <c r="S49" s="368" t="str">
        <f>IF(' Brechas'!S49&gt;0,"Mujer","Hombre")</f>
        <v>Mujer</v>
      </c>
      <c r="T49" s="368" t="str">
        <f>IF(' Brechas'!T49&gt;0,"Mujer","Hombre")</f>
        <v>Hombre</v>
      </c>
      <c r="U49" s="368" t="str">
        <f>IF(' Brechas'!U49&gt;0,"Mujer","Hombre")</f>
        <v>Mujer</v>
      </c>
      <c r="V49" s="368" t="str">
        <f>IF(' Brechas'!V49&gt;0,"Mujer","Hombre")</f>
        <v>Hombre</v>
      </c>
      <c r="W49" s="368" t="str">
        <f>IF(' Brechas'!W49&gt;0,"Mujer","Hombre")</f>
        <v>Mujer</v>
      </c>
      <c r="X49" s="368" t="str">
        <f>IF(' Brechas'!X49&gt;0,"Mujer","Hombre")</f>
        <v>Mujer</v>
      </c>
      <c r="Y49" s="368" t="str">
        <f>IF(' Brechas'!Y49&gt;0,"Mujer","Hombre")</f>
        <v>Mujer</v>
      </c>
      <c r="Z49" s="368" t="str">
        <f>IF(' Brechas'!Z49&gt;0,"Mujer","Hombre")</f>
        <v>Hombre</v>
      </c>
      <c r="AA49" s="368" t="str">
        <f>IF(' Brechas'!AA49&gt;0,"Mujer","Hombre")</f>
        <v>Hombre</v>
      </c>
      <c r="AB49" s="368" t="str">
        <f>IF(' Brechas'!AB49&gt;0,"Mujer","Hombre")</f>
        <v>Hombre</v>
      </c>
      <c r="AC49" s="368" t="str">
        <f>IF(' Brechas'!AC49&gt;0,"Mujer","Hombre")</f>
        <v>Hombre</v>
      </c>
      <c r="AD49" s="368" t="str">
        <f>IF(' Brechas'!AD49&gt;0,"Mujer","Hombre")</f>
        <v>Hombre</v>
      </c>
      <c r="AE49" s="368" t="str">
        <f>IF(' Brechas'!AE49&gt;0,"Mujer","Hombre")</f>
        <v>Hombre</v>
      </c>
      <c r="AF49" s="368" t="str">
        <f>IF(' Brechas'!AF49&gt;0,"Mujer","Hombre")</f>
        <v>Mujer</v>
      </c>
      <c r="AG49" s="368" t="str">
        <f>IF(' Brechas'!AG49&gt;0,"Mujer","Hombre")</f>
        <v>Mujer</v>
      </c>
      <c r="AH49" s="368" t="str">
        <f>IF(' Brechas'!AH49&gt;0,"Mujer","Hombre")</f>
        <v>Mujer</v>
      </c>
      <c r="AI49" s="368" t="str">
        <f>IF(' Brechas'!AI49&gt;0,"Mujer","Hombre")</f>
        <v>Mujer</v>
      </c>
      <c r="AJ49" s="368" t="str">
        <f>IF(' Brechas'!AJ49&gt;0,"Mujer","Hombre")</f>
        <v>Mujer</v>
      </c>
      <c r="AK49" s="368" t="str">
        <f>IF(' Brechas'!AK49&gt;0,"Mujer","Hombre")</f>
        <v>Mujer</v>
      </c>
      <c r="AL49" s="368" t="str">
        <f>IF(' Brechas'!AL49&gt;0,"Mujer","Hombre")</f>
        <v>Mujer</v>
      </c>
      <c r="AM49" s="368" t="str">
        <f>IF(' Brechas'!AM49&gt;0,"Mujer","Hombre")</f>
        <v>Mujer</v>
      </c>
      <c r="AN49" s="368" t="str">
        <f>IF(' Brechas'!AN49&gt;0,"Mujer","Hombre")</f>
        <v>Mujer</v>
      </c>
      <c r="AO49" s="368" t="str">
        <f>IF(' Brechas'!AO49&gt;0,"Mujer","Hombre")</f>
        <v>Hombre</v>
      </c>
      <c r="AP49" s="368" t="str">
        <f>IF(' Brechas'!AP49&gt;0,"Mujer","Hombre")</f>
        <v>Hombre</v>
      </c>
      <c r="AQ49" s="368" t="str">
        <f>IF(' Brechas'!AQ49&gt;0,"Mujer","Hombre")</f>
        <v>Hombre</v>
      </c>
      <c r="AR49" s="368" t="str">
        <f>IF(' Brechas'!AR49&gt;0,"Mujer","Hombre")</f>
        <v>Hombre</v>
      </c>
      <c r="AS49" s="368" t="str">
        <f>IF(' Brechas'!AS49&gt;0,"Mujer","Hombre")</f>
        <v>Hombre</v>
      </c>
      <c r="AT49" s="368" t="str">
        <f>IF(' Brechas'!AT49&gt;0,"Mujer","Hombre")</f>
        <v>Mujer</v>
      </c>
      <c r="AU49" s="368" t="str">
        <f>IF(' Brechas'!AU49&gt;0,"Mujer","Hombre")</f>
        <v>Hombre</v>
      </c>
      <c r="AV49" s="368" t="str">
        <f>IF(' Brechas'!AV49&gt;0,"Mujer","Hombre")</f>
        <v>Hombre</v>
      </c>
      <c r="AW49" s="368" t="str">
        <f>IF(' Brechas'!AW49&gt;0,"Mujer","Hombre")</f>
        <v>Mujer</v>
      </c>
      <c r="AX49" s="368" t="str">
        <f>IF(' Brechas'!AX49&gt;0,"Mujer","Hombre")</f>
        <v>Mujer</v>
      </c>
      <c r="AY49" s="368" t="str">
        <f>IF(' Brechas'!AY49&gt;0,"Mujer","Hombre")</f>
        <v>Mujer</v>
      </c>
      <c r="AZ49" s="368" t="str">
        <f>IF(' Brechas'!AZ49&gt;0,"Mujer","Hombre")</f>
        <v>Mujer</v>
      </c>
      <c r="BA49" s="368" t="str">
        <f>IF(' Brechas'!BA49&gt;0,"Mujer","Hombre")</f>
        <v>Hombre</v>
      </c>
      <c r="BB49" s="368" t="str">
        <f>IF(' Brechas'!BB49&gt;0,"Mujer","Hombre")</f>
        <v>Hombre</v>
      </c>
      <c r="BC49" s="368" t="str">
        <f>IF(' Brechas'!BC49&gt;0,"Mujer","Hombre")</f>
        <v>Hombre</v>
      </c>
      <c r="BD49" s="368" t="str">
        <f>IF(' Brechas'!BD49&gt;0,"Mujer","Hombre")</f>
        <v>Hombre</v>
      </c>
      <c r="BE49" s="368" t="str">
        <f>IF(' Brechas'!BE49&gt;0,"Mujer","Hombre")</f>
        <v>Hombre</v>
      </c>
      <c r="BF49" s="368" t="str">
        <f>IF(' Brechas'!BF49&gt;0,"Mujer","Hombre")</f>
        <v>Hombre</v>
      </c>
      <c r="BG49" s="368" t="str">
        <f>IF(' Brechas'!BG49&gt;0,"Mujer","Hombre")</f>
        <v>Hombre</v>
      </c>
      <c r="BH49" s="368" t="str">
        <f>IF(' Brechas'!BH49&gt;0,"Mujer","Hombre")</f>
        <v>Hombre</v>
      </c>
      <c r="BI49" s="368" t="str">
        <f>IF(' Brechas'!BI49&gt;0,"Mujer","Hombre")</f>
        <v>Mujer</v>
      </c>
      <c r="BJ49" s="368" t="str">
        <f>IF(' Brechas'!BJ49&gt;0,"Mujer","Hombre")</f>
        <v>Hombre</v>
      </c>
      <c r="BK49" s="368" t="str">
        <f>IF(' Brechas'!BK49&gt;0,"Mujer","Hombre")</f>
        <v>Hombre</v>
      </c>
      <c r="BL49" s="368" t="str">
        <f>IF(' Brechas'!BL49&gt;0,"Mujer","Hombre")</f>
        <v>Hombre</v>
      </c>
      <c r="BM49" s="368" t="str">
        <f>IF(' Brechas'!BM49&gt;0,"Mujer","Hombre")</f>
        <v>Mujer</v>
      </c>
      <c r="BN49" s="368" t="str">
        <f>IF(' Brechas'!BN49&gt;0,"Mujer","Hombre")</f>
        <v>Mujer</v>
      </c>
      <c r="BO49" s="368" t="str">
        <f>IF(' Brechas'!BO49&gt;0,"Mujer","Hombre")</f>
        <v>Hombre</v>
      </c>
      <c r="BP49" s="368" t="str">
        <f>IF(' Brechas'!BP49&gt;0,"Mujer","Hombre")</f>
        <v>Hombre</v>
      </c>
      <c r="BQ49" s="368" t="str">
        <f>IF(' Brechas'!BQ49&gt;0,"Mujer","Hombre")</f>
        <v>Mujer</v>
      </c>
      <c r="BR49" s="368" t="str">
        <f>IF(' Brechas'!BR49&gt;0,"Mujer","Hombre")</f>
        <v>Mujer</v>
      </c>
      <c r="BS49" s="368" t="str">
        <f>IF(' Brechas'!BS49&gt;0,"Mujer","Hombre")</f>
        <v>Mujer</v>
      </c>
      <c r="BT49" s="368" t="str">
        <f>IF(' Brechas'!BT49&gt;0,"Mujer","Hombre")</f>
        <v>Hombre</v>
      </c>
      <c r="BU49" s="368" t="str">
        <f>IF(' Brechas'!BU49&gt;0,"Mujer","Hombre")</f>
        <v>Hombre</v>
      </c>
    </row>
    <row r="50" spans="1:73">
      <c r="A50" s="367">
        <v>50</v>
      </c>
      <c r="B50" s="367" t="s">
        <v>95</v>
      </c>
      <c r="C50" s="367">
        <v>2023</v>
      </c>
      <c r="D50" s="368" t="str">
        <f>IF(' Brechas'!D50&gt;0,"Mujer","Hombre")</f>
        <v>Mujer</v>
      </c>
      <c r="E50" s="368" t="str">
        <f>IF(' Brechas'!E50&gt;0,"Mujer","Hombre")</f>
        <v>Hombre</v>
      </c>
      <c r="F50" s="368" t="str">
        <f>IF(' Brechas'!F50&gt;0,"Mujer","Hombre")</f>
        <v>Mujer</v>
      </c>
      <c r="G50" s="368" t="str">
        <f>IF(' Brechas'!G50&gt;0,"Mujer","Hombre")</f>
        <v>Mujer</v>
      </c>
      <c r="H50" s="368" t="str">
        <f>IF(' Brechas'!H50&gt;0,"Mujer","Hombre")</f>
        <v>Mujer</v>
      </c>
      <c r="I50" s="368" t="str">
        <f>IF(' Brechas'!I50&gt;0,"Mujer","Hombre")</f>
        <v>Mujer</v>
      </c>
      <c r="J50" s="368" t="str">
        <f>IF(' Brechas'!J50&gt;0,"Mujer","Hombre")</f>
        <v>Mujer</v>
      </c>
      <c r="K50" s="368" t="str">
        <f>IF(' Brechas'!K50&gt;0,"Mujer","Hombre")</f>
        <v>Hombre</v>
      </c>
      <c r="L50" s="368" t="str">
        <f>IF(' Brechas'!L50&gt;0,"Mujer","Hombre")</f>
        <v>Mujer</v>
      </c>
      <c r="M50" s="368" t="str">
        <f>IF(' Brechas'!M50&gt;0,"Mujer","Hombre")</f>
        <v>Mujer</v>
      </c>
      <c r="N50" s="368" t="str">
        <f>IF(' Brechas'!N50&gt;0,"Mujer","Hombre")</f>
        <v>Mujer</v>
      </c>
      <c r="O50" s="368" t="str">
        <f>IF(' Brechas'!O50&gt;0,"Mujer","Hombre")</f>
        <v>Mujer</v>
      </c>
      <c r="P50" s="368" t="str">
        <f>IF(' Brechas'!P50&gt;0,"Mujer","Hombre")</f>
        <v>Mujer</v>
      </c>
      <c r="Q50" s="368" t="str">
        <f>IF(' Brechas'!Q50&gt;0,"Mujer","Hombre")</f>
        <v>Hombre</v>
      </c>
      <c r="R50" s="368" t="str">
        <f>IF(' Brechas'!R50&gt;0,"Mujer","Hombre")</f>
        <v>Hombre</v>
      </c>
      <c r="S50" s="368" t="str">
        <f>IF(' Brechas'!S50&gt;0,"Mujer","Hombre")</f>
        <v>Mujer</v>
      </c>
      <c r="T50" s="368" t="str">
        <f>IF(' Brechas'!T50&gt;0,"Mujer","Hombre")</f>
        <v>Mujer</v>
      </c>
      <c r="U50" s="368" t="str">
        <f>IF(' Brechas'!U50&gt;0,"Mujer","Hombre")</f>
        <v>Mujer</v>
      </c>
      <c r="V50" s="368" t="str">
        <f>IF(' Brechas'!V50&gt;0,"Mujer","Hombre")</f>
        <v>Mujer</v>
      </c>
      <c r="W50" s="368" t="str">
        <f>IF(' Brechas'!W50&gt;0,"Mujer","Hombre")</f>
        <v>Mujer</v>
      </c>
      <c r="X50" s="368" t="str">
        <f>IF(' Brechas'!X50&gt;0,"Mujer","Hombre")</f>
        <v>Mujer</v>
      </c>
      <c r="Y50" s="368" t="str">
        <f>IF(' Brechas'!Y50&gt;0,"Mujer","Hombre")</f>
        <v>Mujer</v>
      </c>
      <c r="Z50" s="368" t="str">
        <f>IF(' Brechas'!Z50&gt;0,"Mujer","Hombre")</f>
        <v>Hombre</v>
      </c>
      <c r="AA50" s="368" t="str">
        <f>IF(' Brechas'!AA50&gt;0,"Mujer","Hombre")</f>
        <v>Hombre</v>
      </c>
      <c r="AB50" s="368" t="str">
        <f>IF(' Brechas'!AB50&gt;0,"Mujer","Hombre")</f>
        <v>Hombre</v>
      </c>
      <c r="AC50" s="368" t="str">
        <f>IF(' Brechas'!AC50&gt;0,"Mujer","Hombre")</f>
        <v>Hombre</v>
      </c>
      <c r="AD50" s="368" t="str">
        <f>IF(' Brechas'!AD50&gt;0,"Mujer","Hombre")</f>
        <v>Hombre</v>
      </c>
      <c r="AE50" s="368" t="str">
        <f>IF(' Brechas'!AE50&gt;0,"Mujer","Hombre")</f>
        <v>Hombre</v>
      </c>
      <c r="AF50" s="368" t="str">
        <f>IF(' Brechas'!AF50&gt;0,"Mujer","Hombre")</f>
        <v>Mujer</v>
      </c>
      <c r="AG50" s="368" t="str">
        <f>IF(' Brechas'!AG50&gt;0,"Mujer","Hombre")</f>
        <v>Mujer</v>
      </c>
      <c r="AH50" s="368" t="str">
        <f>IF(' Brechas'!AH50&gt;0,"Mujer","Hombre")</f>
        <v>Hombre</v>
      </c>
      <c r="AI50" s="368" t="str">
        <f>IF(' Brechas'!AI50&gt;0,"Mujer","Hombre")</f>
        <v>Mujer</v>
      </c>
      <c r="AJ50" s="368" t="str">
        <f>IF(' Brechas'!AJ50&gt;0,"Mujer","Hombre")</f>
        <v>Mujer</v>
      </c>
      <c r="AK50" s="368" t="str">
        <f>IF(' Brechas'!AK50&gt;0,"Mujer","Hombre")</f>
        <v>Mujer</v>
      </c>
      <c r="AL50" s="368" t="str">
        <f>IF(' Brechas'!AL50&gt;0,"Mujer","Hombre")</f>
        <v>Mujer</v>
      </c>
      <c r="AM50" s="368" t="str">
        <f>IF(' Brechas'!AM50&gt;0,"Mujer","Hombre")</f>
        <v>Mujer</v>
      </c>
      <c r="AN50" s="368" t="str">
        <f>IF(' Brechas'!AN50&gt;0,"Mujer","Hombre")</f>
        <v>Mujer</v>
      </c>
      <c r="AO50" s="368" t="str">
        <f>IF(' Brechas'!AO50&gt;0,"Mujer","Hombre")</f>
        <v>Hombre</v>
      </c>
      <c r="AP50" s="368" t="str">
        <f>IF(' Brechas'!AP50&gt;0,"Mujer","Hombre")</f>
        <v>Hombre</v>
      </c>
      <c r="AQ50" s="368" t="str">
        <f>IF(' Brechas'!AQ50&gt;0,"Mujer","Hombre")</f>
        <v>Hombre</v>
      </c>
      <c r="AR50" s="368" t="str">
        <f>IF(' Brechas'!AR50&gt;0,"Mujer","Hombre")</f>
        <v>Hombre</v>
      </c>
      <c r="AS50" s="368" t="str">
        <f>IF(' Brechas'!AS50&gt;0,"Mujer","Hombre")</f>
        <v>Hombre</v>
      </c>
      <c r="AT50" s="368" t="str">
        <f>IF(' Brechas'!AT50&gt;0,"Mujer","Hombre")</f>
        <v>Mujer</v>
      </c>
      <c r="AU50" s="368" t="str">
        <f>IF(' Brechas'!AU50&gt;0,"Mujer","Hombre")</f>
        <v>Hombre</v>
      </c>
      <c r="AV50" s="368" t="str">
        <f>IF(' Brechas'!AV50&gt;0,"Mujer","Hombre")</f>
        <v>Hombre</v>
      </c>
      <c r="AW50" s="368" t="str">
        <f>IF(' Brechas'!AW50&gt;0,"Mujer","Hombre")</f>
        <v>Mujer</v>
      </c>
      <c r="AX50" s="368" t="str">
        <f>IF(' Brechas'!AX50&gt;0,"Mujer","Hombre")</f>
        <v>Hombre</v>
      </c>
      <c r="AY50" s="368" t="str">
        <f>IF(' Brechas'!AY50&gt;0,"Mujer","Hombre")</f>
        <v>Mujer</v>
      </c>
      <c r="AZ50" s="368" t="str">
        <f>IF(' Brechas'!AZ50&gt;0,"Mujer","Hombre")</f>
        <v>Mujer</v>
      </c>
      <c r="BA50" s="368" t="str">
        <f>IF(' Brechas'!BA50&gt;0,"Mujer","Hombre")</f>
        <v>Hombre</v>
      </c>
      <c r="BB50" s="368" t="str">
        <f>IF(' Brechas'!BB50&gt;0,"Mujer","Hombre")</f>
        <v>Hombre</v>
      </c>
      <c r="BC50" s="368" t="str">
        <f>IF(' Brechas'!BC50&gt;0,"Mujer","Hombre")</f>
        <v>Mujer</v>
      </c>
      <c r="BD50" s="368" t="str">
        <f>IF(' Brechas'!BD50&gt;0,"Mujer","Hombre")</f>
        <v>Hombre</v>
      </c>
      <c r="BE50" s="368" t="str">
        <f>IF(' Brechas'!BE50&gt;0,"Mujer","Hombre")</f>
        <v>Hombre</v>
      </c>
      <c r="BF50" s="368" t="str">
        <f>IF(' Brechas'!BF50&gt;0,"Mujer","Hombre")</f>
        <v>Hombre</v>
      </c>
      <c r="BG50" s="368" t="str">
        <f>IF(' Brechas'!BG50&gt;0,"Mujer","Hombre")</f>
        <v>Hombre</v>
      </c>
      <c r="BH50" s="368" t="str">
        <f>IF(' Brechas'!BH50&gt;0,"Mujer","Hombre")</f>
        <v>Hombre</v>
      </c>
      <c r="BI50" s="368" t="str">
        <f>IF(' Brechas'!BI50&gt;0,"Mujer","Hombre")</f>
        <v>Mujer</v>
      </c>
      <c r="BJ50" s="368" t="str">
        <f>IF(' Brechas'!BJ50&gt;0,"Mujer","Hombre")</f>
        <v>Hombre</v>
      </c>
      <c r="BK50" s="368" t="str">
        <f>IF(' Brechas'!BK50&gt;0,"Mujer","Hombre")</f>
        <v>Hombre</v>
      </c>
      <c r="BL50" s="368" t="str">
        <f>IF(' Brechas'!BL50&gt;0,"Mujer","Hombre")</f>
        <v>Hombre</v>
      </c>
      <c r="BM50" s="368" t="str">
        <f>IF(' Brechas'!BM50&gt;0,"Mujer","Hombre")</f>
        <v>Mujer</v>
      </c>
      <c r="BN50" s="368" t="str">
        <f>IF(' Brechas'!BN50&gt;0,"Mujer","Hombre")</f>
        <v>Mujer</v>
      </c>
      <c r="BO50" s="368" t="str">
        <f>IF(' Brechas'!BO50&gt;0,"Mujer","Hombre")</f>
        <v>Hombre</v>
      </c>
      <c r="BP50" s="368" t="str">
        <f>IF(' Brechas'!BP50&gt;0,"Mujer","Hombre")</f>
        <v>Mujer</v>
      </c>
      <c r="BQ50" s="368" t="str">
        <f>IF(' Brechas'!BQ50&gt;0,"Mujer","Hombre")</f>
        <v>Mujer</v>
      </c>
      <c r="BR50" s="368" t="str">
        <f>IF(' Brechas'!BR50&gt;0,"Mujer","Hombre")</f>
        <v>Hombre</v>
      </c>
      <c r="BS50" s="368" t="str">
        <f>IF(' Brechas'!BS50&gt;0,"Mujer","Hombre")</f>
        <v>Hombre</v>
      </c>
      <c r="BT50" s="368" t="str">
        <f>IF(' Brechas'!BT50&gt;0,"Mujer","Hombre")</f>
        <v>Hombre</v>
      </c>
      <c r="BU50" s="368" t="str">
        <f>IF(' Brechas'!BU50&gt;0,"Mujer","Hombre")</f>
        <v>Mujer</v>
      </c>
    </row>
    <row r="51" spans="1:73">
      <c r="A51" s="367">
        <v>52</v>
      </c>
      <c r="B51" s="367" t="s">
        <v>96</v>
      </c>
      <c r="C51" s="367">
        <v>2023</v>
      </c>
      <c r="D51" s="368" t="str">
        <f>IF(' Brechas'!D51&gt;0,"Mujer","Hombre")</f>
        <v>Hombre</v>
      </c>
      <c r="E51" s="368" t="str">
        <f>IF(' Brechas'!E51&gt;0,"Mujer","Hombre")</f>
        <v>Hombre</v>
      </c>
      <c r="F51" s="368" t="str">
        <f>IF(' Brechas'!F51&gt;0,"Mujer","Hombre")</f>
        <v>Mujer</v>
      </c>
      <c r="G51" s="368" t="str">
        <f>IF(' Brechas'!G51&gt;0,"Mujer","Hombre")</f>
        <v>Mujer</v>
      </c>
      <c r="H51" s="368" t="str">
        <f>IF(' Brechas'!H51&gt;0,"Mujer","Hombre")</f>
        <v>Mujer</v>
      </c>
      <c r="I51" s="368" t="str">
        <f>IF(' Brechas'!I51&gt;0,"Mujer","Hombre")</f>
        <v>Mujer</v>
      </c>
      <c r="J51" s="368" t="str">
        <f>IF(' Brechas'!J51&gt;0,"Mujer","Hombre")</f>
        <v>Mujer</v>
      </c>
      <c r="K51" s="368" t="str">
        <f>IF(' Brechas'!K51&gt;0,"Mujer","Hombre")</f>
        <v>Mujer</v>
      </c>
      <c r="L51" s="368" t="str">
        <f>IF(' Brechas'!L51&gt;0,"Mujer","Hombre")</f>
        <v>Mujer</v>
      </c>
      <c r="M51" s="368" t="str">
        <f>IF(' Brechas'!M51&gt;0,"Mujer","Hombre")</f>
        <v>Mujer</v>
      </c>
      <c r="N51" s="368" t="str">
        <f>IF(' Brechas'!N51&gt;0,"Mujer","Hombre")</f>
        <v>Mujer</v>
      </c>
      <c r="O51" s="368" t="str">
        <f>IF(' Brechas'!O51&gt;0,"Mujer","Hombre")</f>
        <v>Hombre</v>
      </c>
      <c r="P51" s="368" t="str">
        <f>IF(' Brechas'!P51&gt;0,"Mujer","Hombre")</f>
        <v>Hombre</v>
      </c>
      <c r="Q51" s="368" t="str">
        <f>IF(' Brechas'!Q51&gt;0,"Mujer","Hombre")</f>
        <v>Mujer</v>
      </c>
      <c r="R51" s="368" t="str">
        <f>IF(' Brechas'!R51&gt;0,"Mujer","Hombre")</f>
        <v>Mujer</v>
      </c>
      <c r="S51" s="368" t="str">
        <f>IF(' Brechas'!S51&gt;0,"Mujer","Hombre")</f>
        <v>Mujer</v>
      </c>
      <c r="T51" s="368" t="str">
        <f>IF(' Brechas'!T51&gt;0,"Mujer","Hombre")</f>
        <v>Mujer</v>
      </c>
      <c r="U51" s="368" t="str">
        <f>IF(' Brechas'!U51&gt;0,"Mujer","Hombre")</f>
        <v>Mujer</v>
      </c>
      <c r="V51" s="368" t="str">
        <f>IF(' Brechas'!V51&gt;0,"Mujer","Hombre")</f>
        <v>Mujer</v>
      </c>
      <c r="W51" s="368" t="str">
        <f>IF(' Brechas'!W51&gt;0,"Mujer","Hombre")</f>
        <v>Mujer</v>
      </c>
      <c r="X51" s="368" t="str">
        <f>IF(' Brechas'!X51&gt;0,"Mujer","Hombre")</f>
        <v>Mujer</v>
      </c>
      <c r="Y51" s="368" t="str">
        <f>IF(' Brechas'!Y51&gt;0,"Mujer","Hombre")</f>
        <v>Mujer</v>
      </c>
      <c r="Z51" s="368" t="str">
        <f>IF(' Brechas'!Z51&gt;0,"Mujer","Hombre")</f>
        <v>Hombre</v>
      </c>
      <c r="AA51" s="368" t="str">
        <f>IF(' Brechas'!AA51&gt;0,"Mujer","Hombre")</f>
        <v>Hombre</v>
      </c>
      <c r="AB51" s="368" t="str">
        <f>IF(' Brechas'!AB51&gt;0,"Mujer","Hombre")</f>
        <v>Mujer</v>
      </c>
      <c r="AC51" s="368" t="str">
        <f>IF(' Brechas'!AC51&gt;0,"Mujer","Hombre")</f>
        <v>Hombre</v>
      </c>
      <c r="AD51" s="368" t="str">
        <f>IF(' Brechas'!AD51&gt;0,"Mujer","Hombre")</f>
        <v>Hombre</v>
      </c>
      <c r="AE51" s="368" t="str">
        <f>IF(' Brechas'!AE51&gt;0,"Mujer","Hombre")</f>
        <v>Hombre</v>
      </c>
      <c r="AF51" s="368" t="str">
        <f>IF(' Brechas'!AF51&gt;0,"Mujer","Hombre")</f>
        <v>Mujer</v>
      </c>
      <c r="AG51" s="368" t="str">
        <f>IF(' Brechas'!AG51&gt;0,"Mujer","Hombre")</f>
        <v>Mujer</v>
      </c>
      <c r="AH51" s="368" t="str">
        <f>IF(' Brechas'!AH51&gt;0,"Mujer","Hombre")</f>
        <v>Hombre</v>
      </c>
      <c r="AI51" s="368" t="str">
        <f>IF(' Brechas'!AI51&gt;0,"Mujer","Hombre")</f>
        <v>Hombre</v>
      </c>
      <c r="AJ51" s="368" t="str">
        <f>IF(' Brechas'!AJ51&gt;0,"Mujer","Hombre")</f>
        <v>Mujer</v>
      </c>
      <c r="AK51" s="368" t="str">
        <f>IF(' Brechas'!AK51&gt;0,"Mujer","Hombre")</f>
        <v>Mujer</v>
      </c>
      <c r="AL51" s="368" t="str">
        <f>IF(' Brechas'!AL51&gt;0,"Mujer","Hombre")</f>
        <v>Mujer</v>
      </c>
      <c r="AM51" s="368" t="str">
        <f>IF(' Brechas'!AM51&gt;0,"Mujer","Hombre")</f>
        <v>Mujer</v>
      </c>
      <c r="AN51" s="368" t="str">
        <f>IF(' Brechas'!AN51&gt;0,"Mujer","Hombre")</f>
        <v>Mujer</v>
      </c>
      <c r="AO51" s="368" t="str">
        <f>IF(' Brechas'!AO51&gt;0,"Mujer","Hombre")</f>
        <v>Hombre</v>
      </c>
      <c r="AP51" s="368" t="str">
        <f>IF(' Brechas'!AP51&gt;0,"Mujer","Hombre")</f>
        <v>Hombre</v>
      </c>
      <c r="AQ51" s="368" t="str">
        <f>IF(' Brechas'!AQ51&gt;0,"Mujer","Hombre")</f>
        <v>Hombre</v>
      </c>
      <c r="AR51" s="368" t="str">
        <f>IF(' Brechas'!AR51&gt;0,"Mujer","Hombre")</f>
        <v>Hombre</v>
      </c>
      <c r="AS51" s="368" t="str">
        <f>IF(' Brechas'!AS51&gt;0,"Mujer","Hombre")</f>
        <v>Mujer</v>
      </c>
      <c r="AT51" s="368" t="str">
        <f>IF(' Brechas'!AT51&gt;0,"Mujer","Hombre")</f>
        <v>Hombre</v>
      </c>
      <c r="AU51" s="368" t="str">
        <f>IF(' Brechas'!AU51&gt;0,"Mujer","Hombre")</f>
        <v>Hombre</v>
      </c>
      <c r="AV51" s="368" t="str">
        <f>IF(' Brechas'!AV51&gt;0,"Mujer","Hombre")</f>
        <v>Hombre</v>
      </c>
      <c r="AW51" s="368" t="str">
        <f>IF(' Brechas'!AW51&gt;0,"Mujer","Hombre")</f>
        <v>Mujer</v>
      </c>
      <c r="AX51" s="368" t="str">
        <f>IF(' Brechas'!AX51&gt;0,"Mujer","Hombre")</f>
        <v>Hombre</v>
      </c>
      <c r="AY51" s="368" t="str">
        <f>IF(' Brechas'!AY51&gt;0,"Mujer","Hombre")</f>
        <v>Mujer</v>
      </c>
      <c r="AZ51" s="368" t="str">
        <f>IF(' Brechas'!AZ51&gt;0,"Mujer","Hombre")</f>
        <v>Mujer</v>
      </c>
      <c r="BA51" s="368" t="str">
        <f>IF(' Brechas'!BA51&gt;0,"Mujer","Hombre")</f>
        <v>Hombre</v>
      </c>
      <c r="BB51" s="368" t="str">
        <f>IF(' Brechas'!BB51&gt;0,"Mujer","Hombre")</f>
        <v>Hombre</v>
      </c>
      <c r="BC51" s="368" t="str">
        <f>IF(' Brechas'!BC51&gt;0,"Mujer","Hombre")</f>
        <v>Hombre</v>
      </c>
      <c r="BD51" s="368" t="str">
        <f>IF(' Brechas'!BD51&gt;0,"Mujer","Hombre")</f>
        <v>Hombre</v>
      </c>
      <c r="BE51" s="368" t="str">
        <f>IF(' Brechas'!BE51&gt;0,"Mujer","Hombre")</f>
        <v>Hombre</v>
      </c>
      <c r="BF51" s="368" t="str">
        <f>IF(' Brechas'!BF51&gt;0,"Mujer","Hombre")</f>
        <v>Hombre</v>
      </c>
      <c r="BG51" s="368" t="str">
        <f>IF(' Brechas'!BG51&gt;0,"Mujer","Hombre")</f>
        <v>Hombre</v>
      </c>
      <c r="BH51" s="368" t="str">
        <f>IF(' Brechas'!BH51&gt;0,"Mujer","Hombre")</f>
        <v>Hombre</v>
      </c>
      <c r="BI51" s="368" t="str">
        <f>IF(' Brechas'!BI51&gt;0,"Mujer","Hombre")</f>
        <v>Mujer</v>
      </c>
      <c r="BJ51" s="368" t="str">
        <f>IF(' Brechas'!BJ51&gt;0,"Mujer","Hombre")</f>
        <v>Hombre</v>
      </c>
      <c r="BK51" s="368" t="str">
        <f>IF(' Brechas'!BK51&gt;0,"Mujer","Hombre")</f>
        <v>Hombre</v>
      </c>
      <c r="BL51" s="368" t="str">
        <f>IF(' Brechas'!BL51&gt;0,"Mujer","Hombre")</f>
        <v>Hombre</v>
      </c>
      <c r="BM51" s="368" t="str">
        <f>IF(' Brechas'!BM51&gt;0,"Mujer","Hombre")</f>
        <v>Mujer</v>
      </c>
      <c r="BN51" s="368" t="str">
        <f>IF(' Brechas'!BN51&gt;0,"Mujer","Hombre")</f>
        <v>Mujer</v>
      </c>
      <c r="BO51" s="368" t="str">
        <f>IF(' Brechas'!BO51&gt;0,"Mujer","Hombre")</f>
        <v>Hombre</v>
      </c>
      <c r="BP51" s="368" t="str">
        <f>IF(' Brechas'!BP51&gt;0,"Mujer","Hombre")</f>
        <v>Hombre</v>
      </c>
      <c r="BQ51" s="368" t="str">
        <f>IF(' Brechas'!BQ51&gt;0,"Mujer","Hombre")</f>
        <v>Mujer</v>
      </c>
      <c r="BR51" s="368" t="str">
        <f>IF(' Brechas'!BR51&gt;0,"Mujer","Hombre")</f>
        <v>Hombre</v>
      </c>
      <c r="BS51" s="368" t="str">
        <f>IF(' Brechas'!BS51&gt;0,"Mujer","Hombre")</f>
        <v>Hombre</v>
      </c>
      <c r="BT51" s="368" t="str">
        <f>IF(' Brechas'!BT51&gt;0,"Mujer","Hombre")</f>
        <v>Hombre</v>
      </c>
      <c r="BU51" s="368" t="str">
        <f>IF(' Brechas'!BU51&gt;0,"Mujer","Hombre")</f>
        <v>Hombre</v>
      </c>
    </row>
    <row r="52" spans="1:73" ht="25.5">
      <c r="A52" s="367">
        <v>54</v>
      </c>
      <c r="B52" s="367" t="s">
        <v>97</v>
      </c>
      <c r="C52" s="367">
        <v>2023</v>
      </c>
      <c r="D52" s="368" t="str">
        <f>IF(' Brechas'!D52&gt;0,"Mujer","Hombre")</f>
        <v>Hombre</v>
      </c>
      <c r="E52" s="368" t="str">
        <f>IF(' Brechas'!E52&gt;0,"Mujer","Hombre")</f>
        <v>Hombre</v>
      </c>
      <c r="F52" s="368" t="str">
        <f>IF(' Brechas'!F52&gt;0,"Mujer","Hombre")</f>
        <v>Mujer</v>
      </c>
      <c r="G52" s="368" t="str">
        <f>IF(' Brechas'!G52&gt;0,"Mujer","Hombre")</f>
        <v>Mujer</v>
      </c>
      <c r="H52" s="368" t="str">
        <f>IF(' Brechas'!H52&gt;0,"Mujer","Hombre")</f>
        <v>Mujer</v>
      </c>
      <c r="I52" s="368" t="str">
        <f>IF(' Brechas'!I52&gt;0,"Mujer","Hombre")</f>
        <v>Mujer</v>
      </c>
      <c r="J52" s="368" t="str">
        <f>IF(' Brechas'!J52&gt;0,"Mujer","Hombre")</f>
        <v>Mujer</v>
      </c>
      <c r="K52" s="368" t="str">
        <f>IF(' Brechas'!K52&gt;0,"Mujer","Hombre")</f>
        <v>Mujer</v>
      </c>
      <c r="L52" s="368" t="str">
        <f>IF(' Brechas'!L52&gt;0,"Mujer","Hombre")</f>
        <v>Mujer</v>
      </c>
      <c r="M52" s="368" t="str">
        <f>IF(' Brechas'!M52&gt;0,"Mujer","Hombre")</f>
        <v>Mujer</v>
      </c>
      <c r="N52" s="368" t="str">
        <f>IF(' Brechas'!N52&gt;0,"Mujer","Hombre")</f>
        <v>Mujer</v>
      </c>
      <c r="O52" s="368" t="str">
        <f>IF(' Brechas'!O52&gt;0,"Mujer","Hombre")</f>
        <v>Hombre</v>
      </c>
      <c r="P52" s="368" t="str">
        <f>IF(' Brechas'!P52&gt;0,"Mujer","Hombre")</f>
        <v>Hombre</v>
      </c>
      <c r="Q52" s="368" t="str">
        <f>IF(' Brechas'!Q52&gt;0,"Mujer","Hombre")</f>
        <v>Mujer</v>
      </c>
      <c r="R52" s="368" t="str">
        <f>IF(' Brechas'!R52&gt;0,"Mujer","Hombre")</f>
        <v>Hombre</v>
      </c>
      <c r="S52" s="368" t="str">
        <f>IF(' Brechas'!S52&gt;0,"Mujer","Hombre")</f>
        <v>Mujer</v>
      </c>
      <c r="T52" s="368" t="str">
        <f>IF(' Brechas'!T52&gt;0,"Mujer","Hombre")</f>
        <v>Mujer</v>
      </c>
      <c r="U52" s="368" t="str">
        <f>IF(' Brechas'!U52&gt;0,"Mujer","Hombre")</f>
        <v>Mujer</v>
      </c>
      <c r="V52" s="368" t="str">
        <f>IF(' Brechas'!V52&gt;0,"Mujer","Hombre")</f>
        <v>Mujer</v>
      </c>
      <c r="W52" s="368" t="str">
        <f>IF(' Brechas'!W52&gt;0,"Mujer","Hombre")</f>
        <v>Mujer</v>
      </c>
      <c r="X52" s="368" t="str">
        <f>IF(' Brechas'!X52&gt;0,"Mujer","Hombre")</f>
        <v>Mujer</v>
      </c>
      <c r="Y52" s="368" t="str">
        <f>IF(' Brechas'!Y52&gt;0,"Mujer","Hombre")</f>
        <v>Mujer</v>
      </c>
      <c r="Z52" s="368" t="str">
        <f>IF(' Brechas'!Z52&gt;0,"Mujer","Hombre")</f>
        <v>Hombre</v>
      </c>
      <c r="AA52" s="368" t="str">
        <f>IF(' Brechas'!AA52&gt;0,"Mujer","Hombre")</f>
        <v>Hombre</v>
      </c>
      <c r="AB52" s="368" t="str">
        <f>IF(' Brechas'!AB52&gt;0,"Mujer","Hombre")</f>
        <v>Hombre</v>
      </c>
      <c r="AC52" s="368" t="str">
        <f>IF(' Brechas'!AC52&gt;0,"Mujer","Hombre")</f>
        <v>Hombre</v>
      </c>
      <c r="AD52" s="368" t="str">
        <f>IF(' Brechas'!AD52&gt;0,"Mujer","Hombre")</f>
        <v>Hombre</v>
      </c>
      <c r="AE52" s="368" t="str">
        <f>IF(' Brechas'!AE52&gt;0,"Mujer","Hombre")</f>
        <v>Hombre</v>
      </c>
      <c r="AF52" s="368" t="str">
        <f>IF(' Brechas'!AF52&gt;0,"Mujer","Hombre")</f>
        <v>Mujer</v>
      </c>
      <c r="AG52" s="368" t="str">
        <f>IF(' Brechas'!AG52&gt;0,"Mujer","Hombre")</f>
        <v>Mujer</v>
      </c>
      <c r="AH52" s="368" t="str">
        <f>IF(' Brechas'!AH52&gt;0,"Mujer","Hombre")</f>
        <v>Mujer</v>
      </c>
      <c r="AI52" s="368" t="str">
        <f>IF(' Brechas'!AI52&gt;0,"Mujer","Hombre")</f>
        <v>Mujer</v>
      </c>
      <c r="AJ52" s="368" t="str">
        <f>IF(' Brechas'!AJ52&gt;0,"Mujer","Hombre")</f>
        <v>Mujer</v>
      </c>
      <c r="AK52" s="368" t="str">
        <f>IF(' Brechas'!AK52&gt;0,"Mujer","Hombre")</f>
        <v>Mujer</v>
      </c>
      <c r="AL52" s="368" t="str">
        <f>IF(' Brechas'!AL52&gt;0,"Mujer","Hombre")</f>
        <v>Mujer</v>
      </c>
      <c r="AM52" s="368" t="str">
        <f>IF(' Brechas'!AM52&gt;0,"Mujer","Hombre")</f>
        <v>Mujer</v>
      </c>
      <c r="AN52" s="368" t="str">
        <f>IF(' Brechas'!AN52&gt;0,"Mujer","Hombre")</f>
        <v>Mujer</v>
      </c>
      <c r="AO52" s="368" t="str">
        <f>IF(' Brechas'!AO52&gt;0,"Mujer","Hombre")</f>
        <v>Hombre</v>
      </c>
      <c r="AP52" s="368" t="str">
        <f>IF(' Brechas'!AP52&gt;0,"Mujer","Hombre")</f>
        <v>Hombre</v>
      </c>
      <c r="AQ52" s="368" t="str">
        <f>IF(' Brechas'!AQ52&gt;0,"Mujer","Hombre")</f>
        <v>Hombre</v>
      </c>
      <c r="AR52" s="368" t="str">
        <f>IF(' Brechas'!AR52&gt;0,"Mujer","Hombre")</f>
        <v>Hombre</v>
      </c>
      <c r="AS52" s="368" t="str">
        <f>IF(' Brechas'!AS52&gt;0,"Mujer","Hombre")</f>
        <v>Hombre</v>
      </c>
      <c r="AT52" s="368" t="str">
        <f>IF(' Brechas'!AT52&gt;0,"Mujer","Hombre")</f>
        <v>Hombre</v>
      </c>
      <c r="AU52" s="368" t="str">
        <f>IF(' Brechas'!AU52&gt;0,"Mujer","Hombre")</f>
        <v>Hombre</v>
      </c>
      <c r="AV52" s="368" t="str">
        <f>IF(' Brechas'!AV52&gt;0,"Mujer","Hombre")</f>
        <v>Hombre</v>
      </c>
      <c r="AW52" s="368" t="str">
        <f>IF(' Brechas'!AW52&gt;0,"Mujer","Hombre")</f>
        <v>Mujer</v>
      </c>
      <c r="AX52" s="368" t="str">
        <f>IF(' Brechas'!AX52&gt;0,"Mujer","Hombre")</f>
        <v>Mujer</v>
      </c>
      <c r="AY52" s="368" t="str">
        <f>IF(' Brechas'!AY52&gt;0,"Mujer","Hombre")</f>
        <v>Mujer</v>
      </c>
      <c r="AZ52" s="368" t="str">
        <f>IF(' Brechas'!AZ52&gt;0,"Mujer","Hombre")</f>
        <v>Mujer</v>
      </c>
      <c r="BA52" s="368" t="str">
        <f>IF(' Brechas'!BA52&gt;0,"Mujer","Hombre")</f>
        <v>Hombre</v>
      </c>
      <c r="BB52" s="368" t="str">
        <f>IF(' Brechas'!BB52&gt;0,"Mujer","Hombre")</f>
        <v>Hombre</v>
      </c>
      <c r="BC52" s="368" t="str">
        <f>IF(' Brechas'!BC52&gt;0,"Mujer","Hombre")</f>
        <v>Hombre</v>
      </c>
      <c r="BD52" s="368" t="str">
        <f>IF(' Brechas'!BD52&gt;0,"Mujer","Hombre")</f>
        <v>Hombre</v>
      </c>
      <c r="BE52" s="368" t="str">
        <f>IF(' Brechas'!BE52&gt;0,"Mujer","Hombre")</f>
        <v>Hombre</v>
      </c>
      <c r="BF52" s="368" t="str">
        <f>IF(' Brechas'!BF52&gt;0,"Mujer","Hombre")</f>
        <v>Hombre</v>
      </c>
      <c r="BG52" s="368" t="str">
        <f>IF(' Brechas'!BG52&gt;0,"Mujer","Hombre")</f>
        <v>Hombre</v>
      </c>
      <c r="BH52" s="368" t="str">
        <f>IF(' Brechas'!BH52&gt;0,"Mujer","Hombre")</f>
        <v>Hombre</v>
      </c>
      <c r="BI52" s="368" t="str">
        <f>IF(' Brechas'!BI52&gt;0,"Mujer","Hombre")</f>
        <v>Mujer</v>
      </c>
      <c r="BJ52" s="368" t="str">
        <f>IF(' Brechas'!BJ52&gt;0,"Mujer","Hombre")</f>
        <v>Hombre</v>
      </c>
      <c r="BK52" s="368" t="str">
        <f>IF(' Brechas'!BK52&gt;0,"Mujer","Hombre")</f>
        <v>Hombre</v>
      </c>
      <c r="BL52" s="368" t="str">
        <f>IF(' Brechas'!BL52&gt;0,"Mujer","Hombre")</f>
        <v>Hombre</v>
      </c>
      <c r="BM52" s="368" t="str">
        <f>IF(' Brechas'!BM52&gt;0,"Mujer","Hombre")</f>
        <v>Hombre</v>
      </c>
      <c r="BN52" s="368" t="str">
        <f>IF(' Brechas'!BN52&gt;0,"Mujer","Hombre")</f>
        <v>Mujer</v>
      </c>
      <c r="BO52" s="368" t="str">
        <f>IF(' Brechas'!BO52&gt;0,"Mujer","Hombre")</f>
        <v>Hombre</v>
      </c>
      <c r="BP52" s="368" t="str">
        <f>IF(' Brechas'!BP52&gt;0,"Mujer","Hombre")</f>
        <v>Hombre</v>
      </c>
      <c r="BQ52" s="368" t="str">
        <f>IF(' Brechas'!BQ52&gt;0,"Mujer","Hombre")</f>
        <v>Mujer</v>
      </c>
      <c r="BR52" s="368" t="str">
        <f>IF(' Brechas'!BR52&gt;0,"Mujer","Hombre")</f>
        <v>Hombre</v>
      </c>
      <c r="BS52" s="368" t="str">
        <f>IF(' Brechas'!BS52&gt;0,"Mujer","Hombre")</f>
        <v>Hombre</v>
      </c>
      <c r="BT52" s="368" t="str">
        <f>IF(' Brechas'!BT52&gt;0,"Mujer","Hombre")</f>
        <v>Hombre</v>
      </c>
      <c r="BU52" s="368" t="str">
        <f>IF(' Brechas'!BU52&gt;0,"Mujer","Hombre")</f>
        <v>Hombre</v>
      </c>
    </row>
    <row r="53" spans="1:73">
      <c r="A53" s="367">
        <v>63</v>
      </c>
      <c r="B53" s="367" t="s">
        <v>98</v>
      </c>
      <c r="C53" s="367">
        <v>2023</v>
      </c>
      <c r="D53" s="368" t="str">
        <f>IF(' Brechas'!D53&gt;0,"Mujer","Hombre")</f>
        <v>Hombre</v>
      </c>
      <c r="E53" s="368" t="str">
        <f>IF(' Brechas'!E53&gt;0,"Mujer","Hombre")</f>
        <v>Hombre</v>
      </c>
      <c r="F53" s="368" t="str">
        <f>IF(' Brechas'!F53&gt;0,"Mujer","Hombre")</f>
        <v>Mujer</v>
      </c>
      <c r="G53" s="368" t="str">
        <f>IF(' Brechas'!G53&gt;0,"Mujer","Hombre")</f>
        <v>Mujer</v>
      </c>
      <c r="H53" s="368" t="str">
        <f>IF(' Brechas'!H53&gt;0,"Mujer","Hombre")</f>
        <v>Mujer</v>
      </c>
      <c r="I53" s="368" t="str">
        <f>IF(' Brechas'!I53&gt;0,"Mujer","Hombre")</f>
        <v>Mujer</v>
      </c>
      <c r="J53" s="368" t="str">
        <f>IF(' Brechas'!J53&gt;0,"Mujer","Hombre")</f>
        <v>Mujer</v>
      </c>
      <c r="K53" s="368" t="str">
        <f>IF(' Brechas'!K53&gt;0,"Mujer","Hombre")</f>
        <v>Mujer</v>
      </c>
      <c r="L53" s="368" t="str">
        <f>IF(' Brechas'!L53&gt;0,"Mujer","Hombre")</f>
        <v>Mujer</v>
      </c>
      <c r="M53" s="368" t="str">
        <f>IF(' Brechas'!M53&gt;0,"Mujer","Hombre")</f>
        <v>Mujer</v>
      </c>
      <c r="N53" s="368" t="str">
        <f>IF(' Brechas'!N53&gt;0,"Mujer","Hombre")</f>
        <v>Mujer</v>
      </c>
      <c r="O53" s="368" t="str">
        <f>IF(' Brechas'!O53&gt;0,"Mujer","Hombre")</f>
        <v>Mujer</v>
      </c>
      <c r="P53" s="368" t="str">
        <f>IF(' Brechas'!P53&gt;0,"Mujer","Hombre")</f>
        <v>Hombre</v>
      </c>
      <c r="Q53" s="368" t="str">
        <f>IF(' Brechas'!Q53&gt;0,"Mujer","Hombre")</f>
        <v>Mujer</v>
      </c>
      <c r="R53" s="368" t="str">
        <f>IF(' Brechas'!R53&gt;0,"Mujer","Hombre")</f>
        <v>Hombre</v>
      </c>
      <c r="S53" s="368" t="str">
        <f>IF(' Brechas'!S53&gt;0,"Mujer","Hombre")</f>
        <v>Mujer</v>
      </c>
      <c r="T53" s="368" t="str">
        <f>IF(' Brechas'!T53&gt;0,"Mujer","Hombre")</f>
        <v>Hombre</v>
      </c>
      <c r="U53" s="368" t="str">
        <f>IF(' Brechas'!U53&gt;0,"Mujer","Hombre")</f>
        <v>Mujer</v>
      </c>
      <c r="V53" s="368" t="str">
        <f>IF(' Brechas'!V53&gt;0,"Mujer","Hombre")</f>
        <v>Hombre</v>
      </c>
      <c r="W53" s="368" t="str">
        <f>IF(' Brechas'!W53&gt;0,"Mujer","Hombre")</f>
        <v>Mujer</v>
      </c>
      <c r="X53" s="368" t="str">
        <f>IF(' Brechas'!X53&gt;0,"Mujer","Hombre")</f>
        <v>Mujer</v>
      </c>
      <c r="Y53" s="368" t="str">
        <f>IF(' Brechas'!Y53&gt;0,"Mujer","Hombre")</f>
        <v>Mujer</v>
      </c>
      <c r="Z53" s="368" t="str">
        <f>IF(' Brechas'!Z53&gt;0,"Mujer","Hombre")</f>
        <v>Hombre</v>
      </c>
      <c r="AA53" s="368" t="str">
        <f>IF(' Brechas'!AA53&gt;0,"Mujer","Hombre")</f>
        <v>Hombre</v>
      </c>
      <c r="AB53" s="368" t="str">
        <f>IF(' Brechas'!AB53&gt;0,"Mujer","Hombre")</f>
        <v>Mujer</v>
      </c>
      <c r="AC53" s="368" t="str">
        <f>IF(' Brechas'!AC53&gt;0,"Mujer","Hombre")</f>
        <v>Hombre</v>
      </c>
      <c r="AD53" s="368" t="str">
        <f>IF(' Brechas'!AD53&gt;0,"Mujer","Hombre")</f>
        <v>Hombre</v>
      </c>
      <c r="AE53" s="368" t="str">
        <f>IF(' Brechas'!AE53&gt;0,"Mujer","Hombre")</f>
        <v>Hombre</v>
      </c>
      <c r="AF53" s="368" t="str">
        <f>IF(' Brechas'!AF53&gt;0,"Mujer","Hombre")</f>
        <v>Mujer</v>
      </c>
      <c r="AG53" s="368" t="str">
        <f>IF(' Brechas'!AG53&gt;0,"Mujer","Hombre")</f>
        <v>Mujer</v>
      </c>
      <c r="AH53" s="368" t="str">
        <f>IF(' Brechas'!AH53&gt;0,"Mujer","Hombre")</f>
        <v>Mujer</v>
      </c>
      <c r="AI53" s="368" t="str">
        <f>IF(' Brechas'!AI53&gt;0,"Mujer","Hombre")</f>
        <v>Mujer</v>
      </c>
      <c r="AJ53" s="368" t="str">
        <f>IF(' Brechas'!AJ53&gt;0,"Mujer","Hombre")</f>
        <v>Mujer</v>
      </c>
      <c r="AK53" s="368" t="str">
        <f>IF(' Brechas'!AK53&gt;0,"Mujer","Hombre")</f>
        <v>Mujer</v>
      </c>
      <c r="AL53" s="368" t="str">
        <f>IF(' Brechas'!AL53&gt;0,"Mujer","Hombre")</f>
        <v>Hombre</v>
      </c>
      <c r="AM53" s="368" t="str">
        <f>IF(' Brechas'!AM53&gt;0,"Mujer","Hombre")</f>
        <v>Mujer</v>
      </c>
      <c r="AN53" s="368" t="str">
        <f>IF(' Brechas'!AN53&gt;0,"Mujer","Hombre")</f>
        <v>Mujer</v>
      </c>
      <c r="AO53" s="368" t="str">
        <f>IF(' Brechas'!AO53&gt;0,"Mujer","Hombre")</f>
        <v>Hombre</v>
      </c>
      <c r="AP53" s="368" t="str">
        <f>IF(' Brechas'!AP53&gt;0,"Mujer","Hombre")</f>
        <v>Hombre</v>
      </c>
      <c r="AQ53" s="368" t="str">
        <f>IF(' Brechas'!AQ53&gt;0,"Mujer","Hombre")</f>
        <v>Hombre</v>
      </c>
      <c r="AR53" s="368" t="str">
        <f>IF(' Brechas'!AR53&gt;0,"Mujer","Hombre")</f>
        <v>Hombre</v>
      </c>
      <c r="AS53" s="368" t="str">
        <f>IF(' Brechas'!AS53&gt;0,"Mujer","Hombre")</f>
        <v>Hombre</v>
      </c>
      <c r="AT53" s="368" t="str">
        <f>IF(' Brechas'!AT53&gt;0,"Mujer","Hombre")</f>
        <v>Hombre</v>
      </c>
      <c r="AU53" s="368" t="str">
        <f>IF(' Brechas'!AU53&gt;0,"Mujer","Hombre")</f>
        <v>Hombre</v>
      </c>
      <c r="AV53" s="368" t="str">
        <f>IF(' Brechas'!AV53&gt;0,"Mujer","Hombre")</f>
        <v>Hombre</v>
      </c>
      <c r="AW53" s="368" t="str">
        <f>IF(' Brechas'!AW53&gt;0,"Mujer","Hombre")</f>
        <v>Mujer</v>
      </c>
      <c r="AX53" s="368" t="str">
        <f>IF(' Brechas'!AX53&gt;0,"Mujer","Hombre")</f>
        <v>Hombre</v>
      </c>
      <c r="AY53" s="368" t="str">
        <f>IF(' Brechas'!AY53&gt;0,"Mujer","Hombre")</f>
        <v>Mujer</v>
      </c>
      <c r="AZ53" s="368" t="str">
        <f>IF(' Brechas'!AZ53&gt;0,"Mujer","Hombre")</f>
        <v>Mujer</v>
      </c>
      <c r="BA53" s="368" t="str">
        <f>IF(' Brechas'!BA53&gt;0,"Mujer","Hombre")</f>
        <v>Hombre</v>
      </c>
      <c r="BB53" s="368" t="str">
        <f>IF(' Brechas'!BB53&gt;0,"Mujer","Hombre")</f>
        <v>Hombre</v>
      </c>
      <c r="BC53" s="368" t="str">
        <f>IF(' Brechas'!BC53&gt;0,"Mujer","Hombre")</f>
        <v>Hombre</v>
      </c>
      <c r="BD53" s="368" t="str">
        <f>IF(' Brechas'!BD53&gt;0,"Mujer","Hombre")</f>
        <v>Hombre</v>
      </c>
      <c r="BE53" s="368" t="str">
        <f>IF(' Brechas'!BE53&gt;0,"Mujer","Hombre")</f>
        <v>Hombre</v>
      </c>
      <c r="BF53" s="368" t="str">
        <f>IF(' Brechas'!BF53&gt;0,"Mujer","Hombre")</f>
        <v>Hombre</v>
      </c>
      <c r="BG53" s="368" t="str">
        <f>IF(' Brechas'!BG53&gt;0,"Mujer","Hombre")</f>
        <v>Hombre</v>
      </c>
      <c r="BH53" s="368" t="str">
        <f>IF(' Brechas'!BH53&gt;0,"Mujer","Hombre")</f>
        <v>Hombre</v>
      </c>
      <c r="BI53" s="368" t="str">
        <f>IF(' Brechas'!BI53&gt;0,"Mujer","Hombre")</f>
        <v>Mujer</v>
      </c>
      <c r="BJ53" s="368" t="str">
        <f>IF(' Brechas'!BJ53&gt;0,"Mujer","Hombre")</f>
        <v>Hombre</v>
      </c>
      <c r="BK53" s="368" t="str">
        <f>IF(' Brechas'!BK53&gt;0,"Mujer","Hombre")</f>
        <v>Hombre</v>
      </c>
      <c r="BL53" s="368" t="str">
        <f>IF(' Brechas'!BL53&gt;0,"Mujer","Hombre")</f>
        <v>Hombre</v>
      </c>
      <c r="BM53" s="368" t="str">
        <f>IF(' Brechas'!BM53&gt;0,"Mujer","Hombre")</f>
        <v>Mujer</v>
      </c>
      <c r="BN53" s="368" t="str">
        <f>IF(' Brechas'!BN53&gt;0,"Mujer","Hombre")</f>
        <v>Mujer</v>
      </c>
      <c r="BO53" s="368" t="str">
        <f>IF(' Brechas'!BO53&gt;0,"Mujer","Hombre")</f>
        <v>Hombre</v>
      </c>
      <c r="BP53" s="368" t="str">
        <f>IF(' Brechas'!BP53&gt;0,"Mujer","Hombre")</f>
        <v>Hombre</v>
      </c>
      <c r="BQ53" s="368" t="str">
        <f>IF(' Brechas'!BQ53&gt;0,"Mujer","Hombre")</f>
        <v>Mujer</v>
      </c>
      <c r="BR53" s="368" t="str">
        <f>IF(' Brechas'!BR53&gt;0,"Mujer","Hombre")</f>
        <v>Hombre</v>
      </c>
      <c r="BS53" s="368" t="str">
        <f>IF(' Brechas'!BS53&gt;0,"Mujer","Hombre")</f>
        <v>Mujer</v>
      </c>
      <c r="BT53" s="368" t="str">
        <f>IF(' Brechas'!BT53&gt;0,"Mujer","Hombre")</f>
        <v>Hombre</v>
      </c>
      <c r="BU53" s="368" t="str">
        <f>IF(' Brechas'!BU53&gt;0,"Mujer","Hombre")</f>
        <v>Hombre</v>
      </c>
    </row>
    <row r="54" spans="1:73">
      <c r="A54" s="367">
        <v>66</v>
      </c>
      <c r="B54" s="367" t="s">
        <v>99</v>
      </c>
      <c r="C54" s="367">
        <v>2023</v>
      </c>
      <c r="D54" s="368" t="str">
        <f>IF(' Brechas'!D54&gt;0,"Mujer","Hombre")</f>
        <v>Mujer</v>
      </c>
      <c r="E54" s="368" t="str">
        <f>IF(' Brechas'!E54&gt;0,"Mujer","Hombre")</f>
        <v>Mujer</v>
      </c>
      <c r="F54" s="368" t="str">
        <f>IF(' Brechas'!F54&gt;0,"Mujer","Hombre")</f>
        <v>Mujer</v>
      </c>
      <c r="G54" s="368" t="str">
        <f>IF(' Brechas'!G54&gt;0,"Mujer","Hombre")</f>
        <v>Mujer</v>
      </c>
      <c r="H54" s="368" t="str">
        <f>IF(' Brechas'!H54&gt;0,"Mujer","Hombre")</f>
        <v>Mujer</v>
      </c>
      <c r="I54" s="368" t="str">
        <f>IF(' Brechas'!I54&gt;0,"Mujer","Hombre")</f>
        <v>Mujer</v>
      </c>
      <c r="J54" s="368" t="str">
        <f>IF(' Brechas'!J54&gt;0,"Mujer","Hombre")</f>
        <v>Mujer</v>
      </c>
      <c r="K54" s="368" t="str">
        <f>IF(' Brechas'!K54&gt;0,"Mujer","Hombre")</f>
        <v>Mujer</v>
      </c>
      <c r="L54" s="368" t="str">
        <f>IF(' Brechas'!L54&gt;0,"Mujer","Hombre")</f>
        <v>Mujer</v>
      </c>
      <c r="M54" s="368" t="str">
        <f>IF(' Brechas'!M54&gt;0,"Mujer","Hombre")</f>
        <v>Mujer</v>
      </c>
      <c r="N54" s="368" t="str">
        <f>IF(' Brechas'!N54&gt;0,"Mujer","Hombre")</f>
        <v>Mujer</v>
      </c>
      <c r="O54" s="368" t="str">
        <f>IF(' Brechas'!O54&gt;0,"Mujer","Hombre")</f>
        <v>Hombre</v>
      </c>
      <c r="P54" s="368" t="str">
        <f>IF(' Brechas'!P54&gt;0,"Mujer","Hombre")</f>
        <v>Hombre</v>
      </c>
      <c r="Q54" s="368" t="str">
        <f>IF(' Brechas'!Q54&gt;0,"Mujer","Hombre")</f>
        <v>Hombre</v>
      </c>
      <c r="R54" s="368" t="str">
        <f>IF(' Brechas'!R54&gt;0,"Mujer","Hombre")</f>
        <v>Hombre</v>
      </c>
      <c r="S54" s="368" t="str">
        <f>IF(' Brechas'!S54&gt;0,"Mujer","Hombre")</f>
        <v>Mujer</v>
      </c>
      <c r="T54" s="368" t="str">
        <f>IF(' Brechas'!T54&gt;0,"Mujer","Hombre")</f>
        <v>Mujer</v>
      </c>
      <c r="U54" s="368" t="str">
        <f>IF(' Brechas'!U54&gt;0,"Mujer","Hombre")</f>
        <v>Mujer</v>
      </c>
      <c r="V54" s="368" t="str">
        <f>IF(' Brechas'!V54&gt;0,"Mujer","Hombre")</f>
        <v>Mujer</v>
      </c>
      <c r="W54" s="368" t="str">
        <f>IF(' Brechas'!W54&gt;0,"Mujer","Hombre")</f>
        <v>Mujer</v>
      </c>
      <c r="X54" s="368" t="str">
        <f>IF(' Brechas'!X54&gt;0,"Mujer","Hombre")</f>
        <v>Mujer</v>
      </c>
      <c r="Y54" s="368" t="str">
        <f>IF(' Brechas'!Y54&gt;0,"Mujer","Hombre")</f>
        <v>Mujer</v>
      </c>
      <c r="Z54" s="368" t="str">
        <f>IF(' Brechas'!Z54&gt;0,"Mujer","Hombre")</f>
        <v>Hombre</v>
      </c>
      <c r="AA54" s="368" t="str">
        <f>IF(' Brechas'!AA54&gt;0,"Mujer","Hombre")</f>
        <v>Hombre</v>
      </c>
      <c r="AB54" s="368" t="str">
        <f>IF(' Brechas'!AB54&gt;0,"Mujer","Hombre")</f>
        <v>Hombre</v>
      </c>
      <c r="AC54" s="368" t="str">
        <f>IF(' Brechas'!AC54&gt;0,"Mujer","Hombre")</f>
        <v>Hombre</v>
      </c>
      <c r="AD54" s="368" t="str">
        <f>IF(' Brechas'!AD54&gt;0,"Mujer","Hombre")</f>
        <v>Hombre</v>
      </c>
      <c r="AE54" s="368" t="str">
        <f>IF(' Brechas'!AE54&gt;0,"Mujer","Hombre")</f>
        <v>Hombre</v>
      </c>
      <c r="AF54" s="368" t="str">
        <f>IF(' Brechas'!AF54&gt;0,"Mujer","Hombre")</f>
        <v>Hombre</v>
      </c>
      <c r="AG54" s="368" t="str">
        <f>IF(' Brechas'!AG54&gt;0,"Mujer","Hombre")</f>
        <v>Mujer</v>
      </c>
      <c r="AH54" s="368" t="str">
        <f>IF(' Brechas'!AH54&gt;0,"Mujer","Hombre")</f>
        <v>Hombre</v>
      </c>
      <c r="AI54" s="368" t="str">
        <f>IF(' Brechas'!AI54&gt;0,"Mujer","Hombre")</f>
        <v>Mujer</v>
      </c>
      <c r="AJ54" s="368" t="str">
        <f>IF(' Brechas'!AJ54&gt;0,"Mujer","Hombre")</f>
        <v>Mujer</v>
      </c>
      <c r="AK54" s="368" t="str">
        <f>IF(' Brechas'!AK54&gt;0,"Mujer","Hombre")</f>
        <v>Mujer</v>
      </c>
      <c r="AL54" s="368" t="str">
        <f>IF(' Brechas'!AL54&gt;0,"Mujer","Hombre")</f>
        <v>Hombre</v>
      </c>
      <c r="AM54" s="368" t="str">
        <f>IF(' Brechas'!AM54&gt;0,"Mujer","Hombre")</f>
        <v>Mujer</v>
      </c>
      <c r="AN54" s="368" t="str">
        <f>IF(' Brechas'!AN54&gt;0,"Mujer","Hombre")</f>
        <v>Hombre</v>
      </c>
      <c r="AO54" s="368" t="str">
        <f>IF(' Brechas'!AO54&gt;0,"Mujer","Hombre")</f>
        <v>Hombre</v>
      </c>
      <c r="AP54" s="368" t="str">
        <f>IF(' Brechas'!AP54&gt;0,"Mujer","Hombre")</f>
        <v>Hombre</v>
      </c>
      <c r="AQ54" s="368" t="str">
        <f>IF(' Brechas'!AQ54&gt;0,"Mujer","Hombre")</f>
        <v>Hombre</v>
      </c>
      <c r="AR54" s="368" t="str">
        <f>IF(' Brechas'!AR54&gt;0,"Mujer","Hombre")</f>
        <v>Hombre</v>
      </c>
      <c r="AS54" s="368" t="str">
        <f>IF(' Brechas'!AS54&gt;0,"Mujer","Hombre")</f>
        <v>Hombre</v>
      </c>
      <c r="AT54" s="368" t="str">
        <f>IF(' Brechas'!AT54&gt;0,"Mujer","Hombre")</f>
        <v>Hombre</v>
      </c>
      <c r="AU54" s="368" t="str">
        <f>IF(' Brechas'!AU54&gt;0,"Mujer","Hombre")</f>
        <v>Mujer</v>
      </c>
      <c r="AV54" s="368" t="str">
        <f>IF(' Brechas'!AV54&gt;0,"Mujer","Hombre")</f>
        <v>Mujer</v>
      </c>
      <c r="AW54" s="368" t="str">
        <f>IF(' Brechas'!AW54&gt;0,"Mujer","Hombre")</f>
        <v>Hombre</v>
      </c>
      <c r="AX54" s="368" t="str">
        <f>IF(' Brechas'!AX54&gt;0,"Mujer","Hombre")</f>
        <v>Hombre</v>
      </c>
      <c r="AY54" s="368" t="str">
        <f>IF(' Brechas'!AY54&gt;0,"Mujer","Hombre")</f>
        <v>Mujer</v>
      </c>
      <c r="AZ54" s="368" t="str">
        <f>IF(' Brechas'!AZ54&gt;0,"Mujer","Hombre")</f>
        <v>Mujer</v>
      </c>
      <c r="BA54" s="368" t="str">
        <f>IF(' Brechas'!BA54&gt;0,"Mujer","Hombre")</f>
        <v>Hombre</v>
      </c>
      <c r="BB54" s="368" t="str">
        <f>IF(' Brechas'!BB54&gt;0,"Mujer","Hombre")</f>
        <v>Hombre</v>
      </c>
      <c r="BC54" s="368" t="str">
        <f>IF(' Brechas'!BC54&gt;0,"Mujer","Hombre")</f>
        <v>Hombre</v>
      </c>
      <c r="BD54" s="368" t="str">
        <f>IF(' Brechas'!BD54&gt;0,"Mujer","Hombre")</f>
        <v>Mujer</v>
      </c>
      <c r="BE54" s="368" t="str">
        <f>IF(' Brechas'!BE54&gt;0,"Mujer","Hombre")</f>
        <v>Hombre</v>
      </c>
      <c r="BF54" s="368" t="str">
        <f>IF(' Brechas'!BF54&gt;0,"Mujer","Hombre")</f>
        <v>Hombre</v>
      </c>
      <c r="BG54" s="368" t="str">
        <f>IF(' Brechas'!BG54&gt;0,"Mujer","Hombre")</f>
        <v>Hombre</v>
      </c>
      <c r="BH54" s="368" t="str">
        <f>IF(' Brechas'!BH54&gt;0,"Mujer","Hombre")</f>
        <v>Hombre</v>
      </c>
      <c r="BI54" s="368" t="str">
        <f>IF(' Brechas'!BI54&gt;0,"Mujer","Hombre")</f>
        <v>Mujer</v>
      </c>
      <c r="BJ54" s="368" t="str">
        <f>IF(' Brechas'!BJ54&gt;0,"Mujer","Hombre")</f>
        <v>Hombre</v>
      </c>
      <c r="BK54" s="368" t="str">
        <f>IF(' Brechas'!BK54&gt;0,"Mujer","Hombre")</f>
        <v>Hombre</v>
      </c>
      <c r="BL54" s="368" t="str">
        <f>IF(' Brechas'!BL54&gt;0,"Mujer","Hombre")</f>
        <v>Hombre</v>
      </c>
      <c r="BM54" s="368" t="str">
        <f>IF(' Brechas'!BM54&gt;0,"Mujer","Hombre")</f>
        <v>Mujer</v>
      </c>
      <c r="BN54" s="368" t="str">
        <f>IF(' Brechas'!BN54&gt;0,"Mujer","Hombre")</f>
        <v>Mujer</v>
      </c>
      <c r="BO54" s="368" t="str">
        <f>IF(' Brechas'!BO54&gt;0,"Mujer","Hombre")</f>
        <v>Hombre</v>
      </c>
      <c r="BP54" s="368" t="str">
        <f>IF(' Brechas'!BP54&gt;0,"Mujer","Hombre")</f>
        <v>Hombre</v>
      </c>
      <c r="BQ54" s="368" t="str">
        <f>IF(' Brechas'!BQ54&gt;0,"Mujer","Hombre")</f>
        <v>Hombre</v>
      </c>
      <c r="BR54" s="368" t="str">
        <f>IF(' Brechas'!BR54&gt;0,"Mujer","Hombre")</f>
        <v>Hombre</v>
      </c>
      <c r="BS54" s="368" t="str">
        <f>IF(' Brechas'!BS54&gt;0,"Mujer","Hombre")</f>
        <v>Hombre</v>
      </c>
      <c r="BT54" s="368" t="str">
        <f>IF(' Brechas'!BT54&gt;0,"Mujer","Hombre")</f>
        <v>Hombre</v>
      </c>
      <c r="BU54" s="368" t="str">
        <f>IF(' Brechas'!BU54&gt;0,"Mujer","Hombre")</f>
        <v>Hombre</v>
      </c>
    </row>
    <row r="55" spans="1:73">
      <c r="A55" s="367">
        <v>68</v>
      </c>
      <c r="B55" s="367" t="s">
        <v>100</v>
      </c>
      <c r="C55" s="367">
        <v>2023</v>
      </c>
      <c r="D55" s="368" t="str">
        <f>IF(' Brechas'!D55&gt;0,"Mujer","Hombre")</f>
        <v>Hombre</v>
      </c>
      <c r="E55" s="368" t="str">
        <f>IF(' Brechas'!E55&gt;0,"Mujer","Hombre")</f>
        <v>Mujer</v>
      </c>
      <c r="F55" s="368" t="str">
        <f>IF(' Brechas'!F55&gt;0,"Mujer","Hombre")</f>
        <v>Mujer</v>
      </c>
      <c r="G55" s="368" t="str">
        <f>IF(' Brechas'!G55&gt;0,"Mujer","Hombre")</f>
        <v>Mujer</v>
      </c>
      <c r="H55" s="368" t="str">
        <f>IF(' Brechas'!H55&gt;0,"Mujer","Hombre")</f>
        <v>Mujer</v>
      </c>
      <c r="I55" s="368" t="str">
        <f>IF(' Brechas'!I55&gt;0,"Mujer","Hombre")</f>
        <v>Mujer</v>
      </c>
      <c r="J55" s="368" t="str">
        <f>IF(' Brechas'!J55&gt;0,"Mujer","Hombre")</f>
        <v>Mujer</v>
      </c>
      <c r="K55" s="368" t="str">
        <f>IF(' Brechas'!K55&gt;0,"Mujer","Hombre")</f>
        <v>Mujer</v>
      </c>
      <c r="L55" s="368" t="str">
        <f>IF(' Brechas'!L55&gt;0,"Mujer","Hombre")</f>
        <v>Mujer</v>
      </c>
      <c r="M55" s="368" t="str">
        <f>IF(' Brechas'!M55&gt;0,"Mujer","Hombre")</f>
        <v>Mujer</v>
      </c>
      <c r="N55" s="368" t="str">
        <f>IF(' Brechas'!N55&gt;0,"Mujer","Hombre")</f>
        <v>Mujer</v>
      </c>
      <c r="O55" s="368" t="str">
        <f>IF(' Brechas'!O55&gt;0,"Mujer","Hombre")</f>
        <v>Hombre</v>
      </c>
      <c r="P55" s="368" t="str">
        <f>IF(' Brechas'!P55&gt;0,"Mujer","Hombre")</f>
        <v>Hombre</v>
      </c>
      <c r="Q55" s="368" t="str">
        <f>IF(' Brechas'!Q55&gt;0,"Mujer","Hombre")</f>
        <v>Hombre</v>
      </c>
      <c r="R55" s="368" t="str">
        <f>IF(' Brechas'!R55&gt;0,"Mujer","Hombre")</f>
        <v>Hombre</v>
      </c>
      <c r="S55" s="368" t="str">
        <f>IF(' Brechas'!S55&gt;0,"Mujer","Hombre")</f>
        <v>Mujer</v>
      </c>
      <c r="T55" s="368" t="str">
        <f>IF(' Brechas'!T55&gt;0,"Mujer","Hombre")</f>
        <v>Mujer</v>
      </c>
      <c r="U55" s="368" t="str">
        <f>IF(' Brechas'!U55&gt;0,"Mujer","Hombre")</f>
        <v>Mujer</v>
      </c>
      <c r="V55" s="368" t="str">
        <f>IF(' Brechas'!V55&gt;0,"Mujer","Hombre")</f>
        <v>Mujer</v>
      </c>
      <c r="W55" s="368" t="str">
        <f>IF(' Brechas'!W55&gt;0,"Mujer","Hombre")</f>
        <v>Mujer</v>
      </c>
      <c r="X55" s="368" t="str">
        <f>IF(' Brechas'!X55&gt;0,"Mujer","Hombre")</f>
        <v>Mujer</v>
      </c>
      <c r="Y55" s="368" t="str">
        <f>IF(' Brechas'!Y55&gt;0,"Mujer","Hombre")</f>
        <v>Mujer</v>
      </c>
      <c r="Z55" s="368" t="str">
        <f>IF(' Brechas'!Z55&gt;0,"Mujer","Hombre")</f>
        <v>Hombre</v>
      </c>
      <c r="AA55" s="368" t="str">
        <f>IF(' Brechas'!AA55&gt;0,"Mujer","Hombre")</f>
        <v>Hombre</v>
      </c>
      <c r="AB55" s="368" t="str">
        <f>IF(' Brechas'!AB55&gt;0,"Mujer","Hombre")</f>
        <v>Hombre</v>
      </c>
      <c r="AC55" s="368" t="str">
        <f>IF(' Brechas'!AC55&gt;0,"Mujer","Hombre")</f>
        <v>Hombre</v>
      </c>
      <c r="AD55" s="368" t="str">
        <f>IF(' Brechas'!AD55&gt;0,"Mujer","Hombre")</f>
        <v>Hombre</v>
      </c>
      <c r="AE55" s="368" t="str">
        <f>IF(' Brechas'!AE55&gt;0,"Mujer","Hombre")</f>
        <v>Hombre</v>
      </c>
      <c r="AF55" s="368" t="str">
        <f>IF(' Brechas'!AF55&gt;0,"Mujer","Hombre")</f>
        <v>Hombre</v>
      </c>
      <c r="AG55" s="368" t="str">
        <f>IF(' Brechas'!AG55&gt;0,"Mujer","Hombre")</f>
        <v>Mujer</v>
      </c>
      <c r="AH55" s="368" t="str">
        <f>IF(' Brechas'!AH55&gt;0,"Mujer","Hombre")</f>
        <v>Hombre</v>
      </c>
      <c r="AI55" s="368" t="str">
        <f>IF(' Brechas'!AI55&gt;0,"Mujer","Hombre")</f>
        <v>Mujer</v>
      </c>
      <c r="AJ55" s="368" t="str">
        <f>IF(' Brechas'!AJ55&gt;0,"Mujer","Hombre")</f>
        <v>Mujer</v>
      </c>
      <c r="AK55" s="368" t="str">
        <f>IF(' Brechas'!AK55&gt;0,"Mujer","Hombre")</f>
        <v>Mujer</v>
      </c>
      <c r="AL55" s="368" t="str">
        <f>IF(' Brechas'!AL55&gt;0,"Mujer","Hombre")</f>
        <v>Mujer</v>
      </c>
      <c r="AM55" s="368" t="str">
        <f>IF(' Brechas'!AM55&gt;0,"Mujer","Hombre")</f>
        <v>Mujer</v>
      </c>
      <c r="AN55" s="368" t="str">
        <f>IF(' Brechas'!AN55&gt;0,"Mujer","Hombre")</f>
        <v>Mujer</v>
      </c>
      <c r="AO55" s="368" t="str">
        <f>IF(' Brechas'!AO55&gt;0,"Mujer","Hombre")</f>
        <v>Hombre</v>
      </c>
      <c r="AP55" s="368" t="str">
        <f>IF(' Brechas'!AP55&gt;0,"Mujer","Hombre")</f>
        <v>Hombre</v>
      </c>
      <c r="AQ55" s="368" t="str">
        <f>IF(' Brechas'!AQ55&gt;0,"Mujer","Hombre")</f>
        <v>Hombre</v>
      </c>
      <c r="AR55" s="368" t="str">
        <f>IF(' Brechas'!AR55&gt;0,"Mujer","Hombre")</f>
        <v>Hombre</v>
      </c>
      <c r="AS55" s="368" t="str">
        <f>IF(' Brechas'!AS55&gt;0,"Mujer","Hombre")</f>
        <v>Hombre</v>
      </c>
      <c r="AT55" s="368" t="str">
        <f>IF(' Brechas'!AT55&gt;0,"Mujer","Hombre")</f>
        <v>Hombre</v>
      </c>
      <c r="AU55" s="368" t="str">
        <f>IF(' Brechas'!AU55&gt;0,"Mujer","Hombre")</f>
        <v>Hombre</v>
      </c>
      <c r="AV55" s="368" t="str">
        <f>IF(' Brechas'!AV55&gt;0,"Mujer","Hombre")</f>
        <v>Hombre</v>
      </c>
      <c r="AW55" s="368" t="str">
        <f>IF(' Brechas'!AW55&gt;0,"Mujer","Hombre")</f>
        <v>Mujer</v>
      </c>
      <c r="AX55" s="368" t="str">
        <f>IF(' Brechas'!AX55&gt;0,"Mujer","Hombre")</f>
        <v>Mujer</v>
      </c>
      <c r="AY55" s="368" t="str">
        <f>IF(' Brechas'!AY55&gt;0,"Mujer","Hombre")</f>
        <v>Mujer</v>
      </c>
      <c r="AZ55" s="368" t="str">
        <f>IF(' Brechas'!AZ55&gt;0,"Mujer","Hombre")</f>
        <v>Mujer</v>
      </c>
      <c r="BA55" s="368" t="str">
        <f>IF(' Brechas'!BA55&gt;0,"Mujer","Hombre")</f>
        <v>Hombre</v>
      </c>
      <c r="BB55" s="368" t="str">
        <f>IF(' Brechas'!BB55&gt;0,"Mujer","Hombre")</f>
        <v>Hombre</v>
      </c>
      <c r="BC55" s="368" t="str">
        <f>IF(' Brechas'!BC55&gt;0,"Mujer","Hombre")</f>
        <v>Mujer</v>
      </c>
      <c r="BD55" s="368" t="str">
        <f>IF(' Brechas'!BD55&gt;0,"Mujer","Hombre")</f>
        <v>Mujer</v>
      </c>
      <c r="BE55" s="368" t="str">
        <f>IF(' Brechas'!BE55&gt;0,"Mujer","Hombre")</f>
        <v>Hombre</v>
      </c>
      <c r="BF55" s="368" t="str">
        <f>IF(' Brechas'!BF55&gt;0,"Mujer","Hombre")</f>
        <v>Hombre</v>
      </c>
      <c r="BG55" s="368" t="str">
        <f>IF(' Brechas'!BG55&gt;0,"Mujer","Hombre")</f>
        <v>Hombre</v>
      </c>
      <c r="BH55" s="368" t="str">
        <f>IF(' Brechas'!BH55&gt;0,"Mujer","Hombre")</f>
        <v>Hombre</v>
      </c>
      <c r="BI55" s="368" t="str">
        <f>IF(' Brechas'!BI55&gt;0,"Mujer","Hombre")</f>
        <v>Mujer</v>
      </c>
      <c r="BJ55" s="368" t="str">
        <f>IF(' Brechas'!BJ55&gt;0,"Mujer","Hombre")</f>
        <v>Hombre</v>
      </c>
      <c r="BK55" s="368" t="str">
        <f>IF(' Brechas'!BK55&gt;0,"Mujer","Hombre")</f>
        <v>Hombre</v>
      </c>
      <c r="BL55" s="368" t="str">
        <f>IF(' Brechas'!BL55&gt;0,"Mujer","Hombre")</f>
        <v>Hombre</v>
      </c>
      <c r="BM55" s="368" t="str">
        <f>IF(' Brechas'!BM55&gt;0,"Mujer","Hombre")</f>
        <v>Mujer</v>
      </c>
      <c r="BN55" s="368" t="str">
        <f>IF(' Brechas'!BN55&gt;0,"Mujer","Hombre")</f>
        <v>Mujer</v>
      </c>
      <c r="BO55" s="368" t="str">
        <f>IF(' Brechas'!BO55&gt;0,"Mujer","Hombre")</f>
        <v>Hombre</v>
      </c>
      <c r="BP55" s="368" t="str">
        <f>IF(' Brechas'!BP55&gt;0,"Mujer","Hombre")</f>
        <v>Hombre</v>
      </c>
      <c r="BQ55" s="368" t="str">
        <f>IF(' Brechas'!BQ55&gt;0,"Mujer","Hombre")</f>
        <v>Mujer</v>
      </c>
      <c r="BR55" s="368" t="str">
        <f>IF(' Brechas'!BR55&gt;0,"Mujer","Hombre")</f>
        <v>Hombre</v>
      </c>
      <c r="BS55" s="368" t="str">
        <f>IF(' Brechas'!BS55&gt;0,"Mujer","Hombre")</f>
        <v>Hombre</v>
      </c>
      <c r="BT55" s="368" t="str">
        <f>IF(' Brechas'!BT55&gt;0,"Mujer","Hombre")</f>
        <v>Hombre</v>
      </c>
      <c r="BU55" s="368" t="str">
        <f>IF(' Brechas'!BU55&gt;0,"Mujer","Hombre")</f>
        <v>Mujer</v>
      </c>
    </row>
    <row r="56" spans="1:73">
      <c r="A56" s="367">
        <v>70</v>
      </c>
      <c r="B56" s="367" t="s">
        <v>101</v>
      </c>
      <c r="C56" s="367">
        <v>2023</v>
      </c>
      <c r="D56" s="368" t="str">
        <f>IF(' Brechas'!D56&gt;0,"Mujer","Hombre")</f>
        <v>Hombre</v>
      </c>
      <c r="E56" s="368" t="str">
        <f>IF(' Brechas'!E56&gt;0,"Mujer","Hombre")</f>
        <v>Hombre</v>
      </c>
      <c r="F56" s="368" t="str">
        <f>IF(' Brechas'!F56&gt;0,"Mujer","Hombre")</f>
        <v>Mujer</v>
      </c>
      <c r="G56" s="368" t="str">
        <f>IF(' Brechas'!G56&gt;0,"Mujer","Hombre")</f>
        <v>Mujer</v>
      </c>
      <c r="H56" s="368" t="str">
        <f>IF(' Brechas'!H56&gt;0,"Mujer","Hombre")</f>
        <v>Mujer</v>
      </c>
      <c r="I56" s="368" t="str">
        <f>IF(' Brechas'!I56&gt;0,"Mujer","Hombre")</f>
        <v>Mujer</v>
      </c>
      <c r="J56" s="368" t="str">
        <f>IF(' Brechas'!J56&gt;0,"Mujer","Hombre")</f>
        <v>Mujer</v>
      </c>
      <c r="K56" s="368" t="str">
        <f>IF(' Brechas'!K56&gt;0,"Mujer","Hombre")</f>
        <v>Mujer</v>
      </c>
      <c r="L56" s="368" t="str">
        <f>IF(' Brechas'!L56&gt;0,"Mujer","Hombre")</f>
        <v>Mujer</v>
      </c>
      <c r="M56" s="368" t="str">
        <f>IF(' Brechas'!M56&gt;0,"Mujer","Hombre")</f>
        <v>Mujer</v>
      </c>
      <c r="N56" s="368" t="str">
        <f>IF(' Brechas'!N56&gt;0,"Mujer","Hombre")</f>
        <v>Mujer</v>
      </c>
      <c r="O56" s="368" t="str">
        <f>IF(' Brechas'!O56&gt;0,"Mujer","Hombre")</f>
        <v>Hombre</v>
      </c>
      <c r="P56" s="368" t="str">
        <f>IF(' Brechas'!P56&gt;0,"Mujer","Hombre")</f>
        <v>Hombre</v>
      </c>
      <c r="Q56" s="368" t="str">
        <f>IF(' Brechas'!Q56&gt;0,"Mujer","Hombre")</f>
        <v>Hombre</v>
      </c>
      <c r="R56" s="368" t="str">
        <f>IF(' Brechas'!R56&gt;0,"Mujer","Hombre")</f>
        <v>Hombre</v>
      </c>
      <c r="S56" s="368" t="str">
        <f>IF(' Brechas'!S56&gt;0,"Mujer","Hombre")</f>
        <v>Mujer</v>
      </c>
      <c r="T56" s="368" t="str">
        <f>IF(' Brechas'!T56&gt;0,"Mujer","Hombre")</f>
        <v>Mujer</v>
      </c>
      <c r="U56" s="368" t="str">
        <f>IF(' Brechas'!U56&gt;0,"Mujer","Hombre")</f>
        <v>Mujer</v>
      </c>
      <c r="V56" s="368" t="str">
        <f>IF(' Brechas'!V56&gt;0,"Mujer","Hombre")</f>
        <v>Hombre</v>
      </c>
      <c r="W56" s="368" t="str">
        <f>IF(' Brechas'!W56&gt;0,"Mujer","Hombre")</f>
        <v>Mujer</v>
      </c>
      <c r="X56" s="368" t="str">
        <f>IF(' Brechas'!X56&gt;0,"Mujer","Hombre")</f>
        <v>Mujer</v>
      </c>
      <c r="Y56" s="368" t="str">
        <f>IF(' Brechas'!Y56&gt;0,"Mujer","Hombre")</f>
        <v>Mujer</v>
      </c>
      <c r="Z56" s="368" t="str">
        <f>IF(' Brechas'!Z56&gt;0,"Mujer","Hombre")</f>
        <v>Hombre</v>
      </c>
      <c r="AA56" s="368" t="str">
        <f>IF(' Brechas'!AA56&gt;0,"Mujer","Hombre")</f>
        <v>Mujer</v>
      </c>
      <c r="AB56" s="368" t="str">
        <f>IF(' Brechas'!AB56&gt;0,"Mujer","Hombre")</f>
        <v>Hombre</v>
      </c>
      <c r="AC56" s="368" t="str">
        <f>IF(' Brechas'!AC56&gt;0,"Mujer","Hombre")</f>
        <v>Hombre</v>
      </c>
      <c r="AD56" s="368" t="str">
        <f>IF(' Brechas'!AD56&gt;0,"Mujer","Hombre")</f>
        <v>Hombre</v>
      </c>
      <c r="AE56" s="368" t="str">
        <f>IF(' Brechas'!AE56&gt;0,"Mujer","Hombre")</f>
        <v>Hombre</v>
      </c>
      <c r="AF56" s="368" t="str">
        <f>IF(' Brechas'!AF56&gt;0,"Mujer","Hombre")</f>
        <v>Mujer</v>
      </c>
      <c r="AG56" s="368" t="str">
        <f>IF(' Brechas'!AG56&gt;0,"Mujer","Hombre")</f>
        <v>Mujer</v>
      </c>
      <c r="AH56" s="368" t="str">
        <f>IF(' Brechas'!AH56&gt;0,"Mujer","Hombre")</f>
        <v>Mujer</v>
      </c>
      <c r="AI56" s="368" t="str">
        <f>IF(' Brechas'!AI56&gt;0,"Mujer","Hombre")</f>
        <v>Hombre</v>
      </c>
      <c r="AJ56" s="368" t="str">
        <f>IF(' Brechas'!AJ56&gt;0,"Mujer","Hombre")</f>
        <v>Mujer</v>
      </c>
      <c r="AK56" s="368" t="str">
        <f>IF(' Brechas'!AK56&gt;0,"Mujer","Hombre")</f>
        <v>Mujer</v>
      </c>
      <c r="AL56" s="368" t="str">
        <f>IF(' Brechas'!AL56&gt;0,"Mujer","Hombre")</f>
        <v>Mujer</v>
      </c>
      <c r="AM56" s="368" t="str">
        <f>IF(' Brechas'!AM56&gt;0,"Mujer","Hombre")</f>
        <v>Mujer</v>
      </c>
      <c r="AN56" s="368" t="str">
        <f>IF(' Brechas'!AN56&gt;0,"Mujer","Hombre")</f>
        <v>Mujer</v>
      </c>
      <c r="AO56" s="368" t="str">
        <f>IF(' Brechas'!AO56&gt;0,"Mujer","Hombre")</f>
        <v>Hombre</v>
      </c>
      <c r="AP56" s="368" t="str">
        <f>IF(' Brechas'!AP56&gt;0,"Mujer","Hombre")</f>
        <v>Hombre</v>
      </c>
      <c r="AQ56" s="368" t="str">
        <f>IF(' Brechas'!AQ56&gt;0,"Mujer","Hombre")</f>
        <v>Hombre</v>
      </c>
      <c r="AR56" s="368" t="str">
        <f>IF(' Brechas'!AR56&gt;0,"Mujer","Hombre")</f>
        <v>Hombre</v>
      </c>
      <c r="AS56" s="368" t="str">
        <f>IF(' Brechas'!AS56&gt;0,"Mujer","Hombre")</f>
        <v>Hombre</v>
      </c>
      <c r="AT56" s="368" t="str">
        <f>IF(' Brechas'!AT56&gt;0,"Mujer","Hombre")</f>
        <v>Hombre</v>
      </c>
      <c r="AU56" s="368" t="str">
        <f>IF(' Brechas'!AU56&gt;0,"Mujer","Hombre")</f>
        <v>Hombre</v>
      </c>
      <c r="AV56" s="368" t="str">
        <f>IF(' Brechas'!AV56&gt;0,"Mujer","Hombre")</f>
        <v>Mujer</v>
      </c>
      <c r="AW56" s="368" t="str">
        <f>IF(' Brechas'!AW56&gt;0,"Mujer","Hombre")</f>
        <v>Mujer</v>
      </c>
      <c r="AX56" s="368" t="str">
        <f>IF(' Brechas'!AX56&gt;0,"Mujer","Hombre")</f>
        <v>Hombre</v>
      </c>
      <c r="AY56" s="368" t="str">
        <f>IF(' Brechas'!AY56&gt;0,"Mujer","Hombre")</f>
        <v>Mujer</v>
      </c>
      <c r="AZ56" s="368" t="str">
        <f>IF(' Brechas'!AZ56&gt;0,"Mujer","Hombre")</f>
        <v>Mujer</v>
      </c>
      <c r="BA56" s="368" t="str">
        <f>IF(' Brechas'!BA56&gt;0,"Mujer","Hombre")</f>
        <v>Hombre</v>
      </c>
      <c r="BB56" s="368" t="str">
        <f>IF(' Brechas'!BB56&gt;0,"Mujer","Hombre")</f>
        <v>Hombre</v>
      </c>
      <c r="BC56" s="368" t="str">
        <f>IF(' Brechas'!BC56&gt;0,"Mujer","Hombre")</f>
        <v>Mujer</v>
      </c>
      <c r="BD56" s="368" t="str">
        <f>IF(' Brechas'!BD56&gt;0,"Mujer","Hombre")</f>
        <v>Hombre</v>
      </c>
      <c r="BE56" s="368" t="str">
        <f>IF(' Brechas'!BE56&gt;0,"Mujer","Hombre")</f>
        <v>Hombre</v>
      </c>
      <c r="BF56" s="368" t="str">
        <f>IF(' Brechas'!BF56&gt;0,"Mujer","Hombre")</f>
        <v>Hombre</v>
      </c>
      <c r="BG56" s="368" t="str">
        <f>IF(' Brechas'!BG56&gt;0,"Mujer","Hombre")</f>
        <v>Hombre</v>
      </c>
      <c r="BH56" s="368" t="str">
        <f>IF(' Brechas'!BH56&gt;0,"Mujer","Hombre")</f>
        <v>Hombre</v>
      </c>
      <c r="BI56" s="368" t="str">
        <f>IF(' Brechas'!BI56&gt;0,"Mujer","Hombre")</f>
        <v>Mujer</v>
      </c>
      <c r="BJ56" s="368" t="str">
        <f>IF(' Brechas'!BJ56&gt;0,"Mujer","Hombre")</f>
        <v>Hombre</v>
      </c>
      <c r="BK56" s="368" t="str">
        <f>IF(' Brechas'!BK56&gt;0,"Mujer","Hombre")</f>
        <v>Hombre</v>
      </c>
      <c r="BL56" s="368" t="str">
        <f>IF(' Brechas'!BL56&gt;0,"Mujer","Hombre")</f>
        <v>Hombre</v>
      </c>
      <c r="BM56" s="368" t="str">
        <f>IF(' Brechas'!BM56&gt;0,"Mujer","Hombre")</f>
        <v>Mujer</v>
      </c>
      <c r="BN56" s="368" t="str">
        <f>IF(' Brechas'!BN56&gt;0,"Mujer","Hombre")</f>
        <v>Mujer</v>
      </c>
      <c r="BO56" s="368" t="str">
        <f>IF(' Brechas'!BO56&gt;0,"Mujer","Hombre")</f>
        <v>Hombre</v>
      </c>
      <c r="BP56" s="368" t="str">
        <f>IF(' Brechas'!BP56&gt;0,"Mujer","Hombre")</f>
        <v>Hombre</v>
      </c>
      <c r="BQ56" s="368" t="str">
        <f>IF(' Brechas'!BQ56&gt;0,"Mujer","Hombre")</f>
        <v>Mujer</v>
      </c>
      <c r="BR56" s="368" t="str">
        <f>IF(' Brechas'!BR56&gt;0,"Mujer","Hombre")</f>
        <v>Hombre</v>
      </c>
      <c r="BS56" s="368" t="str">
        <f>IF(' Brechas'!BS56&gt;0,"Mujer","Hombre")</f>
        <v>Mujer</v>
      </c>
      <c r="BT56" s="368" t="str">
        <f>IF(' Brechas'!BT56&gt;0,"Mujer","Hombre")</f>
        <v>Hombre</v>
      </c>
      <c r="BU56" s="368" t="str">
        <f>IF(' Brechas'!BU56&gt;0,"Mujer","Hombre")</f>
        <v>Hombre</v>
      </c>
    </row>
    <row r="57" spans="1:73">
      <c r="A57" s="367">
        <v>73</v>
      </c>
      <c r="B57" s="367" t="s">
        <v>102</v>
      </c>
      <c r="C57" s="367">
        <v>2023</v>
      </c>
      <c r="D57" s="368" t="str">
        <f>IF(' Brechas'!D57&gt;0,"Mujer","Hombre")</f>
        <v>Hombre</v>
      </c>
      <c r="E57" s="368" t="str">
        <f>IF(' Brechas'!E57&gt;0,"Mujer","Hombre")</f>
        <v>Mujer</v>
      </c>
      <c r="F57" s="368" t="str">
        <f>IF(' Brechas'!F57&gt;0,"Mujer","Hombre")</f>
        <v>Mujer</v>
      </c>
      <c r="G57" s="368" t="str">
        <f>IF(' Brechas'!G57&gt;0,"Mujer","Hombre")</f>
        <v>Mujer</v>
      </c>
      <c r="H57" s="368" t="str">
        <f>IF(' Brechas'!H57&gt;0,"Mujer","Hombre")</f>
        <v>Mujer</v>
      </c>
      <c r="I57" s="368" t="str">
        <f>IF(' Brechas'!I57&gt;0,"Mujer","Hombre")</f>
        <v>Mujer</v>
      </c>
      <c r="J57" s="368" t="str">
        <f>IF(' Brechas'!J57&gt;0,"Mujer","Hombre")</f>
        <v>Mujer</v>
      </c>
      <c r="K57" s="368" t="str">
        <f>IF(' Brechas'!K57&gt;0,"Mujer","Hombre")</f>
        <v>Mujer</v>
      </c>
      <c r="L57" s="368" t="str">
        <f>IF(' Brechas'!L57&gt;0,"Mujer","Hombre")</f>
        <v>Mujer</v>
      </c>
      <c r="M57" s="368" t="str">
        <f>IF(' Brechas'!M57&gt;0,"Mujer","Hombre")</f>
        <v>Mujer</v>
      </c>
      <c r="N57" s="368" t="str">
        <f>IF(' Brechas'!N57&gt;0,"Mujer","Hombre")</f>
        <v>Mujer</v>
      </c>
      <c r="O57" s="368" t="str">
        <f>IF(' Brechas'!O57&gt;0,"Mujer","Hombre")</f>
        <v>Hombre</v>
      </c>
      <c r="P57" s="368" t="str">
        <f>IF(' Brechas'!P57&gt;0,"Mujer","Hombre")</f>
        <v>Hombre</v>
      </c>
      <c r="Q57" s="368" t="str">
        <f>IF(' Brechas'!Q57&gt;0,"Mujer","Hombre")</f>
        <v>Hombre</v>
      </c>
      <c r="R57" s="368" t="str">
        <f>IF(' Brechas'!R57&gt;0,"Mujer","Hombre")</f>
        <v>Hombre</v>
      </c>
      <c r="S57" s="368" t="str">
        <f>IF(' Brechas'!S57&gt;0,"Mujer","Hombre")</f>
        <v>Mujer</v>
      </c>
      <c r="T57" s="368" t="str">
        <f>IF(' Brechas'!T57&gt;0,"Mujer","Hombre")</f>
        <v>Mujer</v>
      </c>
      <c r="U57" s="368" t="str">
        <f>IF(' Brechas'!U57&gt;0,"Mujer","Hombre")</f>
        <v>Mujer</v>
      </c>
      <c r="V57" s="368" t="str">
        <f>IF(' Brechas'!V57&gt;0,"Mujer","Hombre")</f>
        <v>Hombre</v>
      </c>
      <c r="W57" s="368" t="str">
        <f>IF(' Brechas'!W57&gt;0,"Mujer","Hombre")</f>
        <v>Mujer</v>
      </c>
      <c r="X57" s="368" t="str">
        <f>IF(' Brechas'!X57&gt;0,"Mujer","Hombre")</f>
        <v>Mujer</v>
      </c>
      <c r="Y57" s="368" t="str">
        <f>IF(' Brechas'!Y57&gt;0,"Mujer","Hombre")</f>
        <v>Mujer</v>
      </c>
      <c r="Z57" s="368" t="str">
        <f>IF(' Brechas'!Z57&gt;0,"Mujer","Hombre")</f>
        <v>Hombre</v>
      </c>
      <c r="AA57" s="368" t="str">
        <f>IF(' Brechas'!AA57&gt;0,"Mujer","Hombre")</f>
        <v>Hombre</v>
      </c>
      <c r="AB57" s="368" t="str">
        <f>IF(' Brechas'!AB57&gt;0,"Mujer","Hombre")</f>
        <v>Mujer</v>
      </c>
      <c r="AC57" s="368" t="str">
        <f>IF(' Brechas'!AC57&gt;0,"Mujer","Hombre")</f>
        <v>Hombre</v>
      </c>
      <c r="AD57" s="368" t="str">
        <f>IF(' Brechas'!AD57&gt;0,"Mujer","Hombre")</f>
        <v>Hombre</v>
      </c>
      <c r="AE57" s="368" t="str">
        <f>IF(' Brechas'!AE57&gt;0,"Mujer","Hombre")</f>
        <v>Hombre</v>
      </c>
      <c r="AF57" s="368" t="str">
        <f>IF(' Brechas'!AF57&gt;0,"Mujer","Hombre")</f>
        <v>Mujer</v>
      </c>
      <c r="AG57" s="368" t="str">
        <f>IF(' Brechas'!AG57&gt;0,"Mujer","Hombre")</f>
        <v>Mujer</v>
      </c>
      <c r="AH57" s="368" t="str">
        <f>IF(' Brechas'!AH57&gt;0,"Mujer","Hombre")</f>
        <v>Hombre</v>
      </c>
      <c r="AI57" s="368" t="str">
        <f>IF(' Brechas'!AI57&gt;0,"Mujer","Hombre")</f>
        <v>Mujer</v>
      </c>
      <c r="AJ57" s="368" t="str">
        <f>IF(' Brechas'!AJ57&gt;0,"Mujer","Hombre")</f>
        <v>Mujer</v>
      </c>
      <c r="AK57" s="368" t="str">
        <f>IF(' Brechas'!AK57&gt;0,"Mujer","Hombre")</f>
        <v>Mujer</v>
      </c>
      <c r="AL57" s="368" t="str">
        <f>IF(' Brechas'!AL57&gt;0,"Mujer","Hombre")</f>
        <v>Hombre</v>
      </c>
      <c r="AM57" s="368" t="str">
        <f>IF(' Brechas'!AM57&gt;0,"Mujer","Hombre")</f>
        <v>Mujer</v>
      </c>
      <c r="AN57" s="368" t="str">
        <f>IF(' Brechas'!AN57&gt;0,"Mujer","Hombre")</f>
        <v>Mujer</v>
      </c>
      <c r="AO57" s="368" t="str">
        <f>IF(' Brechas'!AO57&gt;0,"Mujer","Hombre")</f>
        <v>Hombre</v>
      </c>
      <c r="AP57" s="368" t="str">
        <f>IF(' Brechas'!AP57&gt;0,"Mujer","Hombre")</f>
        <v>Hombre</v>
      </c>
      <c r="AQ57" s="368" t="str">
        <f>IF(' Brechas'!AQ57&gt;0,"Mujer","Hombre")</f>
        <v>Hombre</v>
      </c>
      <c r="AR57" s="368" t="str">
        <f>IF(' Brechas'!AR57&gt;0,"Mujer","Hombre")</f>
        <v>Hombre</v>
      </c>
      <c r="AS57" s="368" t="str">
        <f>IF(' Brechas'!AS57&gt;0,"Mujer","Hombre")</f>
        <v>Hombre</v>
      </c>
      <c r="AT57" s="368" t="str">
        <f>IF(' Brechas'!AT57&gt;0,"Mujer","Hombre")</f>
        <v>Hombre</v>
      </c>
      <c r="AU57" s="368" t="str">
        <f>IF(' Brechas'!AU57&gt;0,"Mujer","Hombre")</f>
        <v>Hombre</v>
      </c>
      <c r="AV57" s="368" t="str">
        <f>IF(' Brechas'!AV57&gt;0,"Mujer","Hombre")</f>
        <v>Mujer</v>
      </c>
      <c r="AW57" s="368" t="str">
        <f>IF(' Brechas'!AW57&gt;0,"Mujer","Hombre")</f>
        <v>Hombre</v>
      </c>
      <c r="AX57" s="368" t="str">
        <f>IF(' Brechas'!AX57&gt;0,"Mujer","Hombre")</f>
        <v>Hombre</v>
      </c>
      <c r="AY57" s="368" t="str">
        <f>IF(' Brechas'!AY57&gt;0,"Mujer","Hombre")</f>
        <v>Mujer</v>
      </c>
      <c r="AZ57" s="368" t="str">
        <f>IF(' Brechas'!AZ57&gt;0,"Mujer","Hombre")</f>
        <v>Hombre</v>
      </c>
      <c r="BA57" s="368" t="str">
        <f>IF(' Brechas'!BA57&gt;0,"Mujer","Hombre")</f>
        <v>Hombre</v>
      </c>
      <c r="BB57" s="368" t="str">
        <f>IF(' Brechas'!BB57&gt;0,"Mujer","Hombre")</f>
        <v>Hombre</v>
      </c>
      <c r="BC57" s="368" t="str">
        <f>IF(' Brechas'!BC57&gt;0,"Mujer","Hombre")</f>
        <v>Hombre</v>
      </c>
      <c r="BD57" s="368" t="str">
        <f>IF(' Brechas'!BD57&gt;0,"Mujer","Hombre")</f>
        <v>Hombre</v>
      </c>
      <c r="BE57" s="368" t="str">
        <f>IF(' Brechas'!BE57&gt;0,"Mujer","Hombre")</f>
        <v>Hombre</v>
      </c>
      <c r="BF57" s="368" t="str">
        <f>IF(' Brechas'!BF57&gt;0,"Mujer","Hombre")</f>
        <v>Hombre</v>
      </c>
      <c r="BG57" s="368" t="str">
        <f>IF(' Brechas'!BG57&gt;0,"Mujer","Hombre")</f>
        <v>Hombre</v>
      </c>
      <c r="BH57" s="368" t="str">
        <f>IF(' Brechas'!BH57&gt;0,"Mujer","Hombre")</f>
        <v>Hombre</v>
      </c>
      <c r="BI57" s="368" t="str">
        <f>IF(' Brechas'!BI57&gt;0,"Mujer","Hombre")</f>
        <v>Mujer</v>
      </c>
      <c r="BJ57" s="368" t="str">
        <f>IF(' Brechas'!BJ57&gt;0,"Mujer","Hombre")</f>
        <v>Hombre</v>
      </c>
      <c r="BK57" s="368" t="str">
        <f>IF(' Brechas'!BK57&gt;0,"Mujer","Hombre")</f>
        <v>Hombre</v>
      </c>
      <c r="BL57" s="368" t="str">
        <f>IF(' Brechas'!BL57&gt;0,"Mujer","Hombre")</f>
        <v>Hombre</v>
      </c>
      <c r="BM57" s="368" t="str">
        <f>IF(' Brechas'!BM57&gt;0,"Mujer","Hombre")</f>
        <v>Mujer</v>
      </c>
      <c r="BN57" s="368" t="str">
        <f>IF(' Brechas'!BN57&gt;0,"Mujer","Hombre")</f>
        <v>Mujer</v>
      </c>
      <c r="BO57" s="368" t="str">
        <f>IF(' Brechas'!BO57&gt;0,"Mujer","Hombre")</f>
        <v>Hombre</v>
      </c>
      <c r="BP57" s="368" t="str">
        <f>IF(' Brechas'!BP57&gt;0,"Mujer","Hombre")</f>
        <v>Mujer</v>
      </c>
      <c r="BQ57" s="368" t="str">
        <f>IF(' Brechas'!BQ57&gt;0,"Mujer","Hombre")</f>
        <v>Mujer</v>
      </c>
      <c r="BR57" s="368" t="str">
        <f>IF(' Brechas'!BR57&gt;0,"Mujer","Hombre")</f>
        <v>Mujer</v>
      </c>
      <c r="BS57" s="368" t="str">
        <f>IF(' Brechas'!BS57&gt;0,"Mujer","Hombre")</f>
        <v>Hombre</v>
      </c>
      <c r="BT57" s="368" t="str">
        <f>IF(' Brechas'!BT57&gt;0,"Mujer","Hombre")</f>
        <v>Hombre</v>
      </c>
      <c r="BU57" s="368" t="str">
        <f>IF(' Brechas'!BU57&gt;0,"Mujer","Hombre")</f>
        <v>Hombre</v>
      </c>
    </row>
    <row r="58" spans="1:73" ht="25.5">
      <c r="A58" s="367">
        <v>76</v>
      </c>
      <c r="B58" s="367" t="s">
        <v>103</v>
      </c>
      <c r="C58" s="367">
        <v>2023</v>
      </c>
      <c r="D58" s="368" t="str">
        <f>IF(' Brechas'!D58&gt;0,"Mujer","Hombre")</f>
        <v>Mujer</v>
      </c>
      <c r="E58" s="368" t="str">
        <f>IF(' Brechas'!E58&gt;0,"Mujer","Hombre")</f>
        <v>Mujer</v>
      </c>
      <c r="F58" s="368" t="str">
        <f>IF(' Brechas'!F58&gt;0,"Mujer","Hombre")</f>
        <v>Mujer</v>
      </c>
      <c r="G58" s="368" t="str">
        <f>IF(' Brechas'!G58&gt;0,"Mujer","Hombre")</f>
        <v>Mujer</v>
      </c>
      <c r="H58" s="368" t="str">
        <f>IF(' Brechas'!H58&gt;0,"Mujer","Hombre")</f>
        <v>Mujer</v>
      </c>
      <c r="I58" s="368" t="str">
        <f>IF(' Brechas'!I58&gt;0,"Mujer","Hombre")</f>
        <v>Mujer</v>
      </c>
      <c r="J58" s="368" t="str">
        <f>IF(' Brechas'!J58&gt;0,"Mujer","Hombre")</f>
        <v>Mujer</v>
      </c>
      <c r="K58" s="368" t="str">
        <f>IF(' Brechas'!K58&gt;0,"Mujer","Hombre")</f>
        <v>Mujer</v>
      </c>
      <c r="L58" s="368" t="str">
        <f>IF(' Brechas'!L58&gt;0,"Mujer","Hombre")</f>
        <v>Mujer</v>
      </c>
      <c r="M58" s="368" t="str">
        <f>IF(' Brechas'!M58&gt;0,"Mujer","Hombre")</f>
        <v>Mujer</v>
      </c>
      <c r="N58" s="368" t="str">
        <f>IF(' Brechas'!N58&gt;0,"Mujer","Hombre")</f>
        <v>Mujer</v>
      </c>
      <c r="O58" s="368" t="str">
        <f>IF(' Brechas'!O58&gt;0,"Mujer","Hombre")</f>
        <v>Hombre</v>
      </c>
      <c r="P58" s="368" t="str">
        <f>IF(' Brechas'!P58&gt;0,"Mujer","Hombre")</f>
        <v>Hombre</v>
      </c>
      <c r="Q58" s="368" t="str">
        <f>IF(' Brechas'!Q58&gt;0,"Mujer","Hombre")</f>
        <v>Hombre</v>
      </c>
      <c r="R58" s="368" t="str">
        <f>IF(' Brechas'!R58&gt;0,"Mujer","Hombre")</f>
        <v>Mujer</v>
      </c>
      <c r="S58" s="368" t="str">
        <f>IF(' Brechas'!S58&gt;0,"Mujer","Hombre")</f>
        <v>Mujer</v>
      </c>
      <c r="T58" s="368" t="str">
        <f>IF(' Brechas'!T58&gt;0,"Mujer","Hombre")</f>
        <v>Hombre</v>
      </c>
      <c r="U58" s="368" t="str">
        <f>IF(' Brechas'!U58&gt;0,"Mujer","Hombre")</f>
        <v>Mujer</v>
      </c>
      <c r="V58" s="368" t="str">
        <f>IF(' Brechas'!V58&gt;0,"Mujer","Hombre")</f>
        <v>Hombre</v>
      </c>
      <c r="W58" s="368" t="str">
        <f>IF(' Brechas'!W58&gt;0,"Mujer","Hombre")</f>
        <v>Mujer</v>
      </c>
      <c r="X58" s="368" t="str">
        <f>IF(' Brechas'!X58&gt;0,"Mujer","Hombre")</f>
        <v>Mujer</v>
      </c>
      <c r="Y58" s="368" t="str">
        <f>IF(' Brechas'!Y58&gt;0,"Mujer","Hombre")</f>
        <v>Mujer</v>
      </c>
      <c r="Z58" s="368" t="str">
        <f>IF(' Brechas'!Z58&gt;0,"Mujer","Hombre")</f>
        <v>Hombre</v>
      </c>
      <c r="AA58" s="368" t="str">
        <f>IF(' Brechas'!AA58&gt;0,"Mujer","Hombre")</f>
        <v>Hombre</v>
      </c>
      <c r="AB58" s="368" t="str">
        <f>IF(' Brechas'!AB58&gt;0,"Mujer","Hombre")</f>
        <v>Hombre</v>
      </c>
      <c r="AC58" s="368" t="str">
        <f>IF(' Brechas'!AC58&gt;0,"Mujer","Hombre")</f>
        <v>Hombre</v>
      </c>
      <c r="AD58" s="368" t="str">
        <f>IF(' Brechas'!AD58&gt;0,"Mujer","Hombre")</f>
        <v>Hombre</v>
      </c>
      <c r="AE58" s="368" t="str">
        <f>IF(' Brechas'!AE58&gt;0,"Mujer","Hombre")</f>
        <v>Hombre</v>
      </c>
      <c r="AF58" s="368" t="str">
        <f>IF(' Brechas'!AF58&gt;0,"Mujer","Hombre")</f>
        <v>Hombre</v>
      </c>
      <c r="AG58" s="368" t="str">
        <f>IF(' Brechas'!AG58&gt;0,"Mujer","Hombre")</f>
        <v>Mujer</v>
      </c>
      <c r="AH58" s="368" t="str">
        <f>IF(' Brechas'!AH58&gt;0,"Mujer","Hombre")</f>
        <v>Mujer</v>
      </c>
      <c r="AI58" s="368" t="str">
        <f>IF(' Brechas'!AI58&gt;0,"Mujer","Hombre")</f>
        <v>Mujer</v>
      </c>
      <c r="AJ58" s="368" t="str">
        <f>IF(' Brechas'!AJ58&gt;0,"Mujer","Hombre")</f>
        <v>Mujer</v>
      </c>
      <c r="AK58" s="368" t="str">
        <f>IF(' Brechas'!AK58&gt;0,"Mujer","Hombre")</f>
        <v>Mujer</v>
      </c>
      <c r="AL58" s="368" t="str">
        <f>IF(' Brechas'!AL58&gt;0,"Mujer","Hombre")</f>
        <v>Hombre</v>
      </c>
      <c r="AM58" s="368" t="str">
        <f>IF(' Brechas'!AM58&gt;0,"Mujer","Hombre")</f>
        <v>Mujer</v>
      </c>
      <c r="AN58" s="368" t="str">
        <f>IF(' Brechas'!AN58&gt;0,"Mujer","Hombre")</f>
        <v>Hombre</v>
      </c>
      <c r="AO58" s="368" t="str">
        <f>IF(' Brechas'!AO58&gt;0,"Mujer","Hombre")</f>
        <v>Hombre</v>
      </c>
      <c r="AP58" s="368" t="str">
        <f>IF(' Brechas'!AP58&gt;0,"Mujer","Hombre")</f>
        <v>Hombre</v>
      </c>
      <c r="AQ58" s="368" t="str">
        <f>IF(' Brechas'!AQ58&gt;0,"Mujer","Hombre")</f>
        <v>Hombre</v>
      </c>
      <c r="AR58" s="368" t="str">
        <f>IF(' Brechas'!AR58&gt;0,"Mujer","Hombre")</f>
        <v>Hombre</v>
      </c>
      <c r="AS58" s="368" t="str">
        <f>IF(' Brechas'!AS58&gt;0,"Mujer","Hombre")</f>
        <v>Mujer</v>
      </c>
      <c r="AT58" s="368" t="str">
        <f>IF(' Brechas'!AT58&gt;0,"Mujer","Hombre")</f>
        <v>Hombre</v>
      </c>
      <c r="AU58" s="368" t="str">
        <f>IF(' Brechas'!AU58&gt;0,"Mujer","Hombre")</f>
        <v>Mujer</v>
      </c>
      <c r="AV58" s="368" t="str">
        <f>IF(' Brechas'!AV58&gt;0,"Mujer","Hombre")</f>
        <v>Mujer</v>
      </c>
      <c r="AW58" s="368" t="str">
        <f>IF(' Brechas'!AW58&gt;0,"Mujer","Hombre")</f>
        <v>Mujer</v>
      </c>
      <c r="AX58" s="368" t="str">
        <f>IF(' Brechas'!AX58&gt;0,"Mujer","Hombre")</f>
        <v>Hombre</v>
      </c>
      <c r="AY58" s="368" t="str">
        <f>IF(' Brechas'!AY58&gt;0,"Mujer","Hombre")</f>
        <v>Mujer</v>
      </c>
      <c r="AZ58" s="368" t="str">
        <f>IF(' Brechas'!AZ58&gt;0,"Mujer","Hombre")</f>
        <v>Mujer</v>
      </c>
      <c r="BA58" s="368" t="str">
        <f>IF(' Brechas'!BA58&gt;0,"Mujer","Hombre")</f>
        <v>Hombre</v>
      </c>
      <c r="BB58" s="368" t="str">
        <f>IF(' Brechas'!BB58&gt;0,"Mujer","Hombre")</f>
        <v>Hombre</v>
      </c>
      <c r="BC58" s="368" t="str">
        <f>IF(' Brechas'!BC58&gt;0,"Mujer","Hombre")</f>
        <v>Hombre</v>
      </c>
      <c r="BD58" s="368" t="str">
        <f>IF(' Brechas'!BD58&gt;0,"Mujer","Hombre")</f>
        <v>Mujer</v>
      </c>
      <c r="BE58" s="368" t="str">
        <f>IF(' Brechas'!BE58&gt;0,"Mujer","Hombre")</f>
        <v>Hombre</v>
      </c>
      <c r="BF58" s="368" t="str">
        <f>IF(' Brechas'!BF58&gt;0,"Mujer","Hombre")</f>
        <v>Hombre</v>
      </c>
      <c r="BG58" s="368" t="str">
        <f>IF(' Brechas'!BG58&gt;0,"Mujer","Hombre")</f>
        <v>Hombre</v>
      </c>
      <c r="BH58" s="368" t="str">
        <f>IF(' Brechas'!BH58&gt;0,"Mujer","Hombre")</f>
        <v>Hombre</v>
      </c>
      <c r="BI58" s="368" t="str">
        <f>IF(' Brechas'!BI58&gt;0,"Mujer","Hombre")</f>
        <v>Mujer</v>
      </c>
      <c r="BJ58" s="368" t="str">
        <f>IF(' Brechas'!BJ58&gt;0,"Mujer","Hombre")</f>
        <v>Hombre</v>
      </c>
      <c r="BK58" s="368" t="str">
        <f>IF(' Brechas'!BK58&gt;0,"Mujer","Hombre")</f>
        <v>Hombre</v>
      </c>
      <c r="BL58" s="368" t="str">
        <f>IF(' Brechas'!BL58&gt;0,"Mujer","Hombre")</f>
        <v>Hombre</v>
      </c>
      <c r="BM58" s="368" t="str">
        <f>IF(' Brechas'!BM58&gt;0,"Mujer","Hombre")</f>
        <v>Hombre</v>
      </c>
      <c r="BN58" s="368" t="str">
        <f>IF(' Brechas'!BN58&gt;0,"Mujer","Hombre")</f>
        <v>Mujer</v>
      </c>
      <c r="BO58" s="368" t="str">
        <f>IF(' Brechas'!BO58&gt;0,"Mujer","Hombre")</f>
        <v>Hombre</v>
      </c>
      <c r="BP58" s="368" t="str">
        <f>IF(' Brechas'!BP58&gt;0,"Mujer","Hombre")</f>
        <v>Hombre</v>
      </c>
      <c r="BQ58" s="368" t="str">
        <f>IF(' Brechas'!BQ58&gt;0,"Mujer","Hombre")</f>
        <v>Hombre</v>
      </c>
      <c r="BR58" s="368" t="str">
        <f>IF(' Brechas'!BR58&gt;0,"Mujer","Hombre")</f>
        <v>Hombre</v>
      </c>
      <c r="BS58" s="368" t="str">
        <f>IF(' Brechas'!BS58&gt;0,"Mujer","Hombre")</f>
        <v>Hombre</v>
      </c>
      <c r="BT58" s="368" t="str">
        <f>IF(' Brechas'!BT58&gt;0,"Mujer","Hombre")</f>
        <v>Hombre</v>
      </c>
      <c r="BU58" s="368" t="str">
        <f>IF(' Brechas'!BU58&gt;0,"Mujer","Hombre")</f>
        <v>Hombre</v>
      </c>
    </row>
    <row r="59" spans="1:73">
      <c r="A59" s="367">
        <v>81</v>
      </c>
      <c r="B59" s="367" t="s">
        <v>104</v>
      </c>
      <c r="C59" s="367">
        <v>2023</v>
      </c>
      <c r="D59" s="368" t="str">
        <f>IF(' Brechas'!D59&gt;0,"Mujer","Hombre")</f>
        <v>Mujer</v>
      </c>
      <c r="E59" s="368" t="str">
        <f>IF(' Brechas'!E59&gt;0,"Mujer","Hombre")</f>
        <v>Hombre</v>
      </c>
      <c r="F59" s="368" t="str">
        <f>IF(' Brechas'!F59&gt;0,"Mujer","Hombre")</f>
        <v>Mujer</v>
      </c>
      <c r="G59" s="368" t="str">
        <f>IF(' Brechas'!G59&gt;0,"Mujer","Hombre")</f>
        <v>Mujer</v>
      </c>
      <c r="H59" s="368" t="str">
        <f>IF(' Brechas'!H59&gt;0,"Mujer","Hombre")</f>
        <v>Mujer</v>
      </c>
      <c r="I59" s="368" t="str">
        <f>IF(' Brechas'!I59&gt;0,"Mujer","Hombre")</f>
        <v>Mujer</v>
      </c>
      <c r="J59" s="368" t="str">
        <f>IF(' Brechas'!J59&gt;0,"Mujer","Hombre")</f>
        <v>Mujer</v>
      </c>
      <c r="K59" s="368" t="str">
        <f>IF(' Brechas'!K59&gt;0,"Mujer","Hombre")</f>
        <v>Mujer</v>
      </c>
      <c r="L59" s="368" t="str">
        <f>IF(' Brechas'!L59&gt;0,"Mujer","Hombre")</f>
        <v>Mujer</v>
      </c>
      <c r="M59" s="368" t="str">
        <f>IF(' Brechas'!M59&gt;0,"Mujer","Hombre")</f>
        <v>Mujer</v>
      </c>
      <c r="N59" s="368" t="str">
        <f>IF(' Brechas'!N59&gt;0,"Mujer","Hombre")</f>
        <v>Mujer</v>
      </c>
      <c r="O59" s="368" t="str">
        <f>IF(' Brechas'!O59&gt;0,"Mujer","Hombre")</f>
        <v>Hombre</v>
      </c>
      <c r="P59" s="368" t="str">
        <f>IF(' Brechas'!P59&gt;0,"Mujer","Hombre")</f>
        <v>Hombre</v>
      </c>
      <c r="Q59" s="368" t="str">
        <f>IF(' Brechas'!Q59&gt;0,"Mujer","Hombre")</f>
        <v>Hombre</v>
      </c>
      <c r="R59" s="368" t="str">
        <f>IF(' Brechas'!R59&gt;0,"Mujer","Hombre")</f>
        <v>Mujer</v>
      </c>
      <c r="S59" s="368" t="str">
        <f>IF(' Brechas'!S59&gt;0,"Mujer","Hombre")</f>
        <v>Mujer</v>
      </c>
      <c r="T59" s="368" t="str">
        <f>IF(' Brechas'!T59&gt;0,"Mujer","Hombre")</f>
        <v>Hombre</v>
      </c>
      <c r="U59" s="368" t="str">
        <f>IF(' Brechas'!U59&gt;0,"Mujer","Hombre")</f>
        <v>Mujer</v>
      </c>
      <c r="V59" s="368" t="str">
        <f>IF(' Brechas'!V59&gt;0,"Mujer","Hombre")</f>
        <v>Mujer</v>
      </c>
      <c r="W59" s="368" t="str">
        <f>IF(' Brechas'!W59&gt;0,"Mujer","Hombre")</f>
        <v>Mujer</v>
      </c>
      <c r="X59" s="368" t="str">
        <f>IF(' Brechas'!X59&gt;0,"Mujer","Hombre")</f>
        <v>Mujer</v>
      </c>
      <c r="Y59" s="368" t="str">
        <f>IF(' Brechas'!Y59&gt;0,"Mujer","Hombre")</f>
        <v>Mujer</v>
      </c>
      <c r="Z59" s="368" t="str">
        <f>IF(' Brechas'!Z59&gt;0,"Mujer","Hombre")</f>
        <v>Hombre</v>
      </c>
      <c r="AA59" s="368" t="str">
        <f>IF(' Brechas'!AA59&gt;0,"Mujer","Hombre")</f>
        <v>Hombre</v>
      </c>
      <c r="AB59" s="368" t="str">
        <f>IF(' Brechas'!AB59&gt;0,"Mujer","Hombre")</f>
        <v>Mujer</v>
      </c>
      <c r="AC59" s="368" t="str">
        <f>IF(' Brechas'!AC59&gt;0,"Mujer","Hombre")</f>
        <v>Hombre</v>
      </c>
      <c r="AD59" s="368" t="str">
        <f>IF(' Brechas'!AD59&gt;0,"Mujer","Hombre")</f>
        <v>Hombre</v>
      </c>
      <c r="AE59" s="368" t="str">
        <f>IF(' Brechas'!AE59&gt;0,"Mujer","Hombre")</f>
        <v>Hombre</v>
      </c>
      <c r="AF59" s="368" t="str">
        <f>IF(' Brechas'!AF59&gt;0,"Mujer","Hombre")</f>
        <v>Hombre</v>
      </c>
      <c r="AG59" s="368" t="str">
        <f>IF(' Brechas'!AG59&gt;0,"Mujer","Hombre")</f>
        <v>Mujer</v>
      </c>
      <c r="AH59" s="368" t="str">
        <f>IF(' Brechas'!AH59&gt;0,"Mujer","Hombre")</f>
        <v>Hombre</v>
      </c>
      <c r="AI59" s="368" t="str">
        <f>IF(' Brechas'!AI59&gt;0,"Mujer","Hombre")</f>
        <v>Mujer</v>
      </c>
      <c r="AJ59" s="368" t="str">
        <f>IF(' Brechas'!AJ59&gt;0,"Mujer","Hombre")</f>
        <v>Mujer</v>
      </c>
      <c r="AK59" s="368" t="str">
        <f>IF(' Brechas'!AK59&gt;0,"Mujer","Hombre")</f>
        <v>Mujer</v>
      </c>
      <c r="AL59" s="368" t="str">
        <f>IF(' Brechas'!AL59&gt;0,"Mujer","Hombre")</f>
        <v>Mujer</v>
      </c>
      <c r="AM59" s="368" t="str">
        <f>IF(' Brechas'!AM59&gt;0,"Mujer","Hombre")</f>
        <v>Mujer</v>
      </c>
      <c r="AN59" s="368" t="str">
        <f>IF(' Brechas'!AN59&gt;0,"Mujer","Hombre")</f>
        <v>Mujer</v>
      </c>
      <c r="AO59" s="368" t="str">
        <f>IF(' Brechas'!AO59&gt;0,"Mujer","Hombre")</f>
        <v>Hombre</v>
      </c>
      <c r="AP59" s="368" t="str">
        <f>IF(' Brechas'!AP59&gt;0,"Mujer","Hombre")</f>
        <v>Hombre</v>
      </c>
      <c r="AQ59" s="368" t="str">
        <f>IF(' Brechas'!AQ59&gt;0,"Mujer","Hombre")</f>
        <v>Hombre</v>
      </c>
      <c r="AR59" s="368" t="str">
        <f>IF(' Brechas'!AR59&gt;0,"Mujer","Hombre")</f>
        <v>Hombre</v>
      </c>
      <c r="AS59" s="368" t="str">
        <f>IF(' Brechas'!AS59&gt;0,"Mujer","Hombre")</f>
        <v>Hombre</v>
      </c>
      <c r="AT59" s="368" t="str">
        <f>IF(' Brechas'!AT59&gt;0,"Mujer","Hombre")</f>
        <v>Mujer</v>
      </c>
      <c r="AU59" s="368" t="str">
        <f>IF(' Brechas'!AU59&gt;0,"Mujer","Hombre")</f>
        <v>Hombre</v>
      </c>
      <c r="AV59" s="368" t="str">
        <f>IF(' Brechas'!AV59&gt;0,"Mujer","Hombre")</f>
        <v>Mujer</v>
      </c>
      <c r="AW59" s="368" t="str">
        <f>IF(' Brechas'!AW59&gt;0,"Mujer","Hombre")</f>
        <v>Mujer</v>
      </c>
      <c r="AX59" s="368" t="str">
        <f>IF(' Brechas'!AX59&gt;0,"Mujer","Hombre")</f>
        <v>Mujer</v>
      </c>
      <c r="AY59" s="368" t="str">
        <f>IF(' Brechas'!AY59&gt;0,"Mujer","Hombre")</f>
        <v>Mujer</v>
      </c>
      <c r="AZ59" s="368" t="str">
        <f>IF(' Brechas'!AZ59&gt;0,"Mujer","Hombre")</f>
        <v>Mujer</v>
      </c>
      <c r="BA59" s="368" t="str">
        <f>IF(' Brechas'!BA59&gt;0,"Mujer","Hombre")</f>
        <v>Hombre</v>
      </c>
      <c r="BB59" s="368" t="str">
        <f>IF(' Brechas'!BB59&gt;0,"Mujer","Hombre")</f>
        <v>Hombre</v>
      </c>
      <c r="BC59" s="368" t="str">
        <f>IF(' Brechas'!BC59&gt;0,"Mujer","Hombre")</f>
        <v>Hombre</v>
      </c>
      <c r="BD59" s="368" t="str">
        <f>IF(' Brechas'!BD59&gt;0,"Mujer","Hombre")</f>
        <v>Mujer</v>
      </c>
      <c r="BE59" s="368" t="str">
        <f>IF(' Brechas'!BE59&gt;0,"Mujer","Hombre")</f>
        <v>Hombre</v>
      </c>
      <c r="BF59" s="368" t="str">
        <f>IF(' Brechas'!BF59&gt;0,"Mujer","Hombre")</f>
        <v>Hombre</v>
      </c>
      <c r="BG59" s="368" t="str">
        <f>IF(' Brechas'!BG59&gt;0,"Mujer","Hombre")</f>
        <v>Hombre</v>
      </c>
      <c r="BH59" s="368" t="str">
        <f>IF(' Brechas'!BH59&gt;0,"Mujer","Hombre")</f>
        <v>Hombre</v>
      </c>
      <c r="BI59" s="368" t="str">
        <f>IF(' Brechas'!BI59&gt;0,"Mujer","Hombre")</f>
        <v>Mujer</v>
      </c>
      <c r="BJ59" s="368" t="str">
        <f>IF(' Brechas'!BJ59&gt;0,"Mujer","Hombre")</f>
        <v>Hombre</v>
      </c>
      <c r="BK59" s="368" t="str">
        <f>IF(' Brechas'!BK59&gt;0,"Mujer","Hombre")</f>
        <v>Hombre</v>
      </c>
      <c r="BL59" s="368" t="str">
        <f>IF(' Brechas'!BL59&gt;0,"Mujer","Hombre")</f>
        <v>Hombre</v>
      </c>
      <c r="BM59" s="368" t="str">
        <f>IF(' Brechas'!BM59&gt;0,"Mujer","Hombre")</f>
        <v>Mujer</v>
      </c>
      <c r="BN59" s="368" t="str">
        <f>IF(' Brechas'!BN59&gt;0,"Mujer","Hombre")</f>
        <v>Mujer</v>
      </c>
      <c r="BO59" s="368" t="str">
        <f>IF(' Brechas'!BO59&gt;0,"Mujer","Hombre")</f>
        <v>Hombre</v>
      </c>
      <c r="BP59" s="368" t="str">
        <f>IF(' Brechas'!BP59&gt;0,"Mujer","Hombre")</f>
        <v>Mujer</v>
      </c>
      <c r="BQ59" s="368" t="str">
        <f>IF(' Brechas'!BQ59&gt;0,"Mujer","Hombre")</f>
        <v>Mujer</v>
      </c>
      <c r="BR59" s="368" t="str">
        <f>IF(' Brechas'!BR59&gt;0,"Mujer","Hombre")</f>
        <v>Hombre</v>
      </c>
      <c r="BS59" s="368" t="str">
        <f>IF(' Brechas'!BS59&gt;0,"Mujer","Hombre")</f>
        <v>Mujer</v>
      </c>
      <c r="BT59" s="368" t="str">
        <f>IF(' Brechas'!BT59&gt;0,"Mujer","Hombre")</f>
        <v>Hombre</v>
      </c>
      <c r="BU59" s="368" t="str">
        <f>IF(' Brechas'!BU59&gt;0,"Mujer","Hombre")</f>
        <v>Hombre</v>
      </c>
    </row>
    <row r="60" spans="1:73">
      <c r="A60" s="367">
        <v>85</v>
      </c>
      <c r="B60" s="367" t="s">
        <v>105</v>
      </c>
      <c r="C60" s="367">
        <v>2023</v>
      </c>
      <c r="D60" s="368" t="str">
        <f>IF(' Brechas'!D60&gt;0,"Mujer","Hombre")</f>
        <v>Mujer</v>
      </c>
      <c r="E60" s="368" t="str">
        <f>IF(' Brechas'!E60&gt;0,"Mujer","Hombre")</f>
        <v>Mujer</v>
      </c>
      <c r="F60" s="368" t="str">
        <f>IF(' Brechas'!F60&gt;0,"Mujer","Hombre")</f>
        <v>Mujer</v>
      </c>
      <c r="G60" s="368" t="str">
        <f>IF(' Brechas'!G60&gt;0,"Mujer","Hombre")</f>
        <v>Mujer</v>
      </c>
      <c r="H60" s="368" t="str">
        <f>IF(' Brechas'!H60&gt;0,"Mujer","Hombre")</f>
        <v>Mujer</v>
      </c>
      <c r="I60" s="368" t="str">
        <f>IF(' Brechas'!I60&gt;0,"Mujer","Hombre")</f>
        <v>Mujer</v>
      </c>
      <c r="J60" s="368" t="str">
        <f>IF(' Brechas'!J60&gt;0,"Mujer","Hombre")</f>
        <v>Mujer</v>
      </c>
      <c r="K60" s="368" t="str">
        <f>IF(' Brechas'!K60&gt;0,"Mujer","Hombre")</f>
        <v>Mujer</v>
      </c>
      <c r="L60" s="368" t="str">
        <f>IF(' Brechas'!L60&gt;0,"Mujer","Hombre")</f>
        <v>Mujer</v>
      </c>
      <c r="M60" s="368" t="str">
        <f>IF(' Brechas'!M60&gt;0,"Mujer","Hombre")</f>
        <v>Mujer</v>
      </c>
      <c r="N60" s="368" t="str">
        <f>IF(' Brechas'!N60&gt;0,"Mujer","Hombre")</f>
        <v>Mujer</v>
      </c>
      <c r="O60" s="368" t="str">
        <f>IF(' Brechas'!O60&gt;0,"Mujer","Hombre")</f>
        <v>Mujer</v>
      </c>
      <c r="P60" s="368" t="str">
        <f>IF(' Brechas'!P60&gt;0,"Mujer","Hombre")</f>
        <v>Hombre</v>
      </c>
      <c r="Q60" s="368" t="str">
        <f>IF(' Brechas'!Q60&gt;0,"Mujer","Hombre")</f>
        <v>Mujer</v>
      </c>
      <c r="R60" s="368" t="str">
        <f>IF(' Brechas'!R60&gt;0,"Mujer","Hombre")</f>
        <v>Hombre</v>
      </c>
      <c r="S60" s="368" t="str">
        <f>IF(' Brechas'!S60&gt;0,"Mujer","Hombre")</f>
        <v>Mujer</v>
      </c>
      <c r="T60" s="368" t="str">
        <f>IF(' Brechas'!T60&gt;0,"Mujer","Hombre")</f>
        <v>Hombre</v>
      </c>
      <c r="U60" s="368" t="str">
        <f>IF(' Brechas'!U60&gt;0,"Mujer","Hombre")</f>
        <v>Mujer</v>
      </c>
      <c r="V60" s="368" t="str">
        <f>IF(' Brechas'!V60&gt;0,"Mujer","Hombre")</f>
        <v>Hombre</v>
      </c>
      <c r="W60" s="368" t="str">
        <f>IF(' Brechas'!W60&gt;0,"Mujer","Hombre")</f>
        <v>Mujer</v>
      </c>
      <c r="X60" s="368" t="str">
        <f>IF(' Brechas'!X60&gt;0,"Mujer","Hombre")</f>
        <v>Mujer</v>
      </c>
      <c r="Y60" s="368" t="str">
        <f>IF(' Brechas'!Y60&gt;0,"Mujer","Hombre")</f>
        <v>Mujer</v>
      </c>
      <c r="Z60" s="368" t="str">
        <f>IF(' Brechas'!Z60&gt;0,"Mujer","Hombre")</f>
        <v>Hombre</v>
      </c>
      <c r="AA60" s="368" t="str">
        <f>IF(' Brechas'!AA60&gt;0,"Mujer","Hombre")</f>
        <v>Hombre</v>
      </c>
      <c r="AB60" s="368" t="str">
        <f>IF(' Brechas'!AB60&gt;0,"Mujer","Hombre")</f>
        <v>Hombre</v>
      </c>
      <c r="AC60" s="368" t="str">
        <f>IF(' Brechas'!AC60&gt;0,"Mujer","Hombre")</f>
        <v>Hombre</v>
      </c>
      <c r="AD60" s="368" t="str">
        <f>IF(' Brechas'!AD60&gt;0,"Mujer","Hombre")</f>
        <v>Hombre</v>
      </c>
      <c r="AE60" s="368" t="str">
        <f>IF(' Brechas'!AE60&gt;0,"Mujer","Hombre")</f>
        <v>Hombre</v>
      </c>
      <c r="AF60" s="368" t="str">
        <f>IF(' Brechas'!AF60&gt;0,"Mujer","Hombre")</f>
        <v>Mujer</v>
      </c>
      <c r="AG60" s="368" t="str">
        <f>IF(' Brechas'!AG60&gt;0,"Mujer","Hombre")</f>
        <v>Mujer</v>
      </c>
      <c r="AH60" s="368" t="str">
        <f>IF(' Brechas'!AH60&gt;0,"Mujer","Hombre")</f>
        <v>Mujer</v>
      </c>
      <c r="AI60" s="368" t="str">
        <f>IF(' Brechas'!AI60&gt;0,"Mujer","Hombre")</f>
        <v>Mujer</v>
      </c>
      <c r="AJ60" s="368" t="str">
        <f>IF(' Brechas'!AJ60&gt;0,"Mujer","Hombre")</f>
        <v>Mujer</v>
      </c>
      <c r="AK60" s="368" t="str">
        <f>IF(' Brechas'!AK60&gt;0,"Mujer","Hombre")</f>
        <v>Mujer</v>
      </c>
      <c r="AL60" s="368" t="str">
        <f>IF(' Brechas'!AL60&gt;0,"Mujer","Hombre")</f>
        <v>Mujer</v>
      </c>
      <c r="AM60" s="368" t="str">
        <f>IF(' Brechas'!AM60&gt;0,"Mujer","Hombre")</f>
        <v>Mujer</v>
      </c>
      <c r="AN60" s="368" t="str">
        <f>IF(' Brechas'!AN60&gt;0,"Mujer","Hombre")</f>
        <v>Mujer</v>
      </c>
      <c r="AO60" s="368" t="str">
        <f>IF(' Brechas'!AO60&gt;0,"Mujer","Hombre")</f>
        <v>Hombre</v>
      </c>
      <c r="AP60" s="368" t="str">
        <f>IF(' Brechas'!AP60&gt;0,"Mujer","Hombre")</f>
        <v>Hombre</v>
      </c>
      <c r="AQ60" s="368" t="str">
        <f>IF(' Brechas'!AQ60&gt;0,"Mujer","Hombre")</f>
        <v>Hombre</v>
      </c>
      <c r="AR60" s="368" t="str">
        <f>IF(' Brechas'!AR60&gt;0,"Mujer","Hombre")</f>
        <v>Hombre</v>
      </c>
      <c r="AS60" s="368" t="str">
        <f>IF(' Brechas'!AS60&gt;0,"Mujer","Hombre")</f>
        <v>Hombre</v>
      </c>
      <c r="AT60" s="368" t="str">
        <f>IF(' Brechas'!AT60&gt;0,"Mujer","Hombre")</f>
        <v>Hombre</v>
      </c>
      <c r="AU60" s="368" t="str">
        <f>IF(' Brechas'!AU60&gt;0,"Mujer","Hombre")</f>
        <v>Hombre</v>
      </c>
      <c r="AV60" s="368" t="str">
        <f>IF(' Brechas'!AV60&gt;0,"Mujer","Hombre")</f>
        <v>Mujer</v>
      </c>
      <c r="AW60" s="368" t="str">
        <f>IF(' Brechas'!AW60&gt;0,"Mujer","Hombre")</f>
        <v>Mujer</v>
      </c>
      <c r="AX60" s="368" t="str">
        <f>IF(' Brechas'!AX60&gt;0,"Mujer","Hombre")</f>
        <v>Mujer</v>
      </c>
      <c r="AY60" s="368" t="str">
        <f>IF(' Brechas'!AY60&gt;0,"Mujer","Hombre")</f>
        <v>Mujer</v>
      </c>
      <c r="AZ60" s="368" t="str">
        <f>IF(' Brechas'!AZ60&gt;0,"Mujer","Hombre")</f>
        <v>Mujer</v>
      </c>
      <c r="BA60" s="368" t="str">
        <f>IF(' Brechas'!BA60&gt;0,"Mujer","Hombre")</f>
        <v>Hombre</v>
      </c>
      <c r="BB60" s="368" t="str">
        <f>IF(' Brechas'!BB60&gt;0,"Mujer","Hombre")</f>
        <v>Hombre</v>
      </c>
      <c r="BC60" s="368" t="str">
        <f>IF(' Brechas'!BC60&gt;0,"Mujer","Hombre")</f>
        <v>Mujer</v>
      </c>
      <c r="BD60" s="368" t="str">
        <f>IF(' Brechas'!BD60&gt;0,"Mujer","Hombre")</f>
        <v>Hombre</v>
      </c>
      <c r="BE60" s="368" t="str">
        <f>IF(' Brechas'!BE60&gt;0,"Mujer","Hombre")</f>
        <v>Hombre</v>
      </c>
      <c r="BF60" s="368" t="str">
        <f>IF(' Brechas'!BF60&gt;0,"Mujer","Hombre")</f>
        <v>Hombre</v>
      </c>
      <c r="BG60" s="368" t="str">
        <f>IF(' Brechas'!BG60&gt;0,"Mujer","Hombre")</f>
        <v>Hombre</v>
      </c>
      <c r="BH60" s="368" t="str">
        <f>IF(' Brechas'!BH60&gt;0,"Mujer","Hombre")</f>
        <v>Hombre</v>
      </c>
      <c r="BI60" s="368" t="str">
        <f>IF(' Brechas'!BI60&gt;0,"Mujer","Hombre")</f>
        <v>Mujer</v>
      </c>
      <c r="BJ60" s="368" t="str">
        <f>IF(' Brechas'!BJ60&gt;0,"Mujer","Hombre")</f>
        <v>Hombre</v>
      </c>
      <c r="BK60" s="368" t="str">
        <f>IF(' Brechas'!BK60&gt;0,"Mujer","Hombre")</f>
        <v>Hombre</v>
      </c>
      <c r="BL60" s="368" t="str">
        <f>IF(' Brechas'!BL60&gt;0,"Mujer","Hombre")</f>
        <v>Hombre</v>
      </c>
      <c r="BM60" s="368" t="str">
        <f>IF(' Brechas'!BM60&gt;0,"Mujer","Hombre")</f>
        <v>Mujer</v>
      </c>
      <c r="BN60" s="368" t="str">
        <f>IF(' Brechas'!BN60&gt;0,"Mujer","Hombre")</f>
        <v>Mujer</v>
      </c>
      <c r="BO60" s="368" t="str">
        <f>IF(' Brechas'!BO60&gt;0,"Mujer","Hombre")</f>
        <v>Hombre</v>
      </c>
      <c r="BP60" s="368" t="str">
        <f>IF(' Brechas'!BP60&gt;0,"Mujer","Hombre")</f>
        <v>Mujer</v>
      </c>
      <c r="BQ60" s="368" t="str">
        <f>IF(' Brechas'!BQ60&gt;0,"Mujer","Hombre")</f>
        <v>Mujer</v>
      </c>
      <c r="BR60" s="368" t="str">
        <f>IF(' Brechas'!BR60&gt;0,"Mujer","Hombre")</f>
        <v>Mujer</v>
      </c>
      <c r="BS60" s="368" t="str">
        <f>IF(' Brechas'!BS60&gt;0,"Mujer","Hombre")</f>
        <v>Hombre</v>
      </c>
      <c r="BT60" s="368" t="str">
        <f>IF(' Brechas'!BT60&gt;0,"Mujer","Hombre")</f>
        <v>Hombre</v>
      </c>
      <c r="BU60" s="368" t="str">
        <f>IF(' Brechas'!BU60&gt;0,"Mujer","Hombre")</f>
        <v>Hombre</v>
      </c>
    </row>
    <row r="61" spans="1:73">
      <c r="A61" s="367">
        <v>86</v>
      </c>
      <c r="B61" s="367" t="s">
        <v>106</v>
      </c>
      <c r="C61" s="367">
        <v>2023</v>
      </c>
      <c r="D61" s="368" t="str">
        <f>IF(' Brechas'!D61&gt;0,"Mujer","Hombre")</f>
        <v>Mujer</v>
      </c>
      <c r="E61" s="368" t="str">
        <f>IF(' Brechas'!E61&gt;0,"Mujer","Hombre")</f>
        <v>Hombre</v>
      </c>
      <c r="F61" s="368" t="str">
        <f>IF(' Brechas'!F61&gt;0,"Mujer","Hombre")</f>
        <v>Mujer</v>
      </c>
      <c r="G61" s="368" t="str">
        <f>IF(' Brechas'!G61&gt;0,"Mujer","Hombre")</f>
        <v>Mujer</v>
      </c>
      <c r="H61" s="368" t="str">
        <f>IF(' Brechas'!H61&gt;0,"Mujer","Hombre")</f>
        <v>Mujer</v>
      </c>
      <c r="I61" s="368" t="str">
        <f>IF(' Brechas'!I61&gt;0,"Mujer","Hombre")</f>
        <v>Mujer</v>
      </c>
      <c r="J61" s="368" t="str">
        <f>IF(' Brechas'!J61&gt;0,"Mujer","Hombre")</f>
        <v>Mujer</v>
      </c>
      <c r="K61" s="368" t="str">
        <f>IF(' Brechas'!K61&gt;0,"Mujer","Hombre")</f>
        <v>Mujer</v>
      </c>
      <c r="L61" s="368" t="str">
        <f>IF(' Brechas'!L61&gt;0,"Mujer","Hombre")</f>
        <v>Mujer</v>
      </c>
      <c r="M61" s="368" t="str">
        <f>IF(' Brechas'!M61&gt;0,"Mujer","Hombre")</f>
        <v>Hombre</v>
      </c>
      <c r="N61" s="368" t="str">
        <f>IF(' Brechas'!N61&gt;0,"Mujer","Hombre")</f>
        <v>Mujer</v>
      </c>
      <c r="O61" s="368" t="str">
        <f>IF(' Brechas'!O61&gt;0,"Mujer","Hombre")</f>
        <v>Hombre</v>
      </c>
      <c r="P61" s="368" t="str">
        <f>IF(' Brechas'!P61&gt;0,"Mujer","Hombre")</f>
        <v>Mujer</v>
      </c>
      <c r="Q61" s="368" t="str">
        <f>IF(' Brechas'!Q61&gt;0,"Mujer","Hombre")</f>
        <v>Hombre</v>
      </c>
      <c r="R61" s="368" t="str">
        <f>IF(' Brechas'!R61&gt;0,"Mujer","Hombre")</f>
        <v>Mujer</v>
      </c>
      <c r="S61" s="368" t="str">
        <f>IF(' Brechas'!S61&gt;0,"Mujer","Hombre")</f>
        <v>Mujer</v>
      </c>
      <c r="T61" s="368" t="str">
        <f>IF(' Brechas'!T61&gt;0,"Mujer","Hombre")</f>
        <v>Hombre</v>
      </c>
      <c r="U61" s="368" t="str">
        <f>IF(' Brechas'!U61&gt;0,"Mujer","Hombre")</f>
        <v>Mujer</v>
      </c>
      <c r="V61" s="368" t="str">
        <f>IF(' Brechas'!V61&gt;0,"Mujer","Hombre")</f>
        <v>Mujer</v>
      </c>
      <c r="W61" s="368" t="str">
        <f>IF(' Brechas'!W61&gt;0,"Mujer","Hombre")</f>
        <v>Mujer</v>
      </c>
      <c r="X61" s="368" t="str">
        <f>IF(' Brechas'!X61&gt;0,"Mujer","Hombre")</f>
        <v>Mujer</v>
      </c>
      <c r="Y61" s="368" t="str">
        <f>IF(' Brechas'!Y61&gt;0,"Mujer","Hombre")</f>
        <v>Mujer</v>
      </c>
      <c r="Z61" s="368" t="str">
        <f>IF(' Brechas'!Z61&gt;0,"Mujer","Hombre")</f>
        <v>Hombre</v>
      </c>
      <c r="AA61" s="368" t="str">
        <f>IF(' Brechas'!AA61&gt;0,"Mujer","Hombre")</f>
        <v>Hombre</v>
      </c>
      <c r="AB61" s="368" t="str">
        <f>IF(' Brechas'!AB61&gt;0,"Mujer","Hombre")</f>
        <v>Hombre</v>
      </c>
      <c r="AC61" s="368" t="str">
        <f>IF(' Brechas'!AC61&gt;0,"Mujer","Hombre")</f>
        <v>Hombre</v>
      </c>
      <c r="AD61" s="368" t="str">
        <f>IF(' Brechas'!AD61&gt;0,"Mujer","Hombre")</f>
        <v>Hombre</v>
      </c>
      <c r="AE61" s="368" t="str">
        <f>IF(' Brechas'!AE61&gt;0,"Mujer","Hombre")</f>
        <v>Mujer</v>
      </c>
      <c r="AF61" s="368" t="str">
        <f>IF(' Brechas'!AF61&gt;0,"Mujer","Hombre")</f>
        <v>Mujer</v>
      </c>
      <c r="AG61" s="368" t="str">
        <f>IF(' Brechas'!AG61&gt;0,"Mujer","Hombre")</f>
        <v>Mujer</v>
      </c>
      <c r="AH61" s="368" t="str">
        <f>IF(' Brechas'!AH61&gt;0,"Mujer","Hombre")</f>
        <v>Mujer</v>
      </c>
      <c r="AI61" s="368" t="str">
        <f>IF(' Brechas'!AI61&gt;0,"Mujer","Hombre")</f>
        <v>Hombre</v>
      </c>
      <c r="AJ61" s="368" t="str">
        <f>IF(' Brechas'!AJ61&gt;0,"Mujer","Hombre")</f>
        <v>Mujer</v>
      </c>
      <c r="AK61" s="368" t="str">
        <f>IF(' Brechas'!AK61&gt;0,"Mujer","Hombre")</f>
        <v>Mujer</v>
      </c>
      <c r="AL61" s="368" t="str">
        <f>IF(' Brechas'!AL61&gt;0,"Mujer","Hombre")</f>
        <v>Hombre</v>
      </c>
      <c r="AM61" s="368" t="str">
        <f>IF(' Brechas'!AM61&gt;0,"Mujer","Hombre")</f>
        <v>Mujer</v>
      </c>
      <c r="AN61" s="368" t="str">
        <f>IF(' Brechas'!AN61&gt;0,"Mujer","Hombre")</f>
        <v>Hombre</v>
      </c>
      <c r="AO61" s="368" t="str">
        <f>IF(' Brechas'!AO61&gt;0,"Mujer","Hombre")</f>
        <v>Hombre</v>
      </c>
      <c r="AP61" s="368" t="str">
        <f>IF(' Brechas'!AP61&gt;0,"Mujer","Hombre")</f>
        <v>Hombre</v>
      </c>
      <c r="AQ61" s="368" t="str">
        <f>IF(' Brechas'!AQ61&gt;0,"Mujer","Hombre")</f>
        <v>Hombre</v>
      </c>
      <c r="AR61" s="368" t="str">
        <f>IF(' Brechas'!AR61&gt;0,"Mujer","Hombre")</f>
        <v>Hombre</v>
      </c>
      <c r="AS61" s="368" t="str">
        <f>IF(' Brechas'!AS61&gt;0,"Mujer","Hombre")</f>
        <v>Mujer</v>
      </c>
      <c r="AT61" s="368" t="str">
        <f>IF(' Brechas'!AT61&gt;0,"Mujer","Hombre")</f>
        <v>Mujer</v>
      </c>
      <c r="AU61" s="368" t="str">
        <f>IF(' Brechas'!AU61&gt;0,"Mujer","Hombre")</f>
        <v>Hombre</v>
      </c>
      <c r="AV61" s="368" t="str">
        <f>IF(' Brechas'!AV61&gt;0,"Mujer","Hombre")</f>
        <v>Hombre</v>
      </c>
      <c r="AW61" s="368" t="str">
        <f>IF(' Brechas'!AW61&gt;0,"Mujer","Hombre")</f>
        <v>Mujer</v>
      </c>
      <c r="AX61" s="368" t="str">
        <f>IF(' Brechas'!AX61&gt;0,"Mujer","Hombre")</f>
        <v>Mujer</v>
      </c>
      <c r="AY61" s="368" t="str">
        <f>IF(' Brechas'!AY61&gt;0,"Mujer","Hombre")</f>
        <v>Mujer</v>
      </c>
      <c r="AZ61" s="368" t="str">
        <f>IF(' Brechas'!AZ61&gt;0,"Mujer","Hombre")</f>
        <v>Mujer</v>
      </c>
      <c r="BA61" s="368" t="str">
        <f>IF(' Brechas'!BA61&gt;0,"Mujer","Hombre")</f>
        <v>Hombre</v>
      </c>
      <c r="BB61" s="368" t="str">
        <f>IF(' Brechas'!BB61&gt;0,"Mujer","Hombre")</f>
        <v>Hombre</v>
      </c>
      <c r="BC61" s="368" t="str">
        <f>IF(' Brechas'!BC61&gt;0,"Mujer","Hombre")</f>
        <v>Mujer</v>
      </c>
      <c r="BD61" s="368" t="str">
        <f>IF(' Brechas'!BD61&gt;0,"Mujer","Hombre")</f>
        <v>Hombre</v>
      </c>
      <c r="BE61" s="368" t="str">
        <f>IF(' Brechas'!BE61&gt;0,"Mujer","Hombre")</f>
        <v>Hombre</v>
      </c>
      <c r="BF61" s="368" t="str">
        <f>IF(' Brechas'!BF61&gt;0,"Mujer","Hombre")</f>
        <v>Hombre</v>
      </c>
      <c r="BG61" s="368" t="str">
        <f>IF(' Brechas'!BG61&gt;0,"Mujer","Hombre")</f>
        <v>Hombre</v>
      </c>
      <c r="BH61" s="368" t="str">
        <f>IF(' Brechas'!BH61&gt;0,"Mujer","Hombre")</f>
        <v>Hombre</v>
      </c>
      <c r="BI61" s="368" t="str">
        <f>IF(' Brechas'!BI61&gt;0,"Mujer","Hombre")</f>
        <v>Mujer</v>
      </c>
      <c r="BJ61" s="368" t="str">
        <f>IF(' Brechas'!BJ61&gt;0,"Mujer","Hombre")</f>
        <v>Hombre</v>
      </c>
      <c r="BK61" s="368" t="str">
        <f>IF(' Brechas'!BK61&gt;0,"Mujer","Hombre")</f>
        <v>Hombre</v>
      </c>
      <c r="BL61" s="368" t="str">
        <f>IF(' Brechas'!BL61&gt;0,"Mujer","Hombre")</f>
        <v>Mujer</v>
      </c>
      <c r="BM61" s="368" t="str">
        <f>IF(' Brechas'!BM61&gt;0,"Mujer","Hombre")</f>
        <v>Mujer</v>
      </c>
      <c r="BN61" s="368" t="str">
        <f>IF(' Brechas'!BN61&gt;0,"Mujer","Hombre")</f>
        <v>Mujer</v>
      </c>
      <c r="BO61" s="368" t="str">
        <f>IF(' Brechas'!BO61&gt;0,"Mujer","Hombre")</f>
        <v>Hombre</v>
      </c>
      <c r="BP61" s="368" t="str">
        <f>IF(' Brechas'!BP61&gt;0,"Mujer","Hombre")</f>
        <v>Hombre</v>
      </c>
      <c r="BQ61" s="368" t="str">
        <f>IF(' Brechas'!BQ61&gt;0,"Mujer","Hombre")</f>
        <v>Hombre</v>
      </c>
      <c r="BR61" s="368" t="str">
        <f>IF(' Brechas'!BR61&gt;0,"Mujer","Hombre")</f>
        <v>Hombre</v>
      </c>
      <c r="BS61" s="368" t="str">
        <f>IF(' Brechas'!BS61&gt;0,"Mujer","Hombre")</f>
        <v>Hombre</v>
      </c>
      <c r="BT61" s="368" t="str">
        <f>IF(' Brechas'!BT61&gt;0,"Mujer","Hombre")</f>
        <v>Hombre</v>
      </c>
      <c r="BU61" s="368" t="str">
        <f>IF(' Brechas'!BU61&gt;0,"Mujer","Hombre")</f>
        <v>Hombre</v>
      </c>
    </row>
    <row r="62" spans="1:73" ht="54">
      <c r="A62" s="367">
        <v>88</v>
      </c>
      <c r="B62" s="367" t="s">
        <v>107</v>
      </c>
      <c r="C62" s="367">
        <v>2023</v>
      </c>
      <c r="D62" s="368" t="str">
        <f>IF(' Brechas'!D62&gt;0,"Mujer","Hombre")</f>
        <v>Hombre</v>
      </c>
      <c r="E62" s="368" t="str">
        <f>IF(' Brechas'!E62&gt;0,"Mujer","Hombre")</f>
        <v>Hombre</v>
      </c>
      <c r="F62" s="368" t="str">
        <f>IF(' Brechas'!F62&gt;0,"Mujer","Hombre")</f>
        <v>Mujer</v>
      </c>
      <c r="G62" s="368" t="str">
        <f>IF(' Brechas'!G62&gt;0,"Mujer","Hombre")</f>
        <v>Mujer</v>
      </c>
      <c r="H62" s="368" t="str">
        <f>IF(' Brechas'!H62&gt;0,"Mujer","Hombre")</f>
        <v>Mujer</v>
      </c>
      <c r="I62" s="368" t="str">
        <f>IF(' Brechas'!I62&gt;0,"Mujer","Hombre")</f>
        <v>Mujer</v>
      </c>
      <c r="J62" s="368" t="str">
        <f>IF(' Brechas'!J62&gt;0,"Mujer","Hombre")</f>
        <v>Hombre</v>
      </c>
      <c r="K62" s="368" t="str">
        <f>IF(' Brechas'!K62&gt;0,"Mujer","Hombre")</f>
        <v>Mujer</v>
      </c>
      <c r="L62" s="368" t="str">
        <f>IF(' Brechas'!L62&gt;0,"Mujer","Hombre")</f>
        <v>Mujer</v>
      </c>
      <c r="M62" s="368" t="str">
        <f>IF(' Brechas'!M62&gt;0,"Mujer","Hombre")</f>
        <v>Hombre</v>
      </c>
      <c r="N62" s="368" t="str">
        <f>IF(' Brechas'!N62&gt;0,"Mujer","Hombre")</f>
        <v>Hombre</v>
      </c>
      <c r="O62" s="368" t="str">
        <f>IF(' Brechas'!O62&gt;0,"Mujer","Hombre")</f>
        <v>Mujer</v>
      </c>
      <c r="P62" s="368" t="str">
        <f>IF(' Brechas'!P62&gt;0,"Mujer","Hombre")</f>
        <v>Hombre</v>
      </c>
      <c r="Q62" s="368" t="str">
        <f>IF(' Brechas'!Q62&gt;0,"Mujer","Hombre")</f>
        <v>Mujer</v>
      </c>
      <c r="R62" s="368" t="str">
        <f>IF(' Brechas'!R62&gt;0,"Mujer","Hombre")</f>
        <v>Mujer</v>
      </c>
      <c r="S62" s="368" t="str">
        <f>IF(' Brechas'!S62&gt;0,"Mujer","Hombre")</f>
        <v>Mujer</v>
      </c>
      <c r="T62" s="368" t="str">
        <f>IF(' Brechas'!T62&gt;0,"Mujer","Hombre")</f>
        <v>Hombre</v>
      </c>
      <c r="U62" s="368" t="str">
        <f>IF(' Brechas'!U62&gt;0,"Mujer","Hombre")</f>
        <v>Mujer</v>
      </c>
      <c r="V62" s="368" t="str">
        <f>IF(' Brechas'!V62&gt;0,"Mujer","Hombre")</f>
        <v>Mujer</v>
      </c>
      <c r="W62" s="368" t="str">
        <f>IF(' Brechas'!W62&gt;0,"Mujer","Hombre")</f>
        <v>Mujer</v>
      </c>
      <c r="X62" s="368" t="str">
        <f>IF(' Brechas'!X62&gt;0,"Mujer","Hombre")</f>
        <v>Mujer</v>
      </c>
      <c r="Y62" s="368" t="str">
        <f>IF(' Brechas'!Y62&gt;0,"Mujer","Hombre")</f>
        <v>Hombre</v>
      </c>
      <c r="Z62" s="368" t="str">
        <f>IF(' Brechas'!Z62&gt;0,"Mujer","Hombre")</f>
        <v>Mujer</v>
      </c>
      <c r="AA62" s="368" t="str">
        <f>IF(' Brechas'!AA62&gt;0,"Mujer","Hombre")</f>
        <v>Hombre</v>
      </c>
      <c r="AB62" s="368" t="str">
        <f>IF(' Brechas'!AB62&gt;0,"Mujer","Hombre")</f>
        <v>Hombre</v>
      </c>
      <c r="AC62" s="368" t="str">
        <f>IF(' Brechas'!AC62&gt;0,"Mujer","Hombre")</f>
        <v>Hombre</v>
      </c>
      <c r="AD62" s="368" t="str">
        <f>IF(' Brechas'!AD62&gt;0,"Mujer","Hombre")</f>
        <v>Hombre</v>
      </c>
      <c r="AE62" s="368" t="str">
        <f>IF(' Brechas'!AE62&gt;0,"Mujer","Hombre")</f>
        <v>Hombre</v>
      </c>
      <c r="AF62" s="368" t="str">
        <f>IF(' Brechas'!AF62&gt;0,"Mujer","Hombre")</f>
        <v>Hombre</v>
      </c>
      <c r="AG62" s="368" t="str">
        <f>IF(' Brechas'!AG62&gt;0,"Mujer","Hombre")</f>
        <v>Mujer</v>
      </c>
      <c r="AH62" s="368" t="str">
        <f>IF(' Brechas'!AH62&gt;0,"Mujer","Hombre")</f>
        <v>Hombre</v>
      </c>
      <c r="AI62" s="368" t="str">
        <f>IF(' Brechas'!AI62&gt;0,"Mujer","Hombre")</f>
        <v>Hombre</v>
      </c>
      <c r="AJ62" s="368" t="str">
        <f>IF(' Brechas'!AJ62&gt;0,"Mujer","Hombre")</f>
        <v>Hombre</v>
      </c>
      <c r="AK62" s="368" t="str">
        <f>IF(' Brechas'!AK62&gt;0,"Mujer","Hombre")</f>
        <v>Mujer</v>
      </c>
      <c r="AL62" s="368" t="str">
        <f>IF(' Brechas'!AL62&gt;0,"Mujer","Hombre")</f>
        <v>Mujer</v>
      </c>
      <c r="AM62" s="368" t="str">
        <f>IF(' Brechas'!AM62&gt;0,"Mujer","Hombre")</f>
        <v>Mujer</v>
      </c>
      <c r="AN62" s="368" t="str">
        <f>IF(' Brechas'!AN62&gt;0,"Mujer","Hombre")</f>
        <v>Mujer</v>
      </c>
      <c r="AO62" s="368" t="str">
        <f>IF(' Brechas'!AO62&gt;0,"Mujer","Hombre")</f>
        <v>Mujer</v>
      </c>
      <c r="AP62" s="368" t="str">
        <f>IF(' Brechas'!AP62&gt;0,"Mujer","Hombre")</f>
        <v>Hombre</v>
      </c>
      <c r="AQ62" s="368" t="str">
        <f>IF(' Brechas'!AQ62&gt;0,"Mujer","Hombre")</f>
        <v>Hombre</v>
      </c>
      <c r="AR62" s="368" t="str">
        <f>IF(' Brechas'!AR62&gt;0,"Mujer","Hombre")</f>
        <v>Hombre</v>
      </c>
      <c r="AS62" s="368" t="str">
        <f>IF(' Brechas'!AS62&gt;0,"Mujer","Hombre")</f>
        <v>Mujer</v>
      </c>
      <c r="AT62" s="368" t="str">
        <f>IF(' Brechas'!AT62&gt;0,"Mujer","Hombre")</f>
        <v>Mujer</v>
      </c>
      <c r="AU62" s="368" t="str">
        <f>IF(' Brechas'!AU62&gt;0,"Mujer","Hombre")</f>
        <v>Mujer</v>
      </c>
      <c r="AV62" s="368" t="str">
        <f>IF(' Brechas'!AV62&gt;0,"Mujer","Hombre")</f>
        <v>Hombre</v>
      </c>
      <c r="AW62" s="368" t="str">
        <f>IF(' Brechas'!AW62&gt;0,"Mujer","Hombre")</f>
        <v>Hombre</v>
      </c>
      <c r="AX62" s="368" t="str">
        <f>IF(' Brechas'!AX62&gt;0,"Mujer","Hombre")</f>
        <v>Mujer</v>
      </c>
      <c r="AY62" s="368" t="str">
        <f>IF(' Brechas'!AY62&gt;0,"Mujer","Hombre")</f>
        <v>Mujer</v>
      </c>
      <c r="AZ62" s="368" t="str">
        <f>IF(' Brechas'!AZ62&gt;0,"Mujer","Hombre")</f>
        <v>Mujer</v>
      </c>
      <c r="BA62" s="368" t="str">
        <f>IF(' Brechas'!BA62&gt;0,"Mujer","Hombre")</f>
        <v>Mujer</v>
      </c>
      <c r="BB62" s="368" t="str">
        <f>IF(' Brechas'!BB62&gt;0,"Mujer","Hombre")</f>
        <v>Hombre</v>
      </c>
      <c r="BC62" s="368" t="str">
        <f>IF(' Brechas'!BC62&gt;0,"Mujer","Hombre")</f>
        <v>Mujer</v>
      </c>
      <c r="BD62" s="368" t="str">
        <f>IF(' Brechas'!BD62&gt;0,"Mujer","Hombre")</f>
        <v>Hombre</v>
      </c>
      <c r="BE62" s="368" t="str">
        <f>IF(' Brechas'!BE62&gt;0,"Mujer","Hombre")</f>
        <v>Hombre</v>
      </c>
      <c r="BF62" s="368" t="str">
        <f>IF(' Brechas'!BF62&gt;0,"Mujer","Hombre")</f>
        <v>Mujer</v>
      </c>
      <c r="BG62" s="368" t="str">
        <f>IF(' Brechas'!BG62&gt;0,"Mujer","Hombre")</f>
        <v>Hombre</v>
      </c>
      <c r="BH62" s="368" t="str">
        <f>IF(' Brechas'!BH62&gt;0,"Mujer","Hombre")</f>
        <v>Hombre</v>
      </c>
      <c r="BI62" s="368" t="str">
        <f>IF(' Brechas'!BI62&gt;0,"Mujer","Hombre")</f>
        <v>Mujer</v>
      </c>
      <c r="BJ62" s="368" t="str">
        <f>IF(' Brechas'!BJ62&gt;0,"Mujer","Hombre")</f>
        <v>Hombre</v>
      </c>
      <c r="BK62" s="368" t="str">
        <f>IF(' Brechas'!BK62&gt;0,"Mujer","Hombre")</f>
        <v>Hombre</v>
      </c>
      <c r="BL62" s="368" t="str">
        <f>IF(' Brechas'!BL62&gt;0,"Mujer","Hombre")</f>
        <v>Hombre</v>
      </c>
      <c r="BM62" s="368" t="str">
        <f>IF(' Brechas'!BM62&gt;0,"Mujer","Hombre")</f>
        <v>Mujer</v>
      </c>
      <c r="BN62" s="368" t="str">
        <f>IF(' Brechas'!BN62&gt;0,"Mujer","Hombre")</f>
        <v>Mujer</v>
      </c>
      <c r="BO62" s="368" t="str">
        <f>IF(' Brechas'!BO62&gt;0,"Mujer","Hombre")</f>
        <v>Mujer</v>
      </c>
      <c r="BP62" s="368" t="str">
        <f>IF(' Brechas'!BP62&gt;0,"Mujer","Hombre")</f>
        <v>Hombre</v>
      </c>
      <c r="BQ62" s="368" t="str">
        <f>IF(' Brechas'!BQ62&gt;0,"Mujer","Hombre")</f>
        <v>Mujer</v>
      </c>
      <c r="BR62" s="368" t="str">
        <f>IF(' Brechas'!BR62&gt;0,"Mujer","Hombre")</f>
        <v>Hombre</v>
      </c>
      <c r="BS62" s="368" t="str">
        <f>IF(' Brechas'!BS62&gt;0,"Mujer","Hombre")</f>
        <v>Hombre</v>
      </c>
      <c r="BT62" s="368" t="str">
        <f>IF(' Brechas'!BT62&gt;0,"Mujer","Hombre")</f>
        <v>Hombre</v>
      </c>
      <c r="BU62" s="368" t="str">
        <f>IF(' Brechas'!BU62&gt;0,"Mujer","Hombre")</f>
        <v>Hombre</v>
      </c>
    </row>
    <row r="63" spans="1:73">
      <c r="A63" s="367">
        <v>91</v>
      </c>
      <c r="B63" s="367" t="s">
        <v>108</v>
      </c>
      <c r="C63" s="367">
        <v>2023</v>
      </c>
      <c r="D63" s="368" t="str">
        <f>IF(' Brechas'!D63&gt;0,"Mujer","Hombre")</f>
        <v>Hombre</v>
      </c>
      <c r="E63" s="368" t="str">
        <f>IF(' Brechas'!E63&gt;0,"Mujer","Hombre")</f>
        <v>Hombre</v>
      </c>
      <c r="F63" s="368" t="str">
        <f>IF(' Brechas'!F63&gt;0,"Mujer","Hombre")</f>
        <v>Mujer</v>
      </c>
      <c r="G63" s="368" t="str">
        <f>IF(' Brechas'!G63&gt;0,"Mujer","Hombre")</f>
        <v>Mujer</v>
      </c>
      <c r="H63" s="368" t="str">
        <f>IF(' Brechas'!H63&gt;0,"Mujer","Hombre")</f>
        <v>Mujer</v>
      </c>
      <c r="I63" s="368" t="str">
        <f>IF(' Brechas'!I63&gt;0,"Mujer","Hombre")</f>
        <v>Mujer</v>
      </c>
      <c r="J63" s="368" t="str">
        <f>IF(' Brechas'!J63&gt;0,"Mujer","Hombre")</f>
        <v>Mujer</v>
      </c>
      <c r="K63" s="368" t="str">
        <f>IF(' Brechas'!K63&gt;0,"Mujer","Hombre")</f>
        <v>Mujer</v>
      </c>
      <c r="L63" s="368" t="str">
        <f>IF(' Brechas'!L63&gt;0,"Mujer","Hombre")</f>
        <v>Hombre</v>
      </c>
      <c r="M63" s="368" t="str">
        <f>IF(' Brechas'!M63&gt;0,"Mujer","Hombre")</f>
        <v>Mujer</v>
      </c>
      <c r="N63" s="368" t="str">
        <f>IF(' Brechas'!N63&gt;0,"Mujer","Hombre")</f>
        <v>Mujer</v>
      </c>
      <c r="O63" s="368" t="str">
        <f>IF(' Brechas'!O63&gt;0,"Mujer","Hombre")</f>
        <v>Mujer</v>
      </c>
      <c r="P63" s="368" t="str">
        <f>IF(' Brechas'!P63&gt;0,"Mujer","Hombre")</f>
        <v>Hombre</v>
      </c>
      <c r="Q63" s="368" t="str">
        <f>IF(' Brechas'!Q63&gt;0,"Mujer","Hombre")</f>
        <v>Hombre</v>
      </c>
      <c r="R63" s="368" t="str">
        <f>IF(' Brechas'!R63&gt;0,"Mujer","Hombre")</f>
        <v>Mujer</v>
      </c>
      <c r="S63" s="368" t="str">
        <f>IF(' Brechas'!S63&gt;0,"Mujer","Hombre")</f>
        <v>Hombre</v>
      </c>
      <c r="T63" s="368" t="str">
        <f>IF(' Brechas'!T63&gt;0,"Mujer","Hombre")</f>
        <v>Hombre</v>
      </c>
      <c r="U63" s="368" t="str">
        <f>IF(' Brechas'!U63&gt;0,"Mujer","Hombre")</f>
        <v>Mujer</v>
      </c>
      <c r="V63" s="368" t="str">
        <f>IF(' Brechas'!V63&gt;0,"Mujer","Hombre")</f>
        <v>Mujer</v>
      </c>
      <c r="W63" s="368" t="str">
        <f>IF(' Brechas'!W63&gt;0,"Mujer","Hombre")</f>
        <v>Mujer</v>
      </c>
      <c r="X63" s="368" t="str">
        <f>IF(' Brechas'!X63&gt;0,"Mujer","Hombre")</f>
        <v>Mujer</v>
      </c>
      <c r="Y63" s="368" t="str">
        <f>IF(' Brechas'!Y63&gt;0,"Mujer","Hombre")</f>
        <v>Mujer</v>
      </c>
      <c r="Z63" s="368" t="str">
        <f>IF(' Brechas'!Z63&gt;0,"Mujer","Hombre")</f>
        <v>Hombre</v>
      </c>
      <c r="AA63" s="368" t="str">
        <f>IF(' Brechas'!AA63&gt;0,"Mujer","Hombre")</f>
        <v>Hombre</v>
      </c>
      <c r="AB63" s="368" t="str">
        <f>IF(' Brechas'!AB63&gt;0,"Mujer","Hombre")</f>
        <v>Hombre</v>
      </c>
      <c r="AC63" s="368" t="str">
        <f>IF(' Brechas'!AC63&gt;0,"Mujer","Hombre")</f>
        <v>Hombre</v>
      </c>
      <c r="AD63" s="368" t="str">
        <f>IF(' Brechas'!AD63&gt;0,"Mujer","Hombre")</f>
        <v>Hombre</v>
      </c>
      <c r="AE63" s="368" t="str">
        <f>IF(' Brechas'!AE63&gt;0,"Mujer","Hombre")</f>
        <v>Hombre</v>
      </c>
      <c r="AF63" s="368" t="str">
        <f>IF(' Brechas'!AF63&gt;0,"Mujer","Hombre")</f>
        <v>Mujer</v>
      </c>
      <c r="AG63" s="368" t="str">
        <f>IF(' Brechas'!AG63&gt;0,"Mujer","Hombre")</f>
        <v>Hombre</v>
      </c>
      <c r="AH63" s="368" t="str">
        <f>IF(' Brechas'!AH63&gt;0,"Mujer","Hombre")</f>
        <v>Mujer</v>
      </c>
      <c r="AI63" s="368" t="str">
        <f>IF(' Brechas'!AI63&gt;0,"Mujer","Hombre")</f>
        <v>Hombre</v>
      </c>
      <c r="AJ63" s="368" t="str">
        <f>IF(' Brechas'!AJ63&gt;0,"Mujer","Hombre")</f>
        <v>Mujer</v>
      </c>
      <c r="AK63" s="368" t="str">
        <f>IF(' Brechas'!AK63&gt;0,"Mujer","Hombre")</f>
        <v>Mujer</v>
      </c>
      <c r="AL63" s="368" t="str">
        <f>IF(' Brechas'!AL63&gt;0,"Mujer","Hombre")</f>
        <v>Mujer</v>
      </c>
      <c r="AM63" s="368" t="str">
        <f>IF(' Brechas'!AM63&gt;0,"Mujer","Hombre")</f>
        <v>Mujer</v>
      </c>
      <c r="AN63" s="368" t="str">
        <f>IF(' Brechas'!AN63&gt;0,"Mujer","Hombre")</f>
        <v>Hombre</v>
      </c>
      <c r="AO63" s="368" t="str">
        <f>IF(' Brechas'!AO63&gt;0,"Mujer","Hombre")</f>
        <v>Hombre</v>
      </c>
      <c r="AP63" s="368" t="str">
        <f>IF(' Brechas'!AP63&gt;0,"Mujer","Hombre")</f>
        <v>Hombre</v>
      </c>
      <c r="AQ63" s="368" t="str">
        <f>IF(' Brechas'!AQ63&gt;0,"Mujer","Hombre")</f>
        <v>Hombre</v>
      </c>
      <c r="AR63" s="368" t="str">
        <f>IF(' Brechas'!AR63&gt;0,"Mujer","Hombre")</f>
        <v>Hombre</v>
      </c>
      <c r="AS63" s="368" t="str">
        <f>IF(' Brechas'!AS63&gt;0,"Mujer","Hombre")</f>
        <v>Mujer</v>
      </c>
      <c r="AT63" s="368" t="str">
        <f>IF(' Brechas'!AT63&gt;0,"Mujer","Hombre")</f>
        <v>Hombre</v>
      </c>
      <c r="AU63" s="368" t="str">
        <f>IF(' Brechas'!AU63&gt;0,"Mujer","Hombre")</f>
        <v>Mujer</v>
      </c>
      <c r="AV63" s="368" t="str">
        <f>IF(' Brechas'!AV63&gt;0,"Mujer","Hombre")</f>
        <v>Mujer</v>
      </c>
      <c r="AW63" s="368" t="str">
        <f>IF(' Brechas'!AW63&gt;0,"Mujer","Hombre")</f>
        <v>Hombre</v>
      </c>
      <c r="AX63" s="368" t="str">
        <f>IF(' Brechas'!AX63&gt;0,"Mujer","Hombre")</f>
        <v>Mujer</v>
      </c>
      <c r="AY63" s="368" t="str">
        <f>IF(' Brechas'!AY63&gt;0,"Mujer","Hombre")</f>
        <v>Mujer</v>
      </c>
      <c r="AZ63" s="368" t="str">
        <f>IF(' Brechas'!AZ63&gt;0,"Mujer","Hombre")</f>
        <v>Hombre</v>
      </c>
      <c r="BA63" s="368" t="str">
        <f>IF(' Brechas'!BA63&gt;0,"Mujer","Hombre")</f>
        <v>Hombre</v>
      </c>
      <c r="BB63" s="368" t="str">
        <f>IF(' Brechas'!BB63&gt;0,"Mujer","Hombre")</f>
        <v>Hombre</v>
      </c>
      <c r="BC63" s="368" t="str">
        <f>IF(' Brechas'!BC63&gt;0,"Mujer","Hombre")</f>
        <v>Hombre</v>
      </c>
      <c r="BD63" s="368" t="str">
        <f>IF(' Brechas'!BD63&gt;0,"Mujer","Hombre")</f>
        <v>Hombre</v>
      </c>
      <c r="BE63" s="368" t="str">
        <f>IF(' Brechas'!BE63&gt;0,"Mujer","Hombre")</f>
        <v>Hombre</v>
      </c>
      <c r="BF63" s="368" t="str">
        <f>IF(' Brechas'!BF63&gt;0,"Mujer","Hombre")</f>
        <v>Hombre</v>
      </c>
      <c r="BG63" s="368" t="str">
        <f>IF(' Brechas'!BG63&gt;0,"Mujer","Hombre")</f>
        <v>Mujer</v>
      </c>
      <c r="BH63" s="368" t="str">
        <f>IF(' Brechas'!BH63&gt;0,"Mujer","Hombre")</f>
        <v>Hombre</v>
      </c>
      <c r="BI63" s="368" t="str">
        <f>IF(' Brechas'!BI63&gt;0,"Mujer","Hombre")</f>
        <v>Hombre</v>
      </c>
      <c r="BJ63" s="368" t="str">
        <f>IF(' Brechas'!BJ63&gt;0,"Mujer","Hombre")</f>
        <v>Hombre</v>
      </c>
      <c r="BK63" s="368" t="str">
        <f>IF(' Brechas'!BK63&gt;0,"Mujer","Hombre")</f>
        <v>Hombre</v>
      </c>
      <c r="BL63" s="368" t="str">
        <f>IF(' Brechas'!BL63&gt;0,"Mujer","Hombre")</f>
        <v>Mujer</v>
      </c>
      <c r="BM63" s="368" t="str">
        <f>IF(' Brechas'!BM63&gt;0,"Mujer","Hombre")</f>
        <v>Mujer</v>
      </c>
      <c r="BN63" s="368" t="str">
        <f>IF(' Brechas'!BN63&gt;0,"Mujer","Hombre")</f>
        <v>Mujer</v>
      </c>
      <c r="BO63" s="368" t="str">
        <f>IF(' Brechas'!BO63&gt;0,"Mujer","Hombre")</f>
        <v>Hombre</v>
      </c>
      <c r="BP63" s="368" t="str">
        <f>IF(' Brechas'!BP63&gt;0,"Mujer","Hombre")</f>
        <v>Mujer</v>
      </c>
      <c r="BQ63" s="368" t="str">
        <f>IF(' Brechas'!BQ63&gt;0,"Mujer","Hombre")</f>
        <v>Mujer</v>
      </c>
      <c r="BR63" s="368" t="str">
        <f>IF(' Brechas'!BR63&gt;0,"Mujer","Hombre")</f>
        <v>Hombre</v>
      </c>
      <c r="BS63" s="368" t="str">
        <f>IF(' Brechas'!BS63&gt;0,"Mujer","Hombre")</f>
        <v>Mujer</v>
      </c>
      <c r="BT63" s="368" t="str">
        <f>IF(' Brechas'!BT63&gt;0,"Mujer","Hombre")</f>
        <v>Hombre</v>
      </c>
      <c r="BU63" s="368" t="str">
        <f>IF(' Brechas'!BU63&gt;0,"Mujer","Hombre")</f>
        <v>Hombre</v>
      </c>
    </row>
    <row r="64" spans="1:73">
      <c r="A64" s="367">
        <v>94</v>
      </c>
      <c r="B64" s="367" t="s">
        <v>109</v>
      </c>
      <c r="C64" s="367">
        <v>2023</v>
      </c>
      <c r="D64" s="368" t="str">
        <f>IF(' Brechas'!D64&gt;0,"Mujer","Hombre")</f>
        <v>Hombre</v>
      </c>
      <c r="E64" s="368" t="str">
        <f>IF(' Brechas'!E64&gt;0,"Mujer","Hombre")</f>
        <v>Mujer</v>
      </c>
      <c r="F64" s="368" t="str">
        <f>IF(' Brechas'!F64&gt;0,"Mujer","Hombre")</f>
        <v>Mujer</v>
      </c>
      <c r="G64" s="368" t="str">
        <f>IF(' Brechas'!G64&gt;0,"Mujer","Hombre")</f>
        <v>Mujer</v>
      </c>
      <c r="H64" s="368" t="str">
        <f>IF(' Brechas'!H64&gt;0,"Mujer","Hombre")</f>
        <v>Mujer</v>
      </c>
      <c r="I64" s="368" t="str">
        <f>IF(' Brechas'!I64&gt;0,"Mujer","Hombre")</f>
        <v>Mujer</v>
      </c>
      <c r="J64" s="368" t="str">
        <f>IF(' Brechas'!J64&gt;0,"Mujer","Hombre")</f>
        <v>Mujer</v>
      </c>
      <c r="K64" s="368" t="str">
        <f>IF(' Brechas'!K64&gt;0,"Mujer","Hombre")</f>
        <v>Mujer</v>
      </c>
      <c r="L64" s="368" t="str">
        <f>IF(' Brechas'!L64&gt;0,"Mujer","Hombre")</f>
        <v>Mujer</v>
      </c>
      <c r="M64" s="368" t="str">
        <f>IF(' Brechas'!M64&gt;0,"Mujer","Hombre")</f>
        <v>Mujer</v>
      </c>
      <c r="N64" s="368" t="str">
        <f>IF(' Brechas'!N64&gt;0,"Mujer","Hombre")</f>
        <v>Mujer</v>
      </c>
      <c r="O64" s="368" t="str">
        <f>IF(' Brechas'!O64&gt;0,"Mujer","Hombre")</f>
        <v>Mujer</v>
      </c>
      <c r="P64" s="368" t="str">
        <f>IF(' Brechas'!P64&gt;0,"Mujer","Hombre")</f>
        <v>Hombre</v>
      </c>
      <c r="Q64" s="368" t="str">
        <f>IF(' Brechas'!Q64&gt;0,"Mujer","Hombre")</f>
        <v>Mujer</v>
      </c>
      <c r="R64" s="368" t="str">
        <f>IF(' Brechas'!R64&gt;0,"Mujer","Hombre")</f>
        <v>Mujer</v>
      </c>
      <c r="S64" s="368" t="str">
        <f>IF(' Brechas'!S64&gt;0,"Mujer","Hombre")</f>
        <v>Mujer</v>
      </c>
      <c r="T64" s="368" t="str">
        <f>IF(' Brechas'!T64&gt;0,"Mujer","Hombre")</f>
        <v>Hombre</v>
      </c>
      <c r="U64" s="368" t="str">
        <f>IF(' Brechas'!U64&gt;0,"Mujer","Hombre")</f>
        <v>Mujer</v>
      </c>
      <c r="V64" s="368" t="str">
        <f>IF(' Brechas'!V64&gt;0,"Mujer","Hombre")</f>
        <v>Hombre</v>
      </c>
      <c r="W64" s="368" t="str">
        <f>IF(' Brechas'!W64&gt;0,"Mujer","Hombre")</f>
        <v>Mujer</v>
      </c>
      <c r="X64" s="368" t="str">
        <f>IF(' Brechas'!X64&gt;0,"Mujer","Hombre")</f>
        <v>Mujer</v>
      </c>
      <c r="Y64" s="368" t="str">
        <f>IF(' Brechas'!Y64&gt;0,"Mujer","Hombre")</f>
        <v>Mujer</v>
      </c>
      <c r="Z64" s="368" t="str">
        <f>IF(' Brechas'!Z64&gt;0,"Mujer","Hombre")</f>
        <v>Hombre</v>
      </c>
      <c r="AA64" s="368" t="str">
        <f>IF(' Brechas'!AA64&gt;0,"Mujer","Hombre")</f>
        <v>Hombre</v>
      </c>
      <c r="AB64" s="368" t="str">
        <f>IF(' Brechas'!AB64&gt;0,"Mujer","Hombre")</f>
        <v>Hombre</v>
      </c>
      <c r="AC64" s="368" t="str">
        <f>IF(' Brechas'!AC64&gt;0,"Mujer","Hombre")</f>
        <v>Mujer</v>
      </c>
      <c r="AD64" s="368" t="str">
        <f>IF(' Brechas'!AD64&gt;0,"Mujer","Hombre")</f>
        <v>Hombre</v>
      </c>
      <c r="AE64" s="368" t="str">
        <f>IF(' Brechas'!AE64&gt;0,"Mujer","Hombre")</f>
        <v>Mujer</v>
      </c>
      <c r="AF64" s="368" t="str">
        <f>IF(' Brechas'!AF64&gt;0,"Mujer","Hombre")</f>
        <v>Mujer</v>
      </c>
      <c r="AG64" s="368" t="str">
        <f>IF(' Brechas'!AG64&gt;0,"Mujer","Hombre")</f>
        <v>Mujer</v>
      </c>
      <c r="AH64" s="368" t="str">
        <f>IF(' Brechas'!AH64&gt;0,"Mujer","Hombre")</f>
        <v>Mujer</v>
      </c>
      <c r="AI64" s="368" t="str">
        <f>IF(' Brechas'!AI64&gt;0,"Mujer","Hombre")</f>
        <v>Mujer</v>
      </c>
      <c r="AJ64" s="368" t="str">
        <f>IF(' Brechas'!AJ64&gt;0,"Mujer","Hombre")</f>
        <v>Mujer</v>
      </c>
      <c r="AK64" s="368" t="str">
        <f>IF(' Brechas'!AK64&gt;0,"Mujer","Hombre")</f>
        <v>Mujer</v>
      </c>
      <c r="AL64" s="368" t="str">
        <f>IF(' Brechas'!AL64&gt;0,"Mujer","Hombre")</f>
        <v>Hombre</v>
      </c>
      <c r="AM64" s="368" t="str">
        <f>IF(' Brechas'!AM64&gt;0,"Mujer","Hombre")</f>
        <v>Mujer</v>
      </c>
      <c r="AN64" s="368" t="str">
        <f>IF(' Brechas'!AN64&gt;0,"Mujer","Hombre")</f>
        <v>Mujer</v>
      </c>
      <c r="AO64" s="368" t="str">
        <f>IF(' Brechas'!AO64&gt;0,"Mujer","Hombre")</f>
        <v>Hombre</v>
      </c>
      <c r="AP64" s="368" t="str">
        <f>IF(' Brechas'!AP64&gt;0,"Mujer","Hombre")</f>
        <v>Hombre</v>
      </c>
      <c r="AQ64" s="368" t="str">
        <f>IF(' Brechas'!AQ64&gt;0,"Mujer","Hombre")</f>
        <v>Hombre</v>
      </c>
      <c r="AR64" s="368" t="str">
        <f>IF(' Brechas'!AR64&gt;0,"Mujer","Hombre")</f>
        <v>Hombre</v>
      </c>
      <c r="AS64" s="368" t="str">
        <f>IF(' Brechas'!AS64&gt;0,"Mujer","Hombre")</f>
        <v>Mujer</v>
      </c>
      <c r="AT64" s="368" t="str">
        <f>IF(' Brechas'!AT64&gt;0,"Mujer","Hombre")</f>
        <v>Hombre</v>
      </c>
      <c r="AU64" s="368" t="str">
        <f>IF(' Brechas'!AU64&gt;0,"Mujer","Hombre")</f>
        <v>Mujer</v>
      </c>
      <c r="AV64" s="368" t="str">
        <f>IF(' Brechas'!AV64&gt;0,"Mujer","Hombre")</f>
        <v>Hombre</v>
      </c>
      <c r="AW64" s="368" t="str">
        <f>IF(' Brechas'!AW64&gt;0,"Mujer","Hombre")</f>
        <v>Hombre</v>
      </c>
      <c r="AX64" s="368" t="str">
        <f>IF(' Brechas'!AX64&gt;0,"Mujer","Hombre")</f>
        <v>Mujer</v>
      </c>
      <c r="AY64" s="368" t="str">
        <f>IF(' Brechas'!AY64&gt;0,"Mujer","Hombre")</f>
        <v>Mujer</v>
      </c>
      <c r="AZ64" s="368" t="str">
        <f>IF(' Brechas'!AZ64&gt;0,"Mujer","Hombre")</f>
        <v>Mujer</v>
      </c>
      <c r="BA64" s="368" t="str">
        <f>IF(' Brechas'!BA64&gt;0,"Mujer","Hombre")</f>
        <v>Mujer</v>
      </c>
      <c r="BB64" s="368" t="str">
        <f>IF(' Brechas'!BB64&gt;0,"Mujer","Hombre")</f>
        <v>Hombre</v>
      </c>
      <c r="BC64" s="368" t="str">
        <f>IF(' Brechas'!BC64&gt;0,"Mujer","Hombre")</f>
        <v>Hombre</v>
      </c>
      <c r="BD64" s="368" t="str">
        <f>IF(' Brechas'!BD64&gt;0,"Mujer","Hombre")</f>
        <v>Hombre</v>
      </c>
      <c r="BE64" s="368" t="str">
        <f>IF(' Brechas'!BE64&gt;0,"Mujer","Hombre")</f>
        <v>Hombre</v>
      </c>
      <c r="BF64" s="368" t="str">
        <f>IF(' Brechas'!BF64&gt;0,"Mujer","Hombre")</f>
        <v>Mujer</v>
      </c>
      <c r="BG64" s="368" t="str">
        <f>IF(' Brechas'!BG64&gt;0,"Mujer","Hombre")</f>
        <v>Hombre</v>
      </c>
      <c r="BH64" s="368" t="str">
        <f>IF(' Brechas'!BH64&gt;0,"Mujer","Hombre")</f>
        <v>Hombre</v>
      </c>
      <c r="BI64" s="368" t="str">
        <f>IF(' Brechas'!BI64&gt;0,"Mujer","Hombre")</f>
        <v>Mujer</v>
      </c>
      <c r="BJ64" s="368" t="str">
        <f>IF(' Brechas'!BJ64&gt;0,"Mujer","Hombre")</f>
        <v>Hombre</v>
      </c>
      <c r="BK64" s="368" t="str">
        <f>IF(' Brechas'!BK64&gt;0,"Mujer","Hombre")</f>
        <v>Mujer</v>
      </c>
      <c r="BL64" s="368" t="str">
        <f>IF(' Brechas'!BL64&gt;0,"Mujer","Hombre")</f>
        <v>Hombre</v>
      </c>
      <c r="BM64" s="368" t="str">
        <f>IF(' Brechas'!BM64&gt;0,"Mujer","Hombre")</f>
        <v>Mujer</v>
      </c>
      <c r="BN64" s="368" t="str">
        <f>IF(' Brechas'!BN64&gt;0,"Mujer","Hombre")</f>
        <v>Mujer</v>
      </c>
      <c r="BO64" s="368" t="str">
        <f>IF(' Brechas'!BO64&gt;0,"Mujer","Hombre")</f>
        <v>Hombre</v>
      </c>
      <c r="BP64" s="368" t="str">
        <f>IF(' Brechas'!BP64&gt;0,"Mujer","Hombre")</f>
        <v>Hombre</v>
      </c>
      <c r="BQ64" s="368" t="str">
        <f>IF(' Brechas'!BQ64&gt;0,"Mujer","Hombre")</f>
        <v>Mujer</v>
      </c>
      <c r="BR64" s="368" t="str">
        <f>IF(' Brechas'!BR64&gt;0,"Mujer","Hombre")</f>
        <v>Hombre</v>
      </c>
      <c r="BS64" s="368" t="str">
        <f>IF(' Brechas'!BS64&gt;0,"Mujer","Hombre")</f>
        <v>Hombre</v>
      </c>
      <c r="BT64" s="368" t="str">
        <f>IF(' Brechas'!BT64&gt;0,"Mujer","Hombre")</f>
        <v>Hombre</v>
      </c>
      <c r="BU64" s="368" t="str">
        <f>IF(' Brechas'!BU64&gt;0,"Mujer","Hombre")</f>
        <v>Hombre</v>
      </c>
    </row>
    <row r="65" spans="1:73">
      <c r="A65" s="367">
        <v>95</v>
      </c>
      <c r="B65" s="367" t="s">
        <v>110</v>
      </c>
      <c r="C65" s="367">
        <v>2023</v>
      </c>
      <c r="D65" s="368" t="str">
        <f>IF(' Brechas'!D65&gt;0,"Mujer","Hombre")</f>
        <v>Mujer</v>
      </c>
      <c r="E65" s="368" t="str">
        <f>IF(' Brechas'!E65&gt;0,"Mujer","Hombre")</f>
        <v>Hombre</v>
      </c>
      <c r="F65" s="368" t="str">
        <f>IF(' Brechas'!F65&gt;0,"Mujer","Hombre")</f>
        <v>Mujer</v>
      </c>
      <c r="G65" s="368" t="str">
        <f>IF(' Brechas'!G65&gt;0,"Mujer","Hombre")</f>
        <v>Mujer</v>
      </c>
      <c r="H65" s="368" t="str">
        <f>IF(' Brechas'!H65&gt;0,"Mujer","Hombre")</f>
        <v>Mujer</v>
      </c>
      <c r="I65" s="368" t="str">
        <f>IF(' Brechas'!I65&gt;0,"Mujer","Hombre")</f>
        <v>Mujer</v>
      </c>
      <c r="J65" s="368" t="str">
        <f>IF(' Brechas'!J65&gt;0,"Mujer","Hombre")</f>
        <v>Mujer</v>
      </c>
      <c r="K65" s="368" t="str">
        <f>IF(' Brechas'!K65&gt;0,"Mujer","Hombre")</f>
        <v>Mujer</v>
      </c>
      <c r="L65" s="368" t="str">
        <f>IF(' Brechas'!L65&gt;0,"Mujer","Hombre")</f>
        <v>Mujer</v>
      </c>
      <c r="M65" s="368" t="str">
        <f>IF(' Brechas'!M65&gt;0,"Mujer","Hombre")</f>
        <v>Mujer</v>
      </c>
      <c r="N65" s="368" t="str">
        <f>IF(' Brechas'!N65&gt;0,"Mujer","Hombre")</f>
        <v>Mujer</v>
      </c>
      <c r="O65" s="368" t="str">
        <f>IF(' Brechas'!O65&gt;0,"Mujer","Hombre")</f>
        <v>Hombre</v>
      </c>
      <c r="P65" s="368" t="str">
        <f>IF(' Brechas'!P65&gt;0,"Mujer","Hombre")</f>
        <v>Mujer</v>
      </c>
      <c r="Q65" s="368" t="str">
        <f>IF(' Brechas'!Q65&gt;0,"Mujer","Hombre")</f>
        <v>Hombre</v>
      </c>
      <c r="R65" s="368" t="str">
        <f>IF(' Brechas'!R65&gt;0,"Mujer","Hombre")</f>
        <v>Mujer</v>
      </c>
      <c r="S65" s="368" t="str">
        <f>IF(' Brechas'!S65&gt;0,"Mujer","Hombre")</f>
        <v>Mujer</v>
      </c>
      <c r="T65" s="368" t="str">
        <f>IF(' Brechas'!T65&gt;0,"Mujer","Hombre")</f>
        <v>Mujer</v>
      </c>
      <c r="U65" s="368" t="str">
        <f>IF(' Brechas'!U65&gt;0,"Mujer","Hombre")</f>
        <v>Mujer</v>
      </c>
      <c r="V65" s="368" t="str">
        <f>IF(' Brechas'!V65&gt;0,"Mujer","Hombre")</f>
        <v>Mujer</v>
      </c>
      <c r="W65" s="368" t="str">
        <f>IF(' Brechas'!W65&gt;0,"Mujer","Hombre")</f>
        <v>Mujer</v>
      </c>
      <c r="X65" s="368" t="str">
        <f>IF(' Brechas'!X65&gt;0,"Mujer","Hombre")</f>
        <v>Mujer</v>
      </c>
      <c r="Y65" s="368" t="str">
        <f>IF(' Brechas'!Y65&gt;0,"Mujer","Hombre")</f>
        <v>Mujer</v>
      </c>
      <c r="Z65" s="368" t="str">
        <f>IF(' Brechas'!Z65&gt;0,"Mujer","Hombre")</f>
        <v>Hombre</v>
      </c>
      <c r="AA65" s="368" t="str">
        <f>IF(' Brechas'!AA65&gt;0,"Mujer","Hombre")</f>
        <v>Hombre</v>
      </c>
      <c r="AB65" s="368" t="str">
        <f>IF(' Brechas'!AB65&gt;0,"Mujer","Hombre")</f>
        <v>Hombre</v>
      </c>
      <c r="AC65" s="368" t="str">
        <f>IF(' Brechas'!AC65&gt;0,"Mujer","Hombre")</f>
        <v>Hombre</v>
      </c>
      <c r="AD65" s="368" t="str">
        <f>IF(' Brechas'!AD65&gt;0,"Mujer","Hombre")</f>
        <v>Hombre</v>
      </c>
      <c r="AE65" s="368" t="str">
        <f>IF(' Brechas'!AE65&gt;0,"Mujer","Hombre")</f>
        <v>Hombre</v>
      </c>
      <c r="AF65" s="368" t="str">
        <f>IF(' Brechas'!AF65&gt;0,"Mujer","Hombre")</f>
        <v>Hombre</v>
      </c>
      <c r="AG65" s="368" t="str">
        <f>IF(' Brechas'!AG65&gt;0,"Mujer","Hombre")</f>
        <v>Hombre</v>
      </c>
      <c r="AH65" s="368" t="str">
        <f>IF(' Brechas'!AH65&gt;0,"Mujer","Hombre")</f>
        <v>Mujer</v>
      </c>
      <c r="AI65" s="368" t="str">
        <f>IF(' Brechas'!AI65&gt;0,"Mujer","Hombre")</f>
        <v>Mujer</v>
      </c>
      <c r="AJ65" s="368" t="str">
        <f>IF(' Brechas'!AJ65&gt;0,"Mujer","Hombre")</f>
        <v>Mujer</v>
      </c>
      <c r="AK65" s="368" t="str">
        <f>IF(' Brechas'!AK65&gt;0,"Mujer","Hombre")</f>
        <v>Mujer</v>
      </c>
      <c r="AL65" s="368" t="str">
        <f>IF(' Brechas'!AL65&gt;0,"Mujer","Hombre")</f>
        <v>Mujer</v>
      </c>
      <c r="AM65" s="368" t="str">
        <f>IF(' Brechas'!AM65&gt;0,"Mujer","Hombre")</f>
        <v>Mujer</v>
      </c>
      <c r="AN65" s="368" t="str">
        <f>IF(' Brechas'!AN65&gt;0,"Mujer","Hombre")</f>
        <v>Mujer</v>
      </c>
      <c r="AO65" s="368" t="str">
        <f>IF(' Brechas'!AO65&gt;0,"Mujer","Hombre")</f>
        <v>Hombre</v>
      </c>
      <c r="AP65" s="368" t="str">
        <f>IF(' Brechas'!AP65&gt;0,"Mujer","Hombre")</f>
        <v>Mujer</v>
      </c>
      <c r="AQ65" s="368" t="str">
        <f>IF(' Brechas'!AQ65&gt;0,"Mujer","Hombre")</f>
        <v>Mujer</v>
      </c>
      <c r="AR65" s="368" t="str">
        <f>IF(' Brechas'!AR65&gt;0,"Mujer","Hombre")</f>
        <v>Mujer</v>
      </c>
      <c r="AS65" s="368" t="str">
        <f>IF(' Brechas'!AS65&gt;0,"Mujer","Hombre")</f>
        <v>Hombre</v>
      </c>
      <c r="AT65" s="368" t="str">
        <f>IF(' Brechas'!AT65&gt;0,"Mujer","Hombre")</f>
        <v>Hombre</v>
      </c>
      <c r="AU65" s="368" t="str">
        <f>IF(' Brechas'!AU65&gt;0,"Mujer","Hombre")</f>
        <v>Hombre</v>
      </c>
      <c r="AV65" s="368" t="str">
        <f>IF(' Brechas'!AV65&gt;0,"Mujer","Hombre")</f>
        <v>Mujer</v>
      </c>
      <c r="AW65" s="368" t="str">
        <f>IF(' Brechas'!AW65&gt;0,"Mujer","Hombre")</f>
        <v>Mujer</v>
      </c>
      <c r="AX65" s="368" t="str">
        <f>IF(' Brechas'!AX65&gt;0,"Mujer","Hombre")</f>
        <v>Mujer</v>
      </c>
      <c r="AY65" s="368" t="str">
        <f>IF(' Brechas'!AY65&gt;0,"Mujer","Hombre")</f>
        <v>Mujer</v>
      </c>
      <c r="AZ65" s="368" t="str">
        <f>IF(' Brechas'!AZ65&gt;0,"Mujer","Hombre")</f>
        <v>Mujer</v>
      </c>
      <c r="BA65" s="368" t="str">
        <f>IF(' Brechas'!BA65&gt;0,"Mujer","Hombre")</f>
        <v>Hombre</v>
      </c>
      <c r="BB65" s="368" t="str">
        <f>IF(' Brechas'!BB65&gt;0,"Mujer","Hombre")</f>
        <v>Hombre</v>
      </c>
      <c r="BC65" s="368" t="str">
        <f>IF(' Brechas'!BC65&gt;0,"Mujer","Hombre")</f>
        <v>Mujer</v>
      </c>
      <c r="BD65" s="368" t="str">
        <f>IF(' Brechas'!BD65&gt;0,"Mujer","Hombre")</f>
        <v>Hombre</v>
      </c>
      <c r="BE65" s="368" t="str">
        <f>IF(' Brechas'!BE65&gt;0,"Mujer","Hombre")</f>
        <v>Hombre</v>
      </c>
      <c r="BF65" s="368" t="str">
        <f>IF(' Brechas'!BF65&gt;0,"Mujer","Hombre")</f>
        <v>Hombre</v>
      </c>
      <c r="BG65" s="368" t="str">
        <f>IF(' Brechas'!BG65&gt;0,"Mujer","Hombre")</f>
        <v>Hombre</v>
      </c>
      <c r="BH65" s="368" t="str">
        <f>IF(' Brechas'!BH65&gt;0,"Mujer","Hombre")</f>
        <v>Hombre</v>
      </c>
      <c r="BI65" s="368" t="str">
        <f>IF(' Brechas'!BI65&gt;0,"Mujer","Hombre")</f>
        <v>Mujer</v>
      </c>
      <c r="BJ65" s="368" t="str">
        <f>IF(' Brechas'!BJ65&gt;0,"Mujer","Hombre")</f>
        <v>Hombre</v>
      </c>
      <c r="BK65" s="368" t="str">
        <f>IF(' Brechas'!BK65&gt;0,"Mujer","Hombre")</f>
        <v>Mujer</v>
      </c>
      <c r="BL65" s="368" t="str">
        <f>IF(' Brechas'!BL65&gt;0,"Mujer","Hombre")</f>
        <v>Hombre</v>
      </c>
      <c r="BM65" s="368" t="str">
        <f>IF(' Brechas'!BM65&gt;0,"Mujer","Hombre")</f>
        <v>Mujer</v>
      </c>
      <c r="BN65" s="368" t="str">
        <f>IF(' Brechas'!BN65&gt;0,"Mujer","Hombre")</f>
        <v>Mujer</v>
      </c>
      <c r="BO65" s="368" t="str">
        <f>IF(' Brechas'!BO65&gt;0,"Mujer","Hombre")</f>
        <v>Hombre</v>
      </c>
      <c r="BP65" s="368" t="str">
        <f>IF(' Brechas'!BP65&gt;0,"Mujer","Hombre")</f>
        <v>Hombre</v>
      </c>
      <c r="BQ65" s="368" t="str">
        <f>IF(' Brechas'!BQ65&gt;0,"Mujer","Hombre")</f>
        <v>Mujer</v>
      </c>
      <c r="BR65" s="368" t="str">
        <f>IF(' Brechas'!BR65&gt;0,"Mujer","Hombre")</f>
        <v>Mujer</v>
      </c>
      <c r="BS65" s="368" t="str">
        <f>IF(' Brechas'!BS65&gt;0,"Mujer","Hombre")</f>
        <v>Hombre</v>
      </c>
      <c r="BT65" s="368" t="str">
        <f>IF(' Brechas'!BT65&gt;0,"Mujer","Hombre")</f>
        <v>Hombre</v>
      </c>
      <c r="BU65" s="368" t="str">
        <f>IF(' Brechas'!BU65&gt;0,"Mujer","Hombre")</f>
        <v>Hombre</v>
      </c>
    </row>
    <row r="66" spans="1:73">
      <c r="A66" s="367">
        <v>97</v>
      </c>
      <c r="B66" s="367" t="s">
        <v>111</v>
      </c>
      <c r="C66" s="367">
        <v>2023</v>
      </c>
      <c r="D66" s="368" t="str">
        <f>IF(' Brechas'!D66&gt;0,"Mujer","Hombre")</f>
        <v>Hombre</v>
      </c>
      <c r="E66" s="368" t="str">
        <f>IF(' Brechas'!E66&gt;0,"Mujer","Hombre")</f>
        <v>Mujer</v>
      </c>
      <c r="F66" s="368" t="str">
        <f>IF(' Brechas'!F66&gt;0,"Mujer","Hombre")</f>
        <v>Mujer</v>
      </c>
      <c r="G66" s="368" t="str">
        <f>IF(' Brechas'!G66&gt;0,"Mujer","Hombre")</f>
        <v>Mujer</v>
      </c>
      <c r="H66" s="368" t="str">
        <f>IF(' Brechas'!H66&gt;0,"Mujer","Hombre")</f>
        <v>Mujer</v>
      </c>
      <c r="I66" s="368" t="str">
        <f>IF(' Brechas'!I66&gt;0,"Mujer","Hombre")</f>
        <v>Mujer</v>
      </c>
      <c r="J66" s="368" t="str">
        <f>IF(' Brechas'!J66&gt;0,"Mujer","Hombre")</f>
        <v>Mujer</v>
      </c>
      <c r="K66" s="368" t="str">
        <f>IF(' Brechas'!K66&gt;0,"Mujer","Hombre")</f>
        <v>Mujer</v>
      </c>
      <c r="L66" s="368" t="str">
        <f>IF(' Brechas'!L66&gt;0,"Mujer","Hombre")</f>
        <v>Mujer</v>
      </c>
      <c r="M66" s="368" t="str">
        <f>IF(' Brechas'!M66&gt;0,"Mujer","Hombre")</f>
        <v>Mujer</v>
      </c>
      <c r="N66" s="368" t="str">
        <f>IF(' Brechas'!N66&gt;0,"Mujer","Hombre")</f>
        <v>Mujer</v>
      </c>
      <c r="O66" s="368" t="str">
        <f>IF(' Brechas'!O66&gt;0,"Mujer","Hombre")</f>
        <v>Mujer</v>
      </c>
      <c r="P66" s="368" t="str">
        <f>IF(' Brechas'!P66&gt;0,"Mujer","Hombre")</f>
        <v>Hombre</v>
      </c>
      <c r="Q66" s="368" t="str">
        <f>IF(' Brechas'!Q66&gt;0,"Mujer","Hombre")</f>
        <v>Hombre</v>
      </c>
      <c r="R66" s="368" t="str">
        <f>IF(' Brechas'!R66&gt;0,"Mujer","Hombre")</f>
        <v>Hombre</v>
      </c>
      <c r="S66" s="368" t="str">
        <f>IF(' Brechas'!S66&gt;0,"Mujer","Hombre")</f>
        <v>Hombre</v>
      </c>
      <c r="T66" s="368" t="str">
        <f>IF(' Brechas'!T66&gt;0,"Mujer","Hombre")</f>
        <v>Mujer</v>
      </c>
      <c r="U66" s="368" t="str">
        <f>IF(' Brechas'!U66&gt;0,"Mujer","Hombre")</f>
        <v>Hombre</v>
      </c>
      <c r="V66" s="368" t="str">
        <f>IF(' Brechas'!V66&gt;0,"Mujer","Hombre")</f>
        <v>Mujer</v>
      </c>
      <c r="W66" s="368" t="str">
        <f>IF(' Brechas'!W66&gt;0,"Mujer","Hombre")</f>
        <v>Mujer</v>
      </c>
      <c r="X66" s="368" t="str">
        <f>IF(' Brechas'!X66&gt;0,"Mujer","Hombre")</f>
        <v>Mujer</v>
      </c>
      <c r="Y66" s="368" t="str">
        <f>IF(' Brechas'!Y66&gt;0,"Mujer","Hombre")</f>
        <v>Mujer</v>
      </c>
      <c r="Z66" s="368" t="str">
        <f>IF(' Brechas'!Z66&gt;0,"Mujer","Hombre")</f>
        <v>Hombre</v>
      </c>
      <c r="AA66" s="368" t="str">
        <f>IF(' Brechas'!AA66&gt;0,"Mujer","Hombre")</f>
        <v>Hombre</v>
      </c>
      <c r="AB66" s="368" t="str">
        <f>IF(' Brechas'!AB66&gt;0,"Mujer","Hombre")</f>
        <v>Mujer</v>
      </c>
      <c r="AC66" s="368" t="str">
        <f>IF(' Brechas'!AC66&gt;0,"Mujer","Hombre")</f>
        <v>Hombre</v>
      </c>
      <c r="AD66" s="368" t="str">
        <f>IF(' Brechas'!AD66&gt;0,"Mujer","Hombre")</f>
        <v>Hombre</v>
      </c>
      <c r="AE66" s="368" t="str">
        <f>IF(' Brechas'!AE66&gt;0,"Mujer","Hombre")</f>
        <v>Hombre</v>
      </c>
      <c r="AF66" s="368" t="str">
        <f>IF(' Brechas'!AF66&gt;0,"Mujer","Hombre")</f>
        <v>Hombre</v>
      </c>
      <c r="AG66" s="368" t="str">
        <f>IF(' Brechas'!AG66&gt;0,"Mujer","Hombre")</f>
        <v>Mujer</v>
      </c>
      <c r="AH66" s="368" t="str">
        <f>IF(' Brechas'!AH66&gt;0,"Mujer","Hombre")</f>
        <v>Mujer</v>
      </c>
      <c r="AI66" s="368" t="str">
        <f>IF(' Brechas'!AI66&gt;0,"Mujer","Hombre")</f>
        <v>Mujer</v>
      </c>
      <c r="AJ66" s="368" t="str">
        <f>IF(' Brechas'!AJ66&gt;0,"Mujer","Hombre")</f>
        <v>Mujer</v>
      </c>
      <c r="AK66" s="368" t="str">
        <f>IF(' Brechas'!AK66&gt;0,"Mujer","Hombre")</f>
        <v>Mujer</v>
      </c>
      <c r="AL66" s="368" t="str">
        <f>IF(' Brechas'!AL66&gt;0,"Mujer","Hombre")</f>
        <v>Mujer</v>
      </c>
      <c r="AM66" s="368" t="str">
        <f>IF(' Brechas'!AM66&gt;0,"Mujer","Hombre")</f>
        <v>Mujer</v>
      </c>
      <c r="AN66" s="368" t="str">
        <f>IF(' Brechas'!AN66&gt;0,"Mujer","Hombre")</f>
        <v>Mujer</v>
      </c>
      <c r="AO66" s="368" t="str">
        <f>IF(' Brechas'!AO66&gt;0,"Mujer","Hombre")</f>
        <v>Hombre</v>
      </c>
      <c r="AP66" s="368" t="str">
        <f>IF(' Brechas'!AP66&gt;0,"Mujer","Hombre")</f>
        <v>Hombre</v>
      </c>
      <c r="AQ66" s="368" t="str">
        <f>IF(' Brechas'!AQ66&gt;0,"Mujer","Hombre")</f>
        <v>Mujer</v>
      </c>
      <c r="AR66" s="368" t="str">
        <f>IF(' Brechas'!AR66&gt;0,"Mujer","Hombre")</f>
        <v>Hombre</v>
      </c>
      <c r="AS66" s="368" t="str">
        <f>IF(' Brechas'!AS66&gt;0,"Mujer","Hombre")</f>
        <v>Mujer</v>
      </c>
      <c r="AT66" s="368" t="str">
        <f>IF(' Brechas'!AT66&gt;0,"Mujer","Hombre")</f>
        <v>Hombre</v>
      </c>
      <c r="AU66" s="368" t="str">
        <f>IF(' Brechas'!AU66&gt;0,"Mujer","Hombre")</f>
        <v>Mujer</v>
      </c>
      <c r="AV66" s="368" t="str">
        <f>IF(' Brechas'!AV66&gt;0,"Mujer","Hombre")</f>
        <v>Mujer</v>
      </c>
      <c r="AW66" s="368" t="str">
        <f>IF(' Brechas'!AW66&gt;0,"Mujer","Hombre")</f>
        <v>Hombre</v>
      </c>
      <c r="AX66" s="368" t="str">
        <f>IF(' Brechas'!AX66&gt;0,"Mujer","Hombre")</f>
        <v>Hombre</v>
      </c>
      <c r="AY66" s="368" t="str">
        <f>IF(' Brechas'!AY66&gt;0,"Mujer","Hombre")</f>
        <v>Hombre</v>
      </c>
      <c r="AZ66" s="368" t="str">
        <f>IF(' Brechas'!AZ66&gt;0,"Mujer","Hombre")</f>
        <v>Mujer</v>
      </c>
      <c r="BA66" s="368" t="str">
        <f>IF(' Brechas'!BA66&gt;0,"Mujer","Hombre")</f>
        <v>Hombre</v>
      </c>
      <c r="BB66" s="368" t="str">
        <f>IF(' Brechas'!BB66&gt;0,"Mujer","Hombre")</f>
        <v>Hombre</v>
      </c>
      <c r="BC66" s="368" t="str">
        <f>IF(' Brechas'!BC66&gt;0,"Mujer","Hombre")</f>
        <v>Hombre</v>
      </c>
      <c r="BD66" s="368" t="str">
        <f>IF(' Brechas'!BD66&gt;0,"Mujer","Hombre")</f>
        <v>Mujer</v>
      </c>
      <c r="BE66" s="368" t="str">
        <f>IF(' Brechas'!BE66&gt;0,"Mujer","Hombre")</f>
        <v>Mujer</v>
      </c>
      <c r="BF66" s="368" t="str">
        <f>IF(' Brechas'!BF66&gt;0,"Mujer","Hombre")</f>
        <v>Mujer</v>
      </c>
      <c r="BG66" s="368" t="str">
        <f>IF(' Brechas'!BG66&gt;0,"Mujer","Hombre")</f>
        <v>Mujer</v>
      </c>
      <c r="BH66" s="368" t="str">
        <f>IF(' Brechas'!BH66&gt;0,"Mujer","Hombre")</f>
        <v>Hombre</v>
      </c>
      <c r="BI66" s="368" t="str">
        <f>IF(' Brechas'!BI66&gt;0,"Mujer","Hombre")</f>
        <v>Hombre</v>
      </c>
      <c r="BJ66" s="368" t="str">
        <f>IF(' Brechas'!BJ66&gt;0,"Mujer","Hombre")</f>
        <v>Hombre</v>
      </c>
      <c r="BK66" s="368" t="str">
        <f>IF(' Brechas'!BK66&gt;0,"Mujer","Hombre")</f>
        <v>Mujer</v>
      </c>
      <c r="BL66" s="368" t="str">
        <f>IF(' Brechas'!BL66&gt;0,"Mujer","Hombre")</f>
        <v>Hombre</v>
      </c>
      <c r="BM66" s="368" t="str">
        <f>IF(' Brechas'!BM66&gt;0,"Mujer","Hombre")</f>
        <v>Hombre</v>
      </c>
      <c r="BN66" s="368" t="str">
        <f>IF(' Brechas'!BN66&gt;0,"Mujer","Hombre")</f>
        <v>Mujer</v>
      </c>
      <c r="BO66" s="368" t="str">
        <f>IF(' Brechas'!BO66&gt;0,"Mujer","Hombre")</f>
        <v>Mujer</v>
      </c>
      <c r="BP66" s="368" t="str">
        <f>IF(' Brechas'!BP66&gt;0,"Mujer","Hombre")</f>
        <v>Mujer</v>
      </c>
      <c r="BQ66" s="368" t="str">
        <f>IF(' Brechas'!BQ66&gt;0,"Mujer","Hombre")</f>
        <v>Hombre</v>
      </c>
      <c r="BR66" s="368" t="str">
        <f>IF(' Brechas'!BR66&gt;0,"Mujer","Hombre")</f>
        <v>Hombre</v>
      </c>
      <c r="BS66" s="368" t="str">
        <f>IF(' Brechas'!BS66&gt;0,"Mujer","Hombre")</f>
        <v>Hombre</v>
      </c>
      <c r="BT66" s="368" t="str">
        <f>IF(' Brechas'!BT66&gt;0,"Mujer","Hombre")</f>
        <v>Hombre</v>
      </c>
      <c r="BU66" s="368" t="str">
        <f>IF(' Brechas'!BU66&gt;0,"Mujer","Hombre")</f>
        <v>Hombre</v>
      </c>
    </row>
    <row r="67" spans="1:73">
      <c r="A67" s="367">
        <v>99</v>
      </c>
      <c r="B67" s="367" t="s">
        <v>112</v>
      </c>
      <c r="C67" s="367">
        <v>2023</v>
      </c>
      <c r="D67" s="368" t="str">
        <f>IF(' Brechas'!D67&gt;0,"Mujer","Hombre")</f>
        <v>Mujer</v>
      </c>
      <c r="E67" s="368" t="str">
        <f>IF(' Brechas'!E67&gt;0,"Mujer","Hombre")</f>
        <v>Hombre</v>
      </c>
      <c r="F67" s="368" t="str">
        <f>IF(' Brechas'!F67&gt;0,"Mujer","Hombre")</f>
        <v>Mujer</v>
      </c>
      <c r="G67" s="368" t="str">
        <f>IF(' Brechas'!G67&gt;0,"Mujer","Hombre")</f>
        <v>Mujer</v>
      </c>
      <c r="H67" s="368" t="str">
        <f>IF(' Brechas'!H67&gt;0,"Mujer","Hombre")</f>
        <v>Mujer</v>
      </c>
      <c r="I67" s="368" t="str">
        <f>IF(' Brechas'!I67&gt;0,"Mujer","Hombre")</f>
        <v>Mujer</v>
      </c>
      <c r="J67" s="368" t="str">
        <f>IF(' Brechas'!J67&gt;0,"Mujer","Hombre")</f>
        <v>Mujer</v>
      </c>
      <c r="K67" s="368" t="str">
        <f>IF(' Brechas'!K67&gt;0,"Mujer","Hombre")</f>
        <v>Mujer</v>
      </c>
      <c r="L67" s="368" t="str">
        <f>IF(' Brechas'!L67&gt;0,"Mujer","Hombre")</f>
        <v>Mujer</v>
      </c>
      <c r="M67" s="368" t="str">
        <f>IF(' Brechas'!M67&gt;0,"Mujer","Hombre")</f>
        <v>Hombre</v>
      </c>
      <c r="N67" s="368" t="str">
        <f>IF(' Brechas'!N67&gt;0,"Mujer","Hombre")</f>
        <v>Mujer</v>
      </c>
      <c r="O67" s="368" t="str">
        <f>IF(' Brechas'!O67&gt;0,"Mujer","Hombre")</f>
        <v>Mujer</v>
      </c>
      <c r="P67" s="368" t="str">
        <f>IF(' Brechas'!P67&gt;0,"Mujer","Hombre")</f>
        <v>Hombre</v>
      </c>
      <c r="Q67" s="368" t="str">
        <f>IF(' Brechas'!Q67&gt;0,"Mujer","Hombre")</f>
        <v>Hombre</v>
      </c>
      <c r="R67" s="368" t="str">
        <f>IF(' Brechas'!R67&gt;0,"Mujer","Hombre")</f>
        <v>Mujer</v>
      </c>
      <c r="S67" s="368" t="str">
        <f>IF(' Brechas'!S67&gt;0,"Mujer","Hombre")</f>
        <v>Mujer</v>
      </c>
      <c r="T67" s="368" t="str">
        <f>IF(' Brechas'!T67&gt;0,"Mujer","Hombre")</f>
        <v>Hombre</v>
      </c>
      <c r="U67" s="368" t="str">
        <f>IF(' Brechas'!U67&gt;0,"Mujer","Hombre")</f>
        <v>Mujer</v>
      </c>
      <c r="V67" s="368" t="str">
        <f>IF(' Brechas'!V67&gt;0,"Mujer","Hombre")</f>
        <v>Mujer</v>
      </c>
      <c r="W67" s="368" t="str">
        <f>IF(' Brechas'!W67&gt;0,"Mujer","Hombre")</f>
        <v>Mujer</v>
      </c>
      <c r="X67" s="368" t="str">
        <f>IF(' Brechas'!X67&gt;0,"Mujer","Hombre")</f>
        <v>Mujer</v>
      </c>
      <c r="Y67" s="368" t="str">
        <f>IF(' Brechas'!Y67&gt;0,"Mujer","Hombre")</f>
        <v>Mujer</v>
      </c>
      <c r="Z67" s="368" t="str">
        <f>IF(' Brechas'!Z67&gt;0,"Mujer","Hombre")</f>
        <v>Hombre</v>
      </c>
      <c r="AA67" s="368" t="str">
        <f>IF(' Brechas'!AA67&gt;0,"Mujer","Hombre")</f>
        <v>Hombre</v>
      </c>
      <c r="AB67" s="368" t="str">
        <f>IF(' Brechas'!AB67&gt;0,"Mujer","Hombre")</f>
        <v>Hombre</v>
      </c>
      <c r="AC67" s="368" t="str">
        <f>IF(' Brechas'!AC67&gt;0,"Mujer","Hombre")</f>
        <v>Hombre</v>
      </c>
      <c r="AD67" s="368" t="str">
        <f>IF(' Brechas'!AD67&gt;0,"Mujer","Hombre")</f>
        <v>Hombre</v>
      </c>
      <c r="AE67" s="368" t="str">
        <f>IF(' Brechas'!AE67&gt;0,"Mujer","Hombre")</f>
        <v>Hombre</v>
      </c>
      <c r="AF67" s="368" t="str">
        <f>IF(' Brechas'!AF67&gt;0,"Mujer","Hombre")</f>
        <v>Mujer</v>
      </c>
      <c r="AG67" s="368" t="str">
        <f>IF(' Brechas'!AG67&gt;0,"Mujer","Hombre")</f>
        <v>Mujer</v>
      </c>
      <c r="AH67" s="368" t="str">
        <f>IF(' Brechas'!AH67&gt;0,"Mujer","Hombre")</f>
        <v>Mujer</v>
      </c>
      <c r="AI67" s="368" t="str">
        <f>IF(' Brechas'!AI67&gt;0,"Mujer","Hombre")</f>
        <v>Mujer</v>
      </c>
      <c r="AJ67" s="368" t="str">
        <f>IF(' Brechas'!AJ67&gt;0,"Mujer","Hombre")</f>
        <v>Mujer</v>
      </c>
      <c r="AK67" s="368" t="str">
        <f>IF(' Brechas'!AK67&gt;0,"Mujer","Hombre")</f>
        <v>Mujer</v>
      </c>
      <c r="AL67" s="368" t="str">
        <f>IF(' Brechas'!AL67&gt;0,"Mujer","Hombre")</f>
        <v>Mujer</v>
      </c>
      <c r="AM67" s="368" t="str">
        <f>IF(' Brechas'!AM67&gt;0,"Mujer","Hombre")</f>
        <v>Mujer</v>
      </c>
      <c r="AN67" s="368" t="str">
        <f>IF(' Brechas'!AN67&gt;0,"Mujer","Hombre")</f>
        <v>Mujer</v>
      </c>
      <c r="AO67" s="368" t="str">
        <f>IF(' Brechas'!AO67&gt;0,"Mujer","Hombre")</f>
        <v>Mujer</v>
      </c>
      <c r="AP67" s="368" t="str">
        <f>IF(' Brechas'!AP67&gt;0,"Mujer","Hombre")</f>
        <v>Hombre</v>
      </c>
      <c r="AQ67" s="368" t="str">
        <f>IF(' Brechas'!AQ67&gt;0,"Mujer","Hombre")</f>
        <v>Hombre</v>
      </c>
      <c r="AR67" s="368" t="str">
        <f>IF(' Brechas'!AR67&gt;0,"Mujer","Hombre")</f>
        <v>Hombre</v>
      </c>
      <c r="AS67" s="368" t="str">
        <f>IF(' Brechas'!AS67&gt;0,"Mujer","Hombre")</f>
        <v>Mujer</v>
      </c>
      <c r="AT67" s="368" t="str">
        <f>IF(' Brechas'!AT67&gt;0,"Mujer","Hombre")</f>
        <v>Mujer</v>
      </c>
      <c r="AU67" s="368" t="str">
        <f>IF(' Brechas'!AU67&gt;0,"Mujer","Hombre")</f>
        <v>Hombre</v>
      </c>
      <c r="AV67" s="368" t="str">
        <f>IF(' Brechas'!AV67&gt;0,"Mujer","Hombre")</f>
        <v>Hombre</v>
      </c>
      <c r="AW67" s="368" t="str">
        <f>IF(' Brechas'!AW67&gt;0,"Mujer","Hombre")</f>
        <v>Hombre</v>
      </c>
      <c r="AX67" s="368" t="str">
        <f>IF(' Brechas'!AX67&gt;0,"Mujer","Hombre")</f>
        <v>Hombre</v>
      </c>
      <c r="AY67" s="368" t="str">
        <f>IF(' Brechas'!AY67&gt;0,"Mujer","Hombre")</f>
        <v>Mujer</v>
      </c>
      <c r="AZ67" s="368" t="str">
        <f>IF(' Brechas'!AZ67&gt;0,"Mujer","Hombre")</f>
        <v>Hombre</v>
      </c>
      <c r="BA67" s="368" t="str">
        <f>IF(' Brechas'!BA67&gt;0,"Mujer","Hombre")</f>
        <v>Mujer</v>
      </c>
      <c r="BB67" s="368" t="str">
        <f>IF(' Brechas'!BB67&gt;0,"Mujer","Hombre")</f>
        <v>Hombre</v>
      </c>
      <c r="BC67" s="368" t="str">
        <f>IF(' Brechas'!BC67&gt;0,"Mujer","Hombre")</f>
        <v>Mujer</v>
      </c>
      <c r="BD67" s="368" t="str">
        <f>IF(' Brechas'!BD67&gt;0,"Mujer","Hombre")</f>
        <v>Mujer</v>
      </c>
      <c r="BE67" s="368" t="str">
        <f>IF(' Brechas'!BE67&gt;0,"Mujer","Hombre")</f>
        <v>Hombre</v>
      </c>
      <c r="BF67" s="368" t="str">
        <f>IF(' Brechas'!BF67&gt;0,"Mujer","Hombre")</f>
        <v>Mujer</v>
      </c>
      <c r="BG67" s="368" t="str">
        <f>IF(' Brechas'!BG67&gt;0,"Mujer","Hombre")</f>
        <v>Hombre</v>
      </c>
      <c r="BH67" s="368" t="str">
        <f>IF(' Brechas'!BH67&gt;0,"Mujer","Hombre")</f>
        <v>Hombre</v>
      </c>
      <c r="BI67" s="368" t="str">
        <f>IF(' Brechas'!BI67&gt;0,"Mujer","Hombre")</f>
        <v>Mujer</v>
      </c>
      <c r="BJ67" s="368" t="str">
        <f>IF(' Brechas'!BJ67&gt;0,"Mujer","Hombre")</f>
        <v>Hombre</v>
      </c>
      <c r="BK67" s="368" t="str">
        <f>IF(' Brechas'!BK67&gt;0,"Mujer","Hombre")</f>
        <v>Hombre</v>
      </c>
      <c r="BL67" s="368" t="str">
        <f>IF(' Brechas'!BL67&gt;0,"Mujer","Hombre")</f>
        <v>Hombre</v>
      </c>
      <c r="BM67" s="368" t="str">
        <f>IF(' Brechas'!BM67&gt;0,"Mujer","Hombre")</f>
        <v>Hombre</v>
      </c>
      <c r="BN67" s="368" t="str">
        <f>IF(' Brechas'!BN67&gt;0,"Mujer","Hombre")</f>
        <v>Mujer</v>
      </c>
      <c r="BO67" s="368" t="str">
        <f>IF(' Brechas'!BO67&gt;0,"Mujer","Hombre")</f>
        <v>Mujer</v>
      </c>
      <c r="BP67" s="368" t="str">
        <f>IF(' Brechas'!BP67&gt;0,"Mujer","Hombre")</f>
        <v>Hombre</v>
      </c>
      <c r="BQ67" s="368" t="str">
        <f>IF(' Brechas'!BQ67&gt;0,"Mujer","Hombre")</f>
        <v>Mujer</v>
      </c>
      <c r="BR67" s="368" t="str">
        <f>IF(' Brechas'!BR67&gt;0,"Mujer","Hombre")</f>
        <v>Hombre</v>
      </c>
      <c r="BS67" s="368" t="str">
        <f>IF(' Brechas'!BS67&gt;0,"Mujer","Hombre")</f>
        <v>Hombre</v>
      </c>
      <c r="BT67" s="368" t="str">
        <f>IF(' Brechas'!BT67&gt;0,"Mujer","Hombre")</f>
        <v>Hombre</v>
      </c>
      <c r="BU67" s="368" t="str">
        <f>IF(' Brechas'!BU67&gt;0,"Mujer","Hombre")</f>
        <v>Hombre</v>
      </c>
    </row>
  </sheetData>
  <sheetProtection algorithmName="SHA-512" hashValue="YkfUReyqWWR2CsBJbKSTG67LsfE3+7D981/DcopZQw9fBNAgrp2Vds5KzRxnJRJ9CJ+cyqIH2mG4jp3GmqWbvg==" saltValue="PzEGSNSQVLiVhCtsPB3+Mw==" spinCount="100000" sheet="1" objects="1" scenarios="1"/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B1117-5198-44A6-9D80-7EB996B532D2}">
  <dimension ref="A1:F31"/>
  <sheetViews>
    <sheetView topLeftCell="A7" workbookViewId="0">
      <selection sqref="A1:F31"/>
    </sheetView>
  </sheetViews>
  <sheetFormatPr baseColWidth="10" defaultColWidth="11.5703125" defaultRowHeight="15"/>
  <sheetData>
    <row r="1" spans="1:6">
      <c r="A1" s="397" t="s">
        <v>250</v>
      </c>
      <c r="B1" s="398"/>
      <c r="C1" s="398"/>
      <c r="D1" s="398"/>
      <c r="E1" s="398"/>
      <c r="F1" s="398"/>
    </row>
    <row r="2" spans="1:6">
      <c r="A2" s="398"/>
      <c r="B2" s="398"/>
      <c r="C2" s="398"/>
      <c r="D2" s="398"/>
      <c r="E2" s="398"/>
      <c r="F2" s="398"/>
    </row>
    <row r="3" spans="1:6">
      <c r="A3" s="398"/>
      <c r="B3" s="398"/>
      <c r="C3" s="398"/>
      <c r="D3" s="398"/>
      <c r="E3" s="398"/>
      <c r="F3" s="398"/>
    </row>
    <row r="4" spans="1:6">
      <c r="A4" s="398"/>
      <c r="B4" s="398"/>
      <c r="C4" s="398"/>
      <c r="D4" s="398"/>
      <c r="E4" s="398"/>
      <c r="F4" s="398"/>
    </row>
    <row r="5" spans="1:6">
      <c r="A5" s="398"/>
      <c r="B5" s="398"/>
      <c r="C5" s="398"/>
      <c r="D5" s="398"/>
      <c r="E5" s="398"/>
      <c r="F5" s="398"/>
    </row>
    <row r="6" spans="1:6">
      <c r="A6" s="398"/>
      <c r="B6" s="398"/>
      <c r="C6" s="398"/>
      <c r="D6" s="398"/>
      <c r="E6" s="398"/>
      <c r="F6" s="398"/>
    </row>
    <row r="7" spans="1:6">
      <c r="A7" s="398"/>
      <c r="B7" s="398"/>
      <c r="C7" s="398"/>
      <c r="D7" s="398"/>
      <c r="E7" s="398"/>
      <c r="F7" s="398"/>
    </row>
    <row r="8" spans="1:6">
      <c r="A8" s="398"/>
      <c r="B8" s="398"/>
      <c r="C8" s="398"/>
      <c r="D8" s="398"/>
      <c r="E8" s="398"/>
      <c r="F8" s="398"/>
    </row>
    <row r="9" spans="1:6">
      <c r="A9" s="398"/>
      <c r="B9" s="398"/>
      <c r="C9" s="398"/>
      <c r="D9" s="398"/>
      <c r="E9" s="398"/>
      <c r="F9" s="398"/>
    </row>
    <row r="10" spans="1:6">
      <c r="A10" s="398"/>
      <c r="B10" s="398"/>
      <c r="C10" s="398"/>
      <c r="D10" s="398"/>
      <c r="E10" s="398"/>
      <c r="F10" s="398"/>
    </row>
    <row r="11" spans="1:6">
      <c r="A11" s="398"/>
      <c r="B11" s="398"/>
      <c r="C11" s="398"/>
      <c r="D11" s="398"/>
      <c r="E11" s="398"/>
      <c r="F11" s="398"/>
    </row>
    <row r="12" spans="1:6">
      <c r="A12" s="398"/>
      <c r="B12" s="398"/>
      <c r="C12" s="398"/>
      <c r="D12" s="398"/>
      <c r="E12" s="398"/>
      <c r="F12" s="398"/>
    </row>
    <row r="13" spans="1:6">
      <c r="A13" s="398"/>
      <c r="B13" s="398"/>
      <c r="C13" s="398"/>
      <c r="D13" s="398"/>
      <c r="E13" s="398"/>
      <c r="F13" s="398"/>
    </row>
    <row r="14" spans="1:6">
      <c r="A14" s="398"/>
      <c r="B14" s="398"/>
      <c r="C14" s="398"/>
      <c r="D14" s="398"/>
      <c r="E14" s="398"/>
      <c r="F14" s="398"/>
    </row>
    <row r="15" spans="1:6">
      <c r="A15" s="398"/>
      <c r="B15" s="398"/>
      <c r="C15" s="398"/>
      <c r="D15" s="398"/>
      <c r="E15" s="398"/>
      <c r="F15" s="398"/>
    </row>
    <row r="16" spans="1:6">
      <c r="A16" s="398"/>
      <c r="B16" s="398"/>
      <c r="C16" s="398"/>
      <c r="D16" s="398"/>
      <c r="E16" s="398"/>
      <c r="F16" s="398"/>
    </row>
    <row r="17" spans="1:6">
      <c r="A17" s="398"/>
      <c r="B17" s="398"/>
      <c r="C17" s="398"/>
      <c r="D17" s="398"/>
      <c r="E17" s="398"/>
      <c r="F17" s="398"/>
    </row>
    <row r="18" spans="1:6">
      <c r="A18" s="398"/>
      <c r="B18" s="398"/>
      <c r="C18" s="398"/>
      <c r="D18" s="398"/>
      <c r="E18" s="398"/>
      <c r="F18" s="398"/>
    </row>
    <row r="19" spans="1:6">
      <c r="A19" s="398"/>
      <c r="B19" s="398"/>
      <c r="C19" s="398"/>
      <c r="D19" s="398"/>
      <c r="E19" s="398"/>
      <c r="F19" s="398"/>
    </row>
    <row r="20" spans="1:6">
      <c r="A20" s="398"/>
      <c r="B20" s="398"/>
      <c r="C20" s="398"/>
      <c r="D20" s="398"/>
      <c r="E20" s="398"/>
      <c r="F20" s="398"/>
    </row>
    <row r="21" spans="1:6">
      <c r="A21" s="398"/>
      <c r="B21" s="398"/>
      <c r="C21" s="398"/>
      <c r="D21" s="398"/>
      <c r="E21" s="398"/>
      <c r="F21" s="398"/>
    </row>
    <row r="22" spans="1:6">
      <c r="A22" s="398"/>
      <c r="B22" s="398"/>
      <c r="C22" s="398"/>
      <c r="D22" s="398"/>
      <c r="E22" s="398"/>
      <c r="F22" s="398"/>
    </row>
    <row r="23" spans="1:6">
      <c r="A23" s="398"/>
      <c r="B23" s="398"/>
      <c r="C23" s="398"/>
      <c r="D23" s="398"/>
      <c r="E23" s="398"/>
      <c r="F23" s="398"/>
    </row>
    <row r="24" spans="1:6">
      <c r="A24" s="398"/>
      <c r="B24" s="398"/>
      <c r="C24" s="398"/>
      <c r="D24" s="398"/>
      <c r="E24" s="398"/>
      <c r="F24" s="398"/>
    </row>
    <row r="25" spans="1:6">
      <c r="A25" s="398"/>
      <c r="B25" s="398"/>
      <c r="C25" s="398"/>
      <c r="D25" s="398"/>
      <c r="E25" s="398"/>
      <c r="F25" s="398"/>
    </row>
    <row r="26" spans="1:6">
      <c r="A26" s="398"/>
      <c r="B26" s="398"/>
      <c r="C26" s="398"/>
      <c r="D26" s="398"/>
      <c r="E26" s="398"/>
      <c r="F26" s="398"/>
    </row>
    <row r="27" spans="1:6">
      <c r="A27" s="398"/>
      <c r="B27" s="398"/>
      <c r="C27" s="398"/>
      <c r="D27" s="398"/>
      <c r="E27" s="398"/>
      <c r="F27" s="398"/>
    </row>
    <row r="28" spans="1:6">
      <c r="A28" s="398"/>
      <c r="B28" s="398"/>
      <c r="C28" s="398"/>
      <c r="D28" s="398"/>
      <c r="E28" s="398"/>
      <c r="F28" s="398"/>
    </row>
    <row r="29" spans="1:6">
      <c r="A29" s="398"/>
      <c r="B29" s="398"/>
      <c r="C29" s="398"/>
      <c r="D29" s="398"/>
      <c r="E29" s="398"/>
      <c r="F29" s="398"/>
    </row>
    <row r="30" spans="1:6">
      <c r="A30" s="398"/>
      <c r="B30" s="398"/>
      <c r="C30" s="398"/>
      <c r="D30" s="398"/>
      <c r="E30" s="398"/>
      <c r="F30" s="398"/>
    </row>
    <row r="31" spans="1:6">
      <c r="A31" s="398"/>
      <c r="B31" s="398"/>
      <c r="C31" s="398"/>
      <c r="D31" s="398"/>
      <c r="E31" s="398"/>
      <c r="F31" s="398"/>
    </row>
  </sheetData>
  <mergeCells count="1">
    <mergeCell ref="A1:F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4C4AC-362B-4209-A227-70CBB862A79F}">
  <dimension ref="A1:H95"/>
  <sheetViews>
    <sheetView showGridLines="0" zoomScale="51" zoomScaleNormal="70" workbookViewId="0"/>
  </sheetViews>
  <sheetFormatPr baseColWidth="10" defaultColWidth="10.28515625" defaultRowHeight="15.75"/>
  <cols>
    <col min="1" max="1" width="24.28515625" style="9" customWidth="1"/>
    <col min="2" max="2" width="157.5703125" style="9" bestFit="1" customWidth="1"/>
    <col min="3" max="3" width="34.7109375" style="9" customWidth="1"/>
    <col min="4" max="4" width="182.28515625" style="9" bestFit="1" customWidth="1"/>
    <col min="5" max="5" width="44.42578125" style="9" bestFit="1" customWidth="1"/>
    <col min="6" max="16384" width="10.28515625" style="9"/>
  </cols>
  <sheetData>
    <row r="1" spans="1:5" ht="21.75" thickBot="1">
      <c r="A1" s="324" t="s">
        <v>139</v>
      </c>
      <c r="B1" s="324" t="s">
        <v>140</v>
      </c>
      <c r="C1" s="325" t="s">
        <v>141</v>
      </c>
      <c r="D1" s="325" t="s">
        <v>142</v>
      </c>
      <c r="E1" s="325" t="s">
        <v>335</v>
      </c>
    </row>
    <row r="2" spans="1:5" ht="20.25">
      <c r="A2" s="379" t="s">
        <v>143</v>
      </c>
      <c r="B2" s="380"/>
      <c r="C2" s="380"/>
      <c r="D2" s="380"/>
      <c r="E2" s="380"/>
    </row>
    <row r="3" spans="1:5" ht="21">
      <c r="A3" s="332" t="s">
        <v>118</v>
      </c>
      <c r="B3" s="377" t="s">
        <v>144</v>
      </c>
      <c r="C3" s="378"/>
      <c r="D3" s="378"/>
      <c r="E3" s="378"/>
    </row>
    <row r="4" spans="1:5" ht="20.25">
      <c r="A4" s="326" t="s">
        <v>30</v>
      </c>
      <c r="B4" s="327" t="s">
        <v>325</v>
      </c>
      <c r="C4" s="328" t="s">
        <v>145</v>
      </c>
      <c r="D4" s="328" t="s">
        <v>146</v>
      </c>
      <c r="E4" s="328">
        <v>2023</v>
      </c>
    </row>
    <row r="5" spans="1:5" ht="21">
      <c r="A5" s="326" t="s">
        <v>31</v>
      </c>
      <c r="B5" s="327" t="s">
        <v>326</v>
      </c>
      <c r="C5" s="328" t="s">
        <v>145</v>
      </c>
      <c r="D5" s="328" t="s">
        <v>146</v>
      </c>
      <c r="E5" s="328">
        <v>2023</v>
      </c>
    </row>
    <row r="6" spans="1:5" ht="20.25">
      <c r="A6" s="326" t="s">
        <v>32</v>
      </c>
      <c r="B6" s="327" t="s">
        <v>147</v>
      </c>
      <c r="C6" s="328" t="s">
        <v>145</v>
      </c>
      <c r="D6" s="328" t="s">
        <v>146</v>
      </c>
      <c r="E6" s="328">
        <v>2023</v>
      </c>
    </row>
    <row r="7" spans="1:5" ht="20.25">
      <c r="A7" s="326" t="s">
        <v>33</v>
      </c>
      <c r="B7" s="327" t="s">
        <v>327</v>
      </c>
      <c r="C7" s="328" t="s">
        <v>145</v>
      </c>
      <c r="D7" s="328" t="s">
        <v>146</v>
      </c>
      <c r="E7" s="328">
        <v>2023</v>
      </c>
    </row>
    <row r="8" spans="1:5" ht="20.25">
      <c r="A8" s="326" t="s">
        <v>34</v>
      </c>
      <c r="B8" s="327" t="s">
        <v>328</v>
      </c>
      <c r="C8" s="328" t="s">
        <v>145</v>
      </c>
      <c r="D8" s="328" t="s">
        <v>146</v>
      </c>
      <c r="E8" s="328">
        <v>2023</v>
      </c>
    </row>
    <row r="9" spans="1:5" ht="20.25">
      <c r="A9" s="332" t="s">
        <v>119</v>
      </c>
      <c r="B9" s="377" t="s">
        <v>148</v>
      </c>
      <c r="C9" s="378"/>
      <c r="D9" s="378"/>
      <c r="E9" s="378"/>
    </row>
    <row r="10" spans="1:5" ht="20.25">
      <c r="A10" s="326" t="s">
        <v>35</v>
      </c>
      <c r="B10" s="327" t="s">
        <v>149</v>
      </c>
      <c r="C10" s="328" t="s">
        <v>145</v>
      </c>
      <c r="D10" s="328" t="s">
        <v>146</v>
      </c>
      <c r="E10" s="328">
        <v>2023</v>
      </c>
    </row>
    <row r="11" spans="1:5" ht="20.25">
      <c r="A11" s="326" t="s">
        <v>36</v>
      </c>
      <c r="B11" s="327" t="s">
        <v>150</v>
      </c>
      <c r="C11" s="328" t="s">
        <v>145</v>
      </c>
      <c r="D11" s="328" t="s">
        <v>146</v>
      </c>
      <c r="E11" s="328">
        <v>2023</v>
      </c>
    </row>
    <row r="12" spans="1:5" ht="21">
      <c r="A12" s="326" t="s">
        <v>37</v>
      </c>
      <c r="B12" s="327" t="s">
        <v>329</v>
      </c>
      <c r="C12" s="328" t="s">
        <v>151</v>
      </c>
      <c r="D12" s="328" t="s">
        <v>146</v>
      </c>
      <c r="E12" s="328">
        <v>2023</v>
      </c>
    </row>
    <row r="13" spans="1:5" ht="21.75" thickBot="1">
      <c r="A13" s="329" t="s">
        <v>38</v>
      </c>
      <c r="B13" s="330" t="s">
        <v>330</v>
      </c>
      <c r="C13" s="331" t="s">
        <v>151</v>
      </c>
      <c r="D13" s="331" t="s">
        <v>146</v>
      </c>
      <c r="E13" s="331">
        <v>2023</v>
      </c>
    </row>
    <row r="14" spans="1:5" ht="20.25">
      <c r="A14" s="379" t="s">
        <v>152</v>
      </c>
      <c r="B14" s="380"/>
      <c r="C14" s="380"/>
      <c r="D14" s="380"/>
      <c r="E14" s="380"/>
    </row>
    <row r="15" spans="1:5" ht="20.25">
      <c r="A15" s="332" t="s">
        <v>115</v>
      </c>
      <c r="B15" s="377" t="s">
        <v>153</v>
      </c>
      <c r="C15" s="378"/>
      <c r="D15" s="378"/>
      <c r="E15" s="378"/>
    </row>
    <row r="16" spans="1:5" ht="20.25">
      <c r="A16" s="326" t="s">
        <v>24</v>
      </c>
      <c r="B16" s="327" t="s">
        <v>331</v>
      </c>
      <c r="C16" s="328" t="s">
        <v>145</v>
      </c>
      <c r="D16" s="328" t="s">
        <v>146</v>
      </c>
      <c r="E16" s="328">
        <v>2023</v>
      </c>
    </row>
    <row r="17" spans="1:5" ht="20.25">
      <c r="A17" s="326" t="s">
        <v>25</v>
      </c>
      <c r="B17" s="327" t="s">
        <v>154</v>
      </c>
      <c r="C17" s="328" t="s">
        <v>151</v>
      </c>
      <c r="D17" s="328" t="s">
        <v>146</v>
      </c>
      <c r="E17" s="328">
        <v>2023</v>
      </c>
    </row>
    <row r="18" spans="1:5" ht="20.25">
      <c r="A18" s="332" t="s">
        <v>116</v>
      </c>
      <c r="B18" s="377" t="s">
        <v>156</v>
      </c>
      <c r="C18" s="378"/>
      <c r="D18" s="378"/>
      <c r="E18" s="378"/>
    </row>
    <row r="19" spans="1:5" ht="20.25">
      <c r="A19" s="326" t="s">
        <v>26</v>
      </c>
      <c r="B19" s="327" t="s">
        <v>324</v>
      </c>
      <c r="C19" s="328" t="s">
        <v>145</v>
      </c>
      <c r="D19" s="328" t="s">
        <v>146</v>
      </c>
      <c r="E19" s="328">
        <v>2023</v>
      </c>
    </row>
    <row r="20" spans="1:5" ht="20.25">
      <c r="A20" s="326" t="s">
        <v>27</v>
      </c>
      <c r="B20" s="327" t="s">
        <v>332</v>
      </c>
      <c r="C20" s="328" t="s">
        <v>145</v>
      </c>
      <c r="D20" s="328" t="s">
        <v>146</v>
      </c>
      <c r="E20" s="328">
        <v>2023</v>
      </c>
    </row>
    <row r="21" spans="1:5" ht="21.75" thickBot="1">
      <c r="A21" s="329" t="s">
        <v>308</v>
      </c>
      <c r="B21" s="330" t="s">
        <v>333</v>
      </c>
      <c r="C21" s="328" t="s">
        <v>145</v>
      </c>
      <c r="D21" s="331" t="s">
        <v>146</v>
      </c>
      <c r="E21" s="331">
        <v>2023</v>
      </c>
    </row>
    <row r="22" spans="1:5" ht="20.25">
      <c r="A22" s="332" t="s">
        <v>117</v>
      </c>
      <c r="B22" s="377" t="s">
        <v>157</v>
      </c>
      <c r="C22" s="378"/>
      <c r="D22" s="378"/>
      <c r="E22" s="378"/>
    </row>
    <row r="23" spans="1:5" ht="21" thickBot="1">
      <c r="A23" s="329" t="s">
        <v>28</v>
      </c>
      <c r="B23" s="330" t="s">
        <v>158</v>
      </c>
      <c r="C23" s="331" t="s">
        <v>151</v>
      </c>
      <c r="D23" s="331" t="s">
        <v>146</v>
      </c>
      <c r="E23" s="331">
        <v>2023</v>
      </c>
    </row>
    <row r="24" spans="1:5" ht="21">
      <c r="A24" s="379" t="s">
        <v>159</v>
      </c>
      <c r="B24" s="380"/>
      <c r="C24" s="380"/>
      <c r="D24" s="380"/>
      <c r="E24" s="380"/>
    </row>
    <row r="25" spans="1:5" ht="21">
      <c r="A25" s="332" t="s">
        <v>126</v>
      </c>
      <c r="B25" s="377" t="s">
        <v>160</v>
      </c>
      <c r="C25" s="378"/>
      <c r="D25" s="378"/>
      <c r="E25" s="378"/>
    </row>
    <row r="26" spans="1:5" ht="21">
      <c r="A26" s="326" t="s">
        <v>39</v>
      </c>
      <c r="B26" s="327" t="s">
        <v>161</v>
      </c>
      <c r="C26" s="328" t="s">
        <v>145</v>
      </c>
      <c r="D26" s="328" t="s">
        <v>146</v>
      </c>
      <c r="E26" s="328">
        <v>2023</v>
      </c>
    </row>
    <row r="27" spans="1:5" ht="21">
      <c r="A27" s="326" t="s">
        <v>40</v>
      </c>
      <c r="B27" s="327" t="s">
        <v>310</v>
      </c>
      <c r="C27" s="328" t="s">
        <v>145</v>
      </c>
      <c r="D27" s="328" t="s">
        <v>162</v>
      </c>
      <c r="E27" s="328">
        <v>2023</v>
      </c>
    </row>
    <row r="28" spans="1:5" ht="21">
      <c r="A28" s="326" t="s">
        <v>41</v>
      </c>
      <c r="B28" s="327" t="s">
        <v>163</v>
      </c>
      <c r="C28" s="328" t="s">
        <v>145</v>
      </c>
      <c r="D28" s="328" t="s">
        <v>162</v>
      </c>
      <c r="E28" s="328">
        <v>2023</v>
      </c>
    </row>
    <row r="29" spans="1:5" ht="21">
      <c r="A29" s="326" t="s">
        <v>42</v>
      </c>
      <c r="B29" s="327" t="s">
        <v>164</v>
      </c>
      <c r="C29" s="328" t="s">
        <v>145</v>
      </c>
      <c r="D29" s="328" t="s">
        <v>162</v>
      </c>
      <c r="E29" s="328">
        <v>2023</v>
      </c>
    </row>
    <row r="30" spans="1:5" ht="21">
      <c r="A30" s="326" t="s">
        <v>43</v>
      </c>
      <c r="B30" s="327" t="s">
        <v>165</v>
      </c>
      <c r="C30" s="328" t="s">
        <v>145</v>
      </c>
      <c r="D30" s="328" t="s">
        <v>162</v>
      </c>
      <c r="E30" s="328">
        <v>2023</v>
      </c>
    </row>
    <row r="31" spans="1:5" ht="21">
      <c r="A31" s="332" t="s">
        <v>127</v>
      </c>
      <c r="B31" s="377" t="s">
        <v>166</v>
      </c>
      <c r="C31" s="378"/>
      <c r="D31" s="378"/>
      <c r="E31" s="378"/>
    </row>
    <row r="32" spans="1:5" ht="21">
      <c r="A32" s="326" t="s">
        <v>44</v>
      </c>
      <c r="B32" s="327" t="s">
        <v>167</v>
      </c>
      <c r="C32" s="328" t="s">
        <v>145</v>
      </c>
      <c r="D32" s="328" t="s">
        <v>155</v>
      </c>
      <c r="E32" s="328">
        <v>2023</v>
      </c>
    </row>
    <row r="33" spans="1:5" ht="21">
      <c r="A33" s="326" t="s">
        <v>45</v>
      </c>
      <c r="B33" s="327" t="s">
        <v>168</v>
      </c>
      <c r="C33" s="328" t="s">
        <v>151</v>
      </c>
      <c r="D33" s="328" t="s">
        <v>155</v>
      </c>
      <c r="E33" s="328">
        <v>2023</v>
      </c>
    </row>
    <row r="34" spans="1:5" ht="21">
      <c r="A34" s="326" t="s">
        <v>46</v>
      </c>
      <c r="B34" s="327" t="s">
        <v>311</v>
      </c>
      <c r="C34" s="328" t="s">
        <v>151</v>
      </c>
      <c r="D34" s="328" t="s">
        <v>155</v>
      </c>
      <c r="E34" s="328">
        <v>2023</v>
      </c>
    </row>
    <row r="35" spans="1:5" ht="21">
      <c r="A35" s="326" t="s">
        <v>47</v>
      </c>
      <c r="B35" s="327" t="s">
        <v>312</v>
      </c>
      <c r="C35" s="328" t="s">
        <v>145</v>
      </c>
      <c r="D35" s="328" t="s">
        <v>155</v>
      </c>
      <c r="E35" s="328">
        <v>2023</v>
      </c>
    </row>
    <row r="36" spans="1:5" ht="21">
      <c r="A36" s="332" t="s">
        <v>128</v>
      </c>
      <c r="B36" s="377" t="s">
        <v>169</v>
      </c>
      <c r="C36" s="378"/>
      <c r="D36" s="378"/>
      <c r="E36" s="378"/>
    </row>
    <row r="37" spans="1:5" ht="21">
      <c r="A37" s="326" t="s">
        <v>48</v>
      </c>
      <c r="B37" s="327" t="s">
        <v>170</v>
      </c>
      <c r="C37" s="328" t="s">
        <v>145</v>
      </c>
      <c r="D37" s="328" t="s">
        <v>155</v>
      </c>
      <c r="E37" s="328">
        <v>2023</v>
      </c>
    </row>
    <row r="38" spans="1:5" ht="21">
      <c r="A38" s="326" t="s">
        <v>49</v>
      </c>
      <c r="B38" s="327" t="s">
        <v>171</v>
      </c>
      <c r="C38" s="328" t="s">
        <v>145</v>
      </c>
      <c r="D38" s="328" t="s">
        <v>146</v>
      </c>
      <c r="E38" s="328">
        <v>2023</v>
      </c>
    </row>
    <row r="39" spans="1:5" ht="21">
      <c r="A39" s="332" t="s">
        <v>129</v>
      </c>
      <c r="B39" s="377" t="s">
        <v>309</v>
      </c>
      <c r="C39" s="378"/>
      <c r="D39" s="378"/>
      <c r="E39" s="378"/>
    </row>
    <row r="40" spans="1:5" ht="21">
      <c r="A40" s="326" t="s">
        <v>50</v>
      </c>
      <c r="B40" s="327" t="s">
        <v>172</v>
      </c>
      <c r="C40" s="328" t="s">
        <v>145</v>
      </c>
      <c r="D40" s="328" t="s">
        <v>146</v>
      </c>
      <c r="E40" s="328">
        <v>2023</v>
      </c>
    </row>
    <row r="41" spans="1:5" ht="21">
      <c r="A41" s="326" t="s">
        <v>51</v>
      </c>
      <c r="B41" s="327" t="s">
        <v>173</v>
      </c>
      <c r="C41" s="328" t="s">
        <v>145</v>
      </c>
      <c r="D41" s="328" t="s">
        <v>146</v>
      </c>
      <c r="E41" s="328">
        <v>2023</v>
      </c>
    </row>
    <row r="42" spans="1:5" ht="21">
      <c r="A42" s="326" t="s">
        <v>52</v>
      </c>
      <c r="B42" s="327" t="s">
        <v>174</v>
      </c>
      <c r="C42" s="328" t="s">
        <v>151</v>
      </c>
      <c r="D42" s="328" t="s">
        <v>175</v>
      </c>
      <c r="E42" s="328">
        <v>2023</v>
      </c>
    </row>
    <row r="43" spans="1:5" ht="21">
      <c r="A43" s="332" t="s">
        <v>130</v>
      </c>
      <c r="B43" s="377" t="s">
        <v>176</v>
      </c>
      <c r="C43" s="378"/>
      <c r="D43" s="378"/>
      <c r="E43" s="378"/>
    </row>
    <row r="44" spans="1:5" ht="21">
      <c r="A44" s="326" t="s">
        <v>53</v>
      </c>
      <c r="B44" s="327" t="s">
        <v>177</v>
      </c>
      <c r="C44" s="328" t="s">
        <v>145</v>
      </c>
      <c r="D44" s="328" t="s">
        <v>146</v>
      </c>
      <c r="E44" s="328">
        <v>2023</v>
      </c>
    </row>
    <row r="45" spans="1:5" ht="21.75" thickBot="1">
      <c r="A45" s="329" t="s">
        <v>54</v>
      </c>
      <c r="B45" s="330" t="s">
        <v>178</v>
      </c>
      <c r="C45" s="331" t="s">
        <v>145</v>
      </c>
      <c r="D45" s="331" t="s">
        <v>146</v>
      </c>
      <c r="E45" s="331">
        <v>2023</v>
      </c>
    </row>
    <row r="46" spans="1:5" ht="21">
      <c r="A46" s="379" t="s">
        <v>179</v>
      </c>
      <c r="B46" s="380"/>
      <c r="C46" s="380"/>
      <c r="D46" s="380"/>
      <c r="E46" s="380"/>
    </row>
    <row r="47" spans="1:5" ht="21">
      <c r="A47" s="332" t="s">
        <v>180</v>
      </c>
      <c r="B47" s="377" t="s">
        <v>181</v>
      </c>
      <c r="C47" s="378"/>
      <c r="D47" s="378"/>
      <c r="E47" s="378"/>
    </row>
    <row r="48" spans="1:5" ht="21">
      <c r="A48" s="326" t="s">
        <v>55</v>
      </c>
      <c r="B48" s="327" t="s">
        <v>182</v>
      </c>
      <c r="C48" s="328" t="s">
        <v>145</v>
      </c>
      <c r="D48" s="328" t="s">
        <v>183</v>
      </c>
      <c r="E48" s="328">
        <v>2022</v>
      </c>
    </row>
    <row r="49" spans="1:5" ht="21">
      <c r="A49" s="326" t="s">
        <v>56</v>
      </c>
      <c r="B49" s="327" t="s">
        <v>184</v>
      </c>
      <c r="C49" s="328" t="s">
        <v>145</v>
      </c>
      <c r="D49" s="328" t="s">
        <v>185</v>
      </c>
      <c r="E49" s="328">
        <v>2023</v>
      </c>
    </row>
    <row r="50" spans="1:5" ht="21">
      <c r="A50" s="332" t="s">
        <v>131</v>
      </c>
      <c r="B50" s="377" t="s">
        <v>186</v>
      </c>
      <c r="C50" s="378"/>
      <c r="D50" s="378"/>
      <c r="E50" s="378"/>
    </row>
    <row r="51" spans="1:5" ht="21.75" thickBot="1">
      <c r="A51" s="329" t="s">
        <v>57</v>
      </c>
      <c r="B51" s="330" t="s">
        <v>187</v>
      </c>
      <c r="C51" s="331" t="s">
        <v>145</v>
      </c>
      <c r="D51" s="331" t="s">
        <v>188</v>
      </c>
      <c r="E51" s="331">
        <v>2023</v>
      </c>
    </row>
    <row r="52" spans="1:5" ht="21">
      <c r="A52" s="379" t="s">
        <v>189</v>
      </c>
      <c r="B52" s="380"/>
      <c r="C52" s="380"/>
      <c r="D52" s="380"/>
      <c r="E52" s="380"/>
    </row>
    <row r="53" spans="1:5" ht="21">
      <c r="A53" s="332" t="s">
        <v>123</v>
      </c>
      <c r="B53" s="377" t="s">
        <v>190</v>
      </c>
      <c r="C53" s="378"/>
      <c r="D53" s="378"/>
      <c r="E53" s="378"/>
    </row>
    <row r="54" spans="1:5" ht="21">
      <c r="A54" s="326" t="s">
        <v>2</v>
      </c>
      <c r="B54" s="327" t="s">
        <v>191</v>
      </c>
      <c r="C54" s="328" t="s">
        <v>145</v>
      </c>
      <c r="D54" s="328" t="s">
        <v>192</v>
      </c>
      <c r="E54" s="328">
        <v>2021</v>
      </c>
    </row>
    <row r="55" spans="1:5" ht="21">
      <c r="A55" s="326" t="s">
        <v>6</v>
      </c>
      <c r="B55" s="327" t="s">
        <v>193</v>
      </c>
      <c r="C55" s="328" t="s">
        <v>145</v>
      </c>
      <c r="D55" s="328" t="s">
        <v>192</v>
      </c>
      <c r="E55" s="328">
        <v>2021</v>
      </c>
    </row>
    <row r="56" spans="1:5" ht="21">
      <c r="A56" s="326" t="s">
        <v>7</v>
      </c>
      <c r="B56" s="327" t="s">
        <v>194</v>
      </c>
      <c r="C56" s="328" t="s">
        <v>145</v>
      </c>
      <c r="D56" s="328" t="s">
        <v>192</v>
      </c>
      <c r="E56" s="328">
        <v>2021</v>
      </c>
    </row>
    <row r="57" spans="1:5" ht="21">
      <c r="A57" s="326" t="s">
        <v>8</v>
      </c>
      <c r="B57" s="327" t="s">
        <v>195</v>
      </c>
      <c r="C57" s="328" t="s">
        <v>145</v>
      </c>
      <c r="D57" s="328" t="s">
        <v>192</v>
      </c>
      <c r="E57" s="328">
        <v>2021</v>
      </c>
    </row>
    <row r="58" spans="1:5" ht="21">
      <c r="A58" s="326" t="s">
        <v>9</v>
      </c>
      <c r="B58" s="327" t="s">
        <v>196</v>
      </c>
      <c r="C58" s="328" t="s">
        <v>145</v>
      </c>
      <c r="D58" s="328" t="s">
        <v>192</v>
      </c>
      <c r="E58" s="328">
        <v>2021</v>
      </c>
    </row>
    <row r="59" spans="1:5" ht="21">
      <c r="A59" s="326" t="s">
        <v>10</v>
      </c>
      <c r="B59" s="327" t="s">
        <v>197</v>
      </c>
      <c r="C59" s="328" t="s">
        <v>145</v>
      </c>
      <c r="D59" s="328" t="s">
        <v>198</v>
      </c>
      <c r="E59" s="328">
        <v>2023</v>
      </c>
    </row>
    <row r="60" spans="1:5" ht="21">
      <c r="A60" s="326" t="s">
        <v>11</v>
      </c>
      <c r="B60" s="327" t="s">
        <v>199</v>
      </c>
      <c r="C60" s="328" t="s">
        <v>145</v>
      </c>
      <c r="D60" s="328" t="s">
        <v>198</v>
      </c>
      <c r="E60" s="328">
        <v>2023</v>
      </c>
    </row>
    <row r="61" spans="1:5" ht="21">
      <c r="A61" s="326" t="s">
        <v>12</v>
      </c>
      <c r="B61" s="327" t="s">
        <v>200</v>
      </c>
      <c r="C61" s="328" t="s">
        <v>145</v>
      </c>
      <c r="D61" s="328" t="s">
        <v>198</v>
      </c>
      <c r="E61" s="328">
        <v>2023</v>
      </c>
    </row>
    <row r="62" spans="1:5" ht="21">
      <c r="A62" s="326" t="s">
        <v>13</v>
      </c>
      <c r="B62" s="327" t="s">
        <v>201</v>
      </c>
      <c r="C62" s="328" t="s">
        <v>151</v>
      </c>
      <c r="D62" s="328" t="s">
        <v>202</v>
      </c>
      <c r="E62" s="328">
        <v>2022</v>
      </c>
    </row>
    <row r="63" spans="1:5" ht="21">
      <c r="A63" s="326" t="s">
        <v>3</v>
      </c>
      <c r="B63" s="327" t="s">
        <v>203</v>
      </c>
      <c r="C63" s="328" t="s">
        <v>151</v>
      </c>
      <c r="D63" s="328" t="s">
        <v>202</v>
      </c>
      <c r="E63" s="328">
        <v>2022</v>
      </c>
    </row>
    <row r="64" spans="1:5" ht="21">
      <c r="A64" s="326" t="s">
        <v>4</v>
      </c>
      <c r="B64" s="327" t="s">
        <v>204</v>
      </c>
      <c r="C64" s="328" t="s">
        <v>151</v>
      </c>
      <c r="D64" s="328" t="s">
        <v>202</v>
      </c>
      <c r="E64" s="328">
        <v>2022</v>
      </c>
    </row>
    <row r="65" spans="1:5" ht="21">
      <c r="A65" s="326" t="s">
        <v>5</v>
      </c>
      <c r="B65" s="327" t="s">
        <v>205</v>
      </c>
      <c r="C65" s="328" t="s">
        <v>151</v>
      </c>
      <c r="D65" s="328" t="s">
        <v>202</v>
      </c>
      <c r="E65" s="328">
        <v>2022</v>
      </c>
    </row>
    <row r="66" spans="1:5" ht="21">
      <c r="A66" s="332" t="s">
        <v>124</v>
      </c>
      <c r="B66" s="377" t="s">
        <v>206</v>
      </c>
      <c r="C66" s="378"/>
      <c r="D66" s="378"/>
      <c r="E66" s="378"/>
    </row>
    <row r="67" spans="1:5" ht="21">
      <c r="A67" s="326" t="s">
        <v>14</v>
      </c>
      <c r="B67" s="327" t="s">
        <v>207</v>
      </c>
      <c r="C67" s="328" t="s">
        <v>151</v>
      </c>
      <c r="D67" s="328" t="s">
        <v>146</v>
      </c>
      <c r="E67" s="328">
        <v>2023</v>
      </c>
    </row>
    <row r="68" spans="1:5" ht="21">
      <c r="A68" s="326" t="s">
        <v>15</v>
      </c>
      <c r="B68" s="327" t="s">
        <v>208</v>
      </c>
      <c r="C68" s="328" t="s">
        <v>151</v>
      </c>
      <c r="D68" s="328" t="s">
        <v>146</v>
      </c>
      <c r="E68" s="328">
        <v>2023</v>
      </c>
    </row>
    <row r="69" spans="1:5" ht="21">
      <c r="A69" s="326" t="s">
        <v>16</v>
      </c>
      <c r="B69" s="327" t="s">
        <v>209</v>
      </c>
      <c r="C69" s="328" t="s">
        <v>145</v>
      </c>
      <c r="D69" s="328" t="s">
        <v>146</v>
      </c>
      <c r="E69" s="328">
        <v>2023</v>
      </c>
    </row>
    <row r="70" spans="1:5" ht="21">
      <c r="A70" s="326" t="s">
        <v>17</v>
      </c>
      <c r="B70" s="327" t="s">
        <v>210</v>
      </c>
      <c r="C70" s="328" t="s">
        <v>145</v>
      </c>
      <c r="D70" s="328" t="s">
        <v>146</v>
      </c>
      <c r="E70" s="328">
        <v>2023</v>
      </c>
    </row>
    <row r="71" spans="1:5" ht="21">
      <c r="A71" s="326" t="s">
        <v>18</v>
      </c>
      <c r="B71" s="327" t="s">
        <v>211</v>
      </c>
      <c r="C71" s="328" t="s">
        <v>145</v>
      </c>
      <c r="D71" s="328" t="s">
        <v>146</v>
      </c>
      <c r="E71" s="328">
        <v>2023</v>
      </c>
    </row>
    <row r="72" spans="1:5" ht="21">
      <c r="A72" s="326" t="s">
        <v>19</v>
      </c>
      <c r="B72" s="327" t="s">
        <v>212</v>
      </c>
      <c r="C72" s="328" t="s">
        <v>145</v>
      </c>
      <c r="D72" s="328" t="s">
        <v>198</v>
      </c>
      <c r="E72" s="328">
        <v>2023</v>
      </c>
    </row>
    <row r="73" spans="1:5" ht="21">
      <c r="A73" s="326" t="s">
        <v>20</v>
      </c>
      <c r="B73" s="327" t="s">
        <v>213</v>
      </c>
      <c r="C73" s="328" t="s">
        <v>145</v>
      </c>
      <c r="D73" s="328" t="s">
        <v>198</v>
      </c>
      <c r="E73" s="328">
        <v>2023</v>
      </c>
    </row>
    <row r="74" spans="1:5" ht="21">
      <c r="A74" s="326" t="s">
        <v>21</v>
      </c>
      <c r="B74" s="327" t="s">
        <v>214</v>
      </c>
      <c r="C74" s="328" t="s">
        <v>145</v>
      </c>
      <c r="D74" s="328" t="s">
        <v>198</v>
      </c>
      <c r="E74" s="328">
        <v>2023</v>
      </c>
    </row>
    <row r="75" spans="1:5" ht="21">
      <c r="A75" s="332" t="s">
        <v>125</v>
      </c>
      <c r="B75" s="377" t="s">
        <v>215</v>
      </c>
      <c r="C75" s="378"/>
      <c r="D75" s="378"/>
      <c r="E75" s="378"/>
    </row>
    <row r="76" spans="1:5" ht="21">
      <c r="A76" s="326" t="s">
        <v>22</v>
      </c>
      <c r="B76" s="327" t="s">
        <v>216</v>
      </c>
      <c r="C76" s="328" t="s">
        <v>145</v>
      </c>
      <c r="D76" s="328" t="s">
        <v>217</v>
      </c>
      <c r="E76" s="328">
        <v>2023</v>
      </c>
    </row>
    <row r="77" spans="1:5" ht="21.75" thickBot="1">
      <c r="A77" s="329" t="s">
        <v>23</v>
      </c>
      <c r="B77" s="330" t="s">
        <v>218</v>
      </c>
      <c r="C77" s="331" t="s">
        <v>145</v>
      </c>
      <c r="D77" s="331" t="s">
        <v>217</v>
      </c>
      <c r="E77" s="331">
        <v>2023</v>
      </c>
    </row>
    <row r="78" spans="1:5" ht="21">
      <c r="A78" s="379" t="s">
        <v>219</v>
      </c>
      <c r="B78" s="380"/>
      <c r="C78" s="380"/>
      <c r="D78" s="380"/>
      <c r="E78" s="380"/>
    </row>
    <row r="79" spans="1:5" ht="21">
      <c r="A79" s="332" t="s">
        <v>120</v>
      </c>
      <c r="B79" s="377" t="s">
        <v>220</v>
      </c>
      <c r="C79" s="378"/>
      <c r="D79" s="378"/>
      <c r="E79" s="378"/>
    </row>
    <row r="80" spans="1:5" ht="21">
      <c r="A80" s="326" t="s">
        <v>60</v>
      </c>
      <c r="B80" s="327" t="s">
        <v>221</v>
      </c>
      <c r="C80" s="328" t="s">
        <v>145</v>
      </c>
      <c r="D80" s="328" t="s">
        <v>146</v>
      </c>
      <c r="E80" s="328">
        <v>2023</v>
      </c>
    </row>
    <row r="81" spans="1:8" ht="21">
      <c r="A81" s="326" t="s">
        <v>61</v>
      </c>
      <c r="B81" s="327" t="s">
        <v>222</v>
      </c>
      <c r="C81" s="328" t="s">
        <v>145</v>
      </c>
      <c r="D81" s="328" t="s">
        <v>146</v>
      </c>
      <c r="E81" s="328">
        <v>2023</v>
      </c>
    </row>
    <row r="82" spans="1:8" ht="21">
      <c r="A82" s="326" t="s">
        <v>62</v>
      </c>
      <c r="B82" s="327" t="s">
        <v>334</v>
      </c>
      <c r="C82" s="328" t="s">
        <v>151</v>
      </c>
      <c r="D82" s="328" t="s">
        <v>146</v>
      </c>
      <c r="E82" s="328">
        <v>2023</v>
      </c>
    </row>
    <row r="83" spans="1:8" ht="21">
      <c r="A83" s="326" t="s">
        <v>63</v>
      </c>
      <c r="B83" s="327" t="s">
        <v>223</v>
      </c>
      <c r="C83" s="328" t="s">
        <v>151</v>
      </c>
      <c r="D83" s="328" t="s">
        <v>175</v>
      </c>
      <c r="E83" s="328">
        <v>2023</v>
      </c>
    </row>
    <row r="84" spans="1:8" ht="21">
      <c r="A84" s="332" t="s">
        <v>121</v>
      </c>
      <c r="B84" s="377" t="s">
        <v>224</v>
      </c>
      <c r="C84" s="378"/>
      <c r="D84" s="378"/>
      <c r="E84" s="378"/>
    </row>
    <row r="85" spans="1:8" ht="21">
      <c r="A85" s="326" t="s">
        <v>64</v>
      </c>
      <c r="B85" s="327" t="s">
        <v>225</v>
      </c>
      <c r="C85" s="328" t="s">
        <v>151</v>
      </c>
      <c r="D85" s="328" t="s">
        <v>226</v>
      </c>
      <c r="E85" s="328">
        <v>2022</v>
      </c>
    </row>
    <row r="86" spans="1:8" ht="21">
      <c r="A86" s="326" t="s">
        <v>65</v>
      </c>
      <c r="B86" s="327" t="s">
        <v>227</v>
      </c>
      <c r="C86" s="328" t="s">
        <v>145</v>
      </c>
      <c r="D86" s="328" t="s">
        <v>226</v>
      </c>
      <c r="E86" s="328">
        <v>2022</v>
      </c>
      <c r="H86" s="372"/>
    </row>
    <row r="87" spans="1:8" ht="21">
      <c r="A87" s="326" t="s">
        <v>66</v>
      </c>
      <c r="B87" s="327" t="s">
        <v>228</v>
      </c>
      <c r="C87" s="328" t="s">
        <v>151</v>
      </c>
      <c r="D87" s="328" t="s">
        <v>226</v>
      </c>
      <c r="E87" s="328">
        <v>2022</v>
      </c>
    </row>
    <row r="88" spans="1:8" ht="21">
      <c r="A88" s="332" t="s">
        <v>122</v>
      </c>
      <c r="B88" s="377" t="s">
        <v>229</v>
      </c>
      <c r="C88" s="378"/>
      <c r="D88" s="378"/>
      <c r="E88" s="378"/>
    </row>
    <row r="89" spans="1:8" ht="21">
      <c r="A89" s="326" t="s">
        <v>67</v>
      </c>
      <c r="B89" s="327" t="s">
        <v>230</v>
      </c>
      <c r="C89" s="328" t="s">
        <v>151</v>
      </c>
      <c r="D89" s="328" t="s">
        <v>231</v>
      </c>
      <c r="E89" s="328">
        <v>2023</v>
      </c>
    </row>
    <row r="90" spans="1:8" ht="21">
      <c r="A90" s="326" t="s">
        <v>68</v>
      </c>
      <c r="B90" s="327" t="s">
        <v>232</v>
      </c>
      <c r="C90" s="328" t="s">
        <v>151</v>
      </c>
      <c r="D90" s="328" t="s">
        <v>231</v>
      </c>
      <c r="E90" s="328">
        <v>2023</v>
      </c>
    </row>
    <row r="91" spans="1:8" ht="21">
      <c r="A91" s="326" t="s">
        <v>69</v>
      </c>
      <c r="B91" s="327" t="s">
        <v>233</v>
      </c>
      <c r="C91" s="328" t="s">
        <v>151</v>
      </c>
      <c r="D91" s="328" t="s">
        <v>231</v>
      </c>
      <c r="E91" s="328">
        <v>2023</v>
      </c>
    </row>
    <row r="92" spans="1:8" ht="21">
      <c r="A92" s="326" t="s">
        <v>70</v>
      </c>
      <c r="B92" s="327" t="s">
        <v>234</v>
      </c>
      <c r="C92" s="328" t="s">
        <v>151</v>
      </c>
      <c r="D92" s="328" t="s">
        <v>231</v>
      </c>
      <c r="E92" s="328">
        <v>2023</v>
      </c>
    </row>
    <row r="93" spans="1:8" ht="21">
      <c r="A93" s="326" t="s">
        <v>71</v>
      </c>
      <c r="B93" s="327" t="s">
        <v>235</v>
      </c>
      <c r="C93" s="328" t="s">
        <v>151</v>
      </c>
      <c r="D93" s="328" t="s">
        <v>231</v>
      </c>
      <c r="E93" s="328">
        <v>2023</v>
      </c>
    </row>
    <row r="94" spans="1:8" ht="21">
      <c r="A94" s="326" t="s">
        <v>72</v>
      </c>
      <c r="B94" s="327" t="s">
        <v>236</v>
      </c>
      <c r="C94" s="328" t="s">
        <v>151</v>
      </c>
      <c r="D94" s="328" t="s">
        <v>231</v>
      </c>
      <c r="E94" s="328">
        <v>2023</v>
      </c>
    </row>
    <row r="95" spans="1:8" ht="21.75" thickBot="1">
      <c r="A95" s="329" t="s">
        <v>73</v>
      </c>
      <c r="B95" s="330" t="s">
        <v>237</v>
      </c>
      <c r="C95" s="331" t="s">
        <v>151</v>
      </c>
      <c r="D95" s="331" t="s">
        <v>231</v>
      </c>
      <c r="E95" s="331">
        <v>2023</v>
      </c>
    </row>
  </sheetData>
  <sheetProtection algorithmName="SHA-512" hashValue="iKUp+rdQPMr/SQhAA5lj6pnrWOeEfq4JpajMdzdGxTnAawmSJdXEdffNmEdAqhBHt94X8oHXXQfBeW2Xda/UWQ==" saltValue="vdQ2Sf33ilvWlYD7VeGuzA==" spinCount="100000" sheet="1" objects="1" scenarios="1"/>
  <mergeCells count="24">
    <mergeCell ref="A78:E78"/>
    <mergeCell ref="B79:E79"/>
    <mergeCell ref="B84:E84"/>
    <mergeCell ref="B88:E88"/>
    <mergeCell ref="B18:E18"/>
    <mergeCell ref="B22:E22"/>
    <mergeCell ref="A24:E24"/>
    <mergeCell ref="B25:E25"/>
    <mergeCell ref="B31:E31"/>
    <mergeCell ref="B36:E36"/>
    <mergeCell ref="B39:E39"/>
    <mergeCell ref="B43:E43"/>
    <mergeCell ref="A46:E46"/>
    <mergeCell ref="B47:E47"/>
    <mergeCell ref="B50:E50"/>
    <mergeCell ref="A52:E52"/>
    <mergeCell ref="B53:E53"/>
    <mergeCell ref="B66:E66"/>
    <mergeCell ref="B75:E75"/>
    <mergeCell ref="A2:E2"/>
    <mergeCell ref="B3:E3"/>
    <mergeCell ref="B9:E9"/>
    <mergeCell ref="A14:E14"/>
    <mergeCell ref="B15:E1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32E1A-0C44-4F60-9530-482307408675}">
  <dimension ref="A1:E4621"/>
  <sheetViews>
    <sheetView workbookViewId="0"/>
  </sheetViews>
  <sheetFormatPr baseColWidth="10" defaultColWidth="11.5703125" defaultRowHeight="15"/>
  <cols>
    <col min="7" max="7" width="11.85546875" bestFit="1" customWidth="1"/>
  </cols>
  <sheetData>
    <row r="1" spans="1:5">
      <c r="A1" s="371" t="s">
        <v>114</v>
      </c>
      <c r="B1" s="371" t="s">
        <v>0</v>
      </c>
      <c r="C1" s="371" t="s">
        <v>1</v>
      </c>
      <c r="D1" s="371" t="s">
        <v>239</v>
      </c>
      <c r="E1" s="371" t="s">
        <v>238</v>
      </c>
    </row>
    <row r="2" spans="1:5">
      <c r="A2" s="371">
        <v>5</v>
      </c>
      <c r="B2" s="371" t="s">
        <v>79</v>
      </c>
      <c r="C2" s="371">
        <v>2024</v>
      </c>
      <c r="D2" s="371" t="s">
        <v>24</v>
      </c>
      <c r="E2" s="371">
        <v>5.9090909090909101</v>
      </c>
    </row>
    <row r="3" spans="1:5">
      <c r="A3" s="371">
        <v>8</v>
      </c>
      <c r="B3" s="371" t="s">
        <v>81</v>
      </c>
      <c r="C3" s="371">
        <v>2024</v>
      </c>
      <c r="D3" s="371" t="s">
        <v>24</v>
      </c>
      <c r="E3" s="371">
        <v>10</v>
      </c>
    </row>
    <row r="4" spans="1:5">
      <c r="A4" s="371">
        <v>11</v>
      </c>
      <c r="B4" s="371" t="s">
        <v>82</v>
      </c>
      <c r="C4" s="371">
        <v>2024</v>
      </c>
      <c r="D4" s="371" t="s">
        <v>24</v>
      </c>
      <c r="E4" s="371">
        <v>8.0303030303030294</v>
      </c>
    </row>
    <row r="5" spans="1:5">
      <c r="A5" s="371">
        <v>13</v>
      </c>
      <c r="B5" s="371" t="s">
        <v>83</v>
      </c>
      <c r="C5" s="371">
        <v>2024</v>
      </c>
      <c r="D5" s="371" t="s">
        <v>24</v>
      </c>
      <c r="E5" s="371">
        <v>9.8484848484848495</v>
      </c>
    </row>
    <row r="6" spans="1:5">
      <c r="A6" s="371">
        <v>15</v>
      </c>
      <c r="B6" s="371" t="s">
        <v>84</v>
      </c>
      <c r="C6" s="371">
        <v>2024</v>
      </c>
      <c r="D6" s="371" t="s">
        <v>24</v>
      </c>
      <c r="E6" s="371">
        <v>8.6363636363636402</v>
      </c>
    </row>
    <row r="7" spans="1:5">
      <c r="A7" s="371">
        <v>17</v>
      </c>
      <c r="B7" s="371" t="s">
        <v>85</v>
      </c>
      <c r="C7" s="371">
        <v>2024</v>
      </c>
      <c r="D7" s="371" t="s">
        <v>24</v>
      </c>
      <c r="E7" s="371">
        <v>5.60606060606061</v>
      </c>
    </row>
    <row r="8" spans="1:5">
      <c r="A8" s="371">
        <v>18</v>
      </c>
      <c r="B8" s="371" t="s">
        <v>86</v>
      </c>
      <c r="C8" s="371">
        <v>2024</v>
      </c>
      <c r="D8" s="371" t="s">
        <v>24</v>
      </c>
      <c r="E8" s="371">
        <v>8.9393939393939394</v>
      </c>
    </row>
    <row r="9" spans="1:5">
      <c r="A9" s="371">
        <v>19</v>
      </c>
      <c r="B9" s="371" t="s">
        <v>87</v>
      </c>
      <c r="C9" s="371">
        <v>2024</v>
      </c>
      <c r="D9" s="371" t="s">
        <v>24</v>
      </c>
      <c r="E9" s="371">
        <v>7.8787878787878798</v>
      </c>
    </row>
    <row r="10" spans="1:5">
      <c r="A10" s="371">
        <v>20</v>
      </c>
      <c r="B10" s="371" t="s">
        <v>88</v>
      </c>
      <c r="C10" s="371">
        <v>2024</v>
      </c>
      <c r="D10" s="371" t="s">
        <v>24</v>
      </c>
      <c r="E10" s="371">
        <v>7.4242424242424203</v>
      </c>
    </row>
    <row r="11" spans="1:5">
      <c r="A11" s="371">
        <v>23</v>
      </c>
      <c r="B11" s="371" t="s">
        <v>89</v>
      </c>
      <c r="C11" s="371">
        <v>2024</v>
      </c>
      <c r="D11" s="371" t="s">
        <v>24</v>
      </c>
      <c r="E11" s="371">
        <v>9.3939393939393891</v>
      </c>
    </row>
    <row r="12" spans="1:5">
      <c r="A12" s="371">
        <v>25</v>
      </c>
      <c r="B12" s="371" t="s">
        <v>90</v>
      </c>
      <c r="C12" s="371">
        <v>2024</v>
      </c>
      <c r="D12" s="371" t="s">
        <v>24</v>
      </c>
      <c r="E12" s="371">
        <v>8.1818181818181799</v>
      </c>
    </row>
    <row r="13" spans="1:5">
      <c r="A13" s="371">
        <v>27</v>
      </c>
      <c r="B13" s="371" t="s">
        <v>91</v>
      </c>
      <c r="C13" s="371">
        <v>2024</v>
      </c>
      <c r="D13" s="371" t="s">
        <v>24</v>
      </c>
      <c r="E13" s="371">
        <v>2.5757575757575801</v>
      </c>
    </row>
    <row r="14" spans="1:5">
      <c r="A14" s="371">
        <v>41</v>
      </c>
      <c r="B14" s="371" t="s">
        <v>92</v>
      </c>
      <c r="C14" s="371">
        <v>2024</v>
      </c>
      <c r="D14" s="371" t="s">
        <v>24</v>
      </c>
      <c r="E14" s="371">
        <v>4.39393939393939</v>
      </c>
    </row>
    <row r="15" spans="1:5">
      <c r="A15" s="371">
        <v>44</v>
      </c>
      <c r="B15" s="371" t="s">
        <v>93</v>
      </c>
      <c r="C15" s="371">
        <v>2024</v>
      </c>
      <c r="D15" s="371" t="s">
        <v>24</v>
      </c>
      <c r="E15" s="371">
        <v>3.7878787878787898</v>
      </c>
    </row>
    <row r="16" spans="1:5">
      <c r="A16" s="371">
        <v>47</v>
      </c>
      <c r="B16" s="371" t="s">
        <v>94</v>
      </c>
      <c r="C16" s="371">
        <v>2024</v>
      </c>
      <c r="D16" s="371" t="s">
        <v>24</v>
      </c>
      <c r="E16" s="371">
        <v>7.2727272727272698</v>
      </c>
    </row>
    <row r="17" spans="1:5">
      <c r="A17" s="371">
        <v>50</v>
      </c>
      <c r="B17" s="371" t="s">
        <v>95</v>
      </c>
      <c r="C17" s="371">
        <v>2024</v>
      </c>
      <c r="D17" s="371" t="s">
        <v>24</v>
      </c>
      <c r="E17" s="371">
        <v>6.6666666666666696</v>
      </c>
    </row>
    <row r="18" spans="1:5">
      <c r="A18" s="371">
        <v>52</v>
      </c>
      <c r="B18" s="371" t="s">
        <v>96</v>
      </c>
      <c r="C18" s="371">
        <v>2024</v>
      </c>
      <c r="D18" s="371" t="s">
        <v>24</v>
      </c>
      <c r="E18" s="371">
        <v>4.6969696969696999</v>
      </c>
    </row>
    <row r="19" spans="1:5">
      <c r="A19" s="371">
        <v>54</v>
      </c>
      <c r="B19" s="371" t="s">
        <v>97</v>
      </c>
      <c r="C19" s="371">
        <v>2024</v>
      </c>
      <c r="D19" s="371" t="s">
        <v>24</v>
      </c>
      <c r="E19" s="371">
        <v>1.9696969696969699</v>
      </c>
    </row>
    <row r="20" spans="1:5">
      <c r="A20" s="371">
        <v>63</v>
      </c>
      <c r="B20" s="371" t="s">
        <v>98</v>
      </c>
      <c r="C20" s="371">
        <v>2024</v>
      </c>
      <c r="D20" s="371" t="s">
        <v>24</v>
      </c>
      <c r="E20" s="371">
        <v>1.51515151515152</v>
      </c>
    </row>
    <row r="21" spans="1:5">
      <c r="A21" s="371">
        <v>66</v>
      </c>
      <c r="B21" s="371" t="s">
        <v>99</v>
      </c>
      <c r="C21" s="371">
        <v>2024</v>
      </c>
      <c r="D21" s="371" t="s">
        <v>24</v>
      </c>
      <c r="E21" s="371">
        <v>3.1818181818181799</v>
      </c>
    </row>
    <row r="22" spans="1:5">
      <c r="A22" s="371">
        <v>68</v>
      </c>
      <c r="B22" s="371" t="s">
        <v>100</v>
      </c>
      <c r="C22" s="371">
        <v>2024</v>
      </c>
      <c r="D22" s="371" t="s">
        <v>24</v>
      </c>
      <c r="E22" s="371">
        <v>8.4848484848484809</v>
      </c>
    </row>
    <row r="23" spans="1:5">
      <c r="A23" s="371">
        <v>70</v>
      </c>
      <c r="B23" s="371" t="s">
        <v>101</v>
      </c>
      <c r="C23" s="371">
        <v>2024</v>
      </c>
      <c r="D23" s="371" t="s">
        <v>24</v>
      </c>
      <c r="E23" s="371">
        <v>7.7272727272727302</v>
      </c>
    </row>
    <row r="24" spans="1:5">
      <c r="A24" s="371">
        <v>73</v>
      </c>
      <c r="B24" s="371" t="s">
        <v>102</v>
      </c>
      <c r="C24" s="371">
        <v>2024</v>
      </c>
      <c r="D24" s="371" t="s">
        <v>24</v>
      </c>
      <c r="E24" s="371">
        <v>9.5454545454545503</v>
      </c>
    </row>
    <row r="25" spans="1:5">
      <c r="A25" s="371">
        <v>76</v>
      </c>
      <c r="B25" s="371" t="s">
        <v>103</v>
      </c>
      <c r="C25" s="371">
        <v>2024</v>
      </c>
      <c r="D25" s="371" t="s">
        <v>24</v>
      </c>
      <c r="E25" s="371">
        <v>9.2424242424242404</v>
      </c>
    </row>
    <row r="26" spans="1:5">
      <c r="A26" s="371">
        <v>81</v>
      </c>
      <c r="B26" s="371" t="s">
        <v>104</v>
      </c>
      <c r="C26" s="371">
        <v>2024</v>
      </c>
      <c r="D26" s="371" t="s">
        <v>24</v>
      </c>
      <c r="E26" s="371">
        <v>1.2121212121212099</v>
      </c>
    </row>
    <row r="27" spans="1:5">
      <c r="A27" s="371">
        <v>85</v>
      </c>
      <c r="B27" s="371" t="s">
        <v>105</v>
      </c>
      <c r="C27" s="371">
        <v>2024</v>
      </c>
      <c r="D27" s="371" t="s">
        <v>24</v>
      </c>
      <c r="E27" s="371">
        <v>6.8181818181818201</v>
      </c>
    </row>
    <row r="28" spans="1:5">
      <c r="A28" s="371">
        <v>86</v>
      </c>
      <c r="B28" s="371" t="s">
        <v>106</v>
      </c>
      <c r="C28" s="371">
        <v>2024</v>
      </c>
      <c r="D28" s="371" t="s">
        <v>24</v>
      </c>
      <c r="E28" s="371">
        <v>6.2121212121212102</v>
      </c>
    </row>
    <row r="29" spans="1:5">
      <c r="A29" s="371">
        <v>88</v>
      </c>
      <c r="B29" s="371" t="s">
        <v>107</v>
      </c>
      <c r="C29" s="371">
        <v>2024</v>
      </c>
      <c r="D29" s="371" t="s">
        <v>24</v>
      </c>
      <c r="E29" s="371">
        <v>5.7575757575757596</v>
      </c>
    </row>
    <row r="30" spans="1:5">
      <c r="A30" s="371">
        <v>91</v>
      </c>
      <c r="B30" s="371" t="s">
        <v>108</v>
      </c>
      <c r="C30" s="371">
        <v>2024</v>
      </c>
      <c r="D30" s="371" t="s">
        <v>24</v>
      </c>
      <c r="E30" s="371">
        <v>2.4242424242424199</v>
      </c>
    </row>
    <row r="31" spans="1:5">
      <c r="A31" s="371">
        <v>94</v>
      </c>
      <c r="B31" s="371" t="s">
        <v>109</v>
      </c>
      <c r="C31" s="371">
        <v>2024</v>
      </c>
      <c r="D31" s="371" t="s">
        <v>24</v>
      </c>
      <c r="E31" s="371">
        <v>1.6666666666666701</v>
      </c>
    </row>
    <row r="32" spans="1:5">
      <c r="A32" s="371">
        <v>95</v>
      </c>
      <c r="B32" s="371" t="s">
        <v>110</v>
      </c>
      <c r="C32" s="371">
        <v>2024</v>
      </c>
      <c r="D32" s="371" t="s">
        <v>24</v>
      </c>
      <c r="E32" s="371">
        <v>0.60606060606060597</v>
      </c>
    </row>
    <row r="33" spans="1:5">
      <c r="A33" s="371">
        <v>97</v>
      </c>
      <c r="B33" s="371" t="s">
        <v>111</v>
      </c>
      <c r="C33" s="371">
        <v>2024</v>
      </c>
      <c r="D33" s="371" t="s">
        <v>24</v>
      </c>
      <c r="E33" s="371">
        <v>0.90909090909090895</v>
      </c>
    </row>
    <row r="34" spans="1:5">
      <c r="A34" s="371">
        <v>99</v>
      </c>
      <c r="B34" s="371" t="s">
        <v>112</v>
      </c>
      <c r="C34" s="371">
        <v>2024</v>
      </c>
      <c r="D34" s="371" t="s">
        <v>24</v>
      </c>
      <c r="E34" s="371">
        <v>2.1212121212121202</v>
      </c>
    </row>
    <row r="35" spans="1:5">
      <c r="A35" s="371">
        <v>5</v>
      </c>
      <c r="B35" s="371" t="s">
        <v>79</v>
      </c>
      <c r="C35" s="371">
        <v>2023</v>
      </c>
      <c r="D35" s="371" t="s">
        <v>24</v>
      </c>
      <c r="E35" s="371">
        <v>3.9393939393939399</v>
      </c>
    </row>
    <row r="36" spans="1:5">
      <c r="A36" s="371">
        <v>8</v>
      </c>
      <c r="B36" s="371" t="s">
        <v>81</v>
      </c>
      <c r="C36" s="371">
        <v>2023</v>
      </c>
      <c r="D36" s="371" t="s">
        <v>24</v>
      </c>
      <c r="E36" s="371">
        <v>5</v>
      </c>
    </row>
    <row r="37" spans="1:5">
      <c r="A37" s="371">
        <v>11</v>
      </c>
      <c r="B37" s="371" t="s">
        <v>82</v>
      </c>
      <c r="C37" s="371">
        <v>2023</v>
      </c>
      <c r="D37" s="371" t="s">
        <v>24</v>
      </c>
      <c r="E37" s="371">
        <v>4.5454545454545396</v>
      </c>
    </row>
    <row r="38" spans="1:5">
      <c r="A38" s="371">
        <v>13</v>
      </c>
      <c r="B38" s="371" t="s">
        <v>83</v>
      </c>
      <c r="C38" s="371">
        <v>2023</v>
      </c>
      <c r="D38" s="371" t="s">
        <v>24</v>
      </c>
      <c r="E38" s="371">
        <v>8.7878787878787907</v>
      </c>
    </row>
    <row r="39" spans="1:5">
      <c r="A39" s="371">
        <v>15</v>
      </c>
      <c r="B39" s="371" t="s">
        <v>84</v>
      </c>
      <c r="C39" s="371">
        <v>2023</v>
      </c>
      <c r="D39" s="371" t="s">
        <v>24</v>
      </c>
      <c r="E39" s="371">
        <v>3.0303030303030298</v>
      </c>
    </row>
    <row r="40" spans="1:5">
      <c r="A40" s="371">
        <v>17</v>
      </c>
      <c r="B40" s="371" t="s">
        <v>85</v>
      </c>
      <c r="C40" s="371">
        <v>2023</v>
      </c>
      <c r="D40" s="371" t="s">
        <v>24</v>
      </c>
      <c r="E40" s="371">
        <v>9.0909090909090899</v>
      </c>
    </row>
    <row r="41" spans="1:5">
      <c r="A41" s="371">
        <v>18</v>
      </c>
      <c r="B41" s="371" t="s">
        <v>86</v>
      </c>
      <c r="C41" s="371">
        <v>2023</v>
      </c>
      <c r="D41" s="371" t="s">
        <v>24</v>
      </c>
      <c r="E41" s="371">
        <v>2.2727272727272698</v>
      </c>
    </row>
    <row r="42" spans="1:5">
      <c r="A42" s="371">
        <v>19</v>
      </c>
      <c r="B42" s="371" t="s">
        <v>87</v>
      </c>
      <c r="C42" s="371">
        <v>2023</v>
      </c>
      <c r="D42" s="371" t="s">
        <v>24</v>
      </c>
      <c r="E42" s="371">
        <v>4.0909090909090899</v>
      </c>
    </row>
    <row r="43" spans="1:5">
      <c r="A43" s="371">
        <v>20</v>
      </c>
      <c r="B43" s="371" t="s">
        <v>88</v>
      </c>
      <c r="C43" s="371">
        <v>2023</v>
      </c>
      <c r="D43" s="371" t="s">
        <v>24</v>
      </c>
      <c r="E43" s="371">
        <v>3.3333333333333299</v>
      </c>
    </row>
    <row r="44" spans="1:5">
      <c r="A44" s="371">
        <v>23</v>
      </c>
      <c r="B44" s="371" t="s">
        <v>89</v>
      </c>
      <c r="C44" s="371">
        <v>2023</v>
      </c>
      <c r="D44" s="371" t="s">
        <v>24</v>
      </c>
      <c r="E44" s="371">
        <v>5.1515151515151496</v>
      </c>
    </row>
    <row r="45" spans="1:5">
      <c r="A45" s="371">
        <v>25</v>
      </c>
      <c r="B45" s="371" t="s">
        <v>90</v>
      </c>
      <c r="C45" s="371">
        <v>2023</v>
      </c>
      <c r="D45" s="371" t="s">
        <v>24</v>
      </c>
      <c r="E45" s="371">
        <v>5.4545454545454497</v>
      </c>
    </row>
    <row r="46" spans="1:5">
      <c r="A46" s="371">
        <v>27</v>
      </c>
      <c r="B46" s="371" t="s">
        <v>91</v>
      </c>
      <c r="C46" s="371">
        <v>2023</v>
      </c>
      <c r="D46" s="371" t="s">
        <v>24</v>
      </c>
      <c r="E46" s="371">
        <v>9.6969696969697008</v>
      </c>
    </row>
    <row r="47" spans="1:5">
      <c r="A47" s="371">
        <v>41</v>
      </c>
      <c r="B47" s="371" t="s">
        <v>92</v>
      </c>
      <c r="C47" s="371">
        <v>2023</v>
      </c>
      <c r="D47" s="371" t="s">
        <v>24</v>
      </c>
      <c r="E47" s="371">
        <v>7.1212121212121202</v>
      </c>
    </row>
    <row r="48" spans="1:5">
      <c r="A48" s="371">
        <v>44</v>
      </c>
      <c r="B48" s="371" t="s">
        <v>93</v>
      </c>
      <c r="C48" s="371">
        <v>2023</v>
      </c>
      <c r="D48" s="371" t="s">
        <v>24</v>
      </c>
      <c r="E48" s="371">
        <v>6.0606060606060597</v>
      </c>
    </row>
    <row r="49" spans="1:5">
      <c r="A49" s="371">
        <v>47</v>
      </c>
      <c r="B49" s="371" t="s">
        <v>94</v>
      </c>
      <c r="C49" s="371">
        <v>2023</v>
      </c>
      <c r="D49" s="371" t="s">
        <v>24</v>
      </c>
      <c r="E49" s="371">
        <v>5.3030303030303001</v>
      </c>
    </row>
    <row r="50" spans="1:5">
      <c r="A50" s="371">
        <v>50</v>
      </c>
      <c r="B50" s="371" t="s">
        <v>95</v>
      </c>
      <c r="C50" s="371">
        <v>2023</v>
      </c>
      <c r="D50" s="371" t="s">
        <v>24</v>
      </c>
      <c r="E50" s="371">
        <v>6.9696969696969697</v>
      </c>
    </row>
    <row r="51" spans="1:5">
      <c r="A51" s="371">
        <v>52</v>
      </c>
      <c r="B51" s="371" t="s">
        <v>96</v>
      </c>
      <c r="C51" s="371">
        <v>2023</v>
      </c>
      <c r="D51" s="371" t="s">
        <v>24</v>
      </c>
      <c r="E51" s="371">
        <v>6.3636363636363598</v>
      </c>
    </row>
    <row r="52" spans="1:5">
      <c r="A52" s="371">
        <v>54</v>
      </c>
      <c r="B52" s="371" t="s">
        <v>97</v>
      </c>
      <c r="C52" s="371">
        <v>2023</v>
      </c>
      <c r="D52" s="371" t="s">
        <v>24</v>
      </c>
      <c r="E52" s="371">
        <v>3.4848484848484902</v>
      </c>
    </row>
    <row r="53" spans="1:5">
      <c r="A53" s="371">
        <v>63</v>
      </c>
      <c r="B53" s="371" t="s">
        <v>98</v>
      </c>
      <c r="C53" s="371">
        <v>2023</v>
      </c>
      <c r="D53" s="371" t="s">
        <v>24</v>
      </c>
      <c r="E53" s="371">
        <v>2.7272727272727302</v>
      </c>
    </row>
    <row r="54" spans="1:5">
      <c r="A54" s="371">
        <v>66</v>
      </c>
      <c r="B54" s="371" t="s">
        <v>99</v>
      </c>
      <c r="C54" s="371">
        <v>2023</v>
      </c>
      <c r="D54" s="371" t="s">
        <v>24</v>
      </c>
      <c r="E54" s="371">
        <v>4.2424242424242404</v>
      </c>
    </row>
    <row r="55" spans="1:5">
      <c r="A55" s="371">
        <v>68</v>
      </c>
      <c r="B55" s="371" t="s">
        <v>100</v>
      </c>
      <c r="C55" s="371">
        <v>2023</v>
      </c>
      <c r="D55" s="371" t="s">
        <v>24</v>
      </c>
      <c r="E55" s="371">
        <v>1.8181818181818199</v>
      </c>
    </row>
    <row r="56" spans="1:5">
      <c r="A56" s="371">
        <v>70</v>
      </c>
      <c r="B56" s="371" t="s">
        <v>101</v>
      </c>
      <c r="C56" s="371">
        <v>2023</v>
      </c>
      <c r="D56" s="371" t="s">
        <v>24</v>
      </c>
      <c r="E56" s="371">
        <v>7.5757575757575797</v>
      </c>
    </row>
    <row r="57" spans="1:5">
      <c r="A57" s="371">
        <v>73</v>
      </c>
      <c r="B57" s="371" t="s">
        <v>102</v>
      </c>
      <c r="C57" s="371">
        <v>2023</v>
      </c>
      <c r="D57" s="371" t="s">
        <v>24</v>
      </c>
      <c r="E57" s="371">
        <v>3.6363636363636398</v>
      </c>
    </row>
    <row r="58" spans="1:5">
      <c r="A58" s="371">
        <v>76</v>
      </c>
      <c r="B58" s="371" t="s">
        <v>103</v>
      </c>
      <c r="C58" s="371">
        <v>2023</v>
      </c>
      <c r="D58" s="371" t="s">
        <v>24</v>
      </c>
      <c r="E58" s="371">
        <v>8.3333333333333304</v>
      </c>
    </row>
    <row r="59" spans="1:5">
      <c r="A59" s="371">
        <v>81</v>
      </c>
      <c r="B59" s="371" t="s">
        <v>104</v>
      </c>
      <c r="C59" s="371">
        <v>2023</v>
      </c>
      <c r="D59" s="371" t="s">
        <v>24</v>
      </c>
      <c r="E59" s="371">
        <v>0.15151515151515199</v>
      </c>
    </row>
    <row r="60" spans="1:5">
      <c r="A60" s="371">
        <v>85</v>
      </c>
      <c r="B60" s="371" t="s">
        <v>105</v>
      </c>
      <c r="C60" s="371">
        <v>2023</v>
      </c>
      <c r="D60" s="371" t="s">
        <v>24</v>
      </c>
      <c r="E60" s="371">
        <v>2.8787878787878798</v>
      </c>
    </row>
    <row r="61" spans="1:5">
      <c r="A61" s="371">
        <v>86</v>
      </c>
      <c r="B61" s="371" t="s">
        <v>106</v>
      </c>
      <c r="C61" s="371">
        <v>2023</v>
      </c>
      <c r="D61" s="371" t="s">
        <v>24</v>
      </c>
      <c r="E61" s="371">
        <v>1.0606060606060601</v>
      </c>
    </row>
    <row r="62" spans="1:5">
      <c r="A62" s="371">
        <v>88</v>
      </c>
      <c r="B62" s="371" t="s">
        <v>107</v>
      </c>
      <c r="C62" s="371">
        <v>2023</v>
      </c>
      <c r="D62" s="371" t="s">
        <v>24</v>
      </c>
      <c r="E62" s="371">
        <v>6.5151515151515103</v>
      </c>
    </row>
    <row r="63" spans="1:5">
      <c r="A63" s="371">
        <v>91</v>
      </c>
      <c r="B63" s="371" t="s">
        <v>108</v>
      </c>
      <c r="C63" s="371">
        <v>2023</v>
      </c>
      <c r="D63" s="371" t="s">
        <v>24</v>
      </c>
      <c r="E63" s="371">
        <v>1.36363636363636</v>
      </c>
    </row>
    <row r="64" spans="1:5">
      <c r="A64" s="371">
        <v>94</v>
      </c>
      <c r="B64" s="371" t="s">
        <v>109</v>
      </c>
      <c r="C64" s="371">
        <v>2023</v>
      </c>
      <c r="D64" s="371" t="s">
        <v>24</v>
      </c>
      <c r="E64" s="371">
        <v>0.30303030303030298</v>
      </c>
    </row>
    <row r="65" spans="1:5">
      <c r="A65" s="371">
        <v>95</v>
      </c>
      <c r="B65" s="371" t="s">
        <v>110</v>
      </c>
      <c r="C65" s="371">
        <v>2023</v>
      </c>
      <c r="D65" s="371" t="s">
        <v>24</v>
      </c>
      <c r="E65" s="371">
        <v>4.8484848484848504</v>
      </c>
    </row>
    <row r="66" spans="1:5">
      <c r="A66" s="371">
        <v>97</v>
      </c>
      <c r="B66" s="371" t="s">
        <v>111</v>
      </c>
      <c r="C66" s="371">
        <v>2023</v>
      </c>
      <c r="D66" s="371" t="s">
        <v>24</v>
      </c>
      <c r="E66" s="371">
        <v>0.45454545454545497</v>
      </c>
    </row>
    <row r="67" spans="1:5">
      <c r="A67" s="371">
        <v>99</v>
      </c>
      <c r="B67" s="371" t="s">
        <v>112</v>
      </c>
      <c r="C67" s="371">
        <v>2023</v>
      </c>
      <c r="D67" s="371" t="s">
        <v>24</v>
      </c>
      <c r="E67" s="371">
        <v>0.75757575757575801</v>
      </c>
    </row>
    <row r="68" spans="1:5">
      <c r="A68" s="371">
        <v>5</v>
      </c>
      <c r="B68" s="371" t="s">
        <v>79</v>
      </c>
      <c r="C68" s="371">
        <v>2024</v>
      </c>
      <c r="D68" s="371" t="s">
        <v>25</v>
      </c>
      <c r="E68" s="371">
        <v>4.6969696969696999</v>
      </c>
    </row>
    <row r="69" spans="1:5">
      <c r="A69" s="371">
        <v>8</v>
      </c>
      <c r="B69" s="371" t="s">
        <v>81</v>
      </c>
      <c r="C69" s="371">
        <v>2024</v>
      </c>
      <c r="D69" s="371" t="s">
        <v>25</v>
      </c>
      <c r="E69" s="371">
        <v>9.0909090909090899</v>
      </c>
    </row>
    <row r="70" spans="1:5">
      <c r="A70" s="371">
        <v>11</v>
      </c>
      <c r="B70" s="371" t="s">
        <v>82</v>
      </c>
      <c r="C70" s="371">
        <v>2024</v>
      </c>
      <c r="D70" s="371" t="s">
        <v>25</v>
      </c>
      <c r="E70" s="371">
        <v>9.8484848484848495</v>
      </c>
    </row>
    <row r="71" spans="1:5">
      <c r="A71" s="371">
        <v>13</v>
      </c>
      <c r="B71" s="371" t="s">
        <v>83</v>
      </c>
      <c r="C71" s="371">
        <v>2024</v>
      </c>
      <c r="D71" s="371" t="s">
        <v>25</v>
      </c>
      <c r="E71" s="371">
        <v>6.6666666666666696</v>
      </c>
    </row>
    <row r="72" spans="1:5">
      <c r="A72" s="371">
        <v>15</v>
      </c>
      <c r="B72" s="371" t="s">
        <v>84</v>
      </c>
      <c r="C72" s="371">
        <v>2024</v>
      </c>
      <c r="D72" s="371" t="s">
        <v>25</v>
      </c>
      <c r="E72" s="371">
        <v>3.1818181818181799</v>
      </c>
    </row>
    <row r="73" spans="1:5">
      <c r="A73" s="371">
        <v>17</v>
      </c>
      <c r="B73" s="371" t="s">
        <v>85</v>
      </c>
      <c r="C73" s="371">
        <v>2024</v>
      </c>
      <c r="D73" s="371" t="s">
        <v>25</v>
      </c>
      <c r="E73" s="371">
        <v>6.2121212121212102</v>
      </c>
    </row>
    <row r="74" spans="1:5">
      <c r="A74" s="371">
        <v>18</v>
      </c>
      <c r="B74" s="371" t="s">
        <v>86</v>
      </c>
      <c r="C74" s="371">
        <v>2024</v>
      </c>
      <c r="D74" s="371" t="s">
        <v>25</v>
      </c>
      <c r="E74" s="371">
        <v>9.2424242424242404</v>
      </c>
    </row>
    <row r="75" spans="1:5">
      <c r="A75" s="371">
        <v>19</v>
      </c>
      <c r="B75" s="371" t="s">
        <v>87</v>
      </c>
      <c r="C75" s="371">
        <v>2024</v>
      </c>
      <c r="D75" s="371" t="s">
        <v>25</v>
      </c>
      <c r="E75" s="371">
        <v>3.9393939393939399</v>
      </c>
    </row>
    <row r="76" spans="1:5">
      <c r="A76" s="371">
        <v>20</v>
      </c>
      <c r="B76" s="371" t="s">
        <v>88</v>
      </c>
      <c r="C76" s="371">
        <v>2024</v>
      </c>
      <c r="D76" s="371" t="s">
        <v>25</v>
      </c>
      <c r="E76" s="371">
        <v>4.2424242424242404</v>
      </c>
    </row>
    <row r="77" spans="1:5">
      <c r="A77" s="371">
        <v>23</v>
      </c>
      <c r="B77" s="371" t="s">
        <v>89</v>
      </c>
      <c r="C77" s="371">
        <v>2024</v>
      </c>
      <c r="D77" s="371" t="s">
        <v>25</v>
      </c>
      <c r="E77" s="371">
        <v>6.3636363636363598</v>
      </c>
    </row>
    <row r="78" spans="1:5">
      <c r="A78" s="371">
        <v>25</v>
      </c>
      <c r="B78" s="371" t="s">
        <v>90</v>
      </c>
      <c r="C78" s="371">
        <v>2024</v>
      </c>
      <c r="D78" s="371" t="s">
        <v>25</v>
      </c>
      <c r="E78" s="371">
        <v>8.6363636363636402</v>
      </c>
    </row>
    <row r="79" spans="1:5">
      <c r="A79" s="371">
        <v>27</v>
      </c>
      <c r="B79" s="371" t="s">
        <v>91</v>
      </c>
      <c r="C79" s="371">
        <v>2024</v>
      </c>
      <c r="D79" s="371" t="s">
        <v>25</v>
      </c>
      <c r="E79" s="371">
        <v>5.9090909090909101</v>
      </c>
    </row>
    <row r="80" spans="1:5">
      <c r="A80" s="371">
        <v>41</v>
      </c>
      <c r="B80" s="371" t="s">
        <v>92</v>
      </c>
      <c r="C80" s="371">
        <v>2024</v>
      </c>
      <c r="D80" s="371" t="s">
        <v>25</v>
      </c>
      <c r="E80" s="371">
        <v>6.8181818181818201</v>
      </c>
    </row>
    <row r="81" spans="1:5">
      <c r="A81" s="371">
        <v>44</v>
      </c>
      <c r="B81" s="371" t="s">
        <v>93</v>
      </c>
      <c r="C81" s="371">
        <v>2024</v>
      </c>
      <c r="D81" s="371" t="s">
        <v>25</v>
      </c>
      <c r="E81" s="371">
        <v>7.2727272727272698</v>
      </c>
    </row>
    <row r="82" spans="1:5">
      <c r="A82" s="371">
        <v>47</v>
      </c>
      <c r="B82" s="371" t="s">
        <v>94</v>
      </c>
      <c r="C82" s="371">
        <v>2024</v>
      </c>
      <c r="D82" s="371" t="s">
        <v>25</v>
      </c>
      <c r="E82" s="371">
        <v>8.3333333333333304</v>
      </c>
    </row>
    <row r="83" spans="1:5">
      <c r="A83" s="371">
        <v>50</v>
      </c>
      <c r="B83" s="371" t="s">
        <v>95</v>
      </c>
      <c r="C83" s="371">
        <v>2024</v>
      </c>
      <c r="D83" s="371" t="s">
        <v>25</v>
      </c>
      <c r="E83" s="371">
        <v>3.6363636363636398</v>
      </c>
    </row>
    <row r="84" spans="1:5">
      <c r="A84" s="371">
        <v>52</v>
      </c>
      <c r="B84" s="371" t="s">
        <v>96</v>
      </c>
      <c r="C84" s="371">
        <v>2024</v>
      </c>
      <c r="D84" s="371" t="s">
        <v>25</v>
      </c>
      <c r="E84" s="371">
        <v>2.2727272727272698</v>
      </c>
    </row>
    <row r="85" spans="1:5">
      <c r="A85" s="371">
        <v>54</v>
      </c>
      <c r="B85" s="371" t="s">
        <v>97</v>
      </c>
      <c r="C85" s="371">
        <v>2024</v>
      </c>
      <c r="D85" s="371" t="s">
        <v>25</v>
      </c>
      <c r="E85" s="371">
        <v>5.1515151515151496</v>
      </c>
    </row>
    <row r="86" spans="1:5">
      <c r="A86" s="371">
        <v>63</v>
      </c>
      <c r="B86" s="371" t="s">
        <v>98</v>
      </c>
      <c r="C86" s="371">
        <v>2024</v>
      </c>
      <c r="D86" s="371" t="s">
        <v>25</v>
      </c>
      <c r="E86" s="371">
        <v>8.4848484848484809</v>
      </c>
    </row>
    <row r="87" spans="1:5">
      <c r="A87" s="371">
        <v>66</v>
      </c>
      <c r="B87" s="371" t="s">
        <v>99</v>
      </c>
      <c r="C87" s="371">
        <v>2024</v>
      </c>
      <c r="D87" s="371" t="s">
        <v>25</v>
      </c>
      <c r="E87" s="371">
        <v>2.5757575757575801</v>
      </c>
    </row>
    <row r="88" spans="1:5">
      <c r="A88" s="371">
        <v>68</v>
      </c>
      <c r="B88" s="371" t="s">
        <v>100</v>
      </c>
      <c r="C88" s="371">
        <v>2024</v>
      </c>
      <c r="D88" s="371" t="s">
        <v>25</v>
      </c>
      <c r="E88" s="371">
        <v>7.4242424242424203</v>
      </c>
    </row>
    <row r="89" spans="1:5">
      <c r="A89" s="371">
        <v>70</v>
      </c>
      <c r="B89" s="371" t="s">
        <v>101</v>
      </c>
      <c r="C89" s="371">
        <v>2024</v>
      </c>
      <c r="D89" s="371" t="s">
        <v>25</v>
      </c>
      <c r="E89" s="371">
        <v>9.6969696969697008</v>
      </c>
    </row>
    <row r="90" spans="1:5">
      <c r="A90" s="371">
        <v>73</v>
      </c>
      <c r="B90" s="371" t="s">
        <v>102</v>
      </c>
      <c r="C90" s="371">
        <v>2024</v>
      </c>
      <c r="D90" s="371" t="s">
        <v>25</v>
      </c>
      <c r="E90" s="371">
        <v>2.4242424242424199</v>
      </c>
    </row>
    <row r="91" spans="1:5">
      <c r="A91" s="371">
        <v>76</v>
      </c>
      <c r="B91" s="371" t="s">
        <v>103</v>
      </c>
      <c r="C91" s="371">
        <v>2024</v>
      </c>
      <c r="D91" s="371" t="s">
        <v>25</v>
      </c>
      <c r="E91" s="371">
        <v>7.1212121212121202</v>
      </c>
    </row>
    <row r="92" spans="1:5">
      <c r="A92" s="371">
        <v>81</v>
      </c>
      <c r="B92" s="371" t="s">
        <v>104</v>
      </c>
      <c r="C92" s="371">
        <v>2024</v>
      </c>
      <c r="D92" s="371" t="s">
        <v>25</v>
      </c>
      <c r="E92" s="371">
        <v>9.3939393939393891</v>
      </c>
    </row>
    <row r="93" spans="1:5">
      <c r="A93" s="371">
        <v>85</v>
      </c>
      <c r="B93" s="371" t="s">
        <v>105</v>
      </c>
      <c r="C93" s="371">
        <v>2024</v>
      </c>
      <c r="D93" s="371" t="s">
        <v>25</v>
      </c>
      <c r="E93" s="371">
        <v>4.8484848484848504</v>
      </c>
    </row>
    <row r="94" spans="1:5">
      <c r="A94" s="371">
        <v>86</v>
      </c>
      <c r="B94" s="371" t="s">
        <v>106</v>
      </c>
      <c r="C94" s="371">
        <v>2024</v>
      </c>
      <c r="D94" s="371" t="s">
        <v>25</v>
      </c>
      <c r="E94" s="371">
        <v>8.0303030303030294</v>
      </c>
    </row>
    <row r="95" spans="1:5">
      <c r="A95" s="371">
        <v>88</v>
      </c>
      <c r="B95" s="371" t="s">
        <v>107</v>
      </c>
      <c r="C95" s="371">
        <v>2024</v>
      </c>
      <c r="D95" s="371" t="s">
        <v>25</v>
      </c>
      <c r="E95" s="371">
        <v>4.5454545454545396</v>
      </c>
    </row>
    <row r="96" spans="1:5">
      <c r="A96" s="371">
        <v>91</v>
      </c>
      <c r="B96" s="371" t="s">
        <v>108</v>
      </c>
      <c r="C96" s="371">
        <v>2024</v>
      </c>
      <c r="D96" s="371" t="s">
        <v>25</v>
      </c>
      <c r="E96" s="371">
        <v>1.36363636363636</v>
      </c>
    </row>
    <row r="97" spans="1:5">
      <c r="A97" s="371">
        <v>94</v>
      </c>
      <c r="B97" s="371" t="s">
        <v>109</v>
      </c>
      <c r="C97" s="371">
        <v>2024</v>
      </c>
      <c r="D97" s="371" t="s">
        <v>25</v>
      </c>
      <c r="E97" s="371">
        <v>5.7575757575757596</v>
      </c>
    </row>
    <row r="98" spans="1:5">
      <c r="A98" s="371">
        <v>95</v>
      </c>
      <c r="B98" s="371" t="s">
        <v>110</v>
      </c>
      <c r="C98" s="371">
        <v>2024</v>
      </c>
      <c r="D98" s="371" t="s">
        <v>25</v>
      </c>
      <c r="E98" s="371">
        <v>1.8181818181818199</v>
      </c>
    </row>
    <row r="99" spans="1:5">
      <c r="A99" s="371">
        <v>97</v>
      </c>
      <c r="B99" s="371" t="s">
        <v>111</v>
      </c>
      <c r="C99" s="371">
        <v>2024</v>
      </c>
      <c r="D99" s="371" t="s">
        <v>25</v>
      </c>
      <c r="E99" s="371">
        <v>0.45454545454545497</v>
      </c>
    </row>
    <row r="100" spans="1:5">
      <c r="A100" s="371">
        <v>99</v>
      </c>
      <c r="B100" s="371" t="s">
        <v>112</v>
      </c>
      <c r="C100" s="371">
        <v>2024</v>
      </c>
      <c r="D100" s="371" t="s">
        <v>25</v>
      </c>
      <c r="E100" s="371">
        <v>4.39393939393939</v>
      </c>
    </row>
    <row r="101" spans="1:5">
      <c r="A101" s="371">
        <v>5</v>
      </c>
      <c r="B101" s="371" t="s">
        <v>79</v>
      </c>
      <c r="C101" s="371">
        <v>2023</v>
      </c>
      <c r="D101" s="371" t="s">
        <v>25</v>
      </c>
      <c r="E101" s="371">
        <v>6.5151515151515103</v>
      </c>
    </row>
    <row r="102" spans="1:5">
      <c r="A102" s="371">
        <v>8</v>
      </c>
      <c r="B102" s="371" t="s">
        <v>81</v>
      </c>
      <c r="C102" s="371">
        <v>2023</v>
      </c>
      <c r="D102" s="371" t="s">
        <v>25</v>
      </c>
      <c r="E102" s="371">
        <v>8.1818181818181799</v>
      </c>
    </row>
    <row r="103" spans="1:5">
      <c r="A103" s="371">
        <v>11</v>
      </c>
      <c r="B103" s="371" t="s">
        <v>82</v>
      </c>
      <c r="C103" s="371">
        <v>2023</v>
      </c>
      <c r="D103" s="371" t="s">
        <v>25</v>
      </c>
      <c r="E103" s="371">
        <v>2.7272727272727302</v>
      </c>
    </row>
    <row r="104" spans="1:5">
      <c r="A104" s="371">
        <v>13</v>
      </c>
      <c r="B104" s="371" t="s">
        <v>83</v>
      </c>
      <c r="C104" s="371">
        <v>2023</v>
      </c>
      <c r="D104" s="371" t="s">
        <v>25</v>
      </c>
      <c r="E104" s="371">
        <v>10</v>
      </c>
    </row>
    <row r="105" spans="1:5">
      <c r="A105" s="371">
        <v>15</v>
      </c>
      <c r="B105" s="371" t="s">
        <v>84</v>
      </c>
      <c r="C105" s="371">
        <v>2023</v>
      </c>
      <c r="D105" s="371" t="s">
        <v>25</v>
      </c>
      <c r="E105" s="371">
        <v>2.8787878787878798</v>
      </c>
    </row>
    <row r="106" spans="1:5">
      <c r="A106" s="371">
        <v>17</v>
      </c>
      <c r="B106" s="371" t="s">
        <v>85</v>
      </c>
      <c r="C106" s="371">
        <v>2023</v>
      </c>
      <c r="D106" s="371" t="s">
        <v>25</v>
      </c>
      <c r="E106" s="371">
        <v>1.6666666666666701</v>
      </c>
    </row>
    <row r="107" spans="1:5">
      <c r="A107" s="371">
        <v>18</v>
      </c>
      <c r="B107" s="371" t="s">
        <v>86</v>
      </c>
      <c r="C107" s="371">
        <v>2023</v>
      </c>
      <c r="D107" s="371" t="s">
        <v>25</v>
      </c>
      <c r="E107" s="371">
        <v>6.9696969696969697</v>
      </c>
    </row>
    <row r="108" spans="1:5">
      <c r="A108" s="371">
        <v>19</v>
      </c>
      <c r="B108" s="371" t="s">
        <v>87</v>
      </c>
      <c r="C108" s="371">
        <v>2023</v>
      </c>
      <c r="D108" s="371" t="s">
        <v>25</v>
      </c>
      <c r="E108" s="371">
        <v>4.0909090909090899</v>
      </c>
    </row>
    <row r="109" spans="1:5">
      <c r="A109" s="371">
        <v>20</v>
      </c>
      <c r="B109" s="371" t="s">
        <v>88</v>
      </c>
      <c r="C109" s="371">
        <v>2023</v>
      </c>
      <c r="D109" s="371" t="s">
        <v>25</v>
      </c>
      <c r="E109" s="371">
        <v>2.1212121212121202</v>
      </c>
    </row>
    <row r="110" spans="1:5">
      <c r="A110" s="371">
        <v>23</v>
      </c>
      <c r="B110" s="371" t="s">
        <v>89</v>
      </c>
      <c r="C110" s="371">
        <v>2023</v>
      </c>
      <c r="D110" s="371" t="s">
        <v>25</v>
      </c>
      <c r="E110" s="371">
        <v>0.75757575757575801</v>
      </c>
    </row>
    <row r="111" spans="1:5">
      <c r="A111" s="371">
        <v>25</v>
      </c>
      <c r="B111" s="371" t="s">
        <v>90</v>
      </c>
      <c r="C111" s="371">
        <v>2023</v>
      </c>
      <c r="D111" s="371" t="s">
        <v>25</v>
      </c>
      <c r="E111" s="371">
        <v>3.4848484848484902</v>
      </c>
    </row>
    <row r="112" spans="1:5">
      <c r="A112" s="371">
        <v>27</v>
      </c>
      <c r="B112" s="371" t="s">
        <v>91</v>
      </c>
      <c r="C112" s="371">
        <v>2023</v>
      </c>
      <c r="D112" s="371" t="s">
        <v>25</v>
      </c>
      <c r="E112" s="371">
        <v>3.0303030303030298</v>
      </c>
    </row>
    <row r="113" spans="1:5">
      <c r="A113" s="371">
        <v>41</v>
      </c>
      <c r="B113" s="371" t="s">
        <v>92</v>
      </c>
      <c r="C113" s="371">
        <v>2023</v>
      </c>
      <c r="D113" s="371" t="s">
        <v>25</v>
      </c>
      <c r="E113" s="371">
        <v>5.60606060606061</v>
      </c>
    </row>
    <row r="114" spans="1:5">
      <c r="A114" s="371">
        <v>44</v>
      </c>
      <c r="B114" s="371" t="s">
        <v>93</v>
      </c>
      <c r="C114" s="371">
        <v>2023</v>
      </c>
      <c r="D114" s="371" t="s">
        <v>25</v>
      </c>
      <c r="E114" s="371">
        <v>9.5454545454545503</v>
      </c>
    </row>
    <row r="115" spans="1:5">
      <c r="A115" s="371">
        <v>47</v>
      </c>
      <c r="B115" s="371" t="s">
        <v>94</v>
      </c>
      <c r="C115" s="371">
        <v>2023</v>
      </c>
      <c r="D115" s="371" t="s">
        <v>25</v>
      </c>
      <c r="E115" s="371">
        <v>1.9696969696969699</v>
      </c>
    </row>
    <row r="116" spans="1:5">
      <c r="A116" s="371">
        <v>50</v>
      </c>
      <c r="B116" s="371" t="s">
        <v>95</v>
      </c>
      <c r="C116" s="371">
        <v>2023</v>
      </c>
      <c r="D116" s="371" t="s">
        <v>25</v>
      </c>
      <c r="E116" s="371">
        <v>7.8787878787878798</v>
      </c>
    </row>
    <row r="117" spans="1:5">
      <c r="A117" s="371">
        <v>52</v>
      </c>
      <c r="B117" s="371" t="s">
        <v>96</v>
      </c>
      <c r="C117" s="371">
        <v>2023</v>
      </c>
      <c r="D117" s="371" t="s">
        <v>25</v>
      </c>
      <c r="E117" s="371">
        <v>5</v>
      </c>
    </row>
    <row r="118" spans="1:5">
      <c r="A118" s="371">
        <v>54</v>
      </c>
      <c r="B118" s="371" t="s">
        <v>97</v>
      </c>
      <c r="C118" s="371">
        <v>2023</v>
      </c>
      <c r="D118" s="371" t="s">
        <v>25</v>
      </c>
      <c r="E118" s="371">
        <v>8.9393939393939394</v>
      </c>
    </row>
    <row r="119" spans="1:5">
      <c r="A119" s="371">
        <v>63</v>
      </c>
      <c r="B119" s="371" t="s">
        <v>98</v>
      </c>
      <c r="C119" s="371">
        <v>2023</v>
      </c>
      <c r="D119" s="371" t="s">
        <v>25</v>
      </c>
      <c r="E119" s="371">
        <v>5.3030303030303001</v>
      </c>
    </row>
    <row r="120" spans="1:5">
      <c r="A120" s="371">
        <v>66</v>
      </c>
      <c r="B120" s="371" t="s">
        <v>99</v>
      </c>
      <c r="C120" s="371">
        <v>2023</v>
      </c>
      <c r="D120" s="371" t="s">
        <v>25</v>
      </c>
      <c r="E120" s="371">
        <v>0.60606060606060597</v>
      </c>
    </row>
    <row r="121" spans="1:5">
      <c r="A121" s="371">
        <v>68</v>
      </c>
      <c r="B121" s="371" t="s">
        <v>100</v>
      </c>
      <c r="C121" s="371">
        <v>2023</v>
      </c>
      <c r="D121" s="371" t="s">
        <v>25</v>
      </c>
      <c r="E121" s="371">
        <v>7.7272727272727302</v>
      </c>
    </row>
    <row r="122" spans="1:5">
      <c r="A122" s="371">
        <v>70</v>
      </c>
      <c r="B122" s="371" t="s">
        <v>101</v>
      </c>
      <c r="C122" s="371">
        <v>2023</v>
      </c>
      <c r="D122" s="371" t="s">
        <v>25</v>
      </c>
      <c r="E122" s="371">
        <v>5.4545454545454497</v>
      </c>
    </row>
    <row r="123" spans="1:5">
      <c r="A123" s="371">
        <v>73</v>
      </c>
      <c r="B123" s="371" t="s">
        <v>102</v>
      </c>
      <c r="C123" s="371">
        <v>2023</v>
      </c>
      <c r="D123" s="371" t="s">
        <v>25</v>
      </c>
      <c r="E123" s="371">
        <v>8.7878787878787907</v>
      </c>
    </row>
    <row r="124" spans="1:5">
      <c r="A124" s="371">
        <v>76</v>
      </c>
      <c r="B124" s="371" t="s">
        <v>103</v>
      </c>
      <c r="C124" s="371">
        <v>2023</v>
      </c>
      <c r="D124" s="371" t="s">
        <v>25</v>
      </c>
      <c r="E124" s="371">
        <v>1.0606060606060601</v>
      </c>
    </row>
    <row r="125" spans="1:5">
      <c r="A125" s="371">
        <v>81</v>
      </c>
      <c r="B125" s="371" t="s">
        <v>104</v>
      </c>
      <c r="C125" s="371">
        <v>2023</v>
      </c>
      <c r="D125" s="371" t="s">
        <v>25</v>
      </c>
      <c r="E125" s="371">
        <v>3.3333333333333299</v>
      </c>
    </row>
    <row r="126" spans="1:5">
      <c r="A126" s="371">
        <v>85</v>
      </c>
      <c r="B126" s="371" t="s">
        <v>105</v>
      </c>
      <c r="C126" s="371">
        <v>2023</v>
      </c>
      <c r="D126" s="371" t="s">
        <v>25</v>
      </c>
      <c r="E126" s="371">
        <v>1.51515151515152</v>
      </c>
    </row>
    <row r="127" spans="1:5">
      <c r="A127" s="371">
        <v>86</v>
      </c>
      <c r="B127" s="371" t="s">
        <v>106</v>
      </c>
      <c r="C127" s="371">
        <v>2023</v>
      </c>
      <c r="D127" s="371" t="s">
        <v>25</v>
      </c>
      <c r="E127" s="371">
        <v>0.90909090909090895</v>
      </c>
    </row>
    <row r="128" spans="1:5">
      <c r="A128" s="371">
        <v>88</v>
      </c>
      <c r="B128" s="371" t="s">
        <v>107</v>
      </c>
      <c r="C128" s="371">
        <v>2023</v>
      </c>
      <c r="D128" s="371" t="s">
        <v>25</v>
      </c>
      <c r="E128" s="371">
        <v>7.5757575757575797</v>
      </c>
    </row>
    <row r="129" spans="1:5">
      <c r="A129" s="371">
        <v>91</v>
      </c>
      <c r="B129" s="371" t="s">
        <v>108</v>
      </c>
      <c r="C129" s="371">
        <v>2023</v>
      </c>
      <c r="D129" s="371" t="s">
        <v>25</v>
      </c>
      <c r="E129" s="371">
        <v>3.7878787878787898</v>
      </c>
    </row>
    <row r="130" spans="1:5">
      <c r="A130" s="371">
        <v>94</v>
      </c>
      <c r="B130" s="371" t="s">
        <v>109</v>
      </c>
      <c r="C130" s="371">
        <v>2023</v>
      </c>
      <c r="D130" s="371" t="s">
        <v>25</v>
      </c>
      <c r="E130" s="371">
        <v>6.0606060606060597</v>
      </c>
    </row>
    <row r="131" spans="1:5">
      <c r="A131" s="371">
        <v>95</v>
      </c>
      <c r="B131" s="371" t="s">
        <v>110</v>
      </c>
      <c r="C131" s="371">
        <v>2023</v>
      </c>
      <c r="D131" s="371" t="s">
        <v>25</v>
      </c>
      <c r="E131" s="371">
        <v>1.2121212121212099</v>
      </c>
    </row>
    <row r="132" spans="1:5">
      <c r="A132" s="371">
        <v>97</v>
      </c>
      <c r="B132" s="371" t="s">
        <v>111</v>
      </c>
      <c r="C132" s="371">
        <v>2023</v>
      </c>
      <c r="D132" s="371" t="s">
        <v>25</v>
      </c>
      <c r="E132" s="371">
        <v>0.15151515151515199</v>
      </c>
    </row>
    <row r="133" spans="1:5">
      <c r="A133" s="371">
        <v>99</v>
      </c>
      <c r="B133" s="371" t="s">
        <v>112</v>
      </c>
      <c r="C133" s="371">
        <v>2023</v>
      </c>
      <c r="D133" s="371" t="s">
        <v>25</v>
      </c>
      <c r="E133" s="371">
        <v>0.30303030303030298</v>
      </c>
    </row>
    <row r="134" spans="1:5">
      <c r="A134" s="371">
        <v>5</v>
      </c>
      <c r="B134" s="371" t="s">
        <v>79</v>
      </c>
      <c r="C134" s="371">
        <v>2024</v>
      </c>
      <c r="D134" s="371" t="s">
        <v>26</v>
      </c>
      <c r="E134" s="371">
        <v>9.6969696969697008</v>
      </c>
    </row>
    <row r="135" spans="1:5">
      <c r="A135" s="371">
        <v>8</v>
      </c>
      <c r="B135" s="371" t="s">
        <v>81</v>
      </c>
      <c r="C135" s="371">
        <v>2024</v>
      </c>
      <c r="D135" s="371" t="s">
        <v>26</v>
      </c>
      <c r="E135" s="371">
        <v>8.9393939393939394</v>
      </c>
    </row>
    <row r="136" spans="1:5">
      <c r="A136" s="371">
        <v>11</v>
      </c>
      <c r="B136" s="371" t="s">
        <v>82</v>
      </c>
      <c r="C136" s="371">
        <v>2024</v>
      </c>
      <c r="D136" s="371" t="s">
        <v>26</v>
      </c>
      <c r="E136" s="371">
        <v>9.0909090909090899</v>
      </c>
    </row>
    <row r="137" spans="1:5">
      <c r="A137" s="371">
        <v>13</v>
      </c>
      <c r="B137" s="371" t="s">
        <v>83</v>
      </c>
      <c r="C137" s="371">
        <v>2024</v>
      </c>
      <c r="D137" s="371" t="s">
        <v>26</v>
      </c>
      <c r="E137" s="371">
        <v>3.9393939393939399</v>
      </c>
    </row>
    <row r="138" spans="1:5">
      <c r="A138" s="371">
        <v>15</v>
      </c>
      <c r="B138" s="371" t="s">
        <v>84</v>
      </c>
      <c r="C138" s="371">
        <v>2024</v>
      </c>
      <c r="D138" s="371" t="s">
        <v>26</v>
      </c>
      <c r="E138" s="371">
        <v>5.4545454545454497</v>
      </c>
    </row>
    <row r="139" spans="1:5">
      <c r="A139" s="371">
        <v>17</v>
      </c>
      <c r="B139" s="371" t="s">
        <v>85</v>
      </c>
      <c r="C139" s="371">
        <v>2024</v>
      </c>
      <c r="D139" s="371" t="s">
        <v>26</v>
      </c>
      <c r="E139" s="371">
        <v>7.5757575757575797</v>
      </c>
    </row>
    <row r="140" spans="1:5">
      <c r="A140" s="371">
        <v>18</v>
      </c>
      <c r="B140" s="371" t="s">
        <v>86</v>
      </c>
      <c r="C140" s="371">
        <v>2024</v>
      </c>
      <c r="D140" s="371" t="s">
        <v>26</v>
      </c>
      <c r="E140" s="371">
        <v>5.1515151515151496</v>
      </c>
    </row>
    <row r="141" spans="1:5">
      <c r="A141" s="371">
        <v>19</v>
      </c>
      <c r="B141" s="371" t="s">
        <v>87</v>
      </c>
      <c r="C141" s="371">
        <v>2024</v>
      </c>
      <c r="D141" s="371" t="s">
        <v>26</v>
      </c>
      <c r="E141" s="371">
        <v>8.4848484848484809</v>
      </c>
    </row>
    <row r="142" spans="1:5">
      <c r="A142" s="371">
        <v>20</v>
      </c>
      <c r="B142" s="371" t="s">
        <v>88</v>
      </c>
      <c r="C142" s="371">
        <v>2024</v>
      </c>
      <c r="D142" s="371" t="s">
        <v>26</v>
      </c>
      <c r="E142" s="371">
        <v>3.3333333333333299</v>
      </c>
    </row>
    <row r="143" spans="1:5">
      <c r="A143" s="371">
        <v>23</v>
      </c>
      <c r="B143" s="371" t="s">
        <v>89</v>
      </c>
      <c r="C143" s="371">
        <v>2024</v>
      </c>
      <c r="D143" s="371" t="s">
        <v>26</v>
      </c>
      <c r="E143" s="371">
        <v>6.3636363636363598</v>
      </c>
    </row>
    <row r="144" spans="1:5">
      <c r="A144" s="371">
        <v>25</v>
      </c>
      <c r="B144" s="371" t="s">
        <v>90</v>
      </c>
      <c r="C144" s="371">
        <v>2024</v>
      </c>
      <c r="D144" s="371" t="s">
        <v>26</v>
      </c>
      <c r="E144" s="371">
        <v>6.9696969696969697</v>
      </c>
    </row>
    <row r="145" spans="1:5">
      <c r="A145" s="371">
        <v>27</v>
      </c>
      <c r="B145" s="371" t="s">
        <v>91</v>
      </c>
      <c r="C145" s="371">
        <v>2024</v>
      </c>
      <c r="D145" s="371" t="s">
        <v>26</v>
      </c>
      <c r="E145" s="371">
        <v>1.6666666666666701</v>
      </c>
    </row>
    <row r="146" spans="1:5">
      <c r="A146" s="371">
        <v>41</v>
      </c>
      <c r="B146" s="371" t="s">
        <v>92</v>
      </c>
      <c r="C146" s="371">
        <v>2024</v>
      </c>
      <c r="D146" s="371" t="s">
        <v>26</v>
      </c>
      <c r="E146" s="371">
        <v>6.8181818181818201</v>
      </c>
    </row>
    <row r="147" spans="1:5">
      <c r="A147" s="371">
        <v>44</v>
      </c>
      <c r="B147" s="371" t="s">
        <v>93</v>
      </c>
      <c r="C147" s="371">
        <v>2024</v>
      </c>
      <c r="D147" s="371" t="s">
        <v>26</v>
      </c>
      <c r="E147" s="371">
        <v>2.1212121212121202</v>
      </c>
    </row>
    <row r="148" spans="1:5">
      <c r="A148" s="371">
        <v>47</v>
      </c>
      <c r="B148" s="371" t="s">
        <v>94</v>
      </c>
      <c r="C148" s="371">
        <v>2024</v>
      </c>
      <c r="D148" s="371" t="s">
        <v>26</v>
      </c>
      <c r="E148" s="371">
        <v>2.2727272727272698</v>
      </c>
    </row>
    <row r="149" spans="1:5">
      <c r="A149" s="371">
        <v>50</v>
      </c>
      <c r="B149" s="371" t="s">
        <v>95</v>
      </c>
      <c r="C149" s="371">
        <v>2024</v>
      </c>
      <c r="D149" s="371" t="s">
        <v>26</v>
      </c>
      <c r="E149" s="371">
        <v>5.7575757575757596</v>
      </c>
    </row>
    <row r="150" spans="1:5">
      <c r="A150" s="371">
        <v>52</v>
      </c>
      <c r="B150" s="371" t="s">
        <v>96</v>
      </c>
      <c r="C150" s="371">
        <v>2024</v>
      </c>
      <c r="D150" s="371" t="s">
        <v>26</v>
      </c>
      <c r="E150" s="371">
        <v>8.6363636363636402</v>
      </c>
    </row>
    <row r="151" spans="1:5">
      <c r="A151" s="371">
        <v>54</v>
      </c>
      <c r="B151" s="371" t="s">
        <v>97</v>
      </c>
      <c r="C151" s="371">
        <v>2024</v>
      </c>
      <c r="D151" s="371" t="s">
        <v>26</v>
      </c>
      <c r="E151" s="371">
        <v>3.0303030303030298</v>
      </c>
    </row>
    <row r="152" spans="1:5">
      <c r="A152" s="371">
        <v>63</v>
      </c>
      <c r="B152" s="371" t="s">
        <v>98</v>
      </c>
      <c r="C152" s="371">
        <v>2024</v>
      </c>
      <c r="D152" s="371" t="s">
        <v>26</v>
      </c>
      <c r="E152" s="371">
        <v>8.3333333333333304</v>
      </c>
    </row>
    <row r="153" spans="1:5">
      <c r="A153" s="371">
        <v>66</v>
      </c>
      <c r="B153" s="371" t="s">
        <v>99</v>
      </c>
      <c r="C153" s="371">
        <v>2024</v>
      </c>
      <c r="D153" s="371" t="s">
        <v>26</v>
      </c>
      <c r="E153" s="371">
        <v>5.60606060606061</v>
      </c>
    </row>
    <row r="154" spans="1:5">
      <c r="A154" s="371">
        <v>68</v>
      </c>
      <c r="B154" s="371" t="s">
        <v>100</v>
      </c>
      <c r="C154" s="371">
        <v>2024</v>
      </c>
      <c r="D154" s="371" t="s">
        <v>26</v>
      </c>
      <c r="E154" s="371">
        <v>7.7272727272727302</v>
      </c>
    </row>
    <row r="155" spans="1:5">
      <c r="A155" s="371">
        <v>70</v>
      </c>
      <c r="B155" s="371" t="s">
        <v>101</v>
      </c>
      <c r="C155" s="371">
        <v>2024</v>
      </c>
      <c r="D155" s="371" t="s">
        <v>26</v>
      </c>
      <c r="E155" s="371">
        <v>5</v>
      </c>
    </row>
    <row r="156" spans="1:5">
      <c r="A156" s="371">
        <v>73</v>
      </c>
      <c r="B156" s="371" t="s">
        <v>102</v>
      </c>
      <c r="C156" s="371">
        <v>2024</v>
      </c>
      <c r="D156" s="371" t="s">
        <v>26</v>
      </c>
      <c r="E156" s="371">
        <v>3.7878787878787898</v>
      </c>
    </row>
    <row r="157" spans="1:5">
      <c r="A157" s="371">
        <v>76</v>
      </c>
      <c r="B157" s="371" t="s">
        <v>103</v>
      </c>
      <c r="C157" s="371">
        <v>2024</v>
      </c>
      <c r="D157" s="371" t="s">
        <v>26</v>
      </c>
      <c r="E157" s="371">
        <v>10</v>
      </c>
    </row>
    <row r="158" spans="1:5">
      <c r="A158" s="371">
        <v>81</v>
      </c>
      <c r="B158" s="371" t="s">
        <v>104</v>
      </c>
      <c r="C158" s="371">
        <v>2024</v>
      </c>
      <c r="D158" s="371" t="s">
        <v>26</v>
      </c>
      <c r="E158" s="371">
        <v>8.0303030303030294</v>
      </c>
    </row>
    <row r="159" spans="1:5">
      <c r="A159" s="371">
        <v>85</v>
      </c>
      <c r="B159" s="371" t="s">
        <v>105</v>
      </c>
      <c r="C159" s="371">
        <v>2024</v>
      </c>
      <c r="D159" s="371" t="s">
        <v>26</v>
      </c>
      <c r="E159" s="371">
        <v>4.5454545454545396</v>
      </c>
    </row>
    <row r="160" spans="1:5">
      <c r="A160" s="371">
        <v>86</v>
      </c>
      <c r="B160" s="371" t="s">
        <v>106</v>
      </c>
      <c r="C160" s="371">
        <v>2024</v>
      </c>
      <c r="D160" s="371" t="s">
        <v>26</v>
      </c>
      <c r="E160" s="371">
        <v>1.2121212121212099</v>
      </c>
    </row>
    <row r="161" spans="1:5">
      <c r="A161" s="371">
        <v>88</v>
      </c>
      <c r="B161" s="371" t="s">
        <v>107</v>
      </c>
      <c r="C161" s="371">
        <v>2024</v>
      </c>
      <c r="D161" s="371" t="s">
        <v>26</v>
      </c>
      <c r="E161" s="371">
        <v>9.8484848484848495</v>
      </c>
    </row>
    <row r="162" spans="1:5">
      <c r="A162" s="371">
        <v>91</v>
      </c>
      <c r="B162" s="371" t="s">
        <v>108</v>
      </c>
      <c r="C162" s="371">
        <v>2024</v>
      </c>
      <c r="D162" s="371" t="s">
        <v>26</v>
      </c>
      <c r="E162" s="371">
        <v>1.36363636363636</v>
      </c>
    </row>
    <row r="163" spans="1:5">
      <c r="A163" s="371">
        <v>94</v>
      </c>
      <c r="B163" s="371" t="s">
        <v>109</v>
      </c>
      <c r="C163" s="371">
        <v>2024</v>
      </c>
      <c r="D163" s="371" t="s">
        <v>26</v>
      </c>
      <c r="E163" s="371">
        <v>0.45454545454545497</v>
      </c>
    </row>
    <row r="164" spans="1:5">
      <c r="A164" s="371">
        <v>95</v>
      </c>
      <c r="B164" s="371" t="s">
        <v>110</v>
      </c>
      <c r="C164" s="371">
        <v>2024</v>
      </c>
      <c r="D164" s="371" t="s">
        <v>26</v>
      </c>
      <c r="E164" s="371">
        <v>1.51515151515152</v>
      </c>
    </row>
    <row r="165" spans="1:5">
      <c r="A165" s="371">
        <v>97</v>
      </c>
      <c r="B165" s="371" t="s">
        <v>111</v>
      </c>
      <c r="C165" s="371">
        <v>2024</v>
      </c>
      <c r="D165" s="371" t="s">
        <v>26</v>
      </c>
      <c r="E165" s="371">
        <v>0.75757575757575801</v>
      </c>
    </row>
    <row r="166" spans="1:5">
      <c r="A166" s="371">
        <v>99</v>
      </c>
      <c r="B166" s="371" t="s">
        <v>112</v>
      </c>
      <c r="C166" s="371">
        <v>2024</v>
      </c>
      <c r="D166" s="371" t="s">
        <v>26</v>
      </c>
      <c r="E166" s="371">
        <v>0.15151515151515199</v>
      </c>
    </row>
    <row r="167" spans="1:5">
      <c r="A167" s="371">
        <v>5</v>
      </c>
      <c r="B167" s="371" t="s">
        <v>79</v>
      </c>
      <c r="C167" s="371">
        <v>2023</v>
      </c>
      <c r="D167" s="371" t="s">
        <v>26</v>
      </c>
      <c r="E167" s="371">
        <v>7.2727272727272698</v>
      </c>
    </row>
    <row r="168" spans="1:5">
      <c r="A168" s="371">
        <v>8</v>
      </c>
      <c r="B168" s="371" t="s">
        <v>81</v>
      </c>
      <c r="C168" s="371">
        <v>2023</v>
      </c>
      <c r="D168" s="371" t="s">
        <v>26</v>
      </c>
      <c r="E168" s="371">
        <v>7.8787878787878798</v>
      </c>
    </row>
    <row r="169" spans="1:5">
      <c r="A169" s="371">
        <v>11</v>
      </c>
      <c r="B169" s="371" t="s">
        <v>82</v>
      </c>
      <c r="C169" s="371">
        <v>2023</v>
      </c>
      <c r="D169" s="371" t="s">
        <v>26</v>
      </c>
      <c r="E169" s="371">
        <v>9.5454545454545503</v>
      </c>
    </row>
    <row r="170" spans="1:5">
      <c r="A170" s="371">
        <v>13</v>
      </c>
      <c r="B170" s="371" t="s">
        <v>83</v>
      </c>
      <c r="C170" s="371">
        <v>2023</v>
      </c>
      <c r="D170" s="371" t="s">
        <v>26</v>
      </c>
      <c r="E170" s="371">
        <v>5.9090909090909101</v>
      </c>
    </row>
    <row r="171" spans="1:5">
      <c r="A171" s="371">
        <v>15</v>
      </c>
      <c r="B171" s="371" t="s">
        <v>84</v>
      </c>
      <c r="C171" s="371">
        <v>2023</v>
      </c>
      <c r="D171" s="371" t="s">
        <v>26</v>
      </c>
      <c r="E171" s="371">
        <v>4.6969696969696999</v>
      </c>
    </row>
    <row r="172" spans="1:5">
      <c r="A172" s="371">
        <v>17</v>
      </c>
      <c r="B172" s="371" t="s">
        <v>85</v>
      </c>
      <c r="C172" s="371">
        <v>2023</v>
      </c>
      <c r="D172" s="371" t="s">
        <v>26</v>
      </c>
      <c r="E172" s="371">
        <v>6.6666666666666696</v>
      </c>
    </row>
    <row r="173" spans="1:5">
      <c r="A173" s="371">
        <v>18</v>
      </c>
      <c r="B173" s="371" t="s">
        <v>86</v>
      </c>
      <c r="C173" s="371">
        <v>2023</v>
      </c>
      <c r="D173" s="371" t="s">
        <v>26</v>
      </c>
      <c r="E173" s="371">
        <v>2.5757575757575801</v>
      </c>
    </row>
    <row r="174" spans="1:5">
      <c r="A174" s="371">
        <v>19</v>
      </c>
      <c r="B174" s="371" t="s">
        <v>87</v>
      </c>
      <c r="C174" s="371">
        <v>2023</v>
      </c>
      <c r="D174" s="371" t="s">
        <v>26</v>
      </c>
      <c r="E174" s="371">
        <v>1.0606060606060601</v>
      </c>
    </row>
    <row r="175" spans="1:5">
      <c r="A175" s="371">
        <v>20</v>
      </c>
      <c r="B175" s="371" t="s">
        <v>88</v>
      </c>
      <c r="C175" s="371">
        <v>2023</v>
      </c>
      <c r="D175" s="371" t="s">
        <v>26</v>
      </c>
      <c r="E175" s="371">
        <v>6.0606060606060597</v>
      </c>
    </row>
    <row r="176" spans="1:5">
      <c r="A176" s="371">
        <v>23</v>
      </c>
      <c r="B176" s="371" t="s">
        <v>89</v>
      </c>
      <c r="C176" s="371">
        <v>2023</v>
      </c>
      <c r="D176" s="371" t="s">
        <v>26</v>
      </c>
      <c r="E176" s="371">
        <v>3.1818181818181799</v>
      </c>
    </row>
    <row r="177" spans="1:5">
      <c r="A177" s="371">
        <v>25</v>
      </c>
      <c r="B177" s="371" t="s">
        <v>90</v>
      </c>
      <c r="C177" s="371">
        <v>2023</v>
      </c>
      <c r="D177" s="371" t="s">
        <v>26</v>
      </c>
      <c r="E177" s="371">
        <v>7.4242424242424203</v>
      </c>
    </row>
    <row r="178" spans="1:5">
      <c r="A178" s="371">
        <v>27</v>
      </c>
      <c r="B178" s="371" t="s">
        <v>91</v>
      </c>
      <c r="C178" s="371">
        <v>2023</v>
      </c>
      <c r="D178" s="371" t="s">
        <v>26</v>
      </c>
      <c r="E178" s="371">
        <v>2.7272727272727302</v>
      </c>
    </row>
    <row r="179" spans="1:5">
      <c r="A179" s="371">
        <v>41</v>
      </c>
      <c r="B179" s="371" t="s">
        <v>92</v>
      </c>
      <c r="C179" s="371">
        <v>2023</v>
      </c>
      <c r="D179" s="371" t="s">
        <v>26</v>
      </c>
      <c r="E179" s="371">
        <v>8.7878787878787907</v>
      </c>
    </row>
    <row r="180" spans="1:5">
      <c r="A180" s="371">
        <v>44</v>
      </c>
      <c r="B180" s="371" t="s">
        <v>93</v>
      </c>
      <c r="C180" s="371">
        <v>2023</v>
      </c>
      <c r="D180" s="371" t="s">
        <v>26</v>
      </c>
      <c r="E180" s="371">
        <v>1.8181818181818199</v>
      </c>
    </row>
    <row r="181" spans="1:5">
      <c r="A181" s="371">
        <v>47</v>
      </c>
      <c r="B181" s="371" t="s">
        <v>94</v>
      </c>
      <c r="C181" s="371">
        <v>2023</v>
      </c>
      <c r="D181" s="371" t="s">
        <v>26</v>
      </c>
      <c r="E181" s="371">
        <v>5.3030303030303001</v>
      </c>
    </row>
    <row r="182" spans="1:5">
      <c r="A182" s="371">
        <v>50</v>
      </c>
      <c r="B182" s="371" t="s">
        <v>95</v>
      </c>
      <c r="C182" s="371">
        <v>2023</v>
      </c>
      <c r="D182" s="371" t="s">
        <v>26</v>
      </c>
      <c r="E182" s="371">
        <v>4.0909090909090899</v>
      </c>
    </row>
    <row r="183" spans="1:5">
      <c r="A183" s="371">
        <v>52</v>
      </c>
      <c r="B183" s="371" t="s">
        <v>96</v>
      </c>
      <c r="C183" s="371">
        <v>2023</v>
      </c>
      <c r="D183" s="371" t="s">
        <v>26</v>
      </c>
      <c r="E183" s="371">
        <v>3.4848484848484902</v>
      </c>
    </row>
    <row r="184" spans="1:5">
      <c r="A184" s="371">
        <v>54</v>
      </c>
      <c r="B184" s="371" t="s">
        <v>97</v>
      </c>
      <c r="C184" s="371">
        <v>2023</v>
      </c>
      <c r="D184" s="371" t="s">
        <v>26</v>
      </c>
      <c r="E184" s="371">
        <v>4.8484848484848504</v>
      </c>
    </row>
    <row r="185" spans="1:5">
      <c r="A185" s="371">
        <v>63</v>
      </c>
      <c r="B185" s="371" t="s">
        <v>98</v>
      </c>
      <c r="C185" s="371">
        <v>2023</v>
      </c>
      <c r="D185" s="371" t="s">
        <v>26</v>
      </c>
      <c r="E185" s="371">
        <v>7.1212121212121202</v>
      </c>
    </row>
    <row r="186" spans="1:5">
      <c r="A186" s="371">
        <v>66</v>
      </c>
      <c r="B186" s="371" t="s">
        <v>99</v>
      </c>
      <c r="C186" s="371">
        <v>2023</v>
      </c>
      <c r="D186" s="371" t="s">
        <v>26</v>
      </c>
      <c r="E186" s="371">
        <v>8.1818181818181799</v>
      </c>
    </row>
    <row r="187" spans="1:5">
      <c r="A187" s="371">
        <v>68</v>
      </c>
      <c r="B187" s="371" t="s">
        <v>100</v>
      </c>
      <c r="C187" s="371">
        <v>2023</v>
      </c>
      <c r="D187" s="371" t="s">
        <v>26</v>
      </c>
      <c r="E187" s="371">
        <v>6.2121212121212102</v>
      </c>
    </row>
    <row r="188" spans="1:5">
      <c r="A188" s="371">
        <v>70</v>
      </c>
      <c r="B188" s="371" t="s">
        <v>101</v>
      </c>
      <c r="C188" s="371">
        <v>2023</v>
      </c>
      <c r="D188" s="371" t="s">
        <v>26</v>
      </c>
      <c r="E188" s="371">
        <v>2.8787878787878798</v>
      </c>
    </row>
    <row r="189" spans="1:5">
      <c r="A189" s="371">
        <v>73</v>
      </c>
      <c r="B189" s="371" t="s">
        <v>102</v>
      </c>
      <c r="C189" s="371">
        <v>2023</v>
      </c>
      <c r="D189" s="371" t="s">
        <v>26</v>
      </c>
      <c r="E189" s="371">
        <v>3.6363636363636398</v>
      </c>
    </row>
    <row r="190" spans="1:5">
      <c r="A190" s="371">
        <v>76</v>
      </c>
      <c r="B190" s="371" t="s">
        <v>103</v>
      </c>
      <c r="C190" s="371">
        <v>2023</v>
      </c>
      <c r="D190" s="371" t="s">
        <v>26</v>
      </c>
      <c r="E190" s="371">
        <v>9.3939393939393891</v>
      </c>
    </row>
    <row r="191" spans="1:5">
      <c r="A191" s="371">
        <v>81</v>
      </c>
      <c r="B191" s="371" t="s">
        <v>104</v>
      </c>
      <c r="C191" s="371">
        <v>2023</v>
      </c>
      <c r="D191" s="371" t="s">
        <v>26</v>
      </c>
      <c r="E191" s="371">
        <v>6.5151515151515103</v>
      </c>
    </row>
    <row r="192" spans="1:5">
      <c r="A192" s="371">
        <v>85</v>
      </c>
      <c r="B192" s="371" t="s">
        <v>105</v>
      </c>
      <c r="C192" s="371">
        <v>2023</v>
      </c>
      <c r="D192" s="371" t="s">
        <v>26</v>
      </c>
      <c r="E192" s="371">
        <v>4.2424242424242404</v>
      </c>
    </row>
    <row r="193" spans="1:5">
      <c r="A193" s="371">
        <v>86</v>
      </c>
      <c r="B193" s="371" t="s">
        <v>106</v>
      </c>
      <c r="C193" s="371">
        <v>2023</v>
      </c>
      <c r="D193" s="371" t="s">
        <v>26</v>
      </c>
      <c r="E193" s="371">
        <v>2.4242424242424199</v>
      </c>
    </row>
    <row r="194" spans="1:5">
      <c r="A194" s="371">
        <v>88</v>
      </c>
      <c r="B194" s="371" t="s">
        <v>107</v>
      </c>
      <c r="C194" s="371">
        <v>2023</v>
      </c>
      <c r="D194" s="371" t="s">
        <v>26</v>
      </c>
      <c r="E194" s="371">
        <v>9.2424242424242404</v>
      </c>
    </row>
    <row r="195" spans="1:5">
      <c r="A195" s="371">
        <v>91</v>
      </c>
      <c r="B195" s="371" t="s">
        <v>108</v>
      </c>
      <c r="C195" s="371">
        <v>2023</v>
      </c>
      <c r="D195" s="371" t="s">
        <v>26</v>
      </c>
      <c r="E195" s="371">
        <v>0.90909090909090895</v>
      </c>
    </row>
    <row r="196" spans="1:5">
      <c r="A196" s="371">
        <v>94</v>
      </c>
      <c r="B196" s="371" t="s">
        <v>109</v>
      </c>
      <c r="C196" s="371">
        <v>2023</v>
      </c>
      <c r="D196" s="371" t="s">
        <v>26</v>
      </c>
      <c r="E196" s="371">
        <v>0.60606060606060597</v>
      </c>
    </row>
    <row r="197" spans="1:5">
      <c r="A197" s="371">
        <v>95</v>
      </c>
      <c r="B197" s="371" t="s">
        <v>110</v>
      </c>
      <c r="C197" s="371">
        <v>2023</v>
      </c>
      <c r="D197" s="371" t="s">
        <v>26</v>
      </c>
      <c r="E197" s="371">
        <v>1.9696969696969699</v>
      </c>
    </row>
    <row r="198" spans="1:5">
      <c r="A198" s="371">
        <v>97</v>
      </c>
      <c r="B198" s="371" t="s">
        <v>111</v>
      </c>
      <c r="C198" s="371">
        <v>2023</v>
      </c>
      <c r="D198" s="371" t="s">
        <v>26</v>
      </c>
      <c r="E198" s="371">
        <v>4.39393939393939</v>
      </c>
    </row>
    <row r="199" spans="1:5">
      <c r="A199" s="371">
        <v>99</v>
      </c>
      <c r="B199" s="371" t="s">
        <v>112</v>
      </c>
      <c r="C199" s="371">
        <v>2023</v>
      </c>
      <c r="D199" s="371" t="s">
        <v>26</v>
      </c>
      <c r="E199" s="371">
        <v>0.30303030303030298</v>
      </c>
    </row>
    <row r="200" spans="1:5">
      <c r="A200" s="371">
        <v>5</v>
      </c>
      <c r="B200" s="371" t="s">
        <v>79</v>
      </c>
      <c r="C200" s="371">
        <v>2024</v>
      </c>
      <c r="D200" s="371" t="s">
        <v>27</v>
      </c>
      <c r="E200" s="371">
        <v>9.2424242424242404</v>
      </c>
    </row>
    <row r="201" spans="1:5">
      <c r="A201" s="371">
        <v>8</v>
      </c>
      <c r="B201" s="371" t="s">
        <v>81</v>
      </c>
      <c r="C201" s="371">
        <v>2024</v>
      </c>
      <c r="D201" s="371" t="s">
        <v>27</v>
      </c>
      <c r="E201" s="371">
        <v>5.3030303030303001</v>
      </c>
    </row>
    <row r="202" spans="1:5">
      <c r="A202" s="371">
        <v>11</v>
      </c>
      <c r="B202" s="371" t="s">
        <v>82</v>
      </c>
      <c r="C202" s="371">
        <v>2024</v>
      </c>
      <c r="D202" s="371" t="s">
        <v>27</v>
      </c>
      <c r="E202" s="371">
        <v>5.1515151515151496</v>
      </c>
    </row>
    <row r="203" spans="1:5">
      <c r="A203" s="371">
        <v>13</v>
      </c>
      <c r="B203" s="371" t="s">
        <v>83</v>
      </c>
      <c r="C203" s="371">
        <v>2024</v>
      </c>
      <c r="D203" s="371" t="s">
        <v>27</v>
      </c>
      <c r="E203" s="371">
        <v>4.6969696969696999</v>
      </c>
    </row>
    <row r="204" spans="1:5">
      <c r="A204" s="371">
        <v>15</v>
      </c>
      <c r="B204" s="371" t="s">
        <v>84</v>
      </c>
      <c r="C204" s="371">
        <v>2024</v>
      </c>
      <c r="D204" s="371" t="s">
        <v>27</v>
      </c>
      <c r="E204" s="371">
        <v>5.9090909090909101</v>
      </c>
    </row>
    <row r="205" spans="1:5">
      <c r="A205" s="371">
        <v>17</v>
      </c>
      <c r="B205" s="371" t="s">
        <v>85</v>
      </c>
      <c r="C205" s="371">
        <v>2024</v>
      </c>
      <c r="D205" s="371" t="s">
        <v>27</v>
      </c>
      <c r="E205" s="371">
        <v>6.5151515151515103</v>
      </c>
    </row>
    <row r="206" spans="1:5">
      <c r="A206" s="371">
        <v>18</v>
      </c>
      <c r="B206" s="371" t="s">
        <v>86</v>
      </c>
      <c r="C206" s="371">
        <v>2024</v>
      </c>
      <c r="D206" s="371" t="s">
        <v>27</v>
      </c>
      <c r="E206" s="371">
        <v>9.3939393939393891</v>
      </c>
    </row>
    <row r="207" spans="1:5">
      <c r="A207" s="371">
        <v>19</v>
      </c>
      <c r="B207" s="371" t="s">
        <v>87</v>
      </c>
      <c r="C207" s="371">
        <v>2024</v>
      </c>
      <c r="D207" s="371" t="s">
        <v>27</v>
      </c>
      <c r="E207" s="371">
        <v>3.0303030303030298</v>
      </c>
    </row>
    <row r="208" spans="1:5">
      <c r="A208" s="371">
        <v>20</v>
      </c>
      <c r="B208" s="371" t="s">
        <v>88</v>
      </c>
      <c r="C208" s="371">
        <v>2024</v>
      </c>
      <c r="D208" s="371" t="s">
        <v>27</v>
      </c>
      <c r="E208" s="371">
        <v>4.39393939393939</v>
      </c>
    </row>
    <row r="209" spans="1:5">
      <c r="A209" s="371">
        <v>23</v>
      </c>
      <c r="B209" s="371" t="s">
        <v>89</v>
      </c>
      <c r="C209" s="371">
        <v>2024</v>
      </c>
      <c r="D209" s="371" t="s">
        <v>27</v>
      </c>
      <c r="E209" s="371">
        <v>3.3333333333333299</v>
      </c>
    </row>
    <row r="210" spans="1:5">
      <c r="A210" s="371">
        <v>25</v>
      </c>
      <c r="B210" s="371" t="s">
        <v>90</v>
      </c>
      <c r="C210" s="371">
        <v>2024</v>
      </c>
      <c r="D210" s="371" t="s">
        <v>27</v>
      </c>
      <c r="E210" s="371">
        <v>9.8484848484848495</v>
      </c>
    </row>
    <row r="211" spans="1:5">
      <c r="A211" s="371">
        <v>27</v>
      </c>
      <c r="B211" s="371" t="s">
        <v>91</v>
      </c>
      <c r="C211" s="371">
        <v>2024</v>
      </c>
      <c r="D211" s="371" t="s">
        <v>27</v>
      </c>
      <c r="E211" s="371">
        <v>2.1212121212121202</v>
      </c>
    </row>
    <row r="212" spans="1:5">
      <c r="A212" s="371">
        <v>41</v>
      </c>
      <c r="B212" s="371" t="s">
        <v>92</v>
      </c>
      <c r="C212" s="371">
        <v>2024</v>
      </c>
      <c r="D212" s="371" t="s">
        <v>27</v>
      </c>
      <c r="E212" s="371">
        <v>7.2727272727272698</v>
      </c>
    </row>
    <row r="213" spans="1:5">
      <c r="A213" s="371">
        <v>44</v>
      </c>
      <c r="B213" s="371" t="s">
        <v>93</v>
      </c>
      <c r="C213" s="371">
        <v>2024</v>
      </c>
      <c r="D213" s="371" t="s">
        <v>27</v>
      </c>
      <c r="E213" s="371">
        <v>2.4242424242424199</v>
      </c>
    </row>
    <row r="214" spans="1:5">
      <c r="A214" s="371">
        <v>47</v>
      </c>
      <c r="B214" s="371" t="s">
        <v>94</v>
      </c>
      <c r="C214" s="371">
        <v>2024</v>
      </c>
      <c r="D214" s="371" t="s">
        <v>27</v>
      </c>
      <c r="E214" s="371">
        <v>3.9393939393939399</v>
      </c>
    </row>
    <row r="215" spans="1:5">
      <c r="A215" s="371">
        <v>50</v>
      </c>
      <c r="B215" s="371" t="s">
        <v>95</v>
      </c>
      <c r="C215" s="371">
        <v>2024</v>
      </c>
      <c r="D215" s="371" t="s">
        <v>27</v>
      </c>
      <c r="E215" s="371">
        <v>7.8787878787878798</v>
      </c>
    </row>
    <row r="216" spans="1:5">
      <c r="A216" s="371">
        <v>52</v>
      </c>
      <c r="B216" s="371" t="s">
        <v>96</v>
      </c>
      <c r="C216" s="371">
        <v>2024</v>
      </c>
      <c r="D216" s="371" t="s">
        <v>27</v>
      </c>
      <c r="E216" s="371">
        <v>8.1818181818181799</v>
      </c>
    </row>
    <row r="217" spans="1:5">
      <c r="A217" s="371">
        <v>54</v>
      </c>
      <c r="B217" s="371" t="s">
        <v>97</v>
      </c>
      <c r="C217" s="371">
        <v>2024</v>
      </c>
      <c r="D217" s="371" t="s">
        <v>27</v>
      </c>
      <c r="E217" s="371">
        <v>8.6363636363636402</v>
      </c>
    </row>
    <row r="218" spans="1:5">
      <c r="A218" s="371">
        <v>63</v>
      </c>
      <c r="B218" s="371" t="s">
        <v>98</v>
      </c>
      <c r="C218" s="371">
        <v>2024</v>
      </c>
      <c r="D218" s="371" t="s">
        <v>27</v>
      </c>
      <c r="E218" s="371">
        <v>6.0606060606060597</v>
      </c>
    </row>
    <row r="219" spans="1:5">
      <c r="A219" s="371">
        <v>66</v>
      </c>
      <c r="B219" s="371" t="s">
        <v>99</v>
      </c>
      <c r="C219" s="371">
        <v>2024</v>
      </c>
      <c r="D219" s="371" t="s">
        <v>27</v>
      </c>
      <c r="E219" s="371">
        <v>7.1212121212121202</v>
      </c>
    </row>
    <row r="220" spans="1:5">
      <c r="A220" s="371">
        <v>68</v>
      </c>
      <c r="B220" s="371" t="s">
        <v>100</v>
      </c>
      <c r="C220" s="371">
        <v>2024</v>
      </c>
      <c r="D220" s="371" t="s">
        <v>27</v>
      </c>
      <c r="E220" s="371">
        <v>8.9393939393939394</v>
      </c>
    </row>
    <row r="221" spans="1:5">
      <c r="A221" s="371">
        <v>70</v>
      </c>
      <c r="B221" s="371" t="s">
        <v>101</v>
      </c>
      <c r="C221" s="371">
        <v>2024</v>
      </c>
      <c r="D221" s="371" t="s">
        <v>27</v>
      </c>
      <c r="E221" s="371">
        <v>2.5757575757575801</v>
      </c>
    </row>
    <row r="222" spans="1:5">
      <c r="A222" s="371">
        <v>73</v>
      </c>
      <c r="B222" s="371" t="s">
        <v>102</v>
      </c>
      <c r="C222" s="371">
        <v>2024</v>
      </c>
      <c r="D222" s="371" t="s">
        <v>27</v>
      </c>
      <c r="E222" s="371">
        <v>6.2121212121212102</v>
      </c>
    </row>
    <row r="223" spans="1:5">
      <c r="A223" s="371">
        <v>76</v>
      </c>
      <c r="B223" s="371" t="s">
        <v>103</v>
      </c>
      <c r="C223" s="371">
        <v>2024</v>
      </c>
      <c r="D223" s="371" t="s">
        <v>27</v>
      </c>
      <c r="E223" s="371">
        <v>8.4848484848484809</v>
      </c>
    </row>
    <row r="224" spans="1:5">
      <c r="A224" s="371">
        <v>81</v>
      </c>
      <c r="B224" s="371" t="s">
        <v>104</v>
      </c>
      <c r="C224" s="371">
        <v>2024</v>
      </c>
      <c r="D224" s="371" t="s">
        <v>27</v>
      </c>
      <c r="E224" s="371">
        <v>4.2424242424242404</v>
      </c>
    </row>
    <row r="225" spans="1:5">
      <c r="A225" s="371">
        <v>85</v>
      </c>
      <c r="B225" s="371" t="s">
        <v>105</v>
      </c>
      <c r="C225" s="371">
        <v>2024</v>
      </c>
      <c r="D225" s="371" t="s">
        <v>27</v>
      </c>
      <c r="E225" s="371">
        <v>5.4545454545454497</v>
      </c>
    </row>
    <row r="226" spans="1:5">
      <c r="A226" s="371">
        <v>86</v>
      </c>
      <c r="B226" s="371" t="s">
        <v>106</v>
      </c>
      <c r="C226" s="371">
        <v>2024</v>
      </c>
      <c r="D226" s="371" t="s">
        <v>27</v>
      </c>
      <c r="E226" s="371">
        <v>1.2121212121212099</v>
      </c>
    </row>
    <row r="227" spans="1:5">
      <c r="A227" s="371">
        <v>88</v>
      </c>
      <c r="B227" s="371" t="s">
        <v>107</v>
      </c>
      <c r="C227" s="371">
        <v>2024</v>
      </c>
      <c r="D227" s="371" t="s">
        <v>27</v>
      </c>
      <c r="E227" s="371">
        <v>9.6969696969697008</v>
      </c>
    </row>
    <row r="228" spans="1:5">
      <c r="A228" s="371">
        <v>91</v>
      </c>
      <c r="B228" s="371" t="s">
        <v>108</v>
      </c>
      <c r="C228" s="371">
        <v>2024</v>
      </c>
      <c r="D228" s="371" t="s">
        <v>27</v>
      </c>
      <c r="E228" s="371">
        <v>1.9696969696969699</v>
      </c>
    </row>
    <row r="229" spans="1:5">
      <c r="A229" s="371">
        <v>94</v>
      </c>
      <c r="B229" s="371" t="s">
        <v>109</v>
      </c>
      <c r="C229" s="371">
        <v>2024</v>
      </c>
      <c r="D229" s="371" t="s">
        <v>27</v>
      </c>
      <c r="E229" s="371">
        <v>0.75757575757575801</v>
      </c>
    </row>
    <row r="230" spans="1:5">
      <c r="A230" s="371">
        <v>95</v>
      </c>
      <c r="B230" s="371" t="s">
        <v>110</v>
      </c>
      <c r="C230" s="371">
        <v>2024</v>
      </c>
      <c r="D230" s="371" t="s">
        <v>27</v>
      </c>
      <c r="E230" s="371">
        <v>1.0606060606060601</v>
      </c>
    </row>
    <row r="231" spans="1:5">
      <c r="A231" s="371">
        <v>97</v>
      </c>
      <c r="B231" s="371" t="s">
        <v>111</v>
      </c>
      <c r="C231" s="371">
        <v>2024</v>
      </c>
      <c r="D231" s="371" t="s">
        <v>27</v>
      </c>
      <c r="E231" s="371">
        <v>3.6363636363636398</v>
      </c>
    </row>
    <row r="232" spans="1:5">
      <c r="A232" s="371">
        <v>99</v>
      </c>
      <c r="B232" s="371" t="s">
        <v>112</v>
      </c>
      <c r="C232" s="371">
        <v>2024</v>
      </c>
      <c r="D232" s="371" t="s">
        <v>27</v>
      </c>
      <c r="E232" s="371">
        <v>0.30303030303030298</v>
      </c>
    </row>
    <row r="233" spans="1:5">
      <c r="A233" s="371">
        <v>5</v>
      </c>
      <c r="B233" s="371" t="s">
        <v>79</v>
      </c>
      <c r="C233" s="371">
        <v>2023</v>
      </c>
      <c r="D233" s="371" t="s">
        <v>27</v>
      </c>
      <c r="E233" s="371">
        <v>7.7272727272727302</v>
      </c>
    </row>
    <row r="234" spans="1:5">
      <c r="A234" s="371">
        <v>8</v>
      </c>
      <c r="B234" s="371" t="s">
        <v>81</v>
      </c>
      <c r="C234" s="371">
        <v>2023</v>
      </c>
      <c r="D234" s="371" t="s">
        <v>27</v>
      </c>
      <c r="E234" s="371">
        <v>5.60606060606061</v>
      </c>
    </row>
    <row r="235" spans="1:5">
      <c r="A235" s="371">
        <v>11</v>
      </c>
      <c r="B235" s="371" t="s">
        <v>82</v>
      </c>
      <c r="C235" s="371">
        <v>2023</v>
      </c>
      <c r="D235" s="371" t="s">
        <v>27</v>
      </c>
      <c r="E235" s="371">
        <v>4.8484848484848504</v>
      </c>
    </row>
    <row r="236" spans="1:5">
      <c r="A236" s="371">
        <v>13</v>
      </c>
      <c r="B236" s="371" t="s">
        <v>83</v>
      </c>
      <c r="C236" s="371">
        <v>2023</v>
      </c>
      <c r="D236" s="371" t="s">
        <v>27</v>
      </c>
      <c r="E236" s="371">
        <v>4.5454545454545396</v>
      </c>
    </row>
    <row r="237" spans="1:5">
      <c r="A237" s="371">
        <v>15</v>
      </c>
      <c r="B237" s="371" t="s">
        <v>84</v>
      </c>
      <c r="C237" s="371">
        <v>2023</v>
      </c>
      <c r="D237" s="371" t="s">
        <v>27</v>
      </c>
      <c r="E237" s="371">
        <v>4.0909090909090899</v>
      </c>
    </row>
    <row r="238" spans="1:5">
      <c r="A238" s="371">
        <v>17</v>
      </c>
      <c r="B238" s="371" t="s">
        <v>85</v>
      </c>
      <c r="C238" s="371">
        <v>2023</v>
      </c>
      <c r="D238" s="371" t="s">
        <v>27</v>
      </c>
      <c r="E238" s="371">
        <v>7.5757575757575797</v>
      </c>
    </row>
    <row r="239" spans="1:5">
      <c r="A239" s="371">
        <v>18</v>
      </c>
      <c r="B239" s="371" t="s">
        <v>86</v>
      </c>
      <c r="C239" s="371">
        <v>2023</v>
      </c>
      <c r="D239" s="371" t="s">
        <v>27</v>
      </c>
      <c r="E239" s="371">
        <v>6.9696969696969697</v>
      </c>
    </row>
    <row r="240" spans="1:5">
      <c r="A240" s="371">
        <v>19</v>
      </c>
      <c r="B240" s="371" t="s">
        <v>87</v>
      </c>
      <c r="C240" s="371">
        <v>2023</v>
      </c>
      <c r="D240" s="371" t="s">
        <v>27</v>
      </c>
      <c r="E240" s="371">
        <v>1.6666666666666701</v>
      </c>
    </row>
    <row r="241" spans="1:5">
      <c r="A241" s="371">
        <v>20</v>
      </c>
      <c r="B241" s="371" t="s">
        <v>88</v>
      </c>
      <c r="C241" s="371">
        <v>2023</v>
      </c>
      <c r="D241" s="371" t="s">
        <v>27</v>
      </c>
      <c r="E241" s="371">
        <v>3.1818181818181799</v>
      </c>
    </row>
    <row r="242" spans="1:5">
      <c r="A242" s="371">
        <v>23</v>
      </c>
      <c r="B242" s="371" t="s">
        <v>89</v>
      </c>
      <c r="C242" s="371">
        <v>2023</v>
      </c>
      <c r="D242" s="371" t="s">
        <v>27</v>
      </c>
      <c r="E242" s="371">
        <v>2.2727272727272698</v>
      </c>
    </row>
    <row r="243" spans="1:5">
      <c r="A243" s="371">
        <v>25</v>
      </c>
      <c r="B243" s="371" t="s">
        <v>90</v>
      </c>
      <c r="C243" s="371">
        <v>2023</v>
      </c>
      <c r="D243" s="371" t="s">
        <v>27</v>
      </c>
      <c r="E243" s="371">
        <v>6.6666666666666696</v>
      </c>
    </row>
    <row r="244" spans="1:5">
      <c r="A244" s="371">
        <v>27</v>
      </c>
      <c r="B244" s="371" t="s">
        <v>91</v>
      </c>
      <c r="C244" s="371">
        <v>2023</v>
      </c>
      <c r="D244" s="371" t="s">
        <v>27</v>
      </c>
      <c r="E244" s="371">
        <v>2.7272727272727302</v>
      </c>
    </row>
    <row r="245" spans="1:5">
      <c r="A245" s="371">
        <v>41</v>
      </c>
      <c r="B245" s="371" t="s">
        <v>92</v>
      </c>
      <c r="C245" s="371">
        <v>2023</v>
      </c>
      <c r="D245" s="371" t="s">
        <v>27</v>
      </c>
      <c r="E245" s="371">
        <v>9.5454545454545503</v>
      </c>
    </row>
    <row r="246" spans="1:5">
      <c r="A246" s="371">
        <v>44</v>
      </c>
      <c r="B246" s="371" t="s">
        <v>93</v>
      </c>
      <c r="C246" s="371">
        <v>2023</v>
      </c>
      <c r="D246" s="371" t="s">
        <v>27</v>
      </c>
      <c r="E246" s="371">
        <v>1.51515151515152</v>
      </c>
    </row>
    <row r="247" spans="1:5">
      <c r="A247" s="371">
        <v>47</v>
      </c>
      <c r="B247" s="371" t="s">
        <v>94</v>
      </c>
      <c r="C247" s="371">
        <v>2023</v>
      </c>
      <c r="D247" s="371" t="s">
        <v>27</v>
      </c>
      <c r="E247" s="371">
        <v>3.4848484848484902</v>
      </c>
    </row>
    <row r="248" spans="1:5">
      <c r="A248" s="371">
        <v>50</v>
      </c>
      <c r="B248" s="371" t="s">
        <v>95</v>
      </c>
      <c r="C248" s="371">
        <v>2023</v>
      </c>
      <c r="D248" s="371" t="s">
        <v>27</v>
      </c>
      <c r="E248" s="371">
        <v>3.7878787878787898</v>
      </c>
    </row>
    <row r="249" spans="1:5">
      <c r="A249" s="371">
        <v>52</v>
      </c>
      <c r="B249" s="371" t="s">
        <v>96</v>
      </c>
      <c r="C249" s="371">
        <v>2023</v>
      </c>
      <c r="D249" s="371" t="s">
        <v>27</v>
      </c>
      <c r="E249" s="371">
        <v>6.3636363636363598</v>
      </c>
    </row>
    <row r="250" spans="1:5">
      <c r="A250" s="371">
        <v>54</v>
      </c>
      <c r="B250" s="371" t="s">
        <v>97</v>
      </c>
      <c r="C250" s="371">
        <v>2023</v>
      </c>
      <c r="D250" s="371" t="s">
        <v>27</v>
      </c>
      <c r="E250" s="371">
        <v>9.0909090909090899</v>
      </c>
    </row>
    <row r="251" spans="1:5">
      <c r="A251" s="371">
        <v>63</v>
      </c>
      <c r="B251" s="371" t="s">
        <v>98</v>
      </c>
      <c r="C251" s="371">
        <v>2023</v>
      </c>
      <c r="D251" s="371" t="s">
        <v>27</v>
      </c>
      <c r="E251" s="371">
        <v>8.7878787878787907</v>
      </c>
    </row>
    <row r="252" spans="1:5">
      <c r="A252" s="371">
        <v>66</v>
      </c>
      <c r="B252" s="371" t="s">
        <v>99</v>
      </c>
      <c r="C252" s="371">
        <v>2023</v>
      </c>
      <c r="D252" s="371" t="s">
        <v>27</v>
      </c>
      <c r="E252" s="371">
        <v>7.4242424242424203</v>
      </c>
    </row>
    <row r="253" spans="1:5">
      <c r="A253" s="371">
        <v>68</v>
      </c>
      <c r="B253" s="371" t="s">
        <v>100</v>
      </c>
      <c r="C253" s="371">
        <v>2023</v>
      </c>
      <c r="D253" s="371" t="s">
        <v>27</v>
      </c>
      <c r="E253" s="371">
        <v>8.0303030303030294</v>
      </c>
    </row>
    <row r="254" spans="1:5">
      <c r="A254" s="371">
        <v>70</v>
      </c>
      <c r="B254" s="371" t="s">
        <v>101</v>
      </c>
      <c r="C254" s="371">
        <v>2023</v>
      </c>
      <c r="D254" s="371" t="s">
        <v>27</v>
      </c>
      <c r="E254" s="371">
        <v>1.8181818181818199</v>
      </c>
    </row>
    <row r="255" spans="1:5">
      <c r="A255" s="371">
        <v>73</v>
      </c>
      <c r="B255" s="371" t="s">
        <v>102</v>
      </c>
      <c r="C255" s="371">
        <v>2023</v>
      </c>
      <c r="D255" s="371" t="s">
        <v>27</v>
      </c>
      <c r="E255" s="371">
        <v>6.8181818181818201</v>
      </c>
    </row>
    <row r="256" spans="1:5">
      <c r="A256" s="371">
        <v>76</v>
      </c>
      <c r="B256" s="371" t="s">
        <v>103</v>
      </c>
      <c r="C256" s="371">
        <v>2023</v>
      </c>
      <c r="D256" s="371" t="s">
        <v>27</v>
      </c>
      <c r="E256" s="371">
        <v>10</v>
      </c>
    </row>
    <row r="257" spans="1:5">
      <c r="A257" s="371">
        <v>81</v>
      </c>
      <c r="B257" s="371" t="s">
        <v>104</v>
      </c>
      <c r="C257" s="371">
        <v>2023</v>
      </c>
      <c r="D257" s="371" t="s">
        <v>27</v>
      </c>
      <c r="E257" s="371">
        <v>8.3333333333333304</v>
      </c>
    </row>
    <row r="258" spans="1:5">
      <c r="A258" s="371">
        <v>85</v>
      </c>
      <c r="B258" s="371" t="s">
        <v>105</v>
      </c>
      <c r="C258" s="371">
        <v>2023</v>
      </c>
      <c r="D258" s="371" t="s">
        <v>27</v>
      </c>
      <c r="E258" s="371">
        <v>5.7575757575757596</v>
      </c>
    </row>
    <row r="259" spans="1:5">
      <c r="A259" s="371">
        <v>86</v>
      </c>
      <c r="B259" s="371" t="s">
        <v>106</v>
      </c>
      <c r="C259" s="371">
        <v>2023</v>
      </c>
      <c r="D259" s="371" t="s">
        <v>27</v>
      </c>
      <c r="E259" s="371">
        <v>1.36363636363636</v>
      </c>
    </row>
    <row r="260" spans="1:5">
      <c r="A260" s="371">
        <v>88</v>
      </c>
      <c r="B260" s="371" t="s">
        <v>107</v>
      </c>
      <c r="C260" s="371">
        <v>2023</v>
      </c>
      <c r="D260" s="371" t="s">
        <v>27</v>
      </c>
      <c r="E260" s="371">
        <v>5</v>
      </c>
    </row>
    <row r="261" spans="1:5">
      <c r="A261" s="371">
        <v>91</v>
      </c>
      <c r="B261" s="371" t="s">
        <v>108</v>
      </c>
      <c r="C261" s="371">
        <v>2023</v>
      </c>
      <c r="D261" s="371" t="s">
        <v>27</v>
      </c>
      <c r="E261" s="371">
        <v>2.8787878787878798</v>
      </c>
    </row>
    <row r="262" spans="1:5">
      <c r="A262" s="371">
        <v>94</v>
      </c>
      <c r="B262" s="371" t="s">
        <v>109</v>
      </c>
      <c r="C262" s="371">
        <v>2023</v>
      </c>
      <c r="D262" s="371" t="s">
        <v>27</v>
      </c>
      <c r="E262" s="371">
        <v>0.45454545454545497</v>
      </c>
    </row>
    <row r="263" spans="1:5">
      <c r="A263" s="371">
        <v>95</v>
      </c>
      <c r="B263" s="371" t="s">
        <v>110</v>
      </c>
      <c r="C263" s="371">
        <v>2023</v>
      </c>
      <c r="D263" s="371" t="s">
        <v>27</v>
      </c>
      <c r="E263" s="371">
        <v>0.90909090909090895</v>
      </c>
    </row>
    <row r="264" spans="1:5">
      <c r="A264" s="371">
        <v>97</v>
      </c>
      <c r="B264" s="371" t="s">
        <v>111</v>
      </c>
      <c r="C264" s="371">
        <v>2023</v>
      </c>
      <c r="D264" s="371" t="s">
        <v>27</v>
      </c>
      <c r="E264" s="371">
        <v>0.60606060606060597</v>
      </c>
    </row>
    <row r="265" spans="1:5">
      <c r="A265" s="371">
        <v>99</v>
      </c>
      <c r="B265" s="371" t="s">
        <v>112</v>
      </c>
      <c r="C265" s="371">
        <v>2023</v>
      </c>
      <c r="D265" s="371" t="s">
        <v>27</v>
      </c>
      <c r="E265" s="371">
        <v>0.15151515151515199</v>
      </c>
    </row>
    <row r="266" spans="1:5">
      <c r="A266" s="371">
        <v>5</v>
      </c>
      <c r="B266" s="371" t="s">
        <v>79</v>
      </c>
      <c r="C266" s="371">
        <v>2024</v>
      </c>
      <c r="D266" s="371" t="s">
        <v>308</v>
      </c>
      <c r="E266" s="371">
        <v>9.8484848484848495</v>
      </c>
    </row>
    <row r="267" spans="1:5">
      <c r="A267" s="371">
        <v>8</v>
      </c>
      <c r="B267" s="371" t="s">
        <v>81</v>
      </c>
      <c r="C267" s="371">
        <v>2024</v>
      </c>
      <c r="D267" s="371" t="s">
        <v>308</v>
      </c>
      <c r="E267" s="371">
        <v>7.2727272727272698</v>
      </c>
    </row>
    <row r="268" spans="1:5">
      <c r="A268" s="371">
        <v>11</v>
      </c>
      <c r="B268" s="371" t="s">
        <v>82</v>
      </c>
      <c r="C268" s="371">
        <v>2024</v>
      </c>
      <c r="D268" s="371" t="s">
        <v>308</v>
      </c>
      <c r="E268" s="371">
        <v>8.4848484848484809</v>
      </c>
    </row>
    <row r="269" spans="1:5">
      <c r="A269" s="371">
        <v>13</v>
      </c>
      <c r="B269" s="371" t="s">
        <v>83</v>
      </c>
      <c r="C269" s="371">
        <v>2024</v>
      </c>
      <c r="D269" s="371" t="s">
        <v>308</v>
      </c>
      <c r="E269" s="371">
        <v>4.6969696969696999</v>
      </c>
    </row>
    <row r="270" spans="1:5">
      <c r="A270" s="371">
        <v>15</v>
      </c>
      <c r="B270" s="371" t="s">
        <v>84</v>
      </c>
      <c r="C270" s="371">
        <v>2024</v>
      </c>
      <c r="D270" s="371" t="s">
        <v>308</v>
      </c>
      <c r="E270" s="371">
        <v>8.9393939393939394</v>
      </c>
    </row>
    <row r="271" spans="1:5">
      <c r="A271" s="371">
        <v>17</v>
      </c>
      <c r="B271" s="371" t="s">
        <v>85</v>
      </c>
      <c r="C271" s="371">
        <v>2024</v>
      </c>
      <c r="D271" s="371" t="s">
        <v>308</v>
      </c>
      <c r="E271" s="371">
        <v>8.3333333333333304</v>
      </c>
    </row>
    <row r="272" spans="1:5">
      <c r="A272" s="371">
        <v>18</v>
      </c>
      <c r="B272" s="371" t="s">
        <v>86</v>
      </c>
      <c r="C272" s="371">
        <v>2024</v>
      </c>
      <c r="D272" s="371" t="s">
        <v>308</v>
      </c>
      <c r="E272" s="371">
        <v>8.1818181818181799</v>
      </c>
    </row>
    <row r="273" spans="1:5">
      <c r="A273" s="371">
        <v>19</v>
      </c>
      <c r="B273" s="371" t="s">
        <v>87</v>
      </c>
      <c r="C273" s="371">
        <v>2024</v>
      </c>
      <c r="D273" s="371" t="s">
        <v>308</v>
      </c>
      <c r="E273" s="371">
        <v>3.9393939393939399</v>
      </c>
    </row>
    <row r="274" spans="1:5">
      <c r="A274" s="371">
        <v>20</v>
      </c>
      <c r="B274" s="371" t="s">
        <v>88</v>
      </c>
      <c r="C274" s="371">
        <v>2024</v>
      </c>
      <c r="D274" s="371" t="s">
        <v>308</v>
      </c>
      <c r="E274" s="371">
        <v>3.6363636363636398</v>
      </c>
    </row>
    <row r="275" spans="1:5">
      <c r="A275" s="371">
        <v>23</v>
      </c>
      <c r="B275" s="371" t="s">
        <v>89</v>
      </c>
      <c r="C275" s="371">
        <v>2024</v>
      </c>
      <c r="D275" s="371" t="s">
        <v>308</v>
      </c>
      <c r="E275" s="371">
        <v>2.4242424242424199</v>
      </c>
    </row>
    <row r="276" spans="1:5">
      <c r="A276" s="371">
        <v>25</v>
      </c>
      <c r="B276" s="371" t="s">
        <v>90</v>
      </c>
      <c r="C276" s="371">
        <v>2024</v>
      </c>
      <c r="D276" s="371" t="s">
        <v>308</v>
      </c>
      <c r="E276" s="371">
        <v>10</v>
      </c>
    </row>
    <row r="277" spans="1:5">
      <c r="A277" s="371">
        <v>27</v>
      </c>
      <c r="B277" s="371" t="s">
        <v>91</v>
      </c>
      <c r="C277" s="371">
        <v>2024</v>
      </c>
      <c r="D277" s="371" t="s">
        <v>308</v>
      </c>
      <c r="E277" s="371">
        <v>1.8181818181818199</v>
      </c>
    </row>
    <row r="278" spans="1:5">
      <c r="A278" s="371">
        <v>41</v>
      </c>
      <c r="B278" s="371" t="s">
        <v>92</v>
      </c>
      <c r="C278" s="371">
        <v>2024</v>
      </c>
      <c r="D278" s="371" t="s">
        <v>308</v>
      </c>
      <c r="E278" s="371">
        <v>5.9090909090909101</v>
      </c>
    </row>
    <row r="279" spans="1:5">
      <c r="A279" s="371">
        <v>44</v>
      </c>
      <c r="B279" s="371" t="s">
        <v>93</v>
      </c>
      <c r="C279" s="371">
        <v>2024</v>
      </c>
      <c r="D279" s="371" t="s">
        <v>308</v>
      </c>
      <c r="E279" s="371">
        <v>1.9696969696969699</v>
      </c>
    </row>
    <row r="280" spans="1:5">
      <c r="A280" s="371">
        <v>47</v>
      </c>
      <c r="B280" s="371" t="s">
        <v>94</v>
      </c>
      <c r="C280" s="371">
        <v>2024</v>
      </c>
      <c r="D280" s="371" t="s">
        <v>308</v>
      </c>
      <c r="E280" s="371">
        <v>3.1818181818181799</v>
      </c>
    </row>
    <row r="281" spans="1:5">
      <c r="A281" s="371">
        <v>50</v>
      </c>
      <c r="B281" s="371" t="s">
        <v>95</v>
      </c>
      <c r="C281" s="371">
        <v>2024</v>
      </c>
      <c r="D281" s="371" t="s">
        <v>308</v>
      </c>
      <c r="E281" s="371">
        <v>6.9696969696969697</v>
      </c>
    </row>
    <row r="282" spans="1:5">
      <c r="A282" s="371">
        <v>52</v>
      </c>
      <c r="B282" s="371" t="s">
        <v>96</v>
      </c>
      <c r="C282" s="371">
        <v>2024</v>
      </c>
      <c r="D282" s="371" t="s">
        <v>308</v>
      </c>
      <c r="E282" s="371">
        <v>9.3939393939393891</v>
      </c>
    </row>
    <row r="283" spans="1:5">
      <c r="A283" s="371">
        <v>54</v>
      </c>
      <c r="B283" s="371" t="s">
        <v>97</v>
      </c>
      <c r="C283" s="371">
        <v>2024</v>
      </c>
      <c r="D283" s="371" t="s">
        <v>308</v>
      </c>
      <c r="E283" s="371">
        <v>5.3030303030303001</v>
      </c>
    </row>
    <row r="284" spans="1:5">
      <c r="A284" s="371">
        <v>63</v>
      </c>
      <c r="B284" s="371" t="s">
        <v>98</v>
      </c>
      <c r="C284" s="371">
        <v>2024</v>
      </c>
      <c r="D284" s="371" t="s">
        <v>308</v>
      </c>
      <c r="E284" s="371">
        <v>4.8484848484848504</v>
      </c>
    </row>
    <row r="285" spans="1:5">
      <c r="A285" s="371">
        <v>66</v>
      </c>
      <c r="B285" s="371" t="s">
        <v>99</v>
      </c>
      <c r="C285" s="371">
        <v>2024</v>
      </c>
      <c r="D285" s="371" t="s">
        <v>308</v>
      </c>
      <c r="E285" s="371">
        <v>6.0606060606060597</v>
      </c>
    </row>
    <row r="286" spans="1:5">
      <c r="A286" s="371">
        <v>68</v>
      </c>
      <c r="B286" s="371" t="s">
        <v>100</v>
      </c>
      <c r="C286" s="371">
        <v>2024</v>
      </c>
      <c r="D286" s="371" t="s">
        <v>308</v>
      </c>
      <c r="E286" s="371">
        <v>6.8181818181818201</v>
      </c>
    </row>
    <row r="287" spans="1:5">
      <c r="A287" s="371">
        <v>70</v>
      </c>
      <c r="B287" s="371" t="s">
        <v>101</v>
      </c>
      <c r="C287" s="371">
        <v>2024</v>
      </c>
      <c r="D287" s="371" t="s">
        <v>308</v>
      </c>
      <c r="E287" s="371">
        <v>1.36363636363636</v>
      </c>
    </row>
    <row r="288" spans="1:5">
      <c r="A288" s="371">
        <v>73</v>
      </c>
      <c r="B288" s="371" t="s">
        <v>102</v>
      </c>
      <c r="C288" s="371">
        <v>2024</v>
      </c>
      <c r="D288" s="371" t="s">
        <v>308</v>
      </c>
      <c r="E288" s="371">
        <v>6.6666666666666696</v>
      </c>
    </row>
    <row r="289" spans="1:5">
      <c r="A289" s="371">
        <v>76</v>
      </c>
      <c r="B289" s="371" t="s">
        <v>103</v>
      </c>
      <c r="C289" s="371">
        <v>2024</v>
      </c>
      <c r="D289" s="371" t="s">
        <v>308</v>
      </c>
      <c r="E289" s="371">
        <v>8.7878787878787907</v>
      </c>
    </row>
    <row r="290" spans="1:5">
      <c r="A290" s="371">
        <v>81</v>
      </c>
      <c r="B290" s="371" t="s">
        <v>104</v>
      </c>
      <c r="C290" s="371">
        <v>2024</v>
      </c>
      <c r="D290" s="371" t="s">
        <v>308</v>
      </c>
      <c r="E290" s="371">
        <v>9.6969696969697008</v>
      </c>
    </row>
    <row r="291" spans="1:5">
      <c r="A291" s="371">
        <v>85</v>
      </c>
      <c r="B291" s="371" t="s">
        <v>105</v>
      </c>
      <c r="C291" s="371">
        <v>2024</v>
      </c>
      <c r="D291" s="371" t="s">
        <v>308</v>
      </c>
      <c r="E291" s="371">
        <v>6.2121212121212102</v>
      </c>
    </row>
    <row r="292" spans="1:5">
      <c r="A292" s="371">
        <v>86</v>
      </c>
      <c r="B292" s="371" t="s">
        <v>106</v>
      </c>
      <c r="C292" s="371">
        <v>2024</v>
      </c>
      <c r="D292" s="371" t="s">
        <v>308</v>
      </c>
      <c r="E292" s="371">
        <v>4.2424242424242404</v>
      </c>
    </row>
    <row r="293" spans="1:5">
      <c r="A293" s="371">
        <v>88</v>
      </c>
      <c r="B293" s="371" t="s">
        <v>107</v>
      </c>
      <c r="C293" s="371">
        <v>2024</v>
      </c>
      <c r="D293" s="371" t="s">
        <v>308</v>
      </c>
      <c r="E293" s="371">
        <v>8.6363636363636402</v>
      </c>
    </row>
    <row r="294" spans="1:5">
      <c r="A294" s="371">
        <v>91</v>
      </c>
      <c r="B294" s="371" t="s">
        <v>108</v>
      </c>
      <c r="C294" s="371">
        <v>2024</v>
      </c>
      <c r="D294" s="371" t="s">
        <v>308</v>
      </c>
      <c r="E294" s="371">
        <v>2.1212121212121202</v>
      </c>
    </row>
    <row r="295" spans="1:5">
      <c r="A295" s="371">
        <v>94</v>
      </c>
      <c r="B295" s="371" t="s">
        <v>109</v>
      </c>
      <c r="C295" s="371">
        <v>2024</v>
      </c>
      <c r="D295" s="371" t="s">
        <v>308</v>
      </c>
      <c r="E295" s="371">
        <v>0.45454545454545497</v>
      </c>
    </row>
    <row r="296" spans="1:5">
      <c r="A296" s="371">
        <v>95</v>
      </c>
      <c r="B296" s="371" t="s">
        <v>110</v>
      </c>
      <c r="C296" s="371">
        <v>2024</v>
      </c>
      <c r="D296" s="371" t="s">
        <v>308</v>
      </c>
      <c r="E296" s="371">
        <v>1.2121212121212099</v>
      </c>
    </row>
    <row r="297" spans="1:5">
      <c r="A297" s="371">
        <v>97</v>
      </c>
      <c r="B297" s="371" t="s">
        <v>111</v>
      </c>
      <c r="C297" s="371">
        <v>2024</v>
      </c>
      <c r="D297" s="371" t="s">
        <v>308</v>
      </c>
      <c r="E297" s="371">
        <v>5.4545454545454497</v>
      </c>
    </row>
    <row r="298" spans="1:5">
      <c r="A298" s="371">
        <v>99</v>
      </c>
      <c r="B298" s="371" t="s">
        <v>112</v>
      </c>
      <c r="C298" s="371">
        <v>2024</v>
      </c>
      <c r="D298" s="371" t="s">
        <v>308</v>
      </c>
      <c r="E298" s="371">
        <v>0.15151515151515199</v>
      </c>
    </row>
    <row r="299" spans="1:5">
      <c r="A299" s="371">
        <v>5</v>
      </c>
      <c r="B299" s="371" t="s">
        <v>79</v>
      </c>
      <c r="C299" s="371">
        <v>2023</v>
      </c>
      <c r="D299" s="371" t="s">
        <v>308</v>
      </c>
      <c r="E299" s="371">
        <v>7.8787878787878798</v>
      </c>
    </row>
    <row r="300" spans="1:5">
      <c r="A300" s="371">
        <v>8</v>
      </c>
      <c r="B300" s="371" t="s">
        <v>81</v>
      </c>
      <c r="C300" s="371">
        <v>2023</v>
      </c>
      <c r="D300" s="371" t="s">
        <v>308</v>
      </c>
      <c r="E300" s="371">
        <v>9.0909090909090899</v>
      </c>
    </row>
    <row r="301" spans="1:5">
      <c r="A301" s="371">
        <v>11</v>
      </c>
      <c r="B301" s="371" t="s">
        <v>82</v>
      </c>
      <c r="C301" s="371">
        <v>2023</v>
      </c>
      <c r="D301" s="371" t="s">
        <v>308</v>
      </c>
      <c r="E301" s="371">
        <v>9.2424242424242404</v>
      </c>
    </row>
    <row r="302" spans="1:5">
      <c r="A302" s="371">
        <v>13</v>
      </c>
      <c r="B302" s="371" t="s">
        <v>83</v>
      </c>
      <c r="C302" s="371">
        <v>2023</v>
      </c>
      <c r="D302" s="371" t="s">
        <v>308</v>
      </c>
      <c r="E302" s="371">
        <v>2.8787878787878798</v>
      </c>
    </row>
    <row r="303" spans="1:5">
      <c r="A303" s="371">
        <v>15</v>
      </c>
      <c r="B303" s="371" t="s">
        <v>84</v>
      </c>
      <c r="C303" s="371">
        <v>2023</v>
      </c>
      <c r="D303" s="371" t="s">
        <v>308</v>
      </c>
      <c r="E303" s="371">
        <v>4.5454545454545396</v>
      </c>
    </row>
    <row r="304" spans="1:5">
      <c r="A304" s="371">
        <v>17</v>
      </c>
      <c r="B304" s="371" t="s">
        <v>85</v>
      </c>
      <c r="C304" s="371">
        <v>2023</v>
      </c>
      <c r="D304" s="371" t="s">
        <v>308</v>
      </c>
      <c r="E304" s="371">
        <v>5</v>
      </c>
    </row>
    <row r="305" spans="1:5">
      <c r="A305" s="371">
        <v>18</v>
      </c>
      <c r="B305" s="371" t="s">
        <v>86</v>
      </c>
      <c r="C305" s="371">
        <v>2023</v>
      </c>
      <c r="D305" s="371" t="s">
        <v>308</v>
      </c>
      <c r="E305" s="371">
        <v>5.1515151515151496</v>
      </c>
    </row>
    <row r="306" spans="1:5">
      <c r="A306" s="371">
        <v>19</v>
      </c>
      <c r="B306" s="371" t="s">
        <v>87</v>
      </c>
      <c r="C306" s="371">
        <v>2023</v>
      </c>
      <c r="D306" s="371" t="s">
        <v>308</v>
      </c>
      <c r="E306" s="371">
        <v>2.2727272727272698</v>
      </c>
    </row>
    <row r="307" spans="1:5">
      <c r="A307" s="371">
        <v>20</v>
      </c>
      <c r="B307" s="371" t="s">
        <v>88</v>
      </c>
      <c r="C307" s="371">
        <v>2023</v>
      </c>
      <c r="D307" s="371" t="s">
        <v>308</v>
      </c>
      <c r="E307" s="371">
        <v>3.3333333333333299</v>
      </c>
    </row>
    <row r="308" spans="1:5">
      <c r="A308" s="371">
        <v>23</v>
      </c>
      <c r="B308" s="371" t="s">
        <v>89</v>
      </c>
      <c r="C308" s="371">
        <v>2023</v>
      </c>
      <c r="D308" s="371" t="s">
        <v>308</v>
      </c>
      <c r="E308" s="371">
        <v>1.6666666666666701</v>
      </c>
    </row>
    <row r="309" spans="1:5">
      <c r="A309" s="371">
        <v>25</v>
      </c>
      <c r="B309" s="371" t="s">
        <v>90</v>
      </c>
      <c r="C309" s="371">
        <v>2023</v>
      </c>
      <c r="D309" s="371" t="s">
        <v>308</v>
      </c>
      <c r="E309" s="371">
        <v>7.5757575757575797</v>
      </c>
    </row>
    <row r="310" spans="1:5">
      <c r="A310" s="371">
        <v>27</v>
      </c>
      <c r="B310" s="371" t="s">
        <v>91</v>
      </c>
      <c r="C310" s="371">
        <v>2023</v>
      </c>
      <c r="D310" s="371" t="s">
        <v>308</v>
      </c>
      <c r="E310" s="371">
        <v>3.7878787878787898</v>
      </c>
    </row>
    <row r="311" spans="1:5">
      <c r="A311" s="371">
        <v>41</v>
      </c>
      <c r="B311" s="371" t="s">
        <v>92</v>
      </c>
      <c r="C311" s="371">
        <v>2023</v>
      </c>
      <c r="D311" s="371" t="s">
        <v>308</v>
      </c>
      <c r="E311" s="371">
        <v>7.4242424242424203</v>
      </c>
    </row>
    <row r="312" spans="1:5">
      <c r="A312" s="371">
        <v>44</v>
      </c>
      <c r="B312" s="371" t="s">
        <v>93</v>
      </c>
      <c r="C312" s="371">
        <v>2023</v>
      </c>
      <c r="D312" s="371" t="s">
        <v>308</v>
      </c>
      <c r="E312" s="371">
        <v>2.5757575757575801</v>
      </c>
    </row>
    <row r="313" spans="1:5">
      <c r="A313" s="371">
        <v>47</v>
      </c>
      <c r="B313" s="371" t="s">
        <v>94</v>
      </c>
      <c r="C313" s="371">
        <v>2023</v>
      </c>
      <c r="D313" s="371" t="s">
        <v>308</v>
      </c>
      <c r="E313" s="371">
        <v>2.7272727272727302</v>
      </c>
    </row>
    <row r="314" spans="1:5">
      <c r="A314" s="371">
        <v>50</v>
      </c>
      <c r="B314" s="371" t="s">
        <v>95</v>
      </c>
      <c r="C314" s="371">
        <v>2023</v>
      </c>
      <c r="D314" s="371" t="s">
        <v>308</v>
      </c>
      <c r="E314" s="371">
        <v>4.0909090909090899</v>
      </c>
    </row>
    <row r="315" spans="1:5">
      <c r="A315" s="371">
        <v>52</v>
      </c>
      <c r="B315" s="371" t="s">
        <v>96</v>
      </c>
      <c r="C315" s="371">
        <v>2023</v>
      </c>
      <c r="D315" s="371" t="s">
        <v>308</v>
      </c>
      <c r="E315" s="371">
        <v>4.39393939393939</v>
      </c>
    </row>
    <row r="316" spans="1:5">
      <c r="A316" s="371">
        <v>54</v>
      </c>
      <c r="B316" s="371" t="s">
        <v>97</v>
      </c>
      <c r="C316" s="371">
        <v>2023</v>
      </c>
      <c r="D316" s="371" t="s">
        <v>308</v>
      </c>
      <c r="E316" s="371">
        <v>6.3636363636363598</v>
      </c>
    </row>
    <row r="317" spans="1:5">
      <c r="A317" s="371">
        <v>63</v>
      </c>
      <c r="B317" s="371" t="s">
        <v>98</v>
      </c>
      <c r="C317" s="371">
        <v>2023</v>
      </c>
      <c r="D317" s="371" t="s">
        <v>308</v>
      </c>
      <c r="E317" s="371">
        <v>6.5151515151515103</v>
      </c>
    </row>
    <row r="318" spans="1:5">
      <c r="A318" s="371">
        <v>66</v>
      </c>
      <c r="B318" s="371" t="s">
        <v>99</v>
      </c>
      <c r="C318" s="371">
        <v>2023</v>
      </c>
      <c r="D318" s="371" t="s">
        <v>308</v>
      </c>
      <c r="E318" s="371">
        <v>9.5454545454545503</v>
      </c>
    </row>
    <row r="319" spans="1:5">
      <c r="A319" s="371">
        <v>68</v>
      </c>
      <c r="B319" s="371" t="s">
        <v>100</v>
      </c>
      <c r="C319" s="371">
        <v>2023</v>
      </c>
      <c r="D319" s="371" t="s">
        <v>308</v>
      </c>
      <c r="E319" s="371">
        <v>5.60606060606061</v>
      </c>
    </row>
    <row r="320" spans="1:5">
      <c r="A320" s="371">
        <v>70</v>
      </c>
      <c r="B320" s="371" t="s">
        <v>101</v>
      </c>
      <c r="C320" s="371">
        <v>2023</v>
      </c>
      <c r="D320" s="371" t="s">
        <v>308</v>
      </c>
      <c r="E320" s="371">
        <v>1.51515151515152</v>
      </c>
    </row>
    <row r="321" spans="1:5">
      <c r="A321" s="371">
        <v>73</v>
      </c>
      <c r="B321" s="371" t="s">
        <v>102</v>
      </c>
      <c r="C321" s="371">
        <v>2023</v>
      </c>
      <c r="D321" s="371" t="s">
        <v>308</v>
      </c>
      <c r="E321" s="371">
        <v>5.7575757575757596</v>
      </c>
    </row>
    <row r="322" spans="1:5">
      <c r="A322" s="371">
        <v>76</v>
      </c>
      <c r="B322" s="371" t="s">
        <v>103</v>
      </c>
      <c r="C322" s="371">
        <v>2023</v>
      </c>
      <c r="D322" s="371" t="s">
        <v>308</v>
      </c>
      <c r="E322" s="371">
        <v>7.7272727272727302</v>
      </c>
    </row>
    <row r="323" spans="1:5">
      <c r="A323" s="371">
        <v>81</v>
      </c>
      <c r="B323" s="371" t="s">
        <v>104</v>
      </c>
      <c r="C323" s="371">
        <v>2023</v>
      </c>
      <c r="D323" s="371" t="s">
        <v>308</v>
      </c>
      <c r="E323" s="371">
        <v>7.1212121212121202</v>
      </c>
    </row>
    <row r="324" spans="1:5">
      <c r="A324" s="371">
        <v>85</v>
      </c>
      <c r="B324" s="371" t="s">
        <v>105</v>
      </c>
      <c r="C324" s="371">
        <v>2023</v>
      </c>
      <c r="D324" s="371" t="s">
        <v>308</v>
      </c>
      <c r="E324" s="371">
        <v>8.0303030303030294</v>
      </c>
    </row>
    <row r="325" spans="1:5">
      <c r="A325" s="371">
        <v>86</v>
      </c>
      <c r="B325" s="371" t="s">
        <v>106</v>
      </c>
      <c r="C325" s="371">
        <v>2023</v>
      </c>
      <c r="D325" s="371" t="s">
        <v>308</v>
      </c>
      <c r="E325" s="371">
        <v>3.0303030303030298</v>
      </c>
    </row>
    <row r="326" spans="1:5">
      <c r="A326" s="371">
        <v>88</v>
      </c>
      <c r="B326" s="371" t="s">
        <v>107</v>
      </c>
      <c r="C326" s="371">
        <v>2023</v>
      </c>
      <c r="D326" s="371" t="s">
        <v>308</v>
      </c>
      <c r="E326" s="371">
        <v>3.4848484848484902</v>
      </c>
    </row>
    <row r="327" spans="1:5">
      <c r="A327" s="371">
        <v>91</v>
      </c>
      <c r="B327" s="371" t="s">
        <v>108</v>
      </c>
      <c r="C327" s="371">
        <v>2023</v>
      </c>
      <c r="D327" s="371" t="s">
        <v>308</v>
      </c>
      <c r="E327" s="371">
        <v>0.90909090909090895</v>
      </c>
    </row>
    <row r="328" spans="1:5">
      <c r="A328" s="371">
        <v>94</v>
      </c>
      <c r="B328" s="371" t="s">
        <v>109</v>
      </c>
      <c r="C328" s="371">
        <v>2023</v>
      </c>
      <c r="D328" s="371" t="s">
        <v>308</v>
      </c>
      <c r="E328" s="371">
        <v>0.60606060606060597</v>
      </c>
    </row>
    <row r="329" spans="1:5">
      <c r="A329" s="371">
        <v>95</v>
      </c>
      <c r="B329" s="371" t="s">
        <v>110</v>
      </c>
      <c r="C329" s="371">
        <v>2023</v>
      </c>
      <c r="D329" s="371" t="s">
        <v>308</v>
      </c>
      <c r="E329" s="371">
        <v>1.0606060606060601</v>
      </c>
    </row>
    <row r="330" spans="1:5">
      <c r="A330" s="371">
        <v>97</v>
      </c>
      <c r="B330" s="371" t="s">
        <v>111</v>
      </c>
      <c r="C330" s="371">
        <v>2023</v>
      </c>
      <c r="D330" s="371" t="s">
        <v>308</v>
      </c>
      <c r="E330" s="371">
        <v>0.75757575757575801</v>
      </c>
    </row>
    <row r="331" spans="1:5">
      <c r="A331" s="371">
        <v>99</v>
      </c>
      <c r="B331" s="371" t="s">
        <v>112</v>
      </c>
      <c r="C331" s="371">
        <v>2023</v>
      </c>
      <c r="D331" s="371" t="s">
        <v>308</v>
      </c>
      <c r="E331" s="371">
        <v>0.30303030303030298</v>
      </c>
    </row>
    <row r="332" spans="1:5">
      <c r="A332" s="371">
        <v>5</v>
      </c>
      <c r="B332" s="371" t="s">
        <v>79</v>
      </c>
      <c r="C332" s="371">
        <v>2024</v>
      </c>
      <c r="D332" s="371" t="s">
        <v>28</v>
      </c>
      <c r="E332" s="371">
        <v>5.7575757575757596</v>
      </c>
    </row>
    <row r="333" spans="1:5">
      <c r="A333" s="371">
        <v>8</v>
      </c>
      <c r="B333" s="371" t="s">
        <v>81</v>
      </c>
      <c r="C333" s="371">
        <v>2024</v>
      </c>
      <c r="D333" s="371" t="s">
        <v>28</v>
      </c>
      <c r="E333" s="371">
        <v>6.8181818181818201</v>
      </c>
    </row>
    <row r="334" spans="1:5">
      <c r="A334" s="371">
        <v>11</v>
      </c>
      <c r="B334" s="371" t="s">
        <v>82</v>
      </c>
      <c r="C334" s="371">
        <v>2024</v>
      </c>
      <c r="D334" s="371" t="s">
        <v>28</v>
      </c>
      <c r="E334" s="371">
        <v>9.6969696969697008</v>
      </c>
    </row>
    <row r="335" spans="1:5">
      <c r="A335" s="371">
        <v>13</v>
      </c>
      <c r="B335" s="371" t="s">
        <v>83</v>
      </c>
      <c r="C335" s="371">
        <v>2024</v>
      </c>
      <c r="D335" s="371" t="s">
        <v>28</v>
      </c>
      <c r="E335" s="371">
        <v>3.0303030303030298</v>
      </c>
    </row>
    <row r="336" spans="1:5">
      <c r="A336" s="371">
        <v>15</v>
      </c>
      <c r="B336" s="371" t="s">
        <v>84</v>
      </c>
      <c r="C336" s="371">
        <v>2024</v>
      </c>
      <c r="D336" s="371" t="s">
        <v>28</v>
      </c>
      <c r="E336" s="371">
        <v>9.0909090909090899</v>
      </c>
    </row>
    <row r="337" spans="1:5">
      <c r="A337" s="371">
        <v>17</v>
      </c>
      <c r="B337" s="371" t="s">
        <v>85</v>
      </c>
      <c r="C337" s="371">
        <v>2024</v>
      </c>
      <c r="D337" s="371" t="s">
        <v>28</v>
      </c>
      <c r="E337" s="371">
        <v>4.2424242424242404</v>
      </c>
    </row>
    <row r="338" spans="1:5">
      <c r="A338" s="371">
        <v>18</v>
      </c>
      <c r="B338" s="371" t="s">
        <v>86</v>
      </c>
      <c r="C338" s="371">
        <v>2024</v>
      </c>
      <c r="D338" s="371" t="s">
        <v>28</v>
      </c>
      <c r="E338" s="371">
        <v>4.8484848484848504</v>
      </c>
    </row>
    <row r="339" spans="1:5">
      <c r="A339" s="371">
        <v>19</v>
      </c>
      <c r="B339" s="371" t="s">
        <v>87</v>
      </c>
      <c r="C339" s="371">
        <v>2024</v>
      </c>
      <c r="D339" s="371" t="s">
        <v>28</v>
      </c>
      <c r="E339" s="371">
        <v>2.1212121212121202</v>
      </c>
    </row>
    <row r="340" spans="1:5">
      <c r="A340" s="371">
        <v>20</v>
      </c>
      <c r="B340" s="371" t="s">
        <v>88</v>
      </c>
      <c r="C340" s="371">
        <v>2024</v>
      </c>
      <c r="D340" s="371" t="s">
        <v>28</v>
      </c>
      <c r="E340" s="371">
        <v>5.4545454545454497</v>
      </c>
    </row>
    <row r="341" spans="1:5">
      <c r="A341" s="371">
        <v>23</v>
      </c>
      <c r="B341" s="371" t="s">
        <v>89</v>
      </c>
      <c r="C341" s="371">
        <v>2024</v>
      </c>
      <c r="D341" s="371" t="s">
        <v>28</v>
      </c>
      <c r="E341" s="371">
        <v>2.7272727272727302</v>
      </c>
    </row>
    <row r="342" spans="1:5">
      <c r="A342" s="371">
        <v>25</v>
      </c>
      <c r="B342" s="371" t="s">
        <v>90</v>
      </c>
      <c r="C342" s="371">
        <v>2024</v>
      </c>
      <c r="D342" s="371" t="s">
        <v>28</v>
      </c>
      <c r="E342" s="371">
        <v>7.8787878787878798</v>
      </c>
    </row>
    <row r="343" spans="1:5">
      <c r="A343" s="371">
        <v>27</v>
      </c>
      <c r="B343" s="371" t="s">
        <v>91</v>
      </c>
      <c r="C343" s="371">
        <v>2024</v>
      </c>
      <c r="D343" s="371" t="s">
        <v>28</v>
      </c>
      <c r="E343" s="371">
        <v>0.45454545454545497</v>
      </c>
    </row>
    <row r="344" spans="1:5">
      <c r="A344" s="371">
        <v>41</v>
      </c>
      <c r="B344" s="371" t="s">
        <v>92</v>
      </c>
      <c r="C344" s="371">
        <v>2024</v>
      </c>
      <c r="D344" s="371" t="s">
        <v>28</v>
      </c>
      <c r="E344" s="371">
        <v>3.4848484848484902</v>
      </c>
    </row>
    <row r="345" spans="1:5">
      <c r="A345" s="371">
        <v>44</v>
      </c>
      <c r="B345" s="371" t="s">
        <v>93</v>
      </c>
      <c r="C345" s="371">
        <v>2024</v>
      </c>
      <c r="D345" s="371" t="s">
        <v>28</v>
      </c>
      <c r="E345" s="371">
        <v>3.3333333333333299</v>
      </c>
    </row>
    <row r="346" spans="1:5">
      <c r="A346" s="371">
        <v>47</v>
      </c>
      <c r="B346" s="371" t="s">
        <v>94</v>
      </c>
      <c r="C346" s="371">
        <v>2024</v>
      </c>
      <c r="D346" s="371" t="s">
        <v>28</v>
      </c>
      <c r="E346" s="371">
        <v>4.39393939393939</v>
      </c>
    </row>
    <row r="347" spans="1:5">
      <c r="A347" s="371">
        <v>50</v>
      </c>
      <c r="B347" s="371" t="s">
        <v>95</v>
      </c>
      <c r="C347" s="371">
        <v>2024</v>
      </c>
      <c r="D347" s="371" t="s">
        <v>28</v>
      </c>
      <c r="E347" s="371">
        <v>8.4848484848484809</v>
      </c>
    </row>
    <row r="348" spans="1:5">
      <c r="A348" s="371">
        <v>52</v>
      </c>
      <c r="B348" s="371" t="s">
        <v>96</v>
      </c>
      <c r="C348" s="371">
        <v>2024</v>
      </c>
      <c r="D348" s="371" t="s">
        <v>28</v>
      </c>
      <c r="E348" s="371">
        <v>1.51515151515152</v>
      </c>
    </row>
    <row r="349" spans="1:5">
      <c r="A349" s="371">
        <v>54</v>
      </c>
      <c r="B349" s="371" t="s">
        <v>97</v>
      </c>
      <c r="C349" s="371">
        <v>2024</v>
      </c>
      <c r="D349" s="371" t="s">
        <v>28</v>
      </c>
      <c r="E349" s="371">
        <v>7.5757575757575797</v>
      </c>
    </row>
    <row r="350" spans="1:5">
      <c r="A350" s="371">
        <v>63</v>
      </c>
      <c r="B350" s="371" t="s">
        <v>98</v>
      </c>
      <c r="C350" s="371">
        <v>2024</v>
      </c>
      <c r="D350" s="371" t="s">
        <v>28</v>
      </c>
      <c r="E350" s="371">
        <v>6.2121212121212102</v>
      </c>
    </row>
    <row r="351" spans="1:5">
      <c r="A351" s="371">
        <v>66</v>
      </c>
      <c r="B351" s="371" t="s">
        <v>99</v>
      </c>
      <c r="C351" s="371">
        <v>2024</v>
      </c>
      <c r="D351" s="371" t="s">
        <v>28</v>
      </c>
      <c r="E351" s="371">
        <v>5.3030303030303001</v>
      </c>
    </row>
    <row r="352" spans="1:5">
      <c r="A352" s="371">
        <v>68</v>
      </c>
      <c r="B352" s="371" t="s">
        <v>100</v>
      </c>
      <c r="C352" s="371">
        <v>2024</v>
      </c>
      <c r="D352" s="371" t="s">
        <v>28</v>
      </c>
      <c r="E352" s="371">
        <v>7.2727272727272698</v>
      </c>
    </row>
    <row r="353" spans="1:5">
      <c r="A353" s="371">
        <v>70</v>
      </c>
      <c r="B353" s="371" t="s">
        <v>101</v>
      </c>
      <c r="C353" s="371">
        <v>2024</v>
      </c>
      <c r="D353" s="371" t="s">
        <v>28</v>
      </c>
      <c r="E353" s="371">
        <v>2.4242424242424199</v>
      </c>
    </row>
    <row r="354" spans="1:5">
      <c r="A354" s="371">
        <v>73</v>
      </c>
      <c r="B354" s="371" t="s">
        <v>102</v>
      </c>
      <c r="C354" s="371">
        <v>2024</v>
      </c>
      <c r="D354" s="371" t="s">
        <v>28</v>
      </c>
      <c r="E354" s="371">
        <v>6.5151515151515103</v>
      </c>
    </row>
    <row r="355" spans="1:5">
      <c r="A355" s="371">
        <v>76</v>
      </c>
      <c r="B355" s="371" t="s">
        <v>103</v>
      </c>
      <c r="C355" s="371">
        <v>2024</v>
      </c>
      <c r="D355" s="371" t="s">
        <v>28</v>
      </c>
      <c r="E355" s="371">
        <v>8.3333333333333304</v>
      </c>
    </row>
    <row r="356" spans="1:5">
      <c r="A356" s="371">
        <v>81</v>
      </c>
      <c r="B356" s="371" t="s">
        <v>104</v>
      </c>
      <c r="C356" s="371">
        <v>2024</v>
      </c>
      <c r="D356" s="371" t="s">
        <v>28</v>
      </c>
      <c r="E356" s="371">
        <v>0.75757575757575801</v>
      </c>
    </row>
    <row r="357" spans="1:5">
      <c r="A357" s="371">
        <v>85</v>
      </c>
      <c r="B357" s="371" t="s">
        <v>105</v>
      </c>
      <c r="C357" s="371">
        <v>2024</v>
      </c>
      <c r="D357" s="371" t="s">
        <v>28</v>
      </c>
      <c r="E357" s="371">
        <v>7.7272727272727302</v>
      </c>
    </row>
    <row r="358" spans="1:5">
      <c r="A358" s="371">
        <v>86</v>
      </c>
      <c r="B358" s="371" t="s">
        <v>106</v>
      </c>
      <c r="C358" s="371">
        <v>2024</v>
      </c>
      <c r="D358" s="371" t="s">
        <v>28</v>
      </c>
      <c r="E358" s="371">
        <v>0.30303030303030298</v>
      </c>
    </row>
    <row r="359" spans="1:5">
      <c r="A359" s="371">
        <v>88</v>
      </c>
      <c r="B359" s="371" t="s">
        <v>107</v>
      </c>
      <c r="C359" s="371">
        <v>2024</v>
      </c>
      <c r="D359" s="371" t="s">
        <v>28</v>
      </c>
      <c r="E359" s="371">
        <v>8.7878787878787907</v>
      </c>
    </row>
    <row r="360" spans="1:5">
      <c r="A360" s="371">
        <v>91</v>
      </c>
      <c r="B360" s="371" t="s">
        <v>108</v>
      </c>
      <c r="C360" s="371">
        <v>2024</v>
      </c>
      <c r="D360" s="371" t="s">
        <v>28</v>
      </c>
      <c r="E360" s="371">
        <v>9.3939393939393891</v>
      </c>
    </row>
    <row r="361" spans="1:5">
      <c r="A361" s="371">
        <v>94</v>
      </c>
      <c r="B361" s="371" t="s">
        <v>109</v>
      </c>
      <c r="C361" s="371">
        <v>2024</v>
      </c>
      <c r="D361" s="371" t="s">
        <v>28</v>
      </c>
      <c r="E361" s="371">
        <v>8.6363636363636402</v>
      </c>
    </row>
    <row r="362" spans="1:5">
      <c r="A362" s="371">
        <v>95</v>
      </c>
      <c r="B362" s="371" t="s">
        <v>110</v>
      </c>
      <c r="C362" s="371">
        <v>2024</v>
      </c>
      <c r="D362" s="371" t="s">
        <v>28</v>
      </c>
      <c r="E362" s="371">
        <v>7.1212121212121202</v>
      </c>
    </row>
    <row r="363" spans="1:5">
      <c r="A363" s="371">
        <v>97</v>
      </c>
      <c r="B363" s="371" t="s">
        <v>111</v>
      </c>
      <c r="C363" s="371">
        <v>2024</v>
      </c>
      <c r="D363" s="371" t="s">
        <v>28</v>
      </c>
      <c r="E363" s="371">
        <v>9.8484848484848495</v>
      </c>
    </row>
    <row r="364" spans="1:5">
      <c r="A364" s="371">
        <v>99</v>
      </c>
      <c r="B364" s="371" t="s">
        <v>112</v>
      </c>
      <c r="C364" s="371">
        <v>2024</v>
      </c>
      <c r="D364" s="371" t="s">
        <v>28</v>
      </c>
      <c r="E364" s="371">
        <v>4.0909090909090899</v>
      </c>
    </row>
    <row r="365" spans="1:5">
      <c r="A365" s="371">
        <v>5</v>
      </c>
      <c r="B365" s="371" t="s">
        <v>79</v>
      </c>
      <c r="C365" s="371">
        <v>2023</v>
      </c>
      <c r="D365" s="371" t="s">
        <v>28</v>
      </c>
      <c r="E365" s="371">
        <v>5</v>
      </c>
    </row>
    <row r="366" spans="1:5">
      <c r="A366" s="371">
        <v>8</v>
      </c>
      <c r="B366" s="371" t="s">
        <v>81</v>
      </c>
      <c r="C366" s="371">
        <v>2023</v>
      </c>
      <c r="D366" s="371" t="s">
        <v>28</v>
      </c>
      <c r="E366" s="371">
        <v>3.6363636363636398</v>
      </c>
    </row>
    <row r="367" spans="1:5">
      <c r="A367" s="371">
        <v>11</v>
      </c>
      <c r="B367" s="371" t="s">
        <v>82</v>
      </c>
      <c r="C367" s="371">
        <v>2023</v>
      </c>
      <c r="D367" s="371" t="s">
        <v>28</v>
      </c>
      <c r="E367" s="371">
        <v>8.9393939393939394</v>
      </c>
    </row>
    <row r="368" spans="1:5">
      <c r="A368" s="371">
        <v>13</v>
      </c>
      <c r="B368" s="371" t="s">
        <v>83</v>
      </c>
      <c r="C368" s="371">
        <v>2023</v>
      </c>
      <c r="D368" s="371" t="s">
        <v>28</v>
      </c>
      <c r="E368" s="371">
        <v>2.5757575757575801</v>
      </c>
    </row>
    <row r="369" spans="1:5">
      <c r="A369" s="371">
        <v>15</v>
      </c>
      <c r="B369" s="371" t="s">
        <v>84</v>
      </c>
      <c r="C369" s="371">
        <v>2023</v>
      </c>
      <c r="D369" s="371" t="s">
        <v>28</v>
      </c>
      <c r="E369" s="371">
        <v>6.0606060606060597</v>
      </c>
    </row>
    <row r="370" spans="1:5">
      <c r="A370" s="371">
        <v>17</v>
      </c>
      <c r="B370" s="371" t="s">
        <v>85</v>
      </c>
      <c r="C370" s="371">
        <v>2023</v>
      </c>
      <c r="D370" s="371" t="s">
        <v>28</v>
      </c>
      <c r="E370" s="371">
        <v>3.7878787878787898</v>
      </c>
    </row>
    <row r="371" spans="1:5">
      <c r="A371" s="371">
        <v>18</v>
      </c>
      <c r="B371" s="371" t="s">
        <v>86</v>
      </c>
      <c r="C371" s="371">
        <v>2023</v>
      </c>
      <c r="D371" s="371" t="s">
        <v>28</v>
      </c>
      <c r="E371" s="371">
        <v>2.8787878787878798</v>
      </c>
    </row>
    <row r="372" spans="1:5">
      <c r="A372" s="371">
        <v>19</v>
      </c>
      <c r="B372" s="371" t="s">
        <v>87</v>
      </c>
      <c r="C372" s="371">
        <v>2023</v>
      </c>
      <c r="D372" s="371" t="s">
        <v>28</v>
      </c>
      <c r="E372" s="371">
        <v>0.60606060606060597</v>
      </c>
    </row>
    <row r="373" spans="1:5">
      <c r="A373" s="371">
        <v>20</v>
      </c>
      <c r="B373" s="371" t="s">
        <v>88</v>
      </c>
      <c r="C373" s="371">
        <v>2023</v>
      </c>
      <c r="D373" s="371" t="s">
        <v>28</v>
      </c>
      <c r="E373" s="371">
        <v>3.9393939393939399</v>
      </c>
    </row>
    <row r="374" spans="1:5">
      <c r="A374" s="371">
        <v>23</v>
      </c>
      <c r="B374" s="371" t="s">
        <v>89</v>
      </c>
      <c r="C374" s="371">
        <v>2023</v>
      </c>
      <c r="D374" s="371" t="s">
        <v>28</v>
      </c>
      <c r="E374" s="371">
        <v>0.15151515151515199</v>
      </c>
    </row>
    <row r="375" spans="1:5">
      <c r="A375" s="371">
        <v>25</v>
      </c>
      <c r="B375" s="371" t="s">
        <v>90</v>
      </c>
      <c r="C375" s="371">
        <v>2023</v>
      </c>
      <c r="D375" s="371" t="s">
        <v>28</v>
      </c>
      <c r="E375" s="371">
        <v>8.1818181818181799</v>
      </c>
    </row>
    <row r="376" spans="1:5">
      <c r="A376" s="371">
        <v>27</v>
      </c>
      <c r="B376" s="371" t="s">
        <v>91</v>
      </c>
      <c r="C376" s="371">
        <v>2023</v>
      </c>
      <c r="D376" s="371" t="s">
        <v>28</v>
      </c>
      <c r="E376" s="371">
        <v>1.0606060606060601</v>
      </c>
    </row>
    <row r="377" spans="1:5">
      <c r="A377" s="371">
        <v>41</v>
      </c>
      <c r="B377" s="371" t="s">
        <v>92</v>
      </c>
      <c r="C377" s="371">
        <v>2023</v>
      </c>
      <c r="D377" s="371" t="s">
        <v>28</v>
      </c>
      <c r="E377" s="371">
        <v>3.1818181818181799</v>
      </c>
    </row>
    <row r="378" spans="1:5">
      <c r="A378" s="371">
        <v>44</v>
      </c>
      <c r="B378" s="371" t="s">
        <v>93</v>
      </c>
      <c r="C378" s="371">
        <v>2023</v>
      </c>
      <c r="D378" s="371" t="s">
        <v>28</v>
      </c>
      <c r="E378" s="371">
        <v>7.4242424242424203</v>
      </c>
    </row>
    <row r="379" spans="1:5">
      <c r="A379" s="371">
        <v>47</v>
      </c>
      <c r="B379" s="371" t="s">
        <v>94</v>
      </c>
      <c r="C379" s="371">
        <v>2023</v>
      </c>
      <c r="D379" s="371" t="s">
        <v>28</v>
      </c>
      <c r="E379" s="371">
        <v>1.6666666666666701</v>
      </c>
    </row>
    <row r="380" spans="1:5">
      <c r="A380" s="371">
        <v>50</v>
      </c>
      <c r="B380" s="371" t="s">
        <v>95</v>
      </c>
      <c r="C380" s="371">
        <v>2023</v>
      </c>
      <c r="D380" s="371" t="s">
        <v>28</v>
      </c>
      <c r="E380" s="371">
        <v>5.9090909090909101</v>
      </c>
    </row>
    <row r="381" spans="1:5">
      <c r="A381" s="371">
        <v>52</v>
      </c>
      <c r="B381" s="371" t="s">
        <v>96</v>
      </c>
      <c r="C381" s="371">
        <v>2023</v>
      </c>
      <c r="D381" s="371" t="s">
        <v>28</v>
      </c>
      <c r="E381" s="371">
        <v>1.36363636363636</v>
      </c>
    </row>
    <row r="382" spans="1:5">
      <c r="A382" s="371">
        <v>54</v>
      </c>
      <c r="B382" s="371" t="s">
        <v>97</v>
      </c>
      <c r="C382" s="371">
        <v>2023</v>
      </c>
      <c r="D382" s="371" t="s">
        <v>28</v>
      </c>
      <c r="E382" s="371">
        <v>4.5454545454545396</v>
      </c>
    </row>
    <row r="383" spans="1:5">
      <c r="A383" s="371">
        <v>63</v>
      </c>
      <c r="B383" s="371" t="s">
        <v>98</v>
      </c>
      <c r="C383" s="371">
        <v>2023</v>
      </c>
      <c r="D383" s="371" t="s">
        <v>28</v>
      </c>
      <c r="E383" s="371">
        <v>5.60606060606061</v>
      </c>
    </row>
    <row r="384" spans="1:5">
      <c r="A384" s="371">
        <v>66</v>
      </c>
      <c r="B384" s="371" t="s">
        <v>99</v>
      </c>
      <c r="C384" s="371">
        <v>2023</v>
      </c>
      <c r="D384" s="371" t="s">
        <v>28</v>
      </c>
      <c r="E384" s="371">
        <v>5.1515151515151496</v>
      </c>
    </row>
    <row r="385" spans="1:5">
      <c r="A385" s="371">
        <v>68</v>
      </c>
      <c r="B385" s="371" t="s">
        <v>100</v>
      </c>
      <c r="C385" s="371">
        <v>2023</v>
      </c>
      <c r="D385" s="371" t="s">
        <v>28</v>
      </c>
      <c r="E385" s="371">
        <v>1.9696969696969699</v>
      </c>
    </row>
    <row r="386" spans="1:5">
      <c r="A386" s="371">
        <v>70</v>
      </c>
      <c r="B386" s="371" t="s">
        <v>101</v>
      </c>
      <c r="C386" s="371">
        <v>2023</v>
      </c>
      <c r="D386" s="371" t="s">
        <v>28</v>
      </c>
      <c r="E386" s="371">
        <v>1.2121212121212099</v>
      </c>
    </row>
    <row r="387" spans="1:5">
      <c r="A387" s="371">
        <v>73</v>
      </c>
      <c r="B387" s="371" t="s">
        <v>102</v>
      </c>
      <c r="C387" s="371">
        <v>2023</v>
      </c>
      <c r="D387" s="371" t="s">
        <v>28</v>
      </c>
      <c r="E387" s="371">
        <v>6.3636363636363598</v>
      </c>
    </row>
    <row r="388" spans="1:5">
      <c r="A388" s="371">
        <v>76</v>
      </c>
      <c r="B388" s="371" t="s">
        <v>103</v>
      </c>
      <c r="C388" s="371">
        <v>2023</v>
      </c>
      <c r="D388" s="371" t="s">
        <v>28</v>
      </c>
      <c r="E388" s="371">
        <v>6.6666666666666696</v>
      </c>
    </row>
    <row r="389" spans="1:5">
      <c r="A389" s="371">
        <v>81</v>
      </c>
      <c r="B389" s="371" t="s">
        <v>104</v>
      </c>
      <c r="C389" s="371">
        <v>2023</v>
      </c>
      <c r="D389" s="371" t="s">
        <v>28</v>
      </c>
      <c r="E389" s="371">
        <v>1.8181818181818199</v>
      </c>
    </row>
    <row r="390" spans="1:5">
      <c r="A390" s="371">
        <v>85</v>
      </c>
      <c r="B390" s="371" t="s">
        <v>105</v>
      </c>
      <c r="C390" s="371">
        <v>2023</v>
      </c>
      <c r="D390" s="371" t="s">
        <v>28</v>
      </c>
      <c r="E390" s="371">
        <v>6.9696969696969697</v>
      </c>
    </row>
    <row r="391" spans="1:5">
      <c r="A391" s="371">
        <v>86</v>
      </c>
      <c r="B391" s="371" t="s">
        <v>106</v>
      </c>
      <c r="C391" s="371">
        <v>2023</v>
      </c>
      <c r="D391" s="371" t="s">
        <v>28</v>
      </c>
      <c r="E391" s="371">
        <v>0.90909090909090895</v>
      </c>
    </row>
    <row r="392" spans="1:5">
      <c r="A392" s="371">
        <v>88</v>
      </c>
      <c r="B392" s="371" t="s">
        <v>107</v>
      </c>
      <c r="C392" s="371">
        <v>2023</v>
      </c>
      <c r="D392" s="371" t="s">
        <v>28</v>
      </c>
      <c r="E392" s="371">
        <v>9.2424242424242404</v>
      </c>
    </row>
    <row r="393" spans="1:5">
      <c r="A393" s="371">
        <v>91</v>
      </c>
      <c r="B393" s="371" t="s">
        <v>108</v>
      </c>
      <c r="C393" s="371">
        <v>2023</v>
      </c>
      <c r="D393" s="371" t="s">
        <v>28</v>
      </c>
      <c r="E393" s="371">
        <v>8.0303030303030294</v>
      </c>
    </row>
    <row r="394" spans="1:5">
      <c r="A394" s="371">
        <v>94</v>
      </c>
      <c r="B394" s="371" t="s">
        <v>109</v>
      </c>
      <c r="C394" s="371">
        <v>2023</v>
      </c>
      <c r="D394" s="371" t="s">
        <v>28</v>
      </c>
      <c r="E394" s="371">
        <v>2.2727272727272698</v>
      </c>
    </row>
    <row r="395" spans="1:5">
      <c r="A395" s="371">
        <v>95</v>
      </c>
      <c r="B395" s="371" t="s">
        <v>110</v>
      </c>
      <c r="C395" s="371">
        <v>2023</v>
      </c>
      <c r="D395" s="371" t="s">
        <v>28</v>
      </c>
      <c r="E395" s="371">
        <v>4.6969696969696999</v>
      </c>
    </row>
    <row r="396" spans="1:5">
      <c r="A396" s="371">
        <v>97</v>
      </c>
      <c r="B396" s="371" t="s">
        <v>111</v>
      </c>
      <c r="C396" s="371">
        <v>2023</v>
      </c>
      <c r="D396" s="371" t="s">
        <v>28</v>
      </c>
      <c r="E396" s="371">
        <v>10</v>
      </c>
    </row>
    <row r="397" spans="1:5">
      <c r="A397" s="371">
        <v>99</v>
      </c>
      <c r="B397" s="371" t="s">
        <v>112</v>
      </c>
      <c r="C397" s="371">
        <v>2023</v>
      </c>
      <c r="D397" s="371" t="s">
        <v>28</v>
      </c>
      <c r="E397" s="371">
        <v>9.5454545454545503</v>
      </c>
    </row>
    <row r="398" spans="1:5">
      <c r="A398" s="371">
        <v>5</v>
      </c>
      <c r="B398" s="371" t="s">
        <v>79</v>
      </c>
      <c r="C398" s="371">
        <v>2024</v>
      </c>
      <c r="D398" s="371" t="s">
        <v>30</v>
      </c>
      <c r="E398" s="371">
        <v>6.2121212121212102</v>
      </c>
    </row>
    <row r="399" spans="1:5">
      <c r="A399" s="371">
        <v>8</v>
      </c>
      <c r="B399" s="371" t="s">
        <v>81</v>
      </c>
      <c r="C399" s="371">
        <v>2024</v>
      </c>
      <c r="D399" s="371" t="s">
        <v>30</v>
      </c>
      <c r="E399" s="371">
        <v>5.60606060606061</v>
      </c>
    </row>
    <row r="400" spans="1:5">
      <c r="A400" s="371">
        <v>11</v>
      </c>
      <c r="B400" s="371" t="s">
        <v>82</v>
      </c>
      <c r="C400" s="371">
        <v>2024</v>
      </c>
      <c r="D400" s="371" t="s">
        <v>30</v>
      </c>
      <c r="E400" s="371">
        <v>8.1818181818181799</v>
      </c>
    </row>
    <row r="401" spans="1:5">
      <c r="A401" s="371">
        <v>13</v>
      </c>
      <c r="B401" s="371" t="s">
        <v>83</v>
      </c>
      <c r="C401" s="371">
        <v>2024</v>
      </c>
      <c r="D401" s="371" t="s">
        <v>30</v>
      </c>
      <c r="E401" s="371">
        <v>6.5151515151515103</v>
      </c>
    </row>
    <row r="402" spans="1:5">
      <c r="A402" s="371">
        <v>15</v>
      </c>
      <c r="B402" s="371" t="s">
        <v>84</v>
      </c>
      <c r="C402" s="371">
        <v>2024</v>
      </c>
      <c r="D402" s="371" t="s">
        <v>30</v>
      </c>
      <c r="E402" s="371">
        <v>9.5454545454545503</v>
      </c>
    </row>
    <row r="403" spans="1:5">
      <c r="A403" s="371">
        <v>17</v>
      </c>
      <c r="B403" s="371" t="s">
        <v>85</v>
      </c>
      <c r="C403" s="371">
        <v>2024</v>
      </c>
      <c r="D403" s="371" t="s">
        <v>30</v>
      </c>
      <c r="E403" s="371">
        <v>5.4545454545454497</v>
      </c>
    </row>
    <row r="404" spans="1:5">
      <c r="A404" s="371">
        <v>18</v>
      </c>
      <c r="B404" s="371" t="s">
        <v>86</v>
      </c>
      <c r="C404" s="371">
        <v>2024</v>
      </c>
      <c r="D404" s="371" t="s">
        <v>30</v>
      </c>
      <c r="E404" s="371">
        <v>1.6666666666666701</v>
      </c>
    </row>
    <row r="405" spans="1:5">
      <c r="A405" s="371">
        <v>19</v>
      </c>
      <c r="B405" s="371" t="s">
        <v>87</v>
      </c>
      <c r="C405" s="371">
        <v>2024</v>
      </c>
      <c r="D405" s="371" t="s">
        <v>30</v>
      </c>
      <c r="E405" s="371">
        <v>7.7272727272727302</v>
      </c>
    </row>
    <row r="406" spans="1:5">
      <c r="A406" s="371">
        <v>20</v>
      </c>
      <c r="B406" s="371" t="s">
        <v>88</v>
      </c>
      <c r="C406" s="371">
        <v>2024</v>
      </c>
      <c r="D406" s="371" t="s">
        <v>30</v>
      </c>
      <c r="E406" s="371">
        <v>2.7272727272727302</v>
      </c>
    </row>
    <row r="407" spans="1:5">
      <c r="A407" s="371">
        <v>23</v>
      </c>
      <c r="B407" s="371" t="s">
        <v>89</v>
      </c>
      <c r="C407" s="371">
        <v>2024</v>
      </c>
      <c r="D407" s="371" t="s">
        <v>30</v>
      </c>
      <c r="E407" s="371">
        <v>4.39393939393939</v>
      </c>
    </row>
    <row r="408" spans="1:5">
      <c r="A408" s="371">
        <v>25</v>
      </c>
      <c r="B408" s="371" t="s">
        <v>90</v>
      </c>
      <c r="C408" s="371">
        <v>2024</v>
      </c>
      <c r="D408" s="371" t="s">
        <v>30</v>
      </c>
      <c r="E408" s="371">
        <v>10</v>
      </c>
    </row>
    <row r="409" spans="1:5">
      <c r="A409" s="371">
        <v>27</v>
      </c>
      <c r="B409" s="371" t="s">
        <v>91</v>
      </c>
      <c r="C409" s="371">
        <v>2024</v>
      </c>
      <c r="D409" s="371" t="s">
        <v>30</v>
      </c>
      <c r="E409" s="371">
        <v>0.15151515151515199</v>
      </c>
    </row>
    <row r="410" spans="1:5">
      <c r="A410" s="371">
        <v>41</v>
      </c>
      <c r="B410" s="371" t="s">
        <v>92</v>
      </c>
      <c r="C410" s="371">
        <v>2024</v>
      </c>
      <c r="D410" s="371" t="s">
        <v>30</v>
      </c>
      <c r="E410" s="371">
        <v>9.3939393939393891</v>
      </c>
    </row>
    <row r="411" spans="1:5">
      <c r="A411" s="371">
        <v>44</v>
      </c>
      <c r="B411" s="371" t="s">
        <v>93</v>
      </c>
      <c r="C411" s="371">
        <v>2024</v>
      </c>
      <c r="D411" s="371" t="s">
        <v>30</v>
      </c>
      <c r="E411" s="371">
        <v>1.51515151515152</v>
      </c>
    </row>
    <row r="412" spans="1:5">
      <c r="A412" s="371">
        <v>47</v>
      </c>
      <c r="B412" s="371" t="s">
        <v>94</v>
      </c>
      <c r="C412" s="371">
        <v>2024</v>
      </c>
      <c r="D412" s="371" t="s">
        <v>30</v>
      </c>
      <c r="E412" s="371">
        <v>5.1515151515151496</v>
      </c>
    </row>
    <row r="413" spans="1:5">
      <c r="A413" s="371">
        <v>50</v>
      </c>
      <c r="B413" s="371" t="s">
        <v>95</v>
      </c>
      <c r="C413" s="371">
        <v>2024</v>
      </c>
      <c r="D413" s="371" t="s">
        <v>30</v>
      </c>
      <c r="E413" s="371">
        <v>3.4848484848484902</v>
      </c>
    </row>
    <row r="414" spans="1:5">
      <c r="A414" s="371">
        <v>52</v>
      </c>
      <c r="B414" s="371" t="s">
        <v>96</v>
      </c>
      <c r="C414" s="371">
        <v>2024</v>
      </c>
      <c r="D414" s="371" t="s">
        <v>30</v>
      </c>
      <c r="E414" s="371">
        <v>8.0303030303030294</v>
      </c>
    </row>
    <row r="415" spans="1:5">
      <c r="A415" s="371">
        <v>54</v>
      </c>
      <c r="B415" s="371" t="s">
        <v>97</v>
      </c>
      <c r="C415" s="371">
        <v>2024</v>
      </c>
      <c r="D415" s="371" t="s">
        <v>30</v>
      </c>
      <c r="E415" s="371">
        <v>2.4242424242424199</v>
      </c>
    </row>
    <row r="416" spans="1:5">
      <c r="A416" s="371">
        <v>63</v>
      </c>
      <c r="B416" s="371" t="s">
        <v>98</v>
      </c>
      <c r="C416" s="371">
        <v>2024</v>
      </c>
      <c r="D416" s="371" t="s">
        <v>30</v>
      </c>
      <c r="E416" s="371">
        <v>7.1212121212121202</v>
      </c>
    </row>
    <row r="417" spans="1:5">
      <c r="A417" s="371">
        <v>66</v>
      </c>
      <c r="B417" s="371" t="s">
        <v>99</v>
      </c>
      <c r="C417" s="371">
        <v>2024</v>
      </c>
      <c r="D417" s="371" t="s">
        <v>30</v>
      </c>
      <c r="E417" s="371">
        <v>8.9393939393939394</v>
      </c>
    </row>
    <row r="418" spans="1:5">
      <c r="A418" s="371">
        <v>68</v>
      </c>
      <c r="B418" s="371" t="s">
        <v>100</v>
      </c>
      <c r="C418" s="371">
        <v>2024</v>
      </c>
      <c r="D418" s="371" t="s">
        <v>30</v>
      </c>
      <c r="E418" s="371">
        <v>6.3636363636363598</v>
      </c>
    </row>
    <row r="419" spans="1:5">
      <c r="A419" s="371">
        <v>70</v>
      </c>
      <c r="B419" s="371" t="s">
        <v>101</v>
      </c>
      <c r="C419" s="371">
        <v>2024</v>
      </c>
      <c r="D419" s="371" t="s">
        <v>30</v>
      </c>
      <c r="E419" s="371">
        <v>7.5757575757575797</v>
      </c>
    </row>
    <row r="420" spans="1:5">
      <c r="A420" s="371">
        <v>73</v>
      </c>
      <c r="B420" s="371" t="s">
        <v>102</v>
      </c>
      <c r="C420" s="371">
        <v>2024</v>
      </c>
      <c r="D420" s="371" t="s">
        <v>30</v>
      </c>
      <c r="E420" s="371">
        <v>6.6666666666666696</v>
      </c>
    </row>
    <row r="421" spans="1:5">
      <c r="A421" s="371">
        <v>76</v>
      </c>
      <c r="B421" s="371" t="s">
        <v>103</v>
      </c>
      <c r="C421" s="371">
        <v>2024</v>
      </c>
      <c r="D421" s="371" t="s">
        <v>30</v>
      </c>
      <c r="E421" s="371">
        <v>8.3333333333333304</v>
      </c>
    </row>
    <row r="422" spans="1:5">
      <c r="A422" s="371">
        <v>81</v>
      </c>
      <c r="B422" s="371" t="s">
        <v>104</v>
      </c>
      <c r="C422" s="371">
        <v>2024</v>
      </c>
      <c r="D422" s="371" t="s">
        <v>30</v>
      </c>
      <c r="E422" s="371">
        <v>1.8181818181818199</v>
      </c>
    </row>
    <row r="423" spans="1:5">
      <c r="A423" s="371">
        <v>85</v>
      </c>
      <c r="B423" s="371" t="s">
        <v>105</v>
      </c>
      <c r="C423" s="371">
        <v>2024</v>
      </c>
      <c r="D423" s="371" t="s">
        <v>30</v>
      </c>
      <c r="E423" s="371">
        <v>2.5757575757575801</v>
      </c>
    </row>
    <row r="424" spans="1:5">
      <c r="A424" s="371">
        <v>86</v>
      </c>
      <c r="B424" s="371" t="s">
        <v>106</v>
      </c>
      <c r="C424" s="371">
        <v>2024</v>
      </c>
      <c r="D424" s="371" t="s">
        <v>30</v>
      </c>
      <c r="E424" s="371">
        <v>4.8484848484848504</v>
      </c>
    </row>
    <row r="425" spans="1:5">
      <c r="A425" s="371">
        <v>88</v>
      </c>
      <c r="B425" s="371" t="s">
        <v>107</v>
      </c>
      <c r="C425" s="371">
        <v>2024</v>
      </c>
      <c r="D425" s="371" t="s">
        <v>30</v>
      </c>
      <c r="E425" s="371">
        <v>4.2424242424242404</v>
      </c>
    </row>
    <row r="426" spans="1:5">
      <c r="A426" s="371">
        <v>91</v>
      </c>
      <c r="B426" s="371" t="s">
        <v>108</v>
      </c>
      <c r="C426" s="371">
        <v>2024</v>
      </c>
      <c r="D426" s="371" t="s">
        <v>30</v>
      </c>
      <c r="E426" s="371">
        <v>3.1818181818181799</v>
      </c>
    </row>
    <row r="427" spans="1:5">
      <c r="A427" s="371">
        <v>94</v>
      </c>
      <c r="B427" s="371" t="s">
        <v>109</v>
      </c>
      <c r="C427" s="371">
        <v>2024</v>
      </c>
      <c r="D427" s="371" t="s">
        <v>30</v>
      </c>
      <c r="E427" s="371">
        <v>0.75757575757575801</v>
      </c>
    </row>
    <row r="428" spans="1:5">
      <c r="A428" s="371">
        <v>95</v>
      </c>
      <c r="B428" s="371" t="s">
        <v>110</v>
      </c>
      <c r="C428" s="371">
        <v>2024</v>
      </c>
      <c r="D428" s="371" t="s">
        <v>30</v>
      </c>
      <c r="E428" s="371">
        <v>0.90909090909090895</v>
      </c>
    </row>
    <row r="429" spans="1:5">
      <c r="A429" s="371">
        <v>97</v>
      </c>
      <c r="B429" s="371" t="s">
        <v>111</v>
      </c>
      <c r="C429" s="371">
        <v>2024</v>
      </c>
      <c r="D429" s="371" t="s">
        <v>30</v>
      </c>
      <c r="E429" s="371">
        <v>0.60606060606060597</v>
      </c>
    </row>
    <row r="430" spans="1:5">
      <c r="A430" s="371">
        <v>99</v>
      </c>
      <c r="B430" s="371" t="s">
        <v>112</v>
      </c>
      <c r="C430" s="371">
        <v>2024</v>
      </c>
      <c r="D430" s="371" t="s">
        <v>30</v>
      </c>
      <c r="E430" s="371">
        <v>1.0606060606060601</v>
      </c>
    </row>
    <row r="431" spans="1:5">
      <c r="A431" s="371">
        <v>5</v>
      </c>
      <c r="B431" s="371" t="s">
        <v>79</v>
      </c>
      <c r="C431" s="371">
        <v>2023</v>
      </c>
      <c r="D431" s="371" t="s">
        <v>30</v>
      </c>
      <c r="E431" s="371">
        <v>8.6363636363636402</v>
      </c>
    </row>
    <row r="432" spans="1:5">
      <c r="A432" s="371">
        <v>8</v>
      </c>
      <c r="B432" s="371" t="s">
        <v>81</v>
      </c>
      <c r="C432" s="371">
        <v>2023</v>
      </c>
      <c r="D432" s="371" t="s">
        <v>30</v>
      </c>
      <c r="E432" s="371">
        <v>7.2727272727272698</v>
      </c>
    </row>
    <row r="433" spans="1:5">
      <c r="A433" s="371">
        <v>11</v>
      </c>
      <c r="B433" s="371" t="s">
        <v>82</v>
      </c>
      <c r="C433" s="371">
        <v>2023</v>
      </c>
      <c r="D433" s="371" t="s">
        <v>30</v>
      </c>
      <c r="E433" s="371">
        <v>9.8484848484848495</v>
      </c>
    </row>
    <row r="434" spans="1:5">
      <c r="A434" s="371">
        <v>13</v>
      </c>
      <c r="B434" s="371" t="s">
        <v>83</v>
      </c>
      <c r="C434" s="371">
        <v>2023</v>
      </c>
      <c r="D434" s="371" t="s">
        <v>30</v>
      </c>
      <c r="E434" s="371">
        <v>6.8181818181818201</v>
      </c>
    </row>
    <row r="435" spans="1:5">
      <c r="A435" s="371">
        <v>15</v>
      </c>
      <c r="B435" s="371" t="s">
        <v>84</v>
      </c>
      <c r="C435" s="371">
        <v>2023</v>
      </c>
      <c r="D435" s="371" t="s">
        <v>30</v>
      </c>
      <c r="E435" s="371">
        <v>6.9696969696969697</v>
      </c>
    </row>
    <row r="436" spans="1:5">
      <c r="A436" s="371">
        <v>17</v>
      </c>
      <c r="B436" s="371" t="s">
        <v>85</v>
      </c>
      <c r="C436" s="371">
        <v>2023</v>
      </c>
      <c r="D436" s="371" t="s">
        <v>30</v>
      </c>
      <c r="E436" s="371">
        <v>5.3030303030303001</v>
      </c>
    </row>
    <row r="437" spans="1:5">
      <c r="A437" s="371">
        <v>18</v>
      </c>
      <c r="B437" s="371" t="s">
        <v>86</v>
      </c>
      <c r="C437" s="371">
        <v>2023</v>
      </c>
      <c r="D437" s="371" t="s">
        <v>30</v>
      </c>
      <c r="E437" s="371">
        <v>3.9393939393939399</v>
      </c>
    </row>
    <row r="438" spans="1:5">
      <c r="A438" s="371">
        <v>19</v>
      </c>
      <c r="B438" s="371" t="s">
        <v>87</v>
      </c>
      <c r="C438" s="371">
        <v>2023</v>
      </c>
      <c r="D438" s="371" t="s">
        <v>30</v>
      </c>
      <c r="E438" s="371">
        <v>4.0909090909090899</v>
      </c>
    </row>
    <row r="439" spans="1:5">
      <c r="A439" s="371">
        <v>20</v>
      </c>
      <c r="B439" s="371" t="s">
        <v>88</v>
      </c>
      <c r="C439" s="371">
        <v>2023</v>
      </c>
      <c r="D439" s="371" t="s">
        <v>30</v>
      </c>
      <c r="E439" s="371">
        <v>4.5454545454545396</v>
      </c>
    </row>
    <row r="440" spans="1:5">
      <c r="A440" s="371">
        <v>23</v>
      </c>
      <c r="B440" s="371" t="s">
        <v>89</v>
      </c>
      <c r="C440" s="371">
        <v>2023</v>
      </c>
      <c r="D440" s="371" t="s">
        <v>30</v>
      </c>
      <c r="E440" s="371">
        <v>5</v>
      </c>
    </row>
    <row r="441" spans="1:5">
      <c r="A441" s="371">
        <v>25</v>
      </c>
      <c r="B441" s="371" t="s">
        <v>90</v>
      </c>
      <c r="C441" s="371">
        <v>2023</v>
      </c>
      <c r="D441" s="371" t="s">
        <v>30</v>
      </c>
      <c r="E441" s="371">
        <v>9.2424242424242404</v>
      </c>
    </row>
    <row r="442" spans="1:5">
      <c r="A442" s="371">
        <v>27</v>
      </c>
      <c r="B442" s="371" t="s">
        <v>91</v>
      </c>
      <c r="C442" s="371">
        <v>2023</v>
      </c>
      <c r="D442" s="371" t="s">
        <v>30</v>
      </c>
      <c r="E442" s="371">
        <v>3.3333333333333299</v>
      </c>
    </row>
    <row r="443" spans="1:5">
      <c r="A443" s="371">
        <v>41</v>
      </c>
      <c r="B443" s="371" t="s">
        <v>92</v>
      </c>
      <c r="C443" s="371">
        <v>2023</v>
      </c>
      <c r="D443" s="371" t="s">
        <v>30</v>
      </c>
      <c r="E443" s="371">
        <v>8.4848484848484809</v>
      </c>
    </row>
    <row r="444" spans="1:5">
      <c r="A444" s="371">
        <v>44</v>
      </c>
      <c r="B444" s="371" t="s">
        <v>93</v>
      </c>
      <c r="C444" s="371">
        <v>2023</v>
      </c>
      <c r="D444" s="371" t="s">
        <v>30</v>
      </c>
      <c r="E444" s="371">
        <v>2.2727272727272698</v>
      </c>
    </row>
    <row r="445" spans="1:5">
      <c r="A445" s="371">
        <v>47</v>
      </c>
      <c r="B445" s="371" t="s">
        <v>94</v>
      </c>
      <c r="C445" s="371">
        <v>2023</v>
      </c>
      <c r="D445" s="371" t="s">
        <v>30</v>
      </c>
      <c r="E445" s="371">
        <v>5.7575757575757596</v>
      </c>
    </row>
    <row r="446" spans="1:5">
      <c r="A446" s="371">
        <v>50</v>
      </c>
      <c r="B446" s="371" t="s">
        <v>95</v>
      </c>
      <c r="C446" s="371">
        <v>2023</v>
      </c>
      <c r="D446" s="371" t="s">
        <v>30</v>
      </c>
      <c r="E446" s="371">
        <v>9.6969696969697008</v>
      </c>
    </row>
    <row r="447" spans="1:5">
      <c r="A447" s="371">
        <v>52</v>
      </c>
      <c r="B447" s="371" t="s">
        <v>96</v>
      </c>
      <c r="C447" s="371">
        <v>2023</v>
      </c>
      <c r="D447" s="371" t="s">
        <v>30</v>
      </c>
      <c r="E447" s="371">
        <v>5.9090909090909101</v>
      </c>
    </row>
    <row r="448" spans="1:5">
      <c r="A448" s="371">
        <v>54</v>
      </c>
      <c r="B448" s="371" t="s">
        <v>97</v>
      </c>
      <c r="C448" s="371">
        <v>2023</v>
      </c>
      <c r="D448" s="371" t="s">
        <v>30</v>
      </c>
      <c r="E448" s="371">
        <v>3.6363636363636398</v>
      </c>
    </row>
    <row r="449" spans="1:5">
      <c r="A449" s="371">
        <v>63</v>
      </c>
      <c r="B449" s="371" t="s">
        <v>98</v>
      </c>
      <c r="C449" s="371">
        <v>2023</v>
      </c>
      <c r="D449" s="371" t="s">
        <v>30</v>
      </c>
      <c r="E449" s="371">
        <v>7.8787878787878798</v>
      </c>
    </row>
    <row r="450" spans="1:5">
      <c r="A450" s="371">
        <v>66</v>
      </c>
      <c r="B450" s="371" t="s">
        <v>99</v>
      </c>
      <c r="C450" s="371">
        <v>2023</v>
      </c>
      <c r="D450" s="371" t="s">
        <v>30</v>
      </c>
      <c r="E450" s="371">
        <v>8.7878787878787907</v>
      </c>
    </row>
    <row r="451" spans="1:5">
      <c r="A451" s="371">
        <v>68</v>
      </c>
      <c r="B451" s="371" t="s">
        <v>100</v>
      </c>
      <c r="C451" s="371">
        <v>2023</v>
      </c>
      <c r="D451" s="371" t="s">
        <v>30</v>
      </c>
      <c r="E451" s="371">
        <v>4.6969696969696999</v>
      </c>
    </row>
    <row r="452" spans="1:5">
      <c r="A452" s="371">
        <v>70</v>
      </c>
      <c r="B452" s="371" t="s">
        <v>101</v>
      </c>
      <c r="C452" s="371">
        <v>2023</v>
      </c>
      <c r="D452" s="371" t="s">
        <v>30</v>
      </c>
      <c r="E452" s="371">
        <v>6.0606060606060597</v>
      </c>
    </row>
    <row r="453" spans="1:5">
      <c r="A453" s="371">
        <v>73</v>
      </c>
      <c r="B453" s="371" t="s">
        <v>102</v>
      </c>
      <c r="C453" s="371">
        <v>2023</v>
      </c>
      <c r="D453" s="371" t="s">
        <v>30</v>
      </c>
      <c r="E453" s="371">
        <v>7.4242424242424203</v>
      </c>
    </row>
    <row r="454" spans="1:5">
      <c r="A454" s="371">
        <v>76</v>
      </c>
      <c r="B454" s="371" t="s">
        <v>103</v>
      </c>
      <c r="C454" s="371">
        <v>2023</v>
      </c>
      <c r="D454" s="371" t="s">
        <v>30</v>
      </c>
      <c r="E454" s="371">
        <v>9.0909090909090899</v>
      </c>
    </row>
    <row r="455" spans="1:5">
      <c r="A455" s="371">
        <v>81</v>
      </c>
      <c r="B455" s="371" t="s">
        <v>104</v>
      </c>
      <c r="C455" s="371">
        <v>2023</v>
      </c>
      <c r="D455" s="371" t="s">
        <v>30</v>
      </c>
      <c r="E455" s="371">
        <v>1.2121212121212099</v>
      </c>
    </row>
    <row r="456" spans="1:5">
      <c r="A456" s="371">
        <v>85</v>
      </c>
      <c r="B456" s="371" t="s">
        <v>105</v>
      </c>
      <c r="C456" s="371">
        <v>2023</v>
      </c>
      <c r="D456" s="371" t="s">
        <v>30</v>
      </c>
      <c r="E456" s="371">
        <v>2.8787878787878798</v>
      </c>
    </row>
    <row r="457" spans="1:5">
      <c r="A457" s="371">
        <v>86</v>
      </c>
      <c r="B457" s="371" t="s">
        <v>106</v>
      </c>
      <c r="C457" s="371">
        <v>2023</v>
      </c>
      <c r="D457" s="371" t="s">
        <v>30</v>
      </c>
      <c r="E457" s="371">
        <v>3.0303030303030298</v>
      </c>
    </row>
    <row r="458" spans="1:5">
      <c r="A458" s="371">
        <v>88</v>
      </c>
      <c r="B458" s="371" t="s">
        <v>107</v>
      </c>
      <c r="C458" s="371">
        <v>2023</v>
      </c>
      <c r="D458" s="371" t="s">
        <v>30</v>
      </c>
      <c r="E458" s="371">
        <v>3.7878787878787898</v>
      </c>
    </row>
    <row r="459" spans="1:5">
      <c r="A459" s="371">
        <v>91</v>
      </c>
      <c r="B459" s="371" t="s">
        <v>108</v>
      </c>
      <c r="C459" s="371">
        <v>2023</v>
      </c>
      <c r="D459" s="371" t="s">
        <v>30</v>
      </c>
      <c r="E459" s="371">
        <v>1.9696969696969699</v>
      </c>
    </row>
    <row r="460" spans="1:5">
      <c r="A460" s="371">
        <v>94</v>
      </c>
      <c r="B460" s="371" t="s">
        <v>109</v>
      </c>
      <c r="C460" s="371">
        <v>2023</v>
      </c>
      <c r="D460" s="371" t="s">
        <v>30</v>
      </c>
      <c r="E460" s="371">
        <v>2.1212121212121202</v>
      </c>
    </row>
    <row r="461" spans="1:5">
      <c r="A461" s="371">
        <v>95</v>
      </c>
      <c r="B461" s="371" t="s">
        <v>110</v>
      </c>
      <c r="C461" s="371">
        <v>2023</v>
      </c>
      <c r="D461" s="371" t="s">
        <v>30</v>
      </c>
      <c r="E461" s="371">
        <v>0.45454545454545497</v>
      </c>
    </row>
    <row r="462" spans="1:5">
      <c r="A462" s="371">
        <v>97</v>
      </c>
      <c r="B462" s="371" t="s">
        <v>111</v>
      </c>
      <c r="C462" s="371">
        <v>2023</v>
      </c>
      <c r="D462" s="371" t="s">
        <v>30</v>
      </c>
      <c r="E462" s="371">
        <v>1.36363636363636</v>
      </c>
    </row>
    <row r="463" spans="1:5">
      <c r="A463" s="371">
        <v>99</v>
      </c>
      <c r="B463" s="371" t="s">
        <v>112</v>
      </c>
      <c r="C463" s="371">
        <v>2023</v>
      </c>
      <c r="D463" s="371" t="s">
        <v>30</v>
      </c>
      <c r="E463" s="371">
        <v>0.30303030303030298</v>
      </c>
    </row>
    <row r="464" spans="1:5">
      <c r="A464" s="371">
        <v>5</v>
      </c>
      <c r="B464" s="371" t="s">
        <v>79</v>
      </c>
      <c r="C464" s="371">
        <v>2024</v>
      </c>
      <c r="D464" s="371" t="s">
        <v>31</v>
      </c>
      <c r="E464" s="371">
        <v>6.6666666666666696</v>
      </c>
    </row>
    <row r="465" spans="1:5">
      <c r="A465" s="371">
        <v>8</v>
      </c>
      <c r="B465" s="371" t="s">
        <v>81</v>
      </c>
      <c r="C465" s="371">
        <v>2024</v>
      </c>
      <c r="D465" s="371" t="s">
        <v>31</v>
      </c>
      <c r="E465" s="371">
        <v>5</v>
      </c>
    </row>
    <row r="466" spans="1:5">
      <c r="A466" s="371">
        <v>11</v>
      </c>
      <c r="B466" s="371" t="s">
        <v>82</v>
      </c>
      <c r="C466" s="371">
        <v>2024</v>
      </c>
      <c r="D466" s="371" t="s">
        <v>31</v>
      </c>
      <c r="E466" s="371">
        <v>9.6969696969697008</v>
      </c>
    </row>
    <row r="467" spans="1:5">
      <c r="A467" s="371">
        <v>13</v>
      </c>
      <c r="B467" s="371" t="s">
        <v>83</v>
      </c>
      <c r="C467" s="371">
        <v>2024</v>
      </c>
      <c r="D467" s="371" t="s">
        <v>31</v>
      </c>
      <c r="E467" s="371">
        <v>3.6363636363636398</v>
      </c>
    </row>
    <row r="468" spans="1:5">
      <c r="A468" s="371">
        <v>15</v>
      </c>
      <c r="B468" s="371" t="s">
        <v>84</v>
      </c>
      <c r="C468" s="371">
        <v>2024</v>
      </c>
      <c r="D468" s="371" t="s">
        <v>31</v>
      </c>
      <c r="E468" s="371">
        <v>8.0303030303030294</v>
      </c>
    </row>
    <row r="469" spans="1:5">
      <c r="A469" s="371">
        <v>17</v>
      </c>
      <c r="B469" s="371" t="s">
        <v>85</v>
      </c>
      <c r="C469" s="371">
        <v>2024</v>
      </c>
      <c r="D469" s="371" t="s">
        <v>31</v>
      </c>
      <c r="E469" s="371">
        <v>6.2121212121212102</v>
      </c>
    </row>
    <row r="470" spans="1:5">
      <c r="A470" s="371">
        <v>18</v>
      </c>
      <c r="B470" s="371" t="s">
        <v>86</v>
      </c>
      <c r="C470" s="371">
        <v>2024</v>
      </c>
      <c r="D470" s="371" t="s">
        <v>31</v>
      </c>
      <c r="E470" s="371">
        <v>3.9393939393939399</v>
      </c>
    </row>
    <row r="471" spans="1:5">
      <c r="A471" s="371">
        <v>19</v>
      </c>
      <c r="B471" s="371" t="s">
        <v>87</v>
      </c>
      <c r="C471" s="371">
        <v>2024</v>
      </c>
      <c r="D471" s="371" t="s">
        <v>31</v>
      </c>
      <c r="E471" s="371">
        <v>9.5454545454545503</v>
      </c>
    </row>
    <row r="472" spans="1:5">
      <c r="A472" s="371">
        <v>20</v>
      </c>
      <c r="B472" s="371" t="s">
        <v>88</v>
      </c>
      <c r="C472" s="371">
        <v>2024</v>
      </c>
      <c r="D472" s="371" t="s">
        <v>31</v>
      </c>
      <c r="E472" s="371">
        <v>1.36363636363636</v>
      </c>
    </row>
    <row r="473" spans="1:5">
      <c r="A473" s="371">
        <v>23</v>
      </c>
      <c r="B473" s="371" t="s">
        <v>89</v>
      </c>
      <c r="C473" s="371">
        <v>2024</v>
      </c>
      <c r="D473" s="371" t="s">
        <v>31</v>
      </c>
      <c r="E473" s="371">
        <v>7.5757575757575797</v>
      </c>
    </row>
    <row r="474" spans="1:5">
      <c r="A474" s="371">
        <v>25</v>
      </c>
      <c r="B474" s="371" t="s">
        <v>90</v>
      </c>
      <c r="C474" s="371">
        <v>2024</v>
      </c>
      <c r="D474" s="371" t="s">
        <v>31</v>
      </c>
      <c r="E474" s="371">
        <v>8.6363636363636402</v>
      </c>
    </row>
    <row r="475" spans="1:5">
      <c r="A475" s="371">
        <v>27</v>
      </c>
      <c r="B475" s="371" t="s">
        <v>91</v>
      </c>
      <c r="C475" s="371">
        <v>2024</v>
      </c>
      <c r="D475" s="371" t="s">
        <v>31</v>
      </c>
      <c r="E475" s="371">
        <v>1.9696969696969699</v>
      </c>
    </row>
    <row r="476" spans="1:5">
      <c r="A476" s="371">
        <v>41</v>
      </c>
      <c r="B476" s="371" t="s">
        <v>92</v>
      </c>
      <c r="C476" s="371">
        <v>2024</v>
      </c>
      <c r="D476" s="371" t="s">
        <v>31</v>
      </c>
      <c r="E476" s="371">
        <v>8.1818181818181799</v>
      </c>
    </row>
    <row r="477" spans="1:5">
      <c r="A477" s="371">
        <v>44</v>
      </c>
      <c r="B477" s="371" t="s">
        <v>93</v>
      </c>
      <c r="C477" s="371">
        <v>2024</v>
      </c>
      <c r="D477" s="371" t="s">
        <v>31</v>
      </c>
      <c r="E477" s="371">
        <v>1.2121212121212099</v>
      </c>
    </row>
    <row r="478" spans="1:5">
      <c r="A478" s="371">
        <v>47</v>
      </c>
      <c r="B478" s="371" t="s">
        <v>94</v>
      </c>
      <c r="C478" s="371">
        <v>2024</v>
      </c>
      <c r="D478" s="371" t="s">
        <v>31</v>
      </c>
      <c r="E478" s="371">
        <v>4.0909090909090899</v>
      </c>
    </row>
    <row r="479" spans="1:5">
      <c r="A479" s="371">
        <v>50</v>
      </c>
      <c r="B479" s="371" t="s">
        <v>95</v>
      </c>
      <c r="C479" s="371">
        <v>2024</v>
      </c>
      <c r="D479" s="371" t="s">
        <v>31</v>
      </c>
      <c r="E479" s="371">
        <v>2.4242424242424199</v>
      </c>
    </row>
    <row r="480" spans="1:5">
      <c r="A480" s="371">
        <v>52</v>
      </c>
      <c r="B480" s="371" t="s">
        <v>96</v>
      </c>
      <c r="C480" s="371">
        <v>2024</v>
      </c>
      <c r="D480" s="371" t="s">
        <v>31</v>
      </c>
      <c r="E480" s="371">
        <v>7.7272727272727302</v>
      </c>
    </row>
    <row r="481" spans="1:5">
      <c r="A481" s="371">
        <v>54</v>
      </c>
      <c r="B481" s="371" t="s">
        <v>97</v>
      </c>
      <c r="C481" s="371">
        <v>2024</v>
      </c>
      <c r="D481" s="371" t="s">
        <v>31</v>
      </c>
      <c r="E481" s="371">
        <v>7.8787878787878798</v>
      </c>
    </row>
    <row r="482" spans="1:5">
      <c r="A482" s="371">
        <v>63</v>
      </c>
      <c r="B482" s="371" t="s">
        <v>98</v>
      </c>
      <c r="C482" s="371">
        <v>2024</v>
      </c>
      <c r="D482" s="371" t="s">
        <v>31</v>
      </c>
      <c r="E482" s="371">
        <v>9.0909090909090899</v>
      </c>
    </row>
    <row r="483" spans="1:5">
      <c r="A483" s="371">
        <v>66</v>
      </c>
      <c r="B483" s="371" t="s">
        <v>99</v>
      </c>
      <c r="C483" s="371">
        <v>2024</v>
      </c>
      <c r="D483" s="371" t="s">
        <v>31</v>
      </c>
      <c r="E483" s="371">
        <v>5.4545454545454497</v>
      </c>
    </row>
    <row r="484" spans="1:5">
      <c r="A484" s="371">
        <v>68</v>
      </c>
      <c r="B484" s="371" t="s">
        <v>100</v>
      </c>
      <c r="C484" s="371">
        <v>2024</v>
      </c>
      <c r="D484" s="371" t="s">
        <v>31</v>
      </c>
      <c r="E484" s="371">
        <v>9.3939393939393891</v>
      </c>
    </row>
    <row r="485" spans="1:5">
      <c r="A485" s="371">
        <v>70</v>
      </c>
      <c r="B485" s="371" t="s">
        <v>101</v>
      </c>
      <c r="C485" s="371">
        <v>2024</v>
      </c>
      <c r="D485" s="371" t="s">
        <v>31</v>
      </c>
      <c r="E485" s="371">
        <v>4.39393939393939</v>
      </c>
    </row>
    <row r="486" spans="1:5">
      <c r="A486" s="371">
        <v>73</v>
      </c>
      <c r="B486" s="371" t="s">
        <v>102</v>
      </c>
      <c r="C486" s="371">
        <v>2024</v>
      </c>
      <c r="D486" s="371" t="s">
        <v>31</v>
      </c>
      <c r="E486" s="371">
        <v>3.0303030303030298</v>
      </c>
    </row>
    <row r="487" spans="1:5">
      <c r="A487" s="371">
        <v>76</v>
      </c>
      <c r="B487" s="371" t="s">
        <v>103</v>
      </c>
      <c r="C487" s="371">
        <v>2024</v>
      </c>
      <c r="D487" s="371" t="s">
        <v>31</v>
      </c>
      <c r="E487" s="371">
        <v>4.6969696969696999</v>
      </c>
    </row>
    <row r="488" spans="1:5">
      <c r="A488" s="371">
        <v>81</v>
      </c>
      <c r="B488" s="371" t="s">
        <v>104</v>
      </c>
      <c r="C488" s="371">
        <v>2024</v>
      </c>
      <c r="D488" s="371" t="s">
        <v>31</v>
      </c>
      <c r="E488" s="371">
        <v>2.1212121212121202</v>
      </c>
    </row>
    <row r="489" spans="1:5">
      <c r="A489" s="371">
        <v>85</v>
      </c>
      <c r="B489" s="371" t="s">
        <v>105</v>
      </c>
      <c r="C489" s="371">
        <v>2024</v>
      </c>
      <c r="D489" s="371" t="s">
        <v>31</v>
      </c>
      <c r="E489" s="371">
        <v>5.3030303030303001</v>
      </c>
    </row>
    <row r="490" spans="1:5">
      <c r="A490" s="371">
        <v>86</v>
      </c>
      <c r="B490" s="371" t="s">
        <v>106</v>
      </c>
      <c r="C490" s="371">
        <v>2024</v>
      </c>
      <c r="D490" s="371" t="s">
        <v>31</v>
      </c>
      <c r="E490" s="371">
        <v>4.2424242424242404</v>
      </c>
    </row>
    <row r="491" spans="1:5">
      <c r="A491" s="371">
        <v>88</v>
      </c>
      <c r="B491" s="371" t="s">
        <v>107</v>
      </c>
      <c r="C491" s="371">
        <v>2024</v>
      </c>
      <c r="D491" s="371" t="s">
        <v>31</v>
      </c>
      <c r="E491" s="371">
        <v>4.8484848484848504</v>
      </c>
    </row>
    <row r="492" spans="1:5">
      <c r="A492" s="371">
        <v>91</v>
      </c>
      <c r="B492" s="371" t="s">
        <v>108</v>
      </c>
      <c r="C492" s="371">
        <v>2024</v>
      </c>
      <c r="D492" s="371" t="s">
        <v>31</v>
      </c>
      <c r="E492" s="371">
        <v>0.45454545454545497</v>
      </c>
    </row>
    <row r="493" spans="1:5">
      <c r="A493" s="371">
        <v>94</v>
      </c>
      <c r="B493" s="371" t="s">
        <v>109</v>
      </c>
      <c r="C493" s="371">
        <v>2024</v>
      </c>
      <c r="D493" s="371" t="s">
        <v>31</v>
      </c>
      <c r="E493" s="371">
        <v>2.7272727272727302</v>
      </c>
    </row>
    <row r="494" spans="1:5">
      <c r="A494" s="371">
        <v>95</v>
      </c>
      <c r="B494" s="371" t="s">
        <v>110</v>
      </c>
      <c r="C494" s="371">
        <v>2024</v>
      </c>
      <c r="D494" s="371" t="s">
        <v>31</v>
      </c>
      <c r="E494" s="371">
        <v>1.8181818181818199</v>
      </c>
    </row>
    <row r="495" spans="1:5">
      <c r="A495" s="371">
        <v>97</v>
      </c>
      <c r="B495" s="371" t="s">
        <v>111</v>
      </c>
      <c r="C495" s="371">
        <v>2024</v>
      </c>
      <c r="D495" s="371" t="s">
        <v>31</v>
      </c>
      <c r="E495" s="371">
        <v>1.6666666666666701</v>
      </c>
    </row>
    <row r="496" spans="1:5">
      <c r="A496" s="371">
        <v>99</v>
      </c>
      <c r="B496" s="371" t="s">
        <v>112</v>
      </c>
      <c r="C496" s="371">
        <v>2024</v>
      </c>
      <c r="D496" s="371" t="s">
        <v>31</v>
      </c>
      <c r="E496" s="371">
        <v>0.30303030303030298</v>
      </c>
    </row>
    <row r="497" spans="1:5">
      <c r="A497" s="371">
        <v>5</v>
      </c>
      <c r="B497" s="371" t="s">
        <v>79</v>
      </c>
      <c r="C497" s="371">
        <v>2023</v>
      </c>
      <c r="D497" s="371" t="s">
        <v>31</v>
      </c>
      <c r="E497" s="371">
        <v>10</v>
      </c>
    </row>
    <row r="498" spans="1:5">
      <c r="A498" s="371">
        <v>8</v>
      </c>
      <c r="B498" s="371" t="s">
        <v>81</v>
      </c>
      <c r="C498" s="371">
        <v>2023</v>
      </c>
      <c r="D498" s="371" t="s">
        <v>31</v>
      </c>
      <c r="E498" s="371">
        <v>4.5454545454545396</v>
      </c>
    </row>
    <row r="499" spans="1:5">
      <c r="A499" s="371">
        <v>11</v>
      </c>
      <c r="B499" s="371" t="s">
        <v>82</v>
      </c>
      <c r="C499" s="371">
        <v>2023</v>
      </c>
      <c r="D499" s="371" t="s">
        <v>31</v>
      </c>
      <c r="E499" s="371">
        <v>8.7878787878787907</v>
      </c>
    </row>
    <row r="500" spans="1:5">
      <c r="A500" s="371">
        <v>13</v>
      </c>
      <c r="B500" s="371" t="s">
        <v>83</v>
      </c>
      <c r="C500" s="371">
        <v>2023</v>
      </c>
      <c r="D500" s="371" t="s">
        <v>31</v>
      </c>
      <c r="E500" s="371">
        <v>3.4848484848484902</v>
      </c>
    </row>
    <row r="501" spans="1:5">
      <c r="A501" s="371">
        <v>15</v>
      </c>
      <c r="B501" s="371" t="s">
        <v>84</v>
      </c>
      <c r="C501" s="371">
        <v>2023</v>
      </c>
      <c r="D501" s="371" t="s">
        <v>31</v>
      </c>
      <c r="E501" s="371">
        <v>5.7575757575757596</v>
      </c>
    </row>
    <row r="502" spans="1:5">
      <c r="A502" s="371">
        <v>17</v>
      </c>
      <c r="B502" s="371" t="s">
        <v>85</v>
      </c>
      <c r="C502" s="371">
        <v>2023</v>
      </c>
      <c r="D502" s="371" t="s">
        <v>31</v>
      </c>
      <c r="E502" s="371">
        <v>6.3636363636363598</v>
      </c>
    </row>
    <row r="503" spans="1:5">
      <c r="A503" s="371">
        <v>18</v>
      </c>
      <c r="B503" s="371" t="s">
        <v>86</v>
      </c>
      <c r="C503" s="371">
        <v>2023</v>
      </c>
      <c r="D503" s="371" t="s">
        <v>31</v>
      </c>
      <c r="E503" s="371">
        <v>2.2727272727272698</v>
      </c>
    </row>
    <row r="504" spans="1:5">
      <c r="A504" s="371">
        <v>19</v>
      </c>
      <c r="B504" s="371" t="s">
        <v>87</v>
      </c>
      <c r="C504" s="371">
        <v>2023</v>
      </c>
      <c r="D504" s="371" t="s">
        <v>31</v>
      </c>
      <c r="E504" s="371">
        <v>3.1818181818181799</v>
      </c>
    </row>
    <row r="505" spans="1:5">
      <c r="A505" s="371">
        <v>20</v>
      </c>
      <c r="B505" s="371" t="s">
        <v>88</v>
      </c>
      <c r="C505" s="371">
        <v>2023</v>
      </c>
      <c r="D505" s="371" t="s">
        <v>31</v>
      </c>
      <c r="E505" s="371">
        <v>2.8787878787878798</v>
      </c>
    </row>
    <row r="506" spans="1:5">
      <c r="A506" s="371">
        <v>23</v>
      </c>
      <c r="B506" s="371" t="s">
        <v>89</v>
      </c>
      <c r="C506" s="371">
        <v>2023</v>
      </c>
      <c r="D506" s="371" t="s">
        <v>31</v>
      </c>
      <c r="E506" s="371">
        <v>6.9696969696969697</v>
      </c>
    </row>
    <row r="507" spans="1:5">
      <c r="A507" s="371">
        <v>25</v>
      </c>
      <c r="B507" s="371" t="s">
        <v>90</v>
      </c>
      <c r="C507" s="371">
        <v>2023</v>
      </c>
      <c r="D507" s="371" t="s">
        <v>31</v>
      </c>
      <c r="E507" s="371">
        <v>8.9393939393939394</v>
      </c>
    </row>
    <row r="508" spans="1:5">
      <c r="A508" s="371">
        <v>27</v>
      </c>
      <c r="B508" s="371" t="s">
        <v>91</v>
      </c>
      <c r="C508" s="371">
        <v>2023</v>
      </c>
      <c r="D508" s="371" t="s">
        <v>31</v>
      </c>
      <c r="E508" s="371">
        <v>0.75757575757575801</v>
      </c>
    </row>
    <row r="509" spans="1:5">
      <c r="A509" s="371">
        <v>41</v>
      </c>
      <c r="B509" s="371" t="s">
        <v>92</v>
      </c>
      <c r="C509" s="371">
        <v>2023</v>
      </c>
      <c r="D509" s="371" t="s">
        <v>31</v>
      </c>
      <c r="E509" s="371">
        <v>9.8484848484848495</v>
      </c>
    </row>
    <row r="510" spans="1:5">
      <c r="A510" s="371">
        <v>44</v>
      </c>
      <c r="B510" s="371" t="s">
        <v>93</v>
      </c>
      <c r="C510" s="371">
        <v>2023</v>
      </c>
      <c r="D510" s="371" t="s">
        <v>31</v>
      </c>
      <c r="E510" s="371">
        <v>1.0606060606060601</v>
      </c>
    </row>
    <row r="511" spans="1:5">
      <c r="A511" s="371">
        <v>47</v>
      </c>
      <c r="B511" s="371" t="s">
        <v>94</v>
      </c>
      <c r="C511" s="371">
        <v>2023</v>
      </c>
      <c r="D511" s="371" t="s">
        <v>31</v>
      </c>
      <c r="E511" s="371">
        <v>3.3333333333333299</v>
      </c>
    </row>
    <row r="512" spans="1:5">
      <c r="A512" s="371">
        <v>50</v>
      </c>
      <c r="B512" s="371" t="s">
        <v>95</v>
      </c>
      <c r="C512" s="371">
        <v>2023</v>
      </c>
      <c r="D512" s="371" t="s">
        <v>31</v>
      </c>
      <c r="E512" s="371">
        <v>9.2424242424242404</v>
      </c>
    </row>
    <row r="513" spans="1:5">
      <c r="A513" s="371">
        <v>52</v>
      </c>
      <c r="B513" s="371" t="s">
        <v>96</v>
      </c>
      <c r="C513" s="371">
        <v>2023</v>
      </c>
      <c r="D513" s="371" t="s">
        <v>31</v>
      </c>
      <c r="E513" s="371">
        <v>8.3333333333333304</v>
      </c>
    </row>
    <row r="514" spans="1:5">
      <c r="A514" s="371">
        <v>54</v>
      </c>
      <c r="B514" s="371" t="s">
        <v>97</v>
      </c>
      <c r="C514" s="371">
        <v>2023</v>
      </c>
      <c r="D514" s="371" t="s">
        <v>31</v>
      </c>
      <c r="E514" s="371">
        <v>7.2727272727272698</v>
      </c>
    </row>
    <row r="515" spans="1:5">
      <c r="A515" s="371">
        <v>63</v>
      </c>
      <c r="B515" s="371" t="s">
        <v>98</v>
      </c>
      <c r="C515" s="371">
        <v>2023</v>
      </c>
      <c r="D515" s="371" t="s">
        <v>31</v>
      </c>
      <c r="E515" s="371">
        <v>8.4848484848484809</v>
      </c>
    </row>
    <row r="516" spans="1:5">
      <c r="A516" s="371">
        <v>66</v>
      </c>
      <c r="B516" s="371" t="s">
        <v>99</v>
      </c>
      <c r="C516" s="371">
        <v>2023</v>
      </c>
      <c r="D516" s="371" t="s">
        <v>31</v>
      </c>
      <c r="E516" s="371">
        <v>6.5151515151515103</v>
      </c>
    </row>
    <row r="517" spans="1:5">
      <c r="A517" s="371">
        <v>68</v>
      </c>
      <c r="B517" s="371" t="s">
        <v>100</v>
      </c>
      <c r="C517" s="371">
        <v>2023</v>
      </c>
      <c r="D517" s="371" t="s">
        <v>31</v>
      </c>
      <c r="E517" s="371">
        <v>5.9090909090909101</v>
      </c>
    </row>
    <row r="518" spans="1:5">
      <c r="A518" s="371">
        <v>70</v>
      </c>
      <c r="B518" s="371" t="s">
        <v>101</v>
      </c>
      <c r="C518" s="371">
        <v>2023</v>
      </c>
      <c r="D518" s="371" t="s">
        <v>31</v>
      </c>
      <c r="E518" s="371">
        <v>7.1212121212121202</v>
      </c>
    </row>
    <row r="519" spans="1:5">
      <c r="A519" s="371">
        <v>73</v>
      </c>
      <c r="B519" s="371" t="s">
        <v>102</v>
      </c>
      <c r="C519" s="371">
        <v>2023</v>
      </c>
      <c r="D519" s="371" t="s">
        <v>31</v>
      </c>
      <c r="E519" s="371">
        <v>6.8181818181818201</v>
      </c>
    </row>
    <row r="520" spans="1:5">
      <c r="A520" s="371">
        <v>76</v>
      </c>
      <c r="B520" s="371" t="s">
        <v>103</v>
      </c>
      <c r="C520" s="371">
        <v>2023</v>
      </c>
      <c r="D520" s="371" t="s">
        <v>31</v>
      </c>
      <c r="E520" s="371">
        <v>6.0606060606060597</v>
      </c>
    </row>
    <row r="521" spans="1:5">
      <c r="A521" s="371">
        <v>81</v>
      </c>
      <c r="B521" s="371" t="s">
        <v>104</v>
      </c>
      <c r="C521" s="371">
        <v>2023</v>
      </c>
      <c r="D521" s="371" t="s">
        <v>31</v>
      </c>
      <c r="E521" s="371">
        <v>2.5757575757575801</v>
      </c>
    </row>
    <row r="522" spans="1:5">
      <c r="A522" s="371">
        <v>85</v>
      </c>
      <c r="B522" s="371" t="s">
        <v>105</v>
      </c>
      <c r="C522" s="371">
        <v>2023</v>
      </c>
      <c r="D522" s="371" t="s">
        <v>31</v>
      </c>
      <c r="E522" s="371">
        <v>3.7878787878787898</v>
      </c>
    </row>
    <row r="523" spans="1:5">
      <c r="A523" s="371">
        <v>86</v>
      </c>
      <c r="B523" s="371" t="s">
        <v>106</v>
      </c>
      <c r="C523" s="371">
        <v>2023</v>
      </c>
      <c r="D523" s="371" t="s">
        <v>31</v>
      </c>
      <c r="E523" s="371">
        <v>0.90909090909090895</v>
      </c>
    </row>
    <row r="524" spans="1:5">
      <c r="A524" s="371">
        <v>88</v>
      </c>
      <c r="B524" s="371" t="s">
        <v>107</v>
      </c>
      <c r="C524" s="371">
        <v>2023</v>
      </c>
      <c r="D524" s="371" t="s">
        <v>31</v>
      </c>
      <c r="E524" s="371">
        <v>5.1515151515151496</v>
      </c>
    </row>
    <row r="525" spans="1:5">
      <c r="A525" s="371">
        <v>91</v>
      </c>
      <c r="B525" s="371" t="s">
        <v>108</v>
      </c>
      <c r="C525" s="371">
        <v>2023</v>
      </c>
      <c r="D525" s="371" t="s">
        <v>31</v>
      </c>
      <c r="E525" s="371">
        <v>1.51515151515152</v>
      </c>
    </row>
    <row r="526" spans="1:5">
      <c r="A526" s="371">
        <v>94</v>
      </c>
      <c r="B526" s="371" t="s">
        <v>109</v>
      </c>
      <c r="C526" s="371">
        <v>2023</v>
      </c>
      <c r="D526" s="371" t="s">
        <v>31</v>
      </c>
      <c r="E526" s="371">
        <v>7.4242424242424203</v>
      </c>
    </row>
    <row r="527" spans="1:5">
      <c r="A527" s="371">
        <v>95</v>
      </c>
      <c r="B527" s="371" t="s">
        <v>110</v>
      </c>
      <c r="C527" s="371">
        <v>2023</v>
      </c>
      <c r="D527" s="371" t="s">
        <v>31</v>
      </c>
      <c r="E527" s="371">
        <v>0.60606060606060597</v>
      </c>
    </row>
    <row r="528" spans="1:5">
      <c r="A528" s="371">
        <v>97</v>
      </c>
      <c r="B528" s="371" t="s">
        <v>111</v>
      </c>
      <c r="C528" s="371">
        <v>2023</v>
      </c>
      <c r="D528" s="371" t="s">
        <v>31</v>
      </c>
      <c r="E528" s="371">
        <v>5.60606060606061</v>
      </c>
    </row>
    <row r="529" spans="1:5">
      <c r="A529" s="371">
        <v>99</v>
      </c>
      <c r="B529" s="371" t="s">
        <v>112</v>
      </c>
      <c r="C529" s="371">
        <v>2023</v>
      </c>
      <c r="D529" s="371" t="s">
        <v>31</v>
      </c>
      <c r="E529" s="371">
        <v>0.15151515151515199</v>
      </c>
    </row>
    <row r="530" spans="1:5">
      <c r="A530" s="371">
        <v>5</v>
      </c>
      <c r="B530" s="371" t="s">
        <v>79</v>
      </c>
      <c r="C530" s="371">
        <v>2024</v>
      </c>
      <c r="D530" s="371" t="s">
        <v>32</v>
      </c>
      <c r="E530" s="371">
        <v>9.2424242424242404</v>
      </c>
    </row>
    <row r="531" spans="1:5">
      <c r="A531" s="371">
        <v>8</v>
      </c>
      <c r="B531" s="371" t="s">
        <v>81</v>
      </c>
      <c r="C531" s="371">
        <v>2024</v>
      </c>
      <c r="D531" s="371" t="s">
        <v>32</v>
      </c>
      <c r="E531" s="371">
        <v>1.6666666666666701</v>
      </c>
    </row>
    <row r="532" spans="1:5">
      <c r="A532" s="371">
        <v>11</v>
      </c>
      <c r="B532" s="371" t="s">
        <v>82</v>
      </c>
      <c r="C532" s="371">
        <v>2024</v>
      </c>
      <c r="D532" s="371" t="s">
        <v>32</v>
      </c>
      <c r="E532" s="371">
        <v>8.6363636363636402</v>
      </c>
    </row>
    <row r="533" spans="1:5">
      <c r="A533" s="371">
        <v>13</v>
      </c>
      <c r="B533" s="371" t="s">
        <v>83</v>
      </c>
      <c r="C533" s="371">
        <v>2024</v>
      </c>
      <c r="D533" s="371" t="s">
        <v>32</v>
      </c>
      <c r="E533" s="371">
        <v>1.8181818181818199</v>
      </c>
    </row>
    <row r="534" spans="1:5">
      <c r="A534" s="371">
        <v>15</v>
      </c>
      <c r="B534" s="371" t="s">
        <v>84</v>
      </c>
      <c r="C534" s="371">
        <v>2024</v>
      </c>
      <c r="D534" s="371" t="s">
        <v>32</v>
      </c>
      <c r="E534" s="371">
        <v>10</v>
      </c>
    </row>
    <row r="535" spans="1:5">
      <c r="A535" s="371">
        <v>17</v>
      </c>
      <c r="B535" s="371" t="s">
        <v>85</v>
      </c>
      <c r="C535" s="371">
        <v>2024</v>
      </c>
      <c r="D535" s="371" t="s">
        <v>32</v>
      </c>
      <c r="E535" s="371">
        <v>2.7272727272727302</v>
      </c>
    </row>
    <row r="536" spans="1:5">
      <c r="A536" s="371">
        <v>18</v>
      </c>
      <c r="B536" s="371" t="s">
        <v>86</v>
      </c>
      <c r="C536" s="371">
        <v>2024</v>
      </c>
      <c r="D536" s="371" t="s">
        <v>32</v>
      </c>
      <c r="E536" s="371">
        <v>9.6969696969697008</v>
      </c>
    </row>
    <row r="537" spans="1:5">
      <c r="A537" s="371">
        <v>19</v>
      </c>
      <c r="B537" s="371" t="s">
        <v>87</v>
      </c>
      <c r="C537" s="371">
        <v>2024</v>
      </c>
      <c r="D537" s="371" t="s">
        <v>32</v>
      </c>
      <c r="E537" s="371">
        <v>9.0909090909090899</v>
      </c>
    </row>
    <row r="538" spans="1:5">
      <c r="A538" s="371">
        <v>20</v>
      </c>
      <c r="B538" s="371" t="s">
        <v>88</v>
      </c>
      <c r="C538" s="371">
        <v>2024</v>
      </c>
      <c r="D538" s="371" t="s">
        <v>32</v>
      </c>
      <c r="E538" s="371">
        <v>7.5757575757575797</v>
      </c>
    </row>
    <row r="539" spans="1:5">
      <c r="A539" s="371">
        <v>23</v>
      </c>
      <c r="B539" s="371" t="s">
        <v>89</v>
      </c>
      <c r="C539" s="371">
        <v>2024</v>
      </c>
      <c r="D539" s="371" t="s">
        <v>32</v>
      </c>
      <c r="E539" s="371">
        <v>6.3636363636363598</v>
      </c>
    </row>
    <row r="540" spans="1:5">
      <c r="A540" s="371">
        <v>25</v>
      </c>
      <c r="B540" s="371" t="s">
        <v>90</v>
      </c>
      <c r="C540" s="371">
        <v>2024</v>
      </c>
      <c r="D540" s="371" t="s">
        <v>32</v>
      </c>
      <c r="E540" s="371">
        <v>9.5454545454545503</v>
      </c>
    </row>
    <row r="541" spans="1:5">
      <c r="A541" s="371">
        <v>27</v>
      </c>
      <c r="B541" s="371" t="s">
        <v>91</v>
      </c>
      <c r="C541" s="371">
        <v>2024</v>
      </c>
      <c r="D541" s="371" t="s">
        <v>32</v>
      </c>
      <c r="E541" s="371">
        <v>0.45454545454545497</v>
      </c>
    </row>
    <row r="542" spans="1:5">
      <c r="A542" s="371">
        <v>41</v>
      </c>
      <c r="B542" s="371" t="s">
        <v>92</v>
      </c>
      <c r="C542" s="371">
        <v>2024</v>
      </c>
      <c r="D542" s="371" t="s">
        <v>32</v>
      </c>
      <c r="E542" s="371">
        <v>8.0303030303030294</v>
      </c>
    </row>
    <row r="543" spans="1:5">
      <c r="A543" s="371">
        <v>44</v>
      </c>
      <c r="B543" s="371" t="s">
        <v>93</v>
      </c>
      <c r="C543" s="371">
        <v>2024</v>
      </c>
      <c r="D543" s="371" t="s">
        <v>32</v>
      </c>
      <c r="E543" s="371">
        <v>0.75757575757575801</v>
      </c>
    </row>
    <row r="544" spans="1:5">
      <c r="A544" s="371">
        <v>47</v>
      </c>
      <c r="B544" s="371" t="s">
        <v>94</v>
      </c>
      <c r="C544" s="371">
        <v>2024</v>
      </c>
      <c r="D544" s="371" t="s">
        <v>32</v>
      </c>
      <c r="E544" s="371">
        <v>6.0606060606060597</v>
      </c>
    </row>
    <row r="545" spans="1:5">
      <c r="A545" s="371">
        <v>50</v>
      </c>
      <c r="B545" s="371" t="s">
        <v>95</v>
      </c>
      <c r="C545" s="371">
        <v>2024</v>
      </c>
      <c r="D545" s="371" t="s">
        <v>32</v>
      </c>
      <c r="E545" s="371">
        <v>8.9393939393939394</v>
      </c>
    </row>
    <row r="546" spans="1:5">
      <c r="A546" s="371">
        <v>52</v>
      </c>
      <c r="B546" s="371" t="s">
        <v>96</v>
      </c>
      <c r="C546" s="371">
        <v>2024</v>
      </c>
      <c r="D546" s="371" t="s">
        <v>32</v>
      </c>
      <c r="E546" s="371">
        <v>9.8484848484848495</v>
      </c>
    </row>
    <row r="547" spans="1:5">
      <c r="A547" s="371">
        <v>54</v>
      </c>
      <c r="B547" s="371" t="s">
        <v>97</v>
      </c>
      <c r="C547" s="371">
        <v>2024</v>
      </c>
      <c r="D547" s="371" t="s">
        <v>32</v>
      </c>
      <c r="E547" s="371">
        <v>4.39393939393939</v>
      </c>
    </row>
    <row r="548" spans="1:5">
      <c r="A548" s="371">
        <v>63</v>
      </c>
      <c r="B548" s="371" t="s">
        <v>98</v>
      </c>
      <c r="C548" s="371">
        <v>2024</v>
      </c>
      <c r="D548" s="371" t="s">
        <v>32</v>
      </c>
      <c r="E548" s="371">
        <v>6.5151515151515103</v>
      </c>
    </row>
    <row r="549" spans="1:5">
      <c r="A549" s="371">
        <v>66</v>
      </c>
      <c r="B549" s="371" t="s">
        <v>99</v>
      </c>
      <c r="C549" s="371">
        <v>2024</v>
      </c>
      <c r="D549" s="371" t="s">
        <v>32</v>
      </c>
      <c r="E549" s="371">
        <v>4.5454545454545396</v>
      </c>
    </row>
    <row r="550" spans="1:5">
      <c r="A550" s="371">
        <v>68</v>
      </c>
      <c r="B550" s="371" t="s">
        <v>100</v>
      </c>
      <c r="C550" s="371">
        <v>2024</v>
      </c>
      <c r="D550" s="371" t="s">
        <v>32</v>
      </c>
      <c r="E550" s="371">
        <v>5</v>
      </c>
    </row>
    <row r="551" spans="1:5">
      <c r="A551" s="371">
        <v>70</v>
      </c>
      <c r="B551" s="371" t="s">
        <v>101</v>
      </c>
      <c r="C551" s="371">
        <v>2024</v>
      </c>
      <c r="D551" s="371" t="s">
        <v>32</v>
      </c>
      <c r="E551" s="371">
        <v>3.6363636363636398</v>
      </c>
    </row>
    <row r="552" spans="1:5">
      <c r="A552" s="371">
        <v>73</v>
      </c>
      <c r="B552" s="371" t="s">
        <v>102</v>
      </c>
      <c r="C552" s="371">
        <v>2024</v>
      </c>
      <c r="D552" s="371" t="s">
        <v>32</v>
      </c>
      <c r="E552" s="371">
        <v>8.3333333333333304</v>
      </c>
    </row>
    <row r="553" spans="1:5">
      <c r="A553" s="371">
        <v>76</v>
      </c>
      <c r="B553" s="371" t="s">
        <v>103</v>
      </c>
      <c r="C553" s="371">
        <v>2024</v>
      </c>
      <c r="D553" s="371" t="s">
        <v>32</v>
      </c>
      <c r="E553" s="371">
        <v>7.8787878787878798</v>
      </c>
    </row>
    <row r="554" spans="1:5">
      <c r="A554" s="371">
        <v>81</v>
      </c>
      <c r="B554" s="371" t="s">
        <v>104</v>
      </c>
      <c r="C554" s="371">
        <v>2024</v>
      </c>
      <c r="D554" s="371" t="s">
        <v>32</v>
      </c>
      <c r="E554" s="371">
        <v>1.51515151515152</v>
      </c>
    </row>
    <row r="555" spans="1:5">
      <c r="A555" s="371">
        <v>85</v>
      </c>
      <c r="B555" s="371" t="s">
        <v>105</v>
      </c>
      <c r="C555" s="371">
        <v>2024</v>
      </c>
      <c r="D555" s="371" t="s">
        <v>32</v>
      </c>
      <c r="E555" s="371">
        <v>3.4848484848484902</v>
      </c>
    </row>
    <row r="556" spans="1:5">
      <c r="A556" s="371">
        <v>86</v>
      </c>
      <c r="B556" s="371" t="s">
        <v>106</v>
      </c>
      <c r="C556" s="371">
        <v>2024</v>
      </c>
      <c r="D556" s="371" t="s">
        <v>32</v>
      </c>
      <c r="E556" s="371">
        <v>8.4848484848484809</v>
      </c>
    </row>
    <row r="557" spans="1:5">
      <c r="A557" s="371">
        <v>88</v>
      </c>
      <c r="B557" s="371" t="s">
        <v>107</v>
      </c>
      <c r="C557" s="371">
        <v>2024</v>
      </c>
      <c r="D557" s="371" t="s">
        <v>32</v>
      </c>
      <c r="E557" s="371">
        <v>7.1212121212121202</v>
      </c>
    </row>
    <row r="558" spans="1:5">
      <c r="A558" s="371">
        <v>91</v>
      </c>
      <c r="B558" s="371" t="s">
        <v>108</v>
      </c>
      <c r="C558" s="371">
        <v>2024</v>
      </c>
      <c r="D558" s="371" t="s">
        <v>32</v>
      </c>
      <c r="E558" s="371">
        <v>8.1818181818181799</v>
      </c>
    </row>
    <row r="559" spans="1:5">
      <c r="A559" s="371">
        <v>94</v>
      </c>
      <c r="B559" s="371" t="s">
        <v>109</v>
      </c>
      <c r="C559" s="371">
        <v>2024</v>
      </c>
      <c r="D559" s="371" t="s">
        <v>32</v>
      </c>
      <c r="E559" s="371">
        <v>4.0909090909090899</v>
      </c>
    </row>
    <row r="560" spans="1:5">
      <c r="A560" s="371">
        <v>95</v>
      </c>
      <c r="B560" s="371" t="s">
        <v>110</v>
      </c>
      <c r="C560" s="371">
        <v>2024</v>
      </c>
      <c r="D560" s="371" t="s">
        <v>32</v>
      </c>
      <c r="E560" s="371">
        <v>1.0606060606060601</v>
      </c>
    </row>
    <row r="561" spans="1:5">
      <c r="A561" s="371">
        <v>97</v>
      </c>
      <c r="B561" s="371" t="s">
        <v>111</v>
      </c>
      <c r="C561" s="371">
        <v>2024</v>
      </c>
      <c r="D561" s="371" t="s">
        <v>32</v>
      </c>
      <c r="E561" s="371">
        <v>0.90909090909090895</v>
      </c>
    </row>
    <row r="562" spans="1:5">
      <c r="A562" s="371">
        <v>99</v>
      </c>
      <c r="B562" s="371" t="s">
        <v>112</v>
      </c>
      <c r="C562" s="371">
        <v>2024</v>
      </c>
      <c r="D562" s="371" t="s">
        <v>32</v>
      </c>
      <c r="E562" s="371">
        <v>0.15151515151515199</v>
      </c>
    </row>
    <row r="563" spans="1:5">
      <c r="A563" s="371">
        <v>5</v>
      </c>
      <c r="B563" s="371" t="s">
        <v>79</v>
      </c>
      <c r="C563" s="371">
        <v>2023</v>
      </c>
      <c r="D563" s="371" t="s">
        <v>32</v>
      </c>
      <c r="E563" s="371">
        <v>2.4242424242424199</v>
      </c>
    </row>
    <row r="564" spans="1:5">
      <c r="A564" s="371">
        <v>8</v>
      </c>
      <c r="B564" s="371" t="s">
        <v>81</v>
      </c>
      <c r="C564" s="371">
        <v>2023</v>
      </c>
      <c r="D564" s="371" t="s">
        <v>32</v>
      </c>
      <c r="E564" s="371">
        <v>2.2727272727272698</v>
      </c>
    </row>
    <row r="565" spans="1:5">
      <c r="A565" s="371">
        <v>11</v>
      </c>
      <c r="B565" s="371" t="s">
        <v>82</v>
      </c>
      <c r="C565" s="371">
        <v>2023</v>
      </c>
      <c r="D565" s="371" t="s">
        <v>32</v>
      </c>
      <c r="E565" s="371">
        <v>4.6969696969696999</v>
      </c>
    </row>
    <row r="566" spans="1:5">
      <c r="A566" s="371">
        <v>13</v>
      </c>
      <c r="B566" s="371" t="s">
        <v>83</v>
      </c>
      <c r="C566" s="371">
        <v>2023</v>
      </c>
      <c r="D566" s="371" t="s">
        <v>32</v>
      </c>
      <c r="E566" s="371">
        <v>5.4545454545454497</v>
      </c>
    </row>
    <row r="567" spans="1:5">
      <c r="A567" s="371">
        <v>15</v>
      </c>
      <c r="B567" s="371" t="s">
        <v>84</v>
      </c>
      <c r="C567" s="371">
        <v>2023</v>
      </c>
      <c r="D567" s="371" t="s">
        <v>32</v>
      </c>
      <c r="E567" s="371">
        <v>4.8484848484848504</v>
      </c>
    </row>
    <row r="568" spans="1:5">
      <c r="A568" s="371">
        <v>17</v>
      </c>
      <c r="B568" s="371" t="s">
        <v>85</v>
      </c>
      <c r="C568" s="371">
        <v>2023</v>
      </c>
      <c r="D568" s="371" t="s">
        <v>32</v>
      </c>
      <c r="E568" s="371">
        <v>2.5757575757575801</v>
      </c>
    </row>
    <row r="569" spans="1:5">
      <c r="A569" s="371">
        <v>18</v>
      </c>
      <c r="B569" s="371" t="s">
        <v>86</v>
      </c>
      <c r="C569" s="371">
        <v>2023</v>
      </c>
      <c r="D569" s="371" t="s">
        <v>32</v>
      </c>
      <c r="E569" s="371">
        <v>5.1515151515151496</v>
      </c>
    </row>
    <row r="570" spans="1:5">
      <c r="A570" s="371">
        <v>19</v>
      </c>
      <c r="B570" s="371" t="s">
        <v>87</v>
      </c>
      <c r="C570" s="371">
        <v>2023</v>
      </c>
      <c r="D570" s="371" t="s">
        <v>32</v>
      </c>
      <c r="E570" s="371">
        <v>3.1818181818181799</v>
      </c>
    </row>
    <row r="571" spans="1:5">
      <c r="A571" s="371">
        <v>20</v>
      </c>
      <c r="B571" s="371" t="s">
        <v>88</v>
      </c>
      <c r="C571" s="371">
        <v>2023</v>
      </c>
      <c r="D571" s="371" t="s">
        <v>32</v>
      </c>
      <c r="E571" s="371">
        <v>6.9696969696969697</v>
      </c>
    </row>
    <row r="572" spans="1:5">
      <c r="A572" s="371">
        <v>23</v>
      </c>
      <c r="B572" s="371" t="s">
        <v>89</v>
      </c>
      <c r="C572" s="371">
        <v>2023</v>
      </c>
      <c r="D572" s="371" t="s">
        <v>32</v>
      </c>
      <c r="E572" s="371">
        <v>1.36363636363636</v>
      </c>
    </row>
    <row r="573" spans="1:5">
      <c r="A573" s="371">
        <v>25</v>
      </c>
      <c r="B573" s="371" t="s">
        <v>90</v>
      </c>
      <c r="C573" s="371">
        <v>2023</v>
      </c>
      <c r="D573" s="371" t="s">
        <v>32</v>
      </c>
      <c r="E573" s="371">
        <v>6.8181818181818201</v>
      </c>
    </row>
    <row r="574" spans="1:5">
      <c r="A574" s="371">
        <v>27</v>
      </c>
      <c r="B574" s="371" t="s">
        <v>91</v>
      </c>
      <c r="C574" s="371">
        <v>2023</v>
      </c>
      <c r="D574" s="371" t="s">
        <v>32</v>
      </c>
      <c r="E574" s="371">
        <v>0.30303030303030298</v>
      </c>
    </row>
    <row r="575" spans="1:5">
      <c r="A575" s="371">
        <v>41</v>
      </c>
      <c r="B575" s="371" t="s">
        <v>92</v>
      </c>
      <c r="C575" s="371">
        <v>2023</v>
      </c>
      <c r="D575" s="371" t="s">
        <v>32</v>
      </c>
      <c r="E575" s="371">
        <v>8.7878787878787907</v>
      </c>
    </row>
    <row r="576" spans="1:5">
      <c r="A576" s="371">
        <v>44</v>
      </c>
      <c r="B576" s="371" t="s">
        <v>93</v>
      </c>
      <c r="C576" s="371">
        <v>2023</v>
      </c>
      <c r="D576" s="371" t="s">
        <v>32</v>
      </c>
      <c r="E576" s="371">
        <v>2.1212121212121202</v>
      </c>
    </row>
    <row r="577" spans="1:5">
      <c r="A577" s="371">
        <v>47</v>
      </c>
      <c r="B577" s="371" t="s">
        <v>94</v>
      </c>
      <c r="C577" s="371">
        <v>2023</v>
      </c>
      <c r="D577" s="371" t="s">
        <v>32</v>
      </c>
      <c r="E577" s="371">
        <v>7.4242424242424203</v>
      </c>
    </row>
    <row r="578" spans="1:5">
      <c r="A578" s="371">
        <v>50</v>
      </c>
      <c r="B578" s="371" t="s">
        <v>95</v>
      </c>
      <c r="C578" s="371">
        <v>2023</v>
      </c>
      <c r="D578" s="371" t="s">
        <v>32</v>
      </c>
      <c r="E578" s="371">
        <v>6.6666666666666696</v>
      </c>
    </row>
    <row r="579" spans="1:5">
      <c r="A579" s="371">
        <v>52</v>
      </c>
      <c r="B579" s="371" t="s">
        <v>96</v>
      </c>
      <c r="C579" s="371">
        <v>2023</v>
      </c>
      <c r="D579" s="371" t="s">
        <v>32</v>
      </c>
      <c r="E579" s="371">
        <v>3.3333333333333299</v>
      </c>
    </row>
    <row r="580" spans="1:5">
      <c r="A580" s="371">
        <v>54</v>
      </c>
      <c r="B580" s="371" t="s">
        <v>97</v>
      </c>
      <c r="C580" s="371">
        <v>2023</v>
      </c>
      <c r="D580" s="371" t="s">
        <v>32</v>
      </c>
      <c r="E580" s="371">
        <v>5.9090909090909101</v>
      </c>
    </row>
    <row r="581" spans="1:5">
      <c r="A581" s="371">
        <v>63</v>
      </c>
      <c r="B581" s="371" t="s">
        <v>98</v>
      </c>
      <c r="C581" s="371">
        <v>2023</v>
      </c>
      <c r="D581" s="371" t="s">
        <v>32</v>
      </c>
      <c r="E581" s="371">
        <v>5.7575757575757596</v>
      </c>
    </row>
    <row r="582" spans="1:5">
      <c r="A582" s="371">
        <v>66</v>
      </c>
      <c r="B582" s="371" t="s">
        <v>99</v>
      </c>
      <c r="C582" s="371">
        <v>2023</v>
      </c>
      <c r="D582" s="371" t="s">
        <v>32</v>
      </c>
      <c r="E582" s="371">
        <v>5.3030303030303001</v>
      </c>
    </row>
    <row r="583" spans="1:5">
      <c r="A583" s="371">
        <v>68</v>
      </c>
      <c r="B583" s="371" t="s">
        <v>100</v>
      </c>
      <c r="C583" s="371">
        <v>2023</v>
      </c>
      <c r="D583" s="371" t="s">
        <v>32</v>
      </c>
      <c r="E583" s="371">
        <v>7.2727272727272698</v>
      </c>
    </row>
    <row r="584" spans="1:5">
      <c r="A584" s="371">
        <v>70</v>
      </c>
      <c r="B584" s="371" t="s">
        <v>101</v>
      </c>
      <c r="C584" s="371">
        <v>2023</v>
      </c>
      <c r="D584" s="371" t="s">
        <v>32</v>
      </c>
      <c r="E584" s="371">
        <v>3.0303030303030298</v>
      </c>
    </row>
    <row r="585" spans="1:5">
      <c r="A585" s="371">
        <v>73</v>
      </c>
      <c r="B585" s="371" t="s">
        <v>102</v>
      </c>
      <c r="C585" s="371">
        <v>2023</v>
      </c>
      <c r="D585" s="371" t="s">
        <v>32</v>
      </c>
      <c r="E585" s="371">
        <v>4.2424242424242404</v>
      </c>
    </row>
    <row r="586" spans="1:5">
      <c r="A586" s="371">
        <v>76</v>
      </c>
      <c r="B586" s="371" t="s">
        <v>103</v>
      </c>
      <c r="C586" s="371">
        <v>2023</v>
      </c>
      <c r="D586" s="371" t="s">
        <v>32</v>
      </c>
      <c r="E586" s="371">
        <v>5.60606060606061</v>
      </c>
    </row>
    <row r="587" spans="1:5">
      <c r="A587" s="371">
        <v>81</v>
      </c>
      <c r="B587" s="371" t="s">
        <v>104</v>
      </c>
      <c r="C587" s="371">
        <v>2023</v>
      </c>
      <c r="D587" s="371" t="s">
        <v>32</v>
      </c>
      <c r="E587" s="371">
        <v>3.7878787878787898</v>
      </c>
    </row>
    <row r="588" spans="1:5">
      <c r="A588" s="371">
        <v>85</v>
      </c>
      <c r="B588" s="371" t="s">
        <v>105</v>
      </c>
      <c r="C588" s="371">
        <v>2023</v>
      </c>
      <c r="D588" s="371" t="s">
        <v>32</v>
      </c>
      <c r="E588" s="371">
        <v>7.7272727272727302</v>
      </c>
    </row>
    <row r="589" spans="1:5">
      <c r="A589" s="371">
        <v>86</v>
      </c>
      <c r="B589" s="371" t="s">
        <v>106</v>
      </c>
      <c r="C589" s="371">
        <v>2023</v>
      </c>
      <c r="D589" s="371" t="s">
        <v>32</v>
      </c>
      <c r="E589" s="371">
        <v>2.8787878787878798</v>
      </c>
    </row>
    <row r="590" spans="1:5">
      <c r="A590" s="371">
        <v>88</v>
      </c>
      <c r="B590" s="371" t="s">
        <v>107</v>
      </c>
      <c r="C590" s="371">
        <v>2023</v>
      </c>
      <c r="D590" s="371" t="s">
        <v>32</v>
      </c>
      <c r="E590" s="371">
        <v>3.9393939393939399</v>
      </c>
    </row>
    <row r="591" spans="1:5">
      <c r="A591" s="371">
        <v>91</v>
      </c>
      <c r="B591" s="371" t="s">
        <v>108</v>
      </c>
      <c r="C591" s="371">
        <v>2023</v>
      </c>
      <c r="D591" s="371" t="s">
        <v>32</v>
      </c>
      <c r="E591" s="371">
        <v>9.3939393939393891</v>
      </c>
    </row>
    <row r="592" spans="1:5">
      <c r="A592" s="371">
        <v>94</v>
      </c>
      <c r="B592" s="371" t="s">
        <v>109</v>
      </c>
      <c r="C592" s="371">
        <v>2023</v>
      </c>
      <c r="D592" s="371" t="s">
        <v>32</v>
      </c>
      <c r="E592" s="371">
        <v>1.9696969696969699</v>
      </c>
    </row>
    <row r="593" spans="1:5">
      <c r="A593" s="371">
        <v>95</v>
      </c>
      <c r="B593" s="371" t="s">
        <v>110</v>
      </c>
      <c r="C593" s="371">
        <v>2023</v>
      </c>
      <c r="D593" s="371" t="s">
        <v>32</v>
      </c>
      <c r="E593" s="371">
        <v>6.2121212121212102</v>
      </c>
    </row>
    <row r="594" spans="1:5">
      <c r="A594" s="371">
        <v>97</v>
      </c>
      <c r="B594" s="371" t="s">
        <v>111</v>
      </c>
      <c r="C594" s="371">
        <v>2023</v>
      </c>
      <c r="D594" s="371" t="s">
        <v>32</v>
      </c>
      <c r="E594" s="371">
        <v>0.60606060606060597</v>
      </c>
    </row>
    <row r="595" spans="1:5">
      <c r="A595" s="371">
        <v>99</v>
      </c>
      <c r="B595" s="371" t="s">
        <v>112</v>
      </c>
      <c r="C595" s="371">
        <v>2023</v>
      </c>
      <c r="D595" s="371" t="s">
        <v>32</v>
      </c>
      <c r="E595" s="371">
        <v>1.2121212121212099</v>
      </c>
    </row>
    <row r="596" spans="1:5">
      <c r="A596" s="371">
        <v>5</v>
      </c>
      <c r="B596" s="371" t="s">
        <v>79</v>
      </c>
      <c r="C596" s="371">
        <v>2024</v>
      </c>
      <c r="D596" s="371" t="s">
        <v>33</v>
      </c>
      <c r="E596" s="371">
        <v>2.8787878787878798</v>
      </c>
    </row>
    <row r="597" spans="1:5">
      <c r="A597" s="371">
        <v>8</v>
      </c>
      <c r="B597" s="371" t="s">
        <v>81</v>
      </c>
      <c r="C597" s="371">
        <v>2024</v>
      </c>
      <c r="D597" s="371" t="s">
        <v>33</v>
      </c>
      <c r="E597" s="371">
        <v>7.4242424242424203</v>
      </c>
    </row>
    <row r="598" spans="1:5">
      <c r="A598" s="371">
        <v>11</v>
      </c>
      <c r="B598" s="371" t="s">
        <v>82</v>
      </c>
      <c r="C598" s="371">
        <v>2024</v>
      </c>
      <c r="D598" s="371" t="s">
        <v>33</v>
      </c>
      <c r="E598" s="371">
        <v>9.8484848484848495</v>
      </c>
    </row>
    <row r="599" spans="1:5">
      <c r="A599" s="371">
        <v>13</v>
      </c>
      <c r="B599" s="371" t="s">
        <v>83</v>
      </c>
      <c r="C599" s="371">
        <v>2024</v>
      </c>
      <c r="D599" s="371" t="s">
        <v>33</v>
      </c>
      <c r="E599" s="371">
        <v>5.9090909090909101</v>
      </c>
    </row>
    <row r="600" spans="1:5">
      <c r="A600" s="371">
        <v>15</v>
      </c>
      <c r="B600" s="371" t="s">
        <v>84</v>
      </c>
      <c r="C600" s="371">
        <v>2024</v>
      </c>
      <c r="D600" s="371" t="s">
        <v>33</v>
      </c>
      <c r="E600" s="371">
        <v>6.3636363636363598</v>
      </c>
    </row>
    <row r="601" spans="1:5">
      <c r="A601" s="371">
        <v>17</v>
      </c>
      <c r="B601" s="371" t="s">
        <v>85</v>
      </c>
      <c r="C601" s="371">
        <v>2024</v>
      </c>
      <c r="D601" s="371" t="s">
        <v>33</v>
      </c>
      <c r="E601" s="371">
        <v>3.6363636363636398</v>
      </c>
    </row>
    <row r="602" spans="1:5">
      <c r="A602" s="371">
        <v>18</v>
      </c>
      <c r="B602" s="371" t="s">
        <v>86</v>
      </c>
      <c r="C602" s="371">
        <v>2024</v>
      </c>
      <c r="D602" s="371" t="s">
        <v>33</v>
      </c>
      <c r="E602" s="371">
        <v>3.9393939393939399</v>
      </c>
    </row>
    <row r="603" spans="1:5">
      <c r="A603" s="371">
        <v>19</v>
      </c>
      <c r="B603" s="371" t="s">
        <v>87</v>
      </c>
      <c r="C603" s="371">
        <v>2024</v>
      </c>
      <c r="D603" s="371" t="s">
        <v>33</v>
      </c>
      <c r="E603" s="371">
        <v>3.1818181818181799</v>
      </c>
    </row>
    <row r="604" spans="1:5">
      <c r="A604" s="371">
        <v>20</v>
      </c>
      <c r="B604" s="371" t="s">
        <v>88</v>
      </c>
      <c r="C604" s="371">
        <v>2024</v>
      </c>
      <c r="D604" s="371" t="s">
        <v>33</v>
      </c>
      <c r="E604" s="371">
        <v>3.3333333333333299</v>
      </c>
    </row>
    <row r="605" spans="1:5">
      <c r="A605" s="371">
        <v>23</v>
      </c>
      <c r="B605" s="371" t="s">
        <v>89</v>
      </c>
      <c r="C605" s="371">
        <v>2024</v>
      </c>
      <c r="D605" s="371" t="s">
        <v>33</v>
      </c>
      <c r="E605" s="371">
        <v>4.5454545454545396</v>
      </c>
    </row>
    <row r="606" spans="1:5">
      <c r="A606" s="371">
        <v>25</v>
      </c>
      <c r="B606" s="371" t="s">
        <v>90</v>
      </c>
      <c r="C606" s="371">
        <v>2024</v>
      </c>
      <c r="D606" s="371" t="s">
        <v>33</v>
      </c>
      <c r="E606" s="371">
        <v>2.5757575757575801</v>
      </c>
    </row>
    <row r="607" spans="1:5">
      <c r="A607" s="371">
        <v>27</v>
      </c>
      <c r="B607" s="371" t="s">
        <v>91</v>
      </c>
      <c r="C607" s="371">
        <v>2024</v>
      </c>
      <c r="D607" s="371" t="s">
        <v>33</v>
      </c>
      <c r="E607" s="371">
        <v>1.36363636363636</v>
      </c>
    </row>
    <row r="608" spans="1:5">
      <c r="A608" s="371">
        <v>41</v>
      </c>
      <c r="B608" s="371" t="s">
        <v>92</v>
      </c>
      <c r="C608" s="371">
        <v>2024</v>
      </c>
      <c r="D608" s="371" t="s">
        <v>33</v>
      </c>
      <c r="E608" s="371">
        <v>8.0303030303030294</v>
      </c>
    </row>
    <row r="609" spans="1:5">
      <c r="A609" s="371">
        <v>44</v>
      </c>
      <c r="B609" s="371" t="s">
        <v>93</v>
      </c>
      <c r="C609" s="371">
        <v>2024</v>
      </c>
      <c r="D609" s="371" t="s">
        <v>33</v>
      </c>
      <c r="E609" s="371">
        <v>4.0909090909090899</v>
      </c>
    </row>
    <row r="610" spans="1:5">
      <c r="A610" s="371">
        <v>47</v>
      </c>
      <c r="B610" s="371" t="s">
        <v>94</v>
      </c>
      <c r="C610" s="371">
        <v>2024</v>
      </c>
      <c r="D610" s="371" t="s">
        <v>33</v>
      </c>
      <c r="E610" s="371">
        <v>5.1515151515151496</v>
      </c>
    </row>
    <row r="611" spans="1:5">
      <c r="A611" s="371">
        <v>50</v>
      </c>
      <c r="B611" s="371" t="s">
        <v>95</v>
      </c>
      <c r="C611" s="371">
        <v>2024</v>
      </c>
      <c r="D611" s="371" t="s">
        <v>33</v>
      </c>
      <c r="E611" s="371">
        <v>2.7272727272727302</v>
      </c>
    </row>
    <row r="612" spans="1:5">
      <c r="A612" s="371">
        <v>52</v>
      </c>
      <c r="B612" s="371" t="s">
        <v>96</v>
      </c>
      <c r="C612" s="371">
        <v>2024</v>
      </c>
      <c r="D612" s="371" t="s">
        <v>33</v>
      </c>
      <c r="E612" s="371">
        <v>3.0303030303030298</v>
      </c>
    </row>
    <row r="613" spans="1:5">
      <c r="A613" s="371">
        <v>54</v>
      </c>
      <c r="B613" s="371" t="s">
        <v>97</v>
      </c>
      <c r="C613" s="371">
        <v>2024</v>
      </c>
      <c r="D613" s="371" t="s">
        <v>33</v>
      </c>
      <c r="E613" s="371">
        <v>3.7878787878787898</v>
      </c>
    </row>
    <row r="614" spans="1:5">
      <c r="A614" s="371">
        <v>63</v>
      </c>
      <c r="B614" s="371" t="s">
        <v>98</v>
      </c>
      <c r="C614" s="371">
        <v>2024</v>
      </c>
      <c r="D614" s="371" t="s">
        <v>33</v>
      </c>
      <c r="E614" s="371">
        <v>4.2424242424242404</v>
      </c>
    </row>
    <row r="615" spans="1:5">
      <c r="A615" s="371">
        <v>66</v>
      </c>
      <c r="B615" s="371" t="s">
        <v>99</v>
      </c>
      <c r="C615" s="371">
        <v>2024</v>
      </c>
      <c r="D615" s="371" t="s">
        <v>33</v>
      </c>
      <c r="E615" s="371">
        <v>6.5151515151515103</v>
      </c>
    </row>
    <row r="616" spans="1:5">
      <c r="A616" s="371">
        <v>68</v>
      </c>
      <c r="B616" s="371" t="s">
        <v>100</v>
      </c>
      <c r="C616" s="371">
        <v>2024</v>
      </c>
      <c r="D616" s="371" t="s">
        <v>33</v>
      </c>
      <c r="E616" s="371">
        <v>7.8787878787878798</v>
      </c>
    </row>
    <row r="617" spans="1:5">
      <c r="A617" s="371">
        <v>70</v>
      </c>
      <c r="B617" s="371" t="s">
        <v>101</v>
      </c>
      <c r="C617" s="371">
        <v>2024</v>
      </c>
      <c r="D617" s="371" t="s">
        <v>33</v>
      </c>
      <c r="E617" s="371">
        <v>5.3030303030303001</v>
      </c>
    </row>
    <row r="618" spans="1:5">
      <c r="A618" s="371">
        <v>73</v>
      </c>
      <c r="B618" s="371" t="s">
        <v>102</v>
      </c>
      <c r="C618" s="371">
        <v>2024</v>
      </c>
      <c r="D618" s="371" t="s">
        <v>33</v>
      </c>
      <c r="E618" s="371">
        <v>3.4848484848484902</v>
      </c>
    </row>
    <row r="619" spans="1:5">
      <c r="A619" s="371">
        <v>76</v>
      </c>
      <c r="B619" s="371" t="s">
        <v>103</v>
      </c>
      <c r="C619" s="371">
        <v>2024</v>
      </c>
      <c r="D619" s="371" t="s">
        <v>33</v>
      </c>
      <c r="E619" s="371">
        <v>7.2727272727272698</v>
      </c>
    </row>
    <row r="620" spans="1:5">
      <c r="A620" s="371">
        <v>81</v>
      </c>
      <c r="B620" s="371" t="s">
        <v>104</v>
      </c>
      <c r="C620" s="371">
        <v>2024</v>
      </c>
      <c r="D620" s="371" t="s">
        <v>33</v>
      </c>
      <c r="E620" s="371">
        <v>1.9696969696969699</v>
      </c>
    </row>
    <row r="621" spans="1:5">
      <c r="A621" s="371">
        <v>85</v>
      </c>
      <c r="B621" s="371" t="s">
        <v>105</v>
      </c>
      <c r="C621" s="371">
        <v>2024</v>
      </c>
      <c r="D621" s="371" t="s">
        <v>33</v>
      </c>
      <c r="E621" s="371">
        <v>9.6969696969697008</v>
      </c>
    </row>
    <row r="622" spans="1:5">
      <c r="A622" s="371">
        <v>86</v>
      </c>
      <c r="B622" s="371" t="s">
        <v>106</v>
      </c>
      <c r="C622" s="371">
        <v>2024</v>
      </c>
      <c r="D622" s="371" t="s">
        <v>33</v>
      </c>
      <c r="E622" s="371">
        <v>2.2727272727272698</v>
      </c>
    </row>
    <row r="623" spans="1:5">
      <c r="A623" s="371">
        <v>88</v>
      </c>
      <c r="B623" s="371" t="s">
        <v>107</v>
      </c>
      <c r="C623" s="371">
        <v>2024</v>
      </c>
      <c r="D623" s="371" t="s">
        <v>33</v>
      </c>
      <c r="E623" s="371">
        <v>0.60606060606060597</v>
      </c>
    </row>
    <row r="624" spans="1:5">
      <c r="A624" s="371">
        <v>91</v>
      </c>
      <c r="B624" s="371" t="s">
        <v>108</v>
      </c>
      <c r="C624" s="371">
        <v>2024</v>
      </c>
      <c r="D624" s="371" t="s">
        <v>33</v>
      </c>
      <c r="E624" s="371">
        <v>1.6666666666666701</v>
      </c>
    </row>
    <row r="625" spans="1:5">
      <c r="A625" s="371">
        <v>94</v>
      </c>
      <c r="B625" s="371" t="s">
        <v>109</v>
      </c>
      <c r="C625" s="371">
        <v>2024</v>
      </c>
      <c r="D625" s="371" t="s">
        <v>33</v>
      </c>
      <c r="E625" s="371">
        <v>0.15151515151515199</v>
      </c>
    </row>
    <row r="626" spans="1:5">
      <c r="A626" s="371">
        <v>95</v>
      </c>
      <c r="B626" s="371" t="s">
        <v>110</v>
      </c>
      <c r="C626" s="371">
        <v>2024</v>
      </c>
      <c r="D626" s="371" t="s">
        <v>33</v>
      </c>
      <c r="E626" s="371">
        <v>2.4242424242424199</v>
      </c>
    </row>
    <row r="627" spans="1:5">
      <c r="A627" s="371">
        <v>97</v>
      </c>
      <c r="B627" s="371" t="s">
        <v>111</v>
      </c>
      <c r="C627" s="371">
        <v>2024</v>
      </c>
      <c r="D627" s="371" t="s">
        <v>33</v>
      </c>
      <c r="E627" s="371">
        <v>0.30303030303030298</v>
      </c>
    </row>
    <row r="628" spans="1:5">
      <c r="A628" s="371">
        <v>99</v>
      </c>
      <c r="B628" s="371" t="s">
        <v>112</v>
      </c>
      <c r="C628" s="371">
        <v>2024</v>
      </c>
      <c r="D628" s="371" t="s">
        <v>33</v>
      </c>
      <c r="E628" s="371">
        <v>1.8181818181818199</v>
      </c>
    </row>
    <row r="629" spans="1:5">
      <c r="A629" s="371">
        <v>5</v>
      </c>
      <c r="B629" s="371" t="s">
        <v>79</v>
      </c>
      <c r="C629" s="371">
        <v>2023</v>
      </c>
      <c r="D629" s="371" t="s">
        <v>33</v>
      </c>
      <c r="E629" s="371">
        <v>4.8484848484848504</v>
      </c>
    </row>
    <row r="630" spans="1:5">
      <c r="A630" s="371">
        <v>8</v>
      </c>
      <c r="B630" s="371" t="s">
        <v>81</v>
      </c>
      <c r="C630" s="371">
        <v>2023</v>
      </c>
      <c r="D630" s="371" t="s">
        <v>33</v>
      </c>
      <c r="E630" s="371">
        <v>8.7878787878787907</v>
      </c>
    </row>
    <row r="631" spans="1:5">
      <c r="A631" s="371">
        <v>11</v>
      </c>
      <c r="B631" s="371" t="s">
        <v>82</v>
      </c>
      <c r="C631" s="371">
        <v>2023</v>
      </c>
      <c r="D631" s="371" t="s">
        <v>33</v>
      </c>
      <c r="E631" s="371">
        <v>10</v>
      </c>
    </row>
    <row r="632" spans="1:5">
      <c r="A632" s="371">
        <v>13</v>
      </c>
      <c r="B632" s="371" t="s">
        <v>83</v>
      </c>
      <c r="C632" s="371">
        <v>2023</v>
      </c>
      <c r="D632" s="371" t="s">
        <v>33</v>
      </c>
      <c r="E632" s="371">
        <v>8.4848484848484809</v>
      </c>
    </row>
    <row r="633" spans="1:5">
      <c r="A633" s="371">
        <v>15</v>
      </c>
      <c r="B633" s="371" t="s">
        <v>84</v>
      </c>
      <c r="C633" s="371">
        <v>2023</v>
      </c>
      <c r="D633" s="371" t="s">
        <v>33</v>
      </c>
      <c r="E633" s="371">
        <v>9.5454545454545503</v>
      </c>
    </row>
    <row r="634" spans="1:5">
      <c r="A634" s="371">
        <v>17</v>
      </c>
      <c r="B634" s="371" t="s">
        <v>85</v>
      </c>
      <c r="C634" s="371">
        <v>2023</v>
      </c>
      <c r="D634" s="371" t="s">
        <v>33</v>
      </c>
      <c r="E634" s="371">
        <v>6.2121212121212102</v>
      </c>
    </row>
    <row r="635" spans="1:5">
      <c r="A635" s="371">
        <v>18</v>
      </c>
      <c r="B635" s="371" t="s">
        <v>86</v>
      </c>
      <c r="C635" s="371">
        <v>2023</v>
      </c>
      <c r="D635" s="371" t="s">
        <v>33</v>
      </c>
      <c r="E635" s="371">
        <v>5.7575757575757596</v>
      </c>
    </row>
    <row r="636" spans="1:5">
      <c r="A636" s="371">
        <v>19</v>
      </c>
      <c r="B636" s="371" t="s">
        <v>87</v>
      </c>
      <c r="C636" s="371">
        <v>2023</v>
      </c>
      <c r="D636" s="371" t="s">
        <v>33</v>
      </c>
      <c r="E636" s="371">
        <v>7.1212121212121202</v>
      </c>
    </row>
    <row r="637" spans="1:5">
      <c r="A637" s="371">
        <v>20</v>
      </c>
      <c r="B637" s="371" t="s">
        <v>88</v>
      </c>
      <c r="C637" s="371">
        <v>2023</v>
      </c>
      <c r="D637" s="371" t="s">
        <v>33</v>
      </c>
      <c r="E637" s="371">
        <v>6.6666666666666696</v>
      </c>
    </row>
    <row r="638" spans="1:5">
      <c r="A638" s="371">
        <v>23</v>
      </c>
      <c r="B638" s="371" t="s">
        <v>89</v>
      </c>
      <c r="C638" s="371">
        <v>2023</v>
      </c>
      <c r="D638" s="371" t="s">
        <v>33</v>
      </c>
      <c r="E638" s="371">
        <v>8.6363636363636402</v>
      </c>
    </row>
    <row r="639" spans="1:5">
      <c r="A639" s="371">
        <v>25</v>
      </c>
      <c r="B639" s="371" t="s">
        <v>90</v>
      </c>
      <c r="C639" s="371">
        <v>2023</v>
      </c>
      <c r="D639" s="371" t="s">
        <v>33</v>
      </c>
      <c r="E639" s="371">
        <v>5.60606060606061</v>
      </c>
    </row>
    <row r="640" spans="1:5">
      <c r="A640" s="371">
        <v>27</v>
      </c>
      <c r="B640" s="371" t="s">
        <v>91</v>
      </c>
      <c r="C640" s="371">
        <v>2023</v>
      </c>
      <c r="D640" s="371" t="s">
        <v>33</v>
      </c>
      <c r="E640" s="371">
        <v>1.51515151515152</v>
      </c>
    </row>
    <row r="641" spans="1:5">
      <c r="A641" s="371">
        <v>41</v>
      </c>
      <c r="B641" s="371" t="s">
        <v>92</v>
      </c>
      <c r="C641" s="371">
        <v>2023</v>
      </c>
      <c r="D641" s="371" t="s">
        <v>33</v>
      </c>
      <c r="E641" s="371">
        <v>9.2424242424242404</v>
      </c>
    </row>
    <row r="642" spans="1:5">
      <c r="A642" s="371">
        <v>44</v>
      </c>
      <c r="B642" s="371" t="s">
        <v>93</v>
      </c>
      <c r="C642" s="371">
        <v>2023</v>
      </c>
      <c r="D642" s="371" t="s">
        <v>33</v>
      </c>
      <c r="E642" s="371">
        <v>5</v>
      </c>
    </row>
    <row r="643" spans="1:5">
      <c r="A643" s="371">
        <v>47</v>
      </c>
      <c r="B643" s="371" t="s">
        <v>94</v>
      </c>
      <c r="C643" s="371">
        <v>2023</v>
      </c>
      <c r="D643" s="371" t="s">
        <v>33</v>
      </c>
      <c r="E643" s="371">
        <v>7.5757575757575797</v>
      </c>
    </row>
    <row r="644" spans="1:5">
      <c r="A644" s="371">
        <v>50</v>
      </c>
      <c r="B644" s="371" t="s">
        <v>95</v>
      </c>
      <c r="C644" s="371">
        <v>2023</v>
      </c>
      <c r="D644" s="371" t="s">
        <v>33</v>
      </c>
      <c r="E644" s="371">
        <v>4.6969696969696999</v>
      </c>
    </row>
    <row r="645" spans="1:5">
      <c r="A645" s="371">
        <v>52</v>
      </c>
      <c r="B645" s="371" t="s">
        <v>96</v>
      </c>
      <c r="C645" s="371">
        <v>2023</v>
      </c>
      <c r="D645" s="371" t="s">
        <v>33</v>
      </c>
      <c r="E645" s="371">
        <v>4.39393939393939</v>
      </c>
    </row>
    <row r="646" spans="1:5">
      <c r="A646" s="371">
        <v>54</v>
      </c>
      <c r="B646" s="371" t="s">
        <v>97</v>
      </c>
      <c r="C646" s="371">
        <v>2023</v>
      </c>
      <c r="D646" s="371" t="s">
        <v>33</v>
      </c>
      <c r="E646" s="371">
        <v>6.8181818181818201</v>
      </c>
    </row>
    <row r="647" spans="1:5">
      <c r="A647" s="371">
        <v>63</v>
      </c>
      <c r="B647" s="371" t="s">
        <v>98</v>
      </c>
      <c r="C647" s="371">
        <v>2023</v>
      </c>
      <c r="D647" s="371" t="s">
        <v>33</v>
      </c>
      <c r="E647" s="371">
        <v>6.9696969696969697</v>
      </c>
    </row>
    <row r="648" spans="1:5">
      <c r="A648" s="371">
        <v>66</v>
      </c>
      <c r="B648" s="371" t="s">
        <v>99</v>
      </c>
      <c r="C648" s="371">
        <v>2023</v>
      </c>
      <c r="D648" s="371" t="s">
        <v>33</v>
      </c>
      <c r="E648" s="371">
        <v>7.7272727272727302</v>
      </c>
    </row>
    <row r="649" spans="1:5">
      <c r="A649" s="371">
        <v>68</v>
      </c>
      <c r="B649" s="371" t="s">
        <v>100</v>
      </c>
      <c r="C649" s="371">
        <v>2023</v>
      </c>
      <c r="D649" s="371" t="s">
        <v>33</v>
      </c>
      <c r="E649" s="371">
        <v>9.0909090909090899</v>
      </c>
    </row>
    <row r="650" spans="1:5">
      <c r="A650" s="371">
        <v>70</v>
      </c>
      <c r="B650" s="371" t="s">
        <v>101</v>
      </c>
      <c r="C650" s="371">
        <v>2023</v>
      </c>
      <c r="D650" s="371" t="s">
        <v>33</v>
      </c>
      <c r="E650" s="371">
        <v>6.0606060606060597</v>
      </c>
    </row>
    <row r="651" spans="1:5">
      <c r="A651" s="371">
        <v>73</v>
      </c>
      <c r="B651" s="371" t="s">
        <v>102</v>
      </c>
      <c r="C651" s="371">
        <v>2023</v>
      </c>
      <c r="D651" s="371" t="s">
        <v>33</v>
      </c>
      <c r="E651" s="371">
        <v>5.4545454545454497</v>
      </c>
    </row>
    <row r="652" spans="1:5">
      <c r="A652" s="371">
        <v>76</v>
      </c>
      <c r="B652" s="371" t="s">
        <v>103</v>
      </c>
      <c r="C652" s="371">
        <v>2023</v>
      </c>
      <c r="D652" s="371" t="s">
        <v>33</v>
      </c>
      <c r="E652" s="371">
        <v>8.1818181818181799</v>
      </c>
    </row>
    <row r="653" spans="1:5">
      <c r="A653" s="371">
        <v>81</v>
      </c>
      <c r="B653" s="371" t="s">
        <v>104</v>
      </c>
      <c r="C653" s="371">
        <v>2023</v>
      </c>
      <c r="D653" s="371" t="s">
        <v>33</v>
      </c>
      <c r="E653" s="371">
        <v>1.2121212121212099</v>
      </c>
    </row>
    <row r="654" spans="1:5">
      <c r="A654" s="371">
        <v>85</v>
      </c>
      <c r="B654" s="371" t="s">
        <v>105</v>
      </c>
      <c r="C654" s="371">
        <v>2023</v>
      </c>
      <c r="D654" s="371" t="s">
        <v>33</v>
      </c>
      <c r="E654" s="371">
        <v>9.3939393939393891</v>
      </c>
    </row>
    <row r="655" spans="1:5">
      <c r="A655" s="371">
        <v>86</v>
      </c>
      <c r="B655" s="371" t="s">
        <v>106</v>
      </c>
      <c r="C655" s="371">
        <v>2023</v>
      </c>
      <c r="D655" s="371" t="s">
        <v>33</v>
      </c>
      <c r="E655" s="371">
        <v>8.9393939393939394</v>
      </c>
    </row>
    <row r="656" spans="1:5">
      <c r="A656" s="371">
        <v>88</v>
      </c>
      <c r="B656" s="371" t="s">
        <v>107</v>
      </c>
      <c r="C656" s="371">
        <v>2023</v>
      </c>
      <c r="D656" s="371" t="s">
        <v>33</v>
      </c>
      <c r="E656" s="371">
        <v>2.1212121212121202</v>
      </c>
    </row>
    <row r="657" spans="1:5">
      <c r="A657" s="371">
        <v>91</v>
      </c>
      <c r="B657" s="371" t="s">
        <v>108</v>
      </c>
      <c r="C657" s="371">
        <v>2023</v>
      </c>
      <c r="D657" s="371" t="s">
        <v>33</v>
      </c>
      <c r="E657" s="371">
        <v>0.45454545454545497</v>
      </c>
    </row>
    <row r="658" spans="1:5">
      <c r="A658" s="371">
        <v>94</v>
      </c>
      <c r="B658" s="371" t="s">
        <v>109</v>
      </c>
      <c r="C658" s="371">
        <v>2023</v>
      </c>
      <c r="D658" s="371" t="s">
        <v>33</v>
      </c>
      <c r="E658" s="371">
        <v>0.90909090909090895</v>
      </c>
    </row>
    <row r="659" spans="1:5">
      <c r="A659" s="371">
        <v>95</v>
      </c>
      <c r="B659" s="371" t="s">
        <v>110</v>
      </c>
      <c r="C659" s="371">
        <v>2023</v>
      </c>
      <c r="D659" s="371" t="s">
        <v>33</v>
      </c>
      <c r="E659" s="371">
        <v>8.3333333333333304</v>
      </c>
    </row>
    <row r="660" spans="1:5">
      <c r="A660" s="371">
        <v>97</v>
      </c>
      <c r="B660" s="371" t="s">
        <v>111</v>
      </c>
      <c r="C660" s="371">
        <v>2023</v>
      </c>
      <c r="D660" s="371" t="s">
        <v>33</v>
      </c>
      <c r="E660" s="371">
        <v>0.75757575757575801</v>
      </c>
    </row>
    <row r="661" spans="1:5">
      <c r="A661" s="371">
        <v>99</v>
      </c>
      <c r="B661" s="371" t="s">
        <v>112</v>
      </c>
      <c r="C661" s="371">
        <v>2023</v>
      </c>
      <c r="D661" s="371" t="s">
        <v>33</v>
      </c>
      <c r="E661" s="371">
        <v>1.0606060606060601</v>
      </c>
    </row>
    <row r="662" spans="1:5">
      <c r="A662" s="371">
        <v>5</v>
      </c>
      <c r="B662" s="371" t="s">
        <v>79</v>
      </c>
      <c r="C662" s="371">
        <v>2024</v>
      </c>
      <c r="D662" s="371" t="s">
        <v>34</v>
      </c>
      <c r="E662" s="371">
        <v>8.7878787878787907</v>
      </c>
    </row>
    <row r="663" spans="1:5">
      <c r="A663" s="371">
        <v>8</v>
      </c>
      <c r="B663" s="371" t="s">
        <v>81</v>
      </c>
      <c r="C663" s="371">
        <v>2024</v>
      </c>
      <c r="D663" s="371" t="s">
        <v>34</v>
      </c>
      <c r="E663" s="371">
        <v>6.0606060606060597</v>
      </c>
    </row>
    <row r="664" spans="1:5">
      <c r="A664" s="371">
        <v>11</v>
      </c>
      <c r="B664" s="371" t="s">
        <v>82</v>
      </c>
      <c r="C664" s="371">
        <v>2024</v>
      </c>
      <c r="D664" s="371" t="s">
        <v>34</v>
      </c>
      <c r="E664" s="371">
        <v>9.2424242424242404</v>
      </c>
    </row>
    <row r="665" spans="1:5">
      <c r="A665" s="371">
        <v>13</v>
      </c>
      <c r="B665" s="371" t="s">
        <v>83</v>
      </c>
      <c r="C665" s="371">
        <v>2024</v>
      </c>
      <c r="D665" s="371" t="s">
        <v>34</v>
      </c>
      <c r="E665" s="371">
        <v>1.36363636363636</v>
      </c>
    </row>
    <row r="666" spans="1:5">
      <c r="A666" s="371">
        <v>15</v>
      </c>
      <c r="B666" s="371" t="s">
        <v>84</v>
      </c>
      <c r="C666" s="371">
        <v>2024</v>
      </c>
      <c r="D666" s="371" t="s">
        <v>34</v>
      </c>
      <c r="E666" s="371">
        <v>6.6666666666666696</v>
      </c>
    </row>
    <row r="667" spans="1:5">
      <c r="A667" s="371">
        <v>17</v>
      </c>
      <c r="B667" s="371" t="s">
        <v>85</v>
      </c>
      <c r="C667" s="371">
        <v>2024</v>
      </c>
      <c r="D667" s="371" t="s">
        <v>34</v>
      </c>
      <c r="E667" s="371">
        <v>8.4848484848484809</v>
      </c>
    </row>
    <row r="668" spans="1:5">
      <c r="A668" s="371">
        <v>18</v>
      </c>
      <c r="B668" s="371" t="s">
        <v>86</v>
      </c>
      <c r="C668" s="371">
        <v>2024</v>
      </c>
      <c r="D668" s="371" t="s">
        <v>34</v>
      </c>
      <c r="E668" s="371">
        <v>3.6363636363636398</v>
      </c>
    </row>
    <row r="669" spans="1:5">
      <c r="A669" s="371">
        <v>19</v>
      </c>
      <c r="B669" s="371" t="s">
        <v>87</v>
      </c>
      <c r="C669" s="371">
        <v>2024</v>
      </c>
      <c r="D669" s="371" t="s">
        <v>34</v>
      </c>
      <c r="E669" s="371">
        <v>5.60606060606061</v>
      </c>
    </row>
    <row r="670" spans="1:5">
      <c r="A670" s="371">
        <v>20</v>
      </c>
      <c r="B670" s="371" t="s">
        <v>88</v>
      </c>
      <c r="C670" s="371">
        <v>2024</v>
      </c>
      <c r="D670" s="371" t="s">
        <v>34</v>
      </c>
      <c r="E670" s="371">
        <v>6.2121212121212102</v>
      </c>
    </row>
    <row r="671" spans="1:5">
      <c r="A671" s="371">
        <v>23</v>
      </c>
      <c r="B671" s="371" t="s">
        <v>89</v>
      </c>
      <c r="C671" s="371">
        <v>2024</v>
      </c>
      <c r="D671" s="371" t="s">
        <v>34</v>
      </c>
      <c r="E671" s="371">
        <v>2.7272727272727302</v>
      </c>
    </row>
    <row r="672" spans="1:5">
      <c r="A672" s="371">
        <v>25</v>
      </c>
      <c r="B672" s="371" t="s">
        <v>90</v>
      </c>
      <c r="C672" s="371">
        <v>2024</v>
      </c>
      <c r="D672" s="371" t="s">
        <v>34</v>
      </c>
      <c r="E672" s="371">
        <v>9.6969696969697008</v>
      </c>
    </row>
    <row r="673" spans="1:5">
      <c r="A673" s="371">
        <v>27</v>
      </c>
      <c r="B673" s="371" t="s">
        <v>91</v>
      </c>
      <c r="C673" s="371">
        <v>2024</v>
      </c>
      <c r="D673" s="371" t="s">
        <v>34</v>
      </c>
      <c r="E673" s="371">
        <v>0.45454545454545497</v>
      </c>
    </row>
    <row r="674" spans="1:5">
      <c r="A674" s="371">
        <v>41</v>
      </c>
      <c r="B674" s="371" t="s">
        <v>92</v>
      </c>
      <c r="C674" s="371">
        <v>2024</v>
      </c>
      <c r="D674" s="371" t="s">
        <v>34</v>
      </c>
      <c r="E674" s="371">
        <v>7.7272727272727302</v>
      </c>
    </row>
    <row r="675" spans="1:5">
      <c r="A675" s="371">
        <v>44</v>
      </c>
      <c r="B675" s="371" t="s">
        <v>93</v>
      </c>
      <c r="C675" s="371">
        <v>2024</v>
      </c>
      <c r="D675" s="371" t="s">
        <v>34</v>
      </c>
      <c r="E675" s="371">
        <v>5.3030303030303001</v>
      </c>
    </row>
    <row r="676" spans="1:5">
      <c r="A676" s="371">
        <v>47</v>
      </c>
      <c r="B676" s="371" t="s">
        <v>94</v>
      </c>
      <c r="C676" s="371">
        <v>2024</v>
      </c>
      <c r="D676" s="371" t="s">
        <v>34</v>
      </c>
      <c r="E676" s="371">
        <v>4.8484848484848504</v>
      </c>
    </row>
    <row r="677" spans="1:5">
      <c r="A677" s="371">
        <v>50</v>
      </c>
      <c r="B677" s="371" t="s">
        <v>95</v>
      </c>
      <c r="C677" s="371">
        <v>2024</v>
      </c>
      <c r="D677" s="371" t="s">
        <v>34</v>
      </c>
      <c r="E677" s="371">
        <v>4.0909090909090899</v>
      </c>
    </row>
    <row r="678" spans="1:5">
      <c r="A678" s="371">
        <v>52</v>
      </c>
      <c r="B678" s="371" t="s">
        <v>96</v>
      </c>
      <c r="C678" s="371">
        <v>2024</v>
      </c>
      <c r="D678" s="371" t="s">
        <v>34</v>
      </c>
      <c r="E678" s="371">
        <v>7.2727272727272698</v>
      </c>
    </row>
    <row r="679" spans="1:5">
      <c r="A679" s="371">
        <v>54</v>
      </c>
      <c r="B679" s="371" t="s">
        <v>97</v>
      </c>
      <c r="C679" s="371">
        <v>2024</v>
      </c>
      <c r="D679" s="371" t="s">
        <v>34</v>
      </c>
      <c r="E679" s="371">
        <v>8.1818181818181799</v>
      </c>
    </row>
    <row r="680" spans="1:5">
      <c r="A680" s="371">
        <v>63</v>
      </c>
      <c r="B680" s="371" t="s">
        <v>98</v>
      </c>
      <c r="C680" s="371">
        <v>2024</v>
      </c>
      <c r="D680" s="371" t="s">
        <v>34</v>
      </c>
      <c r="E680" s="371">
        <v>7.5757575757575797</v>
      </c>
    </row>
    <row r="681" spans="1:5">
      <c r="A681" s="371">
        <v>66</v>
      </c>
      <c r="B681" s="371" t="s">
        <v>99</v>
      </c>
      <c r="C681" s="371">
        <v>2024</v>
      </c>
      <c r="D681" s="371" t="s">
        <v>34</v>
      </c>
      <c r="E681" s="371">
        <v>8.9393939393939394</v>
      </c>
    </row>
    <row r="682" spans="1:5">
      <c r="A682" s="371">
        <v>68</v>
      </c>
      <c r="B682" s="371" t="s">
        <v>100</v>
      </c>
      <c r="C682" s="371">
        <v>2024</v>
      </c>
      <c r="D682" s="371" t="s">
        <v>34</v>
      </c>
      <c r="E682" s="371">
        <v>3.7878787878787898</v>
      </c>
    </row>
    <row r="683" spans="1:5">
      <c r="A683" s="371">
        <v>70</v>
      </c>
      <c r="B683" s="371" t="s">
        <v>101</v>
      </c>
      <c r="C683" s="371">
        <v>2024</v>
      </c>
      <c r="D683" s="371" t="s">
        <v>34</v>
      </c>
      <c r="E683" s="371">
        <v>3.1818181818181799</v>
      </c>
    </row>
    <row r="684" spans="1:5">
      <c r="A684" s="371">
        <v>73</v>
      </c>
      <c r="B684" s="371" t="s">
        <v>102</v>
      </c>
      <c r="C684" s="371">
        <v>2024</v>
      </c>
      <c r="D684" s="371" t="s">
        <v>34</v>
      </c>
      <c r="E684" s="371">
        <v>7.4242424242424203</v>
      </c>
    </row>
    <row r="685" spans="1:5">
      <c r="A685" s="371">
        <v>76</v>
      </c>
      <c r="B685" s="371" t="s">
        <v>103</v>
      </c>
      <c r="C685" s="371">
        <v>2024</v>
      </c>
      <c r="D685" s="371" t="s">
        <v>34</v>
      </c>
      <c r="E685" s="371">
        <v>9.3939393939393891</v>
      </c>
    </row>
    <row r="686" spans="1:5">
      <c r="A686" s="371">
        <v>81</v>
      </c>
      <c r="B686" s="371" t="s">
        <v>104</v>
      </c>
      <c r="C686" s="371">
        <v>2024</v>
      </c>
      <c r="D686" s="371" t="s">
        <v>34</v>
      </c>
      <c r="E686" s="371">
        <v>5.1515151515151496</v>
      </c>
    </row>
    <row r="687" spans="1:5">
      <c r="A687" s="371">
        <v>85</v>
      </c>
      <c r="B687" s="371" t="s">
        <v>105</v>
      </c>
      <c r="C687" s="371">
        <v>2024</v>
      </c>
      <c r="D687" s="371" t="s">
        <v>34</v>
      </c>
      <c r="E687" s="371">
        <v>6.9696969696969697</v>
      </c>
    </row>
    <row r="688" spans="1:5">
      <c r="A688" s="371">
        <v>86</v>
      </c>
      <c r="B688" s="371" t="s">
        <v>106</v>
      </c>
      <c r="C688" s="371">
        <v>2024</v>
      </c>
      <c r="D688" s="371" t="s">
        <v>34</v>
      </c>
      <c r="E688" s="371">
        <v>7.8787878787878798</v>
      </c>
    </row>
    <row r="689" spans="1:5">
      <c r="A689" s="371">
        <v>88</v>
      </c>
      <c r="B689" s="371" t="s">
        <v>107</v>
      </c>
      <c r="C689" s="371">
        <v>2024</v>
      </c>
      <c r="D689" s="371" t="s">
        <v>34</v>
      </c>
      <c r="E689" s="371">
        <v>9.8484848484848495</v>
      </c>
    </row>
    <row r="690" spans="1:5">
      <c r="A690" s="371">
        <v>91</v>
      </c>
      <c r="B690" s="371" t="s">
        <v>108</v>
      </c>
      <c r="C690" s="371">
        <v>2024</v>
      </c>
      <c r="D690" s="371" t="s">
        <v>34</v>
      </c>
      <c r="E690" s="371">
        <v>0.60606060606060597</v>
      </c>
    </row>
    <row r="691" spans="1:5">
      <c r="A691" s="371">
        <v>94</v>
      </c>
      <c r="B691" s="371" t="s">
        <v>109</v>
      </c>
      <c r="C691" s="371">
        <v>2024</v>
      </c>
      <c r="D691" s="371" t="s">
        <v>34</v>
      </c>
      <c r="E691" s="371">
        <v>0.75757575757575801</v>
      </c>
    </row>
    <row r="692" spans="1:5">
      <c r="A692" s="371">
        <v>95</v>
      </c>
      <c r="B692" s="371" t="s">
        <v>110</v>
      </c>
      <c r="C692" s="371">
        <v>2024</v>
      </c>
      <c r="D692" s="371" t="s">
        <v>34</v>
      </c>
      <c r="E692" s="371">
        <v>2.8787878787878798</v>
      </c>
    </row>
    <row r="693" spans="1:5">
      <c r="A693" s="371">
        <v>97</v>
      </c>
      <c r="B693" s="371" t="s">
        <v>111</v>
      </c>
      <c r="C693" s="371">
        <v>2024</v>
      </c>
      <c r="D693" s="371" t="s">
        <v>34</v>
      </c>
      <c r="E693" s="371">
        <v>3.0303030303030298</v>
      </c>
    </row>
    <row r="694" spans="1:5">
      <c r="A694" s="371">
        <v>99</v>
      </c>
      <c r="B694" s="371" t="s">
        <v>112</v>
      </c>
      <c r="C694" s="371">
        <v>2024</v>
      </c>
      <c r="D694" s="371" t="s">
        <v>34</v>
      </c>
      <c r="E694" s="371">
        <v>0.15151515151515199</v>
      </c>
    </row>
    <row r="695" spans="1:5">
      <c r="A695" s="371">
        <v>5</v>
      </c>
      <c r="B695" s="371" t="s">
        <v>79</v>
      </c>
      <c r="C695" s="371">
        <v>2023</v>
      </c>
      <c r="D695" s="371" t="s">
        <v>34</v>
      </c>
      <c r="E695" s="371">
        <v>4.2424242424242404</v>
      </c>
    </row>
    <row r="696" spans="1:5">
      <c r="A696" s="371">
        <v>8</v>
      </c>
      <c r="B696" s="371" t="s">
        <v>81</v>
      </c>
      <c r="C696" s="371">
        <v>2023</v>
      </c>
      <c r="D696" s="371" t="s">
        <v>34</v>
      </c>
      <c r="E696" s="371">
        <v>5</v>
      </c>
    </row>
    <row r="697" spans="1:5">
      <c r="A697" s="371">
        <v>11</v>
      </c>
      <c r="B697" s="371" t="s">
        <v>82</v>
      </c>
      <c r="C697" s="371">
        <v>2023</v>
      </c>
      <c r="D697" s="371" t="s">
        <v>34</v>
      </c>
      <c r="E697" s="371">
        <v>9.0909090909090899</v>
      </c>
    </row>
    <row r="698" spans="1:5">
      <c r="A698" s="371">
        <v>13</v>
      </c>
      <c r="B698" s="371" t="s">
        <v>83</v>
      </c>
      <c r="C698" s="371">
        <v>2023</v>
      </c>
      <c r="D698" s="371" t="s">
        <v>34</v>
      </c>
      <c r="E698" s="371">
        <v>4.6969696969696999</v>
      </c>
    </row>
    <row r="699" spans="1:5">
      <c r="A699" s="371">
        <v>15</v>
      </c>
      <c r="B699" s="371" t="s">
        <v>84</v>
      </c>
      <c r="C699" s="371">
        <v>2023</v>
      </c>
      <c r="D699" s="371" t="s">
        <v>34</v>
      </c>
      <c r="E699" s="371">
        <v>5.4545454545454497</v>
      </c>
    </row>
    <row r="700" spans="1:5">
      <c r="A700" s="371">
        <v>17</v>
      </c>
      <c r="B700" s="371" t="s">
        <v>85</v>
      </c>
      <c r="C700" s="371">
        <v>2023</v>
      </c>
      <c r="D700" s="371" t="s">
        <v>34</v>
      </c>
      <c r="E700" s="371">
        <v>6.3636363636363598</v>
      </c>
    </row>
    <row r="701" spans="1:5">
      <c r="A701" s="371">
        <v>18</v>
      </c>
      <c r="B701" s="371" t="s">
        <v>86</v>
      </c>
      <c r="C701" s="371">
        <v>2023</v>
      </c>
      <c r="D701" s="371" t="s">
        <v>34</v>
      </c>
      <c r="E701" s="371">
        <v>2.1212121212121202</v>
      </c>
    </row>
    <row r="702" spans="1:5">
      <c r="A702" s="371">
        <v>19</v>
      </c>
      <c r="B702" s="371" t="s">
        <v>87</v>
      </c>
      <c r="C702" s="371">
        <v>2023</v>
      </c>
      <c r="D702" s="371" t="s">
        <v>34</v>
      </c>
      <c r="E702" s="371">
        <v>1.8181818181818199</v>
      </c>
    </row>
    <row r="703" spans="1:5">
      <c r="A703" s="371">
        <v>20</v>
      </c>
      <c r="B703" s="371" t="s">
        <v>88</v>
      </c>
      <c r="C703" s="371">
        <v>2023</v>
      </c>
      <c r="D703" s="371" t="s">
        <v>34</v>
      </c>
      <c r="E703" s="371">
        <v>6.8181818181818201</v>
      </c>
    </row>
    <row r="704" spans="1:5">
      <c r="A704" s="371">
        <v>23</v>
      </c>
      <c r="B704" s="371" t="s">
        <v>89</v>
      </c>
      <c r="C704" s="371">
        <v>2023</v>
      </c>
      <c r="D704" s="371" t="s">
        <v>34</v>
      </c>
      <c r="E704" s="371">
        <v>1.51515151515152</v>
      </c>
    </row>
    <row r="705" spans="1:5">
      <c r="A705" s="371">
        <v>25</v>
      </c>
      <c r="B705" s="371" t="s">
        <v>90</v>
      </c>
      <c r="C705" s="371">
        <v>2023</v>
      </c>
      <c r="D705" s="371" t="s">
        <v>34</v>
      </c>
      <c r="E705" s="371">
        <v>8.6363636363636402</v>
      </c>
    </row>
    <row r="706" spans="1:5">
      <c r="A706" s="371">
        <v>27</v>
      </c>
      <c r="B706" s="371" t="s">
        <v>91</v>
      </c>
      <c r="C706" s="371">
        <v>2023</v>
      </c>
      <c r="D706" s="371" t="s">
        <v>34</v>
      </c>
      <c r="E706" s="371">
        <v>4.39393939393939</v>
      </c>
    </row>
    <row r="707" spans="1:5">
      <c r="A707" s="371">
        <v>41</v>
      </c>
      <c r="B707" s="371" t="s">
        <v>92</v>
      </c>
      <c r="C707" s="371">
        <v>2023</v>
      </c>
      <c r="D707" s="371" t="s">
        <v>34</v>
      </c>
      <c r="E707" s="371">
        <v>6.5151515151515103</v>
      </c>
    </row>
    <row r="708" spans="1:5">
      <c r="A708" s="371">
        <v>44</v>
      </c>
      <c r="B708" s="371" t="s">
        <v>93</v>
      </c>
      <c r="C708" s="371">
        <v>2023</v>
      </c>
      <c r="D708" s="371" t="s">
        <v>34</v>
      </c>
      <c r="E708" s="371">
        <v>2.4242424242424199</v>
      </c>
    </row>
    <row r="709" spans="1:5">
      <c r="A709" s="371">
        <v>47</v>
      </c>
      <c r="B709" s="371" t="s">
        <v>94</v>
      </c>
      <c r="C709" s="371">
        <v>2023</v>
      </c>
      <c r="D709" s="371" t="s">
        <v>34</v>
      </c>
      <c r="E709" s="371">
        <v>1.0606060606060601</v>
      </c>
    </row>
    <row r="710" spans="1:5">
      <c r="A710" s="371">
        <v>50</v>
      </c>
      <c r="B710" s="371" t="s">
        <v>95</v>
      </c>
      <c r="C710" s="371">
        <v>2023</v>
      </c>
      <c r="D710" s="371" t="s">
        <v>34</v>
      </c>
      <c r="E710" s="371">
        <v>10</v>
      </c>
    </row>
    <row r="711" spans="1:5">
      <c r="A711" s="371">
        <v>52</v>
      </c>
      <c r="B711" s="371" t="s">
        <v>96</v>
      </c>
      <c r="C711" s="371">
        <v>2023</v>
      </c>
      <c r="D711" s="371" t="s">
        <v>34</v>
      </c>
      <c r="E711" s="371">
        <v>5.9090909090909101</v>
      </c>
    </row>
    <row r="712" spans="1:5">
      <c r="A712" s="371">
        <v>54</v>
      </c>
      <c r="B712" s="371" t="s">
        <v>97</v>
      </c>
      <c r="C712" s="371">
        <v>2023</v>
      </c>
      <c r="D712" s="371" t="s">
        <v>34</v>
      </c>
      <c r="E712" s="371">
        <v>8.0303030303030294</v>
      </c>
    </row>
    <row r="713" spans="1:5">
      <c r="A713" s="371">
        <v>63</v>
      </c>
      <c r="B713" s="371" t="s">
        <v>98</v>
      </c>
      <c r="C713" s="371">
        <v>2023</v>
      </c>
      <c r="D713" s="371" t="s">
        <v>34</v>
      </c>
      <c r="E713" s="371">
        <v>3.4848484848484902</v>
      </c>
    </row>
    <row r="714" spans="1:5">
      <c r="A714" s="371">
        <v>66</v>
      </c>
      <c r="B714" s="371" t="s">
        <v>99</v>
      </c>
      <c r="C714" s="371">
        <v>2023</v>
      </c>
      <c r="D714" s="371" t="s">
        <v>34</v>
      </c>
      <c r="E714" s="371">
        <v>7.1212121212121202</v>
      </c>
    </row>
    <row r="715" spans="1:5">
      <c r="A715" s="371">
        <v>68</v>
      </c>
      <c r="B715" s="371" t="s">
        <v>100</v>
      </c>
      <c r="C715" s="371">
        <v>2023</v>
      </c>
      <c r="D715" s="371" t="s">
        <v>34</v>
      </c>
      <c r="E715" s="371">
        <v>3.9393939393939399</v>
      </c>
    </row>
    <row r="716" spans="1:5">
      <c r="A716" s="371">
        <v>70</v>
      </c>
      <c r="B716" s="371" t="s">
        <v>101</v>
      </c>
      <c r="C716" s="371">
        <v>2023</v>
      </c>
      <c r="D716" s="371" t="s">
        <v>34</v>
      </c>
      <c r="E716" s="371">
        <v>1.6666666666666701</v>
      </c>
    </row>
    <row r="717" spans="1:5">
      <c r="A717" s="371">
        <v>73</v>
      </c>
      <c r="B717" s="371" t="s">
        <v>102</v>
      </c>
      <c r="C717" s="371">
        <v>2023</v>
      </c>
      <c r="D717" s="371" t="s">
        <v>34</v>
      </c>
      <c r="E717" s="371">
        <v>1.9696969696969699</v>
      </c>
    </row>
    <row r="718" spans="1:5">
      <c r="A718" s="371">
        <v>76</v>
      </c>
      <c r="B718" s="371" t="s">
        <v>103</v>
      </c>
      <c r="C718" s="371">
        <v>2023</v>
      </c>
      <c r="D718" s="371" t="s">
        <v>34</v>
      </c>
      <c r="E718" s="371">
        <v>9.5454545454545503</v>
      </c>
    </row>
    <row r="719" spans="1:5">
      <c r="A719" s="371">
        <v>81</v>
      </c>
      <c r="B719" s="371" t="s">
        <v>104</v>
      </c>
      <c r="C719" s="371">
        <v>2023</v>
      </c>
      <c r="D719" s="371" t="s">
        <v>34</v>
      </c>
      <c r="E719" s="371">
        <v>0.90909090909090895</v>
      </c>
    </row>
    <row r="720" spans="1:5">
      <c r="A720" s="371">
        <v>85</v>
      </c>
      <c r="B720" s="371" t="s">
        <v>105</v>
      </c>
      <c r="C720" s="371">
        <v>2023</v>
      </c>
      <c r="D720" s="371" t="s">
        <v>34</v>
      </c>
      <c r="E720" s="371">
        <v>3.3333333333333299</v>
      </c>
    </row>
    <row r="721" spans="1:5">
      <c r="A721" s="371">
        <v>86</v>
      </c>
      <c r="B721" s="371" t="s">
        <v>106</v>
      </c>
      <c r="C721" s="371">
        <v>2023</v>
      </c>
      <c r="D721" s="371" t="s">
        <v>34</v>
      </c>
      <c r="E721" s="371">
        <v>5.7575757575757596</v>
      </c>
    </row>
    <row r="722" spans="1:5">
      <c r="A722" s="371">
        <v>88</v>
      </c>
      <c r="B722" s="371" t="s">
        <v>107</v>
      </c>
      <c r="C722" s="371">
        <v>2023</v>
      </c>
      <c r="D722" s="371" t="s">
        <v>34</v>
      </c>
      <c r="E722" s="371">
        <v>8.3333333333333304</v>
      </c>
    </row>
    <row r="723" spans="1:5">
      <c r="A723" s="371">
        <v>91</v>
      </c>
      <c r="B723" s="371" t="s">
        <v>108</v>
      </c>
      <c r="C723" s="371">
        <v>2023</v>
      </c>
      <c r="D723" s="371" t="s">
        <v>34</v>
      </c>
      <c r="E723" s="371">
        <v>2.5757575757575801</v>
      </c>
    </row>
    <row r="724" spans="1:5">
      <c r="A724" s="371">
        <v>94</v>
      </c>
      <c r="B724" s="371" t="s">
        <v>109</v>
      </c>
      <c r="C724" s="371">
        <v>2023</v>
      </c>
      <c r="D724" s="371" t="s">
        <v>34</v>
      </c>
      <c r="E724" s="371">
        <v>4.5454545454545396</v>
      </c>
    </row>
    <row r="725" spans="1:5">
      <c r="A725" s="371">
        <v>95</v>
      </c>
      <c r="B725" s="371" t="s">
        <v>110</v>
      </c>
      <c r="C725" s="371">
        <v>2023</v>
      </c>
      <c r="D725" s="371" t="s">
        <v>34</v>
      </c>
      <c r="E725" s="371">
        <v>1.2121212121212099</v>
      </c>
    </row>
    <row r="726" spans="1:5">
      <c r="A726" s="371">
        <v>97</v>
      </c>
      <c r="B726" s="371" t="s">
        <v>111</v>
      </c>
      <c r="C726" s="371">
        <v>2023</v>
      </c>
      <c r="D726" s="371" t="s">
        <v>34</v>
      </c>
      <c r="E726" s="371">
        <v>2.2727272727272698</v>
      </c>
    </row>
    <row r="727" spans="1:5">
      <c r="A727" s="371">
        <v>99</v>
      </c>
      <c r="B727" s="371" t="s">
        <v>112</v>
      </c>
      <c r="C727" s="371">
        <v>2023</v>
      </c>
      <c r="D727" s="371" t="s">
        <v>34</v>
      </c>
      <c r="E727" s="371">
        <v>0.30303030303030298</v>
      </c>
    </row>
    <row r="728" spans="1:5">
      <c r="A728" s="371">
        <v>5</v>
      </c>
      <c r="B728" s="371" t="s">
        <v>79</v>
      </c>
      <c r="C728" s="371">
        <v>2024</v>
      </c>
      <c r="D728" s="371" t="s">
        <v>35</v>
      </c>
      <c r="E728" s="371">
        <v>9.3939393939393891</v>
      </c>
    </row>
    <row r="729" spans="1:5">
      <c r="A729" s="371">
        <v>8</v>
      </c>
      <c r="B729" s="371" t="s">
        <v>81</v>
      </c>
      <c r="C729" s="371">
        <v>2024</v>
      </c>
      <c r="D729" s="371" t="s">
        <v>35</v>
      </c>
      <c r="E729" s="371">
        <v>7.5757575757575797</v>
      </c>
    </row>
    <row r="730" spans="1:5">
      <c r="A730" s="371">
        <v>11</v>
      </c>
      <c r="B730" s="371" t="s">
        <v>82</v>
      </c>
      <c r="C730" s="371">
        <v>2024</v>
      </c>
      <c r="D730" s="371" t="s">
        <v>35</v>
      </c>
      <c r="E730" s="371">
        <v>8.6363636363636402</v>
      </c>
    </row>
    <row r="731" spans="1:5">
      <c r="A731" s="371">
        <v>13</v>
      </c>
      <c r="B731" s="371" t="s">
        <v>83</v>
      </c>
      <c r="C731" s="371">
        <v>2024</v>
      </c>
      <c r="D731" s="371" t="s">
        <v>35</v>
      </c>
      <c r="E731" s="371">
        <v>8.1818181818181799</v>
      </c>
    </row>
    <row r="732" spans="1:5">
      <c r="A732" s="371">
        <v>15</v>
      </c>
      <c r="B732" s="371" t="s">
        <v>84</v>
      </c>
      <c r="C732" s="371">
        <v>2024</v>
      </c>
      <c r="D732" s="371" t="s">
        <v>35</v>
      </c>
      <c r="E732" s="371">
        <v>4.2424242424242404</v>
      </c>
    </row>
    <row r="733" spans="1:5">
      <c r="A733" s="371">
        <v>17</v>
      </c>
      <c r="B733" s="371" t="s">
        <v>85</v>
      </c>
      <c r="C733" s="371">
        <v>2024</v>
      </c>
      <c r="D733" s="371" t="s">
        <v>35</v>
      </c>
      <c r="E733" s="371">
        <v>9.8484848484848495</v>
      </c>
    </row>
    <row r="734" spans="1:5">
      <c r="A734" s="371">
        <v>18</v>
      </c>
      <c r="B734" s="371" t="s">
        <v>86</v>
      </c>
      <c r="C734" s="371">
        <v>2024</v>
      </c>
      <c r="D734" s="371" t="s">
        <v>35</v>
      </c>
      <c r="E734" s="371">
        <v>6.3636363636363598</v>
      </c>
    </row>
    <row r="735" spans="1:5">
      <c r="A735" s="371">
        <v>19</v>
      </c>
      <c r="B735" s="371" t="s">
        <v>87</v>
      </c>
      <c r="C735" s="371">
        <v>2024</v>
      </c>
      <c r="D735" s="371" t="s">
        <v>35</v>
      </c>
      <c r="E735" s="371">
        <v>9.2424242424242404</v>
      </c>
    </row>
    <row r="736" spans="1:5">
      <c r="A736" s="371">
        <v>20</v>
      </c>
      <c r="B736" s="371" t="s">
        <v>88</v>
      </c>
      <c r="C736" s="371">
        <v>2024</v>
      </c>
      <c r="D736" s="371" t="s">
        <v>35</v>
      </c>
      <c r="E736" s="371">
        <v>8.0303030303030294</v>
      </c>
    </row>
    <row r="737" spans="1:5">
      <c r="A737" s="371">
        <v>23</v>
      </c>
      <c r="B737" s="371" t="s">
        <v>89</v>
      </c>
      <c r="C737" s="371">
        <v>2024</v>
      </c>
      <c r="D737" s="371" t="s">
        <v>35</v>
      </c>
      <c r="E737" s="371">
        <v>4.5454545454545396</v>
      </c>
    </row>
    <row r="738" spans="1:5">
      <c r="A738" s="371">
        <v>25</v>
      </c>
      <c r="B738" s="371" t="s">
        <v>90</v>
      </c>
      <c r="C738" s="371">
        <v>2024</v>
      </c>
      <c r="D738" s="371" t="s">
        <v>35</v>
      </c>
      <c r="E738" s="371">
        <v>7.7272727272727302</v>
      </c>
    </row>
    <row r="739" spans="1:5">
      <c r="A739" s="371">
        <v>27</v>
      </c>
      <c r="B739" s="371" t="s">
        <v>91</v>
      </c>
      <c r="C739" s="371">
        <v>2024</v>
      </c>
      <c r="D739" s="371" t="s">
        <v>35</v>
      </c>
      <c r="E739" s="371">
        <v>6.8181818181818201</v>
      </c>
    </row>
    <row r="740" spans="1:5">
      <c r="A740" s="371">
        <v>41</v>
      </c>
      <c r="B740" s="371" t="s">
        <v>92</v>
      </c>
      <c r="C740" s="371">
        <v>2024</v>
      </c>
      <c r="D740" s="371" t="s">
        <v>35</v>
      </c>
      <c r="E740" s="371">
        <v>6.5151515151515103</v>
      </c>
    </row>
    <row r="741" spans="1:5">
      <c r="A741" s="371">
        <v>44</v>
      </c>
      <c r="B741" s="371" t="s">
        <v>93</v>
      </c>
      <c r="C741" s="371">
        <v>2024</v>
      </c>
      <c r="D741" s="371" t="s">
        <v>35</v>
      </c>
      <c r="E741" s="371">
        <v>2.4242424242424199</v>
      </c>
    </row>
    <row r="742" spans="1:5">
      <c r="A742" s="371">
        <v>47</v>
      </c>
      <c r="B742" s="371" t="s">
        <v>94</v>
      </c>
      <c r="C742" s="371">
        <v>2024</v>
      </c>
      <c r="D742" s="371" t="s">
        <v>35</v>
      </c>
      <c r="E742" s="371">
        <v>10</v>
      </c>
    </row>
    <row r="743" spans="1:5">
      <c r="A743" s="371">
        <v>50</v>
      </c>
      <c r="B743" s="371" t="s">
        <v>95</v>
      </c>
      <c r="C743" s="371">
        <v>2024</v>
      </c>
      <c r="D743" s="371" t="s">
        <v>35</v>
      </c>
      <c r="E743" s="371">
        <v>7.4242424242424203</v>
      </c>
    </row>
    <row r="744" spans="1:5">
      <c r="A744" s="371">
        <v>52</v>
      </c>
      <c r="B744" s="371" t="s">
        <v>96</v>
      </c>
      <c r="C744" s="371">
        <v>2024</v>
      </c>
      <c r="D744" s="371" t="s">
        <v>35</v>
      </c>
      <c r="E744" s="371">
        <v>5.4545454545454497</v>
      </c>
    </row>
    <row r="745" spans="1:5">
      <c r="A745" s="371">
        <v>54</v>
      </c>
      <c r="B745" s="371" t="s">
        <v>97</v>
      </c>
      <c r="C745" s="371">
        <v>2024</v>
      </c>
      <c r="D745" s="371" t="s">
        <v>35</v>
      </c>
      <c r="E745" s="371">
        <v>5.7575757575757596</v>
      </c>
    </row>
    <row r="746" spans="1:5">
      <c r="A746" s="371">
        <v>63</v>
      </c>
      <c r="B746" s="371" t="s">
        <v>98</v>
      </c>
      <c r="C746" s="371">
        <v>2024</v>
      </c>
      <c r="D746" s="371" t="s">
        <v>35</v>
      </c>
      <c r="E746" s="371">
        <v>7.2727272727272698</v>
      </c>
    </row>
    <row r="747" spans="1:5">
      <c r="A747" s="371">
        <v>66</v>
      </c>
      <c r="B747" s="371" t="s">
        <v>99</v>
      </c>
      <c r="C747" s="371">
        <v>2024</v>
      </c>
      <c r="D747" s="371" t="s">
        <v>35</v>
      </c>
      <c r="E747" s="371">
        <v>8.4848484848484809</v>
      </c>
    </row>
    <row r="748" spans="1:5">
      <c r="A748" s="371">
        <v>68</v>
      </c>
      <c r="B748" s="371" t="s">
        <v>100</v>
      </c>
      <c r="C748" s="371">
        <v>2024</v>
      </c>
      <c r="D748" s="371" t="s">
        <v>35</v>
      </c>
      <c r="E748" s="371">
        <v>6.9696969696969697</v>
      </c>
    </row>
    <row r="749" spans="1:5">
      <c r="A749" s="371">
        <v>70</v>
      </c>
      <c r="B749" s="371" t="s">
        <v>101</v>
      </c>
      <c r="C749" s="371">
        <v>2024</v>
      </c>
      <c r="D749" s="371" t="s">
        <v>35</v>
      </c>
      <c r="E749" s="371">
        <v>7.1212121212121202</v>
      </c>
    </row>
    <row r="750" spans="1:5">
      <c r="A750" s="371">
        <v>73</v>
      </c>
      <c r="B750" s="371" t="s">
        <v>102</v>
      </c>
      <c r="C750" s="371">
        <v>2024</v>
      </c>
      <c r="D750" s="371" t="s">
        <v>35</v>
      </c>
      <c r="E750" s="371">
        <v>4.8484848484848504</v>
      </c>
    </row>
    <row r="751" spans="1:5">
      <c r="A751" s="371">
        <v>76</v>
      </c>
      <c r="B751" s="371" t="s">
        <v>103</v>
      </c>
      <c r="C751" s="371">
        <v>2024</v>
      </c>
      <c r="D751" s="371" t="s">
        <v>35</v>
      </c>
      <c r="E751" s="371">
        <v>2.5757575757575801</v>
      </c>
    </row>
    <row r="752" spans="1:5">
      <c r="A752" s="371">
        <v>81</v>
      </c>
      <c r="B752" s="371" t="s">
        <v>104</v>
      </c>
      <c r="C752" s="371">
        <v>2024</v>
      </c>
      <c r="D752" s="371" t="s">
        <v>35</v>
      </c>
      <c r="E752" s="371">
        <v>6.2121212121212102</v>
      </c>
    </row>
    <row r="753" spans="1:5">
      <c r="A753" s="371">
        <v>85</v>
      </c>
      <c r="B753" s="371" t="s">
        <v>105</v>
      </c>
      <c r="C753" s="371">
        <v>2024</v>
      </c>
      <c r="D753" s="371" t="s">
        <v>35</v>
      </c>
      <c r="E753" s="371">
        <v>8.7878787878787907</v>
      </c>
    </row>
    <row r="754" spans="1:5">
      <c r="A754" s="371">
        <v>86</v>
      </c>
      <c r="B754" s="371" t="s">
        <v>106</v>
      </c>
      <c r="C754" s="371">
        <v>2024</v>
      </c>
      <c r="D754" s="371" t="s">
        <v>35</v>
      </c>
      <c r="E754" s="371">
        <v>9.5454545454545503</v>
      </c>
    </row>
    <row r="755" spans="1:5">
      <c r="A755" s="371">
        <v>88</v>
      </c>
      <c r="B755" s="371" t="s">
        <v>107</v>
      </c>
      <c r="C755" s="371">
        <v>2024</v>
      </c>
      <c r="D755" s="371" t="s">
        <v>35</v>
      </c>
      <c r="E755" s="371">
        <v>8.3333333333333304</v>
      </c>
    </row>
    <row r="756" spans="1:5">
      <c r="A756" s="371">
        <v>91</v>
      </c>
      <c r="B756" s="371" t="s">
        <v>108</v>
      </c>
      <c r="C756" s="371">
        <v>2024</v>
      </c>
      <c r="D756" s="371" t="s">
        <v>35</v>
      </c>
      <c r="E756" s="371">
        <v>3.7878787878787898</v>
      </c>
    </row>
    <row r="757" spans="1:5">
      <c r="A757" s="371">
        <v>94</v>
      </c>
      <c r="B757" s="371" t="s">
        <v>109</v>
      </c>
      <c r="C757" s="371">
        <v>2024</v>
      </c>
      <c r="D757" s="371" t="s">
        <v>35</v>
      </c>
      <c r="E757" s="371">
        <v>0.15151515151515199</v>
      </c>
    </row>
    <row r="758" spans="1:5">
      <c r="A758" s="371">
        <v>95</v>
      </c>
      <c r="B758" s="371" t="s">
        <v>110</v>
      </c>
      <c r="C758" s="371">
        <v>2024</v>
      </c>
      <c r="D758" s="371" t="s">
        <v>35</v>
      </c>
      <c r="E758" s="371">
        <v>3.1818181818181799</v>
      </c>
    </row>
    <row r="759" spans="1:5">
      <c r="A759" s="371">
        <v>97</v>
      </c>
      <c r="B759" s="371" t="s">
        <v>111</v>
      </c>
      <c r="C759" s="371">
        <v>2024</v>
      </c>
      <c r="D759" s="371" t="s">
        <v>35</v>
      </c>
      <c r="E759" s="371">
        <v>0.45454545454545497</v>
      </c>
    </row>
    <row r="760" spans="1:5">
      <c r="A760" s="371">
        <v>99</v>
      </c>
      <c r="B760" s="371" t="s">
        <v>112</v>
      </c>
      <c r="C760" s="371">
        <v>2024</v>
      </c>
      <c r="D760" s="371" t="s">
        <v>35</v>
      </c>
      <c r="E760" s="371">
        <v>0.90909090909090895</v>
      </c>
    </row>
    <row r="761" spans="1:5">
      <c r="A761" s="371">
        <v>5</v>
      </c>
      <c r="B761" s="371" t="s">
        <v>79</v>
      </c>
      <c r="C761" s="371">
        <v>2023</v>
      </c>
      <c r="D761" s="371" t="s">
        <v>35</v>
      </c>
      <c r="E761" s="371">
        <v>9.6969696969697008</v>
      </c>
    </row>
    <row r="762" spans="1:5">
      <c r="A762" s="371">
        <v>8</v>
      </c>
      <c r="B762" s="371" t="s">
        <v>81</v>
      </c>
      <c r="C762" s="371">
        <v>2023</v>
      </c>
      <c r="D762" s="371" t="s">
        <v>35</v>
      </c>
      <c r="E762" s="371">
        <v>5</v>
      </c>
    </row>
    <row r="763" spans="1:5">
      <c r="A763" s="371">
        <v>11</v>
      </c>
      <c r="B763" s="371" t="s">
        <v>82</v>
      </c>
      <c r="C763" s="371">
        <v>2023</v>
      </c>
      <c r="D763" s="371" t="s">
        <v>35</v>
      </c>
      <c r="E763" s="371">
        <v>6.0606060606060597</v>
      </c>
    </row>
    <row r="764" spans="1:5">
      <c r="A764" s="371">
        <v>13</v>
      </c>
      <c r="B764" s="371" t="s">
        <v>83</v>
      </c>
      <c r="C764" s="371">
        <v>2023</v>
      </c>
      <c r="D764" s="371" t="s">
        <v>35</v>
      </c>
      <c r="E764" s="371">
        <v>5.1515151515151496</v>
      </c>
    </row>
    <row r="765" spans="1:5">
      <c r="A765" s="371">
        <v>15</v>
      </c>
      <c r="B765" s="371" t="s">
        <v>84</v>
      </c>
      <c r="C765" s="371">
        <v>2023</v>
      </c>
      <c r="D765" s="371" t="s">
        <v>35</v>
      </c>
      <c r="E765" s="371">
        <v>2.7272727272727302</v>
      </c>
    </row>
    <row r="766" spans="1:5">
      <c r="A766" s="371">
        <v>17</v>
      </c>
      <c r="B766" s="371" t="s">
        <v>85</v>
      </c>
      <c r="C766" s="371">
        <v>2023</v>
      </c>
      <c r="D766" s="371" t="s">
        <v>35</v>
      </c>
      <c r="E766" s="371">
        <v>9.0909090909090899</v>
      </c>
    </row>
    <row r="767" spans="1:5">
      <c r="A767" s="371">
        <v>18</v>
      </c>
      <c r="B767" s="371" t="s">
        <v>86</v>
      </c>
      <c r="C767" s="371">
        <v>2023</v>
      </c>
      <c r="D767" s="371" t="s">
        <v>35</v>
      </c>
      <c r="E767" s="371">
        <v>3.0303030303030298</v>
      </c>
    </row>
    <row r="768" spans="1:5">
      <c r="A768" s="371">
        <v>19</v>
      </c>
      <c r="B768" s="371" t="s">
        <v>87</v>
      </c>
      <c r="C768" s="371">
        <v>2023</v>
      </c>
      <c r="D768" s="371" t="s">
        <v>35</v>
      </c>
      <c r="E768" s="371">
        <v>5.60606060606061</v>
      </c>
    </row>
    <row r="769" spans="1:5">
      <c r="A769" s="371">
        <v>20</v>
      </c>
      <c r="B769" s="371" t="s">
        <v>88</v>
      </c>
      <c r="C769" s="371">
        <v>2023</v>
      </c>
      <c r="D769" s="371" t="s">
        <v>35</v>
      </c>
      <c r="E769" s="371">
        <v>1.36363636363636</v>
      </c>
    </row>
    <row r="770" spans="1:5">
      <c r="A770" s="371">
        <v>23</v>
      </c>
      <c r="B770" s="371" t="s">
        <v>89</v>
      </c>
      <c r="C770" s="371">
        <v>2023</v>
      </c>
      <c r="D770" s="371" t="s">
        <v>35</v>
      </c>
      <c r="E770" s="371">
        <v>8.9393939393939394</v>
      </c>
    </row>
    <row r="771" spans="1:5">
      <c r="A771" s="371">
        <v>25</v>
      </c>
      <c r="B771" s="371" t="s">
        <v>90</v>
      </c>
      <c r="C771" s="371">
        <v>2023</v>
      </c>
      <c r="D771" s="371" t="s">
        <v>35</v>
      </c>
      <c r="E771" s="371">
        <v>2.8787878787878798</v>
      </c>
    </row>
    <row r="772" spans="1:5">
      <c r="A772" s="371">
        <v>27</v>
      </c>
      <c r="B772" s="371" t="s">
        <v>91</v>
      </c>
      <c r="C772" s="371">
        <v>2023</v>
      </c>
      <c r="D772" s="371" t="s">
        <v>35</v>
      </c>
      <c r="E772" s="371">
        <v>4.39393939393939</v>
      </c>
    </row>
    <row r="773" spans="1:5">
      <c r="A773" s="371">
        <v>41</v>
      </c>
      <c r="B773" s="371" t="s">
        <v>92</v>
      </c>
      <c r="C773" s="371">
        <v>2023</v>
      </c>
      <c r="D773" s="371" t="s">
        <v>35</v>
      </c>
      <c r="E773" s="371">
        <v>1.6666666666666701</v>
      </c>
    </row>
    <row r="774" spans="1:5">
      <c r="A774" s="371">
        <v>44</v>
      </c>
      <c r="B774" s="371" t="s">
        <v>93</v>
      </c>
      <c r="C774" s="371">
        <v>2023</v>
      </c>
      <c r="D774" s="371" t="s">
        <v>35</v>
      </c>
      <c r="E774" s="371">
        <v>2.1212121212121202</v>
      </c>
    </row>
    <row r="775" spans="1:5">
      <c r="A775" s="371">
        <v>47</v>
      </c>
      <c r="B775" s="371" t="s">
        <v>94</v>
      </c>
      <c r="C775" s="371">
        <v>2023</v>
      </c>
      <c r="D775" s="371" t="s">
        <v>35</v>
      </c>
      <c r="E775" s="371">
        <v>5.9090909090909101</v>
      </c>
    </row>
    <row r="776" spans="1:5">
      <c r="A776" s="371">
        <v>50</v>
      </c>
      <c r="B776" s="371" t="s">
        <v>95</v>
      </c>
      <c r="C776" s="371">
        <v>2023</v>
      </c>
      <c r="D776" s="371" t="s">
        <v>35</v>
      </c>
      <c r="E776" s="371">
        <v>1.9696969696969699</v>
      </c>
    </row>
    <row r="777" spans="1:5">
      <c r="A777" s="371">
        <v>52</v>
      </c>
      <c r="B777" s="371" t="s">
        <v>96</v>
      </c>
      <c r="C777" s="371">
        <v>2023</v>
      </c>
      <c r="D777" s="371" t="s">
        <v>35</v>
      </c>
      <c r="E777" s="371">
        <v>2.2727272727272698</v>
      </c>
    </row>
    <row r="778" spans="1:5">
      <c r="A778" s="371">
        <v>54</v>
      </c>
      <c r="B778" s="371" t="s">
        <v>97</v>
      </c>
      <c r="C778" s="371">
        <v>2023</v>
      </c>
      <c r="D778" s="371" t="s">
        <v>35</v>
      </c>
      <c r="E778" s="371">
        <v>5.3030303030303001</v>
      </c>
    </row>
    <row r="779" spans="1:5">
      <c r="A779" s="371">
        <v>63</v>
      </c>
      <c r="B779" s="371" t="s">
        <v>98</v>
      </c>
      <c r="C779" s="371">
        <v>2023</v>
      </c>
      <c r="D779" s="371" t="s">
        <v>35</v>
      </c>
      <c r="E779" s="371">
        <v>3.6363636363636398</v>
      </c>
    </row>
    <row r="780" spans="1:5">
      <c r="A780" s="371">
        <v>66</v>
      </c>
      <c r="B780" s="371" t="s">
        <v>99</v>
      </c>
      <c r="C780" s="371">
        <v>2023</v>
      </c>
      <c r="D780" s="371" t="s">
        <v>35</v>
      </c>
      <c r="E780" s="371">
        <v>3.3333333333333299</v>
      </c>
    </row>
    <row r="781" spans="1:5">
      <c r="A781" s="371">
        <v>68</v>
      </c>
      <c r="B781" s="371" t="s">
        <v>100</v>
      </c>
      <c r="C781" s="371">
        <v>2023</v>
      </c>
      <c r="D781" s="371" t="s">
        <v>35</v>
      </c>
      <c r="E781" s="371">
        <v>3.4848484848484902</v>
      </c>
    </row>
    <row r="782" spans="1:5">
      <c r="A782" s="371">
        <v>70</v>
      </c>
      <c r="B782" s="371" t="s">
        <v>101</v>
      </c>
      <c r="C782" s="371">
        <v>2023</v>
      </c>
      <c r="D782" s="371" t="s">
        <v>35</v>
      </c>
      <c r="E782" s="371">
        <v>6.6666666666666696</v>
      </c>
    </row>
    <row r="783" spans="1:5">
      <c r="A783" s="371">
        <v>73</v>
      </c>
      <c r="B783" s="371" t="s">
        <v>102</v>
      </c>
      <c r="C783" s="371">
        <v>2023</v>
      </c>
      <c r="D783" s="371" t="s">
        <v>35</v>
      </c>
      <c r="E783" s="371">
        <v>7.8787878787878798</v>
      </c>
    </row>
    <row r="784" spans="1:5">
      <c r="A784" s="371">
        <v>76</v>
      </c>
      <c r="B784" s="371" t="s">
        <v>103</v>
      </c>
      <c r="C784" s="371">
        <v>2023</v>
      </c>
      <c r="D784" s="371" t="s">
        <v>35</v>
      </c>
      <c r="E784" s="371">
        <v>4.6969696969696999</v>
      </c>
    </row>
    <row r="785" spans="1:5">
      <c r="A785" s="371">
        <v>81</v>
      </c>
      <c r="B785" s="371" t="s">
        <v>104</v>
      </c>
      <c r="C785" s="371">
        <v>2023</v>
      </c>
      <c r="D785" s="371" t="s">
        <v>35</v>
      </c>
      <c r="E785" s="371">
        <v>3.9393939393939399</v>
      </c>
    </row>
    <row r="786" spans="1:5">
      <c r="A786" s="371">
        <v>85</v>
      </c>
      <c r="B786" s="371" t="s">
        <v>105</v>
      </c>
      <c r="C786" s="371">
        <v>2023</v>
      </c>
      <c r="D786" s="371" t="s">
        <v>35</v>
      </c>
      <c r="E786" s="371">
        <v>4.0909090909090899</v>
      </c>
    </row>
    <row r="787" spans="1:5">
      <c r="A787" s="371">
        <v>86</v>
      </c>
      <c r="B787" s="371" t="s">
        <v>106</v>
      </c>
      <c r="C787" s="371">
        <v>2023</v>
      </c>
      <c r="D787" s="371" t="s">
        <v>35</v>
      </c>
      <c r="E787" s="371">
        <v>1.51515151515152</v>
      </c>
    </row>
    <row r="788" spans="1:5">
      <c r="A788" s="371">
        <v>88</v>
      </c>
      <c r="B788" s="371" t="s">
        <v>107</v>
      </c>
      <c r="C788" s="371">
        <v>2023</v>
      </c>
      <c r="D788" s="371" t="s">
        <v>35</v>
      </c>
      <c r="E788" s="371">
        <v>1.0606060606060601</v>
      </c>
    </row>
    <row r="789" spans="1:5">
      <c r="A789" s="371">
        <v>91</v>
      </c>
      <c r="B789" s="371" t="s">
        <v>108</v>
      </c>
      <c r="C789" s="371">
        <v>2023</v>
      </c>
      <c r="D789" s="371" t="s">
        <v>35</v>
      </c>
      <c r="E789" s="371">
        <v>0.60606060606060597</v>
      </c>
    </row>
    <row r="790" spans="1:5">
      <c r="A790" s="371">
        <v>94</v>
      </c>
      <c r="B790" s="371" t="s">
        <v>109</v>
      </c>
      <c r="C790" s="371">
        <v>2023</v>
      </c>
      <c r="D790" s="371" t="s">
        <v>35</v>
      </c>
      <c r="E790" s="371">
        <v>0.75757575757575801</v>
      </c>
    </row>
    <row r="791" spans="1:5">
      <c r="A791" s="371">
        <v>95</v>
      </c>
      <c r="B791" s="371" t="s">
        <v>110</v>
      </c>
      <c r="C791" s="371">
        <v>2023</v>
      </c>
      <c r="D791" s="371" t="s">
        <v>35</v>
      </c>
      <c r="E791" s="371">
        <v>1.8181818181818199</v>
      </c>
    </row>
    <row r="792" spans="1:5">
      <c r="A792" s="371">
        <v>97</v>
      </c>
      <c r="B792" s="371" t="s">
        <v>111</v>
      </c>
      <c r="C792" s="371">
        <v>2023</v>
      </c>
      <c r="D792" s="371" t="s">
        <v>35</v>
      </c>
      <c r="E792" s="371">
        <v>0.30303030303030298</v>
      </c>
    </row>
    <row r="793" spans="1:5">
      <c r="A793" s="371">
        <v>99</v>
      </c>
      <c r="B793" s="371" t="s">
        <v>112</v>
      </c>
      <c r="C793" s="371">
        <v>2023</v>
      </c>
      <c r="D793" s="371" t="s">
        <v>35</v>
      </c>
      <c r="E793" s="371">
        <v>1.2121212121212099</v>
      </c>
    </row>
    <row r="794" spans="1:5">
      <c r="A794" s="371">
        <v>5</v>
      </c>
      <c r="B794" s="371" t="s">
        <v>79</v>
      </c>
      <c r="C794" s="371">
        <v>2024</v>
      </c>
      <c r="D794" s="371" t="s">
        <v>36</v>
      </c>
      <c r="E794" s="371">
        <v>8.3333333333333304</v>
      </c>
    </row>
    <row r="795" spans="1:5">
      <c r="A795" s="371">
        <v>8</v>
      </c>
      <c r="B795" s="371" t="s">
        <v>81</v>
      </c>
      <c r="C795" s="371">
        <v>2024</v>
      </c>
      <c r="D795" s="371" t="s">
        <v>36</v>
      </c>
      <c r="E795" s="371">
        <v>8.9393939393939394</v>
      </c>
    </row>
    <row r="796" spans="1:5">
      <c r="A796" s="371">
        <v>11</v>
      </c>
      <c r="B796" s="371" t="s">
        <v>82</v>
      </c>
      <c r="C796" s="371">
        <v>2024</v>
      </c>
      <c r="D796" s="371" t="s">
        <v>36</v>
      </c>
      <c r="E796" s="371">
        <v>1.51515151515152</v>
      </c>
    </row>
    <row r="797" spans="1:5">
      <c r="A797" s="371">
        <v>13</v>
      </c>
      <c r="B797" s="371" t="s">
        <v>83</v>
      </c>
      <c r="C797" s="371">
        <v>2024</v>
      </c>
      <c r="D797" s="371" t="s">
        <v>36</v>
      </c>
      <c r="E797" s="371">
        <v>1.6666666666666701</v>
      </c>
    </row>
    <row r="798" spans="1:5">
      <c r="A798" s="371">
        <v>15</v>
      </c>
      <c r="B798" s="371" t="s">
        <v>84</v>
      </c>
      <c r="C798" s="371">
        <v>2024</v>
      </c>
      <c r="D798" s="371" t="s">
        <v>36</v>
      </c>
      <c r="E798" s="371">
        <v>9.0909090909090899</v>
      </c>
    </row>
    <row r="799" spans="1:5">
      <c r="A799" s="371">
        <v>17</v>
      </c>
      <c r="B799" s="371" t="s">
        <v>85</v>
      </c>
      <c r="C799" s="371">
        <v>2024</v>
      </c>
      <c r="D799" s="371" t="s">
        <v>36</v>
      </c>
      <c r="E799" s="371">
        <v>8.7878787878787907</v>
      </c>
    </row>
    <row r="800" spans="1:5">
      <c r="A800" s="371">
        <v>18</v>
      </c>
      <c r="B800" s="371" t="s">
        <v>86</v>
      </c>
      <c r="C800" s="371">
        <v>2024</v>
      </c>
      <c r="D800" s="371" t="s">
        <v>36</v>
      </c>
      <c r="E800" s="371">
        <v>6.5151515151515103</v>
      </c>
    </row>
    <row r="801" spans="1:5">
      <c r="A801" s="371">
        <v>19</v>
      </c>
      <c r="B801" s="371" t="s">
        <v>87</v>
      </c>
      <c r="C801" s="371">
        <v>2024</v>
      </c>
      <c r="D801" s="371" t="s">
        <v>36</v>
      </c>
      <c r="E801" s="371">
        <v>4.8484848484848504</v>
      </c>
    </row>
    <row r="802" spans="1:5">
      <c r="A802" s="371">
        <v>20</v>
      </c>
      <c r="B802" s="371" t="s">
        <v>88</v>
      </c>
      <c r="C802" s="371">
        <v>2024</v>
      </c>
      <c r="D802" s="371" t="s">
        <v>36</v>
      </c>
      <c r="E802" s="371">
        <v>3.9393939393939399</v>
      </c>
    </row>
    <row r="803" spans="1:5">
      <c r="A803" s="371">
        <v>23</v>
      </c>
      <c r="B803" s="371" t="s">
        <v>89</v>
      </c>
      <c r="C803" s="371">
        <v>2024</v>
      </c>
      <c r="D803" s="371" t="s">
        <v>36</v>
      </c>
      <c r="E803" s="371">
        <v>8.4848484848484809</v>
      </c>
    </row>
    <row r="804" spans="1:5">
      <c r="A804" s="371">
        <v>25</v>
      </c>
      <c r="B804" s="371" t="s">
        <v>90</v>
      </c>
      <c r="C804" s="371">
        <v>2024</v>
      </c>
      <c r="D804" s="371" t="s">
        <v>36</v>
      </c>
      <c r="E804" s="371">
        <v>5</v>
      </c>
    </row>
    <row r="805" spans="1:5">
      <c r="A805" s="371">
        <v>27</v>
      </c>
      <c r="B805" s="371" t="s">
        <v>91</v>
      </c>
      <c r="C805" s="371">
        <v>2024</v>
      </c>
      <c r="D805" s="371" t="s">
        <v>36</v>
      </c>
      <c r="E805" s="371">
        <v>7.5757575757575797</v>
      </c>
    </row>
    <row r="806" spans="1:5">
      <c r="A806" s="371">
        <v>41</v>
      </c>
      <c r="B806" s="371" t="s">
        <v>92</v>
      </c>
      <c r="C806" s="371">
        <v>2024</v>
      </c>
      <c r="D806" s="371" t="s">
        <v>36</v>
      </c>
      <c r="E806" s="371">
        <v>2.2727272727272698</v>
      </c>
    </row>
    <row r="807" spans="1:5">
      <c r="A807" s="371">
        <v>44</v>
      </c>
      <c r="B807" s="371" t="s">
        <v>93</v>
      </c>
      <c r="C807" s="371">
        <v>2024</v>
      </c>
      <c r="D807" s="371" t="s">
        <v>36</v>
      </c>
      <c r="E807" s="371">
        <v>5.3030303030303001</v>
      </c>
    </row>
    <row r="808" spans="1:5">
      <c r="A808" s="371">
        <v>47</v>
      </c>
      <c r="B808" s="371" t="s">
        <v>94</v>
      </c>
      <c r="C808" s="371">
        <v>2024</v>
      </c>
      <c r="D808" s="371" t="s">
        <v>36</v>
      </c>
      <c r="E808" s="371">
        <v>5.60606060606061</v>
      </c>
    </row>
    <row r="809" spans="1:5">
      <c r="A809" s="371">
        <v>50</v>
      </c>
      <c r="B809" s="371" t="s">
        <v>95</v>
      </c>
      <c r="C809" s="371">
        <v>2024</v>
      </c>
      <c r="D809" s="371" t="s">
        <v>36</v>
      </c>
      <c r="E809" s="371">
        <v>1.0606060606060601</v>
      </c>
    </row>
    <row r="810" spans="1:5">
      <c r="A810" s="371">
        <v>52</v>
      </c>
      <c r="B810" s="371" t="s">
        <v>96</v>
      </c>
      <c r="C810" s="371">
        <v>2024</v>
      </c>
      <c r="D810" s="371" t="s">
        <v>36</v>
      </c>
      <c r="E810" s="371">
        <v>3.6363636363636398</v>
      </c>
    </row>
    <row r="811" spans="1:5">
      <c r="A811" s="371">
        <v>54</v>
      </c>
      <c r="B811" s="371" t="s">
        <v>97</v>
      </c>
      <c r="C811" s="371">
        <v>2024</v>
      </c>
      <c r="D811" s="371" t="s">
        <v>36</v>
      </c>
      <c r="E811" s="371">
        <v>0.90909090909090895</v>
      </c>
    </row>
    <row r="812" spans="1:5">
      <c r="A812" s="371">
        <v>63</v>
      </c>
      <c r="B812" s="371" t="s">
        <v>98</v>
      </c>
      <c r="C812" s="371">
        <v>2024</v>
      </c>
      <c r="D812" s="371" t="s">
        <v>36</v>
      </c>
      <c r="E812" s="371">
        <v>5.7575757575757596</v>
      </c>
    </row>
    <row r="813" spans="1:5">
      <c r="A813" s="371">
        <v>66</v>
      </c>
      <c r="B813" s="371" t="s">
        <v>99</v>
      </c>
      <c r="C813" s="371">
        <v>2024</v>
      </c>
      <c r="D813" s="371" t="s">
        <v>36</v>
      </c>
      <c r="E813" s="371">
        <v>7.2727272727272698</v>
      </c>
    </row>
    <row r="814" spans="1:5">
      <c r="A814" s="371">
        <v>68</v>
      </c>
      <c r="B814" s="371" t="s">
        <v>100</v>
      </c>
      <c r="C814" s="371">
        <v>2024</v>
      </c>
      <c r="D814" s="371" t="s">
        <v>36</v>
      </c>
      <c r="E814" s="371">
        <v>2.1212121212121202</v>
      </c>
    </row>
    <row r="815" spans="1:5">
      <c r="A815" s="371">
        <v>70</v>
      </c>
      <c r="B815" s="371" t="s">
        <v>101</v>
      </c>
      <c r="C815" s="371">
        <v>2024</v>
      </c>
      <c r="D815" s="371" t="s">
        <v>36</v>
      </c>
      <c r="E815" s="371">
        <v>8.0303030303030294</v>
      </c>
    </row>
    <row r="816" spans="1:5">
      <c r="A816" s="371">
        <v>73</v>
      </c>
      <c r="B816" s="371" t="s">
        <v>102</v>
      </c>
      <c r="C816" s="371">
        <v>2024</v>
      </c>
      <c r="D816" s="371" t="s">
        <v>36</v>
      </c>
      <c r="E816" s="371">
        <v>4.6969696969696999</v>
      </c>
    </row>
    <row r="817" spans="1:5">
      <c r="A817" s="371">
        <v>76</v>
      </c>
      <c r="B817" s="371" t="s">
        <v>103</v>
      </c>
      <c r="C817" s="371">
        <v>2024</v>
      </c>
      <c r="D817" s="371" t="s">
        <v>36</v>
      </c>
      <c r="E817" s="371">
        <v>1.36363636363636</v>
      </c>
    </row>
    <row r="818" spans="1:5">
      <c r="A818" s="371">
        <v>81</v>
      </c>
      <c r="B818" s="371" t="s">
        <v>104</v>
      </c>
      <c r="C818" s="371">
        <v>2024</v>
      </c>
      <c r="D818" s="371" t="s">
        <v>36</v>
      </c>
      <c r="E818" s="371">
        <v>9.5454545454545503</v>
      </c>
    </row>
    <row r="819" spans="1:5">
      <c r="A819" s="371">
        <v>85</v>
      </c>
      <c r="B819" s="371" t="s">
        <v>105</v>
      </c>
      <c r="C819" s="371">
        <v>2024</v>
      </c>
      <c r="D819" s="371" t="s">
        <v>36</v>
      </c>
      <c r="E819" s="371">
        <v>4.0909090909090899</v>
      </c>
    </row>
    <row r="820" spans="1:5">
      <c r="A820" s="371">
        <v>86</v>
      </c>
      <c r="B820" s="371" t="s">
        <v>106</v>
      </c>
      <c r="C820" s="371">
        <v>2024</v>
      </c>
      <c r="D820" s="371" t="s">
        <v>36</v>
      </c>
      <c r="E820" s="371">
        <v>4.2424242424242404</v>
      </c>
    </row>
    <row r="821" spans="1:5">
      <c r="A821" s="371">
        <v>88</v>
      </c>
      <c r="B821" s="371" t="s">
        <v>107</v>
      </c>
      <c r="C821" s="371">
        <v>2024</v>
      </c>
      <c r="D821" s="371" t="s">
        <v>36</v>
      </c>
      <c r="E821" s="371">
        <v>6.2121212121212102</v>
      </c>
    </row>
    <row r="822" spans="1:5">
      <c r="A822" s="371">
        <v>91</v>
      </c>
      <c r="B822" s="371" t="s">
        <v>108</v>
      </c>
      <c r="C822" s="371">
        <v>2024</v>
      </c>
      <c r="D822" s="371" t="s">
        <v>36</v>
      </c>
      <c r="E822" s="371">
        <v>1.8181818181818199</v>
      </c>
    </row>
    <row r="823" spans="1:5">
      <c r="A823" s="371">
        <v>94</v>
      </c>
      <c r="B823" s="371" t="s">
        <v>109</v>
      </c>
      <c r="C823" s="371">
        <v>2024</v>
      </c>
      <c r="D823" s="371" t="s">
        <v>36</v>
      </c>
      <c r="E823" s="371">
        <v>0.60606060606060597</v>
      </c>
    </row>
    <row r="824" spans="1:5">
      <c r="A824" s="371">
        <v>95</v>
      </c>
      <c r="B824" s="371" t="s">
        <v>110</v>
      </c>
      <c r="C824" s="371">
        <v>2024</v>
      </c>
      <c r="D824" s="371" t="s">
        <v>36</v>
      </c>
      <c r="E824" s="371">
        <v>6.6666666666666696</v>
      </c>
    </row>
    <row r="825" spans="1:5">
      <c r="A825" s="371">
        <v>97</v>
      </c>
      <c r="B825" s="371" t="s">
        <v>111</v>
      </c>
      <c r="C825" s="371">
        <v>2024</v>
      </c>
      <c r="D825" s="371" t="s">
        <v>36</v>
      </c>
      <c r="E825" s="371">
        <v>9.8484848484848495</v>
      </c>
    </row>
    <row r="826" spans="1:5">
      <c r="A826" s="371">
        <v>99</v>
      </c>
      <c r="B826" s="371" t="s">
        <v>112</v>
      </c>
      <c r="C826" s="371">
        <v>2024</v>
      </c>
      <c r="D826" s="371" t="s">
        <v>36</v>
      </c>
      <c r="E826" s="371">
        <v>5.4545454545454497</v>
      </c>
    </row>
    <row r="827" spans="1:5">
      <c r="A827" s="371">
        <v>5</v>
      </c>
      <c r="B827" s="371" t="s">
        <v>79</v>
      </c>
      <c r="C827" s="371">
        <v>2023</v>
      </c>
      <c r="D827" s="371" t="s">
        <v>36</v>
      </c>
      <c r="E827" s="371">
        <v>8.1818181818181799</v>
      </c>
    </row>
    <row r="828" spans="1:5">
      <c r="A828" s="371">
        <v>8</v>
      </c>
      <c r="B828" s="371" t="s">
        <v>81</v>
      </c>
      <c r="C828" s="371">
        <v>2023</v>
      </c>
      <c r="D828" s="371" t="s">
        <v>36</v>
      </c>
      <c r="E828" s="371">
        <v>1.2121212121212099</v>
      </c>
    </row>
    <row r="829" spans="1:5">
      <c r="A829" s="371">
        <v>11</v>
      </c>
      <c r="B829" s="371" t="s">
        <v>82</v>
      </c>
      <c r="C829" s="371">
        <v>2023</v>
      </c>
      <c r="D829" s="371" t="s">
        <v>36</v>
      </c>
      <c r="E829" s="371">
        <v>1.9696969696969699</v>
      </c>
    </row>
    <row r="830" spans="1:5">
      <c r="A830" s="371">
        <v>13</v>
      </c>
      <c r="B830" s="371" t="s">
        <v>83</v>
      </c>
      <c r="C830" s="371">
        <v>2023</v>
      </c>
      <c r="D830" s="371" t="s">
        <v>36</v>
      </c>
      <c r="E830" s="371">
        <v>2.4242424242424199</v>
      </c>
    </row>
    <row r="831" spans="1:5">
      <c r="A831" s="371">
        <v>15</v>
      </c>
      <c r="B831" s="371" t="s">
        <v>84</v>
      </c>
      <c r="C831" s="371">
        <v>2023</v>
      </c>
      <c r="D831" s="371" t="s">
        <v>36</v>
      </c>
      <c r="E831" s="371">
        <v>5.1515151515151496</v>
      </c>
    </row>
    <row r="832" spans="1:5">
      <c r="A832" s="371">
        <v>17</v>
      </c>
      <c r="B832" s="371" t="s">
        <v>85</v>
      </c>
      <c r="C832" s="371">
        <v>2023</v>
      </c>
      <c r="D832" s="371" t="s">
        <v>36</v>
      </c>
      <c r="E832" s="371">
        <v>8.6363636363636402</v>
      </c>
    </row>
    <row r="833" spans="1:5">
      <c r="A833" s="371">
        <v>18</v>
      </c>
      <c r="B833" s="371" t="s">
        <v>86</v>
      </c>
      <c r="C833" s="371">
        <v>2023</v>
      </c>
      <c r="D833" s="371" t="s">
        <v>36</v>
      </c>
      <c r="E833" s="371">
        <v>9.6969696969697008</v>
      </c>
    </row>
    <row r="834" spans="1:5">
      <c r="A834" s="371">
        <v>19</v>
      </c>
      <c r="B834" s="371" t="s">
        <v>87</v>
      </c>
      <c r="C834" s="371">
        <v>2023</v>
      </c>
      <c r="D834" s="371" t="s">
        <v>36</v>
      </c>
      <c r="E834" s="371">
        <v>3.1818181818181799</v>
      </c>
    </row>
    <row r="835" spans="1:5">
      <c r="A835" s="371">
        <v>20</v>
      </c>
      <c r="B835" s="371" t="s">
        <v>88</v>
      </c>
      <c r="C835" s="371">
        <v>2023</v>
      </c>
      <c r="D835" s="371" t="s">
        <v>36</v>
      </c>
      <c r="E835" s="371">
        <v>6.3636363636363598</v>
      </c>
    </row>
    <row r="836" spans="1:5">
      <c r="A836" s="371">
        <v>23</v>
      </c>
      <c r="B836" s="371" t="s">
        <v>89</v>
      </c>
      <c r="C836" s="371">
        <v>2023</v>
      </c>
      <c r="D836" s="371" t="s">
        <v>36</v>
      </c>
      <c r="E836" s="371">
        <v>6.9696969696969697</v>
      </c>
    </row>
    <row r="837" spans="1:5">
      <c r="A837" s="371">
        <v>25</v>
      </c>
      <c r="B837" s="371" t="s">
        <v>90</v>
      </c>
      <c r="C837" s="371">
        <v>2023</v>
      </c>
      <c r="D837" s="371" t="s">
        <v>36</v>
      </c>
      <c r="E837" s="371">
        <v>4.5454545454545396</v>
      </c>
    </row>
    <row r="838" spans="1:5">
      <c r="A838" s="371">
        <v>27</v>
      </c>
      <c r="B838" s="371" t="s">
        <v>91</v>
      </c>
      <c r="C838" s="371">
        <v>2023</v>
      </c>
      <c r="D838" s="371" t="s">
        <v>36</v>
      </c>
      <c r="E838" s="371">
        <v>3.0303030303030298</v>
      </c>
    </row>
    <row r="839" spans="1:5">
      <c r="A839" s="371">
        <v>41</v>
      </c>
      <c r="B839" s="371" t="s">
        <v>92</v>
      </c>
      <c r="C839" s="371">
        <v>2023</v>
      </c>
      <c r="D839" s="371" t="s">
        <v>36</v>
      </c>
      <c r="E839" s="371">
        <v>0.30303030303030298</v>
      </c>
    </row>
    <row r="840" spans="1:5">
      <c r="A840" s="371">
        <v>44</v>
      </c>
      <c r="B840" s="371" t="s">
        <v>93</v>
      </c>
      <c r="C840" s="371">
        <v>2023</v>
      </c>
      <c r="D840" s="371" t="s">
        <v>36</v>
      </c>
      <c r="E840" s="371">
        <v>2.8787878787878798</v>
      </c>
    </row>
    <row r="841" spans="1:5">
      <c r="A841" s="371">
        <v>47</v>
      </c>
      <c r="B841" s="371" t="s">
        <v>94</v>
      </c>
      <c r="C841" s="371">
        <v>2023</v>
      </c>
      <c r="D841" s="371" t="s">
        <v>36</v>
      </c>
      <c r="E841" s="371">
        <v>4.39393939393939</v>
      </c>
    </row>
    <row r="842" spans="1:5">
      <c r="A842" s="371">
        <v>50</v>
      </c>
      <c r="B842" s="371" t="s">
        <v>95</v>
      </c>
      <c r="C842" s="371">
        <v>2023</v>
      </c>
      <c r="D842" s="371" t="s">
        <v>36</v>
      </c>
      <c r="E842" s="371">
        <v>9.3939393939393891</v>
      </c>
    </row>
    <row r="843" spans="1:5">
      <c r="A843" s="371">
        <v>52</v>
      </c>
      <c r="B843" s="371" t="s">
        <v>96</v>
      </c>
      <c r="C843" s="371">
        <v>2023</v>
      </c>
      <c r="D843" s="371" t="s">
        <v>36</v>
      </c>
      <c r="E843" s="371">
        <v>3.3333333333333299</v>
      </c>
    </row>
    <row r="844" spans="1:5">
      <c r="A844" s="371">
        <v>54</v>
      </c>
      <c r="B844" s="371" t="s">
        <v>97</v>
      </c>
      <c r="C844" s="371">
        <v>2023</v>
      </c>
      <c r="D844" s="371" t="s">
        <v>36</v>
      </c>
      <c r="E844" s="371">
        <v>0.75757575757575801</v>
      </c>
    </row>
    <row r="845" spans="1:5">
      <c r="A845" s="371">
        <v>63</v>
      </c>
      <c r="B845" s="371" t="s">
        <v>98</v>
      </c>
      <c r="C845" s="371">
        <v>2023</v>
      </c>
      <c r="D845" s="371" t="s">
        <v>36</v>
      </c>
      <c r="E845" s="371">
        <v>5.9090909090909101</v>
      </c>
    </row>
    <row r="846" spans="1:5">
      <c r="A846" s="371">
        <v>66</v>
      </c>
      <c r="B846" s="371" t="s">
        <v>99</v>
      </c>
      <c r="C846" s="371">
        <v>2023</v>
      </c>
      <c r="D846" s="371" t="s">
        <v>36</v>
      </c>
      <c r="E846" s="371">
        <v>7.4242424242424203</v>
      </c>
    </row>
    <row r="847" spans="1:5">
      <c r="A847" s="371">
        <v>68</v>
      </c>
      <c r="B847" s="371" t="s">
        <v>100</v>
      </c>
      <c r="C847" s="371">
        <v>2023</v>
      </c>
      <c r="D847" s="371" t="s">
        <v>36</v>
      </c>
      <c r="E847" s="371">
        <v>3.7878787878787898</v>
      </c>
    </row>
    <row r="848" spans="1:5">
      <c r="A848" s="371">
        <v>70</v>
      </c>
      <c r="B848" s="371" t="s">
        <v>101</v>
      </c>
      <c r="C848" s="371">
        <v>2023</v>
      </c>
      <c r="D848" s="371" t="s">
        <v>36</v>
      </c>
      <c r="E848" s="371">
        <v>9.2424242424242404</v>
      </c>
    </row>
    <row r="849" spans="1:5">
      <c r="A849" s="371">
        <v>73</v>
      </c>
      <c r="B849" s="371" t="s">
        <v>102</v>
      </c>
      <c r="C849" s="371">
        <v>2023</v>
      </c>
      <c r="D849" s="371" t="s">
        <v>36</v>
      </c>
      <c r="E849" s="371">
        <v>6.8181818181818201</v>
      </c>
    </row>
    <row r="850" spans="1:5">
      <c r="A850" s="371">
        <v>76</v>
      </c>
      <c r="B850" s="371" t="s">
        <v>103</v>
      </c>
      <c r="C850" s="371">
        <v>2023</v>
      </c>
      <c r="D850" s="371" t="s">
        <v>36</v>
      </c>
      <c r="E850" s="371">
        <v>2.5757575757575801</v>
      </c>
    </row>
    <row r="851" spans="1:5">
      <c r="A851" s="371">
        <v>81</v>
      </c>
      <c r="B851" s="371" t="s">
        <v>104</v>
      </c>
      <c r="C851" s="371">
        <v>2023</v>
      </c>
      <c r="D851" s="371" t="s">
        <v>36</v>
      </c>
      <c r="E851" s="371">
        <v>7.1212121212121202</v>
      </c>
    </row>
    <row r="852" spans="1:5">
      <c r="A852" s="371">
        <v>85</v>
      </c>
      <c r="B852" s="371" t="s">
        <v>105</v>
      </c>
      <c r="C852" s="371">
        <v>2023</v>
      </c>
      <c r="D852" s="371" t="s">
        <v>36</v>
      </c>
      <c r="E852" s="371">
        <v>7.7272727272727302</v>
      </c>
    </row>
    <row r="853" spans="1:5">
      <c r="A853" s="371">
        <v>86</v>
      </c>
      <c r="B853" s="371" t="s">
        <v>106</v>
      </c>
      <c r="C853" s="371">
        <v>2023</v>
      </c>
      <c r="D853" s="371" t="s">
        <v>36</v>
      </c>
      <c r="E853" s="371">
        <v>2.7272727272727302</v>
      </c>
    </row>
    <row r="854" spans="1:5">
      <c r="A854" s="371">
        <v>88</v>
      </c>
      <c r="B854" s="371" t="s">
        <v>107</v>
      </c>
      <c r="C854" s="371">
        <v>2023</v>
      </c>
      <c r="D854" s="371" t="s">
        <v>36</v>
      </c>
      <c r="E854" s="371">
        <v>6.0606060606060597</v>
      </c>
    </row>
    <row r="855" spans="1:5">
      <c r="A855" s="371">
        <v>91</v>
      </c>
      <c r="B855" s="371" t="s">
        <v>108</v>
      </c>
      <c r="C855" s="371">
        <v>2023</v>
      </c>
      <c r="D855" s="371" t="s">
        <v>36</v>
      </c>
      <c r="E855" s="371">
        <v>0.15151515151515199</v>
      </c>
    </row>
    <row r="856" spans="1:5">
      <c r="A856" s="371">
        <v>94</v>
      </c>
      <c r="B856" s="371" t="s">
        <v>109</v>
      </c>
      <c r="C856" s="371">
        <v>2023</v>
      </c>
      <c r="D856" s="371" t="s">
        <v>36</v>
      </c>
      <c r="E856" s="371">
        <v>0.45454545454545497</v>
      </c>
    </row>
    <row r="857" spans="1:5">
      <c r="A857" s="371">
        <v>95</v>
      </c>
      <c r="B857" s="371" t="s">
        <v>110</v>
      </c>
      <c r="C857" s="371">
        <v>2023</v>
      </c>
      <c r="D857" s="371" t="s">
        <v>36</v>
      </c>
      <c r="E857" s="371">
        <v>7.8787878787878798</v>
      </c>
    </row>
    <row r="858" spans="1:5">
      <c r="A858" s="371">
        <v>97</v>
      </c>
      <c r="B858" s="371" t="s">
        <v>111</v>
      </c>
      <c r="C858" s="371">
        <v>2023</v>
      </c>
      <c r="D858" s="371" t="s">
        <v>36</v>
      </c>
      <c r="E858" s="371">
        <v>9.8484848484848495</v>
      </c>
    </row>
    <row r="859" spans="1:5">
      <c r="A859" s="371">
        <v>99</v>
      </c>
      <c r="B859" s="371" t="s">
        <v>112</v>
      </c>
      <c r="C859" s="371">
        <v>2023</v>
      </c>
      <c r="D859" s="371" t="s">
        <v>36</v>
      </c>
      <c r="E859" s="371">
        <v>3.4848484848484902</v>
      </c>
    </row>
    <row r="860" spans="1:5">
      <c r="A860" s="371">
        <v>5</v>
      </c>
      <c r="B860" s="371" t="s">
        <v>79</v>
      </c>
      <c r="C860" s="371">
        <v>2024</v>
      </c>
      <c r="D860" s="371" t="s">
        <v>37</v>
      </c>
      <c r="E860" s="371">
        <v>6.5151515151515103</v>
      </c>
    </row>
    <row r="861" spans="1:5">
      <c r="A861" s="371">
        <v>8</v>
      </c>
      <c r="B861" s="371" t="s">
        <v>81</v>
      </c>
      <c r="C861" s="371">
        <v>2024</v>
      </c>
      <c r="D861" s="371" t="s">
        <v>37</v>
      </c>
      <c r="E861" s="371">
        <v>8.4848484848484809</v>
      </c>
    </row>
    <row r="862" spans="1:5">
      <c r="A862" s="371">
        <v>11</v>
      </c>
      <c r="B862" s="371" t="s">
        <v>82</v>
      </c>
      <c r="C862" s="371">
        <v>2024</v>
      </c>
      <c r="D862" s="371" t="s">
        <v>37</v>
      </c>
      <c r="E862" s="371">
        <v>2.8787878787878798</v>
      </c>
    </row>
    <row r="863" spans="1:5">
      <c r="A863" s="371">
        <v>13</v>
      </c>
      <c r="B863" s="371" t="s">
        <v>83</v>
      </c>
      <c r="C863" s="371">
        <v>2024</v>
      </c>
      <c r="D863" s="371" t="s">
        <v>37</v>
      </c>
      <c r="E863" s="371">
        <v>9.8484848484848495</v>
      </c>
    </row>
    <row r="864" spans="1:5">
      <c r="A864" s="371">
        <v>15</v>
      </c>
      <c r="B864" s="371" t="s">
        <v>84</v>
      </c>
      <c r="C864" s="371">
        <v>2024</v>
      </c>
      <c r="D864" s="371" t="s">
        <v>37</v>
      </c>
      <c r="E864" s="371">
        <v>8.0303030303030294</v>
      </c>
    </row>
    <row r="865" spans="1:5">
      <c r="A865" s="371">
        <v>17</v>
      </c>
      <c r="B865" s="371" t="s">
        <v>85</v>
      </c>
      <c r="C865" s="371">
        <v>2024</v>
      </c>
      <c r="D865" s="371" t="s">
        <v>37</v>
      </c>
      <c r="E865" s="371">
        <v>5.4545454545454497</v>
      </c>
    </row>
    <row r="866" spans="1:5">
      <c r="A866" s="371">
        <v>18</v>
      </c>
      <c r="B866" s="371" t="s">
        <v>86</v>
      </c>
      <c r="C866" s="371">
        <v>2024</v>
      </c>
      <c r="D866" s="371" t="s">
        <v>37</v>
      </c>
      <c r="E866" s="371">
        <v>3.6363636363636398</v>
      </c>
    </row>
    <row r="867" spans="1:5">
      <c r="A867" s="371">
        <v>19</v>
      </c>
      <c r="B867" s="371" t="s">
        <v>87</v>
      </c>
      <c r="C867" s="371">
        <v>2024</v>
      </c>
      <c r="D867" s="371" t="s">
        <v>37</v>
      </c>
      <c r="E867" s="371">
        <v>4.6969696969696999</v>
      </c>
    </row>
    <row r="868" spans="1:5">
      <c r="A868" s="371">
        <v>20</v>
      </c>
      <c r="B868" s="371" t="s">
        <v>88</v>
      </c>
      <c r="C868" s="371">
        <v>2024</v>
      </c>
      <c r="D868" s="371" t="s">
        <v>37</v>
      </c>
      <c r="E868" s="371">
        <v>4.8484848484848504</v>
      </c>
    </row>
    <row r="869" spans="1:5">
      <c r="A869" s="371">
        <v>23</v>
      </c>
      <c r="B869" s="371" t="s">
        <v>89</v>
      </c>
      <c r="C869" s="371">
        <v>2024</v>
      </c>
      <c r="D869" s="371" t="s">
        <v>37</v>
      </c>
      <c r="E869" s="371">
        <v>2.2727272727272698</v>
      </c>
    </row>
    <row r="870" spans="1:5">
      <c r="A870" s="371">
        <v>25</v>
      </c>
      <c r="B870" s="371" t="s">
        <v>90</v>
      </c>
      <c r="C870" s="371">
        <v>2024</v>
      </c>
      <c r="D870" s="371" t="s">
        <v>37</v>
      </c>
      <c r="E870" s="371">
        <v>8.9393939393939394</v>
      </c>
    </row>
    <row r="871" spans="1:5">
      <c r="A871" s="371">
        <v>27</v>
      </c>
      <c r="B871" s="371" t="s">
        <v>91</v>
      </c>
      <c r="C871" s="371">
        <v>2024</v>
      </c>
      <c r="D871" s="371" t="s">
        <v>37</v>
      </c>
      <c r="E871" s="371">
        <v>0.90909090909090895</v>
      </c>
    </row>
    <row r="872" spans="1:5">
      <c r="A872" s="371">
        <v>41</v>
      </c>
      <c r="B872" s="371" t="s">
        <v>92</v>
      </c>
      <c r="C872" s="371">
        <v>2024</v>
      </c>
      <c r="D872" s="371" t="s">
        <v>37</v>
      </c>
      <c r="E872" s="371">
        <v>6.6666666666666696</v>
      </c>
    </row>
    <row r="873" spans="1:5">
      <c r="A873" s="371">
        <v>44</v>
      </c>
      <c r="B873" s="371" t="s">
        <v>93</v>
      </c>
      <c r="C873" s="371">
        <v>2024</v>
      </c>
      <c r="D873" s="371" t="s">
        <v>37</v>
      </c>
      <c r="E873" s="371">
        <v>3.1818181818181799</v>
      </c>
    </row>
    <row r="874" spans="1:5">
      <c r="A874" s="371">
        <v>47</v>
      </c>
      <c r="B874" s="371" t="s">
        <v>94</v>
      </c>
      <c r="C874" s="371">
        <v>2024</v>
      </c>
      <c r="D874" s="371" t="s">
        <v>37</v>
      </c>
      <c r="E874" s="371">
        <v>4.2424242424242404</v>
      </c>
    </row>
    <row r="875" spans="1:5">
      <c r="A875" s="371">
        <v>50</v>
      </c>
      <c r="B875" s="371" t="s">
        <v>95</v>
      </c>
      <c r="C875" s="371">
        <v>2024</v>
      </c>
      <c r="D875" s="371" t="s">
        <v>37</v>
      </c>
      <c r="E875" s="371">
        <v>2.5757575757575801</v>
      </c>
    </row>
    <row r="876" spans="1:5">
      <c r="A876" s="371">
        <v>52</v>
      </c>
      <c r="B876" s="371" t="s">
        <v>96</v>
      </c>
      <c r="C876" s="371">
        <v>2024</v>
      </c>
      <c r="D876" s="371" t="s">
        <v>37</v>
      </c>
      <c r="E876" s="371">
        <v>3.9393939393939399</v>
      </c>
    </row>
    <row r="877" spans="1:5">
      <c r="A877" s="371">
        <v>54</v>
      </c>
      <c r="B877" s="371" t="s">
        <v>97</v>
      </c>
      <c r="C877" s="371">
        <v>2024</v>
      </c>
      <c r="D877" s="371" t="s">
        <v>37</v>
      </c>
      <c r="E877" s="371">
        <v>2.7272727272727302</v>
      </c>
    </row>
    <row r="878" spans="1:5">
      <c r="A878" s="371">
        <v>63</v>
      </c>
      <c r="B878" s="371" t="s">
        <v>98</v>
      </c>
      <c r="C878" s="371">
        <v>2024</v>
      </c>
      <c r="D878" s="371" t="s">
        <v>37</v>
      </c>
      <c r="E878" s="371">
        <v>5.9090909090909101</v>
      </c>
    </row>
    <row r="879" spans="1:5">
      <c r="A879" s="371">
        <v>66</v>
      </c>
      <c r="B879" s="371" t="s">
        <v>99</v>
      </c>
      <c r="C879" s="371">
        <v>2024</v>
      </c>
      <c r="D879" s="371" t="s">
        <v>37</v>
      </c>
      <c r="E879" s="371">
        <v>7.1212121212121202</v>
      </c>
    </row>
    <row r="880" spans="1:5">
      <c r="A880" s="371">
        <v>68</v>
      </c>
      <c r="B880" s="371" t="s">
        <v>100</v>
      </c>
      <c r="C880" s="371">
        <v>2024</v>
      </c>
      <c r="D880" s="371" t="s">
        <v>37</v>
      </c>
      <c r="E880" s="371">
        <v>5.60606060606061</v>
      </c>
    </row>
    <row r="881" spans="1:5">
      <c r="A881" s="371">
        <v>70</v>
      </c>
      <c r="B881" s="371" t="s">
        <v>101</v>
      </c>
      <c r="C881" s="371">
        <v>2024</v>
      </c>
      <c r="D881" s="371" t="s">
        <v>37</v>
      </c>
      <c r="E881" s="371">
        <v>7.5757575757575797</v>
      </c>
    </row>
    <row r="882" spans="1:5">
      <c r="A882" s="371">
        <v>73</v>
      </c>
      <c r="B882" s="371" t="s">
        <v>102</v>
      </c>
      <c r="C882" s="371">
        <v>2024</v>
      </c>
      <c r="D882" s="371" t="s">
        <v>37</v>
      </c>
      <c r="E882" s="371">
        <v>6.9696969696969697</v>
      </c>
    </row>
    <row r="883" spans="1:5">
      <c r="A883" s="371">
        <v>76</v>
      </c>
      <c r="B883" s="371" t="s">
        <v>103</v>
      </c>
      <c r="C883" s="371">
        <v>2024</v>
      </c>
      <c r="D883" s="371" t="s">
        <v>37</v>
      </c>
      <c r="E883" s="371">
        <v>7.2727272727272698</v>
      </c>
    </row>
    <row r="884" spans="1:5">
      <c r="A884" s="371">
        <v>81</v>
      </c>
      <c r="B884" s="371" t="s">
        <v>104</v>
      </c>
      <c r="C884" s="371">
        <v>2024</v>
      </c>
      <c r="D884" s="371" t="s">
        <v>37</v>
      </c>
      <c r="E884" s="371">
        <v>4.5454545454545396</v>
      </c>
    </row>
    <row r="885" spans="1:5">
      <c r="A885" s="371">
        <v>85</v>
      </c>
      <c r="B885" s="371" t="s">
        <v>105</v>
      </c>
      <c r="C885" s="371">
        <v>2024</v>
      </c>
      <c r="D885" s="371" t="s">
        <v>37</v>
      </c>
      <c r="E885" s="371">
        <v>7.8787878787878798</v>
      </c>
    </row>
    <row r="886" spans="1:5">
      <c r="A886" s="371">
        <v>86</v>
      </c>
      <c r="B886" s="371" t="s">
        <v>106</v>
      </c>
      <c r="C886" s="371">
        <v>2024</v>
      </c>
      <c r="D886" s="371" t="s">
        <v>37</v>
      </c>
      <c r="E886" s="371">
        <v>1.36363636363636</v>
      </c>
    </row>
    <row r="887" spans="1:5">
      <c r="A887" s="371">
        <v>88</v>
      </c>
      <c r="B887" s="371" t="s">
        <v>107</v>
      </c>
      <c r="C887" s="371">
        <v>2024</v>
      </c>
      <c r="D887" s="371" t="s">
        <v>37</v>
      </c>
      <c r="E887" s="371">
        <v>3.0303030303030298</v>
      </c>
    </row>
    <row r="888" spans="1:5">
      <c r="A888" s="371">
        <v>91</v>
      </c>
      <c r="B888" s="371" t="s">
        <v>108</v>
      </c>
      <c r="C888" s="371">
        <v>2024</v>
      </c>
      <c r="D888" s="371" t="s">
        <v>37</v>
      </c>
      <c r="E888" s="371">
        <v>1.0606060606060601</v>
      </c>
    </row>
    <row r="889" spans="1:5">
      <c r="A889" s="371">
        <v>94</v>
      </c>
      <c r="B889" s="371" t="s">
        <v>109</v>
      </c>
      <c r="C889" s="371">
        <v>2024</v>
      </c>
      <c r="D889" s="371" t="s">
        <v>37</v>
      </c>
      <c r="E889" s="371">
        <v>0.15151515151515199</v>
      </c>
    </row>
    <row r="890" spans="1:5">
      <c r="A890" s="371">
        <v>95</v>
      </c>
      <c r="B890" s="371" t="s">
        <v>110</v>
      </c>
      <c r="C890" s="371">
        <v>2024</v>
      </c>
      <c r="D890" s="371" t="s">
        <v>37</v>
      </c>
      <c r="E890" s="371">
        <v>0.60606060606060597</v>
      </c>
    </row>
    <row r="891" spans="1:5">
      <c r="A891" s="371">
        <v>97</v>
      </c>
      <c r="B891" s="371" t="s">
        <v>111</v>
      </c>
      <c r="C891" s="371">
        <v>2024</v>
      </c>
      <c r="D891" s="371" t="s">
        <v>37</v>
      </c>
      <c r="E891" s="371">
        <v>0.75757575757575801</v>
      </c>
    </row>
    <row r="892" spans="1:5">
      <c r="A892" s="371">
        <v>99</v>
      </c>
      <c r="B892" s="371" t="s">
        <v>112</v>
      </c>
      <c r="C892" s="371">
        <v>2024</v>
      </c>
      <c r="D892" s="371" t="s">
        <v>37</v>
      </c>
      <c r="E892" s="371">
        <v>2.4242424242424199</v>
      </c>
    </row>
    <row r="893" spans="1:5">
      <c r="A893" s="371">
        <v>5</v>
      </c>
      <c r="B893" s="371" t="s">
        <v>79</v>
      </c>
      <c r="C893" s="371">
        <v>2023</v>
      </c>
      <c r="D893" s="371" t="s">
        <v>37</v>
      </c>
      <c r="E893" s="371">
        <v>9.0909090909090899</v>
      </c>
    </row>
    <row r="894" spans="1:5">
      <c r="A894" s="371">
        <v>8</v>
      </c>
      <c r="B894" s="371" t="s">
        <v>81</v>
      </c>
      <c r="C894" s="371">
        <v>2023</v>
      </c>
      <c r="D894" s="371" t="s">
        <v>37</v>
      </c>
      <c r="E894" s="371">
        <v>9.3939393939393891</v>
      </c>
    </row>
    <row r="895" spans="1:5">
      <c r="A895" s="371">
        <v>11</v>
      </c>
      <c r="B895" s="371" t="s">
        <v>82</v>
      </c>
      <c r="C895" s="371">
        <v>2023</v>
      </c>
      <c r="D895" s="371" t="s">
        <v>37</v>
      </c>
      <c r="E895" s="371">
        <v>8.1818181818181799</v>
      </c>
    </row>
    <row r="896" spans="1:5">
      <c r="A896" s="371">
        <v>13</v>
      </c>
      <c r="B896" s="371" t="s">
        <v>83</v>
      </c>
      <c r="C896" s="371">
        <v>2023</v>
      </c>
      <c r="D896" s="371" t="s">
        <v>37</v>
      </c>
      <c r="E896" s="371">
        <v>5.1515151515151496</v>
      </c>
    </row>
    <row r="897" spans="1:5">
      <c r="A897" s="371">
        <v>15</v>
      </c>
      <c r="B897" s="371" t="s">
        <v>84</v>
      </c>
      <c r="C897" s="371">
        <v>2023</v>
      </c>
      <c r="D897" s="371" t="s">
        <v>37</v>
      </c>
      <c r="E897" s="371">
        <v>6.2121212121212102</v>
      </c>
    </row>
    <row r="898" spans="1:5">
      <c r="A898" s="371">
        <v>17</v>
      </c>
      <c r="B898" s="371" t="s">
        <v>85</v>
      </c>
      <c r="C898" s="371">
        <v>2023</v>
      </c>
      <c r="D898" s="371" t="s">
        <v>37</v>
      </c>
      <c r="E898" s="371">
        <v>8.6363636363636402</v>
      </c>
    </row>
    <row r="899" spans="1:5">
      <c r="A899" s="371">
        <v>18</v>
      </c>
      <c r="B899" s="371" t="s">
        <v>86</v>
      </c>
      <c r="C899" s="371">
        <v>2023</v>
      </c>
      <c r="D899" s="371" t="s">
        <v>37</v>
      </c>
      <c r="E899" s="371">
        <v>1.9696969696969699</v>
      </c>
    </row>
    <row r="900" spans="1:5">
      <c r="A900" s="371">
        <v>19</v>
      </c>
      <c r="B900" s="371" t="s">
        <v>87</v>
      </c>
      <c r="C900" s="371">
        <v>2023</v>
      </c>
      <c r="D900" s="371" t="s">
        <v>37</v>
      </c>
      <c r="E900" s="371">
        <v>5.7575757575757596</v>
      </c>
    </row>
    <row r="901" spans="1:5">
      <c r="A901" s="371">
        <v>20</v>
      </c>
      <c r="B901" s="371" t="s">
        <v>88</v>
      </c>
      <c r="C901" s="371">
        <v>2023</v>
      </c>
      <c r="D901" s="371" t="s">
        <v>37</v>
      </c>
      <c r="E901" s="371">
        <v>4.0909090909090899</v>
      </c>
    </row>
    <row r="902" spans="1:5">
      <c r="A902" s="371">
        <v>23</v>
      </c>
      <c r="B902" s="371" t="s">
        <v>89</v>
      </c>
      <c r="C902" s="371">
        <v>2023</v>
      </c>
      <c r="D902" s="371" t="s">
        <v>37</v>
      </c>
      <c r="E902" s="371">
        <v>1.51515151515152</v>
      </c>
    </row>
    <row r="903" spans="1:5">
      <c r="A903" s="371">
        <v>25</v>
      </c>
      <c r="B903" s="371" t="s">
        <v>90</v>
      </c>
      <c r="C903" s="371">
        <v>2023</v>
      </c>
      <c r="D903" s="371" t="s">
        <v>37</v>
      </c>
      <c r="E903" s="371">
        <v>9.2424242424242404</v>
      </c>
    </row>
    <row r="904" spans="1:5">
      <c r="A904" s="371">
        <v>27</v>
      </c>
      <c r="B904" s="371" t="s">
        <v>91</v>
      </c>
      <c r="C904" s="371">
        <v>2023</v>
      </c>
      <c r="D904" s="371" t="s">
        <v>37</v>
      </c>
      <c r="E904" s="371">
        <v>1.8181818181818199</v>
      </c>
    </row>
    <row r="905" spans="1:5">
      <c r="A905" s="371">
        <v>41</v>
      </c>
      <c r="B905" s="371" t="s">
        <v>92</v>
      </c>
      <c r="C905" s="371">
        <v>2023</v>
      </c>
      <c r="D905" s="371" t="s">
        <v>37</v>
      </c>
      <c r="E905" s="371">
        <v>6.8181818181818201</v>
      </c>
    </row>
    <row r="906" spans="1:5">
      <c r="A906" s="371">
        <v>44</v>
      </c>
      <c r="B906" s="371" t="s">
        <v>93</v>
      </c>
      <c r="C906" s="371">
        <v>2023</v>
      </c>
      <c r="D906" s="371" t="s">
        <v>37</v>
      </c>
      <c r="E906" s="371">
        <v>5</v>
      </c>
    </row>
    <row r="907" spans="1:5">
      <c r="A907" s="371">
        <v>47</v>
      </c>
      <c r="B907" s="371" t="s">
        <v>94</v>
      </c>
      <c r="C907" s="371">
        <v>2023</v>
      </c>
      <c r="D907" s="371" t="s">
        <v>37</v>
      </c>
      <c r="E907" s="371">
        <v>10</v>
      </c>
    </row>
    <row r="908" spans="1:5">
      <c r="A908" s="371">
        <v>50</v>
      </c>
      <c r="B908" s="371" t="s">
        <v>95</v>
      </c>
      <c r="C908" s="371">
        <v>2023</v>
      </c>
      <c r="D908" s="371" t="s">
        <v>37</v>
      </c>
      <c r="E908" s="371">
        <v>3.4848484848484902</v>
      </c>
    </row>
    <row r="909" spans="1:5">
      <c r="A909" s="371">
        <v>52</v>
      </c>
      <c r="B909" s="371" t="s">
        <v>96</v>
      </c>
      <c r="C909" s="371">
        <v>2023</v>
      </c>
      <c r="D909" s="371" t="s">
        <v>37</v>
      </c>
      <c r="E909" s="371">
        <v>9.6969696969697008</v>
      </c>
    </row>
    <row r="910" spans="1:5">
      <c r="A910" s="371">
        <v>54</v>
      </c>
      <c r="B910" s="371" t="s">
        <v>97</v>
      </c>
      <c r="C910" s="371">
        <v>2023</v>
      </c>
      <c r="D910" s="371" t="s">
        <v>37</v>
      </c>
      <c r="E910" s="371">
        <v>8.3333333333333304</v>
      </c>
    </row>
    <row r="911" spans="1:5">
      <c r="A911" s="371">
        <v>63</v>
      </c>
      <c r="B911" s="371" t="s">
        <v>98</v>
      </c>
      <c r="C911" s="371">
        <v>2023</v>
      </c>
      <c r="D911" s="371" t="s">
        <v>37</v>
      </c>
      <c r="E911" s="371">
        <v>9.5454545454545503</v>
      </c>
    </row>
    <row r="912" spans="1:5">
      <c r="A912" s="371">
        <v>66</v>
      </c>
      <c r="B912" s="371" t="s">
        <v>99</v>
      </c>
      <c r="C912" s="371">
        <v>2023</v>
      </c>
      <c r="D912" s="371" t="s">
        <v>37</v>
      </c>
      <c r="E912" s="371">
        <v>7.7272727272727302</v>
      </c>
    </row>
    <row r="913" spans="1:5">
      <c r="A913" s="371">
        <v>68</v>
      </c>
      <c r="B913" s="371" t="s">
        <v>100</v>
      </c>
      <c r="C913" s="371">
        <v>2023</v>
      </c>
      <c r="D913" s="371" t="s">
        <v>37</v>
      </c>
      <c r="E913" s="371">
        <v>3.7878787878787898</v>
      </c>
    </row>
    <row r="914" spans="1:5">
      <c r="A914" s="371">
        <v>70</v>
      </c>
      <c r="B914" s="371" t="s">
        <v>101</v>
      </c>
      <c r="C914" s="371">
        <v>2023</v>
      </c>
      <c r="D914" s="371" t="s">
        <v>37</v>
      </c>
      <c r="E914" s="371">
        <v>5.3030303030303001</v>
      </c>
    </row>
    <row r="915" spans="1:5">
      <c r="A915" s="371">
        <v>73</v>
      </c>
      <c r="B915" s="371" t="s">
        <v>102</v>
      </c>
      <c r="C915" s="371">
        <v>2023</v>
      </c>
      <c r="D915" s="371" t="s">
        <v>37</v>
      </c>
      <c r="E915" s="371">
        <v>6.3636363636363598</v>
      </c>
    </row>
    <row r="916" spans="1:5">
      <c r="A916" s="371">
        <v>76</v>
      </c>
      <c r="B916" s="371" t="s">
        <v>103</v>
      </c>
      <c r="C916" s="371">
        <v>2023</v>
      </c>
      <c r="D916" s="371" t="s">
        <v>37</v>
      </c>
      <c r="E916" s="371">
        <v>7.4242424242424203</v>
      </c>
    </row>
    <row r="917" spans="1:5">
      <c r="A917" s="371">
        <v>81</v>
      </c>
      <c r="B917" s="371" t="s">
        <v>104</v>
      </c>
      <c r="C917" s="371">
        <v>2023</v>
      </c>
      <c r="D917" s="371" t="s">
        <v>37</v>
      </c>
      <c r="E917" s="371">
        <v>4.39393939393939</v>
      </c>
    </row>
    <row r="918" spans="1:5">
      <c r="A918" s="371">
        <v>85</v>
      </c>
      <c r="B918" s="371" t="s">
        <v>105</v>
      </c>
      <c r="C918" s="371">
        <v>2023</v>
      </c>
      <c r="D918" s="371" t="s">
        <v>37</v>
      </c>
      <c r="E918" s="371">
        <v>8.7878787878787907</v>
      </c>
    </row>
    <row r="919" spans="1:5">
      <c r="A919" s="371">
        <v>86</v>
      </c>
      <c r="B919" s="371" t="s">
        <v>106</v>
      </c>
      <c r="C919" s="371">
        <v>2023</v>
      </c>
      <c r="D919" s="371" t="s">
        <v>37</v>
      </c>
      <c r="E919" s="371">
        <v>1.2121212121212099</v>
      </c>
    </row>
    <row r="920" spans="1:5">
      <c r="A920" s="371">
        <v>88</v>
      </c>
      <c r="B920" s="371" t="s">
        <v>107</v>
      </c>
      <c r="C920" s="371">
        <v>2023</v>
      </c>
      <c r="D920" s="371" t="s">
        <v>37</v>
      </c>
      <c r="E920" s="371">
        <v>3.3333333333333299</v>
      </c>
    </row>
    <row r="921" spans="1:5">
      <c r="A921" s="371">
        <v>91</v>
      </c>
      <c r="B921" s="371" t="s">
        <v>108</v>
      </c>
      <c r="C921" s="371">
        <v>2023</v>
      </c>
      <c r="D921" s="371" t="s">
        <v>37</v>
      </c>
      <c r="E921" s="371">
        <v>0.45454545454545497</v>
      </c>
    </row>
    <row r="922" spans="1:5">
      <c r="A922" s="371">
        <v>94</v>
      </c>
      <c r="B922" s="371" t="s">
        <v>109</v>
      </c>
      <c r="C922" s="371">
        <v>2023</v>
      </c>
      <c r="D922" s="371" t="s">
        <v>37</v>
      </c>
      <c r="E922" s="371">
        <v>2.1212121212121202</v>
      </c>
    </row>
    <row r="923" spans="1:5">
      <c r="A923" s="371">
        <v>95</v>
      </c>
      <c r="B923" s="371" t="s">
        <v>110</v>
      </c>
      <c r="C923" s="371">
        <v>2023</v>
      </c>
      <c r="D923" s="371" t="s">
        <v>37</v>
      </c>
      <c r="E923" s="371">
        <v>1.6666666666666701</v>
      </c>
    </row>
    <row r="924" spans="1:5">
      <c r="A924" s="371">
        <v>97</v>
      </c>
      <c r="B924" s="371" t="s">
        <v>111</v>
      </c>
      <c r="C924" s="371">
        <v>2023</v>
      </c>
      <c r="D924" s="371" t="s">
        <v>37</v>
      </c>
      <c r="E924" s="371">
        <v>0.30303030303030298</v>
      </c>
    </row>
    <row r="925" spans="1:5">
      <c r="A925" s="371">
        <v>99</v>
      </c>
      <c r="B925" s="371" t="s">
        <v>112</v>
      </c>
      <c r="C925" s="371">
        <v>2023</v>
      </c>
      <c r="D925" s="371" t="s">
        <v>37</v>
      </c>
      <c r="E925" s="371">
        <v>6.0606060606060597</v>
      </c>
    </row>
    <row r="926" spans="1:5">
      <c r="A926" s="371">
        <v>5</v>
      </c>
      <c r="B926" s="371" t="s">
        <v>79</v>
      </c>
      <c r="C926" s="371">
        <v>2024</v>
      </c>
      <c r="D926" s="371" t="s">
        <v>38</v>
      </c>
      <c r="E926" s="371">
        <v>5.7575757575757596</v>
      </c>
    </row>
    <row r="927" spans="1:5">
      <c r="A927" s="371">
        <v>8</v>
      </c>
      <c r="B927" s="371" t="s">
        <v>81</v>
      </c>
      <c r="C927" s="371">
        <v>2024</v>
      </c>
      <c r="D927" s="371" t="s">
        <v>38</v>
      </c>
      <c r="E927" s="371">
        <v>6.9696969696969697</v>
      </c>
    </row>
    <row r="928" spans="1:5">
      <c r="A928" s="371">
        <v>11</v>
      </c>
      <c r="B928" s="371" t="s">
        <v>82</v>
      </c>
      <c r="C928" s="371">
        <v>2024</v>
      </c>
      <c r="D928" s="371" t="s">
        <v>38</v>
      </c>
      <c r="E928" s="371">
        <v>5.9090909090909101</v>
      </c>
    </row>
    <row r="929" spans="1:5">
      <c r="A929" s="371">
        <v>13</v>
      </c>
      <c r="B929" s="371" t="s">
        <v>83</v>
      </c>
      <c r="C929" s="371">
        <v>2024</v>
      </c>
      <c r="D929" s="371" t="s">
        <v>38</v>
      </c>
      <c r="E929" s="371">
        <v>3.6363636363636398</v>
      </c>
    </row>
    <row r="930" spans="1:5">
      <c r="A930" s="371">
        <v>15</v>
      </c>
      <c r="B930" s="371" t="s">
        <v>84</v>
      </c>
      <c r="C930" s="371">
        <v>2024</v>
      </c>
      <c r="D930" s="371" t="s">
        <v>38</v>
      </c>
      <c r="E930" s="371">
        <v>3.1818181818181799</v>
      </c>
    </row>
    <row r="931" spans="1:5">
      <c r="A931" s="371">
        <v>17</v>
      </c>
      <c r="B931" s="371" t="s">
        <v>85</v>
      </c>
      <c r="C931" s="371">
        <v>2024</v>
      </c>
      <c r="D931" s="371" t="s">
        <v>38</v>
      </c>
      <c r="E931" s="371">
        <v>5</v>
      </c>
    </row>
    <row r="932" spans="1:5">
      <c r="A932" s="371">
        <v>18</v>
      </c>
      <c r="B932" s="371" t="s">
        <v>86</v>
      </c>
      <c r="C932" s="371">
        <v>2024</v>
      </c>
      <c r="D932" s="371" t="s">
        <v>38</v>
      </c>
      <c r="E932" s="371">
        <v>5.4545454545454497</v>
      </c>
    </row>
    <row r="933" spans="1:5">
      <c r="A933" s="371">
        <v>19</v>
      </c>
      <c r="B933" s="371" t="s">
        <v>87</v>
      </c>
      <c r="C933" s="371">
        <v>2024</v>
      </c>
      <c r="D933" s="371" t="s">
        <v>38</v>
      </c>
      <c r="E933" s="371">
        <v>2.8787878787878798</v>
      </c>
    </row>
    <row r="934" spans="1:5">
      <c r="A934" s="371">
        <v>20</v>
      </c>
      <c r="B934" s="371" t="s">
        <v>88</v>
      </c>
      <c r="C934" s="371">
        <v>2024</v>
      </c>
      <c r="D934" s="371" t="s">
        <v>38</v>
      </c>
      <c r="E934" s="371">
        <v>3.4848484848484902</v>
      </c>
    </row>
    <row r="935" spans="1:5">
      <c r="A935" s="371">
        <v>23</v>
      </c>
      <c r="B935" s="371" t="s">
        <v>89</v>
      </c>
      <c r="C935" s="371">
        <v>2024</v>
      </c>
      <c r="D935" s="371" t="s">
        <v>38</v>
      </c>
      <c r="E935" s="371">
        <v>9.0909090909090899</v>
      </c>
    </row>
    <row r="936" spans="1:5">
      <c r="A936" s="371">
        <v>25</v>
      </c>
      <c r="B936" s="371" t="s">
        <v>90</v>
      </c>
      <c r="C936" s="371">
        <v>2024</v>
      </c>
      <c r="D936" s="371" t="s">
        <v>38</v>
      </c>
      <c r="E936" s="371">
        <v>6.0606060606060597</v>
      </c>
    </row>
    <row r="937" spans="1:5">
      <c r="A937" s="371">
        <v>27</v>
      </c>
      <c r="B937" s="371" t="s">
        <v>91</v>
      </c>
      <c r="C937" s="371">
        <v>2024</v>
      </c>
      <c r="D937" s="371" t="s">
        <v>38</v>
      </c>
      <c r="E937" s="371">
        <v>0.30303030303030298</v>
      </c>
    </row>
    <row r="938" spans="1:5">
      <c r="A938" s="371">
        <v>41</v>
      </c>
      <c r="B938" s="371" t="s">
        <v>92</v>
      </c>
      <c r="C938" s="371">
        <v>2024</v>
      </c>
      <c r="D938" s="371" t="s">
        <v>38</v>
      </c>
      <c r="E938" s="371">
        <v>1.8181818181818199</v>
      </c>
    </row>
    <row r="939" spans="1:5">
      <c r="A939" s="371">
        <v>44</v>
      </c>
      <c r="B939" s="371" t="s">
        <v>93</v>
      </c>
      <c r="C939" s="371">
        <v>2024</v>
      </c>
      <c r="D939" s="371" t="s">
        <v>38</v>
      </c>
      <c r="E939" s="371">
        <v>9.2424242424242404</v>
      </c>
    </row>
    <row r="940" spans="1:5">
      <c r="A940" s="371">
        <v>47</v>
      </c>
      <c r="B940" s="371" t="s">
        <v>94</v>
      </c>
      <c r="C940" s="371">
        <v>2024</v>
      </c>
      <c r="D940" s="371" t="s">
        <v>38</v>
      </c>
      <c r="E940" s="371">
        <v>7.8787878787878798</v>
      </c>
    </row>
    <row r="941" spans="1:5">
      <c r="A941" s="371">
        <v>50</v>
      </c>
      <c r="B941" s="371" t="s">
        <v>95</v>
      </c>
      <c r="C941" s="371">
        <v>2024</v>
      </c>
      <c r="D941" s="371" t="s">
        <v>38</v>
      </c>
      <c r="E941" s="371">
        <v>8.9393939393939394</v>
      </c>
    </row>
    <row r="942" spans="1:5">
      <c r="A942" s="371">
        <v>52</v>
      </c>
      <c r="B942" s="371" t="s">
        <v>96</v>
      </c>
      <c r="C942" s="371">
        <v>2024</v>
      </c>
      <c r="D942" s="371" t="s">
        <v>38</v>
      </c>
      <c r="E942" s="371">
        <v>8.1818181818181799</v>
      </c>
    </row>
    <row r="943" spans="1:5">
      <c r="A943" s="371">
        <v>54</v>
      </c>
      <c r="B943" s="371" t="s">
        <v>97</v>
      </c>
      <c r="C943" s="371">
        <v>2024</v>
      </c>
      <c r="D943" s="371" t="s">
        <v>38</v>
      </c>
      <c r="E943" s="371">
        <v>5.60606060606061</v>
      </c>
    </row>
    <row r="944" spans="1:5">
      <c r="A944" s="371">
        <v>63</v>
      </c>
      <c r="B944" s="371" t="s">
        <v>98</v>
      </c>
      <c r="C944" s="371">
        <v>2024</v>
      </c>
      <c r="D944" s="371" t="s">
        <v>38</v>
      </c>
      <c r="E944" s="371">
        <v>9.3939393939393891</v>
      </c>
    </row>
    <row r="945" spans="1:5">
      <c r="A945" s="371">
        <v>66</v>
      </c>
      <c r="B945" s="371" t="s">
        <v>99</v>
      </c>
      <c r="C945" s="371">
        <v>2024</v>
      </c>
      <c r="D945" s="371" t="s">
        <v>38</v>
      </c>
      <c r="E945" s="371">
        <v>4.5454545454545396</v>
      </c>
    </row>
    <row r="946" spans="1:5">
      <c r="A946" s="371">
        <v>68</v>
      </c>
      <c r="B946" s="371" t="s">
        <v>100</v>
      </c>
      <c r="C946" s="371">
        <v>2024</v>
      </c>
      <c r="D946" s="371" t="s">
        <v>38</v>
      </c>
      <c r="E946" s="371">
        <v>5.3030303030303001</v>
      </c>
    </row>
    <row r="947" spans="1:5">
      <c r="A947" s="371">
        <v>70</v>
      </c>
      <c r="B947" s="371" t="s">
        <v>101</v>
      </c>
      <c r="C947" s="371">
        <v>2024</v>
      </c>
      <c r="D947" s="371" t="s">
        <v>38</v>
      </c>
      <c r="E947" s="371">
        <v>7.2727272727272698</v>
      </c>
    </row>
    <row r="948" spans="1:5">
      <c r="A948" s="371">
        <v>73</v>
      </c>
      <c r="B948" s="371" t="s">
        <v>102</v>
      </c>
      <c r="C948" s="371">
        <v>2024</v>
      </c>
      <c r="D948" s="371" t="s">
        <v>38</v>
      </c>
      <c r="E948" s="371">
        <v>1.2121212121212099</v>
      </c>
    </row>
    <row r="949" spans="1:5">
      <c r="A949" s="371">
        <v>76</v>
      </c>
      <c r="B949" s="371" t="s">
        <v>103</v>
      </c>
      <c r="C949" s="371">
        <v>2024</v>
      </c>
      <c r="D949" s="371" t="s">
        <v>38</v>
      </c>
      <c r="E949" s="371">
        <v>6.2121212121212102</v>
      </c>
    </row>
    <row r="950" spans="1:5">
      <c r="A950" s="371">
        <v>81</v>
      </c>
      <c r="B950" s="371" t="s">
        <v>104</v>
      </c>
      <c r="C950" s="371">
        <v>2024</v>
      </c>
      <c r="D950" s="371" t="s">
        <v>38</v>
      </c>
      <c r="E950" s="371">
        <v>8.0303030303030294</v>
      </c>
    </row>
    <row r="951" spans="1:5">
      <c r="A951" s="371">
        <v>85</v>
      </c>
      <c r="B951" s="371" t="s">
        <v>105</v>
      </c>
      <c r="C951" s="371">
        <v>2024</v>
      </c>
      <c r="D951" s="371" t="s">
        <v>38</v>
      </c>
      <c r="E951" s="371">
        <v>5.1515151515151496</v>
      </c>
    </row>
    <row r="952" spans="1:5">
      <c r="A952" s="371">
        <v>86</v>
      </c>
      <c r="B952" s="371" t="s">
        <v>106</v>
      </c>
      <c r="C952" s="371">
        <v>2024</v>
      </c>
      <c r="D952" s="371" t="s">
        <v>38</v>
      </c>
      <c r="E952" s="371">
        <v>4.0909090909090899</v>
      </c>
    </row>
    <row r="953" spans="1:5">
      <c r="A953" s="371">
        <v>88</v>
      </c>
      <c r="B953" s="371" t="s">
        <v>107</v>
      </c>
      <c r="C953" s="371">
        <v>2024</v>
      </c>
      <c r="D953" s="371" t="s">
        <v>38</v>
      </c>
      <c r="E953" s="371">
        <v>2.1212121212121202</v>
      </c>
    </row>
    <row r="954" spans="1:5">
      <c r="A954" s="371">
        <v>91</v>
      </c>
      <c r="B954" s="371" t="s">
        <v>108</v>
      </c>
      <c r="C954" s="371">
        <v>2024</v>
      </c>
      <c r="D954" s="371" t="s">
        <v>38</v>
      </c>
      <c r="E954" s="371">
        <v>8.7878787878787907</v>
      </c>
    </row>
    <row r="955" spans="1:5">
      <c r="A955" s="371">
        <v>94</v>
      </c>
      <c r="B955" s="371" t="s">
        <v>109</v>
      </c>
      <c r="C955" s="371">
        <v>2024</v>
      </c>
      <c r="D955" s="371" t="s">
        <v>38</v>
      </c>
      <c r="E955" s="371">
        <v>0.15151515151515199</v>
      </c>
    </row>
    <row r="956" spans="1:5">
      <c r="A956" s="371">
        <v>95</v>
      </c>
      <c r="B956" s="371" t="s">
        <v>110</v>
      </c>
      <c r="C956" s="371">
        <v>2024</v>
      </c>
      <c r="D956" s="371" t="s">
        <v>38</v>
      </c>
      <c r="E956" s="371">
        <v>0.75757575757575801</v>
      </c>
    </row>
    <row r="957" spans="1:5">
      <c r="A957" s="371">
        <v>97</v>
      </c>
      <c r="B957" s="371" t="s">
        <v>111</v>
      </c>
      <c r="C957" s="371">
        <v>2024</v>
      </c>
      <c r="D957" s="371" t="s">
        <v>38</v>
      </c>
      <c r="E957" s="371">
        <v>1.51515151515152</v>
      </c>
    </row>
    <row r="958" spans="1:5">
      <c r="A958" s="371">
        <v>99</v>
      </c>
      <c r="B958" s="371" t="s">
        <v>112</v>
      </c>
      <c r="C958" s="371">
        <v>2024</v>
      </c>
      <c r="D958" s="371" t="s">
        <v>38</v>
      </c>
      <c r="E958" s="371">
        <v>10</v>
      </c>
    </row>
    <row r="959" spans="1:5">
      <c r="A959" s="371">
        <v>5</v>
      </c>
      <c r="B959" s="371" t="s">
        <v>79</v>
      </c>
      <c r="C959" s="371">
        <v>2023</v>
      </c>
      <c r="D959" s="371" t="s">
        <v>38</v>
      </c>
      <c r="E959" s="371">
        <v>3.7878787878787898</v>
      </c>
    </row>
    <row r="960" spans="1:5">
      <c r="A960" s="371">
        <v>8</v>
      </c>
      <c r="B960" s="371" t="s">
        <v>81</v>
      </c>
      <c r="C960" s="371">
        <v>2023</v>
      </c>
      <c r="D960" s="371" t="s">
        <v>38</v>
      </c>
      <c r="E960" s="371">
        <v>4.6969696969696999</v>
      </c>
    </row>
    <row r="961" spans="1:5">
      <c r="A961" s="371">
        <v>11</v>
      </c>
      <c r="B961" s="371" t="s">
        <v>82</v>
      </c>
      <c r="C961" s="371">
        <v>2023</v>
      </c>
      <c r="D961" s="371" t="s">
        <v>38</v>
      </c>
      <c r="E961" s="371">
        <v>4.8484848484848504</v>
      </c>
    </row>
    <row r="962" spans="1:5">
      <c r="A962" s="371">
        <v>13</v>
      </c>
      <c r="B962" s="371" t="s">
        <v>83</v>
      </c>
      <c r="C962" s="371">
        <v>2023</v>
      </c>
      <c r="D962" s="371" t="s">
        <v>38</v>
      </c>
      <c r="E962" s="371">
        <v>3.0303030303030298</v>
      </c>
    </row>
    <row r="963" spans="1:5">
      <c r="A963" s="371">
        <v>15</v>
      </c>
      <c r="B963" s="371" t="s">
        <v>84</v>
      </c>
      <c r="C963" s="371">
        <v>2023</v>
      </c>
      <c r="D963" s="371" t="s">
        <v>38</v>
      </c>
      <c r="E963" s="371">
        <v>2.7272727272727302</v>
      </c>
    </row>
    <row r="964" spans="1:5">
      <c r="A964" s="371">
        <v>17</v>
      </c>
      <c r="B964" s="371" t="s">
        <v>85</v>
      </c>
      <c r="C964" s="371">
        <v>2023</v>
      </c>
      <c r="D964" s="371" t="s">
        <v>38</v>
      </c>
      <c r="E964" s="371">
        <v>2.4242424242424199</v>
      </c>
    </row>
    <row r="965" spans="1:5">
      <c r="A965" s="371">
        <v>18</v>
      </c>
      <c r="B965" s="371" t="s">
        <v>86</v>
      </c>
      <c r="C965" s="371">
        <v>2023</v>
      </c>
      <c r="D965" s="371" t="s">
        <v>38</v>
      </c>
      <c r="E965" s="371">
        <v>1.9696969696969699</v>
      </c>
    </row>
    <row r="966" spans="1:5">
      <c r="A966" s="371">
        <v>19</v>
      </c>
      <c r="B966" s="371" t="s">
        <v>87</v>
      </c>
      <c r="C966" s="371">
        <v>2023</v>
      </c>
      <c r="D966" s="371" t="s">
        <v>38</v>
      </c>
      <c r="E966" s="371">
        <v>1.36363636363636</v>
      </c>
    </row>
    <row r="967" spans="1:5">
      <c r="A967" s="371">
        <v>20</v>
      </c>
      <c r="B967" s="371" t="s">
        <v>88</v>
      </c>
      <c r="C967" s="371">
        <v>2023</v>
      </c>
      <c r="D967" s="371" t="s">
        <v>38</v>
      </c>
      <c r="E967" s="371">
        <v>8.3333333333333304</v>
      </c>
    </row>
    <row r="968" spans="1:5">
      <c r="A968" s="371">
        <v>23</v>
      </c>
      <c r="B968" s="371" t="s">
        <v>89</v>
      </c>
      <c r="C968" s="371">
        <v>2023</v>
      </c>
      <c r="D968" s="371" t="s">
        <v>38</v>
      </c>
      <c r="E968" s="371">
        <v>7.1212121212121202</v>
      </c>
    </row>
    <row r="969" spans="1:5">
      <c r="A969" s="371">
        <v>25</v>
      </c>
      <c r="B969" s="371" t="s">
        <v>90</v>
      </c>
      <c r="C969" s="371">
        <v>2023</v>
      </c>
      <c r="D969" s="371" t="s">
        <v>38</v>
      </c>
      <c r="E969" s="371">
        <v>7.7272727272727302</v>
      </c>
    </row>
    <row r="970" spans="1:5">
      <c r="A970" s="371">
        <v>27</v>
      </c>
      <c r="B970" s="371" t="s">
        <v>91</v>
      </c>
      <c r="C970" s="371">
        <v>2023</v>
      </c>
      <c r="D970" s="371" t="s">
        <v>38</v>
      </c>
      <c r="E970" s="371">
        <v>1.6666666666666701</v>
      </c>
    </row>
    <row r="971" spans="1:5">
      <c r="A971" s="371">
        <v>41</v>
      </c>
      <c r="B971" s="371" t="s">
        <v>92</v>
      </c>
      <c r="C971" s="371">
        <v>2023</v>
      </c>
      <c r="D971" s="371" t="s">
        <v>38</v>
      </c>
      <c r="E971" s="371">
        <v>1.0606060606060601</v>
      </c>
    </row>
    <row r="972" spans="1:5">
      <c r="A972" s="371">
        <v>44</v>
      </c>
      <c r="B972" s="371" t="s">
        <v>93</v>
      </c>
      <c r="C972" s="371">
        <v>2023</v>
      </c>
      <c r="D972" s="371" t="s">
        <v>38</v>
      </c>
      <c r="E972" s="371">
        <v>2.2727272727272698</v>
      </c>
    </row>
    <row r="973" spans="1:5">
      <c r="A973" s="371">
        <v>47</v>
      </c>
      <c r="B973" s="371" t="s">
        <v>94</v>
      </c>
      <c r="C973" s="371">
        <v>2023</v>
      </c>
      <c r="D973" s="371" t="s">
        <v>38</v>
      </c>
      <c r="E973" s="371">
        <v>8.6363636363636402</v>
      </c>
    </row>
    <row r="974" spans="1:5">
      <c r="A974" s="371">
        <v>50</v>
      </c>
      <c r="B974" s="371" t="s">
        <v>95</v>
      </c>
      <c r="C974" s="371">
        <v>2023</v>
      </c>
      <c r="D974" s="371" t="s">
        <v>38</v>
      </c>
      <c r="E974" s="371">
        <v>7.4242424242424203</v>
      </c>
    </row>
    <row r="975" spans="1:5">
      <c r="A975" s="371">
        <v>52</v>
      </c>
      <c r="B975" s="371" t="s">
        <v>96</v>
      </c>
      <c r="C975" s="371">
        <v>2023</v>
      </c>
      <c r="D975" s="371" t="s">
        <v>38</v>
      </c>
      <c r="E975" s="371">
        <v>9.5454545454545503</v>
      </c>
    </row>
    <row r="976" spans="1:5">
      <c r="A976" s="371">
        <v>54</v>
      </c>
      <c r="B976" s="371" t="s">
        <v>97</v>
      </c>
      <c r="C976" s="371">
        <v>2023</v>
      </c>
      <c r="D976" s="371" t="s">
        <v>38</v>
      </c>
      <c r="E976" s="371">
        <v>3.9393939393939399</v>
      </c>
    </row>
    <row r="977" spans="1:5">
      <c r="A977" s="371">
        <v>63</v>
      </c>
      <c r="B977" s="371" t="s">
        <v>98</v>
      </c>
      <c r="C977" s="371">
        <v>2023</v>
      </c>
      <c r="D977" s="371" t="s">
        <v>38</v>
      </c>
      <c r="E977" s="371">
        <v>6.8181818181818201</v>
      </c>
    </row>
    <row r="978" spans="1:5">
      <c r="A978" s="371">
        <v>66</v>
      </c>
      <c r="B978" s="371" t="s">
        <v>99</v>
      </c>
      <c r="C978" s="371">
        <v>2023</v>
      </c>
      <c r="D978" s="371" t="s">
        <v>38</v>
      </c>
      <c r="E978" s="371">
        <v>9.8484848484848495</v>
      </c>
    </row>
    <row r="979" spans="1:5">
      <c r="A979" s="371">
        <v>68</v>
      </c>
      <c r="B979" s="371" t="s">
        <v>100</v>
      </c>
      <c r="C979" s="371">
        <v>2023</v>
      </c>
      <c r="D979" s="371" t="s">
        <v>38</v>
      </c>
      <c r="E979" s="371">
        <v>6.6666666666666696</v>
      </c>
    </row>
    <row r="980" spans="1:5">
      <c r="A980" s="371">
        <v>70</v>
      </c>
      <c r="B980" s="371" t="s">
        <v>101</v>
      </c>
      <c r="C980" s="371">
        <v>2023</v>
      </c>
      <c r="D980" s="371" t="s">
        <v>38</v>
      </c>
      <c r="E980" s="371">
        <v>6.3636363636363598</v>
      </c>
    </row>
    <row r="981" spans="1:5">
      <c r="A981" s="371">
        <v>73</v>
      </c>
      <c r="B981" s="371" t="s">
        <v>102</v>
      </c>
      <c r="C981" s="371">
        <v>2023</v>
      </c>
      <c r="D981" s="371" t="s">
        <v>38</v>
      </c>
      <c r="E981" s="371">
        <v>4.2424242424242404</v>
      </c>
    </row>
    <row r="982" spans="1:5">
      <c r="A982" s="371">
        <v>76</v>
      </c>
      <c r="B982" s="371" t="s">
        <v>103</v>
      </c>
      <c r="C982" s="371">
        <v>2023</v>
      </c>
      <c r="D982" s="371" t="s">
        <v>38</v>
      </c>
      <c r="E982" s="371">
        <v>8.4848484848484809</v>
      </c>
    </row>
    <row r="983" spans="1:5">
      <c r="A983" s="371">
        <v>81</v>
      </c>
      <c r="B983" s="371" t="s">
        <v>104</v>
      </c>
      <c r="C983" s="371">
        <v>2023</v>
      </c>
      <c r="D983" s="371" t="s">
        <v>38</v>
      </c>
      <c r="E983" s="371">
        <v>6.5151515151515103</v>
      </c>
    </row>
    <row r="984" spans="1:5">
      <c r="A984" s="371">
        <v>85</v>
      </c>
      <c r="B984" s="371" t="s">
        <v>105</v>
      </c>
      <c r="C984" s="371">
        <v>2023</v>
      </c>
      <c r="D984" s="371" t="s">
        <v>38</v>
      </c>
      <c r="E984" s="371">
        <v>3.3333333333333299</v>
      </c>
    </row>
    <row r="985" spans="1:5">
      <c r="A985" s="371">
        <v>86</v>
      </c>
      <c r="B985" s="371" t="s">
        <v>106</v>
      </c>
      <c r="C985" s="371">
        <v>2023</v>
      </c>
      <c r="D985" s="371" t="s">
        <v>38</v>
      </c>
      <c r="E985" s="371">
        <v>9.6969696969697008</v>
      </c>
    </row>
    <row r="986" spans="1:5">
      <c r="A986" s="371">
        <v>88</v>
      </c>
      <c r="B986" s="371" t="s">
        <v>107</v>
      </c>
      <c r="C986" s="371">
        <v>2023</v>
      </c>
      <c r="D986" s="371" t="s">
        <v>38</v>
      </c>
      <c r="E986" s="371">
        <v>2.5757575757575801</v>
      </c>
    </row>
    <row r="987" spans="1:5">
      <c r="A987" s="371">
        <v>91</v>
      </c>
      <c r="B987" s="371" t="s">
        <v>108</v>
      </c>
      <c r="C987" s="371">
        <v>2023</v>
      </c>
      <c r="D987" s="371" t="s">
        <v>38</v>
      </c>
      <c r="E987" s="371">
        <v>0.60606060606060597</v>
      </c>
    </row>
    <row r="988" spans="1:5">
      <c r="A988" s="371">
        <v>94</v>
      </c>
      <c r="B988" s="371" t="s">
        <v>109</v>
      </c>
      <c r="C988" s="371">
        <v>2023</v>
      </c>
      <c r="D988" s="371" t="s">
        <v>38</v>
      </c>
      <c r="E988" s="371">
        <v>4.39393939393939</v>
      </c>
    </row>
    <row r="989" spans="1:5">
      <c r="A989" s="371">
        <v>95</v>
      </c>
      <c r="B989" s="371" t="s">
        <v>110</v>
      </c>
      <c r="C989" s="371">
        <v>2023</v>
      </c>
      <c r="D989" s="371" t="s">
        <v>38</v>
      </c>
      <c r="E989" s="371">
        <v>0.45454545454545497</v>
      </c>
    </row>
    <row r="990" spans="1:5">
      <c r="A990" s="371">
        <v>97</v>
      </c>
      <c r="B990" s="371" t="s">
        <v>111</v>
      </c>
      <c r="C990" s="371">
        <v>2023</v>
      </c>
      <c r="D990" s="371" t="s">
        <v>38</v>
      </c>
      <c r="E990" s="371">
        <v>0.90909090909090895</v>
      </c>
    </row>
    <row r="991" spans="1:5">
      <c r="A991" s="371">
        <v>99</v>
      </c>
      <c r="B991" s="371" t="s">
        <v>112</v>
      </c>
      <c r="C991" s="371">
        <v>2023</v>
      </c>
      <c r="D991" s="371" t="s">
        <v>38</v>
      </c>
      <c r="E991" s="371">
        <v>7.5757575757575797</v>
      </c>
    </row>
    <row r="992" spans="1:5">
      <c r="A992" s="371">
        <v>5</v>
      </c>
      <c r="B992" s="371" t="s">
        <v>79</v>
      </c>
      <c r="C992" s="371">
        <v>2024</v>
      </c>
      <c r="D992" s="371" t="s">
        <v>60</v>
      </c>
      <c r="E992" s="371">
        <v>6.2121212121212102</v>
      </c>
    </row>
    <row r="993" spans="1:5">
      <c r="A993" s="371">
        <v>8</v>
      </c>
      <c r="B993" s="371" t="s">
        <v>81</v>
      </c>
      <c r="C993" s="371">
        <v>2024</v>
      </c>
      <c r="D993" s="371" t="s">
        <v>60</v>
      </c>
      <c r="E993" s="371">
        <v>8.3333333333333304</v>
      </c>
    </row>
    <row r="994" spans="1:5">
      <c r="A994" s="371">
        <v>11</v>
      </c>
      <c r="B994" s="371" t="s">
        <v>82</v>
      </c>
      <c r="C994" s="371">
        <v>2024</v>
      </c>
      <c r="D994" s="371" t="s">
        <v>60</v>
      </c>
      <c r="E994" s="371">
        <v>2.5757575757575801</v>
      </c>
    </row>
    <row r="995" spans="1:5">
      <c r="A995" s="371">
        <v>13</v>
      </c>
      <c r="B995" s="371" t="s">
        <v>83</v>
      </c>
      <c r="C995" s="371">
        <v>2024</v>
      </c>
      <c r="D995" s="371" t="s">
        <v>60</v>
      </c>
      <c r="E995" s="371">
        <v>5.4545454545454497</v>
      </c>
    </row>
    <row r="996" spans="1:5">
      <c r="A996" s="371">
        <v>15</v>
      </c>
      <c r="B996" s="371" t="s">
        <v>84</v>
      </c>
      <c r="C996" s="371">
        <v>2024</v>
      </c>
      <c r="D996" s="371" t="s">
        <v>60</v>
      </c>
      <c r="E996" s="371">
        <v>5.60606060606061</v>
      </c>
    </row>
    <row r="997" spans="1:5">
      <c r="A997" s="371">
        <v>17</v>
      </c>
      <c r="B997" s="371" t="s">
        <v>85</v>
      </c>
      <c r="C997" s="371">
        <v>2024</v>
      </c>
      <c r="D997" s="371" t="s">
        <v>60</v>
      </c>
      <c r="E997" s="371">
        <v>2.7272727272727302</v>
      </c>
    </row>
    <row r="998" spans="1:5">
      <c r="A998" s="371">
        <v>18</v>
      </c>
      <c r="B998" s="371" t="s">
        <v>86</v>
      </c>
      <c r="C998" s="371">
        <v>2024</v>
      </c>
      <c r="D998" s="371" t="s">
        <v>60</v>
      </c>
      <c r="E998" s="371">
        <v>1.9696969696969699</v>
      </c>
    </row>
    <row r="999" spans="1:5">
      <c r="A999" s="371">
        <v>19</v>
      </c>
      <c r="B999" s="371" t="s">
        <v>87</v>
      </c>
      <c r="C999" s="371">
        <v>2024</v>
      </c>
      <c r="D999" s="371" t="s">
        <v>60</v>
      </c>
      <c r="E999" s="371">
        <v>7.5757575757575797</v>
      </c>
    </row>
    <row r="1000" spans="1:5">
      <c r="A1000" s="371">
        <v>20</v>
      </c>
      <c r="B1000" s="371" t="s">
        <v>88</v>
      </c>
      <c r="C1000" s="371">
        <v>2024</v>
      </c>
      <c r="D1000" s="371" t="s">
        <v>60</v>
      </c>
      <c r="E1000" s="371">
        <v>7.8787878787878798</v>
      </c>
    </row>
    <row r="1001" spans="1:5">
      <c r="A1001" s="371">
        <v>23</v>
      </c>
      <c r="B1001" s="371" t="s">
        <v>89</v>
      </c>
      <c r="C1001" s="371">
        <v>2024</v>
      </c>
      <c r="D1001" s="371" t="s">
        <v>60</v>
      </c>
      <c r="E1001" s="371">
        <v>10</v>
      </c>
    </row>
    <row r="1002" spans="1:5">
      <c r="A1002" s="371">
        <v>25</v>
      </c>
      <c r="B1002" s="371" t="s">
        <v>90</v>
      </c>
      <c r="C1002" s="371">
        <v>2024</v>
      </c>
      <c r="D1002" s="371" t="s">
        <v>60</v>
      </c>
      <c r="E1002" s="371">
        <v>6.9696969696969697</v>
      </c>
    </row>
    <row r="1003" spans="1:5">
      <c r="A1003" s="371">
        <v>27</v>
      </c>
      <c r="B1003" s="371" t="s">
        <v>91</v>
      </c>
      <c r="C1003" s="371">
        <v>2024</v>
      </c>
      <c r="D1003" s="371" t="s">
        <v>60</v>
      </c>
      <c r="E1003" s="371">
        <v>9.8484848484848495</v>
      </c>
    </row>
    <row r="1004" spans="1:5">
      <c r="A1004" s="371">
        <v>41</v>
      </c>
      <c r="B1004" s="371" t="s">
        <v>92</v>
      </c>
      <c r="C1004" s="371">
        <v>2024</v>
      </c>
      <c r="D1004" s="371" t="s">
        <v>60</v>
      </c>
      <c r="E1004" s="371">
        <v>5.1515151515151496</v>
      </c>
    </row>
    <row r="1005" spans="1:5">
      <c r="A1005" s="371">
        <v>44</v>
      </c>
      <c r="B1005" s="371" t="s">
        <v>93</v>
      </c>
      <c r="C1005" s="371">
        <v>2024</v>
      </c>
      <c r="D1005" s="371" t="s">
        <v>60</v>
      </c>
      <c r="E1005" s="371">
        <v>7.4242424242424203</v>
      </c>
    </row>
    <row r="1006" spans="1:5">
      <c r="A1006" s="371">
        <v>47</v>
      </c>
      <c r="B1006" s="371" t="s">
        <v>94</v>
      </c>
      <c r="C1006" s="371">
        <v>2024</v>
      </c>
      <c r="D1006" s="371" t="s">
        <v>60</v>
      </c>
      <c r="E1006" s="371">
        <v>6.5151515151515103</v>
      </c>
    </row>
    <row r="1007" spans="1:5">
      <c r="A1007" s="371">
        <v>50</v>
      </c>
      <c r="B1007" s="371" t="s">
        <v>95</v>
      </c>
      <c r="C1007" s="371">
        <v>2024</v>
      </c>
      <c r="D1007" s="371" t="s">
        <v>60</v>
      </c>
      <c r="E1007" s="371">
        <v>5</v>
      </c>
    </row>
    <row r="1008" spans="1:5">
      <c r="A1008" s="371">
        <v>52</v>
      </c>
      <c r="B1008" s="371" t="s">
        <v>96</v>
      </c>
      <c r="C1008" s="371">
        <v>2024</v>
      </c>
      <c r="D1008" s="371" t="s">
        <v>60</v>
      </c>
      <c r="E1008" s="371">
        <v>4.0909090909090899</v>
      </c>
    </row>
    <row r="1009" spans="1:5">
      <c r="A1009" s="371">
        <v>54</v>
      </c>
      <c r="B1009" s="371" t="s">
        <v>97</v>
      </c>
      <c r="C1009" s="371">
        <v>2024</v>
      </c>
      <c r="D1009" s="371" t="s">
        <v>60</v>
      </c>
      <c r="E1009" s="371">
        <v>3.3333333333333299</v>
      </c>
    </row>
    <row r="1010" spans="1:5">
      <c r="A1010" s="371">
        <v>63</v>
      </c>
      <c r="B1010" s="371" t="s">
        <v>98</v>
      </c>
      <c r="C1010" s="371">
        <v>2024</v>
      </c>
      <c r="D1010" s="371" t="s">
        <v>60</v>
      </c>
      <c r="E1010" s="371">
        <v>1.36363636363636</v>
      </c>
    </row>
    <row r="1011" spans="1:5">
      <c r="A1011" s="371">
        <v>66</v>
      </c>
      <c r="B1011" s="371" t="s">
        <v>99</v>
      </c>
      <c r="C1011" s="371">
        <v>2024</v>
      </c>
      <c r="D1011" s="371" t="s">
        <v>60</v>
      </c>
      <c r="E1011" s="371">
        <v>6.3636363636363598</v>
      </c>
    </row>
    <row r="1012" spans="1:5">
      <c r="A1012" s="371">
        <v>68</v>
      </c>
      <c r="B1012" s="371" t="s">
        <v>100</v>
      </c>
      <c r="C1012" s="371">
        <v>2024</v>
      </c>
      <c r="D1012" s="371" t="s">
        <v>60</v>
      </c>
      <c r="E1012" s="371">
        <v>8.4848484848484809</v>
      </c>
    </row>
    <row r="1013" spans="1:5">
      <c r="A1013" s="371">
        <v>70</v>
      </c>
      <c r="B1013" s="371" t="s">
        <v>101</v>
      </c>
      <c r="C1013" s="371">
        <v>2024</v>
      </c>
      <c r="D1013" s="371" t="s">
        <v>60</v>
      </c>
      <c r="E1013" s="371">
        <v>8.1818181818181799</v>
      </c>
    </row>
    <row r="1014" spans="1:5">
      <c r="A1014" s="371">
        <v>73</v>
      </c>
      <c r="B1014" s="371" t="s">
        <v>102</v>
      </c>
      <c r="C1014" s="371">
        <v>2024</v>
      </c>
      <c r="D1014" s="371" t="s">
        <v>60</v>
      </c>
      <c r="E1014" s="371">
        <v>1.8181818181818199</v>
      </c>
    </row>
    <row r="1015" spans="1:5">
      <c r="A1015" s="371">
        <v>76</v>
      </c>
      <c r="B1015" s="371" t="s">
        <v>103</v>
      </c>
      <c r="C1015" s="371">
        <v>2024</v>
      </c>
      <c r="D1015" s="371" t="s">
        <v>60</v>
      </c>
      <c r="E1015" s="371">
        <v>2.2727272727272698</v>
      </c>
    </row>
    <row r="1016" spans="1:5">
      <c r="A1016" s="371">
        <v>81</v>
      </c>
      <c r="B1016" s="371" t="s">
        <v>104</v>
      </c>
      <c r="C1016" s="371">
        <v>2024</v>
      </c>
      <c r="D1016" s="371" t="s">
        <v>60</v>
      </c>
      <c r="E1016" s="371">
        <v>8.9393939393939394</v>
      </c>
    </row>
    <row r="1017" spans="1:5">
      <c r="A1017" s="371">
        <v>85</v>
      </c>
      <c r="B1017" s="371" t="s">
        <v>105</v>
      </c>
      <c r="C1017" s="371">
        <v>2024</v>
      </c>
      <c r="D1017" s="371" t="s">
        <v>60</v>
      </c>
      <c r="E1017" s="371">
        <v>9.2424242424242404</v>
      </c>
    </row>
    <row r="1018" spans="1:5">
      <c r="A1018" s="371">
        <v>86</v>
      </c>
      <c r="B1018" s="371" t="s">
        <v>106</v>
      </c>
      <c r="C1018" s="371">
        <v>2024</v>
      </c>
      <c r="D1018" s="371" t="s">
        <v>60</v>
      </c>
      <c r="E1018" s="371">
        <v>6.0606060606060597</v>
      </c>
    </row>
    <row r="1019" spans="1:5">
      <c r="A1019" s="371">
        <v>88</v>
      </c>
      <c r="B1019" s="371" t="s">
        <v>107</v>
      </c>
      <c r="C1019" s="371">
        <v>2024</v>
      </c>
      <c r="D1019" s="371" t="s">
        <v>60</v>
      </c>
      <c r="E1019" s="371">
        <v>5.3030303030303001</v>
      </c>
    </row>
    <row r="1020" spans="1:5">
      <c r="A1020" s="371">
        <v>91</v>
      </c>
      <c r="B1020" s="371" t="s">
        <v>108</v>
      </c>
      <c r="C1020" s="371">
        <v>2024</v>
      </c>
      <c r="D1020" s="371" t="s">
        <v>60</v>
      </c>
      <c r="E1020" s="371">
        <v>8.7878787878787907</v>
      </c>
    </row>
    <row r="1021" spans="1:5">
      <c r="A1021" s="371">
        <v>94</v>
      </c>
      <c r="B1021" s="371" t="s">
        <v>109</v>
      </c>
      <c r="C1021" s="371">
        <v>2024</v>
      </c>
      <c r="D1021" s="371" t="s">
        <v>60</v>
      </c>
      <c r="E1021" s="371">
        <v>3.4848484848484902</v>
      </c>
    </row>
    <row r="1022" spans="1:5">
      <c r="A1022" s="371">
        <v>95</v>
      </c>
      <c r="B1022" s="371" t="s">
        <v>110</v>
      </c>
      <c r="C1022" s="371">
        <v>2024</v>
      </c>
      <c r="D1022" s="371" t="s">
        <v>60</v>
      </c>
      <c r="E1022" s="371">
        <v>0.60606060606060597</v>
      </c>
    </row>
    <row r="1023" spans="1:5">
      <c r="A1023" s="371">
        <v>97</v>
      </c>
      <c r="B1023" s="371" t="s">
        <v>111</v>
      </c>
      <c r="C1023" s="371">
        <v>2024</v>
      </c>
      <c r="D1023" s="371" t="s">
        <v>60</v>
      </c>
      <c r="E1023" s="371">
        <v>9.3939393939393891</v>
      </c>
    </row>
    <row r="1024" spans="1:5">
      <c r="A1024" s="371">
        <v>99</v>
      </c>
      <c r="B1024" s="371" t="s">
        <v>112</v>
      </c>
      <c r="C1024" s="371">
        <v>2024</v>
      </c>
      <c r="D1024" s="371" t="s">
        <v>60</v>
      </c>
      <c r="E1024" s="371">
        <v>1.0606060606060601</v>
      </c>
    </row>
    <row r="1025" spans="1:5">
      <c r="A1025" s="371">
        <v>5</v>
      </c>
      <c r="B1025" s="371" t="s">
        <v>79</v>
      </c>
      <c r="C1025" s="371">
        <v>2023</v>
      </c>
      <c r="D1025" s="371" t="s">
        <v>60</v>
      </c>
      <c r="E1025" s="371">
        <v>4.39393939393939</v>
      </c>
    </row>
    <row r="1026" spans="1:5">
      <c r="A1026" s="371">
        <v>8</v>
      </c>
      <c r="B1026" s="371" t="s">
        <v>81</v>
      </c>
      <c r="C1026" s="371">
        <v>2023</v>
      </c>
      <c r="D1026" s="371" t="s">
        <v>60</v>
      </c>
      <c r="E1026" s="371">
        <v>5.7575757575757596</v>
      </c>
    </row>
    <row r="1027" spans="1:5">
      <c r="A1027" s="371">
        <v>11</v>
      </c>
      <c r="B1027" s="371" t="s">
        <v>82</v>
      </c>
      <c r="C1027" s="371">
        <v>2023</v>
      </c>
      <c r="D1027" s="371" t="s">
        <v>60</v>
      </c>
      <c r="E1027" s="371">
        <v>0.30303030303030298</v>
      </c>
    </row>
    <row r="1028" spans="1:5">
      <c r="A1028" s="371">
        <v>13</v>
      </c>
      <c r="B1028" s="371" t="s">
        <v>83</v>
      </c>
      <c r="C1028" s="371">
        <v>2023</v>
      </c>
      <c r="D1028" s="371" t="s">
        <v>60</v>
      </c>
      <c r="E1028" s="371">
        <v>6.6666666666666696</v>
      </c>
    </row>
    <row r="1029" spans="1:5">
      <c r="A1029" s="371">
        <v>15</v>
      </c>
      <c r="B1029" s="371" t="s">
        <v>84</v>
      </c>
      <c r="C1029" s="371">
        <v>2023</v>
      </c>
      <c r="D1029" s="371" t="s">
        <v>60</v>
      </c>
      <c r="E1029" s="371">
        <v>9.6969696969697008</v>
      </c>
    </row>
    <row r="1030" spans="1:5">
      <c r="A1030" s="371">
        <v>17</v>
      </c>
      <c r="B1030" s="371" t="s">
        <v>85</v>
      </c>
      <c r="C1030" s="371">
        <v>2023</v>
      </c>
      <c r="D1030" s="371" t="s">
        <v>60</v>
      </c>
      <c r="E1030" s="371">
        <v>3.7878787878787898</v>
      </c>
    </row>
    <row r="1031" spans="1:5">
      <c r="A1031" s="371">
        <v>18</v>
      </c>
      <c r="B1031" s="371" t="s">
        <v>86</v>
      </c>
      <c r="C1031" s="371">
        <v>2023</v>
      </c>
      <c r="D1031" s="371" t="s">
        <v>60</v>
      </c>
      <c r="E1031" s="371">
        <v>1.6666666666666701</v>
      </c>
    </row>
    <row r="1032" spans="1:5">
      <c r="A1032" s="371">
        <v>19</v>
      </c>
      <c r="B1032" s="371" t="s">
        <v>87</v>
      </c>
      <c r="C1032" s="371">
        <v>2023</v>
      </c>
      <c r="D1032" s="371" t="s">
        <v>60</v>
      </c>
      <c r="E1032" s="371">
        <v>3.1818181818181799</v>
      </c>
    </row>
    <row r="1033" spans="1:5">
      <c r="A1033" s="371">
        <v>20</v>
      </c>
      <c r="B1033" s="371" t="s">
        <v>88</v>
      </c>
      <c r="C1033" s="371">
        <v>2023</v>
      </c>
      <c r="D1033" s="371" t="s">
        <v>60</v>
      </c>
      <c r="E1033" s="371">
        <v>1.2121212121212099</v>
      </c>
    </row>
    <row r="1034" spans="1:5">
      <c r="A1034" s="371">
        <v>23</v>
      </c>
      <c r="B1034" s="371" t="s">
        <v>89</v>
      </c>
      <c r="C1034" s="371">
        <v>2023</v>
      </c>
      <c r="D1034" s="371" t="s">
        <v>60</v>
      </c>
      <c r="E1034" s="371">
        <v>5.9090909090909101</v>
      </c>
    </row>
    <row r="1035" spans="1:5">
      <c r="A1035" s="371">
        <v>25</v>
      </c>
      <c r="B1035" s="371" t="s">
        <v>90</v>
      </c>
      <c r="C1035" s="371">
        <v>2023</v>
      </c>
      <c r="D1035" s="371" t="s">
        <v>60</v>
      </c>
      <c r="E1035" s="371">
        <v>1.51515151515152</v>
      </c>
    </row>
    <row r="1036" spans="1:5">
      <c r="A1036" s="371">
        <v>27</v>
      </c>
      <c r="B1036" s="371" t="s">
        <v>91</v>
      </c>
      <c r="C1036" s="371">
        <v>2023</v>
      </c>
      <c r="D1036" s="371" t="s">
        <v>60</v>
      </c>
      <c r="E1036" s="371">
        <v>7.1212121212121202</v>
      </c>
    </row>
    <row r="1037" spans="1:5">
      <c r="A1037" s="371">
        <v>41</v>
      </c>
      <c r="B1037" s="371" t="s">
        <v>92</v>
      </c>
      <c r="C1037" s="371">
        <v>2023</v>
      </c>
      <c r="D1037" s="371" t="s">
        <v>60</v>
      </c>
      <c r="E1037" s="371">
        <v>6.8181818181818201</v>
      </c>
    </row>
    <row r="1038" spans="1:5">
      <c r="A1038" s="371">
        <v>44</v>
      </c>
      <c r="B1038" s="371" t="s">
        <v>93</v>
      </c>
      <c r="C1038" s="371">
        <v>2023</v>
      </c>
      <c r="D1038" s="371" t="s">
        <v>60</v>
      </c>
      <c r="E1038" s="371">
        <v>3.0303030303030298</v>
      </c>
    </row>
    <row r="1039" spans="1:5">
      <c r="A1039" s="371">
        <v>47</v>
      </c>
      <c r="B1039" s="371" t="s">
        <v>94</v>
      </c>
      <c r="C1039" s="371">
        <v>2023</v>
      </c>
      <c r="D1039" s="371" t="s">
        <v>60</v>
      </c>
      <c r="E1039" s="371">
        <v>8.0303030303030294</v>
      </c>
    </row>
    <row r="1040" spans="1:5">
      <c r="A1040" s="371">
        <v>50</v>
      </c>
      <c r="B1040" s="371" t="s">
        <v>95</v>
      </c>
      <c r="C1040" s="371">
        <v>2023</v>
      </c>
      <c r="D1040" s="371" t="s">
        <v>60</v>
      </c>
      <c r="E1040" s="371">
        <v>2.4242424242424199</v>
      </c>
    </row>
    <row r="1041" spans="1:5">
      <c r="A1041" s="371">
        <v>52</v>
      </c>
      <c r="B1041" s="371" t="s">
        <v>96</v>
      </c>
      <c r="C1041" s="371">
        <v>2023</v>
      </c>
      <c r="D1041" s="371" t="s">
        <v>60</v>
      </c>
      <c r="E1041" s="371">
        <v>4.5454545454545396</v>
      </c>
    </row>
    <row r="1042" spans="1:5">
      <c r="A1042" s="371">
        <v>54</v>
      </c>
      <c r="B1042" s="371" t="s">
        <v>97</v>
      </c>
      <c r="C1042" s="371">
        <v>2023</v>
      </c>
      <c r="D1042" s="371" t="s">
        <v>60</v>
      </c>
      <c r="E1042" s="371">
        <v>2.8787878787878798</v>
      </c>
    </row>
    <row r="1043" spans="1:5">
      <c r="A1043" s="371">
        <v>63</v>
      </c>
      <c r="B1043" s="371" t="s">
        <v>98</v>
      </c>
      <c r="C1043" s="371">
        <v>2023</v>
      </c>
      <c r="D1043" s="371" t="s">
        <v>60</v>
      </c>
      <c r="E1043" s="371">
        <v>0.45454545454545497</v>
      </c>
    </row>
    <row r="1044" spans="1:5">
      <c r="A1044" s="371">
        <v>66</v>
      </c>
      <c r="B1044" s="371" t="s">
        <v>99</v>
      </c>
      <c r="C1044" s="371">
        <v>2023</v>
      </c>
      <c r="D1044" s="371" t="s">
        <v>60</v>
      </c>
      <c r="E1044" s="371">
        <v>4.2424242424242404</v>
      </c>
    </row>
    <row r="1045" spans="1:5">
      <c r="A1045" s="371">
        <v>68</v>
      </c>
      <c r="B1045" s="371" t="s">
        <v>100</v>
      </c>
      <c r="C1045" s="371">
        <v>2023</v>
      </c>
      <c r="D1045" s="371" t="s">
        <v>60</v>
      </c>
      <c r="E1045" s="371">
        <v>3.6363636363636398</v>
      </c>
    </row>
    <row r="1046" spans="1:5">
      <c r="A1046" s="371">
        <v>70</v>
      </c>
      <c r="B1046" s="371" t="s">
        <v>101</v>
      </c>
      <c r="C1046" s="371">
        <v>2023</v>
      </c>
      <c r="D1046" s="371" t="s">
        <v>60</v>
      </c>
      <c r="E1046" s="371">
        <v>9.0909090909090899</v>
      </c>
    </row>
    <row r="1047" spans="1:5">
      <c r="A1047" s="371">
        <v>73</v>
      </c>
      <c r="B1047" s="371" t="s">
        <v>102</v>
      </c>
      <c r="C1047" s="371">
        <v>2023</v>
      </c>
      <c r="D1047" s="371" t="s">
        <v>60</v>
      </c>
      <c r="E1047" s="371">
        <v>4.6969696969696999</v>
      </c>
    </row>
    <row r="1048" spans="1:5">
      <c r="A1048" s="371">
        <v>76</v>
      </c>
      <c r="B1048" s="371" t="s">
        <v>103</v>
      </c>
      <c r="C1048" s="371">
        <v>2023</v>
      </c>
      <c r="D1048" s="371" t="s">
        <v>60</v>
      </c>
      <c r="E1048" s="371">
        <v>0.90909090909090895</v>
      </c>
    </row>
    <row r="1049" spans="1:5">
      <c r="A1049" s="371">
        <v>81</v>
      </c>
      <c r="B1049" s="371" t="s">
        <v>104</v>
      </c>
      <c r="C1049" s="371">
        <v>2023</v>
      </c>
      <c r="D1049" s="371" t="s">
        <v>60</v>
      </c>
      <c r="E1049" s="371">
        <v>7.7272727272727302</v>
      </c>
    </row>
    <row r="1050" spans="1:5">
      <c r="A1050" s="371">
        <v>85</v>
      </c>
      <c r="B1050" s="371" t="s">
        <v>105</v>
      </c>
      <c r="C1050" s="371">
        <v>2023</v>
      </c>
      <c r="D1050" s="371" t="s">
        <v>60</v>
      </c>
      <c r="E1050" s="371">
        <v>3.9393939393939399</v>
      </c>
    </row>
    <row r="1051" spans="1:5">
      <c r="A1051" s="371">
        <v>86</v>
      </c>
      <c r="B1051" s="371" t="s">
        <v>106</v>
      </c>
      <c r="C1051" s="371">
        <v>2023</v>
      </c>
      <c r="D1051" s="371" t="s">
        <v>60</v>
      </c>
      <c r="E1051" s="371">
        <v>0.75757575757575801</v>
      </c>
    </row>
    <row r="1052" spans="1:5">
      <c r="A1052" s="371">
        <v>88</v>
      </c>
      <c r="B1052" s="371" t="s">
        <v>107</v>
      </c>
      <c r="C1052" s="371">
        <v>2023</v>
      </c>
      <c r="D1052" s="371" t="s">
        <v>60</v>
      </c>
      <c r="E1052" s="371">
        <v>9.5454545454545503</v>
      </c>
    </row>
    <row r="1053" spans="1:5">
      <c r="A1053" s="371">
        <v>91</v>
      </c>
      <c r="B1053" s="371" t="s">
        <v>108</v>
      </c>
      <c r="C1053" s="371">
        <v>2023</v>
      </c>
      <c r="D1053" s="371" t="s">
        <v>60</v>
      </c>
      <c r="E1053" s="371">
        <v>7.2727272727272698</v>
      </c>
    </row>
    <row r="1054" spans="1:5">
      <c r="A1054" s="371">
        <v>94</v>
      </c>
      <c r="B1054" s="371" t="s">
        <v>109</v>
      </c>
      <c r="C1054" s="371">
        <v>2023</v>
      </c>
      <c r="D1054" s="371" t="s">
        <v>60</v>
      </c>
      <c r="E1054" s="371">
        <v>4.8484848484848504</v>
      </c>
    </row>
    <row r="1055" spans="1:5">
      <c r="A1055" s="371">
        <v>95</v>
      </c>
      <c r="B1055" s="371" t="s">
        <v>110</v>
      </c>
      <c r="C1055" s="371">
        <v>2023</v>
      </c>
      <c r="D1055" s="371" t="s">
        <v>60</v>
      </c>
      <c r="E1055" s="371">
        <v>2.1212121212121202</v>
      </c>
    </row>
    <row r="1056" spans="1:5">
      <c r="A1056" s="371">
        <v>97</v>
      </c>
      <c r="B1056" s="371" t="s">
        <v>111</v>
      </c>
      <c r="C1056" s="371">
        <v>2023</v>
      </c>
      <c r="D1056" s="371" t="s">
        <v>60</v>
      </c>
      <c r="E1056" s="371">
        <v>8.6363636363636402</v>
      </c>
    </row>
    <row r="1057" spans="1:5">
      <c r="A1057" s="371">
        <v>99</v>
      </c>
      <c r="B1057" s="371" t="s">
        <v>112</v>
      </c>
      <c r="C1057" s="371">
        <v>2023</v>
      </c>
      <c r="D1057" s="371" t="s">
        <v>60</v>
      </c>
      <c r="E1057" s="371">
        <v>0.15151515151515199</v>
      </c>
    </row>
    <row r="1058" spans="1:5">
      <c r="A1058" s="371">
        <v>5</v>
      </c>
      <c r="B1058" s="371" t="s">
        <v>79</v>
      </c>
      <c r="C1058" s="371">
        <v>2024</v>
      </c>
      <c r="D1058" s="371" t="s">
        <v>61</v>
      </c>
      <c r="E1058" s="371">
        <v>7.2727272727272698</v>
      </c>
    </row>
    <row r="1059" spans="1:5">
      <c r="A1059" s="371">
        <v>8</v>
      </c>
      <c r="B1059" s="371" t="s">
        <v>81</v>
      </c>
      <c r="C1059" s="371">
        <v>2024</v>
      </c>
      <c r="D1059" s="371" t="s">
        <v>61</v>
      </c>
      <c r="E1059" s="371">
        <v>7.8787878787878798</v>
      </c>
    </row>
    <row r="1060" spans="1:5">
      <c r="A1060" s="371">
        <v>11</v>
      </c>
      <c r="B1060" s="371" t="s">
        <v>82</v>
      </c>
      <c r="C1060" s="371">
        <v>2024</v>
      </c>
      <c r="D1060" s="371" t="s">
        <v>61</v>
      </c>
      <c r="E1060" s="371">
        <v>9.5454545454545503</v>
      </c>
    </row>
    <row r="1061" spans="1:5">
      <c r="A1061" s="371">
        <v>13</v>
      </c>
      <c r="B1061" s="371" t="s">
        <v>83</v>
      </c>
      <c r="C1061" s="371">
        <v>2024</v>
      </c>
      <c r="D1061" s="371" t="s">
        <v>61</v>
      </c>
      <c r="E1061" s="371">
        <v>6.3636363636363598</v>
      </c>
    </row>
    <row r="1062" spans="1:5">
      <c r="A1062" s="371">
        <v>15</v>
      </c>
      <c r="B1062" s="371" t="s">
        <v>84</v>
      </c>
      <c r="C1062" s="371">
        <v>2024</v>
      </c>
      <c r="D1062" s="371" t="s">
        <v>61</v>
      </c>
      <c r="E1062" s="371">
        <v>8.3333333333333304</v>
      </c>
    </row>
    <row r="1063" spans="1:5">
      <c r="A1063" s="371">
        <v>17</v>
      </c>
      <c r="B1063" s="371" t="s">
        <v>85</v>
      </c>
      <c r="C1063" s="371">
        <v>2024</v>
      </c>
      <c r="D1063" s="371" t="s">
        <v>61</v>
      </c>
      <c r="E1063" s="371">
        <v>6.9696969696969697</v>
      </c>
    </row>
    <row r="1064" spans="1:5">
      <c r="A1064" s="371">
        <v>18</v>
      </c>
      <c r="B1064" s="371" t="s">
        <v>86</v>
      </c>
      <c r="C1064" s="371">
        <v>2024</v>
      </c>
      <c r="D1064" s="371" t="s">
        <v>61</v>
      </c>
      <c r="E1064" s="371">
        <v>2.7272727272727302</v>
      </c>
    </row>
    <row r="1065" spans="1:5">
      <c r="A1065" s="371">
        <v>19</v>
      </c>
      <c r="B1065" s="371" t="s">
        <v>87</v>
      </c>
      <c r="C1065" s="371">
        <v>2024</v>
      </c>
      <c r="D1065" s="371" t="s">
        <v>61</v>
      </c>
      <c r="E1065" s="371">
        <v>5.4545454545454497</v>
      </c>
    </row>
    <row r="1066" spans="1:5">
      <c r="A1066" s="371">
        <v>20</v>
      </c>
      <c r="B1066" s="371" t="s">
        <v>88</v>
      </c>
      <c r="C1066" s="371">
        <v>2024</v>
      </c>
      <c r="D1066" s="371" t="s">
        <v>61</v>
      </c>
      <c r="E1066" s="371">
        <v>8.1818181818181799</v>
      </c>
    </row>
    <row r="1067" spans="1:5">
      <c r="A1067" s="371">
        <v>23</v>
      </c>
      <c r="B1067" s="371" t="s">
        <v>89</v>
      </c>
      <c r="C1067" s="371">
        <v>2024</v>
      </c>
      <c r="D1067" s="371" t="s">
        <v>61</v>
      </c>
      <c r="E1067" s="371">
        <v>2.4242424242424199</v>
      </c>
    </row>
    <row r="1068" spans="1:5">
      <c r="A1068" s="371">
        <v>25</v>
      </c>
      <c r="B1068" s="371" t="s">
        <v>90</v>
      </c>
      <c r="C1068" s="371">
        <v>2024</v>
      </c>
      <c r="D1068" s="371" t="s">
        <v>61</v>
      </c>
      <c r="E1068" s="371">
        <v>8.0303030303030294</v>
      </c>
    </row>
    <row r="1069" spans="1:5">
      <c r="A1069" s="371">
        <v>27</v>
      </c>
      <c r="B1069" s="371" t="s">
        <v>91</v>
      </c>
      <c r="C1069" s="371">
        <v>2024</v>
      </c>
      <c r="D1069" s="371" t="s">
        <v>61</v>
      </c>
      <c r="E1069" s="371">
        <v>3.0303030303030298</v>
      </c>
    </row>
    <row r="1070" spans="1:5">
      <c r="A1070" s="371">
        <v>41</v>
      </c>
      <c r="B1070" s="371" t="s">
        <v>92</v>
      </c>
      <c r="C1070" s="371">
        <v>2024</v>
      </c>
      <c r="D1070" s="371" t="s">
        <v>61</v>
      </c>
      <c r="E1070" s="371">
        <v>3.1818181818181799</v>
      </c>
    </row>
    <row r="1071" spans="1:5">
      <c r="A1071" s="371">
        <v>44</v>
      </c>
      <c r="B1071" s="371" t="s">
        <v>93</v>
      </c>
      <c r="C1071" s="371">
        <v>2024</v>
      </c>
      <c r="D1071" s="371" t="s">
        <v>61</v>
      </c>
      <c r="E1071" s="371">
        <v>1.51515151515152</v>
      </c>
    </row>
    <row r="1072" spans="1:5">
      <c r="A1072" s="371">
        <v>47</v>
      </c>
      <c r="B1072" s="371" t="s">
        <v>94</v>
      </c>
      <c r="C1072" s="371">
        <v>2024</v>
      </c>
      <c r="D1072" s="371" t="s">
        <v>61</v>
      </c>
      <c r="E1072" s="371">
        <v>3.4848484848484902</v>
      </c>
    </row>
    <row r="1073" spans="1:5">
      <c r="A1073" s="371">
        <v>50</v>
      </c>
      <c r="B1073" s="371" t="s">
        <v>95</v>
      </c>
      <c r="C1073" s="371">
        <v>2024</v>
      </c>
      <c r="D1073" s="371" t="s">
        <v>61</v>
      </c>
      <c r="E1073" s="371">
        <v>9.8484848484848495</v>
      </c>
    </row>
    <row r="1074" spans="1:5">
      <c r="A1074" s="371">
        <v>52</v>
      </c>
      <c r="B1074" s="371" t="s">
        <v>96</v>
      </c>
      <c r="C1074" s="371">
        <v>2024</v>
      </c>
      <c r="D1074" s="371" t="s">
        <v>61</v>
      </c>
      <c r="E1074" s="371">
        <v>4.0909090909090899</v>
      </c>
    </row>
    <row r="1075" spans="1:5">
      <c r="A1075" s="371">
        <v>54</v>
      </c>
      <c r="B1075" s="371" t="s">
        <v>97</v>
      </c>
      <c r="C1075" s="371">
        <v>2024</v>
      </c>
      <c r="D1075" s="371" t="s">
        <v>61</v>
      </c>
      <c r="E1075" s="371">
        <v>8.7878787878787907</v>
      </c>
    </row>
    <row r="1076" spans="1:5">
      <c r="A1076" s="371">
        <v>63</v>
      </c>
      <c r="B1076" s="371" t="s">
        <v>98</v>
      </c>
      <c r="C1076" s="371">
        <v>2024</v>
      </c>
      <c r="D1076" s="371" t="s">
        <v>61</v>
      </c>
      <c r="E1076" s="371">
        <v>5.60606060606061</v>
      </c>
    </row>
    <row r="1077" spans="1:5">
      <c r="A1077" s="371">
        <v>66</v>
      </c>
      <c r="B1077" s="371" t="s">
        <v>99</v>
      </c>
      <c r="C1077" s="371">
        <v>2024</v>
      </c>
      <c r="D1077" s="371" t="s">
        <v>61</v>
      </c>
      <c r="E1077" s="371">
        <v>4.2424242424242404</v>
      </c>
    </row>
    <row r="1078" spans="1:5">
      <c r="A1078" s="371">
        <v>68</v>
      </c>
      <c r="B1078" s="371" t="s">
        <v>100</v>
      </c>
      <c r="C1078" s="371">
        <v>2024</v>
      </c>
      <c r="D1078" s="371" t="s">
        <v>61</v>
      </c>
      <c r="E1078" s="371">
        <v>4.5454545454545396</v>
      </c>
    </row>
    <row r="1079" spans="1:5">
      <c r="A1079" s="371">
        <v>70</v>
      </c>
      <c r="B1079" s="371" t="s">
        <v>101</v>
      </c>
      <c r="C1079" s="371">
        <v>2024</v>
      </c>
      <c r="D1079" s="371" t="s">
        <v>61</v>
      </c>
      <c r="E1079" s="371">
        <v>0.60606060606060597</v>
      </c>
    </row>
    <row r="1080" spans="1:5">
      <c r="A1080" s="371">
        <v>73</v>
      </c>
      <c r="B1080" s="371" t="s">
        <v>102</v>
      </c>
      <c r="C1080" s="371">
        <v>2024</v>
      </c>
      <c r="D1080" s="371" t="s">
        <v>61</v>
      </c>
      <c r="E1080" s="371">
        <v>7.5757575757575797</v>
      </c>
    </row>
    <row r="1081" spans="1:5">
      <c r="A1081" s="371">
        <v>76</v>
      </c>
      <c r="B1081" s="371" t="s">
        <v>103</v>
      </c>
      <c r="C1081" s="371">
        <v>2024</v>
      </c>
      <c r="D1081" s="371" t="s">
        <v>61</v>
      </c>
      <c r="E1081" s="371">
        <v>8.6363636363636402</v>
      </c>
    </row>
    <row r="1082" spans="1:5">
      <c r="A1082" s="371">
        <v>81</v>
      </c>
      <c r="B1082" s="371" t="s">
        <v>104</v>
      </c>
      <c r="C1082" s="371">
        <v>2024</v>
      </c>
      <c r="D1082" s="371" t="s">
        <v>61</v>
      </c>
      <c r="E1082" s="371">
        <v>3.7878787878787898</v>
      </c>
    </row>
    <row r="1083" spans="1:5">
      <c r="A1083" s="371">
        <v>85</v>
      </c>
      <c r="B1083" s="371" t="s">
        <v>105</v>
      </c>
      <c r="C1083" s="371">
        <v>2024</v>
      </c>
      <c r="D1083" s="371" t="s">
        <v>61</v>
      </c>
      <c r="E1083" s="371">
        <v>3.9393939393939399</v>
      </c>
    </row>
    <row r="1084" spans="1:5">
      <c r="A1084" s="371">
        <v>86</v>
      </c>
      <c r="B1084" s="371" t="s">
        <v>106</v>
      </c>
      <c r="C1084" s="371">
        <v>2024</v>
      </c>
      <c r="D1084" s="371" t="s">
        <v>61</v>
      </c>
      <c r="E1084" s="371">
        <v>0.15151515151515199</v>
      </c>
    </row>
    <row r="1085" spans="1:5">
      <c r="A1085" s="371">
        <v>88</v>
      </c>
      <c r="B1085" s="371" t="s">
        <v>107</v>
      </c>
      <c r="C1085" s="371">
        <v>2024</v>
      </c>
      <c r="D1085" s="371" t="s">
        <v>61</v>
      </c>
      <c r="E1085" s="371">
        <v>5</v>
      </c>
    </row>
    <row r="1086" spans="1:5">
      <c r="A1086" s="371">
        <v>91</v>
      </c>
      <c r="B1086" s="371" t="s">
        <v>108</v>
      </c>
      <c r="C1086" s="371">
        <v>2024</v>
      </c>
      <c r="D1086" s="371" t="s">
        <v>61</v>
      </c>
      <c r="E1086" s="371">
        <v>0.90909090909090895</v>
      </c>
    </row>
    <row r="1087" spans="1:5">
      <c r="A1087" s="371">
        <v>94</v>
      </c>
      <c r="B1087" s="371" t="s">
        <v>109</v>
      </c>
      <c r="C1087" s="371">
        <v>2024</v>
      </c>
      <c r="D1087" s="371" t="s">
        <v>61</v>
      </c>
      <c r="E1087" s="371">
        <v>1.8181818181818199</v>
      </c>
    </row>
    <row r="1088" spans="1:5">
      <c r="A1088" s="371">
        <v>95</v>
      </c>
      <c r="B1088" s="371" t="s">
        <v>110</v>
      </c>
      <c r="C1088" s="371">
        <v>2024</v>
      </c>
      <c r="D1088" s="371" t="s">
        <v>61</v>
      </c>
      <c r="E1088" s="371">
        <v>1.0606060606060601</v>
      </c>
    </row>
    <row r="1089" spans="1:5">
      <c r="A1089" s="371">
        <v>97</v>
      </c>
      <c r="B1089" s="371" t="s">
        <v>111</v>
      </c>
      <c r="C1089" s="371">
        <v>2024</v>
      </c>
      <c r="D1089" s="371" t="s">
        <v>61</v>
      </c>
      <c r="E1089" s="371">
        <v>1.36363636363636</v>
      </c>
    </row>
    <row r="1090" spans="1:5">
      <c r="A1090" s="371">
        <v>99</v>
      </c>
      <c r="B1090" s="371" t="s">
        <v>112</v>
      </c>
      <c r="C1090" s="371">
        <v>2024</v>
      </c>
      <c r="D1090" s="371" t="s">
        <v>61</v>
      </c>
      <c r="E1090" s="371">
        <v>4.8484848484848504</v>
      </c>
    </row>
    <row r="1091" spans="1:5">
      <c r="A1091" s="371">
        <v>5</v>
      </c>
      <c r="B1091" s="371" t="s">
        <v>79</v>
      </c>
      <c r="C1091" s="371">
        <v>2023</v>
      </c>
      <c r="D1091" s="371" t="s">
        <v>61</v>
      </c>
      <c r="E1091" s="371">
        <v>5.1515151515151496</v>
      </c>
    </row>
    <row r="1092" spans="1:5">
      <c r="A1092" s="371">
        <v>8</v>
      </c>
      <c r="B1092" s="371" t="s">
        <v>81</v>
      </c>
      <c r="C1092" s="371">
        <v>2023</v>
      </c>
      <c r="D1092" s="371" t="s">
        <v>61</v>
      </c>
      <c r="E1092" s="371">
        <v>7.4242424242424203</v>
      </c>
    </row>
    <row r="1093" spans="1:5">
      <c r="A1093" s="371">
        <v>11</v>
      </c>
      <c r="B1093" s="371" t="s">
        <v>82</v>
      </c>
      <c r="C1093" s="371">
        <v>2023</v>
      </c>
      <c r="D1093" s="371" t="s">
        <v>61</v>
      </c>
      <c r="E1093" s="371">
        <v>9.6969696969697008</v>
      </c>
    </row>
    <row r="1094" spans="1:5">
      <c r="A1094" s="371">
        <v>13</v>
      </c>
      <c r="B1094" s="371" t="s">
        <v>83</v>
      </c>
      <c r="C1094" s="371">
        <v>2023</v>
      </c>
      <c r="D1094" s="371" t="s">
        <v>61</v>
      </c>
      <c r="E1094" s="371">
        <v>3.6363636363636398</v>
      </c>
    </row>
    <row r="1095" spans="1:5">
      <c r="A1095" s="371">
        <v>15</v>
      </c>
      <c r="B1095" s="371" t="s">
        <v>84</v>
      </c>
      <c r="C1095" s="371">
        <v>2023</v>
      </c>
      <c r="D1095" s="371" t="s">
        <v>61</v>
      </c>
      <c r="E1095" s="371">
        <v>5.7575757575757596</v>
      </c>
    </row>
    <row r="1096" spans="1:5">
      <c r="A1096" s="371">
        <v>17</v>
      </c>
      <c r="B1096" s="371" t="s">
        <v>85</v>
      </c>
      <c r="C1096" s="371">
        <v>2023</v>
      </c>
      <c r="D1096" s="371" t="s">
        <v>61</v>
      </c>
      <c r="E1096" s="371">
        <v>6.8181818181818201</v>
      </c>
    </row>
    <row r="1097" spans="1:5">
      <c r="A1097" s="371">
        <v>18</v>
      </c>
      <c r="B1097" s="371" t="s">
        <v>86</v>
      </c>
      <c r="C1097" s="371">
        <v>2023</v>
      </c>
      <c r="D1097" s="371" t="s">
        <v>61</v>
      </c>
      <c r="E1097" s="371">
        <v>1.2121212121212099</v>
      </c>
    </row>
    <row r="1098" spans="1:5">
      <c r="A1098" s="371">
        <v>19</v>
      </c>
      <c r="B1098" s="371" t="s">
        <v>87</v>
      </c>
      <c r="C1098" s="371">
        <v>2023</v>
      </c>
      <c r="D1098" s="371" t="s">
        <v>61</v>
      </c>
      <c r="E1098" s="371">
        <v>5.3030303030303001</v>
      </c>
    </row>
    <row r="1099" spans="1:5">
      <c r="A1099" s="371">
        <v>20</v>
      </c>
      <c r="B1099" s="371" t="s">
        <v>88</v>
      </c>
      <c r="C1099" s="371">
        <v>2023</v>
      </c>
      <c r="D1099" s="371" t="s">
        <v>61</v>
      </c>
      <c r="E1099" s="371">
        <v>7.7272727272727302</v>
      </c>
    </row>
    <row r="1100" spans="1:5">
      <c r="A1100" s="371">
        <v>23</v>
      </c>
      <c r="B1100" s="371" t="s">
        <v>89</v>
      </c>
      <c r="C1100" s="371">
        <v>2023</v>
      </c>
      <c r="D1100" s="371" t="s">
        <v>61</v>
      </c>
      <c r="E1100" s="371">
        <v>2.5757575757575801</v>
      </c>
    </row>
    <row r="1101" spans="1:5">
      <c r="A1101" s="371">
        <v>25</v>
      </c>
      <c r="B1101" s="371" t="s">
        <v>90</v>
      </c>
      <c r="C1101" s="371">
        <v>2023</v>
      </c>
      <c r="D1101" s="371" t="s">
        <v>61</v>
      </c>
      <c r="E1101" s="371">
        <v>8.9393939393939394</v>
      </c>
    </row>
    <row r="1102" spans="1:5">
      <c r="A1102" s="371">
        <v>27</v>
      </c>
      <c r="B1102" s="371" t="s">
        <v>91</v>
      </c>
      <c r="C1102" s="371">
        <v>2023</v>
      </c>
      <c r="D1102" s="371" t="s">
        <v>61</v>
      </c>
      <c r="E1102" s="371">
        <v>0.45454545454545497</v>
      </c>
    </row>
    <row r="1103" spans="1:5">
      <c r="A1103" s="371">
        <v>41</v>
      </c>
      <c r="B1103" s="371" t="s">
        <v>92</v>
      </c>
      <c r="C1103" s="371">
        <v>2023</v>
      </c>
      <c r="D1103" s="371" t="s">
        <v>61</v>
      </c>
      <c r="E1103" s="371">
        <v>9.3939393939393891</v>
      </c>
    </row>
    <row r="1104" spans="1:5">
      <c r="A1104" s="371">
        <v>44</v>
      </c>
      <c r="B1104" s="371" t="s">
        <v>93</v>
      </c>
      <c r="C1104" s="371">
        <v>2023</v>
      </c>
      <c r="D1104" s="371" t="s">
        <v>61</v>
      </c>
      <c r="E1104" s="371">
        <v>0.75757575757575801</v>
      </c>
    </row>
    <row r="1105" spans="1:5">
      <c r="A1105" s="371">
        <v>47</v>
      </c>
      <c r="B1105" s="371" t="s">
        <v>94</v>
      </c>
      <c r="C1105" s="371">
        <v>2023</v>
      </c>
      <c r="D1105" s="371" t="s">
        <v>61</v>
      </c>
      <c r="E1105" s="371">
        <v>9.2424242424242404</v>
      </c>
    </row>
    <row r="1106" spans="1:5">
      <c r="A1106" s="371">
        <v>50</v>
      </c>
      <c r="B1106" s="371" t="s">
        <v>95</v>
      </c>
      <c r="C1106" s="371">
        <v>2023</v>
      </c>
      <c r="D1106" s="371" t="s">
        <v>61</v>
      </c>
      <c r="E1106" s="371">
        <v>3.3333333333333299</v>
      </c>
    </row>
    <row r="1107" spans="1:5">
      <c r="A1107" s="371">
        <v>52</v>
      </c>
      <c r="B1107" s="371" t="s">
        <v>96</v>
      </c>
      <c r="C1107" s="371">
        <v>2023</v>
      </c>
      <c r="D1107" s="371" t="s">
        <v>61</v>
      </c>
      <c r="E1107" s="371">
        <v>6.2121212121212102</v>
      </c>
    </row>
    <row r="1108" spans="1:5">
      <c r="A1108" s="371">
        <v>54</v>
      </c>
      <c r="B1108" s="371" t="s">
        <v>97</v>
      </c>
      <c r="C1108" s="371">
        <v>2023</v>
      </c>
      <c r="D1108" s="371" t="s">
        <v>61</v>
      </c>
      <c r="E1108" s="371">
        <v>4.6969696969696999</v>
      </c>
    </row>
    <row r="1109" spans="1:5">
      <c r="A1109" s="371">
        <v>63</v>
      </c>
      <c r="B1109" s="371" t="s">
        <v>98</v>
      </c>
      <c r="C1109" s="371">
        <v>2023</v>
      </c>
      <c r="D1109" s="371" t="s">
        <v>61</v>
      </c>
      <c r="E1109" s="371">
        <v>7.1212121212121202</v>
      </c>
    </row>
    <row r="1110" spans="1:5">
      <c r="A1110" s="371">
        <v>66</v>
      </c>
      <c r="B1110" s="371" t="s">
        <v>99</v>
      </c>
      <c r="C1110" s="371">
        <v>2023</v>
      </c>
      <c r="D1110" s="371" t="s">
        <v>61</v>
      </c>
      <c r="E1110" s="371">
        <v>8.4848484848484809</v>
      </c>
    </row>
    <row r="1111" spans="1:5">
      <c r="A1111" s="371">
        <v>68</v>
      </c>
      <c r="B1111" s="371" t="s">
        <v>100</v>
      </c>
      <c r="C1111" s="371">
        <v>2023</v>
      </c>
      <c r="D1111" s="371" t="s">
        <v>61</v>
      </c>
      <c r="E1111" s="371">
        <v>6.0606060606060597</v>
      </c>
    </row>
    <row r="1112" spans="1:5">
      <c r="A1112" s="371">
        <v>70</v>
      </c>
      <c r="B1112" s="371" t="s">
        <v>101</v>
      </c>
      <c r="C1112" s="371">
        <v>2023</v>
      </c>
      <c r="D1112" s="371" t="s">
        <v>61</v>
      </c>
      <c r="E1112" s="371">
        <v>1.9696969696969699</v>
      </c>
    </row>
    <row r="1113" spans="1:5">
      <c r="A1113" s="371">
        <v>73</v>
      </c>
      <c r="B1113" s="371" t="s">
        <v>102</v>
      </c>
      <c r="C1113" s="371">
        <v>2023</v>
      </c>
      <c r="D1113" s="371" t="s">
        <v>61</v>
      </c>
      <c r="E1113" s="371">
        <v>4.39393939393939</v>
      </c>
    </row>
    <row r="1114" spans="1:5">
      <c r="A1114" s="371">
        <v>76</v>
      </c>
      <c r="B1114" s="371" t="s">
        <v>103</v>
      </c>
      <c r="C1114" s="371">
        <v>2023</v>
      </c>
      <c r="D1114" s="371" t="s">
        <v>61</v>
      </c>
      <c r="E1114" s="371">
        <v>9.0909090909090899</v>
      </c>
    </row>
    <row r="1115" spans="1:5">
      <c r="A1115" s="371">
        <v>81</v>
      </c>
      <c r="B1115" s="371" t="s">
        <v>104</v>
      </c>
      <c r="C1115" s="371">
        <v>2023</v>
      </c>
      <c r="D1115" s="371" t="s">
        <v>61</v>
      </c>
      <c r="E1115" s="371">
        <v>5.9090909090909101</v>
      </c>
    </row>
    <row r="1116" spans="1:5">
      <c r="A1116" s="371">
        <v>85</v>
      </c>
      <c r="B1116" s="371" t="s">
        <v>105</v>
      </c>
      <c r="C1116" s="371">
        <v>2023</v>
      </c>
      <c r="D1116" s="371" t="s">
        <v>61</v>
      </c>
      <c r="E1116" s="371">
        <v>2.1212121212121202</v>
      </c>
    </row>
    <row r="1117" spans="1:5">
      <c r="A1117" s="371">
        <v>86</v>
      </c>
      <c r="B1117" s="371" t="s">
        <v>106</v>
      </c>
      <c r="C1117" s="371">
        <v>2023</v>
      </c>
      <c r="D1117" s="371" t="s">
        <v>61</v>
      </c>
      <c r="E1117" s="371">
        <v>2.8787878787878798</v>
      </c>
    </row>
    <row r="1118" spans="1:5">
      <c r="A1118" s="371">
        <v>88</v>
      </c>
      <c r="B1118" s="371" t="s">
        <v>107</v>
      </c>
      <c r="C1118" s="371">
        <v>2023</v>
      </c>
      <c r="D1118" s="371" t="s">
        <v>61</v>
      </c>
      <c r="E1118" s="371">
        <v>10</v>
      </c>
    </row>
    <row r="1119" spans="1:5">
      <c r="A1119" s="371">
        <v>91</v>
      </c>
      <c r="B1119" s="371" t="s">
        <v>108</v>
      </c>
      <c r="C1119" s="371">
        <v>2023</v>
      </c>
      <c r="D1119" s="371" t="s">
        <v>61</v>
      </c>
      <c r="E1119" s="371">
        <v>6.6666666666666696</v>
      </c>
    </row>
    <row r="1120" spans="1:5">
      <c r="A1120" s="371">
        <v>94</v>
      </c>
      <c r="B1120" s="371" t="s">
        <v>109</v>
      </c>
      <c r="C1120" s="371">
        <v>2023</v>
      </c>
      <c r="D1120" s="371" t="s">
        <v>61</v>
      </c>
      <c r="E1120" s="371">
        <v>0.30303030303030298</v>
      </c>
    </row>
    <row r="1121" spans="1:5">
      <c r="A1121" s="371">
        <v>95</v>
      </c>
      <c r="B1121" s="371" t="s">
        <v>110</v>
      </c>
      <c r="C1121" s="371">
        <v>2023</v>
      </c>
      <c r="D1121" s="371" t="s">
        <v>61</v>
      </c>
      <c r="E1121" s="371">
        <v>6.5151515151515103</v>
      </c>
    </row>
    <row r="1122" spans="1:5">
      <c r="A1122" s="371">
        <v>97</v>
      </c>
      <c r="B1122" s="371" t="s">
        <v>111</v>
      </c>
      <c r="C1122" s="371">
        <v>2023</v>
      </c>
      <c r="D1122" s="371" t="s">
        <v>61</v>
      </c>
      <c r="E1122" s="371">
        <v>2.2727272727272698</v>
      </c>
    </row>
    <row r="1123" spans="1:5">
      <c r="A1123" s="371">
        <v>99</v>
      </c>
      <c r="B1123" s="371" t="s">
        <v>112</v>
      </c>
      <c r="C1123" s="371">
        <v>2023</v>
      </c>
      <c r="D1123" s="371" t="s">
        <v>61</v>
      </c>
      <c r="E1123" s="371">
        <v>1.6666666666666701</v>
      </c>
    </row>
    <row r="1124" spans="1:5">
      <c r="A1124" s="371">
        <v>5</v>
      </c>
      <c r="B1124" s="371" t="s">
        <v>79</v>
      </c>
      <c r="C1124" s="371">
        <v>2024</v>
      </c>
      <c r="D1124" s="371" t="s">
        <v>62</v>
      </c>
      <c r="E1124" s="371">
        <v>8.1818181818181799</v>
      </c>
    </row>
    <row r="1125" spans="1:5">
      <c r="A1125" s="371">
        <v>8</v>
      </c>
      <c r="B1125" s="371" t="s">
        <v>81</v>
      </c>
      <c r="C1125" s="371">
        <v>2024</v>
      </c>
      <c r="D1125" s="371" t="s">
        <v>62</v>
      </c>
      <c r="E1125" s="371">
        <v>9.5454545454545503</v>
      </c>
    </row>
    <row r="1126" spans="1:5">
      <c r="A1126" s="371">
        <v>11</v>
      </c>
      <c r="B1126" s="371" t="s">
        <v>82</v>
      </c>
      <c r="C1126" s="371">
        <v>2024</v>
      </c>
      <c r="D1126" s="371" t="s">
        <v>62</v>
      </c>
      <c r="E1126" s="371">
        <v>4.39393939393939</v>
      </c>
    </row>
    <row r="1127" spans="1:5">
      <c r="A1127" s="371">
        <v>13</v>
      </c>
      <c r="B1127" s="371" t="s">
        <v>83</v>
      </c>
      <c r="C1127" s="371">
        <v>2024</v>
      </c>
      <c r="D1127" s="371" t="s">
        <v>62</v>
      </c>
      <c r="E1127" s="371">
        <v>6.3636363636363598</v>
      </c>
    </row>
    <row r="1128" spans="1:5">
      <c r="A1128" s="371">
        <v>15</v>
      </c>
      <c r="B1128" s="371" t="s">
        <v>84</v>
      </c>
      <c r="C1128" s="371">
        <v>2024</v>
      </c>
      <c r="D1128" s="371" t="s">
        <v>62</v>
      </c>
      <c r="E1128" s="371">
        <v>1.8181818181818199</v>
      </c>
    </row>
    <row r="1129" spans="1:5">
      <c r="A1129" s="371">
        <v>17</v>
      </c>
      <c r="B1129" s="371" t="s">
        <v>85</v>
      </c>
      <c r="C1129" s="371">
        <v>2024</v>
      </c>
      <c r="D1129" s="371" t="s">
        <v>62</v>
      </c>
      <c r="E1129" s="371">
        <v>4.0909090909090899</v>
      </c>
    </row>
    <row r="1130" spans="1:5">
      <c r="A1130" s="371">
        <v>18</v>
      </c>
      <c r="B1130" s="371" t="s">
        <v>86</v>
      </c>
      <c r="C1130" s="371">
        <v>2024</v>
      </c>
      <c r="D1130" s="371" t="s">
        <v>62</v>
      </c>
      <c r="E1130" s="371">
        <v>3.4848484848484902</v>
      </c>
    </row>
    <row r="1131" spans="1:5">
      <c r="A1131" s="371">
        <v>19</v>
      </c>
      <c r="B1131" s="371" t="s">
        <v>87</v>
      </c>
      <c r="C1131" s="371">
        <v>2024</v>
      </c>
      <c r="D1131" s="371" t="s">
        <v>62</v>
      </c>
      <c r="E1131" s="371">
        <v>0.30303030303030298</v>
      </c>
    </row>
    <row r="1132" spans="1:5">
      <c r="A1132" s="371">
        <v>20</v>
      </c>
      <c r="B1132" s="371" t="s">
        <v>88</v>
      </c>
      <c r="C1132" s="371">
        <v>2024</v>
      </c>
      <c r="D1132" s="371" t="s">
        <v>62</v>
      </c>
      <c r="E1132" s="371">
        <v>2.8787878787878798</v>
      </c>
    </row>
    <row r="1133" spans="1:5">
      <c r="A1133" s="371">
        <v>23</v>
      </c>
      <c r="B1133" s="371" t="s">
        <v>89</v>
      </c>
      <c r="C1133" s="371">
        <v>2024</v>
      </c>
      <c r="D1133" s="371" t="s">
        <v>62</v>
      </c>
      <c r="E1133" s="371">
        <v>5.4545454545454497</v>
      </c>
    </row>
    <row r="1134" spans="1:5">
      <c r="A1134" s="371">
        <v>25</v>
      </c>
      <c r="B1134" s="371" t="s">
        <v>90</v>
      </c>
      <c r="C1134" s="371">
        <v>2024</v>
      </c>
      <c r="D1134" s="371" t="s">
        <v>62</v>
      </c>
      <c r="E1134" s="371">
        <v>2.1212121212121202</v>
      </c>
    </row>
    <row r="1135" spans="1:5">
      <c r="A1135" s="371">
        <v>27</v>
      </c>
      <c r="B1135" s="371" t="s">
        <v>91</v>
      </c>
      <c r="C1135" s="371">
        <v>2024</v>
      </c>
      <c r="D1135" s="371" t="s">
        <v>62</v>
      </c>
      <c r="E1135" s="371">
        <v>9.2424242424242404</v>
      </c>
    </row>
    <row r="1136" spans="1:5">
      <c r="A1136" s="371">
        <v>41</v>
      </c>
      <c r="B1136" s="371" t="s">
        <v>92</v>
      </c>
      <c r="C1136" s="371">
        <v>2024</v>
      </c>
      <c r="D1136" s="371" t="s">
        <v>62</v>
      </c>
      <c r="E1136" s="371">
        <v>7.1212121212121202</v>
      </c>
    </row>
    <row r="1137" spans="1:5">
      <c r="A1137" s="371">
        <v>44</v>
      </c>
      <c r="B1137" s="371" t="s">
        <v>93</v>
      </c>
      <c r="C1137" s="371">
        <v>2024</v>
      </c>
      <c r="D1137" s="371" t="s">
        <v>62</v>
      </c>
      <c r="E1137" s="371">
        <v>3.7878787878787898</v>
      </c>
    </row>
    <row r="1138" spans="1:5">
      <c r="A1138" s="371">
        <v>47</v>
      </c>
      <c r="B1138" s="371" t="s">
        <v>94</v>
      </c>
      <c r="C1138" s="371">
        <v>2024</v>
      </c>
      <c r="D1138" s="371" t="s">
        <v>62</v>
      </c>
      <c r="E1138" s="371">
        <v>5.1515151515151496</v>
      </c>
    </row>
    <row r="1139" spans="1:5">
      <c r="A1139" s="371">
        <v>50</v>
      </c>
      <c r="B1139" s="371" t="s">
        <v>95</v>
      </c>
      <c r="C1139" s="371">
        <v>2024</v>
      </c>
      <c r="D1139" s="371" t="s">
        <v>62</v>
      </c>
      <c r="E1139" s="371">
        <v>0.75757575757575801</v>
      </c>
    </row>
    <row r="1140" spans="1:5">
      <c r="A1140" s="371">
        <v>52</v>
      </c>
      <c r="B1140" s="371" t="s">
        <v>96</v>
      </c>
      <c r="C1140" s="371">
        <v>2024</v>
      </c>
      <c r="D1140" s="371" t="s">
        <v>62</v>
      </c>
      <c r="E1140" s="371">
        <v>3.6363636363636398</v>
      </c>
    </row>
    <row r="1141" spans="1:5">
      <c r="A1141" s="371">
        <v>54</v>
      </c>
      <c r="B1141" s="371" t="s">
        <v>97</v>
      </c>
      <c r="C1141" s="371">
        <v>2024</v>
      </c>
      <c r="D1141" s="371" t="s">
        <v>62</v>
      </c>
      <c r="E1141" s="371">
        <v>2.7272727272727302</v>
      </c>
    </row>
    <row r="1142" spans="1:5">
      <c r="A1142" s="371">
        <v>63</v>
      </c>
      <c r="B1142" s="371" t="s">
        <v>98</v>
      </c>
      <c r="C1142" s="371">
        <v>2024</v>
      </c>
      <c r="D1142" s="371" t="s">
        <v>62</v>
      </c>
      <c r="E1142" s="371">
        <v>2.5757575757575801</v>
      </c>
    </row>
    <row r="1143" spans="1:5">
      <c r="A1143" s="371">
        <v>66</v>
      </c>
      <c r="B1143" s="371" t="s">
        <v>99</v>
      </c>
      <c r="C1143" s="371">
        <v>2024</v>
      </c>
      <c r="D1143" s="371" t="s">
        <v>62</v>
      </c>
      <c r="E1143" s="371">
        <v>5.3030303030303001</v>
      </c>
    </row>
    <row r="1144" spans="1:5">
      <c r="A1144" s="371">
        <v>68</v>
      </c>
      <c r="B1144" s="371" t="s">
        <v>100</v>
      </c>
      <c r="C1144" s="371">
        <v>2024</v>
      </c>
      <c r="D1144" s="371" t="s">
        <v>62</v>
      </c>
      <c r="E1144" s="371">
        <v>6.0606060606060597</v>
      </c>
    </row>
    <row r="1145" spans="1:5">
      <c r="A1145" s="371">
        <v>70</v>
      </c>
      <c r="B1145" s="371" t="s">
        <v>101</v>
      </c>
      <c r="C1145" s="371">
        <v>2024</v>
      </c>
      <c r="D1145" s="371" t="s">
        <v>62</v>
      </c>
      <c r="E1145" s="371">
        <v>6.9696969696969697</v>
      </c>
    </row>
    <row r="1146" spans="1:5">
      <c r="A1146" s="371">
        <v>73</v>
      </c>
      <c r="B1146" s="371" t="s">
        <v>102</v>
      </c>
      <c r="C1146" s="371">
        <v>2024</v>
      </c>
      <c r="D1146" s="371" t="s">
        <v>62</v>
      </c>
      <c r="E1146" s="371">
        <v>7.8787878787878798</v>
      </c>
    </row>
    <row r="1147" spans="1:5">
      <c r="A1147" s="371">
        <v>76</v>
      </c>
      <c r="B1147" s="371" t="s">
        <v>103</v>
      </c>
      <c r="C1147" s="371">
        <v>2024</v>
      </c>
      <c r="D1147" s="371" t="s">
        <v>62</v>
      </c>
      <c r="E1147" s="371">
        <v>3.1818181818181799</v>
      </c>
    </row>
    <row r="1148" spans="1:5">
      <c r="A1148" s="371">
        <v>81</v>
      </c>
      <c r="B1148" s="371" t="s">
        <v>104</v>
      </c>
      <c r="C1148" s="371">
        <v>2024</v>
      </c>
      <c r="D1148" s="371" t="s">
        <v>62</v>
      </c>
      <c r="E1148" s="371">
        <v>4.2424242424242404</v>
      </c>
    </row>
    <row r="1149" spans="1:5">
      <c r="A1149" s="371">
        <v>85</v>
      </c>
      <c r="B1149" s="371" t="s">
        <v>105</v>
      </c>
      <c r="C1149" s="371">
        <v>2024</v>
      </c>
      <c r="D1149" s="371" t="s">
        <v>62</v>
      </c>
      <c r="E1149" s="371">
        <v>0.60606060606060597</v>
      </c>
    </row>
    <row r="1150" spans="1:5">
      <c r="A1150" s="371">
        <v>86</v>
      </c>
      <c r="B1150" s="371" t="s">
        <v>106</v>
      </c>
      <c r="C1150" s="371">
        <v>2024</v>
      </c>
      <c r="D1150" s="371" t="s">
        <v>62</v>
      </c>
      <c r="E1150" s="371">
        <v>8.9393939393939394</v>
      </c>
    </row>
    <row r="1151" spans="1:5">
      <c r="A1151" s="371">
        <v>88</v>
      </c>
      <c r="B1151" s="371" t="s">
        <v>107</v>
      </c>
      <c r="C1151" s="371">
        <v>2024</v>
      </c>
      <c r="D1151" s="371" t="s">
        <v>62</v>
      </c>
      <c r="E1151" s="371">
        <v>9.6969696969697008</v>
      </c>
    </row>
    <row r="1152" spans="1:5">
      <c r="A1152" s="371">
        <v>91</v>
      </c>
      <c r="B1152" s="371" t="s">
        <v>108</v>
      </c>
      <c r="C1152" s="371">
        <v>2024</v>
      </c>
      <c r="D1152" s="371" t="s">
        <v>62</v>
      </c>
      <c r="E1152" s="371">
        <v>3.0303030303030298</v>
      </c>
    </row>
    <row r="1153" spans="1:5">
      <c r="A1153" s="371">
        <v>94</v>
      </c>
      <c r="B1153" s="371" t="s">
        <v>109</v>
      </c>
      <c r="C1153" s="371">
        <v>2024</v>
      </c>
      <c r="D1153" s="371" t="s">
        <v>62</v>
      </c>
      <c r="E1153" s="371">
        <v>5</v>
      </c>
    </row>
    <row r="1154" spans="1:5">
      <c r="A1154" s="371">
        <v>95</v>
      </c>
      <c r="B1154" s="371" t="s">
        <v>110</v>
      </c>
      <c r="C1154" s="371">
        <v>2024</v>
      </c>
      <c r="D1154" s="371" t="s">
        <v>62</v>
      </c>
      <c r="E1154" s="371">
        <v>1.0606060606060601</v>
      </c>
    </row>
    <row r="1155" spans="1:5">
      <c r="A1155" s="371">
        <v>97</v>
      </c>
      <c r="B1155" s="371" t="s">
        <v>111</v>
      </c>
      <c r="C1155" s="371">
        <v>2024</v>
      </c>
      <c r="D1155" s="371" t="s">
        <v>62</v>
      </c>
      <c r="E1155" s="371">
        <v>9.0909090909090899</v>
      </c>
    </row>
    <row r="1156" spans="1:5">
      <c r="A1156" s="371">
        <v>99</v>
      </c>
      <c r="B1156" s="371" t="s">
        <v>112</v>
      </c>
      <c r="C1156" s="371">
        <v>2024</v>
      </c>
      <c r="D1156" s="371" t="s">
        <v>62</v>
      </c>
      <c r="E1156" s="371">
        <v>6.5151515151515103</v>
      </c>
    </row>
    <row r="1157" spans="1:5">
      <c r="A1157" s="371">
        <v>5</v>
      </c>
      <c r="B1157" s="371" t="s">
        <v>79</v>
      </c>
      <c r="C1157" s="371">
        <v>2023</v>
      </c>
      <c r="D1157" s="371" t="s">
        <v>62</v>
      </c>
      <c r="E1157" s="371">
        <v>7.7272727272727302</v>
      </c>
    </row>
    <row r="1158" spans="1:5">
      <c r="A1158" s="371">
        <v>8</v>
      </c>
      <c r="B1158" s="371" t="s">
        <v>81</v>
      </c>
      <c r="C1158" s="371">
        <v>2023</v>
      </c>
      <c r="D1158" s="371" t="s">
        <v>62</v>
      </c>
      <c r="E1158" s="371">
        <v>7.2727272727272698</v>
      </c>
    </row>
    <row r="1159" spans="1:5">
      <c r="A1159" s="371">
        <v>11</v>
      </c>
      <c r="B1159" s="371" t="s">
        <v>82</v>
      </c>
      <c r="C1159" s="371">
        <v>2023</v>
      </c>
      <c r="D1159" s="371" t="s">
        <v>62</v>
      </c>
      <c r="E1159" s="371">
        <v>1.51515151515152</v>
      </c>
    </row>
    <row r="1160" spans="1:5">
      <c r="A1160" s="371">
        <v>13</v>
      </c>
      <c r="B1160" s="371" t="s">
        <v>83</v>
      </c>
      <c r="C1160" s="371">
        <v>2023</v>
      </c>
      <c r="D1160" s="371" t="s">
        <v>62</v>
      </c>
      <c r="E1160" s="371">
        <v>7.5757575757575797</v>
      </c>
    </row>
    <row r="1161" spans="1:5">
      <c r="A1161" s="371">
        <v>15</v>
      </c>
      <c r="B1161" s="371" t="s">
        <v>84</v>
      </c>
      <c r="C1161" s="371">
        <v>2023</v>
      </c>
      <c r="D1161" s="371" t="s">
        <v>62</v>
      </c>
      <c r="E1161" s="371">
        <v>9.3939393939393891</v>
      </c>
    </row>
    <row r="1162" spans="1:5">
      <c r="A1162" s="371">
        <v>17</v>
      </c>
      <c r="B1162" s="371" t="s">
        <v>85</v>
      </c>
      <c r="C1162" s="371">
        <v>2023</v>
      </c>
      <c r="D1162" s="371" t="s">
        <v>62</v>
      </c>
      <c r="E1162" s="371">
        <v>1.6666666666666701</v>
      </c>
    </row>
    <row r="1163" spans="1:5">
      <c r="A1163" s="371">
        <v>18</v>
      </c>
      <c r="B1163" s="371" t="s">
        <v>86</v>
      </c>
      <c r="C1163" s="371">
        <v>2023</v>
      </c>
      <c r="D1163" s="371" t="s">
        <v>62</v>
      </c>
      <c r="E1163" s="371">
        <v>6.2121212121212102</v>
      </c>
    </row>
    <row r="1164" spans="1:5">
      <c r="A1164" s="371">
        <v>19</v>
      </c>
      <c r="B1164" s="371" t="s">
        <v>87</v>
      </c>
      <c r="C1164" s="371">
        <v>2023</v>
      </c>
      <c r="D1164" s="371" t="s">
        <v>62</v>
      </c>
      <c r="E1164" s="371">
        <v>1.9696969696969699</v>
      </c>
    </row>
    <row r="1165" spans="1:5">
      <c r="A1165" s="371">
        <v>20</v>
      </c>
      <c r="B1165" s="371" t="s">
        <v>88</v>
      </c>
      <c r="C1165" s="371">
        <v>2023</v>
      </c>
      <c r="D1165" s="371" t="s">
        <v>62</v>
      </c>
      <c r="E1165" s="371">
        <v>6.6666666666666696</v>
      </c>
    </row>
    <row r="1166" spans="1:5">
      <c r="A1166" s="371">
        <v>23</v>
      </c>
      <c r="B1166" s="371" t="s">
        <v>89</v>
      </c>
      <c r="C1166" s="371">
        <v>2023</v>
      </c>
      <c r="D1166" s="371" t="s">
        <v>62</v>
      </c>
      <c r="E1166" s="371">
        <v>4.5454545454545396</v>
      </c>
    </row>
    <row r="1167" spans="1:5">
      <c r="A1167" s="371">
        <v>25</v>
      </c>
      <c r="B1167" s="371" t="s">
        <v>90</v>
      </c>
      <c r="C1167" s="371">
        <v>2023</v>
      </c>
      <c r="D1167" s="371" t="s">
        <v>62</v>
      </c>
      <c r="E1167" s="371">
        <v>1.2121212121212099</v>
      </c>
    </row>
    <row r="1168" spans="1:5">
      <c r="A1168" s="371">
        <v>27</v>
      </c>
      <c r="B1168" s="371" t="s">
        <v>91</v>
      </c>
      <c r="C1168" s="371">
        <v>2023</v>
      </c>
      <c r="D1168" s="371" t="s">
        <v>62</v>
      </c>
      <c r="E1168" s="371">
        <v>5.9090909090909101</v>
      </c>
    </row>
    <row r="1169" spans="1:5">
      <c r="A1169" s="371">
        <v>41</v>
      </c>
      <c r="B1169" s="371" t="s">
        <v>92</v>
      </c>
      <c r="C1169" s="371">
        <v>2023</v>
      </c>
      <c r="D1169" s="371" t="s">
        <v>62</v>
      </c>
      <c r="E1169" s="371">
        <v>8.3333333333333304</v>
      </c>
    </row>
    <row r="1170" spans="1:5">
      <c r="A1170" s="371">
        <v>44</v>
      </c>
      <c r="B1170" s="371" t="s">
        <v>93</v>
      </c>
      <c r="C1170" s="371">
        <v>2023</v>
      </c>
      <c r="D1170" s="371" t="s">
        <v>62</v>
      </c>
      <c r="E1170" s="371">
        <v>6.8181818181818201</v>
      </c>
    </row>
    <row r="1171" spans="1:5">
      <c r="A1171" s="371">
        <v>47</v>
      </c>
      <c r="B1171" s="371" t="s">
        <v>94</v>
      </c>
      <c r="C1171" s="371">
        <v>2023</v>
      </c>
      <c r="D1171" s="371" t="s">
        <v>62</v>
      </c>
      <c r="E1171" s="371">
        <v>2.2727272727272698</v>
      </c>
    </row>
    <row r="1172" spans="1:5">
      <c r="A1172" s="371">
        <v>50</v>
      </c>
      <c r="B1172" s="371" t="s">
        <v>95</v>
      </c>
      <c r="C1172" s="371">
        <v>2023</v>
      </c>
      <c r="D1172" s="371" t="s">
        <v>62</v>
      </c>
      <c r="E1172" s="371">
        <v>3.3333333333333299</v>
      </c>
    </row>
    <row r="1173" spans="1:5">
      <c r="A1173" s="371">
        <v>52</v>
      </c>
      <c r="B1173" s="371" t="s">
        <v>96</v>
      </c>
      <c r="C1173" s="371">
        <v>2023</v>
      </c>
      <c r="D1173" s="371" t="s">
        <v>62</v>
      </c>
      <c r="E1173" s="371">
        <v>4.6969696969696999</v>
      </c>
    </row>
    <row r="1174" spans="1:5">
      <c r="A1174" s="371">
        <v>54</v>
      </c>
      <c r="B1174" s="371" t="s">
        <v>97</v>
      </c>
      <c r="C1174" s="371">
        <v>2023</v>
      </c>
      <c r="D1174" s="371" t="s">
        <v>62</v>
      </c>
      <c r="E1174" s="371">
        <v>2.4242424242424199</v>
      </c>
    </row>
    <row r="1175" spans="1:5">
      <c r="A1175" s="371">
        <v>63</v>
      </c>
      <c r="B1175" s="371" t="s">
        <v>98</v>
      </c>
      <c r="C1175" s="371">
        <v>2023</v>
      </c>
      <c r="D1175" s="371" t="s">
        <v>62</v>
      </c>
      <c r="E1175" s="371">
        <v>5.7575757575757596</v>
      </c>
    </row>
    <row r="1176" spans="1:5">
      <c r="A1176" s="371">
        <v>66</v>
      </c>
      <c r="B1176" s="371" t="s">
        <v>99</v>
      </c>
      <c r="C1176" s="371">
        <v>2023</v>
      </c>
      <c r="D1176" s="371" t="s">
        <v>62</v>
      </c>
      <c r="E1176" s="371">
        <v>0.90909090909090895</v>
      </c>
    </row>
    <row r="1177" spans="1:5">
      <c r="A1177" s="371">
        <v>68</v>
      </c>
      <c r="B1177" s="371" t="s">
        <v>100</v>
      </c>
      <c r="C1177" s="371">
        <v>2023</v>
      </c>
      <c r="D1177" s="371" t="s">
        <v>62</v>
      </c>
      <c r="E1177" s="371">
        <v>8.0303030303030294</v>
      </c>
    </row>
    <row r="1178" spans="1:5">
      <c r="A1178" s="371">
        <v>70</v>
      </c>
      <c r="B1178" s="371" t="s">
        <v>101</v>
      </c>
      <c r="C1178" s="371">
        <v>2023</v>
      </c>
      <c r="D1178" s="371" t="s">
        <v>62</v>
      </c>
      <c r="E1178" s="371">
        <v>5.60606060606061</v>
      </c>
    </row>
    <row r="1179" spans="1:5">
      <c r="A1179" s="371">
        <v>73</v>
      </c>
      <c r="B1179" s="371" t="s">
        <v>102</v>
      </c>
      <c r="C1179" s="371">
        <v>2023</v>
      </c>
      <c r="D1179" s="371" t="s">
        <v>62</v>
      </c>
      <c r="E1179" s="371">
        <v>3.9393939393939399</v>
      </c>
    </row>
    <row r="1180" spans="1:5">
      <c r="A1180" s="371">
        <v>76</v>
      </c>
      <c r="B1180" s="371" t="s">
        <v>103</v>
      </c>
      <c r="C1180" s="371">
        <v>2023</v>
      </c>
      <c r="D1180" s="371" t="s">
        <v>62</v>
      </c>
      <c r="E1180" s="371">
        <v>1.36363636363636</v>
      </c>
    </row>
    <row r="1181" spans="1:5">
      <c r="A1181" s="371">
        <v>81</v>
      </c>
      <c r="B1181" s="371" t="s">
        <v>104</v>
      </c>
      <c r="C1181" s="371">
        <v>2023</v>
      </c>
      <c r="D1181" s="371" t="s">
        <v>62</v>
      </c>
      <c r="E1181" s="371">
        <v>8.6363636363636402</v>
      </c>
    </row>
    <row r="1182" spans="1:5">
      <c r="A1182" s="371">
        <v>85</v>
      </c>
      <c r="B1182" s="371" t="s">
        <v>105</v>
      </c>
      <c r="C1182" s="371">
        <v>2023</v>
      </c>
      <c r="D1182" s="371" t="s">
        <v>62</v>
      </c>
      <c r="E1182" s="371">
        <v>0.45454545454545497</v>
      </c>
    </row>
    <row r="1183" spans="1:5">
      <c r="A1183" s="371">
        <v>86</v>
      </c>
      <c r="B1183" s="371" t="s">
        <v>106</v>
      </c>
      <c r="C1183" s="371">
        <v>2023</v>
      </c>
      <c r="D1183" s="371" t="s">
        <v>62</v>
      </c>
      <c r="E1183" s="371">
        <v>8.7878787878787907</v>
      </c>
    </row>
    <row r="1184" spans="1:5">
      <c r="A1184" s="371">
        <v>88</v>
      </c>
      <c r="B1184" s="371" t="s">
        <v>107</v>
      </c>
      <c r="C1184" s="371">
        <v>2023</v>
      </c>
      <c r="D1184" s="371" t="s">
        <v>62</v>
      </c>
      <c r="E1184" s="371">
        <v>10</v>
      </c>
    </row>
    <row r="1185" spans="1:5">
      <c r="A1185" s="371">
        <v>91</v>
      </c>
      <c r="B1185" s="371" t="s">
        <v>108</v>
      </c>
      <c r="C1185" s="371">
        <v>2023</v>
      </c>
      <c r="D1185" s="371" t="s">
        <v>62</v>
      </c>
      <c r="E1185" s="371">
        <v>9.8484848484848495</v>
      </c>
    </row>
    <row r="1186" spans="1:5">
      <c r="A1186" s="371">
        <v>94</v>
      </c>
      <c r="B1186" s="371" t="s">
        <v>109</v>
      </c>
      <c r="C1186" s="371">
        <v>2023</v>
      </c>
      <c r="D1186" s="371" t="s">
        <v>62</v>
      </c>
      <c r="E1186" s="371">
        <v>7.4242424242424203</v>
      </c>
    </row>
    <row r="1187" spans="1:5">
      <c r="A1187" s="371">
        <v>95</v>
      </c>
      <c r="B1187" s="371" t="s">
        <v>110</v>
      </c>
      <c r="C1187" s="371">
        <v>2023</v>
      </c>
      <c r="D1187" s="371" t="s">
        <v>62</v>
      </c>
      <c r="E1187" s="371">
        <v>0.15151515151515199</v>
      </c>
    </row>
    <row r="1188" spans="1:5">
      <c r="A1188" s="371">
        <v>97</v>
      </c>
      <c r="B1188" s="371" t="s">
        <v>111</v>
      </c>
      <c r="C1188" s="371">
        <v>2023</v>
      </c>
      <c r="D1188" s="371" t="s">
        <v>62</v>
      </c>
      <c r="E1188" s="371">
        <v>4.8484848484848504</v>
      </c>
    </row>
    <row r="1189" spans="1:5">
      <c r="A1189" s="371">
        <v>99</v>
      </c>
      <c r="B1189" s="371" t="s">
        <v>112</v>
      </c>
      <c r="C1189" s="371">
        <v>2023</v>
      </c>
      <c r="D1189" s="371" t="s">
        <v>62</v>
      </c>
      <c r="E1189" s="371">
        <v>8.4848484848484809</v>
      </c>
    </row>
    <row r="1190" spans="1:5">
      <c r="A1190" s="371">
        <v>5</v>
      </c>
      <c r="B1190" s="371" t="s">
        <v>79</v>
      </c>
      <c r="C1190" s="371">
        <v>2024</v>
      </c>
      <c r="D1190" s="371" t="s">
        <v>63</v>
      </c>
      <c r="E1190" s="371">
        <v>8.4848484848484809</v>
      </c>
    </row>
    <row r="1191" spans="1:5">
      <c r="A1191" s="371">
        <v>8</v>
      </c>
      <c r="B1191" s="371" t="s">
        <v>81</v>
      </c>
      <c r="C1191" s="371">
        <v>2024</v>
      </c>
      <c r="D1191" s="371" t="s">
        <v>63</v>
      </c>
      <c r="E1191" s="371">
        <v>5.7575757575757596</v>
      </c>
    </row>
    <row r="1192" spans="1:5">
      <c r="A1192" s="371">
        <v>11</v>
      </c>
      <c r="B1192" s="371" t="s">
        <v>82</v>
      </c>
      <c r="C1192" s="371">
        <v>2024</v>
      </c>
      <c r="D1192" s="371" t="s">
        <v>63</v>
      </c>
      <c r="E1192" s="371">
        <v>7.8787878787878798</v>
      </c>
    </row>
    <row r="1193" spans="1:5">
      <c r="A1193" s="371">
        <v>13</v>
      </c>
      <c r="B1193" s="371" t="s">
        <v>83</v>
      </c>
      <c r="C1193" s="371">
        <v>2024</v>
      </c>
      <c r="D1193" s="371" t="s">
        <v>63</v>
      </c>
      <c r="E1193" s="371">
        <v>5.60606060606061</v>
      </c>
    </row>
    <row r="1194" spans="1:5">
      <c r="A1194" s="371">
        <v>15</v>
      </c>
      <c r="B1194" s="371" t="s">
        <v>84</v>
      </c>
      <c r="C1194" s="371">
        <v>2024</v>
      </c>
      <c r="D1194" s="371" t="s">
        <v>63</v>
      </c>
      <c r="E1194" s="371">
        <v>3.0303030303030298</v>
      </c>
    </row>
    <row r="1195" spans="1:5">
      <c r="A1195" s="371">
        <v>17</v>
      </c>
      <c r="B1195" s="371" t="s">
        <v>85</v>
      </c>
      <c r="C1195" s="371">
        <v>2024</v>
      </c>
      <c r="D1195" s="371" t="s">
        <v>63</v>
      </c>
      <c r="E1195" s="371">
        <v>6.3636363636363598</v>
      </c>
    </row>
    <row r="1196" spans="1:5">
      <c r="A1196" s="371">
        <v>18</v>
      </c>
      <c r="B1196" s="371" t="s">
        <v>86</v>
      </c>
      <c r="C1196" s="371">
        <v>2024</v>
      </c>
      <c r="D1196" s="371" t="s">
        <v>63</v>
      </c>
      <c r="E1196" s="371">
        <v>4.39393939393939</v>
      </c>
    </row>
    <row r="1197" spans="1:5">
      <c r="A1197" s="371">
        <v>19</v>
      </c>
      <c r="B1197" s="371" t="s">
        <v>87</v>
      </c>
      <c r="C1197" s="371">
        <v>2024</v>
      </c>
      <c r="D1197" s="371" t="s">
        <v>63</v>
      </c>
      <c r="E1197" s="371">
        <v>8.7878787878787907</v>
      </c>
    </row>
    <row r="1198" spans="1:5">
      <c r="A1198" s="371">
        <v>20</v>
      </c>
      <c r="B1198" s="371" t="s">
        <v>88</v>
      </c>
      <c r="C1198" s="371">
        <v>2024</v>
      </c>
      <c r="D1198" s="371" t="s">
        <v>63</v>
      </c>
      <c r="E1198" s="371">
        <v>7.7272727272727302</v>
      </c>
    </row>
    <row r="1199" spans="1:5">
      <c r="A1199" s="371">
        <v>23</v>
      </c>
      <c r="B1199" s="371" t="s">
        <v>89</v>
      </c>
      <c r="C1199" s="371">
        <v>2024</v>
      </c>
      <c r="D1199" s="371" t="s">
        <v>63</v>
      </c>
      <c r="E1199" s="371">
        <v>7.1212121212121202</v>
      </c>
    </row>
    <row r="1200" spans="1:5">
      <c r="A1200" s="371">
        <v>25</v>
      </c>
      <c r="B1200" s="371" t="s">
        <v>90</v>
      </c>
      <c r="C1200" s="371">
        <v>2024</v>
      </c>
      <c r="D1200" s="371" t="s">
        <v>63</v>
      </c>
      <c r="E1200" s="371">
        <v>5.9090909090909101</v>
      </c>
    </row>
    <row r="1201" spans="1:5">
      <c r="A1201" s="371">
        <v>27</v>
      </c>
      <c r="B1201" s="371" t="s">
        <v>91</v>
      </c>
      <c r="C1201" s="371">
        <v>2024</v>
      </c>
      <c r="D1201" s="371" t="s">
        <v>63</v>
      </c>
      <c r="E1201" s="371">
        <v>4.0909090909090899</v>
      </c>
    </row>
    <row r="1202" spans="1:5">
      <c r="A1202" s="371">
        <v>41</v>
      </c>
      <c r="B1202" s="371" t="s">
        <v>92</v>
      </c>
      <c r="C1202" s="371">
        <v>2024</v>
      </c>
      <c r="D1202" s="371" t="s">
        <v>63</v>
      </c>
      <c r="E1202" s="371">
        <v>6.8181818181818201</v>
      </c>
    </row>
    <row r="1203" spans="1:5">
      <c r="A1203" s="371">
        <v>44</v>
      </c>
      <c r="B1203" s="371" t="s">
        <v>93</v>
      </c>
      <c r="C1203" s="371">
        <v>2024</v>
      </c>
      <c r="D1203" s="371" t="s">
        <v>63</v>
      </c>
      <c r="E1203" s="371">
        <v>4.2424242424242404</v>
      </c>
    </row>
    <row r="1204" spans="1:5">
      <c r="A1204" s="371">
        <v>47</v>
      </c>
      <c r="B1204" s="371" t="s">
        <v>94</v>
      </c>
      <c r="C1204" s="371">
        <v>2024</v>
      </c>
      <c r="D1204" s="371" t="s">
        <v>63</v>
      </c>
      <c r="E1204" s="371">
        <v>4.6969696969696999</v>
      </c>
    </row>
    <row r="1205" spans="1:5">
      <c r="A1205" s="371">
        <v>50</v>
      </c>
      <c r="B1205" s="371" t="s">
        <v>95</v>
      </c>
      <c r="C1205" s="371">
        <v>2024</v>
      </c>
      <c r="D1205" s="371" t="s">
        <v>63</v>
      </c>
      <c r="E1205" s="371">
        <v>1.2121212121212099</v>
      </c>
    </row>
    <row r="1206" spans="1:5">
      <c r="A1206" s="371">
        <v>52</v>
      </c>
      <c r="B1206" s="371" t="s">
        <v>96</v>
      </c>
      <c r="C1206" s="371">
        <v>2024</v>
      </c>
      <c r="D1206" s="371" t="s">
        <v>63</v>
      </c>
      <c r="E1206" s="371">
        <v>5.1515151515151496</v>
      </c>
    </row>
    <row r="1207" spans="1:5">
      <c r="A1207" s="371">
        <v>54</v>
      </c>
      <c r="B1207" s="371" t="s">
        <v>97</v>
      </c>
      <c r="C1207" s="371">
        <v>2024</v>
      </c>
      <c r="D1207" s="371" t="s">
        <v>63</v>
      </c>
      <c r="E1207" s="371">
        <v>2.2727272727272698</v>
      </c>
    </row>
    <row r="1208" spans="1:5">
      <c r="A1208" s="371">
        <v>63</v>
      </c>
      <c r="B1208" s="371" t="s">
        <v>98</v>
      </c>
      <c r="C1208" s="371">
        <v>2024</v>
      </c>
      <c r="D1208" s="371" t="s">
        <v>63</v>
      </c>
      <c r="E1208" s="371">
        <v>1.0606060606060601</v>
      </c>
    </row>
    <row r="1209" spans="1:5">
      <c r="A1209" s="371">
        <v>66</v>
      </c>
      <c r="B1209" s="371" t="s">
        <v>99</v>
      </c>
      <c r="C1209" s="371">
        <v>2024</v>
      </c>
      <c r="D1209" s="371" t="s">
        <v>63</v>
      </c>
      <c r="E1209" s="371">
        <v>5.4545454545454497</v>
      </c>
    </row>
    <row r="1210" spans="1:5">
      <c r="A1210" s="371">
        <v>68</v>
      </c>
      <c r="B1210" s="371" t="s">
        <v>100</v>
      </c>
      <c r="C1210" s="371">
        <v>2024</v>
      </c>
      <c r="D1210" s="371" t="s">
        <v>63</v>
      </c>
      <c r="E1210" s="371">
        <v>4.5454545454545396</v>
      </c>
    </row>
    <row r="1211" spans="1:5">
      <c r="A1211" s="371">
        <v>70</v>
      </c>
      <c r="B1211" s="371" t="s">
        <v>101</v>
      </c>
      <c r="C1211" s="371">
        <v>2024</v>
      </c>
      <c r="D1211" s="371" t="s">
        <v>63</v>
      </c>
      <c r="E1211" s="371">
        <v>9.0909090909090899</v>
      </c>
    </row>
    <row r="1212" spans="1:5">
      <c r="A1212" s="371">
        <v>73</v>
      </c>
      <c r="B1212" s="371" t="s">
        <v>102</v>
      </c>
      <c r="C1212" s="371">
        <v>2024</v>
      </c>
      <c r="D1212" s="371" t="s">
        <v>63</v>
      </c>
      <c r="E1212" s="371">
        <v>7.2727272727272698</v>
      </c>
    </row>
    <row r="1213" spans="1:5">
      <c r="A1213" s="371">
        <v>76</v>
      </c>
      <c r="B1213" s="371" t="s">
        <v>103</v>
      </c>
      <c r="C1213" s="371">
        <v>2024</v>
      </c>
      <c r="D1213" s="371" t="s">
        <v>63</v>
      </c>
      <c r="E1213" s="371">
        <v>6.6666666666666696</v>
      </c>
    </row>
    <row r="1214" spans="1:5">
      <c r="A1214" s="371">
        <v>81</v>
      </c>
      <c r="B1214" s="371" t="s">
        <v>104</v>
      </c>
      <c r="C1214" s="371">
        <v>2024</v>
      </c>
      <c r="D1214" s="371" t="s">
        <v>63</v>
      </c>
      <c r="E1214" s="371">
        <v>9.5454545454545503</v>
      </c>
    </row>
    <row r="1215" spans="1:5">
      <c r="A1215" s="371">
        <v>85</v>
      </c>
      <c r="B1215" s="371" t="s">
        <v>105</v>
      </c>
      <c r="C1215" s="371">
        <v>2024</v>
      </c>
      <c r="D1215" s="371" t="s">
        <v>63</v>
      </c>
      <c r="E1215" s="371">
        <v>2.8787878787878798</v>
      </c>
    </row>
    <row r="1216" spans="1:5">
      <c r="A1216" s="371">
        <v>86</v>
      </c>
      <c r="B1216" s="371" t="s">
        <v>106</v>
      </c>
      <c r="C1216" s="371">
        <v>2024</v>
      </c>
      <c r="D1216" s="371" t="s">
        <v>63</v>
      </c>
      <c r="E1216" s="371">
        <v>4.8484848484848504</v>
      </c>
    </row>
    <row r="1217" spans="1:5">
      <c r="A1217" s="371">
        <v>88</v>
      </c>
      <c r="B1217" s="371" t="s">
        <v>107</v>
      </c>
      <c r="C1217" s="371">
        <v>2024</v>
      </c>
      <c r="D1217" s="371" t="s">
        <v>63</v>
      </c>
      <c r="E1217" s="371">
        <v>5</v>
      </c>
    </row>
    <row r="1218" spans="1:5">
      <c r="A1218" s="371">
        <v>91</v>
      </c>
      <c r="B1218" s="371" t="s">
        <v>108</v>
      </c>
      <c r="C1218" s="371">
        <v>2024</v>
      </c>
      <c r="D1218" s="371" t="s">
        <v>63</v>
      </c>
      <c r="E1218" s="371">
        <v>0.15151515151515199</v>
      </c>
    </row>
    <row r="1219" spans="1:5">
      <c r="A1219" s="371">
        <v>94</v>
      </c>
      <c r="B1219" s="371" t="s">
        <v>109</v>
      </c>
      <c r="C1219" s="371">
        <v>2024</v>
      </c>
      <c r="D1219" s="371" t="s">
        <v>63</v>
      </c>
      <c r="E1219" s="371">
        <v>8.1818181818181799</v>
      </c>
    </row>
    <row r="1220" spans="1:5">
      <c r="A1220" s="371">
        <v>95</v>
      </c>
      <c r="B1220" s="371" t="s">
        <v>110</v>
      </c>
      <c r="C1220" s="371">
        <v>2024</v>
      </c>
      <c r="D1220" s="371" t="s">
        <v>63</v>
      </c>
      <c r="E1220" s="371">
        <v>0.45454545454545497</v>
      </c>
    </row>
    <row r="1221" spans="1:5">
      <c r="A1221" s="371">
        <v>97</v>
      </c>
      <c r="B1221" s="371" t="s">
        <v>111</v>
      </c>
      <c r="C1221" s="371">
        <v>2024</v>
      </c>
      <c r="D1221" s="371" t="s">
        <v>63</v>
      </c>
      <c r="E1221" s="371">
        <v>9.3939393939393891</v>
      </c>
    </row>
    <row r="1222" spans="1:5">
      <c r="A1222" s="371">
        <v>99</v>
      </c>
      <c r="B1222" s="371" t="s">
        <v>112</v>
      </c>
      <c r="C1222" s="371">
        <v>2024</v>
      </c>
      <c r="D1222" s="371" t="s">
        <v>63</v>
      </c>
      <c r="E1222" s="371">
        <v>9.8484848484848495</v>
      </c>
    </row>
    <row r="1223" spans="1:5">
      <c r="A1223" s="371">
        <v>5</v>
      </c>
      <c r="B1223" s="371" t="s">
        <v>79</v>
      </c>
      <c r="C1223" s="371">
        <v>2023</v>
      </c>
      <c r="D1223" s="371" t="s">
        <v>63</v>
      </c>
      <c r="E1223" s="371">
        <v>7.4242424242424203</v>
      </c>
    </row>
    <row r="1224" spans="1:5">
      <c r="A1224" s="371">
        <v>8</v>
      </c>
      <c r="B1224" s="371" t="s">
        <v>81</v>
      </c>
      <c r="C1224" s="371">
        <v>2023</v>
      </c>
      <c r="D1224" s="371" t="s">
        <v>63</v>
      </c>
      <c r="E1224" s="371">
        <v>2.5757575757575801</v>
      </c>
    </row>
    <row r="1225" spans="1:5">
      <c r="A1225" s="371">
        <v>11</v>
      </c>
      <c r="B1225" s="371" t="s">
        <v>82</v>
      </c>
      <c r="C1225" s="371">
        <v>2023</v>
      </c>
      <c r="D1225" s="371" t="s">
        <v>63</v>
      </c>
      <c r="E1225" s="371">
        <v>8.0303030303030294</v>
      </c>
    </row>
    <row r="1226" spans="1:5">
      <c r="A1226" s="371">
        <v>13</v>
      </c>
      <c r="B1226" s="371" t="s">
        <v>83</v>
      </c>
      <c r="C1226" s="371">
        <v>2023</v>
      </c>
      <c r="D1226" s="371" t="s">
        <v>63</v>
      </c>
      <c r="E1226" s="371">
        <v>8.6363636363636402</v>
      </c>
    </row>
    <row r="1227" spans="1:5">
      <c r="A1227" s="371">
        <v>15</v>
      </c>
      <c r="B1227" s="371" t="s">
        <v>84</v>
      </c>
      <c r="C1227" s="371">
        <v>2023</v>
      </c>
      <c r="D1227" s="371" t="s">
        <v>63</v>
      </c>
      <c r="E1227" s="371">
        <v>9.6969696969697008</v>
      </c>
    </row>
    <row r="1228" spans="1:5">
      <c r="A1228" s="371">
        <v>17</v>
      </c>
      <c r="B1228" s="371" t="s">
        <v>85</v>
      </c>
      <c r="C1228" s="371">
        <v>2023</v>
      </c>
      <c r="D1228" s="371" t="s">
        <v>63</v>
      </c>
      <c r="E1228" s="371">
        <v>1.9696969696969699</v>
      </c>
    </row>
    <row r="1229" spans="1:5">
      <c r="A1229" s="371">
        <v>18</v>
      </c>
      <c r="B1229" s="371" t="s">
        <v>86</v>
      </c>
      <c r="C1229" s="371">
        <v>2023</v>
      </c>
      <c r="D1229" s="371" t="s">
        <v>63</v>
      </c>
      <c r="E1229" s="371">
        <v>1.8181818181818199</v>
      </c>
    </row>
    <row r="1230" spans="1:5">
      <c r="A1230" s="371">
        <v>19</v>
      </c>
      <c r="B1230" s="371" t="s">
        <v>87</v>
      </c>
      <c r="C1230" s="371">
        <v>2023</v>
      </c>
      <c r="D1230" s="371" t="s">
        <v>63</v>
      </c>
      <c r="E1230" s="371">
        <v>7.5757575757575797</v>
      </c>
    </row>
    <row r="1231" spans="1:5">
      <c r="A1231" s="371">
        <v>20</v>
      </c>
      <c r="B1231" s="371" t="s">
        <v>88</v>
      </c>
      <c r="C1231" s="371">
        <v>2023</v>
      </c>
      <c r="D1231" s="371" t="s">
        <v>63</v>
      </c>
      <c r="E1231" s="371">
        <v>6.9696969696969697</v>
      </c>
    </row>
    <row r="1232" spans="1:5">
      <c r="A1232" s="371">
        <v>23</v>
      </c>
      <c r="B1232" s="371" t="s">
        <v>89</v>
      </c>
      <c r="C1232" s="371">
        <v>2023</v>
      </c>
      <c r="D1232" s="371" t="s">
        <v>63</v>
      </c>
      <c r="E1232" s="371">
        <v>3.9393939393939399</v>
      </c>
    </row>
    <row r="1233" spans="1:5">
      <c r="A1233" s="371">
        <v>25</v>
      </c>
      <c r="B1233" s="371" t="s">
        <v>90</v>
      </c>
      <c r="C1233" s="371">
        <v>2023</v>
      </c>
      <c r="D1233" s="371" t="s">
        <v>63</v>
      </c>
      <c r="E1233" s="371">
        <v>0.60606060606060597</v>
      </c>
    </row>
    <row r="1234" spans="1:5">
      <c r="A1234" s="371">
        <v>27</v>
      </c>
      <c r="B1234" s="371" t="s">
        <v>91</v>
      </c>
      <c r="C1234" s="371">
        <v>2023</v>
      </c>
      <c r="D1234" s="371" t="s">
        <v>63</v>
      </c>
      <c r="E1234" s="371">
        <v>2.1212121212121202</v>
      </c>
    </row>
    <row r="1235" spans="1:5">
      <c r="A1235" s="371">
        <v>41</v>
      </c>
      <c r="B1235" s="371" t="s">
        <v>92</v>
      </c>
      <c r="C1235" s="371">
        <v>2023</v>
      </c>
      <c r="D1235" s="371" t="s">
        <v>63</v>
      </c>
      <c r="E1235" s="371">
        <v>5.3030303030303001</v>
      </c>
    </row>
    <row r="1236" spans="1:5">
      <c r="A1236" s="371">
        <v>44</v>
      </c>
      <c r="B1236" s="371" t="s">
        <v>93</v>
      </c>
      <c r="C1236" s="371">
        <v>2023</v>
      </c>
      <c r="D1236" s="371" t="s">
        <v>63</v>
      </c>
      <c r="E1236" s="371">
        <v>0.90909090909090895</v>
      </c>
    </row>
    <row r="1237" spans="1:5">
      <c r="A1237" s="371">
        <v>47</v>
      </c>
      <c r="B1237" s="371" t="s">
        <v>94</v>
      </c>
      <c r="C1237" s="371">
        <v>2023</v>
      </c>
      <c r="D1237" s="371" t="s">
        <v>63</v>
      </c>
      <c r="E1237" s="371">
        <v>6.2121212121212102</v>
      </c>
    </row>
    <row r="1238" spans="1:5">
      <c r="A1238" s="371">
        <v>50</v>
      </c>
      <c r="B1238" s="371" t="s">
        <v>95</v>
      </c>
      <c r="C1238" s="371">
        <v>2023</v>
      </c>
      <c r="D1238" s="371" t="s">
        <v>63</v>
      </c>
      <c r="E1238" s="371">
        <v>3.1818181818181799</v>
      </c>
    </row>
    <row r="1239" spans="1:5">
      <c r="A1239" s="371">
        <v>52</v>
      </c>
      <c r="B1239" s="371" t="s">
        <v>96</v>
      </c>
      <c r="C1239" s="371">
        <v>2023</v>
      </c>
      <c r="D1239" s="371" t="s">
        <v>63</v>
      </c>
      <c r="E1239" s="371">
        <v>0.75757575757575801</v>
      </c>
    </row>
    <row r="1240" spans="1:5">
      <c r="A1240" s="371">
        <v>54</v>
      </c>
      <c r="B1240" s="371" t="s">
        <v>97</v>
      </c>
      <c r="C1240" s="371">
        <v>2023</v>
      </c>
      <c r="D1240" s="371" t="s">
        <v>63</v>
      </c>
      <c r="E1240" s="371">
        <v>3.4848484848484902</v>
      </c>
    </row>
    <row r="1241" spans="1:5">
      <c r="A1241" s="371">
        <v>63</v>
      </c>
      <c r="B1241" s="371" t="s">
        <v>98</v>
      </c>
      <c r="C1241" s="371">
        <v>2023</v>
      </c>
      <c r="D1241" s="371" t="s">
        <v>63</v>
      </c>
      <c r="E1241" s="371">
        <v>3.7878787878787898</v>
      </c>
    </row>
    <row r="1242" spans="1:5">
      <c r="A1242" s="371">
        <v>66</v>
      </c>
      <c r="B1242" s="371" t="s">
        <v>99</v>
      </c>
      <c r="C1242" s="371">
        <v>2023</v>
      </c>
      <c r="D1242" s="371" t="s">
        <v>63</v>
      </c>
      <c r="E1242" s="371">
        <v>1.36363636363636</v>
      </c>
    </row>
    <row r="1243" spans="1:5">
      <c r="A1243" s="371">
        <v>68</v>
      </c>
      <c r="B1243" s="371" t="s">
        <v>100</v>
      </c>
      <c r="C1243" s="371">
        <v>2023</v>
      </c>
      <c r="D1243" s="371" t="s">
        <v>63</v>
      </c>
      <c r="E1243" s="371">
        <v>6.5151515151515103</v>
      </c>
    </row>
    <row r="1244" spans="1:5">
      <c r="A1244" s="371">
        <v>70</v>
      </c>
      <c r="B1244" s="371" t="s">
        <v>101</v>
      </c>
      <c r="C1244" s="371">
        <v>2023</v>
      </c>
      <c r="D1244" s="371" t="s">
        <v>63</v>
      </c>
      <c r="E1244" s="371">
        <v>3.3333333333333299</v>
      </c>
    </row>
    <row r="1245" spans="1:5">
      <c r="A1245" s="371">
        <v>73</v>
      </c>
      <c r="B1245" s="371" t="s">
        <v>102</v>
      </c>
      <c r="C1245" s="371">
        <v>2023</v>
      </c>
      <c r="D1245" s="371" t="s">
        <v>63</v>
      </c>
      <c r="E1245" s="371">
        <v>2.4242424242424199</v>
      </c>
    </row>
    <row r="1246" spans="1:5">
      <c r="A1246" s="371">
        <v>76</v>
      </c>
      <c r="B1246" s="371" t="s">
        <v>103</v>
      </c>
      <c r="C1246" s="371">
        <v>2023</v>
      </c>
      <c r="D1246" s="371" t="s">
        <v>63</v>
      </c>
      <c r="E1246" s="371">
        <v>2.7272727272727302</v>
      </c>
    </row>
    <row r="1247" spans="1:5">
      <c r="A1247" s="371">
        <v>81</v>
      </c>
      <c r="B1247" s="371" t="s">
        <v>104</v>
      </c>
      <c r="C1247" s="371">
        <v>2023</v>
      </c>
      <c r="D1247" s="371" t="s">
        <v>63</v>
      </c>
      <c r="E1247" s="371">
        <v>9.2424242424242404</v>
      </c>
    </row>
    <row r="1248" spans="1:5">
      <c r="A1248" s="371">
        <v>85</v>
      </c>
      <c r="B1248" s="371" t="s">
        <v>105</v>
      </c>
      <c r="C1248" s="371">
        <v>2023</v>
      </c>
      <c r="D1248" s="371" t="s">
        <v>63</v>
      </c>
      <c r="E1248" s="371">
        <v>1.6666666666666701</v>
      </c>
    </row>
    <row r="1249" spans="1:5">
      <c r="A1249" s="371">
        <v>86</v>
      </c>
      <c r="B1249" s="371" t="s">
        <v>106</v>
      </c>
      <c r="C1249" s="371">
        <v>2023</v>
      </c>
      <c r="D1249" s="371" t="s">
        <v>63</v>
      </c>
      <c r="E1249" s="371">
        <v>8.3333333333333304</v>
      </c>
    </row>
    <row r="1250" spans="1:5">
      <c r="A1250" s="371">
        <v>88</v>
      </c>
      <c r="B1250" s="371" t="s">
        <v>107</v>
      </c>
      <c r="C1250" s="371">
        <v>2023</v>
      </c>
      <c r="D1250" s="371" t="s">
        <v>63</v>
      </c>
      <c r="E1250" s="371">
        <v>10</v>
      </c>
    </row>
    <row r="1251" spans="1:5">
      <c r="A1251" s="371">
        <v>91</v>
      </c>
      <c r="B1251" s="371" t="s">
        <v>108</v>
      </c>
      <c r="C1251" s="371">
        <v>2023</v>
      </c>
      <c r="D1251" s="371" t="s">
        <v>63</v>
      </c>
      <c r="E1251" s="371">
        <v>1.51515151515152</v>
      </c>
    </row>
    <row r="1252" spans="1:5">
      <c r="A1252" s="371">
        <v>94</v>
      </c>
      <c r="B1252" s="371" t="s">
        <v>109</v>
      </c>
      <c r="C1252" s="371">
        <v>2023</v>
      </c>
      <c r="D1252" s="371" t="s">
        <v>63</v>
      </c>
      <c r="E1252" s="371">
        <v>6.0606060606060597</v>
      </c>
    </row>
    <row r="1253" spans="1:5">
      <c r="A1253" s="371">
        <v>95</v>
      </c>
      <c r="B1253" s="371" t="s">
        <v>110</v>
      </c>
      <c r="C1253" s="371">
        <v>2023</v>
      </c>
      <c r="D1253" s="371" t="s">
        <v>63</v>
      </c>
      <c r="E1253" s="371">
        <v>0.30303030303030298</v>
      </c>
    </row>
    <row r="1254" spans="1:5">
      <c r="A1254" s="371">
        <v>97</v>
      </c>
      <c r="B1254" s="371" t="s">
        <v>111</v>
      </c>
      <c r="C1254" s="371">
        <v>2023</v>
      </c>
      <c r="D1254" s="371" t="s">
        <v>63</v>
      </c>
      <c r="E1254" s="371">
        <v>3.6363636363636398</v>
      </c>
    </row>
    <row r="1255" spans="1:5">
      <c r="A1255" s="371">
        <v>99</v>
      </c>
      <c r="B1255" s="371" t="s">
        <v>112</v>
      </c>
      <c r="C1255" s="371">
        <v>2023</v>
      </c>
      <c r="D1255" s="371" t="s">
        <v>63</v>
      </c>
      <c r="E1255" s="371">
        <v>8.9393939393939394</v>
      </c>
    </row>
    <row r="1256" spans="1:5">
      <c r="A1256" s="371">
        <v>5</v>
      </c>
      <c r="B1256" s="371" t="s">
        <v>79</v>
      </c>
      <c r="C1256" s="371">
        <v>2024</v>
      </c>
      <c r="D1256" s="371" t="s">
        <v>64</v>
      </c>
      <c r="E1256" s="371">
        <v>0.75757575757575801</v>
      </c>
    </row>
    <row r="1257" spans="1:5">
      <c r="A1257" s="371">
        <v>8</v>
      </c>
      <c r="B1257" s="371" t="s">
        <v>81</v>
      </c>
      <c r="C1257" s="371">
        <v>2024</v>
      </c>
      <c r="D1257" s="371" t="s">
        <v>64</v>
      </c>
      <c r="E1257" s="371">
        <v>1.6666666666666701</v>
      </c>
    </row>
    <row r="1258" spans="1:5">
      <c r="A1258" s="371">
        <v>11</v>
      </c>
      <c r="B1258" s="371" t="s">
        <v>82</v>
      </c>
      <c r="C1258" s="371">
        <v>2024</v>
      </c>
      <c r="D1258" s="371" t="s">
        <v>64</v>
      </c>
      <c r="E1258" s="371">
        <v>1.2121212121212099</v>
      </c>
    </row>
    <row r="1259" spans="1:5">
      <c r="A1259" s="371">
        <v>13</v>
      </c>
      <c r="B1259" s="371" t="s">
        <v>83</v>
      </c>
      <c r="C1259" s="371">
        <v>2024</v>
      </c>
      <c r="D1259" s="371" t="s">
        <v>64</v>
      </c>
      <c r="E1259" s="371">
        <v>1.8181818181818199</v>
      </c>
    </row>
    <row r="1260" spans="1:5">
      <c r="A1260" s="371">
        <v>15</v>
      </c>
      <c r="B1260" s="371" t="s">
        <v>84</v>
      </c>
      <c r="C1260" s="371">
        <v>2024</v>
      </c>
      <c r="D1260" s="371" t="s">
        <v>64</v>
      </c>
      <c r="E1260" s="371">
        <v>1.0606060606060601</v>
      </c>
    </row>
    <row r="1261" spans="1:5">
      <c r="A1261" s="371">
        <v>17</v>
      </c>
      <c r="B1261" s="371" t="s">
        <v>85</v>
      </c>
      <c r="C1261" s="371">
        <v>2024</v>
      </c>
      <c r="D1261" s="371" t="s">
        <v>64</v>
      </c>
      <c r="E1261" s="371">
        <v>0.15151515151515199</v>
      </c>
    </row>
    <row r="1262" spans="1:5">
      <c r="A1262" s="371">
        <v>18</v>
      </c>
      <c r="B1262" s="371" t="s">
        <v>86</v>
      </c>
      <c r="C1262" s="371">
        <v>2024</v>
      </c>
      <c r="D1262" s="371" t="s">
        <v>64</v>
      </c>
      <c r="E1262" s="371">
        <v>4.2424242424242404</v>
      </c>
    </row>
    <row r="1263" spans="1:5">
      <c r="A1263" s="371">
        <v>19</v>
      </c>
      <c r="B1263" s="371" t="s">
        <v>87</v>
      </c>
      <c r="C1263" s="371">
        <v>2024</v>
      </c>
      <c r="D1263" s="371" t="s">
        <v>64</v>
      </c>
      <c r="E1263" s="371">
        <v>6.2121212121212102</v>
      </c>
    </row>
    <row r="1264" spans="1:5">
      <c r="A1264" s="371">
        <v>20</v>
      </c>
      <c r="B1264" s="371" t="s">
        <v>88</v>
      </c>
      <c r="C1264" s="371">
        <v>2024</v>
      </c>
      <c r="D1264" s="371" t="s">
        <v>64</v>
      </c>
      <c r="E1264" s="371">
        <v>5.1515151515151496</v>
      </c>
    </row>
    <row r="1265" spans="1:5">
      <c r="A1265" s="371">
        <v>23</v>
      </c>
      <c r="B1265" s="371" t="s">
        <v>89</v>
      </c>
      <c r="C1265" s="371">
        <v>2024</v>
      </c>
      <c r="D1265" s="371" t="s">
        <v>64</v>
      </c>
      <c r="E1265" s="371">
        <v>2.4242424242424199</v>
      </c>
    </row>
    <row r="1266" spans="1:5">
      <c r="A1266" s="371">
        <v>25</v>
      </c>
      <c r="B1266" s="371" t="s">
        <v>90</v>
      </c>
      <c r="C1266" s="371">
        <v>2024</v>
      </c>
      <c r="D1266" s="371" t="s">
        <v>64</v>
      </c>
      <c r="E1266" s="371">
        <v>4.5454545454545396</v>
      </c>
    </row>
    <row r="1267" spans="1:5">
      <c r="A1267" s="371">
        <v>27</v>
      </c>
      <c r="B1267" s="371" t="s">
        <v>91</v>
      </c>
      <c r="C1267" s="371">
        <v>2024</v>
      </c>
      <c r="D1267" s="371" t="s">
        <v>64</v>
      </c>
      <c r="E1267" s="371">
        <v>7.1212121212121202</v>
      </c>
    </row>
    <row r="1268" spans="1:5">
      <c r="A1268" s="371">
        <v>41</v>
      </c>
      <c r="B1268" s="371" t="s">
        <v>92</v>
      </c>
      <c r="C1268" s="371">
        <v>2024</v>
      </c>
      <c r="D1268" s="371" t="s">
        <v>64</v>
      </c>
      <c r="E1268" s="371">
        <v>5.9090909090909101</v>
      </c>
    </row>
    <row r="1269" spans="1:5">
      <c r="A1269" s="371">
        <v>44</v>
      </c>
      <c r="B1269" s="371" t="s">
        <v>93</v>
      </c>
      <c r="C1269" s="371">
        <v>2024</v>
      </c>
      <c r="D1269" s="371" t="s">
        <v>64</v>
      </c>
      <c r="E1269" s="371">
        <v>7.2727272727272698</v>
      </c>
    </row>
    <row r="1270" spans="1:5">
      <c r="A1270" s="371">
        <v>47</v>
      </c>
      <c r="B1270" s="371" t="s">
        <v>94</v>
      </c>
      <c r="C1270" s="371">
        <v>2024</v>
      </c>
      <c r="D1270" s="371" t="s">
        <v>64</v>
      </c>
      <c r="E1270" s="371">
        <v>7.7272727272727302</v>
      </c>
    </row>
    <row r="1271" spans="1:5">
      <c r="A1271" s="371">
        <v>50</v>
      </c>
      <c r="B1271" s="371" t="s">
        <v>95</v>
      </c>
      <c r="C1271" s="371">
        <v>2024</v>
      </c>
      <c r="D1271" s="371" t="s">
        <v>64</v>
      </c>
      <c r="E1271" s="371">
        <v>2.2727272727272698</v>
      </c>
    </row>
    <row r="1272" spans="1:5">
      <c r="A1272" s="371">
        <v>52</v>
      </c>
      <c r="B1272" s="371" t="s">
        <v>96</v>
      </c>
      <c r="C1272" s="371">
        <v>2024</v>
      </c>
      <c r="D1272" s="371" t="s">
        <v>64</v>
      </c>
      <c r="E1272" s="371">
        <v>6.6666666666666696</v>
      </c>
    </row>
    <row r="1273" spans="1:5">
      <c r="A1273" s="371">
        <v>54</v>
      </c>
      <c r="B1273" s="371" t="s">
        <v>97</v>
      </c>
      <c r="C1273" s="371">
        <v>2024</v>
      </c>
      <c r="D1273" s="371" t="s">
        <v>64</v>
      </c>
      <c r="E1273" s="371">
        <v>5</v>
      </c>
    </row>
    <row r="1274" spans="1:5">
      <c r="A1274" s="371">
        <v>63</v>
      </c>
      <c r="B1274" s="371" t="s">
        <v>98</v>
      </c>
      <c r="C1274" s="371">
        <v>2024</v>
      </c>
      <c r="D1274" s="371" t="s">
        <v>64</v>
      </c>
      <c r="E1274" s="371">
        <v>0.45454545454545497</v>
      </c>
    </row>
    <row r="1275" spans="1:5">
      <c r="A1275" s="371">
        <v>66</v>
      </c>
      <c r="B1275" s="371" t="s">
        <v>99</v>
      </c>
      <c r="C1275" s="371">
        <v>2024</v>
      </c>
      <c r="D1275" s="371" t="s">
        <v>64</v>
      </c>
      <c r="E1275" s="371">
        <v>0.90909090909090895</v>
      </c>
    </row>
    <row r="1276" spans="1:5">
      <c r="A1276" s="371">
        <v>68</v>
      </c>
      <c r="B1276" s="371" t="s">
        <v>100</v>
      </c>
      <c r="C1276" s="371">
        <v>2024</v>
      </c>
      <c r="D1276" s="371" t="s">
        <v>64</v>
      </c>
      <c r="E1276" s="371">
        <v>0.60606060606060597</v>
      </c>
    </row>
    <row r="1277" spans="1:5">
      <c r="A1277" s="371">
        <v>70</v>
      </c>
      <c r="B1277" s="371" t="s">
        <v>101</v>
      </c>
      <c r="C1277" s="371">
        <v>2024</v>
      </c>
      <c r="D1277" s="371" t="s">
        <v>64</v>
      </c>
      <c r="E1277" s="371">
        <v>3.4848484848484902</v>
      </c>
    </row>
    <row r="1278" spans="1:5">
      <c r="A1278" s="371">
        <v>73</v>
      </c>
      <c r="B1278" s="371" t="s">
        <v>102</v>
      </c>
      <c r="C1278" s="371">
        <v>2024</v>
      </c>
      <c r="D1278" s="371" t="s">
        <v>64</v>
      </c>
      <c r="E1278" s="371">
        <v>2.1212121212121202</v>
      </c>
    </row>
    <row r="1279" spans="1:5">
      <c r="A1279" s="371">
        <v>76</v>
      </c>
      <c r="B1279" s="371" t="s">
        <v>103</v>
      </c>
      <c r="C1279" s="371">
        <v>2024</v>
      </c>
      <c r="D1279" s="371" t="s">
        <v>64</v>
      </c>
      <c r="E1279" s="371">
        <v>1.36363636363636</v>
      </c>
    </row>
    <row r="1280" spans="1:5">
      <c r="A1280" s="371">
        <v>81</v>
      </c>
      <c r="B1280" s="371" t="s">
        <v>104</v>
      </c>
      <c r="C1280" s="371">
        <v>2024</v>
      </c>
      <c r="D1280" s="371" t="s">
        <v>64</v>
      </c>
      <c r="E1280" s="371">
        <v>1.51515151515152</v>
      </c>
    </row>
    <row r="1281" spans="1:5">
      <c r="A1281" s="371">
        <v>85</v>
      </c>
      <c r="B1281" s="371" t="s">
        <v>105</v>
      </c>
      <c r="C1281" s="371">
        <v>2024</v>
      </c>
      <c r="D1281" s="371" t="s">
        <v>64</v>
      </c>
      <c r="E1281" s="371">
        <v>1.9696969696969699</v>
      </c>
    </row>
    <row r="1282" spans="1:5">
      <c r="A1282" s="371">
        <v>86</v>
      </c>
      <c r="B1282" s="371" t="s">
        <v>106</v>
      </c>
      <c r="C1282" s="371">
        <v>2024</v>
      </c>
      <c r="D1282" s="371" t="s">
        <v>64</v>
      </c>
      <c r="E1282" s="371">
        <v>6.3636363636363598</v>
      </c>
    </row>
    <row r="1283" spans="1:5">
      <c r="A1283" s="371">
        <v>88</v>
      </c>
      <c r="B1283" s="371" t="s">
        <v>107</v>
      </c>
      <c r="C1283" s="371">
        <v>2024</v>
      </c>
      <c r="D1283" s="371" t="s">
        <v>64</v>
      </c>
      <c r="E1283" s="371">
        <v>2.5757575757575801</v>
      </c>
    </row>
    <row r="1284" spans="1:5">
      <c r="A1284" s="371">
        <v>91</v>
      </c>
      <c r="B1284" s="371" t="s">
        <v>108</v>
      </c>
      <c r="C1284" s="371">
        <v>2024</v>
      </c>
      <c r="D1284" s="371" t="s">
        <v>64</v>
      </c>
      <c r="E1284" s="371">
        <v>3.0303030303030298</v>
      </c>
    </row>
    <row r="1285" spans="1:5">
      <c r="A1285" s="371">
        <v>94</v>
      </c>
      <c r="B1285" s="371" t="s">
        <v>109</v>
      </c>
      <c r="C1285" s="371">
        <v>2024</v>
      </c>
      <c r="D1285" s="371" t="s">
        <v>64</v>
      </c>
      <c r="E1285" s="371">
        <v>10</v>
      </c>
    </row>
    <row r="1286" spans="1:5">
      <c r="A1286" s="371">
        <v>95</v>
      </c>
      <c r="B1286" s="371" t="s">
        <v>110</v>
      </c>
      <c r="C1286" s="371">
        <v>2024</v>
      </c>
      <c r="D1286" s="371" t="s">
        <v>64</v>
      </c>
      <c r="E1286" s="371">
        <v>3.3333333333333299</v>
      </c>
    </row>
    <row r="1287" spans="1:5">
      <c r="A1287" s="371">
        <v>97</v>
      </c>
      <c r="B1287" s="371" t="s">
        <v>111</v>
      </c>
      <c r="C1287" s="371">
        <v>2024</v>
      </c>
      <c r="D1287" s="371" t="s">
        <v>64</v>
      </c>
      <c r="E1287" s="371">
        <v>2.8787878787878798</v>
      </c>
    </row>
    <row r="1288" spans="1:5">
      <c r="A1288" s="371">
        <v>99</v>
      </c>
      <c r="B1288" s="371" t="s">
        <v>112</v>
      </c>
      <c r="C1288" s="371">
        <v>2024</v>
      </c>
      <c r="D1288" s="371" t="s">
        <v>64</v>
      </c>
      <c r="E1288" s="371">
        <v>9.2424242424242404</v>
      </c>
    </row>
    <row r="1289" spans="1:5">
      <c r="A1289" s="371">
        <v>5</v>
      </c>
      <c r="B1289" s="371" t="s">
        <v>79</v>
      </c>
      <c r="C1289" s="371">
        <v>2023</v>
      </c>
      <c r="D1289" s="371" t="s">
        <v>64</v>
      </c>
      <c r="E1289" s="371">
        <v>0.30303030303030298</v>
      </c>
    </row>
    <row r="1290" spans="1:5">
      <c r="A1290" s="371">
        <v>8</v>
      </c>
      <c r="B1290" s="371" t="s">
        <v>81</v>
      </c>
      <c r="C1290" s="371">
        <v>2023</v>
      </c>
      <c r="D1290" s="371" t="s">
        <v>64</v>
      </c>
      <c r="E1290" s="371">
        <v>6.8181818181818201</v>
      </c>
    </row>
    <row r="1291" spans="1:5">
      <c r="A1291" s="371">
        <v>11</v>
      </c>
      <c r="B1291" s="371" t="s">
        <v>82</v>
      </c>
      <c r="C1291" s="371">
        <v>2023</v>
      </c>
      <c r="D1291" s="371" t="s">
        <v>64</v>
      </c>
      <c r="E1291" s="371">
        <v>4.8484848484848504</v>
      </c>
    </row>
    <row r="1292" spans="1:5">
      <c r="A1292" s="371">
        <v>13</v>
      </c>
      <c r="B1292" s="371" t="s">
        <v>83</v>
      </c>
      <c r="C1292" s="371">
        <v>2023</v>
      </c>
      <c r="D1292" s="371" t="s">
        <v>64</v>
      </c>
      <c r="E1292" s="371">
        <v>8.0303030303030294</v>
      </c>
    </row>
    <row r="1293" spans="1:5">
      <c r="A1293" s="371">
        <v>15</v>
      </c>
      <c r="B1293" s="371" t="s">
        <v>84</v>
      </c>
      <c r="C1293" s="371">
        <v>2023</v>
      </c>
      <c r="D1293" s="371" t="s">
        <v>64</v>
      </c>
      <c r="E1293" s="371">
        <v>6.9696969696969697</v>
      </c>
    </row>
    <row r="1294" spans="1:5">
      <c r="A1294" s="371">
        <v>17</v>
      </c>
      <c r="B1294" s="371" t="s">
        <v>85</v>
      </c>
      <c r="C1294" s="371">
        <v>2023</v>
      </c>
      <c r="D1294" s="371" t="s">
        <v>64</v>
      </c>
      <c r="E1294" s="371">
        <v>3.1818181818181799</v>
      </c>
    </row>
    <row r="1295" spans="1:5">
      <c r="A1295" s="371">
        <v>18</v>
      </c>
      <c r="B1295" s="371" t="s">
        <v>86</v>
      </c>
      <c r="C1295" s="371">
        <v>2023</v>
      </c>
      <c r="D1295" s="371" t="s">
        <v>64</v>
      </c>
      <c r="E1295" s="371">
        <v>4.6969696969696999</v>
      </c>
    </row>
    <row r="1296" spans="1:5">
      <c r="A1296" s="371">
        <v>19</v>
      </c>
      <c r="B1296" s="371" t="s">
        <v>87</v>
      </c>
      <c r="C1296" s="371">
        <v>2023</v>
      </c>
      <c r="D1296" s="371" t="s">
        <v>64</v>
      </c>
      <c r="E1296" s="371">
        <v>7.8787878787878798</v>
      </c>
    </row>
    <row r="1297" spans="1:5">
      <c r="A1297" s="371">
        <v>20</v>
      </c>
      <c r="B1297" s="371" t="s">
        <v>88</v>
      </c>
      <c r="C1297" s="371">
        <v>2023</v>
      </c>
      <c r="D1297" s="371" t="s">
        <v>64</v>
      </c>
      <c r="E1297" s="371">
        <v>9.5454545454545503</v>
      </c>
    </row>
    <row r="1298" spans="1:5">
      <c r="A1298" s="371">
        <v>23</v>
      </c>
      <c r="B1298" s="371" t="s">
        <v>89</v>
      </c>
      <c r="C1298" s="371">
        <v>2023</v>
      </c>
      <c r="D1298" s="371" t="s">
        <v>64</v>
      </c>
      <c r="E1298" s="371">
        <v>7.5757575757575797</v>
      </c>
    </row>
    <row r="1299" spans="1:5">
      <c r="A1299" s="371">
        <v>25</v>
      </c>
      <c r="B1299" s="371" t="s">
        <v>90</v>
      </c>
      <c r="C1299" s="371">
        <v>2023</v>
      </c>
      <c r="D1299" s="371" t="s">
        <v>64</v>
      </c>
      <c r="E1299" s="371">
        <v>7.4242424242424203</v>
      </c>
    </row>
    <row r="1300" spans="1:5">
      <c r="A1300" s="371">
        <v>27</v>
      </c>
      <c r="B1300" s="371" t="s">
        <v>91</v>
      </c>
      <c r="C1300" s="371">
        <v>2023</v>
      </c>
      <c r="D1300" s="371" t="s">
        <v>64</v>
      </c>
      <c r="E1300" s="371">
        <v>8.1818181818181799</v>
      </c>
    </row>
    <row r="1301" spans="1:5">
      <c r="A1301" s="371">
        <v>41</v>
      </c>
      <c r="B1301" s="371" t="s">
        <v>92</v>
      </c>
      <c r="C1301" s="371">
        <v>2023</v>
      </c>
      <c r="D1301" s="371" t="s">
        <v>64</v>
      </c>
      <c r="E1301" s="371">
        <v>8.4848484848484809</v>
      </c>
    </row>
    <row r="1302" spans="1:5">
      <c r="A1302" s="371">
        <v>44</v>
      </c>
      <c r="B1302" s="371" t="s">
        <v>93</v>
      </c>
      <c r="C1302" s="371">
        <v>2023</v>
      </c>
      <c r="D1302" s="371" t="s">
        <v>64</v>
      </c>
      <c r="E1302" s="371">
        <v>8.6363636363636402</v>
      </c>
    </row>
    <row r="1303" spans="1:5">
      <c r="A1303" s="371">
        <v>47</v>
      </c>
      <c r="B1303" s="371" t="s">
        <v>94</v>
      </c>
      <c r="C1303" s="371">
        <v>2023</v>
      </c>
      <c r="D1303" s="371" t="s">
        <v>64</v>
      </c>
      <c r="E1303" s="371">
        <v>9.6969696969697008</v>
      </c>
    </row>
    <row r="1304" spans="1:5">
      <c r="A1304" s="371">
        <v>50</v>
      </c>
      <c r="B1304" s="371" t="s">
        <v>95</v>
      </c>
      <c r="C1304" s="371">
        <v>2023</v>
      </c>
      <c r="D1304" s="371" t="s">
        <v>64</v>
      </c>
      <c r="E1304" s="371">
        <v>5.7575757575757596</v>
      </c>
    </row>
    <row r="1305" spans="1:5">
      <c r="A1305" s="371">
        <v>52</v>
      </c>
      <c r="B1305" s="371" t="s">
        <v>96</v>
      </c>
      <c r="C1305" s="371">
        <v>2023</v>
      </c>
      <c r="D1305" s="371" t="s">
        <v>64</v>
      </c>
      <c r="E1305" s="371">
        <v>6.0606060606060597</v>
      </c>
    </row>
    <row r="1306" spans="1:5">
      <c r="A1306" s="371">
        <v>54</v>
      </c>
      <c r="B1306" s="371" t="s">
        <v>97</v>
      </c>
      <c r="C1306" s="371">
        <v>2023</v>
      </c>
      <c r="D1306" s="371" t="s">
        <v>64</v>
      </c>
      <c r="E1306" s="371">
        <v>8.3333333333333304</v>
      </c>
    </row>
    <row r="1307" spans="1:5">
      <c r="A1307" s="371">
        <v>63</v>
      </c>
      <c r="B1307" s="371" t="s">
        <v>98</v>
      </c>
      <c r="C1307" s="371">
        <v>2023</v>
      </c>
      <c r="D1307" s="371" t="s">
        <v>64</v>
      </c>
      <c r="E1307" s="371">
        <v>2.7272727272727302</v>
      </c>
    </row>
    <row r="1308" spans="1:5">
      <c r="A1308" s="371">
        <v>66</v>
      </c>
      <c r="B1308" s="371" t="s">
        <v>99</v>
      </c>
      <c r="C1308" s="371">
        <v>2023</v>
      </c>
      <c r="D1308" s="371" t="s">
        <v>64</v>
      </c>
      <c r="E1308" s="371">
        <v>4.0909090909090899</v>
      </c>
    </row>
    <row r="1309" spans="1:5">
      <c r="A1309" s="371">
        <v>68</v>
      </c>
      <c r="B1309" s="371" t="s">
        <v>100</v>
      </c>
      <c r="C1309" s="371">
        <v>2023</v>
      </c>
      <c r="D1309" s="371" t="s">
        <v>64</v>
      </c>
      <c r="E1309" s="371">
        <v>3.7878787878787898</v>
      </c>
    </row>
    <row r="1310" spans="1:5">
      <c r="A1310" s="371">
        <v>70</v>
      </c>
      <c r="B1310" s="371" t="s">
        <v>101</v>
      </c>
      <c r="C1310" s="371">
        <v>2023</v>
      </c>
      <c r="D1310" s="371" t="s">
        <v>64</v>
      </c>
      <c r="E1310" s="371">
        <v>9.0909090909090899</v>
      </c>
    </row>
    <row r="1311" spans="1:5">
      <c r="A1311" s="371">
        <v>73</v>
      </c>
      <c r="B1311" s="371" t="s">
        <v>102</v>
      </c>
      <c r="C1311" s="371">
        <v>2023</v>
      </c>
      <c r="D1311" s="371" t="s">
        <v>64</v>
      </c>
      <c r="E1311" s="371">
        <v>5.3030303030303001</v>
      </c>
    </row>
    <row r="1312" spans="1:5">
      <c r="A1312" s="371">
        <v>76</v>
      </c>
      <c r="B1312" s="371" t="s">
        <v>103</v>
      </c>
      <c r="C1312" s="371">
        <v>2023</v>
      </c>
      <c r="D1312" s="371" t="s">
        <v>64</v>
      </c>
      <c r="E1312" s="371">
        <v>3.6363636363636398</v>
      </c>
    </row>
    <row r="1313" spans="1:5">
      <c r="A1313" s="371">
        <v>81</v>
      </c>
      <c r="B1313" s="371" t="s">
        <v>104</v>
      </c>
      <c r="C1313" s="371">
        <v>2023</v>
      </c>
      <c r="D1313" s="371" t="s">
        <v>64</v>
      </c>
      <c r="E1313" s="371">
        <v>3.9393939393939399</v>
      </c>
    </row>
    <row r="1314" spans="1:5">
      <c r="A1314" s="371">
        <v>85</v>
      </c>
      <c r="B1314" s="371" t="s">
        <v>105</v>
      </c>
      <c r="C1314" s="371">
        <v>2023</v>
      </c>
      <c r="D1314" s="371" t="s">
        <v>64</v>
      </c>
      <c r="E1314" s="371">
        <v>5.60606060606061</v>
      </c>
    </row>
    <row r="1315" spans="1:5">
      <c r="A1315" s="371">
        <v>86</v>
      </c>
      <c r="B1315" s="371" t="s">
        <v>106</v>
      </c>
      <c r="C1315" s="371">
        <v>2023</v>
      </c>
      <c r="D1315" s="371" t="s">
        <v>64</v>
      </c>
      <c r="E1315" s="371">
        <v>5.4545454545454497</v>
      </c>
    </row>
    <row r="1316" spans="1:5">
      <c r="A1316" s="371">
        <v>88</v>
      </c>
      <c r="B1316" s="371" t="s">
        <v>107</v>
      </c>
      <c r="C1316" s="371">
        <v>2023</v>
      </c>
      <c r="D1316" s="371" t="s">
        <v>64</v>
      </c>
      <c r="E1316" s="371">
        <v>6.5151515151515103</v>
      </c>
    </row>
    <row r="1317" spans="1:5">
      <c r="A1317" s="371">
        <v>91</v>
      </c>
      <c r="B1317" s="371" t="s">
        <v>108</v>
      </c>
      <c r="C1317" s="371">
        <v>2023</v>
      </c>
      <c r="D1317" s="371" t="s">
        <v>64</v>
      </c>
      <c r="E1317" s="371">
        <v>8.9393939393939394</v>
      </c>
    </row>
    <row r="1318" spans="1:5">
      <c r="A1318" s="371">
        <v>94</v>
      </c>
      <c r="B1318" s="371" t="s">
        <v>109</v>
      </c>
      <c r="C1318" s="371">
        <v>2023</v>
      </c>
      <c r="D1318" s="371" t="s">
        <v>64</v>
      </c>
      <c r="E1318" s="371">
        <v>9.3939393939393891</v>
      </c>
    </row>
    <row r="1319" spans="1:5">
      <c r="A1319" s="371">
        <v>95</v>
      </c>
      <c r="B1319" s="371" t="s">
        <v>110</v>
      </c>
      <c r="C1319" s="371">
        <v>2023</v>
      </c>
      <c r="D1319" s="371" t="s">
        <v>64</v>
      </c>
      <c r="E1319" s="371">
        <v>4.39393939393939</v>
      </c>
    </row>
    <row r="1320" spans="1:5">
      <c r="A1320" s="371">
        <v>97</v>
      </c>
      <c r="B1320" s="371" t="s">
        <v>111</v>
      </c>
      <c r="C1320" s="371">
        <v>2023</v>
      </c>
      <c r="D1320" s="371" t="s">
        <v>64</v>
      </c>
      <c r="E1320" s="371">
        <v>8.7878787878787907</v>
      </c>
    </row>
    <row r="1321" spans="1:5">
      <c r="A1321" s="371">
        <v>99</v>
      </c>
      <c r="B1321" s="371" t="s">
        <v>112</v>
      </c>
      <c r="C1321" s="371">
        <v>2023</v>
      </c>
      <c r="D1321" s="371" t="s">
        <v>64</v>
      </c>
      <c r="E1321" s="371">
        <v>9.8484848484848495</v>
      </c>
    </row>
    <row r="1322" spans="1:5">
      <c r="A1322" s="371">
        <v>5</v>
      </c>
      <c r="B1322" s="371" t="s">
        <v>79</v>
      </c>
      <c r="C1322" s="371">
        <v>2024</v>
      </c>
      <c r="D1322" s="371" t="s">
        <v>65</v>
      </c>
      <c r="E1322" s="371">
        <v>1.9696969696969699</v>
      </c>
    </row>
    <row r="1323" spans="1:5">
      <c r="A1323" s="371">
        <v>8</v>
      </c>
      <c r="B1323" s="371" t="s">
        <v>81</v>
      </c>
      <c r="C1323" s="371">
        <v>2024</v>
      </c>
      <c r="D1323" s="371" t="s">
        <v>65</v>
      </c>
      <c r="E1323" s="371">
        <v>9.5454545454545503</v>
      </c>
    </row>
    <row r="1324" spans="1:5">
      <c r="A1324" s="371">
        <v>11</v>
      </c>
      <c r="B1324" s="371" t="s">
        <v>82</v>
      </c>
      <c r="C1324" s="371">
        <v>2024</v>
      </c>
      <c r="D1324" s="371" t="s">
        <v>65</v>
      </c>
      <c r="E1324" s="371">
        <v>5.4545454545454497</v>
      </c>
    </row>
    <row r="1325" spans="1:5">
      <c r="A1325" s="371">
        <v>13</v>
      </c>
      <c r="B1325" s="371" t="s">
        <v>83</v>
      </c>
      <c r="C1325" s="371">
        <v>2024</v>
      </c>
      <c r="D1325" s="371" t="s">
        <v>65</v>
      </c>
      <c r="E1325" s="371">
        <v>9.0909090909090899</v>
      </c>
    </row>
    <row r="1326" spans="1:5">
      <c r="A1326" s="371">
        <v>15</v>
      </c>
      <c r="B1326" s="371" t="s">
        <v>84</v>
      </c>
      <c r="C1326" s="371">
        <v>2024</v>
      </c>
      <c r="D1326" s="371" t="s">
        <v>65</v>
      </c>
      <c r="E1326" s="371">
        <v>4.8484848484848504</v>
      </c>
    </row>
    <row r="1327" spans="1:5">
      <c r="A1327" s="371">
        <v>17</v>
      </c>
      <c r="B1327" s="371" t="s">
        <v>85</v>
      </c>
      <c r="C1327" s="371">
        <v>2024</v>
      </c>
      <c r="D1327" s="371" t="s">
        <v>65</v>
      </c>
      <c r="E1327" s="371">
        <v>7.4242424242424203</v>
      </c>
    </row>
    <row r="1328" spans="1:5">
      <c r="A1328" s="371">
        <v>18</v>
      </c>
      <c r="B1328" s="371" t="s">
        <v>86</v>
      </c>
      <c r="C1328" s="371">
        <v>2024</v>
      </c>
      <c r="D1328" s="371" t="s">
        <v>65</v>
      </c>
      <c r="E1328" s="371">
        <v>1.8181818181818199</v>
      </c>
    </row>
    <row r="1329" spans="1:5">
      <c r="A1329" s="371">
        <v>19</v>
      </c>
      <c r="B1329" s="371" t="s">
        <v>87</v>
      </c>
      <c r="C1329" s="371">
        <v>2024</v>
      </c>
      <c r="D1329" s="371" t="s">
        <v>65</v>
      </c>
      <c r="E1329" s="371">
        <v>1.51515151515152</v>
      </c>
    </row>
    <row r="1330" spans="1:5">
      <c r="A1330" s="371">
        <v>20</v>
      </c>
      <c r="B1330" s="371" t="s">
        <v>88</v>
      </c>
      <c r="C1330" s="371">
        <v>2024</v>
      </c>
      <c r="D1330" s="371" t="s">
        <v>65</v>
      </c>
      <c r="E1330" s="371">
        <v>9.2424242424242404</v>
      </c>
    </row>
    <row r="1331" spans="1:5">
      <c r="A1331" s="371">
        <v>23</v>
      </c>
      <c r="B1331" s="371" t="s">
        <v>89</v>
      </c>
      <c r="C1331" s="371">
        <v>2024</v>
      </c>
      <c r="D1331" s="371" t="s">
        <v>65</v>
      </c>
      <c r="E1331" s="371">
        <v>3.7878787878787898</v>
      </c>
    </row>
    <row r="1332" spans="1:5">
      <c r="A1332" s="371">
        <v>25</v>
      </c>
      <c r="B1332" s="371" t="s">
        <v>90</v>
      </c>
      <c r="C1332" s="371">
        <v>2024</v>
      </c>
      <c r="D1332" s="371" t="s">
        <v>65</v>
      </c>
      <c r="E1332" s="371">
        <v>2.4242424242424199</v>
      </c>
    </row>
    <row r="1333" spans="1:5">
      <c r="A1333" s="371">
        <v>27</v>
      </c>
      <c r="B1333" s="371" t="s">
        <v>91</v>
      </c>
      <c r="C1333" s="371">
        <v>2024</v>
      </c>
      <c r="D1333" s="371" t="s">
        <v>65</v>
      </c>
      <c r="E1333" s="371">
        <v>1.0606060606060601</v>
      </c>
    </row>
    <row r="1334" spans="1:5">
      <c r="A1334" s="371">
        <v>41</v>
      </c>
      <c r="B1334" s="371" t="s">
        <v>92</v>
      </c>
      <c r="C1334" s="371">
        <v>2024</v>
      </c>
      <c r="D1334" s="371" t="s">
        <v>65</v>
      </c>
      <c r="E1334" s="371">
        <v>4.5454545454545396</v>
      </c>
    </row>
    <row r="1335" spans="1:5">
      <c r="A1335" s="371">
        <v>44</v>
      </c>
      <c r="B1335" s="371" t="s">
        <v>93</v>
      </c>
      <c r="C1335" s="371">
        <v>2024</v>
      </c>
      <c r="D1335" s="371" t="s">
        <v>65</v>
      </c>
      <c r="E1335" s="371">
        <v>6.9696969696969697</v>
      </c>
    </row>
    <row r="1336" spans="1:5">
      <c r="A1336" s="371">
        <v>47</v>
      </c>
      <c r="B1336" s="371" t="s">
        <v>94</v>
      </c>
      <c r="C1336" s="371">
        <v>2024</v>
      </c>
      <c r="D1336" s="371" t="s">
        <v>65</v>
      </c>
      <c r="E1336" s="371">
        <v>6.8181818181818201</v>
      </c>
    </row>
    <row r="1337" spans="1:5">
      <c r="A1337" s="371">
        <v>50</v>
      </c>
      <c r="B1337" s="371" t="s">
        <v>95</v>
      </c>
      <c r="C1337" s="371">
        <v>2024</v>
      </c>
      <c r="D1337" s="371" t="s">
        <v>65</v>
      </c>
      <c r="E1337" s="371">
        <v>4.0909090909090899</v>
      </c>
    </row>
    <row r="1338" spans="1:5">
      <c r="A1338" s="371">
        <v>52</v>
      </c>
      <c r="B1338" s="371" t="s">
        <v>96</v>
      </c>
      <c r="C1338" s="371">
        <v>2024</v>
      </c>
      <c r="D1338" s="371" t="s">
        <v>65</v>
      </c>
      <c r="E1338" s="371">
        <v>1.36363636363636</v>
      </c>
    </row>
    <row r="1339" spans="1:5">
      <c r="A1339" s="371">
        <v>54</v>
      </c>
      <c r="B1339" s="371" t="s">
        <v>97</v>
      </c>
      <c r="C1339" s="371">
        <v>2024</v>
      </c>
      <c r="D1339" s="371" t="s">
        <v>65</v>
      </c>
      <c r="E1339" s="371">
        <v>8.4848484848484809</v>
      </c>
    </row>
    <row r="1340" spans="1:5">
      <c r="A1340" s="371">
        <v>63</v>
      </c>
      <c r="B1340" s="371" t="s">
        <v>98</v>
      </c>
      <c r="C1340" s="371">
        <v>2024</v>
      </c>
      <c r="D1340" s="371" t="s">
        <v>65</v>
      </c>
      <c r="E1340" s="371">
        <v>8.9393939393939394</v>
      </c>
    </row>
    <row r="1341" spans="1:5">
      <c r="A1341" s="371">
        <v>66</v>
      </c>
      <c r="B1341" s="371" t="s">
        <v>99</v>
      </c>
      <c r="C1341" s="371">
        <v>2024</v>
      </c>
      <c r="D1341" s="371" t="s">
        <v>65</v>
      </c>
      <c r="E1341" s="371">
        <v>8.0303030303030294</v>
      </c>
    </row>
    <row r="1342" spans="1:5">
      <c r="A1342" s="371">
        <v>68</v>
      </c>
      <c r="B1342" s="371" t="s">
        <v>100</v>
      </c>
      <c r="C1342" s="371">
        <v>2024</v>
      </c>
      <c r="D1342" s="371" t="s">
        <v>65</v>
      </c>
      <c r="E1342" s="371">
        <v>6.0606060606060597</v>
      </c>
    </row>
    <row r="1343" spans="1:5">
      <c r="A1343" s="371">
        <v>70</v>
      </c>
      <c r="B1343" s="371" t="s">
        <v>101</v>
      </c>
      <c r="C1343" s="371">
        <v>2024</v>
      </c>
      <c r="D1343" s="371" t="s">
        <v>65</v>
      </c>
      <c r="E1343" s="371">
        <v>7.5757575757575797</v>
      </c>
    </row>
    <row r="1344" spans="1:5">
      <c r="A1344" s="371">
        <v>73</v>
      </c>
      <c r="B1344" s="371" t="s">
        <v>102</v>
      </c>
      <c r="C1344" s="371">
        <v>2024</v>
      </c>
      <c r="D1344" s="371" t="s">
        <v>65</v>
      </c>
      <c r="E1344" s="371">
        <v>5</v>
      </c>
    </row>
    <row r="1345" spans="1:5">
      <c r="A1345" s="371">
        <v>76</v>
      </c>
      <c r="B1345" s="371" t="s">
        <v>103</v>
      </c>
      <c r="C1345" s="371">
        <v>2024</v>
      </c>
      <c r="D1345" s="371" t="s">
        <v>65</v>
      </c>
      <c r="E1345" s="371">
        <v>5.60606060606061</v>
      </c>
    </row>
    <row r="1346" spans="1:5">
      <c r="A1346" s="371">
        <v>81</v>
      </c>
      <c r="B1346" s="371" t="s">
        <v>104</v>
      </c>
      <c r="C1346" s="371">
        <v>2024</v>
      </c>
      <c r="D1346" s="371" t="s">
        <v>65</v>
      </c>
      <c r="E1346" s="371">
        <v>5.3030303030303001</v>
      </c>
    </row>
    <row r="1347" spans="1:5">
      <c r="A1347" s="371">
        <v>85</v>
      </c>
      <c r="B1347" s="371" t="s">
        <v>105</v>
      </c>
      <c r="C1347" s="371">
        <v>2024</v>
      </c>
      <c r="D1347" s="371" t="s">
        <v>65</v>
      </c>
      <c r="E1347" s="371">
        <v>2.2727272727272698</v>
      </c>
    </row>
    <row r="1348" spans="1:5">
      <c r="A1348" s="371">
        <v>86</v>
      </c>
      <c r="B1348" s="371" t="s">
        <v>106</v>
      </c>
      <c r="C1348" s="371">
        <v>2024</v>
      </c>
      <c r="D1348" s="371" t="s">
        <v>65</v>
      </c>
      <c r="E1348" s="371">
        <v>2.7272727272727302</v>
      </c>
    </row>
    <row r="1349" spans="1:5">
      <c r="A1349" s="371">
        <v>88</v>
      </c>
      <c r="B1349" s="371" t="s">
        <v>107</v>
      </c>
      <c r="C1349" s="371">
        <v>2024</v>
      </c>
      <c r="D1349" s="371" t="s">
        <v>65</v>
      </c>
      <c r="E1349" s="371">
        <v>3.9393939393939399</v>
      </c>
    </row>
    <row r="1350" spans="1:5">
      <c r="A1350" s="371">
        <v>91</v>
      </c>
      <c r="B1350" s="371" t="s">
        <v>108</v>
      </c>
      <c r="C1350" s="371">
        <v>2024</v>
      </c>
      <c r="D1350" s="371" t="s">
        <v>65</v>
      </c>
      <c r="E1350" s="371">
        <v>9.6969696969697008</v>
      </c>
    </row>
    <row r="1351" spans="1:5">
      <c r="A1351" s="371">
        <v>94</v>
      </c>
      <c r="B1351" s="371" t="s">
        <v>109</v>
      </c>
      <c r="C1351" s="371">
        <v>2024</v>
      </c>
      <c r="D1351" s="371" t="s">
        <v>65</v>
      </c>
      <c r="E1351" s="371">
        <v>1.2121212121212099</v>
      </c>
    </row>
    <row r="1352" spans="1:5">
      <c r="A1352" s="371">
        <v>95</v>
      </c>
      <c r="B1352" s="371" t="s">
        <v>110</v>
      </c>
      <c r="C1352" s="371">
        <v>2024</v>
      </c>
      <c r="D1352" s="371" t="s">
        <v>65</v>
      </c>
      <c r="E1352" s="371">
        <v>0.90909090909090895</v>
      </c>
    </row>
    <row r="1353" spans="1:5">
      <c r="A1353" s="371">
        <v>97</v>
      </c>
      <c r="B1353" s="371" t="s">
        <v>111</v>
      </c>
      <c r="C1353" s="371">
        <v>2024</v>
      </c>
      <c r="D1353" s="371" t="s">
        <v>65</v>
      </c>
      <c r="E1353" s="371">
        <v>0.75757575757575801</v>
      </c>
    </row>
    <row r="1354" spans="1:5">
      <c r="A1354" s="371">
        <v>99</v>
      </c>
      <c r="B1354" s="371" t="s">
        <v>112</v>
      </c>
      <c r="C1354" s="371">
        <v>2024</v>
      </c>
      <c r="D1354" s="371" t="s">
        <v>65</v>
      </c>
      <c r="E1354" s="371">
        <v>0.30303030303030298</v>
      </c>
    </row>
    <row r="1355" spans="1:5">
      <c r="A1355" s="371">
        <v>5</v>
      </c>
      <c r="B1355" s="371" t="s">
        <v>79</v>
      </c>
      <c r="C1355" s="371">
        <v>2023</v>
      </c>
      <c r="D1355" s="371" t="s">
        <v>65</v>
      </c>
      <c r="E1355" s="371">
        <v>2.5757575757575801</v>
      </c>
    </row>
    <row r="1356" spans="1:5">
      <c r="A1356" s="371">
        <v>8</v>
      </c>
      <c r="B1356" s="371" t="s">
        <v>81</v>
      </c>
      <c r="C1356" s="371">
        <v>2023</v>
      </c>
      <c r="D1356" s="371" t="s">
        <v>65</v>
      </c>
      <c r="E1356" s="371">
        <v>9.3939393939393891</v>
      </c>
    </row>
    <row r="1357" spans="1:5">
      <c r="A1357" s="371">
        <v>11</v>
      </c>
      <c r="B1357" s="371" t="s">
        <v>82</v>
      </c>
      <c r="C1357" s="371">
        <v>2023</v>
      </c>
      <c r="D1357" s="371" t="s">
        <v>65</v>
      </c>
      <c r="E1357" s="371">
        <v>6.5151515151515103</v>
      </c>
    </row>
    <row r="1358" spans="1:5">
      <c r="A1358" s="371">
        <v>13</v>
      </c>
      <c r="B1358" s="371" t="s">
        <v>83</v>
      </c>
      <c r="C1358" s="371">
        <v>2023</v>
      </c>
      <c r="D1358" s="371" t="s">
        <v>65</v>
      </c>
      <c r="E1358" s="371">
        <v>8.3333333333333304</v>
      </c>
    </row>
    <row r="1359" spans="1:5">
      <c r="A1359" s="371">
        <v>15</v>
      </c>
      <c r="B1359" s="371" t="s">
        <v>84</v>
      </c>
      <c r="C1359" s="371">
        <v>2023</v>
      </c>
      <c r="D1359" s="371" t="s">
        <v>65</v>
      </c>
      <c r="E1359" s="371">
        <v>3.4848484848484902</v>
      </c>
    </row>
    <row r="1360" spans="1:5">
      <c r="A1360" s="371">
        <v>17</v>
      </c>
      <c r="B1360" s="371" t="s">
        <v>85</v>
      </c>
      <c r="C1360" s="371">
        <v>2023</v>
      </c>
      <c r="D1360" s="371" t="s">
        <v>65</v>
      </c>
      <c r="E1360" s="371">
        <v>8.1818181818181799</v>
      </c>
    </row>
    <row r="1361" spans="1:5">
      <c r="A1361" s="371">
        <v>18</v>
      </c>
      <c r="B1361" s="371" t="s">
        <v>86</v>
      </c>
      <c r="C1361" s="371">
        <v>2023</v>
      </c>
      <c r="D1361" s="371" t="s">
        <v>65</v>
      </c>
      <c r="E1361" s="371">
        <v>1.6666666666666701</v>
      </c>
    </row>
    <row r="1362" spans="1:5">
      <c r="A1362" s="371">
        <v>19</v>
      </c>
      <c r="B1362" s="371" t="s">
        <v>87</v>
      </c>
      <c r="C1362" s="371">
        <v>2023</v>
      </c>
      <c r="D1362" s="371" t="s">
        <v>65</v>
      </c>
      <c r="E1362" s="371">
        <v>2.1212121212121202</v>
      </c>
    </row>
    <row r="1363" spans="1:5">
      <c r="A1363" s="371">
        <v>20</v>
      </c>
      <c r="B1363" s="371" t="s">
        <v>88</v>
      </c>
      <c r="C1363" s="371">
        <v>2023</v>
      </c>
      <c r="D1363" s="371" t="s">
        <v>65</v>
      </c>
      <c r="E1363" s="371">
        <v>5.9090909090909101</v>
      </c>
    </row>
    <row r="1364" spans="1:5">
      <c r="A1364" s="371">
        <v>23</v>
      </c>
      <c r="B1364" s="371" t="s">
        <v>89</v>
      </c>
      <c r="C1364" s="371">
        <v>2023</v>
      </c>
      <c r="D1364" s="371" t="s">
        <v>65</v>
      </c>
      <c r="E1364" s="371">
        <v>2.8787878787878798</v>
      </c>
    </row>
    <row r="1365" spans="1:5">
      <c r="A1365" s="371">
        <v>25</v>
      </c>
      <c r="B1365" s="371" t="s">
        <v>90</v>
      </c>
      <c r="C1365" s="371">
        <v>2023</v>
      </c>
      <c r="D1365" s="371" t="s">
        <v>65</v>
      </c>
      <c r="E1365" s="371">
        <v>3.6363636363636398</v>
      </c>
    </row>
    <row r="1366" spans="1:5">
      <c r="A1366" s="371">
        <v>27</v>
      </c>
      <c r="B1366" s="371" t="s">
        <v>91</v>
      </c>
      <c r="C1366" s="371">
        <v>2023</v>
      </c>
      <c r="D1366" s="371" t="s">
        <v>65</v>
      </c>
      <c r="E1366" s="371">
        <v>0.60606060606060597</v>
      </c>
    </row>
    <row r="1367" spans="1:5">
      <c r="A1367" s="371">
        <v>41</v>
      </c>
      <c r="B1367" s="371" t="s">
        <v>92</v>
      </c>
      <c r="C1367" s="371">
        <v>2023</v>
      </c>
      <c r="D1367" s="371" t="s">
        <v>65</v>
      </c>
      <c r="E1367" s="371">
        <v>7.2727272727272698</v>
      </c>
    </row>
    <row r="1368" spans="1:5">
      <c r="A1368" s="371">
        <v>44</v>
      </c>
      <c r="B1368" s="371" t="s">
        <v>93</v>
      </c>
      <c r="C1368" s="371">
        <v>2023</v>
      </c>
      <c r="D1368" s="371" t="s">
        <v>65</v>
      </c>
      <c r="E1368" s="371">
        <v>4.6969696969696999</v>
      </c>
    </row>
    <row r="1369" spans="1:5">
      <c r="A1369" s="371">
        <v>47</v>
      </c>
      <c r="B1369" s="371" t="s">
        <v>94</v>
      </c>
      <c r="C1369" s="371">
        <v>2023</v>
      </c>
      <c r="D1369" s="371" t="s">
        <v>65</v>
      </c>
      <c r="E1369" s="371">
        <v>3.1818181818181799</v>
      </c>
    </row>
    <row r="1370" spans="1:5">
      <c r="A1370" s="371">
        <v>50</v>
      </c>
      <c r="B1370" s="371" t="s">
        <v>95</v>
      </c>
      <c r="C1370" s="371">
        <v>2023</v>
      </c>
      <c r="D1370" s="371" t="s">
        <v>65</v>
      </c>
      <c r="E1370" s="371">
        <v>4.39393939393939</v>
      </c>
    </row>
    <row r="1371" spans="1:5">
      <c r="A1371" s="371">
        <v>52</v>
      </c>
      <c r="B1371" s="371" t="s">
        <v>96</v>
      </c>
      <c r="C1371" s="371">
        <v>2023</v>
      </c>
      <c r="D1371" s="371" t="s">
        <v>65</v>
      </c>
      <c r="E1371" s="371">
        <v>6.3636363636363598</v>
      </c>
    </row>
    <row r="1372" spans="1:5">
      <c r="A1372" s="371">
        <v>54</v>
      </c>
      <c r="B1372" s="371" t="s">
        <v>97</v>
      </c>
      <c r="C1372" s="371">
        <v>2023</v>
      </c>
      <c r="D1372" s="371" t="s">
        <v>65</v>
      </c>
      <c r="E1372" s="371">
        <v>8.6363636363636402</v>
      </c>
    </row>
    <row r="1373" spans="1:5">
      <c r="A1373" s="371">
        <v>63</v>
      </c>
      <c r="B1373" s="371" t="s">
        <v>98</v>
      </c>
      <c r="C1373" s="371">
        <v>2023</v>
      </c>
      <c r="D1373" s="371" t="s">
        <v>65</v>
      </c>
      <c r="E1373" s="371">
        <v>9.8484848484848495</v>
      </c>
    </row>
    <row r="1374" spans="1:5">
      <c r="A1374" s="371">
        <v>66</v>
      </c>
      <c r="B1374" s="371" t="s">
        <v>99</v>
      </c>
      <c r="C1374" s="371">
        <v>2023</v>
      </c>
      <c r="D1374" s="371" t="s">
        <v>65</v>
      </c>
      <c r="E1374" s="371">
        <v>8.7878787878787907</v>
      </c>
    </row>
    <row r="1375" spans="1:5">
      <c r="A1375" s="371">
        <v>68</v>
      </c>
      <c r="B1375" s="371" t="s">
        <v>100</v>
      </c>
      <c r="C1375" s="371">
        <v>2023</v>
      </c>
      <c r="D1375" s="371" t="s">
        <v>65</v>
      </c>
      <c r="E1375" s="371">
        <v>7.1212121212121202</v>
      </c>
    </row>
    <row r="1376" spans="1:5">
      <c r="A1376" s="371">
        <v>70</v>
      </c>
      <c r="B1376" s="371" t="s">
        <v>101</v>
      </c>
      <c r="C1376" s="371">
        <v>2023</v>
      </c>
      <c r="D1376" s="371" t="s">
        <v>65</v>
      </c>
      <c r="E1376" s="371">
        <v>7.7272727272727302</v>
      </c>
    </row>
    <row r="1377" spans="1:5">
      <c r="A1377" s="371">
        <v>73</v>
      </c>
      <c r="B1377" s="371" t="s">
        <v>102</v>
      </c>
      <c r="C1377" s="371">
        <v>2023</v>
      </c>
      <c r="D1377" s="371" t="s">
        <v>65</v>
      </c>
      <c r="E1377" s="371">
        <v>7.8787878787878798</v>
      </c>
    </row>
    <row r="1378" spans="1:5">
      <c r="A1378" s="371">
        <v>76</v>
      </c>
      <c r="B1378" s="371" t="s">
        <v>103</v>
      </c>
      <c r="C1378" s="371">
        <v>2023</v>
      </c>
      <c r="D1378" s="371" t="s">
        <v>65</v>
      </c>
      <c r="E1378" s="371">
        <v>6.2121212121212102</v>
      </c>
    </row>
    <row r="1379" spans="1:5">
      <c r="A1379" s="371">
        <v>81</v>
      </c>
      <c r="B1379" s="371" t="s">
        <v>104</v>
      </c>
      <c r="C1379" s="371">
        <v>2023</v>
      </c>
      <c r="D1379" s="371" t="s">
        <v>65</v>
      </c>
      <c r="E1379" s="371">
        <v>5.1515151515151496</v>
      </c>
    </row>
    <row r="1380" spans="1:5">
      <c r="A1380" s="371">
        <v>85</v>
      </c>
      <c r="B1380" s="371" t="s">
        <v>105</v>
      </c>
      <c r="C1380" s="371">
        <v>2023</v>
      </c>
      <c r="D1380" s="371" t="s">
        <v>65</v>
      </c>
      <c r="E1380" s="371">
        <v>3.3333333333333299</v>
      </c>
    </row>
    <row r="1381" spans="1:5">
      <c r="A1381" s="371">
        <v>86</v>
      </c>
      <c r="B1381" s="371" t="s">
        <v>106</v>
      </c>
      <c r="C1381" s="371">
        <v>2023</v>
      </c>
      <c r="D1381" s="371" t="s">
        <v>65</v>
      </c>
      <c r="E1381" s="371">
        <v>4.2424242424242404</v>
      </c>
    </row>
    <row r="1382" spans="1:5">
      <c r="A1382" s="371">
        <v>88</v>
      </c>
      <c r="B1382" s="371" t="s">
        <v>107</v>
      </c>
      <c r="C1382" s="371">
        <v>2023</v>
      </c>
      <c r="D1382" s="371" t="s">
        <v>65</v>
      </c>
      <c r="E1382" s="371">
        <v>10</v>
      </c>
    </row>
    <row r="1383" spans="1:5">
      <c r="A1383" s="371">
        <v>91</v>
      </c>
      <c r="B1383" s="371" t="s">
        <v>108</v>
      </c>
      <c r="C1383" s="371">
        <v>2023</v>
      </c>
      <c r="D1383" s="371" t="s">
        <v>65</v>
      </c>
      <c r="E1383" s="371">
        <v>6.6666666666666696</v>
      </c>
    </row>
    <row r="1384" spans="1:5">
      <c r="A1384" s="371">
        <v>94</v>
      </c>
      <c r="B1384" s="371" t="s">
        <v>109</v>
      </c>
      <c r="C1384" s="371">
        <v>2023</v>
      </c>
      <c r="D1384" s="371" t="s">
        <v>65</v>
      </c>
      <c r="E1384" s="371">
        <v>5.7575757575757596</v>
      </c>
    </row>
    <row r="1385" spans="1:5">
      <c r="A1385" s="371">
        <v>95</v>
      </c>
      <c r="B1385" s="371" t="s">
        <v>110</v>
      </c>
      <c r="C1385" s="371">
        <v>2023</v>
      </c>
      <c r="D1385" s="371" t="s">
        <v>65</v>
      </c>
      <c r="E1385" s="371">
        <v>3.0303030303030298</v>
      </c>
    </row>
    <row r="1386" spans="1:5">
      <c r="A1386" s="371">
        <v>97</v>
      </c>
      <c r="B1386" s="371" t="s">
        <v>111</v>
      </c>
      <c r="C1386" s="371">
        <v>2023</v>
      </c>
      <c r="D1386" s="371" t="s">
        <v>65</v>
      </c>
      <c r="E1386" s="371">
        <v>0.15151515151515199</v>
      </c>
    </row>
    <row r="1387" spans="1:5">
      <c r="A1387" s="371">
        <v>99</v>
      </c>
      <c r="B1387" s="371" t="s">
        <v>112</v>
      </c>
      <c r="C1387" s="371">
        <v>2023</v>
      </c>
      <c r="D1387" s="371" t="s">
        <v>65</v>
      </c>
      <c r="E1387" s="371">
        <v>0.45454545454545497</v>
      </c>
    </row>
    <row r="1388" spans="1:5">
      <c r="A1388" s="371">
        <v>5</v>
      </c>
      <c r="B1388" s="371" t="s">
        <v>79</v>
      </c>
      <c r="C1388" s="371">
        <v>2024</v>
      </c>
      <c r="D1388" s="371" t="s">
        <v>66</v>
      </c>
      <c r="E1388" s="371">
        <v>1.51515151515152</v>
      </c>
    </row>
    <row r="1389" spans="1:5">
      <c r="A1389" s="371">
        <v>8</v>
      </c>
      <c r="B1389" s="371" t="s">
        <v>81</v>
      </c>
      <c r="C1389" s="371">
        <v>2024</v>
      </c>
      <c r="D1389" s="371" t="s">
        <v>66</v>
      </c>
      <c r="E1389" s="371">
        <v>1.8181818181818199</v>
      </c>
    </row>
    <row r="1390" spans="1:5">
      <c r="A1390" s="371">
        <v>11</v>
      </c>
      <c r="B1390" s="371" t="s">
        <v>82</v>
      </c>
      <c r="C1390" s="371">
        <v>2024</v>
      </c>
      <c r="D1390" s="371" t="s">
        <v>66</v>
      </c>
      <c r="E1390" s="371">
        <v>5.4545454545454497</v>
      </c>
    </row>
    <row r="1391" spans="1:5">
      <c r="A1391" s="371">
        <v>13</v>
      </c>
      <c r="B1391" s="371" t="s">
        <v>83</v>
      </c>
      <c r="C1391" s="371">
        <v>2024</v>
      </c>
      <c r="D1391" s="371" t="s">
        <v>66</v>
      </c>
      <c r="E1391" s="371">
        <v>1.36363636363636</v>
      </c>
    </row>
    <row r="1392" spans="1:5">
      <c r="A1392" s="371">
        <v>15</v>
      </c>
      <c r="B1392" s="371" t="s">
        <v>84</v>
      </c>
      <c r="C1392" s="371">
        <v>2024</v>
      </c>
      <c r="D1392" s="371" t="s">
        <v>66</v>
      </c>
      <c r="E1392" s="371">
        <v>3.7878787878787898</v>
      </c>
    </row>
    <row r="1393" spans="1:5">
      <c r="A1393" s="371">
        <v>17</v>
      </c>
      <c r="B1393" s="371" t="s">
        <v>85</v>
      </c>
      <c r="C1393" s="371">
        <v>2024</v>
      </c>
      <c r="D1393" s="371" t="s">
        <v>66</v>
      </c>
      <c r="E1393" s="371">
        <v>0.45454545454545497</v>
      </c>
    </row>
    <row r="1394" spans="1:5">
      <c r="A1394" s="371">
        <v>18</v>
      </c>
      <c r="B1394" s="371" t="s">
        <v>86</v>
      </c>
      <c r="C1394" s="371">
        <v>2024</v>
      </c>
      <c r="D1394" s="371" t="s">
        <v>66</v>
      </c>
      <c r="E1394" s="371">
        <v>5</v>
      </c>
    </row>
    <row r="1395" spans="1:5">
      <c r="A1395" s="371">
        <v>19</v>
      </c>
      <c r="B1395" s="371" t="s">
        <v>87</v>
      </c>
      <c r="C1395" s="371">
        <v>2024</v>
      </c>
      <c r="D1395" s="371" t="s">
        <v>66</v>
      </c>
      <c r="E1395" s="371">
        <v>9.6969696969697008</v>
      </c>
    </row>
    <row r="1396" spans="1:5">
      <c r="A1396" s="371">
        <v>20</v>
      </c>
      <c r="B1396" s="371" t="s">
        <v>88</v>
      </c>
      <c r="C1396" s="371">
        <v>2024</v>
      </c>
      <c r="D1396" s="371" t="s">
        <v>66</v>
      </c>
      <c r="E1396" s="371">
        <v>7.8787878787878798</v>
      </c>
    </row>
    <row r="1397" spans="1:5">
      <c r="A1397" s="371">
        <v>23</v>
      </c>
      <c r="B1397" s="371" t="s">
        <v>89</v>
      </c>
      <c r="C1397" s="371">
        <v>2024</v>
      </c>
      <c r="D1397" s="371" t="s">
        <v>66</v>
      </c>
      <c r="E1397" s="371">
        <v>0.75757575757575801</v>
      </c>
    </row>
    <row r="1398" spans="1:5">
      <c r="A1398" s="371">
        <v>25</v>
      </c>
      <c r="B1398" s="371" t="s">
        <v>90</v>
      </c>
      <c r="C1398" s="371">
        <v>2024</v>
      </c>
      <c r="D1398" s="371" t="s">
        <v>66</v>
      </c>
      <c r="E1398" s="371">
        <v>4.0909090909090899</v>
      </c>
    </row>
    <row r="1399" spans="1:5">
      <c r="A1399" s="371">
        <v>27</v>
      </c>
      <c r="B1399" s="371" t="s">
        <v>91</v>
      </c>
      <c r="C1399" s="371">
        <v>2024</v>
      </c>
      <c r="D1399" s="371" t="s">
        <v>66</v>
      </c>
      <c r="E1399" s="371">
        <v>8.9393939393939394</v>
      </c>
    </row>
    <row r="1400" spans="1:5">
      <c r="A1400" s="371">
        <v>41</v>
      </c>
      <c r="B1400" s="371" t="s">
        <v>92</v>
      </c>
      <c r="C1400" s="371">
        <v>2024</v>
      </c>
      <c r="D1400" s="371" t="s">
        <v>66</v>
      </c>
      <c r="E1400" s="371">
        <v>6.3636363636363598</v>
      </c>
    </row>
    <row r="1401" spans="1:5">
      <c r="A1401" s="371">
        <v>44</v>
      </c>
      <c r="B1401" s="371" t="s">
        <v>93</v>
      </c>
      <c r="C1401" s="371">
        <v>2024</v>
      </c>
      <c r="D1401" s="371" t="s">
        <v>66</v>
      </c>
      <c r="E1401" s="371">
        <v>9.5454545454545503</v>
      </c>
    </row>
    <row r="1402" spans="1:5">
      <c r="A1402" s="371">
        <v>47</v>
      </c>
      <c r="B1402" s="371" t="s">
        <v>94</v>
      </c>
      <c r="C1402" s="371">
        <v>2024</v>
      </c>
      <c r="D1402" s="371" t="s">
        <v>66</v>
      </c>
      <c r="E1402" s="371">
        <v>4.8484848484848504</v>
      </c>
    </row>
    <row r="1403" spans="1:5">
      <c r="A1403" s="371">
        <v>50</v>
      </c>
      <c r="B1403" s="371" t="s">
        <v>95</v>
      </c>
      <c r="C1403" s="371">
        <v>2024</v>
      </c>
      <c r="D1403" s="371" t="s">
        <v>66</v>
      </c>
      <c r="E1403" s="371">
        <v>0.90909090909090895</v>
      </c>
    </row>
    <row r="1404" spans="1:5">
      <c r="A1404" s="371">
        <v>52</v>
      </c>
      <c r="B1404" s="371" t="s">
        <v>96</v>
      </c>
      <c r="C1404" s="371">
        <v>2024</v>
      </c>
      <c r="D1404" s="371" t="s">
        <v>66</v>
      </c>
      <c r="E1404" s="371">
        <v>6.6666666666666696</v>
      </c>
    </row>
    <row r="1405" spans="1:5">
      <c r="A1405" s="371">
        <v>54</v>
      </c>
      <c r="B1405" s="371" t="s">
        <v>97</v>
      </c>
      <c r="C1405" s="371">
        <v>2024</v>
      </c>
      <c r="D1405" s="371" t="s">
        <v>66</v>
      </c>
      <c r="E1405" s="371">
        <v>9.2424242424242404</v>
      </c>
    </row>
    <row r="1406" spans="1:5">
      <c r="A1406" s="371">
        <v>63</v>
      </c>
      <c r="B1406" s="371" t="s">
        <v>98</v>
      </c>
      <c r="C1406" s="371">
        <v>2024</v>
      </c>
      <c r="D1406" s="371" t="s">
        <v>66</v>
      </c>
      <c r="E1406" s="371">
        <v>5.3030303030303001</v>
      </c>
    </row>
    <row r="1407" spans="1:5">
      <c r="A1407" s="371">
        <v>66</v>
      </c>
      <c r="B1407" s="371" t="s">
        <v>99</v>
      </c>
      <c r="C1407" s="371">
        <v>2024</v>
      </c>
      <c r="D1407" s="371" t="s">
        <v>66</v>
      </c>
      <c r="E1407" s="371">
        <v>0.30303030303030298</v>
      </c>
    </row>
    <row r="1408" spans="1:5">
      <c r="A1408" s="371">
        <v>68</v>
      </c>
      <c r="B1408" s="371" t="s">
        <v>100</v>
      </c>
      <c r="C1408" s="371">
        <v>2024</v>
      </c>
      <c r="D1408" s="371" t="s">
        <v>66</v>
      </c>
      <c r="E1408" s="371">
        <v>5.7575757575757596</v>
      </c>
    </row>
    <row r="1409" spans="1:5">
      <c r="A1409" s="371">
        <v>70</v>
      </c>
      <c r="B1409" s="371" t="s">
        <v>101</v>
      </c>
      <c r="C1409" s="371">
        <v>2024</v>
      </c>
      <c r="D1409" s="371" t="s">
        <v>66</v>
      </c>
      <c r="E1409" s="371">
        <v>3.3333333333333299</v>
      </c>
    </row>
    <row r="1410" spans="1:5">
      <c r="A1410" s="371">
        <v>73</v>
      </c>
      <c r="B1410" s="371" t="s">
        <v>102</v>
      </c>
      <c r="C1410" s="371">
        <v>2024</v>
      </c>
      <c r="D1410" s="371" t="s">
        <v>66</v>
      </c>
      <c r="E1410" s="371">
        <v>4.39393939393939</v>
      </c>
    </row>
    <row r="1411" spans="1:5">
      <c r="A1411" s="371">
        <v>76</v>
      </c>
      <c r="B1411" s="371" t="s">
        <v>103</v>
      </c>
      <c r="C1411" s="371">
        <v>2024</v>
      </c>
      <c r="D1411" s="371" t="s">
        <v>66</v>
      </c>
      <c r="E1411" s="371">
        <v>2.8787878787878798</v>
      </c>
    </row>
    <row r="1412" spans="1:5">
      <c r="A1412" s="371">
        <v>81</v>
      </c>
      <c r="B1412" s="371" t="s">
        <v>104</v>
      </c>
      <c r="C1412" s="371">
        <v>2024</v>
      </c>
      <c r="D1412" s="371" t="s">
        <v>66</v>
      </c>
      <c r="E1412" s="371">
        <v>2.5757575757575801</v>
      </c>
    </row>
    <row r="1413" spans="1:5">
      <c r="A1413" s="371">
        <v>85</v>
      </c>
      <c r="B1413" s="371" t="s">
        <v>105</v>
      </c>
      <c r="C1413" s="371">
        <v>2024</v>
      </c>
      <c r="D1413" s="371" t="s">
        <v>66</v>
      </c>
      <c r="E1413" s="371">
        <v>2.4242424242424199</v>
      </c>
    </row>
    <row r="1414" spans="1:5">
      <c r="A1414" s="371">
        <v>86</v>
      </c>
      <c r="B1414" s="371" t="s">
        <v>106</v>
      </c>
      <c r="C1414" s="371">
        <v>2024</v>
      </c>
      <c r="D1414" s="371" t="s">
        <v>66</v>
      </c>
      <c r="E1414" s="371">
        <v>3.9393939393939399</v>
      </c>
    </row>
    <row r="1415" spans="1:5">
      <c r="A1415" s="371">
        <v>88</v>
      </c>
      <c r="B1415" s="371" t="s">
        <v>107</v>
      </c>
      <c r="C1415" s="371">
        <v>2024</v>
      </c>
      <c r="D1415" s="371" t="s">
        <v>66</v>
      </c>
      <c r="E1415" s="371">
        <v>0.15151515151515199</v>
      </c>
    </row>
    <row r="1416" spans="1:5">
      <c r="A1416" s="371">
        <v>91</v>
      </c>
      <c r="B1416" s="371" t="s">
        <v>108</v>
      </c>
      <c r="C1416" s="371">
        <v>2024</v>
      </c>
      <c r="D1416" s="371" t="s">
        <v>66</v>
      </c>
      <c r="E1416" s="371">
        <v>2.7272727272727302</v>
      </c>
    </row>
    <row r="1417" spans="1:5">
      <c r="A1417" s="371">
        <v>94</v>
      </c>
      <c r="B1417" s="371" t="s">
        <v>109</v>
      </c>
      <c r="C1417" s="371">
        <v>2024</v>
      </c>
      <c r="D1417" s="371" t="s">
        <v>66</v>
      </c>
      <c r="E1417" s="371">
        <v>8.4848484848484809</v>
      </c>
    </row>
    <row r="1418" spans="1:5">
      <c r="A1418" s="371">
        <v>95</v>
      </c>
      <c r="B1418" s="371" t="s">
        <v>110</v>
      </c>
      <c r="C1418" s="371">
        <v>2024</v>
      </c>
      <c r="D1418" s="371" t="s">
        <v>66</v>
      </c>
      <c r="E1418" s="371">
        <v>7.4242424242424203</v>
      </c>
    </row>
    <row r="1419" spans="1:5">
      <c r="A1419" s="371">
        <v>97</v>
      </c>
      <c r="B1419" s="371" t="s">
        <v>111</v>
      </c>
      <c r="C1419" s="371">
        <v>2024</v>
      </c>
      <c r="D1419" s="371" t="s">
        <v>66</v>
      </c>
      <c r="E1419" s="371">
        <v>6.9696969696969697</v>
      </c>
    </row>
    <row r="1420" spans="1:5">
      <c r="A1420" s="371">
        <v>99</v>
      </c>
      <c r="B1420" s="371" t="s">
        <v>112</v>
      </c>
      <c r="C1420" s="371">
        <v>2024</v>
      </c>
      <c r="D1420" s="371" t="s">
        <v>66</v>
      </c>
      <c r="E1420" s="371">
        <v>8.6363636363636402</v>
      </c>
    </row>
    <row r="1421" spans="1:5">
      <c r="A1421" s="371">
        <v>5</v>
      </c>
      <c r="B1421" s="371" t="s">
        <v>79</v>
      </c>
      <c r="C1421" s="371">
        <v>2023</v>
      </c>
      <c r="D1421" s="371" t="s">
        <v>66</v>
      </c>
      <c r="E1421" s="371">
        <v>2.1212121212121202</v>
      </c>
    </row>
    <row r="1422" spans="1:5">
      <c r="A1422" s="371">
        <v>8</v>
      </c>
      <c r="B1422" s="371" t="s">
        <v>81</v>
      </c>
      <c r="C1422" s="371">
        <v>2023</v>
      </c>
      <c r="D1422" s="371" t="s">
        <v>66</v>
      </c>
      <c r="E1422" s="371">
        <v>1.2121212121212099</v>
      </c>
    </row>
    <row r="1423" spans="1:5">
      <c r="A1423" s="371">
        <v>11</v>
      </c>
      <c r="B1423" s="371" t="s">
        <v>82</v>
      </c>
      <c r="C1423" s="371">
        <v>2023</v>
      </c>
      <c r="D1423" s="371" t="s">
        <v>66</v>
      </c>
      <c r="E1423" s="371">
        <v>3.4848484848484902</v>
      </c>
    </row>
    <row r="1424" spans="1:5">
      <c r="A1424" s="371">
        <v>13</v>
      </c>
      <c r="B1424" s="371" t="s">
        <v>83</v>
      </c>
      <c r="C1424" s="371">
        <v>2023</v>
      </c>
      <c r="D1424" s="371" t="s">
        <v>66</v>
      </c>
      <c r="E1424" s="371">
        <v>5.9090909090909101</v>
      </c>
    </row>
    <row r="1425" spans="1:5">
      <c r="A1425" s="371">
        <v>15</v>
      </c>
      <c r="B1425" s="371" t="s">
        <v>84</v>
      </c>
      <c r="C1425" s="371">
        <v>2023</v>
      </c>
      <c r="D1425" s="371" t="s">
        <v>66</v>
      </c>
      <c r="E1425" s="371">
        <v>6.2121212121212102</v>
      </c>
    </row>
    <row r="1426" spans="1:5">
      <c r="A1426" s="371">
        <v>17</v>
      </c>
      <c r="B1426" s="371" t="s">
        <v>85</v>
      </c>
      <c r="C1426" s="371">
        <v>2023</v>
      </c>
      <c r="D1426" s="371" t="s">
        <v>66</v>
      </c>
      <c r="E1426" s="371">
        <v>1.6666666666666701</v>
      </c>
    </row>
    <row r="1427" spans="1:5">
      <c r="A1427" s="371">
        <v>18</v>
      </c>
      <c r="B1427" s="371" t="s">
        <v>86</v>
      </c>
      <c r="C1427" s="371">
        <v>2023</v>
      </c>
      <c r="D1427" s="371" t="s">
        <v>66</v>
      </c>
      <c r="E1427" s="371">
        <v>3.0303030303030298</v>
      </c>
    </row>
    <row r="1428" spans="1:5">
      <c r="A1428" s="371">
        <v>19</v>
      </c>
      <c r="B1428" s="371" t="s">
        <v>87</v>
      </c>
      <c r="C1428" s="371">
        <v>2023</v>
      </c>
      <c r="D1428" s="371" t="s">
        <v>66</v>
      </c>
      <c r="E1428" s="371">
        <v>9.3939393939393891</v>
      </c>
    </row>
    <row r="1429" spans="1:5">
      <c r="A1429" s="371">
        <v>20</v>
      </c>
      <c r="B1429" s="371" t="s">
        <v>88</v>
      </c>
      <c r="C1429" s="371">
        <v>2023</v>
      </c>
      <c r="D1429" s="371" t="s">
        <v>66</v>
      </c>
      <c r="E1429" s="371">
        <v>6.0606060606060597</v>
      </c>
    </row>
    <row r="1430" spans="1:5">
      <c r="A1430" s="371">
        <v>23</v>
      </c>
      <c r="B1430" s="371" t="s">
        <v>89</v>
      </c>
      <c r="C1430" s="371">
        <v>2023</v>
      </c>
      <c r="D1430" s="371" t="s">
        <v>66</v>
      </c>
      <c r="E1430" s="371">
        <v>0.60606060606060597</v>
      </c>
    </row>
    <row r="1431" spans="1:5">
      <c r="A1431" s="371">
        <v>25</v>
      </c>
      <c r="B1431" s="371" t="s">
        <v>90</v>
      </c>
      <c r="C1431" s="371">
        <v>2023</v>
      </c>
      <c r="D1431" s="371" t="s">
        <v>66</v>
      </c>
      <c r="E1431" s="371">
        <v>7.1212121212121202</v>
      </c>
    </row>
    <row r="1432" spans="1:5">
      <c r="A1432" s="371">
        <v>27</v>
      </c>
      <c r="B1432" s="371" t="s">
        <v>91</v>
      </c>
      <c r="C1432" s="371">
        <v>2023</v>
      </c>
      <c r="D1432" s="371" t="s">
        <v>66</v>
      </c>
      <c r="E1432" s="371">
        <v>9.8484848484848495</v>
      </c>
    </row>
    <row r="1433" spans="1:5">
      <c r="A1433" s="371">
        <v>41</v>
      </c>
      <c r="B1433" s="371" t="s">
        <v>92</v>
      </c>
      <c r="C1433" s="371">
        <v>2023</v>
      </c>
      <c r="D1433" s="371" t="s">
        <v>66</v>
      </c>
      <c r="E1433" s="371">
        <v>5.60606060606061</v>
      </c>
    </row>
    <row r="1434" spans="1:5">
      <c r="A1434" s="371">
        <v>44</v>
      </c>
      <c r="B1434" s="371" t="s">
        <v>93</v>
      </c>
      <c r="C1434" s="371">
        <v>2023</v>
      </c>
      <c r="D1434" s="371" t="s">
        <v>66</v>
      </c>
      <c r="E1434" s="371">
        <v>7.5757575757575797</v>
      </c>
    </row>
    <row r="1435" spans="1:5">
      <c r="A1435" s="371">
        <v>47</v>
      </c>
      <c r="B1435" s="371" t="s">
        <v>94</v>
      </c>
      <c r="C1435" s="371">
        <v>2023</v>
      </c>
      <c r="D1435" s="371" t="s">
        <v>66</v>
      </c>
      <c r="E1435" s="371">
        <v>3.1818181818181799</v>
      </c>
    </row>
    <row r="1436" spans="1:5">
      <c r="A1436" s="371">
        <v>50</v>
      </c>
      <c r="B1436" s="371" t="s">
        <v>95</v>
      </c>
      <c r="C1436" s="371">
        <v>2023</v>
      </c>
      <c r="D1436" s="371" t="s">
        <v>66</v>
      </c>
      <c r="E1436" s="371">
        <v>5.1515151515151496</v>
      </c>
    </row>
    <row r="1437" spans="1:5">
      <c r="A1437" s="371">
        <v>52</v>
      </c>
      <c r="B1437" s="371" t="s">
        <v>96</v>
      </c>
      <c r="C1437" s="371">
        <v>2023</v>
      </c>
      <c r="D1437" s="371" t="s">
        <v>66</v>
      </c>
      <c r="E1437" s="371">
        <v>7.7272727272727302</v>
      </c>
    </row>
    <row r="1438" spans="1:5">
      <c r="A1438" s="371">
        <v>54</v>
      </c>
      <c r="B1438" s="371" t="s">
        <v>97</v>
      </c>
      <c r="C1438" s="371">
        <v>2023</v>
      </c>
      <c r="D1438" s="371" t="s">
        <v>66</v>
      </c>
      <c r="E1438" s="371">
        <v>8.7878787878787907</v>
      </c>
    </row>
    <row r="1439" spans="1:5">
      <c r="A1439" s="371">
        <v>63</v>
      </c>
      <c r="B1439" s="371" t="s">
        <v>98</v>
      </c>
      <c r="C1439" s="371">
        <v>2023</v>
      </c>
      <c r="D1439" s="371" t="s">
        <v>66</v>
      </c>
      <c r="E1439" s="371">
        <v>4.2424242424242404</v>
      </c>
    </row>
    <row r="1440" spans="1:5">
      <c r="A1440" s="371">
        <v>66</v>
      </c>
      <c r="B1440" s="371" t="s">
        <v>99</v>
      </c>
      <c r="C1440" s="371">
        <v>2023</v>
      </c>
      <c r="D1440" s="371" t="s">
        <v>66</v>
      </c>
      <c r="E1440" s="371">
        <v>1.0606060606060601</v>
      </c>
    </row>
    <row r="1441" spans="1:5">
      <c r="A1441" s="371">
        <v>68</v>
      </c>
      <c r="B1441" s="371" t="s">
        <v>100</v>
      </c>
      <c r="C1441" s="371">
        <v>2023</v>
      </c>
      <c r="D1441" s="371" t="s">
        <v>66</v>
      </c>
      <c r="E1441" s="371">
        <v>6.5151515151515103</v>
      </c>
    </row>
    <row r="1442" spans="1:5">
      <c r="A1442" s="371">
        <v>70</v>
      </c>
      <c r="B1442" s="371" t="s">
        <v>101</v>
      </c>
      <c r="C1442" s="371">
        <v>2023</v>
      </c>
      <c r="D1442" s="371" t="s">
        <v>66</v>
      </c>
      <c r="E1442" s="371">
        <v>1.9696969696969699</v>
      </c>
    </row>
    <row r="1443" spans="1:5">
      <c r="A1443" s="371">
        <v>73</v>
      </c>
      <c r="B1443" s="371" t="s">
        <v>102</v>
      </c>
      <c r="C1443" s="371">
        <v>2023</v>
      </c>
      <c r="D1443" s="371" t="s">
        <v>66</v>
      </c>
      <c r="E1443" s="371">
        <v>6.8181818181818201</v>
      </c>
    </row>
    <row r="1444" spans="1:5">
      <c r="A1444" s="371">
        <v>76</v>
      </c>
      <c r="B1444" s="371" t="s">
        <v>103</v>
      </c>
      <c r="C1444" s="371">
        <v>2023</v>
      </c>
      <c r="D1444" s="371" t="s">
        <v>66</v>
      </c>
      <c r="E1444" s="371">
        <v>4.5454545454545396</v>
      </c>
    </row>
    <row r="1445" spans="1:5">
      <c r="A1445" s="371">
        <v>81</v>
      </c>
      <c r="B1445" s="371" t="s">
        <v>104</v>
      </c>
      <c r="C1445" s="371">
        <v>2023</v>
      </c>
      <c r="D1445" s="371" t="s">
        <v>66</v>
      </c>
      <c r="E1445" s="371">
        <v>8.1818181818181799</v>
      </c>
    </row>
    <row r="1446" spans="1:5">
      <c r="A1446" s="371">
        <v>85</v>
      </c>
      <c r="B1446" s="371" t="s">
        <v>105</v>
      </c>
      <c r="C1446" s="371">
        <v>2023</v>
      </c>
      <c r="D1446" s="371" t="s">
        <v>66</v>
      </c>
      <c r="E1446" s="371">
        <v>7.2727272727272698</v>
      </c>
    </row>
    <row r="1447" spans="1:5">
      <c r="A1447" s="371">
        <v>86</v>
      </c>
      <c r="B1447" s="371" t="s">
        <v>106</v>
      </c>
      <c r="C1447" s="371">
        <v>2023</v>
      </c>
      <c r="D1447" s="371" t="s">
        <v>66</v>
      </c>
      <c r="E1447" s="371">
        <v>3.6363636363636398</v>
      </c>
    </row>
    <row r="1448" spans="1:5">
      <c r="A1448" s="371">
        <v>88</v>
      </c>
      <c r="B1448" s="371" t="s">
        <v>107</v>
      </c>
      <c r="C1448" s="371">
        <v>2023</v>
      </c>
      <c r="D1448" s="371" t="s">
        <v>66</v>
      </c>
      <c r="E1448" s="371">
        <v>10</v>
      </c>
    </row>
    <row r="1449" spans="1:5">
      <c r="A1449" s="371">
        <v>91</v>
      </c>
      <c r="B1449" s="371" t="s">
        <v>108</v>
      </c>
      <c r="C1449" s="371">
        <v>2023</v>
      </c>
      <c r="D1449" s="371" t="s">
        <v>66</v>
      </c>
      <c r="E1449" s="371">
        <v>9.0909090909090899</v>
      </c>
    </row>
    <row r="1450" spans="1:5">
      <c r="A1450" s="371">
        <v>94</v>
      </c>
      <c r="B1450" s="371" t="s">
        <v>109</v>
      </c>
      <c r="C1450" s="371">
        <v>2023</v>
      </c>
      <c r="D1450" s="371" t="s">
        <v>66</v>
      </c>
      <c r="E1450" s="371">
        <v>8.3333333333333304</v>
      </c>
    </row>
    <row r="1451" spans="1:5">
      <c r="A1451" s="371">
        <v>95</v>
      </c>
      <c r="B1451" s="371" t="s">
        <v>110</v>
      </c>
      <c r="C1451" s="371">
        <v>2023</v>
      </c>
      <c r="D1451" s="371" t="s">
        <v>66</v>
      </c>
      <c r="E1451" s="371">
        <v>4.6969696969696999</v>
      </c>
    </row>
    <row r="1452" spans="1:5">
      <c r="A1452" s="371">
        <v>97</v>
      </c>
      <c r="B1452" s="371" t="s">
        <v>111</v>
      </c>
      <c r="C1452" s="371">
        <v>2023</v>
      </c>
      <c r="D1452" s="371" t="s">
        <v>66</v>
      </c>
      <c r="E1452" s="371">
        <v>2.2727272727272698</v>
      </c>
    </row>
    <row r="1453" spans="1:5">
      <c r="A1453" s="371">
        <v>99</v>
      </c>
      <c r="B1453" s="371" t="s">
        <v>112</v>
      </c>
      <c r="C1453" s="371">
        <v>2023</v>
      </c>
      <c r="D1453" s="371" t="s">
        <v>66</v>
      </c>
      <c r="E1453" s="371">
        <v>8.0303030303030294</v>
      </c>
    </row>
    <row r="1454" spans="1:5">
      <c r="A1454" s="371">
        <v>5</v>
      </c>
      <c r="B1454" s="371" t="s">
        <v>79</v>
      </c>
      <c r="C1454" s="371">
        <v>2024</v>
      </c>
      <c r="D1454" s="371" t="s">
        <v>67</v>
      </c>
      <c r="E1454" s="371">
        <v>5.3030303030303001</v>
      </c>
    </row>
    <row r="1455" spans="1:5">
      <c r="A1455" s="371">
        <v>8</v>
      </c>
      <c r="B1455" s="371" t="s">
        <v>81</v>
      </c>
      <c r="C1455" s="371">
        <v>2024</v>
      </c>
      <c r="D1455" s="371" t="s">
        <v>67</v>
      </c>
      <c r="E1455" s="371">
        <v>8.0303030303030294</v>
      </c>
    </row>
    <row r="1456" spans="1:5">
      <c r="A1456" s="371">
        <v>11</v>
      </c>
      <c r="B1456" s="371" t="s">
        <v>82</v>
      </c>
      <c r="C1456" s="371">
        <v>2024</v>
      </c>
      <c r="D1456" s="371" t="s">
        <v>67</v>
      </c>
      <c r="E1456" s="371">
        <v>9.8484848484848495</v>
      </c>
    </row>
    <row r="1457" spans="1:5">
      <c r="A1457" s="371">
        <v>13</v>
      </c>
      <c r="B1457" s="371" t="s">
        <v>83</v>
      </c>
      <c r="C1457" s="371">
        <v>2024</v>
      </c>
      <c r="D1457" s="371" t="s">
        <v>67</v>
      </c>
      <c r="E1457" s="371">
        <v>7.7272727272727302</v>
      </c>
    </row>
    <row r="1458" spans="1:5">
      <c r="A1458" s="371">
        <v>15</v>
      </c>
      <c r="B1458" s="371" t="s">
        <v>84</v>
      </c>
      <c r="C1458" s="371">
        <v>2024</v>
      </c>
      <c r="D1458" s="371" t="s">
        <v>67</v>
      </c>
      <c r="E1458" s="371">
        <v>3.1818181818181799</v>
      </c>
    </row>
    <row r="1459" spans="1:5">
      <c r="A1459" s="371">
        <v>17</v>
      </c>
      <c r="B1459" s="371" t="s">
        <v>85</v>
      </c>
      <c r="C1459" s="371">
        <v>2024</v>
      </c>
      <c r="D1459" s="371" t="s">
        <v>67</v>
      </c>
      <c r="E1459" s="371">
        <v>2.7272727272727302</v>
      </c>
    </row>
    <row r="1460" spans="1:5">
      <c r="A1460" s="371">
        <v>18</v>
      </c>
      <c r="B1460" s="371" t="s">
        <v>86</v>
      </c>
      <c r="C1460" s="371">
        <v>2024</v>
      </c>
      <c r="D1460" s="371" t="s">
        <v>67</v>
      </c>
      <c r="E1460" s="371">
        <v>8.1818181818181799</v>
      </c>
    </row>
    <row r="1461" spans="1:5">
      <c r="A1461" s="371">
        <v>19</v>
      </c>
      <c r="B1461" s="371" t="s">
        <v>87</v>
      </c>
      <c r="C1461" s="371">
        <v>2024</v>
      </c>
      <c r="D1461" s="371" t="s">
        <v>67</v>
      </c>
      <c r="E1461" s="371">
        <v>9.0909090909090899</v>
      </c>
    </row>
    <row r="1462" spans="1:5">
      <c r="A1462" s="371">
        <v>20</v>
      </c>
      <c r="B1462" s="371" t="s">
        <v>88</v>
      </c>
      <c r="C1462" s="371">
        <v>2024</v>
      </c>
      <c r="D1462" s="371" t="s">
        <v>67</v>
      </c>
      <c r="E1462" s="371">
        <v>5.7575757575757596</v>
      </c>
    </row>
    <row r="1463" spans="1:5">
      <c r="A1463" s="371">
        <v>23</v>
      </c>
      <c r="B1463" s="371" t="s">
        <v>89</v>
      </c>
      <c r="C1463" s="371">
        <v>2024</v>
      </c>
      <c r="D1463" s="371" t="s">
        <v>67</v>
      </c>
      <c r="E1463" s="371">
        <v>3.6363636363636398</v>
      </c>
    </row>
    <row r="1464" spans="1:5">
      <c r="A1464" s="371">
        <v>25</v>
      </c>
      <c r="B1464" s="371" t="s">
        <v>90</v>
      </c>
      <c r="C1464" s="371">
        <v>2024</v>
      </c>
      <c r="D1464" s="371" t="s">
        <v>67</v>
      </c>
      <c r="E1464" s="371">
        <v>7.5757575757575797</v>
      </c>
    </row>
    <row r="1465" spans="1:5">
      <c r="A1465" s="371">
        <v>27</v>
      </c>
      <c r="B1465" s="371" t="s">
        <v>91</v>
      </c>
      <c r="C1465" s="371">
        <v>2024</v>
      </c>
      <c r="D1465" s="371" t="s">
        <v>67</v>
      </c>
      <c r="E1465" s="371">
        <v>9.2424242424242404</v>
      </c>
    </row>
    <row r="1466" spans="1:5">
      <c r="A1466" s="371">
        <v>41</v>
      </c>
      <c r="B1466" s="371" t="s">
        <v>92</v>
      </c>
      <c r="C1466" s="371">
        <v>2024</v>
      </c>
      <c r="D1466" s="371" t="s">
        <v>67</v>
      </c>
      <c r="E1466" s="371">
        <v>6.8181818181818201</v>
      </c>
    </row>
    <row r="1467" spans="1:5">
      <c r="A1467" s="371">
        <v>44</v>
      </c>
      <c r="B1467" s="371" t="s">
        <v>93</v>
      </c>
      <c r="C1467" s="371">
        <v>2024</v>
      </c>
      <c r="D1467" s="371" t="s">
        <v>67</v>
      </c>
      <c r="E1467" s="371">
        <v>7.1212121212121202</v>
      </c>
    </row>
    <row r="1468" spans="1:5">
      <c r="A1468" s="371">
        <v>47</v>
      </c>
      <c r="B1468" s="371" t="s">
        <v>94</v>
      </c>
      <c r="C1468" s="371">
        <v>2024</v>
      </c>
      <c r="D1468" s="371" t="s">
        <v>67</v>
      </c>
      <c r="E1468" s="371">
        <v>6.9696969696969697</v>
      </c>
    </row>
    <row r="1469" spans="1:5">
      <c r="A1469" s="371">
        <v>50</v>
      </c>
      <c r="B1469" s="371" t="s">
        <v>95</v>
      </c>
      <c r="C1469" s="371">
        <v>2024</v>
      </c>
      <c r="D1469" s="371" t="s">
        <v>67</v>
      </c>
      <c r="E1469" s="371">
        <v>0.75757575757575801</v>
      </c>
    </row>
    <row r="1470" spans="1:5">
      <c r="A1470" s="371">
        <v>52</v>
      </c>
      <c r="B1470" s="371" t="s">
        <v>96</v>
      </c>
      <c r="C1470" s="371">
        <v>2024</v>
      </c>
      <c r="D1470" s="371" t="s">
        <v>67</v>
      </c>
      <c r="E1470" s="371">
        <v>8.6363636363636402</v>
      </c>
    </row>
    <row r="1471" spans="1:5">
      <c r="A1471" s="371">
        <v>54</v>
      </c>
      <c r="B1471" s="371" t="s">
        <v>97</v>
      </c>
      <c r="C1471" s="371">
        <v>2024</v>
      </c>
      <c r="D1471" s="371" t="s">
        <v>67</v>
      </c>
      <c r="E1471" s="371">
        <v>6.5151515151515103</v>
      </c>
    </row>
    <row r="1472" spans="1:5">
      <c r="A1472" s="371">
        <v>63</v>
      </c>
      <c r="B1472" s="371" t="s">
        <v>98</v>
      </c>
      <c r="C1472" s="371">
        <v>2024</v>
      </c>
      <c r="D1472" s="371" t="s">
        <v>67</v>
      </c>
      <c r="E1472" s="371">
        <v>0.60606060606060597</v>
      </c>
    </row>
    <row r="1473" spans="1:5">
      <c r="A1473" s="371">
        <v>66</v>
      </c>
      <c r="B1473" s="371" t="s">
        <v>99</v>
      </c>
      <c r="C1473" s="371">
        <v>2024</v>
      </c>
      <c r="D1473" s="371" t="s">
        <v>67</v>
      </c>
      <c r="E1473" s="371">
        <v>2.1212121212121202</v>
      </c>
    </row>
    <row r="1474" spans="1:5">
      <c r="A1474" s="371">
        <v>68</v>
      </c>
      <c r="B1474" s="371" t="s">
        <v>100</v>
      </c>
      <c r="C1474" s="371">
        <v>2024</v>
      </c>
      <c r="D1474" s="371" t="s">
        <v>67</v>
      </c>
      <c r="E1474" s="371">
        <v>5.4545454545454497</v>
      </c>
    </row>
    <row r="1475" spans="1:5">
      <c r="A1475" s="371">
        <v>70</v>
      </c>
      <c r="B1475" s="371" t="s">
        <v>101</v>
      </c>
      <c r="C1475" s="371">
        <v>2024</v>
      </c>
      <c r="D1475" s="371" t="s">
        <v>67</v>
      </c>
      <c r="E1475" s="371">
        <v>6.6666666666666696</v>
      </c>
    </row>
    <row r="1476" spans="1:5">
      <c r="A1476" s="371">
        <v>73</v>
      </c>
      <c r="B1476" s="371" t="s">
        <v>102</v>
      </c>
      <c r="C1476" s="371">
        <v>2024</v>
      </c>
      <c r="D1476" s="371" t="s">
        <v>67</v>
      </c>
      <c r="E1476" s="371">
        <v>1.51515151515152</v>
      </c>
    </row>
    <row r="1477" spans="1:5">
      <c r="A1477" s="371">
        <v>76</v>
      </c>
      <c r="B1477" s="371" t="s">
        <v>103</v>
      </c>
      <c r="C1477" s="371">
        <v>2024</v>
      </c>
      <c r="D1477" s="371" t="s">
        <v>67</v>
      </c>
      <c r="E1477" s="371">
        <v>7.2727272727272698</v>
      </c>
    </row>
    <row r="1478" spans="1:5">
      <c r="A1478" s="371">
        <v>81</v>
      </c>
      <c r="B1478" s="371" t="s">
        <v>104</v>
      </c>
      <c r="C1478" s="371">
        <v>2024</v>
      </c>
      <c r="D1478" s="371" t="s">
        <v>67</v>
      </c>
      <c r="E1478" s="371">
        <v>2.2727272727272698</v>
      </c>
    </row>
    <row r="1479" spans="1:5">
      <c r="A1479" s="371">
        <v>85</v>
      </c>
      <c r="B1479" s="371" t="s">
        <v>105</v>
      </c>
      <c r="C1479" s="371">
        <v>2024</v>
      </c>
      <c r="D1479" s="371" t="s">
        <v>67</v>
      </c>
      <c r="E1479" s="371">
        <v>3.3333333333333299</v>
      </c>
    </row>
    <row r="1480" spans="1:5">
      <c r="A1480" s="371">
        <v>86</v>
      </c>
      <c r="B1480" s="371" t="s">
        <v>106</v>
      </c>
      <c r="C1480" s="371">
        <v>2024</v>
      </c>
      <c r="D1480" s="371" t="s">
        <v>67</v>
      </c>
      <c r="E1480" s="371">
        <v>6.3636363636363598</v>
      </c>
    </row>
    <row r="1481" spans="1:5">
      <c r="A1481" s="371">
        <v>88</v>
      </c>
      <c r="B1481" s="371" t="s">
        <v>107</v>
      </c>
      <c r="C1481" s="371">
        <v>2024</v>
      </c>
      <c r="D1481" s="371" t="s">
        <v>67</v>
      </c>
      <c r="E1481" s="371">
        <v>1.2121212121212099</v>
      </c>
    </row>
    <row r="1482" spans="1:5">
      <c r="A1482" s="371">
        <v>91</v>
      </c>
      <c r="B1482" s="371" t="s">
        <v>108</v>
      </c>
      <c r="C1482" s="371">
        <v>2024</v>
      </c>
      <c r="D1482" s="371" t="s">
        <v>67</v>
      </c>
      <c r="E1482" s="371">
        <v>8.7878787878787907</v>
      </c>
    </row>
    <row r="1483" spans="1:5">
      <c r="A1483" s="371">
        <v>94</v>
      </c>
      <c r="B1483" s="371" t="s">
        <v>109</v>
      </c>
      <c r="C1483" s="371">
        <v>2024</v>
      </c>
      <c r="D1483" s="371" t="s">
        <v>67</v>
      </c>
      <c r="E1483" s="371">
        <v>8.4848484848484809</v>
      </c>
    </row>
    <row r="1484" spans="1:5">
      <c r="A1484" s="371">
        <v>95</v>
      </c>
      <c r="B1484" s="371" t="s">
        <v>110</v>
      </c>
      <c r="C1484" s="371">
        <v>2024</v>
      </c>
      <c r="D1484" s="371" t="s">
        <v>67</v>
      </c>
      <c r="E1484" s="371">
        <v>1.6666666666666701</v>
      </c>
    </row>
    <row r="1485" spans="1:5">
      <c r="A1485" s="371">
        <v>97</v>
      </c>
      <c r="B1485" s="371" t="s">
        <v>111</v>
      </c>
      <c r="C1485" s="371">
        <v>2024</v>
      </c>
      <c r="D1485" s="371" t="s">
        <v>67</v>
      </c>
      <c r="E1485" s="371">
        <v>5</v>
      </c>
    </row>
    <row r="1486" spans="1:5">
      <c r="A1486" s="371">
        <v>99</v>
      </c>
      <c r="B1486" s="371" t="s">
        <v>112</v>
      </c>
      <c r="C1486" s="371">
        <v>2024</v>
      </c>
      <c r="D1486" s="371" t="s">
        <v>67</v>
      </c>
      <c r="E1486" s="371">
        <v>3.4848484848484902</v>
      </c>
    </row>
    <row r="1487" spans="1:5">
      <c r="A1487" s="371">
        <v>5</v>
      </c>
      <c r="B1487" s="371" t="s">
        <v>79</v>
      </c>
      <c r="C1487" s="371">
        <v>2023</v>
      </c>
      <c r="D1487" s="371" t="s">
        <v>67</v>
      </c>
      <c r="E1487" s="371">
        <v>4.5454545454545396</v>
      </c>
    </row>
    <row r="1488" spans="1:5">
      <c r="A1488" s="371">
        <v>8</v>
      </c>
      <c r="B1488" s="371" t="s">
        <v>81</v>
      </c>
      <c r="C1488" s="371">
        <v>2023</v>
      </c>
      <c r="D1488" s="371" t="s">
        <v>67</v>
      </c>
      <c r="E1488" s="371">
        <v>4.39393939393939</v>
      </c>
    </row>
    <row r="1489" spans="1:5">
      <c r="A1489" s="371">
        <v>11</v>
      </c>
      <c r="B1489" s="371" t="s">
        <v>82</v>
      </c>
      <c r="C1489" s="371">
        <v>2023</v>
      </c>
      <c r="D1489" s="371" t="s">
        <v>67</v>
      </c>
      <c r="E1489" s="371">
        <v>9.6969696969697008</v>
      </c>
    </row>
    <row r="1490" spans="1:5">
      <c r="A1490" s="371">
        <v>13</v>
      </c>
      <c r="B1490" s="371" t="s">
        <v>83</v>
      </c>
      <c r="C1490" s="371">
        <v>2023</v>
      </c>
      <c r="D1490" s="371" t="s">
        <v>67</v>
      </c>
      <c r="E1490" s="371">
        <v>5.9090909090909101</v>
      </c>
    </row>
    <row r="1491" spans="1:5">
      <c r="A1491" s="371">
        <v>15</v>
      </c>
      <c r="B1491" s="371" t="s">
        <v>84</v>
      </c>
      <c r="C1491" s="371">
        <v>2023</v>
      </c>
      <c r="D1491" s="371" t="s">
        <v>67</v>
      </c>
      <c r="E1491" s="371">
        <v>6.0606060606060597</v>
      </c>
    </row>
    <row r="1492" spans="1:5">
      <c r="A1492" s="371">
        <v>17</v>
      </c>
      <c r="B1492" s="371" t="s">
        <v>85</v>
      </c>
      <c r="C1492" s="371">
        <v>2023</v>
      </c>
      <c r="D1492" s="371" t="s">
        <v>67</v>
      </c>
      <c r="E1492" s="371">
        <v>0.90909090909090895</v>
      </c>
    </row>
    <row r="1493" spans="1:5">
      <c r="A1493" s="371">
        <v>18</v>
      </c>
      <c r="B1493" s="371" t="s">
        <v>86</v>
      </c>
      <c r="C1493" s="371">
        <v>2023</v>
      </c>
      <c r="D1493" s="371" t="s">
        <v>67</v>
      </c>
      <c r="E1493" s="371">
        <v>1.9696969696969699</v>
      </c>
    </row>
    <row r="1494" spans="1:5">
      <c r="A1494" s="371">
        <v>19</v>
      </c>
      <c r="B1494" s="371" t="s">
        <v>87</v>
      </c>
      <c r="C1494" s="371">
        <v>2023</v>
      </c>
      <c r="D1494" s="371" t="s">
        <v>67</v>
      </c>
      <c r="E1494" s="371">
        <v>7.8787878787878798</v>
      </c>
    </row>
    <row r="1495" spans="1:5">
      <c r="A1495" s="371">
        <v>20</v>
      </c>
      <c r="B1495" s="371" t="s">
        <v>88</v>
      </c>
      <c r="C1495" s="371">
        <v>2023</v>
      </c>
      <c r="D1495" s="371" t="s">
        <v>67</v>
      </c>
      <c r="E1495" s="371">
        <v>2.8787878787878798</v>
      </c>
    </row>
    <row r="1496" spans="1:5">
      <c r="A1496" s="371">
        <v>23</v>
      </c>
      <c r="B1496" s="371" t="s">
        <v>89</v>
      </c>
      <c r="C1496" s="371">
        <v>2023</v>
      </c>
      <c r="D1496" s="371" t="s">
        <v>67</v>
      </c>
      <c r="E1496" s="371">
        <v>4.0909090909090899</v>
      </c>
    </row>
    <row r="1497" spans="1:5">
      <c r="A1497" s="371">
        <v>25</v>
      </c>
      <c r="B1497" s="371" t="s">
        <v>90</v>
      </c>
      <c r="C1497" s="371">
        <v>2023</v>
      </c>
      <c r="D1497" s="371" t="s">
        <v>67</v>
      </c>
      <c r="E1497" s="371">
        <v>5.1515151515151496</v>
      </c>
    </row>
    <row r="1498" spans="1:5">
      <c r="A1498" s="371">
        <v>27</v>
      </c>
      <c r="B1498" s="371" t="s">
        <v>91</v>
      </c>
      <c r="C1498" s="371">
        <v>2023</v>
      </c>
      <c r="D1498" s="371" t="s">
        <v>67</v>
      </c>
      <c r="E1498" s="371">
        <v>8.9393939393939394</v>
      </c>
    </row>
    <row r="1499" spans="1:5">
      <c r="A1499" s="371">
        <v>41</v>
      </c>
      <c r="B1499" s="371" t="s">
        <v>92</v>
      </c>
      <c r="C1499" s="371">
        <v>2023</v>
      </c>
      <c r="D1499" s="371" t="s">
        <v>67</v>
      </c>
      <c r="E1499" s="371">
        <v>3.9393939393939399</v>
      </c>
    </row>
    <row r="1500" spans="1:5">
      <c r="A1500" s="371">
        <v>44</v>
      </c>
      <c r="B1500" s="371" t="s">
        <v>93</v>
      </c>
      <c r="C1500" s="371">
        <v>2023</v>
      </c>
      <c r="D1500" s="371" t="s">
        <v>67</v>
      </c>
      <c r="E1500" s="371">
        <v>9.5454545454545503</v>
      </c>
    </row>
    <row r="1501" spans="1:5">
      <c r="A1501" s="371">
        <v>47</v>
      </c>
      <c r="B1501" s="371" t="s">
        <v>94</v>
      </c>
      <c r="C1501" s="371">
        <v>2023</v>
      </c>
      <c r="D1501" s="371" t="s">
        <v>67</v>
      </c>
      <c r="E1501" s="371">
        <v>4.2424242424242404</v>
      </c>
    </row>
    <row r="1502" spans="1:5">
      <c r="A1502" s="371">
        <v>50</v>
      </c>
      <c r="B1502" s="371" t="s">
        <v>95</v>
      </c>
      <c r="C1502" s="371">
        <v>2023</v>
      </c>
      <c r="D1502" s="371" t="s">
        <v>67</v>
      </c>
      <c r="E1502" s="371">
        <v>1.8181818181818199</v>
      </c>
    </row>
    <row r="1503" spans="1:5">
      <c r="A1503" s="371">
        <v>52</v>
      </c>
      <c r="B1503" s="371" t="s">
        <v>96</v>
      </c>
      <c r="C1503" s="371">
        <v>2023</v>
      </c>
      <c r="D1503" s="371" t="s">
        <v>67</v>
      </c>
      <c r="E1503" s="371">
        <v>10</v>
      </c>
    </row>
    <row r="1504" spans="1:5">
      <c r="A1504" s="371">
        <v>54</v>
      </c>
      <c r="B1504" s="371" t="s">
        <v>97</v>
      </c>
      <c r="C1504" s="371">
        <v>2023</v>
      </c>
      <c r="D1504" s="371" t="s">
        <v>67</v>
      </c>
      <c r="E1504" s="371">
        <v>3.7878787878787898</v>
      </c>
    </row>
    <row r="1505" spans="1:5">
      <c r="A1505" s="371">
        <v>63</v>
      </c>
      <c r="B1505" s="371" t="s">
        <v>98</v>
      </c>
      <c r="C1505" s="371">
        <v>2023</v>
      </c>
      <c r="D1505" s="371" t="s">
        <v>67</v>
      </c>
      <c r="E1505" s="371">
        <v>0.15151515151515199</v>
      </c>
    </row>
    <row r="1506" spans="1:5">
      <c r="A1506" s="371">
        <v>66</v>
      </c>
      <c r="B1506" s="371" t="s">
        <v>99</v>
      </c>
      <c r="C1506" s="371">
        <v>2023</v>
      </c>
      <c r="D1506" s="371" t="s">
        <v>67</v>
      </c>
      <c r="E1506" s="371">
        <v>1.0606060606060601</v>
      </c>
    </row>
    <row r="1507" spans="1:5">
      <c r="A1507" s="371">
        <v>68</v>
      </c>
      <c r="B1507" s="371" t="s">
        <v>100</v>
      </c>
      <c r="C1507" s="371">
        <v>2023</v>
      </c>
      <c r="D1507" s="371" t="s">
        <v>67</v>
      </c>
      <c r="E1507" s="371">
        <v>4.6969696969696999</v>
      </c>
    </row>
    <row r="1508" spans="1:5">
      <c r="A1508" s="371">
        <v>70</v>
      </c>
      <c r="B1508" s="371" t="s">
        <v>101</v>
      </c>
      <c r="C1508" s="371">
        <v>2023</v>
      </c>
      <c r="D1508" s="371" t="s">
        <v>67</v>
      </c>
      <c r="E1508" s="371">
        <v>5.60606060606061</v>
      </c>
    </row>
    <row r="1509" spans="1:5">
      <c r="A1509" s="371">
        <v>73</v>
      </c>
      <c r="B1509" s="371" t="s">
        <v>102</v>
      </c>
      <c r="C1509" s="371">
        <v>2023</v>
      </c>
      <c r="D1509" s="371" t="s">
        <v>67</v>
      </c>
      <c r="E1509" s="371">
        <v>1.36363636363636</v>
      </c>
    </row>
    <row r="1510" spans="1:5">
      <c r="A1510" s="371">
        <v>76</v>
      </c>
      <c r="B1510" s="371" t="s">
        <v>103</v>
      </c>
      <c r="C1510" s="371">
        <v>2023</v>
      </c>
      <c r="D1510" s="371" t="s">
        <v>67</v>
      </c>
      <c r="E1510" s="371">
        <v>3.0303030303030298</v>
      </c>
    </row>
    <row r="1511" spans="1:5">
      <c r="A1511" s="371">
        <v>81</v>
      </c>
      <c r="B1511" s="371" t="s">
        <v>104</v>
      </c>
      <c r="C1511" s="371">
        <v>2023</v>
      </c>
      <c r="D1511" s="371" t="s">
        <v>67</v>
      </c>
      <c r="E1511" s="371">
        <v>0.30303030303030298</v>
      </c>
    </row>
    <row r="1512" spans="1:5">
      <c r="A1512" s="371">
        <v>85</v>
      </c>
      <c r="B1512" s="371" t="s">
        <v>105</v>
      </c>
      <c r="C1512" s="371">
        <v>2023</v>
      </c>
      <c r="D1512" s="371" t="s">
        <v>67</v>
      </c>
      <c r="E1512" s="371">
        <v>2.4242424242424199</v>
      </c>
    </row>
    <row r="1513" spans="1:5">
      <c r="A1513" s="371">
        <v>86</v>
      </c>
      <c r="B1513" s="371" t="s">
        <v>106</v>
      </c>
      <c r="C1513" s="371">
        <v>2023</v>
      </c>
      <c r="D1513" s="371" t="s">
        <v>67</v>
      </c>
      <c r="E1513" s="371">
        <v>8.3333333333333304</v>
      </c>
    </row>
    <row r="1514" spans="1:5">
      <c r="A1514" s="371">
        <v>88</v>
      </c>
      <c r="B1514" s="371" t="s">
        <v>107</v>
      </c>
      <c r="C1514" s="371">
        <v>2023</v>
      </c>
      <c r="D1514" s="371" t="s">
        <v>67</v>
      </c>
      <c r="E1514" s="371">
        <v>9.3939393939393891</v>
      </c>
    </row>
    <row r="1515" spans="1:5">
      <c r="A1515" s="371">
        <v>91</v>
      </c>
      <c r="B1515" s="371" t="s">
        <v>108</v>
      </c>
      <c r="C1515" s="371">
        <v>2023</v>
      </c>
      <c r="D1515" s="371" t="s">
        <v>67</v>
      </c>
      <c r="E1515" s="371">
        <v>2.5757575757575801</v>
      </c>
    </row>
    <row r="1516" spans="1:5">
      <c r="A1516" s="371">
        <v>94</v>
      </c>
      <c r="B1516" s="371" t="s">
        <v>109</v>
      </c>
      <c r="C1516" s="371">
        <v>2023</v>
      </c>
      <c r="D1516" s="371" t="s">
        <v>67</v>
      </c>
      <c r="E1516" s="371">
        <v>7.4242424242424203</v>
      </c>
    </row>
    <row r="1517" spans="1:5">
      <c r="A1517" s="371">
        <v>95</v>
      </c>
      <c r="B1517" s="371" t="s">
        <v>110</v>
      </c>
      <c r="C1517" s="371">
        <v>2023</v>
      </c>
      <c r="D1517" s="371" t="s">
        <v>67</v>
      </c>
      <c r="E1517" s="371">
        <v>0.45454545454545497</v>
      </c>
    </row>
    <row r="1518" spans="1:5">
      <c r="A1518" s="371">
        <v>97</v>
      </c>
      <c r="B1518" s="371" t="s">
        <v>111</v>
      </c>
      <c r="C1518" s="371">
        <v>2023</v>
      </c>
      <c r="D1518" s="371" t="s">
        <v>67</v>
      </c>
      <c r="E1518" s="371">
        <v>4.8484848484848504</v>
      </c>
    </row>
    <row r="1519" spans="1:5">
      <c r="A1519" s="371">
        <v>99</v>
      </c>
      <c r="B1519" s="371" t="s">
        <v>112</v>
      </c>
      <c r="C1519" s="371">
        <v>2023</v>
      </c>
      <c r="D1519" s="371" t="s">
        <v>67</v>
      </c>
      <c r="E1519" s="371">
        <v>6.2121212121212102</v>
      </c>
    </row>
    <row r="1520" spans="1:5">
      <c r="A1520" s="371">
        <v>5</v>
      </c>
      <c r="B1520" s="371" t="s">
        <v>79</v>
      </c>
      <c r="C1520" s="371">
        <v>2024</v>
      </c>
      <c r="D1520" s="371" t="s">
        <v>68</v>
      </c>
      <c r="E1520" s="371">
        <v>9.6969696969697008</v>
      </c>
    </row>
    <row r="1521" spans="1:5">
      <c r="A1521" s="371">
        <v>8</v>
      </c>
      <c r="B1521" s="371" t="s">
        <v>81</v>
      </c>
      <c r="C1521" s="371">
        <v>2024</v>
      </c>
      <c r="D1521" s="371" t="s">
        <v>68</v>
      </c>
      <c r="E1521" s="371">
        <v>3.4848484848484902</v>
      </c>
    </row>
    <row r="1522" spans="1:5">
      <c r="A1522" s="371">
        <v>11</v>
      </c>
      <c r="B1522" s="371" t="s">
        <v>82</v>
      </c>
      <c r="C1522" s="371">
        <v>2024</v>
      </c>
      <c r="D1522" s="371" t="s">
        <v>68</v>
      </c>
      <c r="E1522" s="371">
        <v>8.3333333333333304</v>
      </c>
    </row>
    <row r="1523" spans="1:5">
      <c r="A1523" s="371">
        <v>13</v>
      </c>
      <c r="B1523" s="371" t="s">
        <v>83</v>
      </c>
      <c r="C1523" s="371">
        <v>2024</v>
      </c>
      <c r="D1523" s="371" t="s">
        <v>68</v>
      </c>
      <c r="E1523" s="371">
        <v>9.0909090909090899</v>
      </c>
    </row>
    <row r="1524" spans="1:5">
      <c r="A1524" s="371">
        <v>15</v>
      </c>
      <c r="B1524" s="371" t="s">
        <v>84</v>
      </c>
      <c r="C1524" s="371">
        <v>2024</v>
      </c>
      <c r="D1524" s="371" t="s">
        <v>68</v>
      </c>
      <c r="E1524" s="371">
        <v>6.9696969696969697</v>
      </c>
    </row>
    <row r="1525" spans="1:5">
      <c r="A1525" s="371">
        <v>17</v>
      </c>
      <c r="B1525" s="371" t="s">
        <v>85</v>
      </c>
      <c r="C1525" s="371">
        <v>2024</v>
      </c>
      <c r="D1525" s="371" t="s">
        <v>68</v>
      </c>
      <c r="E1525" s="371">
        <v>1.36363636363636</v>
      </c>
    </row>
    <row r="1526" spans="1:5">
      <c r="A1526" s="371">
        <v>18</v>
      </c>
      <c r="B1526" s="371" t="s">
        <v>86</v>
      </c>
      <c r="C1526" s="371">
        <v>2024</v>
      </c>
      <c r="D1526" s="371" t="s">
        <v>68</v>
      </c>
      <c r="E1526" s="371">
        <v>1.6666666666666701</v>
      </c>
    </row>
    <row r="1527" spans="1:5">
      <c r="A1527" s="371">
        <v>19</v>
      </c>
      <c r="B1527" s="371" t="s">
        <v>87</v>
      </c>
      <c r="C1527" s="371">
        <v>2024</v>
      </c>
      <c r="D1527" s="371" t="s">
        <v>68</v>
      </c>
      <c r="E1527" s="371">
        <v>7.2727272727272698</v>
      </c>
    </row>
    <row r="1528" spans="1:5">
      <c r="A1528" s="371">
        <v>20</v>
      </c>
      <c r="B1528" s="371" t="s">
        <v>88</v>
      </c>
      <c r="C1528" s="371">
        <v>2024</v>
      </c>
      <c r="D1528" s="371" t="s">
        <v>68</v>
      </c>
      <c r="E1528" s="371">
        <v>3.7878787878787898</v>
      </c>
    </row>
    <row r="1529" spans="1:5">
      <c r="A1529" s="371">
        <v>23</v>
      </c>
      <c r="B1529" s="371" t="s">
        <v>89</v>
      </c>
      <c r="C1529" s="371">
        <v>2024</v>
      </c>
      <c r="D1529" s="371" t="s">
        <v>68</v>
      </c>
      <c r="E1529" s="371">
        <v>10</v>
      </c>
    </row>
    <row r="1530" spans="1:5">
      <c r="A1530" s="371">
        <v>25</v>
      </c>
      <c r="B1530" s="371" t="s">
        <v>90</v>
      </c>
      <c r="C1530" s="371">
        <v>2024</v>
      </c>
      <c r="D1530" s="371" t="s">
        <v>68</v>
      </c>
      <c r="E1530" s="371">
        <v>5.1515151515151496</v>
      </c>
    </row>
    <row r="1531" spans="1:5">
      <c r="A1531" s="371">
        <v>27</v>
      </c>
      <c r="B1531" s="371" t="s">
        <v>91</v>
      </c>
      <c r="C1531" s="371">
        <v>2024</v>
      </c>
      <c r="D1531" s="371" t="s">
        <v>68</v>
      </c>
      <c r="E1531" s="371">
        <v>5.60606060606061</v>
      </c>
    </row>
    <row r="1532" spans="1:5">
      <c r="A1532" s="371">
        <v>41</v>
      </c>
      <c r="B1532" s="371" t="s">
        <v>92</v>
      </c>
      <c r="C1532" s="371">
        <v>2024</v>
      </c>
      <c r="D1532" s="371" t="s">
        <v>68</v>
      </c>
      <c r="E1532" s="371">
        <v>4.2424242424242404</v>
      </c>
    </row>
    <row r="1533" spans="1:5">
      <c r="A1533" s="371">
        <v>44</v>
      </c>
      <c r="B1533" s="371" t="s">
        <v>93</v>
      </c>
      <c r="C1533" s="371">
        <v>2024</v>
      </c>
      <c r="D1533" s="371" t="s">
        <v>68</v>
      </c>
      <c r="E1533" s="371">
        <v>8.9393939393939394</v>
      </c>
    </row>
    <row r="1534" spans="1:5">
      <c r="A1534" s="371">
        <v>47</v>
      </c>
      <c r="B1534" s="371" t="s">
        <v>94</v>
      </c>
      <c r="C1534" s="371">
        <v>2024</v>
      </c>
      <c r="D1534" s="371" t="s">
        <v>68</v>
      </c>
      <c r="E1534" s="371">
        <v>5</v>
      </c>
    </row>
    <row r="1535" spans="1:5">
      <c r="A1535" s="371">
        <v>50</v>
      </c>
      <c r="B1535" s="371" t="s">
        <v>95</v>
      </c>
      <c r="C1535" s="371">
        <v>2024</v>
      </c>
      <c r="D1535" s="371" t="s">
        <v>68</v>
      </c>
      <c r="E1535" s="371">
        <v>2.5757575757575801</v>
      </c>
    </row>
    <row r="1536" spans="1:5">
      <c r="A1536" s="371">
        <v>52</v>
      </c>
      <c r="B1536" s="371" t="s">
        <v>96</v>
      </c>
      <c r="C1536" s="371">
        <v>2024</v>
      </c>
      <c r="D1536" s="371" t="s">
        <v>68</v>
      </c>
      <c r="E1536" s="371">
        <v>4.39393939393939</v>
      </c>
    </row>
    <row r="1537" spans="1:5">
      <c r="A1537" s="371">
        <v>54</v>
      </c>
      <c r="B1537" s="371" t="s">
        <v>97</v>
      </c>
      <c r="C1537" s="371">
        <v>2024</v>
      </c>
      <c r="D1537" s="371" t="s">
        <v>68</v>
      </c>
      <c r="E1537" s="371">
        <v>4.8484848484848504</v>
      </c>
    </row>
    <row r="1538" spans="1:5">
      <c r="A1538" s="371">
        <v>63</v>
      </c>
      <c r="B1538" s="371" t="s">
        <v>98</v>
      </c>
      <c r="C1538" s="371">
        <v>2024</v>
      </c>
      <c r="D1538" s="371" t="s">
        <v>68</v>
      </c>
      <c r="E1538" s="371">
        <v>2.7272727272727302</v>
      </c>
    </row>
    <row r="1539" spans="1:5">
      <c r="A1539" s="371">
        <v>66</v>
      </c>
      <c r="B1539" s="371" t="s">
        <v>99</v>
      </c>
      <c r="C1539" s="371">
        <v>2024</v>
      </c>
      <c r="D1539" s="371" t="s">
        <v>68</v>
      </c>
      <c r="E1539" s="371">
        <v>1.2121212121212099</v>
      </c>
    </row>
    <row r="1540" spans="1:5">
      <c r="A1540" s="371">
        <v>68</v>
      </c>
      <c r="B1540" s="371" t="s">
        <v>100</v>
      </c>
      <c r="C1540" s="371">
        <v>2024</v>
      </c>
      <c r="D1540" s="371" t="s">
        <v>68</v>
      </c>
      <c r="E1540" s="371">
        <v>9.5454545454545503</v>
      </c>
    </row>
    <row r="1541" spans="1:5">
      <c r="A1541" s="371">
        <v>70</v>
      </c>
      <c r="B1541" s="371" t="s">
        <v>101</v>
      </c>
      <c r="C1541" s="371">
        <v>2024</v>
      </c>
      <c r="D1541" s="371" t="s">
        <v>68</v>
      </c>
      <c r="E1541" s="371">
        <v>8.0303030303030294</v>
      </c>
    </row>
    <row r="1542" spans="1:5">
      <c r="A1542" s="371">
        <v>73</v>
      </c>
      <c r="B1542" s="371" t="s">
        <v>102</v>
      </c>
      <c r="C1542" s="371">
        <v>2024</v>
      </c>
      <c r="D1542" s="371" t="s">
        <v>68</v>
      </c>
      <c r="E1542" s="371">
        <v>4.5454545454545396</v>
      </c>
    </row>
    <row r="1543" spans="1:5">
      <c r="A1543" s="371">
        <v>76</v>
      </c>
      <c r="B1543" s="371" t="s">
        <v>103</v>
      </c>
      <c r="C1543" s="371">
        <v>2024</v>
      </c>
      <c r="D1543" s="371" t="s">
        <v>68</v>
      </c>
      <c r="E1543" s="371">
        <v>2.2727272727272698</v>
      </c>
    </row>
    <row r="1544" spans="1:5">
      <c r="A1544" s="371">
        <v>81</v>
      </c>
      <c r="B1544" s="371" t="s">
        <v>104</v>
      </c>
      <c r="C1544" s="371">
        <v>2024</v>
      </c>
      <c r="D1544" s="371" t="s">
        <v>68</v>
      </c>
      <c r="E1544" s="371">
        <v>2.1212121212121202</v>
      </c>
    </row>
    <row r="1545" spans="1:5">
      <c r="A1545" s="371">
        <v>85</v>
      </c>
      <c r="B1545" s="371" t="s">
        <v>105</v>
      </c>
      <c r="C1545" s="371">
        <v>2024</v>
      </c>
      <c r="D1545" s="371" t="s">
        <v>68</v>
      </c>
      <c r="E1545" s="371">
        <v>5.7575757575757596</v>
      </c>
    </row>
    <row r="1546" spans="1:5">
      <c r="A1546" s="371">
        <v>86</v>
      </c>
      <c r="B1546" s="371" t="s">
        <v>106</v>
      </c>
      <c r="C1546" s="371">
        <v>2024</v>
      </c>
      <c r="D1546" s="371" t="s">
        <v>68</v>
      </c>
      <c r="E1546" s="371">
        <v>8.7878787878787907</v>
      </c>
    </row>
    <row r="1547" spans="1:5">
      <c r="A1547" s="371">
        <v>88</v>
      </c>
      <c r="B1547" s="371" t="s">
        <v>107</v>
      </c>
      <c r="C1547" s="371">
        <v>2024</v>
      </c>
      <c r="D1547" s="371" t="s">
        <v>68</v>
      </c>
      <c r="E1547" s="371">
        <v>3.0303030303030298</v>
      </c>
    </row>
    <row r="1548" spans="1:5">
      <c r="A1548" s="371">
        <v>91</v>
      </c>
      <c r="B1548" s="371" t="s">
        <v>108</v>
      </c>
      <c r="C1548" s="371">
        <v>2024</v>
      </c>
      <c r="D1548" s="371" t="s">
        <v>68</v>
      </c>
      <c r="E1548" s="371">
        <v>0.45454545454545497</v>
      </c>
    </row>
    <row r="1549" spans="1:5">
      <c r="A1549" s="371">
        <v>94</v>
      </c>
      <c r="B1549" s="371" t="s">
        <v>109</v>
      </c>
      <c r="C1549" s="371">
        <v>2024</v>
      </c>
      <c r="D1549" s="371" t="s">
        <v>68</v>
      </c>
      <c r="E1549" s="371">
        <v>3.9393939393939399</v>
      </c>
    </row>
    <row r="1550" spans="1:5">
      <c r="A1550" s="371">
        <v>95</v>
      </c>
      <c r="B1550" s="371" t="s">
        <v>110</v>
      </c>
      <c r="C1550" s="371">
        <v>2024</v>
      </c>
      <c r="D1550" s="371" t="s">
        <v>68</v>
      </c>
      <c r="E1550" s="371">
        <v>7.8787878787878798</v>
      </c>
    </row>
    <row r="1551" spans="1:5">
      <c r="A1551" s="371">
        <v>97</v>
      </c>
      <c r="B1551" s="371" t="s">
        <v>111</v>
      </c>
      <c r="C1551" s="371">
        <v>2024</v>
      </c>
      <c r="D1551" s="371" t="s">
        <v>68</v>
      </c>
      <c r="E1551" s="371">
        <v>7.1212121212121202</v>
      </c>
    </row>
    <row r="1552" spans="1:5">
      <c r="A1552" s="371">
        <v>99</v>
      </c>
      <c r="B1552" s="371" t="s">
        <v>112</v>
      </c>
      <c r="C1552" s="371">
        <v>2024</v>
      </c>
      <c r="D1552" s="371" t="s">
        <v>68</v>
      </c>
      <c r="E1552" s="371">
        <v>6.2121212121212102</v>
      </c>
    </row>
    <row r="1553" spans="1:5">
      <c r="A1553" s="371">
        <v>5</v>
      </c>
      <c r="B1553" s="371" t="s">
        <v>79</v>
      </c>
      <c r="C1553" s="371">
        <v>2023</v>
      </c>
      <c r="D1553" s="371" t="s">
        <v>68</v>
      </c>
      <c r="E1553" s="371">
        <v>9.3939393939393891</v>
      </c>
    </row>
    <row r="1554" spans="1:5">
      <c r="A1554" s="371">
        <v>8</v>
      </c>
      <c r="B1554" s="371" t="s">
        <v>81</v>
      </c>
      <c r="C1554" s="371">
        <v>2023</v>
      </c>
      <c r="D1554" s="371" t="s">
        <v>68</v>
      </c>
      <c r="E1554" s="371">
        <v>5.3030303030303001</v>
      </c>
    </row>
    <row r="1555" spans="1:5">
      <c r="A1555" s="371">
        <v>11</v>
      </c>
      <c r="B1555" s="371" t="s">
        <v>82</v>
      </c>
      <c r="C1555" s="371">
        <v>2023</v>
      </c>
      <c r="D1555" s="371" t="s">
        <v>68</v>
      </c>
      <c r="E1555" s="371">
        <v>8.6363636363636402</v>
      </c>
    </row>
    <row r="1556" spans="1:5">
      <c r="A1556" s="371">
        <v>13</v>
      </c>
      <c r="B1556" s="371" t="s">
        <v>83</v>
      </c>
      <c r="C1556" s="371">
        <v>2023</v>
      </c>
      <c r="D1556" s="371" t="s">
        <v>68</v>
      </c>
      <c r="E1556" s="371">
        <v>6.0606060606060597</v>
      </c>
    </row>
    <row r="1557" spans="1:5">
      <c r="A1557" s="371">
        <v>15</v>
      </c>
      <c r="B1557" s="371" t="s">
        <v>84</v>
      </c>
      <c r="C1557" s="371">
        <v>2023</v>
      </c>
      <c r="D1557" s="371" t="s">
        <v>68</v>
      </c>
      <c r="E1557" s="371">
        <v>1.9696969696969699</v>
      </c>
    </row>
    <row r="1558" spans="1:5">
      <c r="A1558" s="371">
        <v>17</v>
      </c>
      <c r="B1558" s="371" t="s">
        <v>85</v>
      </c>
      <c r="C1558" s="371">
        <v>2023</v>
      </c>
      <c r="D1558" s="371" t="s">
        <v>68</v>
      </c>
      <c r="E1558" s="371">
        <v>2.8787878787878798</v>
      </c>
    </row>
    <row r="1559" spans="1:5">
      <c r="A1559" s="371">
        <v>18</v>
      </c>
      <c r="B1559" s="371" t="s">
        <v>86</v>
      </c>
      <c r="C1559" s="371">
        <v>2023</v>
      </c>
      <c r="D1559" s="371" t="s">
        <v>68</v>
      </c>
      <c r="E1559" s="371">
        <v>5.4545454545454497</v>
      </c>
    </row>
    <row r="1560" spans="1:5">
      <c r="A1560" s="371">
        <v>19</v>
      </c>
      <c r="B1560" s="371" t="s">
        <v>87</v>
      </c>
      <c r="C1560" s="371">
        <v>2023</v>
      </c>
      <c r="D1560" s="371" t="s">
        <v>68</v>
      </c>
      <c r="E1560" s="371">
        <v>1.8181818181818199</v>
      </c>
    </row>
    <row r="1561" spans="1:5">
      <c r="A1561" s="371">
        <v>20</v>
      </c>
      <c r="B1561" s="371" t="s">
        <v>88</v>
      </c>
      <c r="C1561" s="371">
        <v>2023</v>
      </c>
      <c r="D1561" s="371" t="s">
        <v>68</v>
      </c>
      <c r="E1561" s="371">
        <v>4.0909090909090899</v>
      </c>
    </row>
    <row r="1562" spans="1:5">
      <c r="A1562" s="371">
        <v>23</v>
      </c>
      <c r="B1562" s="371" t="s">
        <v>89</v>
      </c>
      <c r="C1562" s="371">
        <v>2023</v>
      </c>
      <c r="D1562" s="371" t="s">
        <v>68</v>
      </c>
      <c r="E1562" s="371">
        <v>7.7272727272727302</v>
      </c>
    </row>
    <row r="1563" spans="1:5">
      <c r="A1563" s="371">
        <v>25</v>
      </c>
      <c r="B1563" s="371" t="s">
        <v>90</v>
      </c>
      <c r="C1563" s="371">
        <v>2023</v>
      </c>
      <c r="D1563" s="371" t="s">
        <v>68</v>
      </c>
      <c r="E1563" s="371">
        <v>3.6363636363636398</v>
      </c>
    </row>
    <row r="1564" spans="1:5">
      <c r="A1564" s="371">
        <v>27</v>
      </c>
      <c r="B1564" s="371" t="s">
        <v>91</v>
      </c>
      <c r="C1564" s="371">
        <v>2023</v>
      </c>
      <c r="D1564" s="371" t="s">
        <v>68</v>
      </c>
      <c r="E1564" s="371">
        <v>9.8484848484848495</v>
      </c>
    </row>
    <row r="1565" spans="1:5">
      <c r="A1565" s="371">
        <v>41</v>
      </c>
      <c r="B1565" s="371" t="s">
        <v>92</v>
      </c>
      <c r="C1565" s="371">
        <v>2023</v>
      </c>
      <c r="D1565" s="371" t="s">
        <v>68</v>
      </c>
      <c r="E1565" s="371">
        <v>4.6969696969696999</v>
      </c>
    </row>
    <row r="1566" spans="1:5">
      <c r="A1566" s="371">
        <v>44</v>
      </c>
      <c r="B1566" s="371" t="s">
        <v>93</v>
      </c>
      <c r="C1566" s="371">
        <v>2023</v>
      </c>
      <c r="D1566" s="371" t="s">
        <v>68</v>
      </c>
      <c r="E1566" s="371">
        <v>6.8181818181818201</v>
      </c>
    </row>
    <row r="1567" spans="1:5">
      <c r="A1567" s="371">
        <v>47</v>
      </c>
      <c r="B1567" s="371" t="s">
        <v>94</v>
      </c>
      <c r="C1567" s="371">
        <v>2023</v>
      </c>
      <c r="D1567" s="371" t="s">
        <v>68</v>
      </c>
      <c r="E1567" s="371">
        <v>3.1818181818181799</v>
      </c>
    </row>
    <row r="1568" spans="1:5">
      <c r="A1568" s="371">
        <v>50</v>
      </c>
      <c r="B1568" s="371" t="s">
        <v>95</v>
      </c>
      <c r="C1568" s="371">
        <v>2023</v>
      </c>
      <c r="D1568" s="371" t="s">
        <v>68</v>
      </c>
      <c r="E1568" s="371">
        <v>1.51515151515152</v>
      </c>
    </row>
    <row r="1569" spans="1:5">
      <c r="A1569" s="371">
        <v>52</v>
      </c>
      <c r="B1569" s="371" t="s">
        <v>96</v>
      </c>
      <c r="C1569" s="371">
        <v>2023</v>
      </c>
      <c r="D1569" s="371" t="s">
        <v>68</v>
      </c>
      <c r="E1569" s="371">
        <v>6.3636363636363598</v>
      </c>
    </row>
    <row r="1570" spans="1:5">
      <c r="A1570" s="371">
        <v>54</v>
      </c>
      <c r="B1570" s="371" t="s">
        <v>97</v>
      </c>
      <c r="C1570" s="371">
        <v>2023</v>
      </c>
      <c r="D1570" s="371" t="s">
        <v>68</v>
      </c>
      <c r="E1570" s="371">
        <v>6.6666666666666696</v>
      </c>
    </row>
    <row r="1571" spans="1:5">
      <c r="A1571" s="371">
        <v>63</v>
      </c>
      <c r="B1571" s="371" t="s">
        <v>98</v>
      </c>
      <c r="C1571" s="371">
        <v>2023</v>
      </c>
      <c r="D1571" s="371" t="s">
        <v>68</v>
      </c>
      <c r="E1571" s="371">
        <v>0.15151515151515199</v>
      </c>
    </row>
    <row r="1572" spans="1:5">
      <c r="A1572" s="371">
        <v>66</v>
      </c>
      <c r="B1572" s="371" t="s">
        <v>99</v>
      </c>
      <c r="C1572" s="371">
        <v>2023</v>
      </c>
      <c r="D1572" s="371" t="s">
        <v>68</v>
      </c>
      <c r="E1572" s="371">
        <v>0.30303030303030298</v>
      </c>
    </row>
    <row r="1573" spans="1:5">
      <c r="A1573" s="371">
        <v>68</v>
      </c>
      <c r="B1573" s="371" t="s">
        <v>100</v>
      </c>
      <c r="C1573" s="371">
        <v>2023</v>
      </c>
      <c r="D1573" s="371" t="s">
        <v>68</v>
      </c>
      <c r="E1573" s="371">
        <v>6.5151515151515103</v>
      </c>
    </row>
    <row r="1574" spans="1:5">
      <c r="A1574" s="371">
        <v>70</v>
      </c>
      <c r="B1574" s="371" t="s">
        <v>101</v>
      </c>
      <c r="C1574" s="371">
        <v>2023</v>
      </c>
      <c r="D1574" s="371" t="s">
        <v>68</v>
      </c>
      <c r="E1574" s="371">
        <v>5.9090909090909101</v>
      </c>
    </row>
    <row r="1575" spans="1:5">
      <c r="A1575" s="371">
        <v>73</v>
      </c>
      <c r="B1575" s="371" t="s">
        <v>102</v>
      </c>
      <c r="C1575" s="371">
        <v>2023</v>
      </c>
      <c r="D1575" s="371" t="s">
        <v>68</v>
      </c>
      <c r="E1575" s="371">
        <v>0.60606060606060597</v>
      </c>
    </row>
    <row r="1576" spans="1:5">
      <c r="A1576" s="371">
        <v>76</v>
      </c>
      <c r="B1576" s="371" t="s">
        <v>103</v>
      </c>
      <c r="C1576" s="371">
        <v>2023</v>
      </c>
      <c r="D1576" s="371" t="s">
        <v>68</v>
      </c>
      <c r="E1576" s="371">
        <v>3.3333333333333299</v>
      </c>
    </row>
    <row r="1577" spans="1:5">
      <c r="A1577" s="371">
        <v>81</v>
      </c>
      <c r="B1577" s="371" t="s">
        <v>104</v>
      </c>
      <c r="C1577" s="371">
        <v>2023</v>
      </c>
      <c r="D1577" s="371" t="s">
        <v>68</v>
      </c>
      <c r="E1577" s="371">
        <v>9.2424242424242404</v>
      </c>
    </row>
    <row r="1578" spans="1:5">
      <c r="A1578" s="371">
        <v>85</v>
      </c>
      <c r="B1578" s="371" t="s">
        <v>105</v>
      </c>
      <c r="C1578" s="371">
        <v>2023</v>
      </c>
      <c r="D1578" s="371" t="s">
        <v>68</v>
      </c>
      <c r="E1578" s="371">
        <v>7.4242424242424203</v>
      </c>
    </row>
    <row r="1579" spans="1:5">
      <c r="A1579" s="371">
        <v>86</v>
      </c>
      <c r="B1579" s="371" t="s">
        <v>106</v>
      </c>
      <c r="C1579" s="371">
        <v>2023</v>
      </c>
      <c r="D1579" s="371" t="s">
        <v>68</v>
      </c>
      <c r="E1579" s="371">
        <v>2.4242424242424199</v>
      </c>
    </row>
    <row r="1580" spans="1:5">
      <c r="A1580" s="371">
        <v>88</v>
      </c>
      <c r="B1580" s="371" t="s">
        <v>107</v>
      </c>
      <c r="C1580" s="371">
        <v>2023</v>
      </c>
      <c r="D1580" s="371" t="s">
        <v>68</v>
      </c>
      <c r="E1580" s="371">
        <v>7.5757575757575797</v>
      </c>
    </row>
    <row r="1581" spans="1:5">
      <c r="A1581" s="371">
        <v>91</v>
      </c>
      <c r="B1581" s="371" t="s">
        <v>108</v>
      </c>
      <c r="C1581" s="371">
        <v>2023</v>
      </c>
      <c r="D1581" s="371" t="s">
        <v>68</v>
      </c>
      <c r="E1581" s="371">
        <v>8.4848484848484809</v>
      </c>
    </row>
    <row r="1582" spans="1:5">
      <c r="A1582" s="371">
        <v>94</v>
      </c>
      <c r="B1582" s="371" t="s">
        <v>109</v>
      </c>
      <c r="C1582" s="371">
        <v>2023</v>
      </c>
      <c r="D1582" s="371" t="s">
        <v>68</v>
      </c>
      <c r="E1582" s="371">
        <v>0.90909090909090895</v>
      </c>
    </row>
    <row r="1583" spans="1:5">
      <c r="A1583" s="371">
        <v>95</v>
      </c>
      <c r="B1583" s="371" t="s">
        <v>110</v>
      </c>
      <c r="C1583" s="371">
        <v>2023</v>
      </c>
      <c r="D1583" s="371" t="s">
        <v>68</v>
      </c>
      <c r="E1583" s="371">
        <v>0.75757575757575801</v>
      </c>
    </row>
    <row r="1584" spans="1:5">
      <c r="A1584" s="371">
        <v>97</v>
      </c>
      <c r="B1584" s="371" t="s">
        <v>111</v>
      </c>
      <c r="C1584" s="371">
        <v>2023</v>
      </c>
      <c r="D1584" s="371" t="s">
        <v>68</v>
      </c>
      <c r="E1584" s="371">
        <v>1.0606060606060601</v>
      </c>
    </row>
    <row r="1585" spans="1:5">
      <c r="A1585" s="371">
        <v>99</v>
      </c>
      <c r="B1585" s="371" t="s">
        <v>112</v>
      </c>
      <c r="C1585" s="371">
        <v>2023</v>
      </c>
      <c r="D1585" s="371" t="s">
        <v>68</v>
      </c>
      <c r="E1585" s="371">
        <v>8.1818181818181799</v>
      </c>
    </row>
    <row r="1586" spans="1:5">
      <c r="A1586" s="371">
        <v>5</v>
      </c>
      <c r="B1586" s="371" t="s">
        <v>79</v>
      </c>
      <c r="C1586" s="371">
        <v>2024</v>
      </c>
      <c r="D1586" s="371" t="s">
        <v>69</v>
      </c>
      <c r="E1586" s="371">
        <v>8.9393939393939394</v>
      </c>
    </row>
    <row r="1587" spans="1:5">
      <c r="A1587" s="371">
        <v>8</v>
      </c>
      <c r="B1587" s="371" t="s">
        <v>81</v>
      </c>
      <c r="C1587" s="371">
        <v>2024</v>
      </c>
      <c r="D1587" s="371" t="s">
        <v>69</v>
      </c>
      <c r="E1587" s="371">
        <v>5.4545454545454497</v>
      </c>
    </row>
    <row r="1588" spans="1:5">
      <c r="A1588" s="371">
        <v>11</v>
      </c>
      <c r="B1588" s="371" t="s">
        <v>82</v>
      </c>
      <c r="C1588" s="371">
        <v>2024</v>
      </c>
      <c r="D1588" s="371" t="s">
        <v>69</v>
      </c>
      <c r="E1588" s="371">
        <v>10</v>
      </c>
    </row>
    <row r="1589" spans="1:5">
      <c r="A1589" s="371">
        <v>13</v>
      </c>
      <c r="B1589" s="371" t="s">
        <v>83</v>
      </c>
      <c r="C1589" s="371">
        <v>2024</v>
      </c>
      <c r="D1589" s="371" t="s">
        <v>69</v>
      </c>
      <c r="E1589" s="371">
        <v>7.4242424242424203</v>
      </c>
    </row>
    <row r="1590" spans="1:5">
      <c r="A1590" s="371">
        <v>15</v>
      </c>
      <c r="B1590" s="371" t="s">
        <v>84</v>
      </c>
      <c r="C1590" s="371">
        <v>2024</v>
      </c>
      <c r="D1590" s="371" t="s">
        <v>69</v>
      </c>
      <c r="E1590" s="371">
        <v>0.30303030303030298</v>
      </c>
    </row>
    <row r="1591" spans="1:5">
      <c r="A1591" s="371">
        <v>17</v>
      </c>
      <c r="B1591" s="371" t="s">
        <v>85</v>
      </c>
      <c r="C1591" s="371">
        <v>2024</v>
      </c>
      <c r="D1591" s="371" t="s">
        <v>69</v>
      </c>
      <c r="E1591" s="371">
        <v>7.2727272727272698</v>
      </c>
    </row>
    <row r="1592" spans="1:5">
      <c r="A1592" s="371">
        <v>18</v>
      </c>
      <c r="B1592" s="371" t="s">
        <v>86</v>
      </c>
      <c r="C1592" s="371">
        <v>2024</v>
      </c>
      <c r="D1592" s="371" t="s">
        <v>69</v>
      </c>
      <c r="E1592" s="371">
        <v>7.1212121212121202</v>
      </c>
    </row>
    <row r="1593" spans="1:5">
      <c r="A1593" s="371">
        <v>19</v>
      </c>
      <c r="B1593" s="371" t="s">
        <v>87</v>
      </c>
      <c r="C1593" s="371">
        <v>2024</v>
      </c>
      <c r="D1593" s="371" t="s">
        <v>69</v>
      </c>
      <c r="E1593" s="371">
        <v>9.2424242424242404</v>
      </c>
    </row>
    <row r="1594" spans="1:5">
      <c r="A1594" s="371">
        <v>20</v>
      </c>
      <c r="B1594" s="371" t="s">
        <v>88</v>
      </c>
      <c r="C1594" s="371">
        <v>2024</v>
      </c>
      <c r="D1594" s="371" t="s">
        <v>69</v>
      </c>
      <c r="E1594" s="371">
        <v>5.7575757575757596</v>
      </c>
    </row>
    <row r="1595" spans="1:5">
      <c r="A1595" s="371">
        <v>23</v>
      </c>
      <c r="B1595" s="371" t="s">
        <v>89</v>
      </c>
      <c r="C1595" s="371">
        <v>2024</v>
      </c>
      <c r="D1595" s="371" t="s">
        <v>69</v>
      </c>
      <c r="E1595" s="371">
        <v>8.6363636363636402</v>
      </c>
    </row>
    <row r="1596" spans="1:5">
      <c r="A1596" s="371">
        <v>25</v>
      </c>
      <c r="B1596" s="371" t="s">
        <v>90</v>
      </c>
      <c r="C1596" s="371">
        <v>2024</v>
      </c>
      <c r="D1596" s="371" t="s">
        <v>69</v>
      </c>
      <c r="E1596" s="371">
        <v>2.5757575757575801</v>
      </c>
    </row>
    <row r="1597" spans="1:5">
      <c r="A1597" s="371">
        <v>27</v>
      </c>
      <c r="B1597" s="371" t="s">
        <v>91</v>
      </c>
      <c r="C1597" s="371">
        <v>2024</v>
      </c>
      <c r="D1597" s="371" t="s">
        <v>69</v>
      </c>
      <c r="E1597" s="371">
        <v>6.6666666666666696</v>
      </c>
    </row>
    <row r="1598" spans="1:5">
      <c r="A1598" s="371">
        <v>41</v>
      </c>
      <c r="B1598" s="371" t="s">
        <v>92</v>
      </c>
      <c r="C1598" s="371">
        <v>2024</v>
      </c>
      <c r="D1598" s="371" t="s">
        <v>69</v>
      </c>
      <c r="E1598" s="371">
        <v>5.60606060606061</v>
      </c>
    </row>
    <row r="1599" spans="1:5">
      <c r="A1599" s="371">
        <v>44</v>
      </c>
      <c r="B1599" s="371" t="s">
        <v>93</v>
      </c>
      <c r="C1599" s="371">
        <v>2024</v>
      </c>
      <c r="D1599" s="371" t="s">
        <v>69</v>
      </c>
      <c r="E1599" s="371">
        <v>9.5454545454545503</v>
      </c>
    </row>
    <row r="1600" spans="1:5">
      <c r="A1600" s="371">
        <v>47</v>
      </c>
      <c r="B1600" s="371" t="s">
        <v>94</v>
      </c>
      <c r="C1600" s="371">
        <v>2024</v>
      </c>
      <c r="D1600" s="371" t="s">
        <v>69</v>
      </c>
      <c r="E1600" s="371">
        <v>8.7878787878787907</v>
      </c>
    </row>
    <row r="1601" spans="1:5">
      <c r="A1601" s="371">
        <v>50</v>
      </c>
      <c r="B1601" s="371" t="s">
        <v>95</v>
      </c>
      <c r="C1601" s="371">
        <v>2024</v>
      </c>
      <c r="D1601" s="371" t="s">
        <v>69</v>
      </c>
      <c r="E1601" s="371">
        <v>4.0909090909090899</v>
      </c>
    </row>
    <row r="1602" spans="1:5">
      <c r="A1602" s="371">
        <v>52</v>
      </c>
      <c r="B1602" s="371" t="s">
        <v>96</v>
      </c>
      <c r="C1602" s="371">
        <v>2024</v>
      </c>
      <c r="D1602" s="371" t="s">
        <v>69</v>
      </c>
      <c r="E1602" s="371">
        <v>9.8484848484848495</v>
      </c>
    </row>
    <row r="1603" spans="1:5">
      <c r="A1603" s="371">
        <v>54</v>
      </c>
      <c r="B1603" s="371" t="s">
        <v>97</v>
      </c>
      <c r="C1603" s="371">
        <v>2024</v>
      </c>
      <c r="D1603" s="371" t="s">
        <v>69</v>
      </c>
      <c r="E1603" s="371">
        <v>3.7878787878787898</v>
      </c>
    </row>
    <row r="1604" spans="1:5">
      <c r="A1604" s="371">
        <v>63</v>
      </c>
      <c r="B1604" s="371" t="s">
        <v>98</v>
      </c>
      <c r="C1604" s="371">
        <v>2024</v>
      </c>
      <c r="D1604" s="371" t="s">
        <v>69</v>
      </c>
      <c r="E1604" s="371">
        <v>1.36363636363636</v>
      </c>
    </row>
    <row r="1605" spans="1:5">
      <c r="A1605" s="371">
        <v>66</v>
      </c>
      <c r="B1605" s="371" t="s">
        <v>99</v>
      </c>
      <c r="C1605" s="371">
        <v>2024</v>
      </c>
      <c r="D1605" s="371" t="s">
        <v>69</v>
      </c>
      <c r="E1605" s="371">
        <v>7.5757575757575797</v>
      </c>
    </row>
    <row r="1606" spans="1:5">
      <c r="A1606" s="371">
        <v>68</v>
      </c>
      <c r="B1606" s="371" t="s">
        <v>100</v>
      </c>
      <c r="C1606" s="371">
        <v>2024</v>
      </c>
      <c r="D1606" s="371" t="s">
        <v>69</v>
      </c>
      <c r="E1606" s="371">
        <v>1.2121212121212099</v>
      </c>
    </row>
    <row r="1607" spans="1:5">
      <c r="A1607" s="371">
        <v>70</v>
      </c>
      <c r="B1607" s="371" t="s">
        <v>101</v>
      </c>
      <c r="C1607" s="371">
        <v>2024</v>
      </c>
      <c r="D1607" s="371" t="s">
        <v>69</v>
      </c>
      <c r="E1607" s="371">
        <v>8.0303030303030294</v>
      </c>
    </row>
    <row r="1608" spans="1:5">
      <c r="A1608" s="371">
        <v>73</v>
      </c>
      <c r="B1608" s="371" t="s">
        <v>102</v>
      </c>
      <c r="C1608" s="371">
        <v>2024</v>
      </c>
      <c r="D1608" s="371" t="s">
        <v>69</v>
      </c>
      <c r="E1608" s="371">
        <v>3.0303030303030298</v>
      </c>
    </row>
    <row r="1609" spans="1:5">
      <c r="A1609" s="371">
        <v>76</v>
      </c>
      <c r="B1609" s="371" t="s">
        <v>103</v>
      </c>
      <c r="C1609" s="371">
        <v>2024</v>
      </c>
      <c r="D1609" s="371" t="s">
        <v>69</v>
      </c>
      <c r="E1609" s="371">
        <v>9.0909090909090899</v>
      </c>
    </row>
    <row r="1610" spans="1:5">
      <c r="A1610" s="371">
        <v>81</v>
      </c>
      <c r="B1610" s="371" t="s">
        <v>104</v>
      </c>
      <c r="C1610" s="371">
        <v>2024</v>
      </c>
      <c r="D1610" s="371" t="s">
        <v>69</v>
      </c>
      <c r="E1610" s="371">
        <v>1.51515151515152</v>
      </c>
    </row>
    <row r="1611" spans="1:5">
      <c r="A1611" s="371">
        <v>85</v>
      </c>
      <c r="B1611" s="371" t="s">
        <v>105</v>
      </c>
      <c r="C1611" s="371">
        <v>2024</v>
      </c>
      <c r="D1611" s="371" t="s">
        <v>69</v>
      </c>
      <c r="E1611" s="371">
        <v>3.6363636363636398</v>
      </c>
    </row>
    <row r="1612" spans="1:5">
      <c r="A1612" s="371">
        <v>86</v>
      </c>
      <c r="B1612" s="371" t="s">
        <v>106</v>
      </c>
      <c r="C1612" s="371">
        <v>2024</v>
      </c>
      <c r="D1612" s="371" t="s">
        <v>69</v>
      </c>
      <c r="E1612" s="371">
        <v>2.7272727272727302</v>
      </c>
    </row>
    <row r="1613" spans="1:5">
      <c r="A1613" s="371">
        <v>88</v>
      </c>
      <c r="B1613" s="371" t="s">
        <v>107</v>
      </c>
      <c r="C1613" s="371">
        <v>2024</v>
      </c>
      <c r="D1613" s="371" t="s">
        <v>69</v>
      </c>
      <c r="E1613" s="371">
        <v>6.5151515151515103</v>
      </c>
    </row>
    <row r="1614" spans="1:5">
      <c r="A1614" s="371">
        <v>91</v>
      </c>
      <c r="B1614" s="371" t="s">
        <v>108</v>
      </c>
      <c r="C1614" s="371">
        <v>2024</v>
      </c>
      <c r="D1614" s="371" t="s">
        <v>69</v>
      </c>
      <c r="E1614" s="371">
        <v>1.9696969696969699</v>
      </c>
    </row>
    <row r="1615" spans="1:5">
      <c r="A1615" s="371">
        <v>94</v>
      </c>
      <c r="B1615" s="371" t="s">
        <v>109</v>
      </c>
      <c r="C1615" s="371">
        <v>2024</v>
      </c>
      <c r="D1615" s="371" t="s">
        <v>69</v>
      </c>
      <c r="E1615" s="371">
        <v>3.9393939393939399</v>
      </c>
    </row>
    <row r="1616" spans="1:5">
      <c r="A1616" s="371">
        <v>95</v>
      </c>
      <c r="B1616" s="371" t="s">
        <v>110</v>
      </c>
      <c r="C1616" s="371">
        <v>2024</v>
      </c>
      <c r="D1616" s="371" t="s">
        <v>69</v>
      </c>
      <c r="E1616" s="371">
        <v>2.1212121212121202</v>
      </c>
    </row>
    <row r="1617" spans="1:5">
      <c r="A1617" s="371">
        <v>97</v>
      </c>
      <c r="B1617" s="371" t="s">
        <v>111</v>
      </c>
      <c r="C1617" s="371">
        <v>2024</v>
      </c>
      <c r="D1617" s="371" t="s">
        <v>69</v>
      </c>
      <c r="E1617" s="371">
        <v>0.45454545454545497</v>
      </c>
    </row>
    <row r="1618" spans="1:5">
      <c r="A1618" s="371">
        <v>99</v>
      </c>
      <c r="B1618" s="371" t="s">
        <v>112</v>
      </c>
      <c r="C1618" s="371">
        <v>2024</v>
      </c>
      <c r="D1618" s="371" t="s">
        <v>69</v>
      </c>
      <c r="E1618" s="371">
        <v>4.8484848484848504</v>
      </c>
    </row>
    <row r="1619" spans="1:5">
      <c r="A1619" s="371">
        <v>5</v>
      </c>
      <c r="B1619" s="371" t="s">
        <v>79</v>
      </c>
      <c r="C1619" s="371">
        <v>2023</v>
      </c>
      <c r="D1619" s="371" t="s">
        <v>69</v>
      </c>
      <c r="E1619" s="371">
        <v>8.3333333333333304</v>
      </c>
    </row>
    <row r="1620" spans="1:5">
      <c r="A1620" s="371">
        <v>8</v>
      </c>
      <c r="B1620" s="371" t="s">
        <v>81</v>
      </c>
      <c r="C1620" s="371">
        <v>2023</v>
      </c>
      <c r="D1620" s="371" t="s">
        <v>69</v>
      </c>
      <c r="E1620" s="371">
        <v>9.6969696969697008</v>
      </c>
    </row>
    <row r="1621" spans="1:5">
      <c r="A1621" s="371">
        <v>11</v>
      </c>
      <c r="B1621" s="371" t="s">
        <v>82</v>
      </c>
      <c r="C1621" s="371">
        <v>2023</v>
      </c>
      <c r="D1621" s="371" t="s">
        <v>69</v>
      </c>
      <c r="E1621" s="371">
        <v>6.2121212121212102</v>
      </c>
    </row>
    <row r="1622" spans="1:5">
      <c r="A1622" s="371">
        <v>13</v>
      </c>
      <c r="B1622" s="371" t="s">
        <v>83</v>
      </c>
      <c r="C1622" s="371">
        <v>2023</v>
      </c>
      <c r="D1622" s="371" t="s">
        <v>69</v>
      </c>
      <c r="E1622" s="371">
        <v>3.4848484848484902</v>
      </c>
    </row>
    <row r="1623" spans="1:5">
      <c r="A1623" s="371">
        <v>15</v>
      </c>
      <c r="B1623" s="371" t="s">
        <v>84</v>
      </c>
      <c r="C1623" s="371">
        <v>2023</v>
      </c>
      <c r="D1623" s="371" t="s">
        <v>69</v>
      </c>
      <c r="E1623" s="371">
        <v>0.75757575757575801</v>
      </c>
    </row>
    <row r="1624" spans="1:5">
      <c r="A1624" s="371">
        <v>17</v>
      </c>
      <c r="B1624" s="371" t="s">
        <v>85</v>
      </c>
      <c r="C1624" s="371">
        <v>2023</v>
      </c>
      <c r="D1624" s="371" t="s">
        <v>69</v>
      </c>
      <c r="E1624" s="371">
        <v>9.3939393939393891</v>
      </c>
    </row>
    <row r="1625" spans="1:5">
      <c r="A1625" s="371">
        <v>18</v>
      </c>
      <c r="B1625" s="371" t="s">
        <v>86</v>
      </c>
      <c r="C1625" s="371">
        <v>2023</v>
      </c>
      <c r="D1625" s="371" t="s">
        <v>69</v>
      </c>
      <c r="E1625" s="371">
        <v>1.8181818181818199</v>
      </c>
    </row>
    <row r="1626" spans="1:5">
      <c r="A1626" s="371">
        <v>19</v>
      </c>
      <c r="B1626" s="371" t="s">
        <v>87</v>
      </c>
      <c r="C1626" s="371">
        <v>2023</v>
      </c>
      <c r="D1626" s="371" t="s">
        <v>69</v>
      </c>
      <c r="E1626" s="371">
        <v>4.2424242424242404</v>
      </c>
    </row>
    <row r="1627" spans="1:5">
      <c r="A1627" s="371">
        <v>20</v>
      </c>
      <c r="B1627" s="371" t="s">
        <v>88</v>
      </c>
      <c r="C1627" s="371">
        <v>2023</v>
      </c>
      <c r="D1627" s="371" t="s">
        <v>69</v>
      </c>
      <c r="E1627" s="371">
        <v>8.4848484848484809</v>
      </c>
    </row>
    <row r="1628" spans="1:5">
      <c r="A1628" s="371">
        <v>23</v>
      </c>
      <c r="B1628" s="371" t="s">
        <v>89</v>
      </c>
      <c r="C1628" s="371">
        <v>2023</v>
      </c>
      <c r="D1628" s="371" t="s">
        <v>69</v>
      </c>
      <c r="E1628" s="371">
        <v>4.39393939393939</v>
      </c>
    </row>
    <row r="1629" spans="1:5">
      <c r="A1629" s="371">
        <v>25</v>
      </c>
      <c r="B1629" s="371" t="s">
        <v>90</v>
      </c>
      <c r="C1629" s="371">
        <v>2023</v>
      </c>
      <c r="D1629" s="371" t="s">
        <v>69</v>
      </c>
      <c r="E1629" s="371">
        <v>2.4242424242424199</v>
      </c>
    </row>
    <row r="1630" spans="1:5">
      <c r="A1630" s="371">
        <v>27</v>
      </c>
      <c r="B1630" s="371" t="s">
        <v>91</v>
      </c>
      <c r="C1630" s="371">
        <v>2023</v>
      </c>
      <c r="D1630" s="371" t="s">
        <v>69</v>
      </c>
      <c r="E1630" s="371">
        <v>3.1818181818181799</v>
      </c>
    </row>
    <row r="1631" spans="1:5">
      <c r="A1631" s="371">
        <v>41</v>
      </c>
      <c r="B1631" s="371" t="s">
        <v>92</v>
      </c>
      <c r="C1631" s="371">
        <v>2023</v>
      </c>
      <c r="D1631" s="371" t="s">
        <v>69</v>
      </c>
      <c r="E1631" s="371">
        <v>6.0606060606060597</v>
      </c>
    </row>
    <row r="1632" spans="1:5">
      <c r="A1632" s="371">
        <v>44</v>
      </c>
      <c r="B1632" s="371" t="s">
        <v>93</v>
      </c>
      <c r="C1632" s="371">
        <v>2023</v>
      </c>
      <c r="D1632" s="371" t="s">
        <v>69</v>
      </c>
      <c r="E1632" s="371">
        <v>4.5454545454545396</v>
      </c>
    </row>
    <row r="1633" spans="1:5">
      <c r="A1633" s="371">
        <v>47</v>
      </c>
      <c r="B1633" s="371" t="s">
        <v>94</v>
      </c>
      <c r="C1633" s="371">
        <v>2023</v>
      </c>
      <c r="D1633" s="371" t="s">
        <v>69</v>
      </c>
      <c r="E1633" s="371">
        <v>4.6969696969696999</v>
      </c>
    </row>
    <row r="1634" spans="1:5">
      <c r="A1634" s="371">
        <v>50</v>
      </c>
      <c r="B1634" s="371" t="s">
        <v>95</v>
      </c>
      <c r="C1634" s="371">
        <v>2023</v>
      </c>
      <c r="D1634" s="371" t="s">
        <v>69</v>
      </c>
      <c r="E1634" s="371">
        <v>2.8787878787878798</v>
      </c>
    </row>
    <row r="1635" spans="1:5">
      <c r="A1635" s="371">
        <v>52</v>
      </c>
      <c r="B1635" s="371" t="s">
        <v>96</v>
      </c>
      <c r="C1635" s="371">
        <v>2023</v>
      </c>
      <c r="D1635" s="371" t="s">
        <v>69</v>
      </c>
      <c r="E1635" s="371">
        <v>5.3030303030303001</v>
      </c>
    </row>
    <row r="1636" spans="1:5">
      <c r="A1636" s="371">
        <v>54</v>
      </c>
      <c r="B1636" s="371" t="s">
        <v>97</v>
      </c>
      <c r="C1636" s="371">
        <v>2023</v>
      </c>
      <c r="D1636" s="371" t="s">
        <v>69</v>
      </c>
      <c r="E1636" s="371">
        <v>2.2727272727272698</v>
      </c>
    </row>
    <row r="1637" spans="1:5">
      <c r="A1637" s="371">
        <v>63</v>
      </c>
      <c r="B1637" s="371" t="s">
        <v>98</v>
      </c>
      <c r="C1637" s="371">
        <v>2023</v>
      </c>
      <c r="D1637" s="371" t="s">
        <v>69</v>
      </c>
      <c r="E1637" s="371">
        <v>8.1818181818181799</v>
      </c>
    </row>
    <row r="1638" spans="1:5">
      <c r="A1638" s="371">
        <v>66</v>
      </c>
      <c r="B1638" s="371" t="s">
        <v>99</v>
      </c>
      <c r="C1638" s="371">
        <v>2023</v>
      </c>
      <c r="D1638" s="371" t="s">
        <v>69</v>
      </c>
      <c r="E1638" s="371">
        <v>7.8787878787878798</v>
      </c>
    </row>
    <row r="1639" spans="1:5">
      <c r="A1639" s="371">
        <v>68</v>
      </c>
      <c r="B1639" s="371" t="s">
        <v>100</v>
      </c>
      <c r="C1639" s="371">
        <v>2023</v>
      </c>
      <c r="D1639" s="371" t="s">
        <v>69</v>
      </c>
      <c r="E1639" s="371">
        <v>0.60606060606060597</v>
      </c>
    </row>
    <row r="1640" spans="1:5">
      <c r="A1640" s="371">
        <v>70</v>
      </c>
      <c r="B1640" s="371" t="s">
        <v>101</v>
      </c>
      <c r="C1640" s="371">
        <v>2023</v>
      </c>
      <c r="D1640" s="371" t="s">
        <v>69</v>
      </c>
      <c r="E1640" s="371">
        <v>6.9696969696969697</v>
      </c>
    </row>
    <row r="1641" spans="1:5">
      <c r="A1641" s="371">
        <v>73</v>
      </c>
      <c r="B1641" s="371" t="s">
        <v>102</v>
      </c>
      <c r="C1641" s="371">
        <v>2023</v>
      </c>
      <c r="D1641" s="371" t="s">
        <v>69</v>
      </c>
      <c r="E1641" s="371">
        <v>5.1515151515151496</v>
      </c>
    </row>
    <row r="1642" spans="1:5">
      <c r="A1642" s="371">
        <v>76</v>
      </c>
      <c r="B1642" s="371" t="s">
        <v>103</v>
      </c>
      <c r="C1642" s="371">
        <v>2023</v>
      </c>
      <c r="D1642" s="371" t="s">
        <v>69</v>
      </c>
      <c r="E1642" s="371">
        <v>3.3333333333333299</v>
      </c>
    </row>
    <row r="1643" spans="1:5">
      <c r="A1643" s="371">
        <v>81</v>
      </c>
      <c r="B1643" s="371" t="s">
        <v>104</v>
      </c>
      <c r="C1643" s="371">
        <v>2023</v>
      </c>
      <c r="D1643" s="371" t="s">
        <v>69</v>
      </c>
      <c r="E1643" s="371">
        <v>6.3636363636363598</v>
      </c>
    </row>
    <row r="1644" spans="1:5">
      <c r="A1644" s="371">
        <v>85</v>
      </c>
      <c r="B1644" s="371" t="s">
        <v>105</v>
      </c>
      <c r="C1644" s="371">
        <v>2023</v>
      </c>
      <c r="D1644" s="371" t="s">
        <v>69</v>
      </c>
      <c r="E1644" s="371">
        <v>1.6666666666666701</v>
      </c>
    </row>
    <row r="1645" spans="1:5">
      <c r="A1645" s="371">
        <v>86</v>
      </c>
      <c r="B1645" s="371" t="s">
        <v>106</v>
      </c>
      <c r="C1645" s="371">
        <v>2023</v>
      </c>
      <c r="D1645" s="371" t="s">
        <v>69</v>
      </c>
      <c r="E1645" s="371">
        <v>7.7272727272727302</v>
      </c>
    </row>
    <row r="1646" spans="1:5">
      <c r="A1646" s="371">
        <v>88</v>
      </c>
      <c r="B1646" s="371" t="s">
        <v>107</v>
      </c>
      <c r="C1646" s="371">
        <v>2023</v>
      </c>
      <c r="D1646" s="371" t="s">
        <v>69</v>
      </c>
      <c r="E1646" s="371">
        <v>5.9090909090909101</v>
      </c>
    </row>
    <row r="1647" spans="1:5">
      <c r="A1647" s="371">
        <v>91</v>
      </c>
      <c r="B1647" s="371" t="s">
        <v>108</v>
      </c>
      <c r="C1647" s="371">
        <v>2023</v>
      </c>
      <c r="D1647" s="371" t="s">
        <v>69</v>
      </c>
      <c r="E1647" s="371">
        <v>5</v>
      </c>
    </row>
    <row r="1648" spans="1:5">
      <c r="A1648" s="371">
        <v>94</v>
      </c>
      <c r="B1648" s="371" t="s">
        <v>109</v>
      </c>
      <c r="C1648" s="371">
        <v>2023</v>
      </c>
      <c r="D1648" s="371" t="s">
        <v>69</v>
      </c>
      <c r="E1648" s="371">
        <v>1.0606060606060601</v>
      </c>
    </row>
    <row r="1649" spans="1:5">
      <c r="A1649" s="371">
        <v>95</v>
      </c>
      <c r="B1649" s="371" t="s">
        <v>110</v>
      </c>
      <c r="C1649" s="371">
        <v>2023</v>
      </c>
      <c r="D1649" s="371" t="s">
        <v>69</v>
      </c>
      <c r="E1649" s="371">
        <v>6.8181818181818201</v>
      </c>
    </row>
    <row r="1650" spans="1:5">
      <c r="A1650" s="371">
        <v>97</v>
      </c>
      <c r="B1650" s="371" t="s">
        <v>111</v>
      </c>
      <c r="C1650" s="371">
        <v>2023</v>
      </c>
      <c r="D1650" s="371" t="s">
        <v>69</v>
      </c>
      <c r="E1650" s="371">
        <v>0.15151515151515199</v>
      </c>
    </row>
    <row r="1651" spans="1:5">
      <c r="A1651" s="371">
        <v>99</v>
      </c>
      <c r="B1651" s="371" t="s">
        <v>112</v>
      </c>
      <c r="C1651" s="371">
        <v>2023</v>
      </c>
      <c r="D1651" s="371" t="s">
        <v>69</v>
      </c>
      <c r="E1651" s="371">
        <v>0.90909090909090895</v>
      </c>
    </row>
    <row r="1652" spans="1:5">
      <c r="A1652" s="371">
        <v>5</v>
      </c>
      <c r="B1652" s="371" t="s">
        <v>79</v>
      </c>
      <c r="C1652" s="371">
        <v>2024</v>
      </c>
      <c r="D1652" s="371" t="s">
        <v>70</v>
      </c>
      <c r="E1652" s="371">
        <v>3.0303030303030298</v>
      </c>
    </row>
    <row r="1653" spans="1:5">
      <c r="A1653" s="371">
        <v>8</v>
      </c>
      <c r="B1653" s="371" t="s">
        <v>81</v>
      </c>
      <c r="C1653" s="371">
        <v>2024</v>
      </c>
      <c r="D1653" s="371" t="s">
        <v>70</v>
      </c>
      <c r="E1653" s="371">
        <v>5</v>
      </c>
    </row>
    <row r="1654" spans="1:5">
      <c r="A1654" s="371">
        <v>11</v>
      </c>
      <c r="B1654" s="371" t="s">
        <v>82</v>
      </c>
      <c r="C1654" s="371">
        <v>2024</v>
      </c>
      <c r="D1654" s="371" t="s">
        <v>70</v>
      </c>
      <c r="E1654" s="371">
        <v>4.2424242424242404</v>
      </c>
    </row>
    <row r="1655" spans="1:5">
      <c r="A1655" s="371">
        <v>13</v>
      </c>
      <c r="B1655" s="371" t="s">
        <v>83</v>
      </c>
      <c r="C1655" s="371">
        <v>2024</v>
      </c>
      <c r="D1655" s="371" t="s">
        <v>70</v>
      </c>
      <c r="E1655" s="371">
        <v>4.8484848484848504</v>
      </c>
    </row>
    <row r="1656" spans="1:5">
      <c r="A1656" s="371">
        <v>15</v>
      </c>
      <c r="B1656" s="371" t="s">
        <v>84</v>
      </c>
      <c r="C1656" s="371">
        <v>2024</v>
      </c>
      <c r="D1656" s="371" t="s">
        <v>70</v>
      </c>
      <c r="E1656" s="371">
        <v>9.0909090909090899</v>
      </c>
    </row>
    <row r="1657" spans="1:5">
      <c r="A1657" s="371">
        <v>17</v>
      </c>
      <c r="B1657" s="371" t="s">
        <v>85</v>
      </c>
      <c r="C1657" s="371">
        <v>2024</v>
      </c>
      <c r="D1657" s="371" t="s">
        <v>70</v>
      </c>
      <c r="E1657" s="371">
        <v>2.4242424242424199</v>
      </c>
    </row>
    <row r="1658" spans="1:5">
      <c r="A1658" s="371">
        <v>18</v>
      </c>
      <c r="B1658" s="371" t="s">
        <v>86</v>
      </c>
      <c r="C1658" s="371">
        <v>2024</v>
      </c>
      <c r="D1658" s="371" t="s">
        <v>70</v>
      </c>
      <c r="E1658" s="371">
        <v>6.5151515151515103</v>
      </c>
    </row>
    <row r="1659" spans="1:5">
      <c r="A1659" s="371">
        <v>19</v>
      </c>
      <c r="B1659" s="371" t="s">
        <v>87</v>
      </c>
      <c r="C1659" s="371">
        <v>2024</v>
      </c>
      <c r="D1659" s="371" t="s">
        <v>70</v>
      </c>
      <c r="E1659" s="371">
        <v>8.3333333333333304</v>
      </c>
    </row>
    <row r="1660" spans="1:5">
      <c r="A1660" s="371">
        <v>20</v>
      </c>
      <c r="B1660" s="371" t="s">
        <v>88</v>
      </c>
      <c r="C1660" s="371">
        <v>2024</v>
      </c>
      <c r="D1660" s="371" t="s">
        <v>70</v>
      </c>
      <c r="E1660" s="371">
        <v>4.39393939393939</v>
      </c>
    </row>
    <row r="1661" spans="1:5">
      <c r="A1661" s="371">
        <v>23</v>
      </c>
      <c r="B1661" s="371" t="s">
        <v>89</v>
      </c>
      <c r="C1661" s="371">
        <v>2024</v>
      </c>
      <c r="D1661" s="371" t="s">
        <v>70</v>
      </c>
      <c r="E1661" s="371">
        <v>5.7575757575757596</v>
      </c>
    </row>
    <row r="1662" spans="1:5">
      <c r="A1662" s="371">
        <v>25</v>
      </c>
      <c r="B1662" s="371" t="s">
        <v>90</v>
      </c>
      <c r="C1662" s="371">
        <v>2024</v>
      </c>
      <c r="D1662" s="371" t="s">
        <v>70</v>
      </c>
      <c r="E1662" s="371">
        <v>7.2727272727272698</v>
      </c>
    </row>
    <row r="1663" spans="1:5">
      <c r="A1663" s="371">
        <v>27</v>
      </c>
      <c r="B1663" s="371" t="s">
        <v>91</v>
      </c>
      <c r="C1663" s="371">
        <v>2024</v>
      </c>
      <c r="D1663" s="371" t="s">
        <v>70</v>
      </c>
      <c r="E1663" s="371">
        <v>8.1818181818181799</v>
      </c>
    </row>
    <row r="1664" spans="1:5">
      <c r="A1664" s="371">
        <v>41</v>
      </c>
      <c r="B1664" s="371" t="s">
        <v>92</v>
      </c>
      <c r="C1664" s="371">
        <v>2024</v>
      </c>
      <c r="D1664" s="371" t="s">
        <v>70</v>
      </c>
      <c r="E1664" s="371">
        <v>4.6969696969696999</v>
      </c>
    </row>
    <row r="1665" spans="1:5">
      <c r="A1665" s="371">
        <v>44</v>
      </c>
      <c r="B1665" s="371" t="s">
        <v>93</v>
      </c>
      <c r="C1665" s="371">
        <v>2024</v>
      </c>
      <c r="D1665" s="371" t="s">
        <v>70</v>
      </c>
      <c r="E1665" s="371">
        <v>5.9090909090909101</v>
      </c>
    </row>
    <row r="1666" spans="1:5">
      <c r="A1666" s="371">
        <v>47</v>
      </c>
      <c r="B1666" s="371" t="s">
        <v>94</v>
      </c>
      <c r="C1666" s="371">
        <v>2024</v>
      </c>
      <c r="D1666" s="371" t="s">
        <v>70</v>
      </c>
      <c r="E1666" s="371">
        <v>2.7272727272727302</v>
      </c>
    </row>
    <row r="1667" spans="1:5">
      <c r="A1667" s="371">
        <v>50</v>
      </c>
      <c r="B1667" s="371" t="s">
        <v>95</v>
      </c>
      <c r="C1667" s="371">
        <v>2024</v>
      </c>
      <c r="D1667" s="371" t="s">
        <v>70</v>
      </c>
      <c r="E1667" s="371">
        <v>3.3333333333333299</v>
      </c>
    </row>
    <row r="1668" spans="1:5">
      <c r="A1668" s="371">
        <v>52</v>
      </c>
      <c r="B1668" s="371" t="s">
        <v>96</v>
      </c>
      <c r="C1668" s="371">
        <v>2024</v>
      </c>
      <c r="D1668" s="371" t="s">
        <v>70</v>
      </c>
      <c r="E1668" s="371">
        <v>8.4848484848484809</v>
      </c>
    </row>
    <row r="1669" spans="1:5">
      <c r="A1669" s="371">
        <v>54</v>
      </c>
      <c r="B1669" s="371" t="s">
        <v>97</v>
      </c>
      <c r="C1669" s="371">
        <v>2024</v>
      </c>
      <c r="D1669" s="371" t="s">
        <v>70</v>
      </c>
      <c r="E1669" s="371">
        <v>2.1212121212121202</v>
      </c>
    </row>
    <row r="1670" spans="1:5">
      <c r="A1670" s="371">
        <v>63</v>
      </c>
      <c r="B1670" s="371" t="s">
        <v>98</v>
      </c>
      <c r="C1670" s="371">
        <v>2024</v>
      </c>
      <c r="D1670" s="371" t="s">
        <v>70</v>
      </c>
      <c r="E1670" s="371">
        <v>0.75757575757575801</v>
      </c>
    </row>
    <row r="1671" spans="1:5">
      <c r="A1671" s="371">
        <v>66</v>
      </c>
      <c r="B1671" s="371" t="s">
        <v>99</v>
      </c>
      <c r="C1671" s="371">
        <v>2024</v>
      </c>
      <c r="D1671" s="371" t="s">
        <v>70</v>
      </c>
      <c r="E1671" s="371">
        <v>0.60606060606060597</v>
      </c>
    </row>
    <row r="1672" spans="1:5">
      <c r="A1672" s="371">
        <v>68</v>
      </c>
      <c r="B1672" s="371" t="s">
        <v>100</v>
      </c>
      <c r="C1672" s="371">
        <v>2024</v>
      </c>
      <c r="D1672" s="371" t="s">
        <v>70</v>
      </c>
      <c r="E1672" s="371">
        <v>3.4848484848484902</v>
      </c>
    </row>
    <row r="1673" spans="1:5">
      <c r="A1673" s="371">
        <v>70</v>
      </c>
      <c r="B1673" s="371" t="s">
        <v>101</v>
      </c>
      <c r="C1673" s="371">
        <v>2024</v>
      </c>
      <c r="D1673" s="371" t="s">
        <v>70</v>
      </c>
      <c r="E1673" s="371">
        <v>9.3939393939393891</v>
      </c>
    </row>
    <row r="1674" spans="1:5">
      <c r="A1674" s="371">
        <v>73</v>
      </c>
      <c r="B1674" s="371" t="s">
        <v>102</v>
      </c>
      <c r="C1674" s="371">
        <v>2024</v>
      </c>
      <c r="D1674" s="371" t="s">
        <v>70</v>
      </c>
      <c r="E1674" s="371">
        <v>1.36363636363636</v>
      </c>
    </row>
    <row r="1675" spans="1:5">
      <c r="A1675" s="371">
        <v>76</v>
      </c>
      <c r="B1675" s="371" t="s">
        <v>103</v>
      </c>
      <c r="C1675" s="371">
        <v>2024</v>
      </c>
      <c r="D1675" s="371" t="s">
        <v>70</v>
      </c>
      <c r="E1675" s="371">
        <v>1.0606060606060601</v>
      </c>
    </row>
    <row r="1676" spans="1:5">
      <c r="A1676" s="371">
        <v>81</v>
      </c>
      <c r="B1676" s="371" t="s">
        <v>104</v>
      </c>
      <c r="C1676" s="371">
        <v>2024</v>
      </c>
      <c r="D1676" s="371" t="s">
        <v>70</v>
      </c>
      <c r="E1676" s="371">
        <v>3.9393939393939399</v>
      </c>
    </row>
    <row r="1677" spans="1:5">
      <c r="A1677" s="371">
        <v>85</v>
      </c>
      <c r="B1677" s="371" t="s">
        <v>105</v>
      </c>
      <c r="C1677" s="371">
        <v>2024</v>
      </c>
      <c r="D1677" s="371" t="s">
        <v>70</v>
      </c>
      <c r="E1677" s="371">
        <v>6.3636363636363598</v>
      </c>
    </row>
    <row r="1678" spans="1:5">
      <c r="A1678" s="371">
        <v>86</v>
      </c>
      <c r="B1678" s="371" t="s">
        <v>106</v>
      </c>
      <c r="C1678" s="371">
        <v>2024</v>
      </c>
      <c r="D1678" s="371" t="s">
        <v>70</v>
      </c>
      <c r="E1678" s="371">
        <v>6.6666666666666696</v>
      </c>
    </row>
    <row r="1679" spans="1:5">
      <c r="A1679" s="371">
        <v>88</v>
      </c>
      <c r="B1679" s="371" t="s">
        <v>107</v>
      </c>
      <c r="C1679" s="371">
        <v>2024</v>
      </c>
      <c r="D1679" s="371" t="s">
        <v>70</v>
      </c>
      <c r="E1679" s="371">
        <v>2.8787878787878798</v>
      </c>
    </row>
    <row r="1680" spans="1:5">
      <c r="A1680" s="371">
        <v>91</v>
      </c>
      <c r="B1680" s="371" t="s">
        <v>108</v>
      </c>
      <c r="C1680" s="371">
        <v>2024</v>
      </c>
      <c r="D1680" s="371" t="s">
        <v>70</v>
      </c>
      <c r="E1680" s="371">
        <v>10</v>
      </c>
    </row>
    <row r="1681" spans="1:5">
      <c r="A1681" s="371">
        <v>94</v>
      </c>
      <c r="B1681" s="371" t="s">
        <v>109</v>
      </c>
      <c r="C1681" s="371">
        <v>2024</v>
      </c>
      <c r="D1681" s="371" t="s">
        <v>70</v>
      </c>
      <c r="E1681" s="371">
        <v>9.6969696969697008</v>
      </c>
    </row>
    <row r="1682" spans="1:5">
      <c r="A1682" s="371">
        <v>95</v>
      </c>
      <c r="B1682" s="371" t="s">
        <v>110</v>
      </c>
      <c r="C1682" s="371">
        <v>2024</v>
      </c>
      <c r="D1682" s="371" t="s">
        <v>70</v>
      </c>
      <c r="E1682" s="371">
        <v>9.8484848484848495</v>
      </c>
    </row>
    <row r="1683" spans="1:5">
      <c r="A1683" s="371">
        <v>97</v>
      </c>
      <c r="B1683" s="371" t="s">
        <v>111</v>
      </c>
      <c r="C1683" s="371">
        <v>2024</v>
      </c>
      <c r="D1683" s="371" t="s">
        <v>70</v>
      </c>
      <c r="E1683" s="371">
        <v>9.5454545454545503</v>
      </c>
    </row>
    <row r="1684" spans="1:5">
      <c r="A1684" s="371">
        <v>99</v>
      </c>
      <c r="B1684" s="371" t="s">
        <v>112</v>
      </c>
      <c r="C1684" s="371">
        <v>2024</v>
      </c>
      <c r="D1684" s="371" t="s">
        <v>70</v>
      </c>
      <c r="E1684" s="371">
        <v>8.6363636363636402</v>
      </c>
    </row>
    <row r="1685" spans="1:5">
      <c r="A1685" s="371">
        <v>5</v>
      </c>
      <c r="B1685" s="371" t="s">
        <v>79</v>
      </c>
      <c r="C1685" s="371">
        <v>2023</v>
      </c>
      <c r="D1685" s="371" t="s">
        <v>70</v>
      </c>
      <c r="E1685" s="371">
        <v>2.5757575757575801</v>
      </c>
    </row>
    <row r="1686" spans="1:5">
      <c r="A1686" s="371">
        <v>8</v>
      </c>
      <c r="B1686" s="371" t="s">
        <v>81</v>
      </c>
      <c r="C1686" s="371">
        <v>2023</v>
      </c>
      <c r="D1686" s="371" t="s">
        <v>70</v>
      </c>
      <c r="E1686" s="371">
        <v>1.51515151515152</v>
      </c>
    </row>
    <row r="1687" spans="1:5">
      <c r="A1687" s="371">
        <v>11</v>
      </c>
      <c r="B1687" s="371" t="s">
        <v>82</v>
      </c>
      <c r="C1687" s="371">
        <v>2023</v>
      </c>
      <c r="D1687" s="371" t="s">
        <v>70</v>
      </c>
      <c r="E1687" s="371">
        <v>5.3030303030303001</v>
      </c>
    </row>
    <row r="1688" spans="1:5">
      <c r="A1688" s="371">
        <v>13</v>
      </c>
      <c r="B1688" s="371" t="s">
        <v>83</v>
      </c>
      <c r="C1688" s="371">
        <v>2023</v>
      </c>
      <c r="D1688" s="371" t="s">
        <v>70</v>
      </c>
      <c r="E1688" s="371">
        <v>4.0909090909090899</v>
      </c>
    </row>
    <row r="1689" spans="1:5">
      <c r="A1689" s="371">
        <v>15</v>
      </c>
      <c r="B1689" s="371" t="s">
        <v>84</v>
      </c>
      <c r="C1689" s="371">
        <v>2023</v>
      </c>
      <c r="D1689" s="371" t="s">
        <v>70</v>
      </c>
      <c r="E1689" s="371">
        <v>9.2424242424242404</v>
      </c>
    </row>
    <row r="1690" spans="1:5">
      <c r="A1690" s="371">
        <v>17</v>
      </c>
      <c r="B1690" s="371" t="s">
        <v>85</v>
      </c>
      <c r="C1690" s="371">
        <v>2023</v>
      </c>
      <c r="D1690" s="371" t="s">
        <v>70</v>
      </c>
      <c r="E1690" s="371">
        <v>1.8181818181818199</v>
      </c>
    </row>
    <row r="1691" spans="1:5">
      <c r="A1691" s="371">
        <v>18</v>
      </c>
      <c r="B1691" s="371" t="s">
        <v>86</v>
      </c>
      <c r="C1691" s="371">
        <v>2023</v>
      </c>
      <c r="D1691" s="371" t="s">
        <v>70</v>
      </c>
      <c r="E1691" s="371">
        <v>7.7272727272727302</v>
      </c>
    </row>
    <row r="1692" spans="1:5">
      <c r="A1692" s="371">
        <v>19</v>
      </c>
      <c r="B1692" s="371" t="s">
        <v>87</v>
      </c>
      <c r="C1692" s="371">
        <v>2023</v>
      </c>
      <c r="D1692" s="371" t="s">
        <v>70</v>
      </c>
      <c r="E1692" s="371">
        <v>7.8787878787878798</v>
      </c>
    </row>
    <row r="1693" spans="1:5">
      <c r="A1693" s="371">
        <v>20</v>
      </c>
      <c r="B1693" s="371" t="s">
        <v>88</v>
      </c>
      <c r="C1693" s="371">
        <v>2023</v>
      </c>
      <c r="D1693" s="371" t="s">
        <v>70</v>
      </c>
      <c r="E1693" s="371">
        <v>7.1212121212121202</v>
      </c>
    </row>
    <row r="1694" spans="1:5">
      <c r="A1694" s="371">
        <v>23</v>
      </c>
      <c r="B1694" s="371" t="s">
        <v>89</v>
      </c>
      <c r="C1694" s="371">
        <v>2023</v>
      </c>
      <c r="D1694" s="371" t="s">
        <v>70</v>
      </c>
      <c r="E1694" s="371">
        <v>5.1515151515151496</v>
      </c>
    </row>
    <row r="1695" spans="1:5">
      <c r="A1695" s="371">
        <v>25</v>
      </c>
      <c r="B1695" s="371" t="s">
        <v>90</v>
      </c>
      <c r="C1695" s="371">
        <v>2023</v>
      </c>
      <c r="D1695" s="371" t="s">
        <v>70</v>
      </c>
      <c r="E1695" s="371">
        <v>8.0303030303030294</v>
      </c>
    </row>
    <row r="1696" spans="1:5">
      <c r="A1696" s="371">
        <v>27</v>
      </c>
      <c r="B1696" s="371" t="s">
        <v>91</v>
      </c>
      <c r="C1696" s="371">
        <v>2023</v>
      </c>
      <c r="D1696" s="371" t="s">
        <v>70</v>
      </c>
      <c r="E1696" s="371">
        <v>8.7878787878787907</v>
      </c>
    </row>
    <row r="1697" spans="1:5">
      <c r="A1697" s="371">
        <v>41</v>
      </c>
      <c r="B1697" s="371" t="s">
        <v>92</v>
      </c>
      <c r="C1697" s="371">
        <v>2023</v>
      </c>
      <c r="D1697" s="371" t="s">
        <v>70</v>
      </c>
      <c r="E1697" s="371">
        <v>5.4545454545454497</v>
      </c>
    </row>
    <row r="1698" spans="1:5">
      <c r="A1698" s="371">
        <v>44</v>
      </c>
      <c r="B1698" s="371" t="s">
        <v>93</v>
      </c>
      <c r="C1698" s="371">
        <v>2023</v>
      </c>
      <c r="D1698" s="371" t="s">
        <v>70</v>
      </c>
      <c r="E1698" s="371">
        <v>3.7878787878787898</v>
      </c>
    </row>
    <row r="1699" spans="1:5">
      <c r="A1699" s="371">
        <v>47</v>
      </c>
      <c r="B1699" s="371" t="s">
        <v>94</v>
      </c>
      <c r="C1699" s="371">
        <v>2023</v>
      </c>
      <c r="D1699" s="371" t="s">
        <v>70</v>
      </c>
      <c r="E1699" s="371">
        <v>1.6666666666666701</v>
      </c>
    </row>
    <row r="1700" spans="1:5">
      <c r="A1700" s="371">
        <v>50</v>
      </c>
      <c r="B1700" s="371" t="s">
        <v>95</v>
      </c>
      <c r="C1700" s="371">
        <v>2023</v>
      </c>
      <c r="D1700" s="371" t="s">
        <v>70</v>
      </c>
      <c r="E1700" s="371">
        <v>1.9696969696969699</v>
      </c>
    </row>
    <row r="1701" spans="1:5">
      <c r="A1701" s="371">
        <v>52</v>
      </c>
      <c r="B1701" s="371" t="s">
        <v>96</v>
      </c>
      <c r="C1701" s="371">
        <v>2023</v>
      </c>
      <c r="D1701" s="371" t="s">
        <v>70</v>
      </c>
      <c r="E1701" s="371">
        <v>7.4242424242424203</v>
      </c>
    </row>
    <row r="1702" spans="1:5">
      <c r="A1702" s="371">
        <v>54</v>
      </c>
      <c r="B1702" s="371" t="s">
        <v>97</v>
      </c>
      <c r="C1702" s="371">
        <v>2023</v>
      </c>
      <c r="D1702" s="371" t="s">
        <v>70</v>
      </c>
      <c r="E1702" s="371">
        <v>4.5454545454545396</v>
      </c>
    </row>
    <row r="1703" spans="1:5">
      <c r="A1703" s="371">
        <v>63</v>
      </c>
      <c r="B1703" s="371" t="s">
        <v>98</v>
      </c>
      <c r="C1703" s="371">
        <v>2023</v>
      </c>
      <c r="D1703" s="371" t="s">
        <v>70</v>
      </c>
      <c r="E1703" s="371">
        <v>0.15151515151515199</v>
      </c>
    </row>
    <row r="1704" spans="1:5">
      <c r="A1704" s="371">
        <v>66</v>
      </c>
      <c r="B1704" s="371" t="s">
        <v>99</v>
      </c>
      <c r="C1704" s="371">
        <v>2023</v>
      </c>
      <c r="D1704" s="371" t="s">
        <v>70</v>
      </c>
      <c r="E1704" s="371">
        <v>0.30303030303030298</v>
      </c>
    </row>
    <row r="1705" spans="1:5">
      <c r="A1705" s="371">
        <v>68</v>
      </c>
      <c r="B1705" s="371" t="s">
        <v>100</v>
      </c>
      <c r="C1705" s="371">
        <v>2023</v>
      </c>
      <c r="D1705" s="371" t="s">
        <v>70</v>
      </c>
      <c r="E1705" s="371">
        <v>3.1818181818181799</v>
      </c>
    </row>
    <row r="1706" spans="1:5">
      <c r="A1706" s="371">
        <v>70</v>
      </c>
      <c r="B1706" s="371" t="s">
        <v>101</v>
      </c>
      <c r="C1706" s="371">
        <v>2023</v>
      </c>
      <c r="D1706" s="371" t="s">
        <v>70</v>
      </c>
      <c r="E1706" s="371">
        <v>6.0606060606060597</v>
      </c>
    </row>
    <row r="1707" spans="1:5">
      <c r="A1707" s="371">
        <v>73</v>
      </c>
      <c r="B1707" s="371" t="s">
        <v>102</v>
      </c>
      <c r="C1707" s="371">
        <v>2023</v>
      </c>
      <c r="D1707" s="371" t="s">
        <v>70</v>
      </c>
      <c r="E1707" s="371">
        <v>3.6363636363636398</v>
      </c>
    </row>
    <row r="1708" spans="1:5">
      <c r="A1708" s="371">
        <v>76</v>
      </c>
      <c r="B1708" s="371" t="s">
        <v>103</v>
      </c>
      <c r="C1708" s="371">
        <v>2023</v>
      </c>
      <c r="D1708" s="371" t="s">
        <v>70</v>
      </c>
      <c r="E1708" s="371">
        <v>1.2121212121212099</v>
      </c>
    </row>
    <row r="1709" spans="1:5">
      <c r="A1709" s="371">
        <v>81</v>
      </c>
      <c r="B1709" s="371" t="s">
        <v>104</v>
      </c>
      <c r="C1709" s="371">
        <v>2023</v>
      </c>
      <c r="D1709" s="371" t="s">
        <v>70</v>
      </c>
      <c r="E1709" s="371">
        <v>7.5757575757575797</v>
      </c>
    </row>
    <row r="1710" spans="1:5">
      <c r="A1710" s="371">
        <v>85</v>
      </c>
      <c r="B1710" s="371" t="s">
        <v>105</v>
      </c>
      <c r="C1710" s="371">
        <v>2023</v>
      </c>
      <c r="D1710" s="371" t="s">
        <v>70</v>
      </c>
      <c r="E1710" s="371">
        <v>6.2121212121212102</v>
      </c>
    </row>
    <row r="1711" spans="1:5">
      <c r="A1711" s="371">
        <v>86</v>
      </c>
      <c r="B1711" s="371" t="s">
        <v>106</v>
      </c>
      <c r="C1711" s="371">
        <v>2023</v>
      </c>
      <c r="D1711" s="371" t="s">
        <v>70</v>
      </c>
      <c r="E1711" s="371">
        <v>6.9696969696969697</v>
      </c>
    </row>
    <row r="1712" spans="1:5">
      <c r="A1712" s="371">
        <v>88</v>
      </c>
      <c r="B1712" s="371" t="s">
        <v>107</v>
      </c>
      <c r="C1712" s="371">
        <v>2023</v>
      </c>
      <c r="D1712" s="371" t="s">
        <v>70</v>
      </c>
      <c r="E1712" s="371">
        <v>5.60606060606061</v>
      </c>
    </row>
    <row r="1713" spans="1:5">
      <c r="A1713" s="371">
        <v>91</v>
      </c>
      <c r="B1713" s="371" t="s">
        <v>108</v>
      </c>
      <c r="C1713" s="371">
        <v>2023</v>
      </c>
      <c r="D1713" s="371" t="s">
        <v>70</v>
      </c>
      <c r="E1713" s="371">
        <v>0.45454545454545497</v>
      </c>
    </row>
    <row r="1714" spans="1:5">
      <c r="A1714" s="371">
        <v>94</v>
      </c>
      <c r="B1714" s="371" t="s">
        <v>109</v>
      </c>
      <c r="C1714" s="371">
        <v>2023</v>
      </c>
      <c r="D1714" s="371" t="s">
        <v>70</v>
      </c>
      <c r="E1714" s="371">
        <v>0.90909090909090895</v>
      </c>
    </row>
    <row r="1715" spans="1:5">
      <c r="A1715" s="371">
        <v>95</v>
      </c>
      <c r="B1715" s="371" t="s">
        <v>110</v>
      </c>
      <c r="C1715" s="371">
        <v>2023</v>
      </c>
      <c r="D1715" s="371" t="s">
        <v>70</v>
      </c>
      <c r="E1715" s="371">
        <v>2.2727272727272698</v>
      </c>
    </row>
    <row r="1716" spans="1:5">
      <c r="A1716" s="371">
        <v>97</v>
      </c>
      <c r="B1716" s="371" t="s">
        <v>111</v>
      </c>
      <c r="C1716" s="371">
        <v>2023</v>
      </c>
      <c r="D1716" s="371" t="s">
        <v>70</v>
      </c>
      <c r="E1716" s="371">
        <v>6.8181818181818201</v>
      </c>
    </row>
    <row r="1717" spans="1:5">
      <c r="A1717" s="371">
        <v>99</v>
      </c>
      <c r="B1717" s="371" t="s">
        <v>112</v>
      </c>
      <c r="C1717" s="371">
        <v>2023</v>
      </c>
      <c r="D1717" s="371" t="s">
        <v>70</v>
      </c>
      <c r="E1717" s="371">
        <v>8.9393939393939394</v>
      </c>
    </row>
    <row r="1718" spans="1:5">
      <c r="A1718" s="371">
        <v>5</v>
      </c>
      <c r="B1718" s="371" t="s">
        <v>79</v>
      </c>
      <c r="C1718" s="371">
        <v>2024</v>
      </c>
      <c r="D1718" s="371" t="s">
        <v>71</v>
      </c>
      <c r="E1718" s="371">
        <v>4.39393939393939</v>
      </c>
    </row>
    <row r="1719" spans="1:5">
      <c r="A1719" s="371">
        <v>8</v>
      </c>
      <c r="B1719" s="371" t="s">
        <v>81</v>
      </c>
      <c r="C1719" s="371">
        <v>2024</v>
      </c>
      <c r="D1719" s="371" t="s">
        <v>71</v>
      </c>
      <c r="E1719" s="371">
        <v>5.3030303030303001</v>
      </c>
    </row>
    <row r="1720" spans="1:5">
      <c r="A1720" s="371">
        <v>11</v>
      </c>
      <c r="B1720" s="371" t="s">
        <v>82</v>
      </c>
      <c r="C1720" s="371">
        <v>2024</v>
      </c>
      <c r="D1720" s="371" t="s">
        <v>71</v>
      </c>
      <c r="E1720" s="371">
        <v>8.9393939393939394</v>
      </c>
    </row>
    <row r="1721" spans="1:5">
      <c r="A1721" s="371">
        <v>13</v>
      </c>
      <c r="B1721" s="371" t="s">
        <v>83</v>
      </c>
      <c r="C1721" s="371">
        <v>2024</v>
      </c>
      <c r="D1721" s="371" t="s">
        <v>71</v>
      </c>
      <c r="E1721" s="371">
        <v>4.2424242424242404</v>
      </c>
    </row>
    <row r="1722" spans="1:5">
      <c r="A1722" s="371">
        <v>15</v>
      </c>
      <c r="B1722" s="371" t="s">
        <v>84</v>
      </c>
      <c r="C1722" s="371">
        <v>2024</v>
      </c>
      <c r="D1722" s="371" t="s">
        <v>71</v>
      </c>
      <c r="E1722" s="371">
        <v>6.6666666666666696</v>
      </c>
    </row>
    <row r="1723" spans="1:5">
      <c r="A1723" s="371">
        <v>17</v>
      </c>
      <c r="B1723" s="371" t="s">
        <v>85</v>
      </c>
      <c r="C1723" s="371">
        <v>2024</v>
      </c>
      <c r="D1723" s="371" t="s">
        <v>71</v>
      </c>
      <c r="E1723" s="371">
        <v>4.8484848484848504</v>
      </c>
    </row>
    <row r="1724" spans="1:5">
      <c r="A1724" s="371">
        <v>18</v>
      </c>
      <c r="B1724" s="371" t="s">
        <v>86</v>
      </c>
      <c r="C1724" s="371">
        <v>2024</v>
      </c>
      <c r="D1724" s="371" t="s">
        <v>71</v>
      </c>
      <c r="E1724" s="371">
        <v>1.2121212121212099</v>
      </c>
    </row>
    <row r="1725" spans="1:5">
      <c r="A1725" s="371">
        <v>19</v>
      </c>
      <c r="B1725" s="371" t="s">
        <v>87</v>
      </c>
      <c r="C1725" s="371">
        <v>2024</v>
      </c>
      <c r="D1725" s="371" t="s">
        <v>71</v>
      </c>
      <c r="E1725" s="371">
        <v>0.60606060606060597</v>
      </c>
    </row>
    <row r="1726" spans="1:5">
      <c r="A1726" s="371">
        <v>20</v>
      </c>
      <c r="B1726" s="371" t="s">
        <v>88</v>
      </c>
      <c r="C1726" s="371">
        <v>2024</v>
      </c>
      <c r="D1726" s="371" t="s">
        <v>71</v>
      </c>
      <c r="E1726" s="371">
        <v>3.3333333333333299</v>
      </c>
    </row>
    <row r="1727" spans="1:5">
      <c r="A1727" s="371">
        <v>23</v>
      </c>
      <c r="B1727" s="371" t="s">
        <v>89</v>
      </c>
      <c r="C1727" s="371">
        <v>2024</v>
      </c>
      <c r="D1727" s="371" t="s">
        <v>71</v>
      </c>
      <c r="E1727" s="371">
        <v>8.1818181818181799</v>
      </c>
    </row>
    <row r="1728" spans="1:5">
      <c r="A1728" s="371">
        <v>25</v>
      </c>
      <c r="B1728" s="371" t="s">
        <v>90</v>
      </c>
      <c r="C1728" s="371">
        <v>2024</v>
      </c>
      <c r="D1728" s="371" t="s">
        <v>71</v>
      </c>
      <c r="E1728" s="371">
        <v>7.4242424242424203</v>
      </c>
    </row>
    <row r="1729" spans="1:5">
      <c r="A1729" s="371">
        <v>27</v>
      </c>
      <c r="B1729" s="371" t="s">
        <v>91</v>
      </c>
      <c r="C1729" s="371">
        <v>2024</v>
      </c>
      <c r="D1729" s="371" t="s">
        <v>71</v>
      </c>
      <c r="E1729" s="371">
        <v>4.6969696969696999</v>
      </c>
    </row>
    <row r="1730" spans="1:5">
      <c r="A1730" s="371">
        <v>41</v>
      </c>
      <c r="B1730" s="371" t="s">
        <v>92</v>
      </c>
      <c r="C1730" s="371">
        <v>2024</v>
      </c>
      <c r="D1730" s="371" t="s">
        <v>71</v>
      </c>
      <c r="E1730" s="371">
        <v>1.51515151515152</v>
      </c>
    </row>
    <row r="1731" spans="1:5">
      <c r="A1731" s="371">
        <v>44</v>
      </c>
      <c r="B1731" s="371" t="s">
        <v>93</v>
      </c>
      <c r="C1731" s="371">
        <v>2024</v>
      </c>
      <c r="D1731" s="371" t="s">
        <v>71</v>
      </c>
      <c r="E1731" s="371">
        <v>8.3333333333333304</v>
      </c>
    </row>
    <row r="1732" spans="1:5">
      <c r="A1732" s="371">
        <v>47</v>
      </c>
      <c r="B1732" s="371" t="s">
        <v>94</v>
      </c>
      <c r="C1732" s="371">
        <v>2024</v>
      </c>
      <c r="D1732" s="371" t="s">
        <v>71</v>
      </c>
      <c r="E1732" s="371">
        <v>4.0909090909090899</v>
      </c>
    </row>
    <row r="1733" spans="1:5">
      <c r="A1733" s="371">
        <v>50</v>
      </c>
      <c r="B1733" s="371" t="s">
        <v>95</v>
      </c>
      <c r="C1733" s="371">
        <v>2024</v>
      </c>
      <c r="D1733" s="371" t="s">
        <v>71</v>
      </c>
      <c r="E1733" s="371">
        <v>3.7878787878787898</v>
      </c>
    </row>
    <row r="1734" spans="1:5">
      <c r="A1734" s="371">
        <v>52</v>
      </c>
      <c r="B1734" s="371" t="s">
        <v>96</v>
      </c>
      <c r="C1734" s="371">
        <v>2024</v>
      </c>
      <c r="D1734" s="371" t="s">
        <v>71</v>
      </c>
      <c r="E1734" s="371">
        <v>3.0303030303030298</v>
      </c>
    </row>
    <row r="1735" spans="1:5">
      <c r="A1735" s="371">
        <v>54</v>
      </c>
      <c r="B1735" s="371" t="s">
        <v>97</v>
      </c>
      <c r="C1735" s="371">
        <v>2024</v>
      </c>
      <c r="D1735" s="371" t="s">
        <v>71</v>
      </c>
      <c r="E1735" s="371">
        <v>3.1818181818181799</v>
      </c>
    </row>
    <row r="1736" spans="1:5">
      <c r="A1736" s="371">
        <v>63</v>
      </c>
      <c r="B1736" s="371" t="s">
        <v>98</v>
      </c>
      <c r="C1736" s="371">
        <v>2024</v>
      </c>
      <c r="D1736" s="371" t="s">
        <v>71</v>
      </c>
      <c r="E1736" s="371">
        <v>1.36363636363636</v>
      </c>
    </row>
    <row r="1737" spans="1:5">
      <c r="A1737" s="371">
        <v>66</v>
      </c>
      <c r="B1737" s="371" t="s">
        <v>99</v>
      </c>
      <c r="C1737" s="371">
        <v>2024</v>
      </c>
      <c r="D1737" s="371" t="s">
        <v>71</v>
      </c>
      <c r="E1737" s="371">
        <v>2.4242424242424199</v>
      </c>
    </row>
    <row r="1738" spans="1:5">
      <c r="A1738" s="371">
        <v>68</v>
      </c>
      <c r="B1738" s="371" t="s">
        <v>100</v>
      </c>
      <c r="C1738" s="371">
        <v>2024</v>
      </c>
      <c r="D1738" s="371" t="s">
        <v>71</v>
      </c>
      <c r="E1738" s="371">
        <v>5.7575757575757596</v>
      </c>
    </row>
    <row r="1739" spans="1:5">
      <c r="A1739" s="371">
        <v>70</v>
      </c>
      <c r="B1739" s="371" t="s">
        <v>101</v>
      </c>
      <c r="C1739" s="371">
        <v>2024</v>
      </c>
      <c r="D1739" s="371" t="s">
        <v>71</v>
      </c>
      <c r="E1739" s="371">
        <v>2.5757575757575801</v>
      </c>
    </row>
    <row r="1740" spans="1:5">
      <c r="A1740" s="371">
        <v>73</v>
      </c>
      <c r="B1740" s="371" t="s">
        <v>102</v>
      </c>
      <c r="C1740" s="371">
        <v>2024</v>
      </c>
      <c r="D1740" s="371" t="s">
        <v>71</v>
      </c>
      <c r="E1740" s="371">
        <v>2.2727272727272698</v>
      </c>
    </row>
    <row r="1741" spans="1:5">
      <c r="A1741" s="371">
        <v>76</v>
      </c>
      <c r="B1741" s="371" t="s">
        <v>103</v>
      </c>
      <c r="C1741" s="371">
        <v>2024</v>
      </c>
      <c r="D1741" s="371" t="s">
        <v>71</v>
      </c>
      <c r="E1741" s="371">
        <v>0.75757575757575801</v>
      </c>
    </row>
    <row r="1742" spans="1:5">
      <c r="A1742" s="371">
        <v>81</v>
      </c>
      <c r="B1742" s="371" t="s">
        <v>104</v>
      </c>
      <c r="C1742" s="371">
        <v>2024</v>
      </c>
      <c r="D1742" s="371" t="s">
        <v>71</v>
      </c>
      <c r="E1742" s="371">
        <v>0.90909090909090895</v>
      </c>
    </row>
    <row r="1743" spans="1:5">
      <c r="A1743" s="371">
        <v>85</v>
      </c>
      <c r="B1743" s="371" t="s">
        <v>105</v>
      </c>
      <c r="C1743" s="371">
        <v>2024</v>
      </c>
      <c r="D1743" s="371" t="s">
        <v>71</v>
      </c>
      <c r="E1743" s="371">
        <v>1.9696969696969699</v>
      </c>
    </row>
    <row r="1744" spans="1:5">
      <c r="A1744" s="371">
        <v>86</v>
      </c>
      <c r="B1744" s="371" t="s">
        <v>106</v>
      </c>
      <c r="C1744" s="371">
        <v>2024</v>
      </c>
      <c r="D1744" s="371" t="s">
        <v>71</v>
      </c>
      <c r="E1744" s="371">
        <v>0.45454545454545497</v>
      </c>
    </row>
    <row r="1745" spans="1:5">
      <c r="A1745" s="371">
        <v>88</v>
      </c>
      <c r="B1745" s="371" t="s">
        <v>107</v>
      </c>
      <c r="C1745" s="371">
        <v>2024</v>
      </c>
      <c r="D1745" s="371" t="s">
        <v>71</v>
      </c>
      <c r="E1745" s="371">
        <v>0.15151515151515199</v>
      </c>
    </row>
    <row r="1746" spans="1:5">
      <c r="A1746" s="371">
        <v>91</v>
      </c>
      <c r="B1746" s="371" t="s">
        <v>108</v>
      </c>
      <c r="C1746" s="371">
        <v>2024</v>
      </c>
      <c r="D1746" s="371" t="s">
        <v>71</v>
      </c>
      <c r="E1746" s="371">
        <v>5.60606060606061</v>
      </c>
    </row>
    <row r="1747" spans="1:5">
      <c r="A1747" s="371">
        <v>94</v>
      </c>
      <c r="B1747" s="371" t="s">
        <v>109</v>
      </c>
      <c r="C1747" s="371">
        <v>2024</v>
      </c>
      <c r="D1747" s="371" t="s">
        <v>71</v>
      </c>
      <c r="E1747" s="371">
        <v>9.6969696969697008</v>
      </c>
    </row>
    <row r="1748" spans="1:5">
      <c r="A1748" s="371">
        <v>95</v>
      </c>
      <c r="B1748" s="371" t="s">
        <v>110</v>
      </c>
      <c r="C1748" s="371">
        <v>2024</v>
      </c>
      <c r="D1748" s="371" t="s">
        <v>71</v>
      </c>
      <c r="E1748" s="371">
        <v>1.8181818181818199</v>
      </c>
    </row>
    <row r="1749" spans="1:5">
      <c r="A1749" s="371">
        <v>97</v>
      </c>
      <c r="B1749" s="371" t="s">
        <v>111</v>
      </c>
      <c r="C1749" s="371">
        <v>2024</v>
      </c>
      <c r="D1749" s="371" t="s">
        <v>71</v>
      </c>
      <c r="E1749" s="371">
        <v>10</v>
      </c>
    </row>
    <row r="1750" spans="1:5">
      <c r="A1750" s="371">
        <v>99</v>
      </c>
      <c r="B1750" s="371" t="s">
        <v>112</v>
      </c>
      <c r="C1750" s="371">
        <v>2024</v>
      </c>
      <c r="D1750" s="371" t="s">
        <v>71</v>
      </c>
      <c r="E1750" s="371">
        <v>7.7272727272727302</v>
      </c>
    </row>
    <row r="1751" spans="1:5">
      <c r="A1751" s="371">
        <v>5</v>
      </c>
      <c r="B1751" s="371" t="s">
        <v>79</v>
      </c>
      <c r="C1751" s="371">
        <v>2023</v>
      </c>
      <c r="D1751" s="371" t="s">
        <v>71</v>
      </c>
      <c r="E1751" s="371">
        <v>6.0606060606060597</v>
      </c>
    </row>
    <row r="1752" spans="1:5">
      <c r="A1752" s="371">
        <v>8</v>
      </c>
      <c r="B1752" s="371" t="s">
        <v>81</v>
      </c>
      <c r="C1752" s="371">
        <v>2023</v>
      </c>
      <c r="D1752" s="371" t="s">
        <v>71</v>
      </c>
      <c r="E1752" s="371">
        <v>8.4848484848484809</v>
      </c>
    </row>
    <row r="1753" spans="1:5">
      <c r="A1753" s="371">
        <v>11</v>
      </c>
      <c r="B1753" s="371" t="s">
        <v>82</v>
      </c>
      <c r="C1753" s="371">
        <v>2023</v>
      </c>
      <c r="D1753" s="371" t="s">
        <v>71</v>
      </c>
      <c r="E1753" s="371">
        <v>9.2424242424242404</v>
      </c>
    </row>
    <row r="1754" spans="1:5">
      <c r="A1754" s="371">
        <v>13</v>
      </c>
      <c r="B1754" s="371" t="s">
        <v>83</v>
      </c>
      <c r="C1754" s="371">
        <v>2023</v>
      </c>
      <c r="D1754" s="371" t="s">
        <v>71</v>
      </c>
      <c r="E1754" s="371">
        <v>7.1212121212121202</v>
      </c>
    </row>
    <row r="1755" spans="1:5">
      <c r="A1755" s="371">
        <v>15</v>
      </c>
      <c r="B1755" s="371" t="s">
        <v>84</v>
      </c>
      <c r="C1755" s="371">
        <v>2023</v>
      </c>
      <c r="D1755" s="371" t="s">
        <v>71</v>
      </c>
      <c r="E1755" s="371">
        <v>8.0303030303030294</v>
      </c>
    </row>
    <row r="1756" spans="1:5">
      <c r="A1756" s="371">
        <v>17</v>
      </c>
      <c r="B1756" s="371" t="s">
        <v>85</v>
      </c>
      <c r="C1756" s="371">
        <v>2023</v>
      </c>
      <c r="D1756" s="371" t="s">
        <v>71</v>
      </c>
      <c r="E1756" s="371">
        <v>7.5757575757575797</v>
      </c>
    </row>
    <row r="1757" spans="1:5">
      <c r="A1757" s="371">
        <v>18</v>
      </c>
      <c r="B1757" s="371" t="s">
        <v>86</v>
      </c>
      <c r="C1757" s="371">
        <v>2023</v>
      </c>
      <c r="D1757" s="371" t="s">
        <v>71</v>
      </c>
      <c r="E1757" s="371">
        <v>3.4848484848484902</v>
      </c>
    </row>
    <row r="1758" spans="1:5">
      <c r="A1758" s="371">
        <v>19</v>
      </c>
      <c r="B1758" s="371" t="s">
        <v>87</v>
      </c>
      <c r="C1758" s="371">
        <v>2023</v>
      </c>
      <c r="D1758" s="371" t="s">
        <v>71</v>
      </c>
      <c r="E1758" s="371">
        <v>1.6666666666666701</v>
      </c>
    </row>
    <row r="1759" spans="1:5">
      <c r="A1759" s="371">
        <v>20</v>
      </c>
      <c r="B1759" s="371" t="s">
        <v>88</v>
      </c>
      <c r="C1759" s="371">
        <v>2023</v>
      </c>
      <c r="D1759" s="371" t="s">
        <v>71</v>
      </c>
      <c r="E1759" s="371">
        <v>6.3636363636363598</v>
      </c>
    </row>
    <row r="1760" spans="1:5">
      <c r="A1760" s="371">
        <v>23</v>
      </c>
      <c r="B1760" s="371" t="s">
        <v>89</v>
      </c>
      <c r="C1760" s="371">
        <v>2023</v>
      </c>
      <c r="D1760" s="371" t="s">
        <v>71</v>
      </c>
      <c r="E1760" s="371">
        <v>8.7878787878787907</v>
      </c>
    </row>
    <row r="1761" spans="1:5">
      <c r="A1761" s="371">
        <v>25</v>
      </c>
      <c r="B1761" s="371" t="s">
        <v>90</v>
      </c>
      <c r="C1761" s="371">
        <v>2023</v>
      </c>
      <c r="D1761" s="371" t="s">
        <v>71</v>
      </c>
      <c r="E1761" s="371">
        <v>9.3939393939393891</v>
      </c>
    </row>
    <row r="1762" spans="1:5">
      <c r="A1762" s="371">
        <v>27</v>
      </c>
      <c r="B1762" s="371" t="s">
        <v>91</v>
      </c>
      <c r="C1762" s="371">
        <v>2023</v>
      </c>
      <c r="D1762" s="371" t="s">
        <v>71</v>
      </c>
      <c r="E1762" s="371">
        <v>2.8787878787878798</v>
      </c>
    </row>
    <row r="1763" spans="1:5">
      <c r="A1763" s="371">
        <v>41</v>
      </c>
      <c r="B1763" s="371" t="s">
        <v>92</v>
      </c>
      <c r="C1763" s="371">
        <v>2023</v>
      </c>
      <c r="D1763" s="371" t="s">
        <v>71</v>
      </c>
      <c r="E1763" s="371">
        <v>5</v>
      </c>
    </row>
    <row r="1764" spans="1:5">
      <c r="A1764" s="371">
        <v>44</v>
      </c>
      <c r="B1764" s="371" t="s">
        <v>93</v>
      </c>
      <c r="C1764" s="371">
        <v>2023</v>
      </c>
      <c r="D1764" s="371" t="s">
        <v>71</v>
      </c>
      <c r="E1764" s="371">
        <v>9.0909090909090899</v>
      </c>
    </row>
    <row r="1765" spans="1:5">
      <c r="A1765" s="371">
        <v>47</v>
      </c>
      <c r="B1765" s="371" t="s">
        <v>94</v>
      </c>
      <c r="C1765" s="371">
        <v>2023</v>
      </c>
      <c r="D1765" s="371" t="s">
        <v>71</v>
      </c>
      <c r="E1765" s="371">
        <v>6.2121212121212102</v>
      </c>
    </row>
    <row r="1766" spans="1:5">
      <c r="A1766" s="371">
        <v>50</v>
      </c>
      <c r="B1766" s="371" t="s">
        <v>95</v>
      </c>
      <c r="C1766" s="371">
        <v>2023</v>
      </c>
      <c r="D1766" s="371" t="s">
        <v>71</v>
      </c>
      <c r="E1766" s="371">
        <v>5.9090909090909101</v>
      </c>
    </row>
    <row r="1767" spans="1:5">
      <c r="A1767" s="371">
        <v>52</v>
      </c>
      <c r="B1767" s="371" t="s">
        <v>96</v>
      </c>
      <c r="C1767" s="371">
        <v>2023</v>
      </c>
      <c r="D1767" s="371" t="s">
        <v>71</v>
      </c>
      <c r="E1767" s="371">
        <v>4.5454545454545396</v>
      </c>
    </row>
    <row r="1768" spans="1:5">
      <c r="A1768" s="371">
        <v>54</v>
      </c>
      <c r="B1768" s="371" t="s">
        <v>97</v>
      </c>
      <c r="C1768" s="371">
        <v>2023</v>
      </c>
      <c r="D1768" s="371" t="s">
        <v>71</v>
      </c>
      <c r="E1768" s="371">
        <v>6.8181818181818201</v>
      </c>
    </row>
    <row r="1769" spans="1:5">
      <c r="A1769" s="371">
        <v>63</v>
      </c>
      <c r="B1769" s="371" t="s">
        <v>98</v>
      </c>
      <c r="C1769" s="371">
        <v>2023</v>
      </c>
      <c r="D1769" s="371" t="s">
        <v>71</v>
      </c>
      <c r="E1769" s="371">
        <v>3.6363636363636398</v>
      </c>
    </row>
    <row r="1770" spans="1:5">
      <c r="A1770" s="371">
        <v>66</v>
      </c>
      <c r="B1770" s="371" t="s">
        <v>99</v>
      </c>
      <c r="C1770" s="371">
        <v>2023</v>
      </c>
      <c r="D1770" s="371" t="s">
        <v>71</v>
      </c>
      <c r="E1770" s="371">
        <v>5.4545454545454497</v>
      </c>
    </row>
    <row r="1771" spans="1:5">
      <c r="A1771" s="371">
        <v>68</v>
      </c>
      <c r="B1771" s="371" t="s">
        <v>100</v>
      </c>
      <c r="C1771" s="371">
        <v>2023</v>
      </c>
      <c r="D1771" s="371" t="s">
        <v>71</v>
      </c>
      <c r="E1771" s="371">
        <v>7.8787878787878798</v>
      </c>
    </row>
    <row r="1772" spans="1:5">
      <c r="A1772" s="371">
        <v>70</v>
      </c>
      <c r="B1772" s="371" t="s">
        <v>101</v>
      </c>
      <c r="C1772" s="371">
        <v>2023</v>
      </c>
      <c r="D1772" s="371" t="s">
        <v>71</v>
      </c>
      <c r="E1772" s="371">
        <v>8.6363636363636402</v>
      </c>
    </row>
    <row r="1773" spans="1:5">
      <c r="A1773" s="371">
        <v>73</v>
      </c>
      <c r="B1773" s="371" t="s">
        <v>102</v>
      </c>
      <c r="C1773" s="371">
        <v>2023</v>
      </c>
      <c r="D1773" s="371" t="s">
        <v>71</v>
      </c>
      <c r="E1773" s="371">
        <v>5.1515151515151496</v>
      </c>
    </row>
    <row r="1774" spans="1:5">
      <c r="A1774" s="371">
        <v>76</v>
      </c>
      <c r="B1774" s="371" t="s">
        <v>103</v>
      </c>
      <c r="C1774" s="371">
        <v>2023</v>
      </c>
      <c r="D1774" s="371" t="s">
        <v>71</v>
      </c>
      <c r="E1774" s="371">
        <v>2.1212121212121202</v>
      </c>
    </row>
    <row r="1775" spans="1:5">
      <c r="A1775" s="371">
        <v>81</v>
      </c>
      <c r="B1775" s="371" t="s">
        <v>104</v>
      </c>
      <c r="C1775" s="371">
        <v>2023</v>
      </c>
      <c r="D1775" s="371" t="s">
        <v>71</v>
      </c>
      <c r="E1775" s="371">
        <v>0.30303030303030298</v>
      </c>
    </row>
    <row r="1776" spans="1:5">
      <c r="A1776" s="371">
        <v>85</v>
      </c>
      <c r="B1776" s="371" t="s">
        <v>105</v>
      </c>
      <c r="C1776" s="371">
        <v>2023</v>
      </c>
      <c r="D1776" s="371" t="s">
        <v>71</v>
      </c>
      <c r="E1776" s="371">
        <v>6.9696969696969697</v>
      </c>
    </row>
    <row r="1777" spans="1:5">
      <c r="A1777" s="371">
        <v>86</v>
      </c>
      <c r="B1777" s="371" t="s">
        <v>106</v>
      </c>
      <c r="C1777" s="371">
        <v>2023</v>
      </c>
      <c r="D1777" s="371" t="s">
        <v>71</v>
      </c>
      <c r="E1777" s="371">
        <v>1.0606060606060601</v>
      </c>
    </row>
    <row r="1778" spans="1:5">
      <c r="A1778" s="371">
        <v>88</v>
      </c>
      <c r="B1778" s="371" t="s">
        <v>107</v>
      </c>
      <c r="C1778" s="371">
        <v>2023</v>
      </c>
      <c r="D1778" s="371" t="s">
        <v>71</v>
      </c>
      <c r="E1778" s="371">
        <v>2.7272727272727302</v>
      </c>
    </row>
    <row r="1779" spans="1:5">
      <c r="A1779" s="371">
        <v>91</v>
      </c>
      <c r="B1779" s="371" t="s">
        <v>108</v>
      </c>
      <c r="C1779" s="371">
        <v>2023</v>
      </c>
      <c r="D1779" s="371" t="s">
        <v>71</v>
      </c>
      <c r="E1779" s="371">
        <v>6.5151515151515103</v>
      </c>
    </row>
    <row r="1780" spans="1:5">
      <c r="A1780" s="371">
        <v>94</v>
      </c>
      <c r="B1780" s="371" t="s">
        <v>109</v>
      </c>
      <c r="C1780" s="371">
        <v>2023</v>
      </c>
      <c r="D1780" s="371" t="s">
        <v>71</v>
      </c>
      <c r="E1780" s="371">
        <v>9.5454545454545503</v>
      </c>
    </row>
    <row r="1781" spans="1:5">
      <c r="A1781" s="371">
        <v>95</v>
      </c>
      <c r="B1781" s="371" t="s">
        <v>110</v>
      </c>
      <c r="C1781" s="371">
        <v>2023</v>
      </c>
      <c r="D1781" s="371" t="s">
        <v>71</v>
      </c>
      <c r="E1781" s="371">
        <v>3.9393939393939399</v>
      </c>
    </row>
    <row r="1782" spans="1:5">
      <c r="A1782" s="371">
        <v>97</v>
      </c>
      <c r="B1782" s="371" t="s">
        <v>111</v>
      </c>
      <c r="C1782" s="371">
        <v>2023</v>
      </c>
      <c r="D1782" s="371" t="s">
        <v>71</v>
      </c>
      <c r="E1782" s="371">
        <v>7.2727272727272698</v>
      </c>
    </row>
    <row r="1783" spans="1:5">
      <c r="A1783" s="371">
        <v>99</v>
      </c>
      <c r="B1783" s="371" t="s">
        <v>112</v>
      </c>
      <c r="C1783" s="371">
        <v>2023</v>
      </c>
      <c r="D1783" s="371" t="s">
        <v>71</v>
      </c>
      <c r="E1783" s="371">
        <v>9.8484848484848495</v>
      </c>
    </row>
    <row r="1784" spans="1:5">
      <c r="A1784" s="371">
        <v>5</v>
      </c>
      <c r="B1784" s="371" t="s">
        <v>79</v>
      </c>
      <c r="C1784" s="371">
        <v>2024</v>
      </c>
      <c r="D1784" s="371" t="s">
        <v>72</v>
      </c>
      <c r="E1784" s="371">
        <v>1.6666666666666701</v>
      </c>
    </row>
    <row r="1785" spans="1:5">
      <c r="A1785" s="371">
        <v>8</v>
      </c>
      <c r="B1785" s="371" t="s">
        <v>81</v>
      </c>
      <c r="C1785" s="371">
        <v>2024</v>
      </c>
      <c r="D1785" s="371" t="s">
        <v>72</v>
      </c>
      <c r="E1785" s="371">
        <v>7.5757575757575797</v>
      </c>
    </row>
    <row r="1786" spans="1:5">
      <c r="A1786" s="371">
        <v>11</v>
      </c>
      <c r="B1786" s="371" t="s">
        <v>82</v>
      </c>
      <c r="C1786" s="371">
        <v>2024</v>
      </c>
      <c r="D1786" s="371" t="s">
        <v>72</v>
      </c>
      <c r="E1786" s="371">
        <v>4.8484848484848504</v>
      </c>
    </row>
    <row r="1787" spans="1:5">
      <c r="A1787" s="371">
        <v>13</v>
      </c>
      <c r="B1787" s="371" t="s">
        <v>83</v>
      </c>
      <c r="C1787" s="371">
        <v>2024</v>
      </c>
      <c r="D1787" s="371" t="s">
        <v>72</v>
      </c>
      <c r="E1787" s="371">
        <v>6.9696969696969697</v>
      </c>
    </row>
    <row r="1788" spans="1:5">
      <c r="A1788" s="371">
        <v>15</v>
      </c>
      <c r="B1788" s="371" t="s">
        <v>84</v>
      </c>
      <c r="C1788" s="371">
        <v>2024</v>
      </c>
      <c r="D1788" s="371" t="s">
        <v>72</v>
      </c>
      <c r="E1788" s="371">
        <v>2.2727272727272698</v>
      </c>
    </row>
    <row r="1789" spans="1:5">
      <c r="A1789" s="371">
        <v>17</v>
      </c>
      <c r="B1789" s="371" t="s">
        <v>85</v>
      </c>
      <c r="C1789" s="371">
        <v>2024</v>
      </c>
      <c r="D1789" s="371" t="s">
        <v>72</v>
      </c>
      <c r="E1789" s="371">
        <v>2.1212121212121202</v>
      </c>
    </row>
    <row r="1790" spans="1:5">
      <c r="A1790" s="371">
        <v>18</v>
      </c>
      <c r="B1790" s="371" t="s">
        <v>86</v>
      </c>
      <c r="C1790" s="371">
        <v>2024</v>
      </c>
      <c r="D1790" s="371" t="s">
        <v>72</v>
      </c>
      <c r="E1790" s="371">
        <v>2.7272727272727302</v>
      </c>
    </row>
    <row r="1791" spans="1:5">
      <c r="A1791" s="371">
        <v>19</v>
      </c>
      <c r="B1791" s="371" t="s">
        <v>87</v>
      </c>
      <c r="C1791" s="371">
        <v>2024</v>
      </c>
      <c r="D1791" s="371" t="s">
        <v>72</v>
      </c>
      <c r="E1791" s="371">
        <v>4.0909090909090899</v>
      </c>
    </row>
    <row r="1792" spans="1:5">
      <c r="A1792" s="371">
        <v>20</v>
      </c>
      <c r="B1792" s="371" t="s">
        <v>88</v>
      </c>
      <c r="C1792" s="371">
        <v>2024</v>
      </c>
      <c r="D1792" s="371" t="s">
        <v>72</v>
      </c>
      <c r="E1792" s="371">
        <v>2.8787878787878798</v>
      </c>
    </row>
    <row r="1793" spans="1:5">
      <c r="A1793" s="371">
        <v>23</v>
      </c>
      <c r="B1793" s="371" t="s">
        <v>89</v>
      </c>
      <c r="C1793" s="371">
        <v>2024</v>
      </c>
      <c r="D1793" s="371" t="s">
        <v>72</v>
      </c>
      <c r="E1793" s="371">
        <v>8.1818181818181799</v>
      </c>
    </row>
    <row r="1794" spans="1:5">
      <c r="A1794" s="371">
        <v>25</v>
      </c>
      <c r="B1794" s="371" t="s">
        <v>90</v>
      </c>
      <c r="C1794" s="371">
        <v>2024</v>
      </c>
      <c r="D1794" s="371" t="s">
        <v>72</v>
      </c>
      <c r="E1794" s="371">
        <v>3.7878787878787898</v>
      </c>
    </row>
    <row r="1795" spans="1:5">
      <c r="A1795" s="371">
        <v>27</v>
      </c>
      <c r="B1795" s="371" t="s">
        <v>91</v>
      </c>
      <c r="C1795" s="371">
        <v>2024</v>
      </c>
      <c r="D1795" s="371" t="s">
        <v>72</v>
      </c>
      <c r="E1795" s="371">
        <v>9.3939393939393891</v>
      </c>
    </row>
    <row r="1796" spans="1:5">
      <c r="A1796" s="371">
        <v>41</v>
      </c>
      <c r="B1796" s="371" t="s">
        <v>92</v>
      </c>
      <c r="C1796" s="371">
        <v>2024</v>
      </c>
      <c r="D1796" s="371" t="s">
        <v>72</v>
      </c>
      <c r="E1796" s="371">
        <v>1.0606060606060601</v>
      </c>
    </row>
    <row r="1797" spans="1:5">
      <c r="A1797" s="371">
        <v>44</v>
      </c>
      <c r="B1797" s="371" t="s">
        <v>93</v>
      </c>
      <c r="C1797" s="371">
        <v>2024</v>
      </c>
      <c r="D1797" s="371" t="s">
        <v>72</v>
      </c>
      <c r="E1797" s="371">
        <v>8.0303030303030294</v>
      </c>
    </row>
    <row r="1798" spans="1:5">
      <c r="A1798" s="371">
        <v>47</v>
      </c>
      <c r="B1798" s="371" t="s">
        <v>94</v>
      </c>
      <c r="C1798" s="371">
        <v>2024</v>
      </c>
      <c r="D1798" s="371" t="s">
        <v>72</v>
      </c>
      <c r="E1798" s="371">
        <v>5.7575757575757596</v>
      </c>
    </row>
    <row r="1799" spans="1:5">
      <c r="A1799" s="371">
        <v>50</v>
      </c>
      <c r="B1799" s="371" t="s">
        <v>95</v>
      </c>
      <c r="C1799" s="371">
        <v>2024</v>
      </c>
      <c r="D1799" s="371" t="s">
        <v>72</v>
      </c>
      <c r="E1799" s="371">
        <v>1.9696969696969699</v>
      </c>
    </row>
    <row r="1800" spans="1:5">
      <c r="A1800" s="371">
        <v>52</v>
      </c>
      <c r="B1800" s="371" t="s">
        <v>96</v>
      </c>
      <c r="C1800" s="371">
        <v>2024</v>
      </c>
      <c r="D1800" s="371" t="s">
        <v>72</v>
      </c>
      <c r="E1800" s="371">
        <v>6.6666666666666696</v>
      </c>
    </row>
    <row r="1801" spans="1:5">
      <c r="A1801" s="371">
        <v>54</v>
      </c>
      <c r="B1801" s="371" t="s">
        <v>97</v>
      </c>
      <c r="C1801" s="371">
        <v>2024</v>
      </c>
      <c r="D1801" s="371" t="s">
        <v>72</v>
      </c>
      <c r="E1801" s="371">
        <v>5.1515151515151496</v>
      </c>
    </row>
    <row r="1802" spans="1:5">
      <c r="A1802" s="371">
        <v>63</v>
      </c>
      <c r="B1802" s="371" t="s">
        <v>98</v>
      </c>
      <c r="C1802" s="371">
        <v>2024</v>
      </c>
      <c r="D1802" s="371" t="s">
        <v>72</v>
      </c>
      <c r="E1802" s="371">
        <v>0.90909090909090895</v>
      </c>
    </row>
    <row r="1803" spans="1:5">
      <c r="A1803" s="371">
        <v>66</v>
      </c>
      <c r="B1803" s="371" t="s">
        <v>99</v>
      </c>
      <c r="C1803" s="371">
        <v>2024</v>
      </c>
      <c r="D1803" s="371" t="s">
        <v>72</v>
      </c>
      <c r="E1803" s="371">
        <v>0.60606060606060597</v>
      </c>
    </row>
    <row r="1804" spans="1:5">
      <c r="A1804" s="371">
        <v>68</v>
      </c>
      <c r="B1804" s="371" t="s">
        <v>100</v>
      </c>
      <c r="C1804" s="371">
        <v>2024</v>
      </c>
      <c r="D1804" s="371" t="s">
        <v>72</v>
      </c>
      <c r="E1804" s="371">
        <v>3.9393939393939399</v>
      </c>
    </row>
    <row r="1805" spans="1:5">
      <c r="A1805" s="371">
        <v>70</v>
      </c>
      <c r="B1805" s="371" t="s">
        <v>101</v>
      </c>
      <c r="C1805" s="371">
        <v>2024</v>
      </c>
      <c r="D1805" s="371" t="s">
        <v>72</v>
      </c>
      <c r="E1805" s="371">
        <v>5.3030303030303001</v>
      </c>
    </row>
    <row r="1806" spans="1:5">
      <c r="A1806" s="371">
        <v>73</v>
      </c>
      <c r="B1806" s="371" t="s">
        <v>102</v>
      </c>
      <c r="C1806" s="371">
        <v>2024</v>
      </c>
      <c r="D1806" s="371" t="s">
        <v>72</v>
      </c>
      <c r="E1806" s="371">
        <v>0.30303030303030298</v>
      </c>
    </row>
    <row r="1807" spans="1:5">
      <c r="A1807" s="371">
        <v>76</v>
      </c>
      <c r="B1807" s="371" t="s">
        <v>103</v>
      </c>
      <c r="C1807" s="371">
        <v>2024</v>
      </c>
      <c r="D1807" s="371" t="s">
        <v>72</v>
      </c>
      <c r="E1807" s="371">
        <v>3.1818181818181799</v>
      </c>
    </row>
    <row r="1808" spans="1:5">
      <c r="A1808" s="371">
        <v>81</v>
      </c>
      <c r="B1808" s="371" t="s">
        <v>104</v>
      </c>
      <c r="C1808" s="371">
        <v>2024</v>
      </c>
      <c r="D1808" s="371" t="s">
        <v>72</v>
      </c>
      <c r="E1808" s="371">
        <v>1.36363636363636</v>
      </c>
    </row>
    <row r="1809" spans="1:5">
      <c r="A1809" s="371">
        <v>85</v>
      </c>
      <c r="B1809" s="371" t="s">
        <v>105</v>
      </c>
      <c r="C1809" s="371">
        <v>2024</v>
      </c>
      <c r="D1809" s="371" t="s">
        <v>72</v>
      </c>
      <c r="E1809" s="371">
        <v>6.2121212121212102</v>
      </c>
    </row>
    <row r="1810" spans="1:5">
      <c r="A1810" s="371">
        <v>86</v>
      </c>
      <c r="B1810" s="371" t="s">
        <v>106</v>
      </c>
      <c r="C1810" s="371">
        <v>2024</v>
      </c>
      <c r="D1810" s="371" t="s">
        <v>72</v>
      </c>
      <c r="E1810" s="371">
        <v>1.51515151515152</v>
      </c>
    </row>
    <row r="1811" spans="1:5">
      <c r="A1811" s="371">
        <v>88</v>
      </c>
      <c r="B1811" s="371" t="s">
        <v>107</v>
      </c>
      <c r="C1811" s="371">
        <v>2024</v>
      </c>
      <c r="D1811" s="371" t="s">
        <v>72</v>
      </c>
      <c r="E1811" s="371">
        <v>3.0303030303030298</v>
      </c>
    </row>
    <row r="1812" spans="1:5">
      <c r="A1812" s="371">
        <v>91</v>
      </c>
      <c r="B1812" s="371" t="s">
        <v>108</v>
      </c>
      <c r="C1812" s="371">
        <v>2024</v>
      </c>
      <c r="D1812" s="371" t="s">
        <v>72</v>
      </c>
      <c r="E1812" s="371">
        <v>4.6969696969696999</v>
      </c>
    </row>
    <row r="1813" spans="1:5">
      <c r="A1813" s="371">
        <v>94</v>
      </c>
      <c r="B1813" s="371" t="s">
        <v>109</v>
      </c>
      <c r="C1813" s="371">
        <v>2024</v>
      </c>
      <c r="D1813" s="371" t="s">
        <v>72</v>
      </c>
      <c r="E1813" s="371">
        <v>8.6363636363636402</v>
      </c>
    </row>
    <row r="1814" spans="1:5">
      <c r="A1814" s="371">
        <v>95</v>
      </c>
      <c r="B1814" s="371" t="s">
        <v>110</v>
      </c>
      <c r="C1814" s="371">
        <v>2024</v>
      </c>
      <c r="D1814" s="371" t="s">
        <v>72</v>
      </c>
      <c r="E1814" s="371">
        <v>0.45454545454545497</v>
      </c>
    </row>
    <row r="1815" spans="1:5">
      <c r="A1815" s="371">
        <v>97</v>
      </c>
      <c r="B1815" s="371" t="s">
        <v>111</v>
      </c>
      <c r="C1815" s="371">
        <v>2024</v>
      </c>
      <c r="D1815" s="371" t="s">
        <v>72</v>
      </c>
      <c r="E1815" s="371">
        <v>0.15151515151515199</v>
      </c>
    </row>
    <row r="1816" spans="1:5">
      <c r="A1816" s="371">
        <v>99</v>
      </c>
      <c r="B1816" s="371" t="s">
        <v>112</v>
      </c>
      <c r="C1816" s="371">
        <v>2024</v>
      </c>
      <c r="D1816" s="371" t="s">
        <v>72</v>
      </c>
      <c r="E1816" s="371">
        <v>5.4545454545454497</v>
      </c>
    </row>
    <row r="1817" spans="1:5">
      <c r="A1817" s="371">
        <v>5</v>
      </c>
      <c r="B1817" s="371" t="s">
        <v>79</v>
      </c>
      <c r="C1817" s="371">
        <v>2023</v>
      </c>
      <c r="D1817" s="371" t="s">
        <v>72</v>
      </c>
      <c r="E1817" s="371">
        <v>5.60606060606061</v>
      </c>
    </row>
    <row r="1818" spans="1:5">
      <c r="A1818" s="371">
        <v>8</v>
      </c>
      <c r="B1818" s="371" t="s">
        <v>81</v>
      </c>
      <c r="C1818" s="371">
        <v>2023</v>
      </c>
      <c r="D1818" s="371" t="s">
        <v>72</v>
      </c>
      <c r="E1818" s="371">
        <v>7.8787878787878798</v>
      </c>
    </row>
    <row r="1819" spans="1:5">
      <c r="A1819" s="371">
        <v>11</v>
      </c>
      <c r="B1819" s="371" t="s">
        <v>82</v>
      </c>
      <c r="C1819" s="371">
        <v>2023</v>
      </c>
      <c r="D1819" s="371" t="s">
        <v>72</v>
      </c>
      <c r="E1819" s="371">
        <v>7.2727272727272698</v>
      </c>
    </row>
    <row r="1820" spans="1:5">
      <c r="A1820" s="371">
        <v>13</v>
      </c>
      <c r="B1820" s="371" t="s">
        <v>83</v>
      </c>
      <c r="C1820" s="371">
        <v>2023</v>
      </c>
      <c r="D1820" s="371" t="s">
        <v>72</v>
      </c>
      <c r="E1820" s="371">
        <v>9.0909090909090899</v>
      </c>
    </row>
    <row r="1821" spans="1:5">
      <c r="A1821" s="371">
        <v>15</v>
      </c>
      <c r="B1821" s="371" t="s">
        <v>84</v>
      </c>
      <c r="C1821" s="371">
        <v>2023</v>
      </c>
      <c r="D1821" s="371" t="s">
        <v>72</v>
      </c>
      <c r="E1821" s="371">
        <v>5</v>
      </c>
    </row>
    <row r="1822" spans="1:5">
      <c r="A1822" s="371">
        <v>17</v>
      </c>
      <c r="B1822" s="371" t="s">
        <v>85</v>
      </c>
      <c r="C1822" s="371">
        <v>2023</v>
      </c>
      <c r="D1822" s="371" t="s">
        <v>72</v>
      </c>
      <c r="E1822" s="371">
        <v>1.8181818181818199</v>
      </c>
    </row>
    <row r="1823" spans="1:5">
      <c r="A1823" s="371">
        <v>18</v>
      </c>
      <c r="B1823" s="371" t="s">
        <v>86</v>
      </c>
      <c r="C1823" s="371">
        <v>2023</v>
      </c>
      <c r="D1823" s="371" t="s">
        <v>72</v>
      </c>
      <c r="E1823" s="371">
        <v>8.4848484848484809</v>
      </c>
    </row>
    <row r="1824" spans="1:5">
      <c r="A1824" s="371">
        <v>19</v>
      </c>
      <c r="B1824" s="371" t="s">
        <v>87</v>
      </c>
      <c r="C1824" s="371">
        <v>2023</v>
      </c>
      <c r="D1824" s="371" t="s">
        <v>72</v>
      </c>
      <c r="E1824" s="371">
        <v>6.8181818181818201</v>
      </c>
    </row>
    <row r="1825" spans="1:5">
      <c r="A1825" s="371">
        <v>20</v>
      </c>
      <c r="B1825" s="371" t="s">
        <v>88</v>
      </c>
      <c r="C1825" s="371">
        <v>2023</v>
      </c>
      <c r="D1825" s="371" t="s">
        <v>72</v>
      </c>
      <c r="E1825" s="371">
        <v>6.5151515151515103</v>
      </c>
    </row>
    <row r="1826" spans="1:5">
      <c r="A1826" s="371">
        <v>23</v>
      </c>
      <c r="B1826" s="371" t="s">
        <v>89</v>
      </c>
      <c r="C1826" s="371">
        <v>2023</v>
      </c>
      <c r="D1826" s="371" t="s">
        <v>72</v>
      </c>
      <c r="E1826" s="371">
        <v>9.5454545454545503</v>
      </c>
    </row>
    <row r="1827" spans="1:5">
      <c r="A1827" s="371">
        <v>25</v>
      </c>
      <c r="B1827" s="371" t="s">
        <v>90</v>
      </c>
      <c r="C1827" s="371">
        <v>2023</v>
      </c>
      <c r="D1827" s="371" t="s">
        <v>72</v>
      </c>
      <c r="E1827" s="371">
        <v>7.1212121212121202</v>
      </c>
    </row>
    <row r="1828" spans="1:5">
      <c r="A1828" s="371">
        <v>27</v>
      </c>
      <c r="B1828" s="371" t="s">
        <v>91</v>
      </c>
      <c r="C1828" s="371">
        <v>2023</v>
      </c>
      <c r="D1828" s="371" t="s">
        <v>72</v>
      </c>
      <c r="E1828" s="371">
        <v>9.8484848484848495</v>
      </c>
    </row>
    <row r="1829" spans="1:5">
      <c r="A1829" s="371">
        <v>41</v>
      </c>
      <c r="B1829" s="371" t="s">
        <v>92</v>
      </c>
      <c r="C1829" s="371">
        <v>2023</v>
      </c>
      <c r="D1829" s="371" t="s">
        <v>72</v>
      </c>
      <c r="E1829" s="371">
        <v>3.3333333333333299</v>
      </c>
    </row>
    <row r="1830" spans="1:5">
      <c r="A1830" s="371">
        <v>44</v>
      </c>
      <c r="B1830" s="371" t="s">
        <v>93</v>
      </c>
      <c r="C1830" s="371">
        <v>2023</v>
      </c>
      <c r="D1830" s="371" t="s">
        <v>72</v>
      </c>
      <c r="E1830" s="371">
        <v>8.9393939393939394</v>
      </c>
    </row>
    <row r="1831" spans="1:5">
      <c r="A1831" s="371">
        <v>47</v>
      </c>
      <c r="B1831" s="371" t="s">
        <v>94</v>
      </c>
      <c r="C1831" s="371">
        <v>2023</v>
      </c>
      <c r="D1831" s="371" t="s">
        <v>72</v>
      </c>
      <c r="E1831" s="371">
        <v>9.2424242424242404</v>
      </c>
    </row>
    <row r="1832" spans="1:5">
      <c r="A1832" s="371">
        <v>50</v>
      </c>
      <c r="B1832" s="371" t="s">
        <v>95</v>
      </c>
      <c r="C1832" s="371">
        <v>2023</v>
      </c>
      <c r="D1832" s="371" t="s">
        <v>72</v>
      </c>
      <c r="E1832" s="371">
        <v>5.9090909090909101</v>
      </c>
    </row>
    <row r="1833" spans="1:5">
      <c r="A1833" s="371">
        <v>52</v>
      </c>
      <c r="B1833" s="371" t="s">
        <v>96</v>
      </c>
      <c r="C1833" s="371">
        <v>2023</v>
      </c>
      <c r="D1833" s="371" t="s">
        <v>72</v>
      </c>
      <c r="E1833" s="371">
        <v>8.3333333333333304</v>
      </c>
    </row>
    <row r="1834" spans="1:5">
      <c r="A1834" s="371">
        <v>54</v>
      </c>
      <c r="B1834" s="371" t="s">
        <v>97</v>
      </c>
      <c r="C1834" s="371">
        <v>2023</v>
      </c>
      <c r="D1834" s="371" t="s">
        <v>72</v>
      </c>
      <c r="E1834" s="371">
        <v>4.39393939393939</v>
      </c>
    </row>
    <row r="1835" spans="1:5">
      <c r="A1835" s="371">
        <v>63</v>
      </c>
      <c r="B1835" s="371" t="s">
        <v>98</v>
      </c>
      <c r="C1835" s="371">
        <v>2023</v>
      </c>
      <c r="D1835" s="371" t="s">
        <v>72</v>
      </c>
      <c r="E1835" s="371">
        <v>4.5454545454545396</v>
      </c>
    </row>
    <row r="1836" spans="1:5">
      <c r="A1836" s="371">
        <v>66</v>
      </c>
      <c r="B1836" s="371" t="s">
        <v>99</v>
      </c>
      <c r="C1836" s="371">
        <v>2023</v>
      </c>
      <c r="D1836" s="371" t="s">
        <v>72</v>
      </c>
      <c r="E1836" s="371">
        <v>2.4242424242424199</v>
      </c>
    </row>
    <row r="1837" spans="1:5">
      <c r="A1837" s="371">
        <v>68</v>
      </c>
      <c r="B1837" s="371" t="s">
        <v>100</v>
      </c>
      <c r="C1837" s="371">
        <v>2023</v>
      </c>
      <c r="D1837" s="371" t="s">
        <v>72</v>
      </c>
      <c r="E1837" s="371">
        <v>6.3636363636363598</v>
      </c>
    </row>
    <row r="1838" spans="1:5">
      <c r="A1838" s="371">
        <v>70</v>
      </c>
      <c r="B1838" s="371" t="s">
        <v>101</v>
      </c>
      <c r="C1838" s="371">
        <v>2023</v>
      </c>
      <c r="D1838" s="371" t="s">
        <v>72</v>
      </c>
      <c r="E1838" s="371">
        <v>6.0606060606060597</v>
      </c>
    </row>
    <row r="1839" spans="1:5">
      <c r="A1839" s="371">
        <v>73</v>
      </c>
      <c r="B1839" s="371" t="s">
        <v>102</v>
      </c>
      <c r="C1839" s="371">
        <v>2023</v>
      </c>
      <c r="D1839" s="371" t="s">
        <v>72</v>
      </c>
      <c r="E1839" s="371">
        <v>3.6363636363636398</v>
      </c>
    </row>
    <row r="1840" spans="1:5">
      <c r="A1840" s="371">
        <v>76</v>
      </c>
      <c r="B1840" s="371" t="s">
        <v>103</v>
      </c>
      <c r="C1840" s="371">
        <v>2023</v>
      </c>
      <c r="D1840" s="371" t="s">
        <v>72</v>
      </c>
      <c r="E1840" s="371">
        <v>7.4242424242424203</v>
      </c>
    </row>
    <row r="1841" spans="1:5">
      <c r="A1841" s="371">
        <v>81</v>
      </c>
      <c r="B1841" s="371" t="s">
        <v>104</v>
      </c>
      <c r="C1841" s="371">
        <v>2023</v>
      </c>
      <c r="D1841" s="371" t="s">
        <v>72</v>
      </c>
      <c r="E1841" s="371">
        <v>4.2424242424242404</v>
      </c>
    </row>
    <row r="1842" spans="1:5">
      <c r="A1842" s="371">
        <v>85</v>
      </c>
      <c r="B1842" s="371" t="s">
        <v>105</v>
      </c>
      <c r="C1842" s="371">
        <v>2023</v>
      </c>
      <c r="D1842" s="371" t="s">
        <v>72</v>
      </c>
      <c r="E1842" s="371">
        <v>2.5757575757575801</v>
      </c>
    </row>
    <row r="1843" spans="1:5">
      <c r="A1843" s="371">
        <v>86</v>
      </c>
      <c r="B1843" s="371" t="s">
        <v>106</v>
      </c>
      <c r="C1843" s="371">
        <v>2023</v>
      </c>
      <c r="D1843" s="371" t="s">
        <v>72</v>
      </c>
      <c r="E1843" s="371">
        <v>9.6969696969697008</v>
      </c>
    </row>
    <row r="1844" spans="1:5">
      <c r="A1844" s="371">
        <v>88</v>
      </c>
      <c r="B1844" s="371" t="s">
        <v>107</v>
      </c>
      <c r="C1844" s="371">
        <v>2023</v>
      </c>
      <c r="D1844" s="371" t="s">
        <v>72</v>
      </c>
      <c r="E1844" s="371">
        <v>3.4848484848484902</v>
      </c>
    </row>
    <row r="1845" spans="1:5">
      <c r="A1845" s="371">
        <v>91</v>
      </c>
      <c r="B1845" s="371" t="s">
        <v>108</v>
      </c>
      <c r="C1845" s="371">
        <v>2023</v>
      </c>
      <c r="D1845" s="371" t="s">
        <v>72</v>
      </c>
      <c r="E1845" s="371">
        <v>1.2121212121212099</v>
      </c>
    </row>
    <row r="1846" spans="1:5">
      <c r="A1846" s="371">
        <v>94</v>
      </c>
      <c r="B1846" s="371" t="s">
        <v>109</v>
      </c>
      <c r="C1846" s="371">
        <v>2023</v>
      </c>
      <c r="D1846" s="371" t="s">
        <v>72</v>
      </c>
      <c r="E1846" s="371">
        <v>10</v>
      </c>
    </row>
    <row r="1847" spans="1:5">
      <c r="A1847" s="371">
        <v>95</v>
      </c>
      <c r="B1847" s="371" t="s">
        <v>110</v>
      </c>
      <c r="C1847" s="371">
        <v>2023</v>
      </c>
      <c r="D1847" s="371" t="s">
        <v>72</v>
      </c>
      <c r="E1847" s="371">
        <v>7.7272727272727302</v>
      </c>
    </row>
    <row r="1848" spans="1:5">
      <c r="A1848" s="371">
        <v>97</v>
      </c>
      <c r="B1848" s="371" t="s">
        <v>111</v>
      </c>
      <c r="C1848" s="371">
        <v>2023</v>
      </c>
      <c r="D1848" s="371" t="s">
        <v>72</v>
      </c>
      <c r="E1848" s="371">
        <v>0.75757575757575801</v>
      </c>
    </row>
    <row r="1849" spans="1:5">
      <c r="A1849" s="371">
        <v>99</v>
      </c>
      <c r="B1849" s="371" t="s">
        <v>112</v>
      </c>
      <c r="C1849" s="371">
        <v>2023</v>
      </c>
      <c r="D1849" s="371" t="s">
        <v>72</v>
      </c>
      <c r="E1849" s="371">
        <v>8.7878787878787907</v>
      </c>
    </row>
    <row r="1850" spans="1:5">
      <c r="A1850" s="371">
        <v>5</v>
      </c>
      <c r="B1850" s="371" t="s">
        <v>79</v>
      </c>
      <c r="C1850" s="371">
        <v>2024</v>
      </c>
      <c r="D1850" s="371" t="s">
        <v>73</v>
      </c>
      <c r="E1850" s="371">
        <v>8.1818181818181799</v>
      </c>
    </row>
    <row r="1851" spans="1:5">
      <c r="A1851" s="371">
        <v>8</v>
      </c>
      <c r="B1851" s="371" t="s">
        <v>81</v>
      </c>
      <c r="C1851" s="371">
        <v>2024</v>
      </c>
      <c r="D1851" s="371" t="s">
        <v>73</v>
      </c>
      <c r="E1851" s="371">
        <v>3.1818181818181799</v>
      </c>
    </row>
    <row r="1852" spans="1:5">
      <c r="A1852" s="371">
        <v>11</v>
      </c>
      <c r="B1852" s="371" t="s">
        <v>82</v>
      </c>
      <c r="C1852" s="371">
        <v>2024</v>
      </c>
      <c r="D1852" s="371" t="s">
        <v>73</v>
      </c>
      <c r="E1852" s="371">
        <v>2.7272727272727302</v>
      </c>
    </row>
    <row r="1853" spans="1:5">
      <c r="A1853" s="371">
        <v>13</v>
      </c>
      <c r="B1853" s="371" t="s">
        <v>83</v>
      </c>
      <c r="C1853" s="371">
        <v>2024</v>
      </c>
      <c r="D1853" s="371" t="s">
        <v>73</v>
      </c>
      <c r="E1853" s="371">
        <v>9.0909090909090899</v>
      </c>
    </row>
    <row r="1854" spans="1:5">
      <c r="A1854" s="371">
        <v>15</v>
      </c>
      <c r="B1854" s="371" t="s">
        <v>84</v>
      </c>
      <c r="C1854" s="371">
        <v>2024</v>
      </c>
      <c r="D1854" s="371" t="s">
        <v>73</v>
      </c>
      <c r="E1854" s="371">
        <v>9.8484848484848495</v>
      </c>
    </row>
    <row r="1855" spans="1:5">
      <c r="A1855" s="371">
        <v>17</v>
      </c>
      <c r="B1855" s="371" t="s">
        <v>85</v>
      </c>
      <c r="C1855" s="371">
        <v>2024</v>
      </c>
      <c r="D1855" s="371" t="s">
        <v>73</v>
      </c>
      <c r="E1855" s="371">
        <v>8.3333333333333304</v>
      </c>
    </row>
    <row r="1856" spans="1:5">
      <c r="A1856" s="371">
        <v>18</v>
      </c>
      <c r="B1856" s="371" t="s">
        <v>86</v>
      </c>
      <c r="C1856" s="371">
        <v>2024</v>
      </c>
      <c r="D1856" s="371" t="s">
        <v>73</v>
      </c>
      <c r="E1856" s="371">
        <v>2.2727272727272698</v>
      </c>
    </row>
    <row r="1857" spans="1:5">
      <c r="A1857" s="371">
        <v>19</v>
      </c>
      <c r="B1857" s="371" t="s">
        <v>87</v>
      </c>
      <c r="C1857" s="371">
        <v>2024</v>
      </c>
      <c r="D1857" s="371" t="s">
        <v>73</v>
      </c>
      <c r="E1857" s="371">
        <v>5.4545454545454497</v>
      </c>
    </row>
    <row r="1858" spans="1:5">
      <c r="A1858" s="371">
        <v>20</v>
      </c>
      <c r="B1858" s="371" t="s">
        <v>88</v>
      </c>
      <c r="C1858" s="371">
        <v>2024</v>
      </c>
      <c r="D1858" s="371" t="s">
        <v>73</v>
      </c>
      <c r="E1858" s="371">
        <v>3.4848484848484902</v>
      </c>
    </row>
    <row r="1859" spans="1:5">
      <c r="A1859" s="371">
        <v>23</v>
      </c>
      <c r="B1859" s="371" t="s">
        <v>89</v>
      </c>
      <c r="C1859" s="371">
        <v>2024</v>
      </c>
      <c r="D1859" s="371" t="s">
        <v>73</v>
      </c>
      <c r="E1859" s="371">
        <v>4.2424242424242404</v>
      </c>
    </row>
    <row r="1860" spans="1:5">
      <c r="A1860" s="371">
        <v>25</v>
      </c>
      <c r="B1860" s="371" t="s">
        <v>90</v>
      </c>
      <c r="C1860" s="371">
        <v>2024</v>
      </c>
      <c r="D1860" s="371" t="s">
        <v>73</v>
      </c>
      <c r="E1860" s="371">
        <v>8.0303030303030294</v>
      </c>
    </row>
    <row r="1861" spans="1:5">
      <c r="A1861" s="371">
        <v>27</v>
      </c>
      <c r="B1861" s="371" t="s">
        <v>91</v>
      </c>
      <c r="C1861" s="371">
        <v>2024</v>
      </c>
      <c r="D1861" s="371" t="s">
        <v>73</v>
      </c>
      <c r="E1861" s="371">
        <v>1.0606060606060601</v>
      </c>
    </row>
    <row r="1862" spans="1:5">
      <c r="A1862" s="371">
        <v>41</v>
      </c>
      <c r="B1862" s="371" t="s">
        <v>92</v>
      </c>
      <c r="C1862" s="371">
        <v>2024</v>
      </c>
      <c r="D1862" s="371" t="s">
        <v>73</v>
      </c>
      <c r="E1862" s="371">
        <v>1.2121212121212099</v>
      </c>
    </row>
    <row r="1863" spans="1:5">
      <c r="A1863" s="371">
        <v>44</v>
      </c>
      <c r="B1863" s="371" t="s">
        <v>93</v>
      </c>
      <c r="C1863" s="371">
        <v>2024</v>
      </c>
      <c r="D1863" s="371" t="s">
        <v>73</v>
      </c>
      <c r="E1863" s="371">
        <v>8.4848484848484809</v>
      </c>
    </row>
    <row r="1864" spans="1:5">
      <c r="A1864" s="371">
        <v>47</v>
      </c>
      <c r="B1864" s="371" t="s">
        <v>94</v>
      </c>
      <c r="C1864" s="371">
        <v>2024</v>
      </c>
      <c r="D1864" s="371" t="s">
        <v>73</v>
      </c>
      <c r="E1864" s="371">
        <v>3.0303030303030298</v>
      </c>
    </row>
    <row r="1865" spans="1:5">
      <c r="A1865" s="371">
        <v>50</v>
      </c>
      <c r="B1865" s="371" t="s">
        <v>95</v>
      </c>
      <c r="C1865" s="371">
        <v>2024</v>
      </c>
      <c r="D1865" s="371" t="s">
        <v>73</v>
      </c>
      <c r="E1865" s="371">
        <v>3.7878787878787898</v>
      </c>
    </row>
    <row r="1866" spans="1:5">
      <c r="A1866" s="371">
        <v>52</v>
      </c>
      <c r="B1866" s="371" t="s">
        <v>96</v>
      </c>
      <c r="C1866" s="371">
        <v>2024</v>
      </c>
      <c r="D1866" s="371" t="s">
        <v>73</v>
      </c>
      <c r="E1866" s="371">
        <v>5.3030303030303001</v>
      </c>
    </row>
    <row r="1867" spans="1:5">
      <c r="A1867" s="371">
        <v>54</v>
      </c>
      <c r="B1867" s="371" t="s">
        <v>97</v>
      </c>
      <c r="C1867" s="371">
        <v>2024</v>
      </c>
      <c r="D1867" s="371" t="s">
        <v>73</v>
      </c>
      <c r="E1867" s="371">
        <v>7.2727272727272698</v>
      </c>
    </row>
    <row r="1868" spans="1:5">
      <c r="A1868" s="371">
        <v>63</v>
      </c>
      <c r="B1868" s="371" t="s">
        <v>98</v>
      </c>
      <c r="C1868" s="371">
        <v>2024</v>
      </c>
      <c r="D1868" s="371" t="s">
        <v>73</v>
      </c>
      <c r="E1868" s="371">
        <v>2.8787878787878798</v>
      </c>
    </row>
    <row r="1869" spans="1:5">
      <c r="A1869" s="371">
        <v>66</v>
      </c>
      <c r="B1869" s="371" t="s">
        <v>99</v>
      </c>
      <c r="C1869" s="371">
        <v>2024</v>
      </c>
      <c r="D1869" s="371" t="s">
        <v>73</v>
      </c>
      <c r="E1869" s="371">
        <v>4.5454545454545396</v>
      </c>
    </row>
    <row r="1870" spans="1:5">
      <c r="A1870" s="371">
        <v>68</v>
      </c>
      <c r="B1870" s="371" t="s">
        <v>100</v>
      </c>
      <c r="C1870" s="371">
        <v>2024</v>
      </c>
      <c r="D1870" s="371" t="s">
        <v>73</v>
      </c>
      <c r="E1870" s="371">
        <v>5</v>
      </c>
    </row>
    <row r="1871" spans="1:5">
      <c r="A1871" s="371">
        <v>70</v>
      </c>
      <c r="B1871" s="371" t="s">
        <v>101</v>
      </c>
      <c r="C1871" s="371">
        <v>2024</v>
      </c>
      <c r="D1871" s="371" t="s">
        <v>73</v>
      </c>
      <c r="E1871" s="371">
        <v>5.9090909090909101</v>
      </c>
    </row>
    <row r="1872" spans="1:5">
      <c r="A1872" s="371">
        <v>73</v>
      </c>
      <c r="B1872" s="371" t="s">
        <v>102</v>
      </c>
      <c r="C1872" s="371">
        <v>2024</v>
      </c>
      <c r="D1872" s="371" t="s">
        <v>73</v>
      </c>
      <c r="E1872" s="371">
        <v>4.0909090909090899</v>
      </c>
    </row>
    <row r="1873" spans="1:5">
      <c r="A1873" s="371">
        <v>76</v>
      </c>
      <c r="B1873" s="371" t="s">
        <v>103</v>
      </c>
      <c r="C1873" s="371">
        <v>2024</v>
      </c>
      <c r="D1873" s="371" t="s">
        <v>73</v>
      </c>
      <c r="E1873" s="371">
        <v>1.9696969696969699</v>
      </c>
    </row>
    <row r="1874" spans="1:5">
      <c r="A1874" s="371">
        <v>81</v>
      </c>
      <c r="B1874" s="371" t="s">
        <v>104</v>
      </c>
      <c r="C1874" s="371">
        <v>2024</v>
      </c>
      <c r="D1874" s="371" t="s">
        <v>73</v>
      </c>
      <c r="E1874" s="371">
        <v>4.8484848484848504</v>
      </c>
    </row>
    <row r="1875" spans="1:5">
      <c r="A1875" s="371">
        <v>85</v>
      </c>
      <c r="B1875" s="371" t="s">
        <v>105</v>
      </c>
      <c r="C1875" s="371">
        <v>2024</v>
      </c>
      <c r="D1875" s="371" t="s">
        <v>73</v>
      </c>
      <c r="E1875" s="371">
        <v>6.6666666666666696</v>
      </c>
    </row>
    <row r="1876" spans="1:5">
      <c r="A1876" s="371">
        <v>86</v>
      </c>
      <c r="B1876" s="371" t="s">
        <v>106</v>
      </c>
      <c r="C1876" s="371">
        <v>2024</v>
      </c>
      <c r="D1876" s="371" t="s">
        <v>73</v>
      </c>
      <c r="E1876" s="371">
        <v>7.7272727272727302</v>
      </c>
    </row>
    <row r="1877" spans="1:5">
      <c r="A1877" s="371">
        <v>88</v>
      </c>
      <c r="B1877" s="371" t="s">
        <v>107</v>
      </c>
      <c r="C1877" s="371">
        <v>2024</v>
      </c>
      <c r="D1877" s="371" t="s">
        <v>73</v>
      </c>
      <c r="E1877" s="371">
        <v>1.51515151515152</v>
      </c>
    </row>
    <row r="1878" spans="1:5">
      <c r="A1878" s="371">
        <v>91</v>
      </c>
      <c r="B1878" s="371" t="s">
        <v>108</v>
      </c>
      <c r="C1878" s="371">
        <v>2024</v>
      </c>
      <c r="D1878" s="371" t="s">
        <v>73</v>
      </c>
      <c r="E1878" s="371">
        <v>2.1212121212121202</v>
      </c>
    </row>
    <row r="1879" spans="1:5">
      <c r="A1879" s="371">
        <v>94</v>
      </c>
      <c r="B1879" s="371" t="s">
        <v>109</v>
      </c>
      <c r="C1879" s="371">
        <v>2024</v>
      </c>
      <c r="D1879" s="371" t="s">
        <v>73</v>
      </c>
      <c r="E1879" s="371">
        <v>3.9393939393939399</v>
      </c>
    </row>
    <row r="1880" spans="1:5">
      <c r="A1880" s="371">
        <v>95</v>
      </c>
      <c r="B1880" s="371" t="s">
        <v>110</v>
      </c>
      <c r="C1880" s="371">
        <v>2024</v>
      </c>
      <c r="D1880" s="371" t="s">
        <v>73</v>
      </c>
      <c r="E1880" s="371">
        <v>1.8181818181818199</v>
      </c>
    </row>
    <row r="1881" spans="1:5">
      <c r="A1881" s="371">
        <v>97</v>
      </c>
      <c r="B1881" s="371" t="s">
        <v>111</v>
      </c>
      <c r="C1881" s="371">
        <v>2024</v>
      </c>
      <c r="D1881" s="371" t="s">
        <v>73</v>
      </c>
      <c r="E1881" s="371">
        <v>0.15151515151515199</v>
      </c>
    </row>
    <row r="1882" spans="1:5">
      <c r="A1882" s="371">
        <v>99</v>
      </c>
      <c r="B1882" s="371" t="s">
        <v>112</v>
      </c>
      <c r="C1882" s="371">
        <v>2024</v>
      </c>
      <c r="D1882" s="371" t="s">
        <v>73</v>
      </c>
      <c r="E1882" s="371">
        <v>8.9393939393939394</v>
      </c>
    </row>
    <row r="1883" spans="1:5">
      <c r="A1883" s="371">
        <v>5</v>
      </c>
      <c r="B1883" s="371" t="s">
        <v>79</v>
      </c>
      <c r="C1883" s="371">
        <v>2023</v>
      </c>
      <c r="D1883" s="371" t="s">
        <v>73</v>
      </c>
      <c r="E1883" s="371">
        <v>8.7878787878787907</v>
      </c>
    </row>
    <row r="1884" spans="1:5">
      <c r="A1884" s="371">
        <v>8</v>
      </c>
      <c r="B1884" s="371" t="s">
        <v>81</v>
      </c>
      <c r="C1884" s="371">
        <v>2023</v>
      </c>
      <c r="D1884" s="371" t="s">
        <v>73</v>
      </c>
      <c r="E1884" s="371">
        <v>6.3636363636363598</v>
      </c>
    </row>
    <row r="1885" spans="1:5">
      <c r="A1885" s="371">
        <v>11</v>
      </c>
      <c r="B1885" s="371" t="s">
        <v>82</v>
      </c>
      <c r="C1885" s="371">
        <v>2023</v>
      </c>
      <c r="D1885" s="371" t="s">
        <v>73</v>
      </c>
      <c r="E1885" s="371">
        <v>3.3333333333333299</v>
      </c>
    </row>
    <row r="1886" spans="1:5">
      <c r="A1886" s="371">
        <v>13</v>
      </c>
      <c r="B1886" s="371" t="s">
        <v>83</v>
      </c>
      <c r="C1886" s="371">
        <v>2023</v>
      </c>
      <c r="D1886" s="371" t="s">
        <v>73</v>
      </c>
      <c r="E1886" s="371">
        <v>7.8787878787878798</v>
      </c>
    </row>
    <row r="1887" spans="1:5">
      <c r="A1887" s="371">
        <v>15</v>
      </c>
      <c r="B1887" s="371" t="s">
        <v>84</v>
      </c>
      <c r="C1887" s="371">
        <v>2023</v>
      </c>
      <c r="D1887" s="371" t="s">
        <v>73</v>
      </c>
      <c r="E1887" s="371">
        <v>5.1515151515151496</v>
      </c>
    </row>
    <row r="1888" spans="1:5">
      <c r="A1888" s="371">
        <v>17</v>
      </c>
      <c r="B1888" s="371" t="s">
        <v>85</v>
      </c>
      <c r="C1888" s="371">
        <v>2023</v>
      </c>
      <c r="D1888" s="371" t="s">
        <v>73</v>
      </c>
      <c r="E1888" s="371">
        <v>10</v>
      </c>
    </row>
    <row r="1889" spans="1:5">
      <c r="A1889" s="371">
        <v>18</v>
      </c>
      <c r="B1889" s="371" t="s">
        <v>86</v>
      </c>
      <c r="C1889" s="371">
        <v>2023</v>
      </c>
      <c r="D1889" s="371" t="s">
        <v>73</v>
      </c>
      <c r="E1889" s="371">
        <v>4.39393939393939</v>
      </c>
    </row>
    <row r="1890" spans="1:5">
      <c r="A1890" s="371">
        <v>19</v>
      </c>
      <c r="B1890" s="371" t="s">
        <v>87</v>
      </c>
      <c r="C1890" s="371">
        <v>2023</v>
      </c>
      <c r="D1890" s="371" t="s">
        <v>73</v>
      </c>
      <c r="E1890" s="371">
        <v>6.9696969696969697</v>
      </c>
    </row>
    <row r="1891" spans="1:5">
      <c r="A1891" s="371">
        <v>20</v>
      </c>
      <c r="B1891" s="371" t="s">
        <v>88</v>
      </c>
      <c r="C1891" s="371">
        <v>2023</v>
      </c>
      <c r="D1891" s="371" t="s">
        <v>73</v>
      </c>
      <c r="E1891" s="371">
        <v>6.0606060606060597</v>
      </c>
    </row>
    <row r="1892" spans="1:5">
      <c r="A1892" s="371">
        <v>23</v>
      </c>
      <c r="B1892" s="371" t="s">
        <v>89</v>
      </c>
      <c r="C1892" s="371">
        <v>2023</v>
      </c>
      <c r="D1892" s="371" t="s">
        <v>73</v>
      </c>
      <c r="E1892" s="371">
        <v>7.5757575757575797</v>
      </c>
    </row>
    <row r="1893" spans="1:5">
      <c r="A1893" s="371">
        <v>25</v>
      </c>
      <c r="B1893" s="371" t="s">
        <v>90</v>
      </c>
      <c r="C1893" s="371">
        <v>2023</v>
      </c>
      <c r="D1893" s="371" t="s">
        <v>73</v>
      </c>
      <c r="E1893" s="371">
        <v>7.1212121212121202</v>
      </c>
    </row>
    <row r="1894" spans="1:5">
      <c r="A1894" s="371">
        <v>27</v>
      </c>
      <c r="B1894" s="371" t="s">
        <v>91</v>
      </c>
      <c r="C1894" s="371">
        <v>2023</v>
      </c>
      <c r="D1894" s="371" t="s">
        <v>73</v>
      </c>
      <c r="E1894" s="371">
        <v>0.30303030303030298</v>
      </c>
    </row>
    <row r="1895" spans="1:5">
      <c r="A1895" s="371">
        <v>41</v>
      </c>
      <c r="B1895" s="371" t="s">
        <v>92</v>
      </c>
      <c r="C1895" s="371">
        <v>2023</v>
      </c>
      <c r="D1895" s="371" t="s">
        <v>73</v>
      </c>
      <c r="E1895" s="371">
        <v>8.6363636363636402</v>
      </c>
    </row>
    <row r="1896" spans="1:5">
      <c r="A1896" s="371">
        <v>44</v>
      </c>
      <c r="B1896" s="371" t="s">
        <v>93</v>
      </c>
      <c r="C1896" s="371">
        <v>2023</v>
      </c>
      <c r="D1896" s="371" t="s">
        <v>73</v>
      </c>
      <c r="E1896" s="371">
        <v>9.6969696969697008</v>
      </c>
    </row>
    <row r="1897" spans="1:5">
      <c r="A1897" s="371">
        <v>47</v>
      </c>
      <c r="B1897" s="371" t="s">
        <v>94</v>
      </c>
      <c r="C1897" s="371">
        <v>2023</v>
      </c>
      <c r="D1897" s="371" t="s">
        <v>73</v>
      </c>
      <c r="E1897" s="371">
        <v>9.3939393939393891</v>
      </c>
    </row>
    <row r="1898" spans="1:5">
      <c r="A1898" s="371">
        <v>50</v>
      </c>
      <c r="B1898" s="371" t="s">
        <v>95</v>
      </c>
      <c r="C1898" s="371">
        <v>2023</v>
      </c>
      <c r="D1898" s="371" t="s">
        <v>73</v>
      </c>
      <c r="E1898" s="371">
        <v>9.2424242424242404</v>
      </c>
    </row>
    <row r="1899" spans="1:5">
      <c r="A1899" s="371">
        <v>52</v>
      </c>
      <c r="B1899" s="371" t="s">
        <v>96</v>
      </c>
      <c r="C1899" s="371">
        <v>2023</v>
      </c>
      <c r="D1899" s="371" t="s">
        <v>73</v>
      </c>
      <c r="E1899" s="371">
        <v>4.6969696969696999</v>
      </c>
    </row>
    <row r="1900" spans="1:5">
      <c r="A1900" s="371">
        <v>54</v>
      </c>
      <c r="B1900" s="371" t="s">
        <v>97</v>
      </c>
      <c r="C1900" s="371">
        <v>2023</v>
      </c>
      <c r="D1900" s="371" t="s">
        <v>73</v>
      </c>
      <c r="E1900" s="371">
        <v>6.2121212121212102</v>
      </c>
    </row>
    <row r="1901" spans="1:5">
      <c r="A1901" s="371">
        <v>63</v>
      </c>
      <c r="B1901" s="371" t="s">
        <v>98</v>
      </c>
      <c r="C1901" s="371">
        <v>2023</v>
      </c>
      <c r="D1901" s="371" t="s">
        <v>73</v>
      </c>
      <c r="E1901" s="371">
        <v>6.8181818181818201</v>
      </c>
    </row>
    <row r="1902" spans="1:5">
      <c r="A1902" s="371">
        <v>66</v>
      </c>
      <c r="B1902" s="371" t="s">
        <v>99</v>
      </c>
      <c r="C1902" s="371">
        <v>2023</v>
      </c>
      <c r="D1902" s="371" t="s">
        <v>73</v>
      </c>
      <c r="E1902" s="371">
        <v>5.60606060606061</v>
      </c>
    </row>
    <row r="1903" spans="1:5">
      <c r="A1903" s="371">
        <v>68</v>
      </c>
      <c r="B1903" s="371" t="s">
        <v>100</v>
      </c>
      <c r="C1903" s="371">
        <v>2023</v>
      </c>
      <c r="D1903" s="371" t="s">
        <v>73</v>
      </c>
      <c r="E1903" s="371">
        <v>7.4242424242424203</v>
      </c>
    </row>
    <row r="1904" spans="1:5">
      <c r="A1904" s="371">
        <v>70</v>
      </c>
      <c r="B1904" s="371" t="s">
        <v>101</v>
      </c>
      <c r="C1904" s="371">
        <v>2023</v>
      </c>
      <c r="D1904" s="371" t="s">
        <v>73</v>
      </c>
      <c r="E1904" s="371">
        <v>2.5757575757575801</v>
      </c>
    </row>
    <row r="1905" spans="1:5">
      <c r="A1905" s="371">
        <v>73</v>
      </c>
      <c r="B1905" s="371" t="s">
        <v>102</v>
      </c>
      <c r="C1905" s="371">
        <v>2023</v>
      </c>
      <c r="D1905" s="371" t="s">
        <v>73</v>
      </c>
      <c r="E1905" s="371">
        <v>1.6666666666666701</v>
      </c>
    </row>
    <row r="1906" spans="1:5">
      <c r="A1906" s="371">
        <v>76</v>
      </c>
      <c r="B1906" s="371" t="s">
        <v>103</v>
      </c>
      <c r="C1906" s="371">
        <v>2023</v>
      </c>
      <c r="D1906" s="371" t="s">
        <v>73</v>
      </c>
      <c r="E1906" s="371">
        <v>9.5454545454545503</v>
      </c>
    </row>
    <row r="1907" spans="1:5">
      <c r="A1907" s="371">
        <v>81</v>
      </c>
      <c r="B1907" s="371" t="s">
        <v>104</v>
      </c>
      <c r="C1907" s="371">
        <v>2023</v>
      </c>
      <c r="D1907" s="371" t="s">
        <v>73</v>
      </c>
      <c r="E1907" s="371">
        <v>0.60606060606060597</v>
      </c>
    </row>
    <row r="1908" spans="1:5">
      <c r="A1908" s="371">
        <v>85</v>
      </c>
      <c r="B1908" s="371" t="s">
        <v>105</v>
      </c>
      <c r="C1908" s="371">
        <v>2023</v>
      </c>
      <c r="D1908" s="371" t="s">
        <v>73</v>
      </c>
      <c r="E1908" s="371">
        <v>3.6363636363636398</v>
      </c>
    </row>
    <row r="1909" spans="1:5">
      <c r="A1909" s="371">
        <v>86</v>
      </c>
      <c r="B1909" s="371" t="s">
        <v>106</v>
      </c>
      <c r="C1909" s="371">
        <v>2023</v>
      </c>
      <c r="D1909" s="371" t="s">
        <v>73</v>
      </c>
      <c r="E1909" s="371">
        <v>0.45454545454545497</v>
      </c>
    </row>
    <row r="1910" spans="1:5">
      <c r="A1910" s="371">
        <v>88</v>
      </c>
      <c r="B1910" s="371" t="s">
        <v>107</v>
      </c>
      <c r="C1910" s="371">
        <v>2023</v>
      </c>
      <c r="D1910" s="371" t="s">
        <v>73</v>
      </c>
      <c r="E1910" s="371">
        <v>6.5151515151515103</v>
      </c>
    </row>
    <row r="1911" spans="1:5">
      <c r="A1911" s="371">
        <v>91</v>
      </c>
      <c r="B1911" s="371" t="s">
        <v>108</v>
      </c>
      <c r="C1911" s="371">
        <v>2023</v>
      </c>
      <c r="D1911" s="371" t="s">
        <v>73</v>
      </c>
      <c r="E1911" s="371">
        <v>0.75757575757575801</v>
      </c>
    </row>
    <row r="1912" spans="1:5">
      <c r="A1912" s="371">
        <v>94</v>
      </c>
      <c r="B1912" s="371" t="s">
        <v>109</v>
      </c>
      <c r="C1912" s="371">
        <v>2023</v>
      </c>
      <c r="D1912" s="371" t="s">
        <v>73</v>
      </c>
      <c r="E1912" s="371">
        <v>2.4242424242424199</v>
      </c>
    </row>
    <row r="1913" spans="1:5">
      <c r="A1913" s="371">
        <v>95</v>
      </c>
      <c r="B1913" s="371" t="s">
        <v>110</v>
      </c>
      <c r="C1913" s="371">
        <v>2023</v>
      </c>
      <c r="D1913" s="371" t="s">
        <v>73</v>
      </c>
      <c r="E1913" s="371">
        <v>0.90909090909090895</v>
      </c>
    </row>
    <row r="1914" spans="1:5">
      <c r="A1914" s="371">
        <v>97</v>
      </c>
      <c r="B1914" s="371" t="s">
        <v>111</v>
      </c>
      <c r="C1914" s="371">
        <v>2023</v>
      </c>
      <c r="D1914" s="371" t="s">
        <v>73</v>
      </c>
      <c r="E1914" s="371">
        <v>5.7575757575757596</v>
      </c>
    </row>
    <row r="1915" spans="1:5">
      <c r="A1915" s="371">
        <v>99</v>
      </c>
      <c r="B1915" s="371" t="s">
        <v>112</v>
      </c>
      <c r="C1915" s="371">
        <v>2023</v>
      </c>
      <c r="D1915" s="371" t="s">
        <v>73</v>
      </c>
      <c r="E1915" s="371">
        <v>1.36363636363636</v>
      </c>
    </row>
    <row r="1916" spans="1:5">
      <c r="A1916" s="371">
        <v>5</v>
      </c>
      <c r="B1916" s="371" t="s">
        <v>79</v>
      </c>
      <c r="C1916" s="371">
        <v>2024</v>
      </c>
      <c r="D1916" s="371" t="s">
        <v>2</v>
      </c>
      <c r="E1916" s="371">
        <v>4.5454545454545396</v>
      </c>
    </row>
    <row r="1917" spans="1:5">
      <c r="A1917" s="371">
        <v>8</v>
      </c>
      <c r="B1917" s="371" t="s">
        <v>81</v>
      </c>
      <c r="C1917" s="371">
        <v>2024</v>
      </c>
      <c r="D1917" s="371" t="s">
        <v>2</v>
      </c>
      <c r="E1917" s="371">
        <v>6.6666666666666696</v>
      </c>
    </row>
    <row r="1918" spans="1:5">
      <c r="A1918" s="371">
        <v>11</v>
      </c>
      <c r="B1918" s="371" t="s">
        <v>82</v>
      </c>
      <c r="C1918" s="371">
        <v>2024</v>
      </c>
      <c r="D1918" s="371" t="s">
        <v>2</v>
      </c>
      <c r="E1918" s="371">
        <v>9.3939393939393891</v>
      </c>
    </row>
    <row r="1919" spans="1:5">
      <c r="A1919" s="371">
        <v>13</v>
      </c>
      <c r="B1919" s="371" t="s">
        <v>83</v>
      </c>
      <c r="C1919" s="371">
        <v>2024</v>
      </c>
      <c r="D1919" s="371" t="s">
        <v>2</v>
      </c>
      <c r="E1919" s="371">
        <v>8.4848484848484809</v>
      </c>
    </row>
    <row r="1920" spans="1:5">
      <c r="A1920" s="371">
        <v>15</v>
      </c>
      <c r="B1920" s="371" t="s">
        <v>84</v>
      </c>
      <c r="C1920" s="371">
        <v>2024</v>
      </c>
      <c r="D1920" s="371" t="s">
        <v>2</v>
      </c>
      <c r="E1920" s="371">
        <v>4.2424242424242404</v>
      </c>
    </row>
    <row r="1921" spans="1:5">
      <c r="A1921" s="371">
        <v>17</v>
      </c>
      <c r="B1921" s="371" t="s">
        <v>85</v>
      </c>
      <c r="C1921" s="371">
        <v>2024</v>
      </c>
      <c r="D1921" s="371" t="s">
        <v>2</v>
      </c>
      <c r="E1921" s="371">
        <v>2.5757575757575801</v>
      </c>
    </row>
    <row r="1922" spans="1:5">
      <c r="A1922" s="371">
        <v>18</v>
      </c>
      <c r="B1922" s="371" t="s">
        <v>86</v>
      </c>
      <c r="C1922" s="371">
        <v>2024</v>
      </c>
      <c r="D1922" s="371" t="s">
        <v>2</v>
      </c>
      <c r="E1922" s="371">
        <v>4.8484848484848504</v>
      </c>
    </row>
    <row r="1923" spans="1:5">
      <c r="A1923" s="371">
        <v>19</v>
      </c>
      <c r="B1923" s="371" t="s">
        <v>87</v>
      </c>
      <c r="C1923" s="371">
        <v>2024</v>
      </c>
      <c r="D1923" s="371" t="s">
        <v>2</v>
      </c>
      <c r="E1923" s="371">
        <v>3.7878787878787898</v>
      </c>
    </row>
    <row r="1924" spans="1:5">
      <c r="A1924" s="371">
        <v>20</v>
      </c>
      <c r="B1924" s="371" t="s">
        <v>88</v>
      </c>
      <c r="C1924" s="371">
        <v>2024</v>
      </c>
      <c r="D1924" s="371" t="s">
        <v>2</v>
      </c>
      <c r="E1924" s="371">
        <v>6.9696969696969697</v>
      </c>
    </row>
    <row r="1925" spans="1:5">
      <c r="A1925" s="371">
        <v>23</v>
      </c>
      <c r="B1925" s="371" t="s">
        <v>89</v>
      </c>
      <c r="C1925" s="371">
        <v>2024</v>
      </c>
      <c r="D1925" s="371" t="s">
        <v>2</v>
      </c>
      <c r="E1925" s="371">
        <v>9.8484848484848495</v>
      </c>
    </row>
    <row r="1926" spans="1:5">
      <c r="A1926" s="371">
        <v>25</v>
      </c>
      <c r="B1926" s="371" t="s">
        <v>90</v>
      </c>
      <c r="C1926" s="371">
        <v>2024</v>
      </c>
      <c r="D1926" s="371" t="s">
        <v>2</v>
      </c>
      <c r="E1926" s="371">
        <v>3.1818181818181799</v>
      </c>
    </row>
    <row r="1927" spans="1:5">
      <c r="A1927" s="371">
        <v>27</v>
      </c>
      <c r="B1927" s="371" t="s">
        <v>91</v>
      </c>
      <c r="C1927" s="371">
        <v>2024</v>
      </c>
      <c r="D1927" s="371" t="s">
        <v>2</v>
      </c>
      <c r="E1927" s="371">
        <v>1.2121212121212099</v>
      </c>
    </row>
    <row r="1928" spans="1:5">
      <c r="A1928" s="371">
        <v>41</v>
      </c>
      <c r="B1928" s="371" t="s">
        <v>92</v>
      </c>
      <c r="C1928" s="371">
        <v>2024</v>
      </c>
      <c r="D1928" s="371" t="s">
        <v>2</v>
      </c>
      <c r="E1928" s="371">
        <v>2.8787878787878798</v>
      </c>
    </row>
    <row r="1929" spans="1:5">
      <c r="A1929" s="371">
        <v>44</v>
      </c>
      <c r="B1929" s="371" t="s">
        <v>93</v>
      </c>
      <c r="C1929" s="371">
        <v>2024</v>
      </c>
      <c r="D1929" s="371" t="s">
        <v>2</v>
      </c>
      <c r="E1929" s="371">
        <v>2.4242424242424199</v>
      </c>
    </row>
    <row r="1930" spans="1:5">
      <c r="A1930" s="371">
        <v>47</v>
      </c>
      <c r="B1930" s="371" t="s">
        <v>94</v>
      </c>
      <c r="C1930" s="371">
        <v>2024</v>
      </c>
      <c r="D1930" s="371" t="s">
        <v>2</v>
      </c>
      <c r="E1930" s="371">
        <v>6.0606060606060597</v>
      </c>
    </row>
    <row r="1931" spans="1:5">
      <c r="A1931" s="371">
        <v>50</v>
      </c>
      <c r="B1931" s="371" t="s">
        <v>95</v>
      </c>
      <c r="C1931" s="371">
        <v>2024</v>
      </c>
      <c r="D1931" s="371" t="s">
        <v>2</v>
      </c>
      <c r="E1931" s="371">
        <v>8.7878787878787907</v>
      </c>
    </row>
    <row r="1932" spans="1:5">
      <c r="A1932" s="371">
        <v>52</v>
      </c>
      <c r="B1932" s="371" t="s">
        <v>96</v>
      </c>
      <c r="C1932" s="371">
        <v>2024</v>
      </c>
      <c r="D1932" s="371" t="s">
        <v>2</v>
      </c>
      <c r="E1932" s="371">
        <v>7.5757575757575797</v>
      </c>
    </row>
    <row r="1933" spans="1:5">
      <c r="A1933" s="371">
        <v>54</v>
      </c>
      <c r="B1933" s="371" t="s">
        <v>97</v>
      </c>
      <c r="C1933" s="371">
        <v>2024</v>
      </c>
      <c r="D1933" s="371" t="s">
        <v>2</v>
      </c>
      <c r="E1933" s="371">
        <v>6.2121212121212102</v>
      </c>
    </row>
    <row r="1934" spans="1:5">
      <c r="A1934" s="371">
        <v>63</v>
      </c>
      <c r="B1934" s="371" t="s">
        <v>98</v>
      </c>
      <c r="C1934" s="371">
        <v>2024</v>
      </c>
      <c r="D1934" s="371" t="s">
        <v>2</v>
      </c>
      <c r="E1934" s="371">
        <v>8.6363636363636402</v>
      </c>
    </row>
    <row r="1935" spans="1:5">
      <c r="A1935" s="371">
        <v>66</v>
      </c>
      <c r="B1935" s="371" t="s">
        <v>99</v>
      </c>
      <c r="C1935" s="371">
        <v>2024</v>
      </c>
      <c r="D1935" s="371" t="s">
        <v>2</v>
      </c>
      <c r="E1935" s="371">
        <v>7.7272727272727302</v>
      </c>
    </row>
    <row r="1936" spans="1:5">
      <c r="A1936" s="371">
        <v>68</v>
      </c>
      <c r="B1936" s="371" t="s">
        <v>100</v>
      </c>
      <c r="C1936" s="371">
        <v>2024</v>
      </c>
      <c r="D1936" s="371" t="s">
        <v>2</v>
      </c>
      <c r="E1936" s="371">
        <v>8.0303030303030294</v>
      </c>
    </row>
    <row r="1937" spans="1:5">
      <c r="A1937" s="371">
        <v>70</v>
      </c>
      <c r="B1937" s="371" t="s">
        <v>101</v>
      </c>
      <c r="C1937" s="371">
        <v>2024</v>
      </c>
      <c r="D1937" s="371" t="s">
        <v>2</v>
      </c>
      <c r="E1937" s="371">
        <v>4.6969696969696999</v>
      </c>
    </row>
    <row r="1938" spans="1:5">
      <c r="A1938" s="371">
        <v>73</v>
      </c>
      <c r="B1938" s="371" t="s">
        <v>102</v>
      </c>
      <c r="C1938" s="371">
        <v>2024</v>
      </c>
      <c r="D1938" s="371" t="s">
        <v>2</v>
      </c>
      <c r="E1938" s="371">
        <v>4.0909090909090899</v>
      </c>
    </row>
    <row r="1939" spans="1:5">
      <c r="A1939" s="371">
        <v>76</v>
      </c>
      <c r="B1939" s="371" t="s">
        <v>103</v>
      </c>
      <c r="C1939" s="371">
        <v>2024</v>
      </c>
      <c r="D1939" s="371" t="s">
        <v>2</v>
      </c>
      <c r="E1939" s="371">
        <v>4.39393939393939</v>
      </c>
    </row>
    <row r="1940" spans="1:5">
      <c r="A1940" s="371">
        <v>81</v>
      </c>
      <c r="B1940" s="371" t="s">
        <v>104</v>
      </c>
      <c r="C1940" s="371">
        <v>2024</v>
      </c>
      <c r="D1940" s="371" t="s">
        <v>2</v>
      </c>
      <c r="E1940" s="371">
        <v>1.6666666666666701</v>
      </c>
    </row>
    <row r="1941" spans="1:5">
      <c r="A1941" s="371">
        <v>85</v>
      </c>
      <c r="B1941" s="371" t="s">
        <v>105</v>
      </c>
      <c r="C1941" s="371">
        <v>2024</v>
      </c>
      <c r="D1941" s="371" t="s">
        <v>2</v>
      </c>
      <c r="E1941" s="371">
        <v>7.4242424242424203</v>
      </c>
    </row>
    <row r="1942" spans="1:5">
      <c r="A1942" s="371">
        <v>86</v>
      </c>
      <c r="B1942" s="371" t="s">
        <v>106</v>
      </c>
      <c r="C1942" s="371">
        <v>2024</v>
      </c>
      <c r="D1942" s="371" t="s">
        <v>2</v>
      </c>
      <c r="E1942" s="371">
        <v>7.8787878787878798</v>
      </c>
    </row>
    <row r="1943" spans="1:5">
      <c r="A1943" s="371">
        <v>88</v>
      </c>
      <c r="B1943" s="371" t="s">
        <v>107</v>
      </c>
      <c r="C1943" s="371">
        <v>2024</v>
      </c>
      <c r="D1943" s="371" t="s">
        <v>2</v>
      </c>
      <c r="E1943" s="371">
        <v>10</v>
      </c>
    </row>
    <row r="1944" spans="1:5">
      <c r="A1944" s="371">
        <v>91</v>
      </c>
      <c r="B1944" s="371" t="s">
        <v>108</v>
      </c>
      <c r="C1944" s="371">
        <v>2024</v>
      </c>
      <c r="D1944" s="371" t="s">
        <v>2</v>
      </c>
      <c r="E1944" s="371">
        <v>0.90909090909090895</v>
      </c>
    </row>
    <row r="1945" spans="1:5">
      <c r="A1945" s="371">
        <v>94</v>
      </c>
      <c r="B1945" s="371" t="s">
        <v>109</v>
      </c>
      <c r="C1945" s="371">
        <v>2024</v>
      </c>
      <c r="D1945" s="371" t="s">
        <v>2</v>
      </c>
      <c r="E1945" s="371">
        <v>0.45454545454545497</v>
      </c>
    </row>
    <row r="1946" spans="1:5">
      <c r="A1946" s="371">
        <v>95</v>
      </c>
      <c r="B1946" s="371" t="s">
        <v>110</v>
      </c>
      <c r="C1946" s="371">
        <v>2024</v>
      </c>
      <c r="D1946" s="371" t="s">
        <v>2</v>
      </c>
      <c r="E1946" s="371">
        <v>1.8181818181818199</v>
      </c>
    </row>
    <row r="1947" spans="1:5">
      <c r="A1947" s="371">
        <v>97</v>
      </c>
      <c r="B1947" s="371" t="s">
        <v>111</v>
      </c>
      <c r="C1947" s="371">
        <v>2024</v>
      </c>
      <c r="D1947" s="371" t="s">
        <v>2</v>
      </c>
      <c r="E1947" s="371">
        <v>0.15151515151515199</v>
      </c>
    </row>
    <row r="1948" spans="1:5">
      <c r="A1948" s="371">
        <v>99</v>
      </c>
      <c r="B1948" s="371" t="s">
        <v>112</v>
      </c>
      <c r="C1948" s="371">
        <v>2024</v>
      </c>
      <c r="D1948" s="371" t="s">
        <v>2</v>
      </c>
      <c r="E1948" s="371">
        <v>0.75757575757575801</v>
      </c>
    </row>
    <row r="1949" spans="1:5">
      <c r="A1949" s="371">
        <v>5</v>
      </c>
      <c r="B1949" s="371" t="s">
        <v>79</v>
      </c>
      <c r="C1949" s="371">
        <v>2023</v>
      </c>
      <c r="D1949" s="371" t="s">
        <v>2</v>
      </c>
      <c r="E1949" s="371">
        <v>5.60606060606061</v>
      </c>
    </row>
    <row r="1950" spans="1:5">
      <c r="A1950" s="371">
        <v>8</v>
      </c>
      <c r="B1950" s="371" t="s">
        <v>81</v>
      </c>
      <c r="C1950" s="371">
        <v>2023</v>
      </c>
      <c r="D1950" s="371" t="s">
        <v>2</v>
      </c>
      <c r="E1950" s="371">
        <v>6.8181818181818201</v>
      </c>
    </row>
    <row r="1951" spans="1:5">
      <c r="A1951" s="371">
        <v>11</v>
      </c>
      <c r="B1951" s="371" t="s">
        <v>82</v>
      </c>
      <c r="C1951" s="371">
        <v>2023</v>
      </c>
      <c r="D1951" s="371" t="s">
        <v>2</v>
      </c>
      <c r="E1951" s="371">
        <v>9.6969696969697008</v>
      </c>
    </row>
    <row r="1952" spans="1:5">
      <c r="A1952" s="371">
        <v>13</v>
      </c>
      <c r="B1952" s="371" t="s">
        <v>83</v>
      </c>
      <c r="C1952" s="371">
        <v>2023</v>
      </c>
      <c r="D1952" s="371" t="s">
        <v>2</v>
      </c>
      <c r="E1952" s="371">
        <v>5.3030303030303001</v>
      </c>
    </row>
    <row r="1953" spans="1:5">
      <c r="A1953" s="371">
        <v>15</v>
      </c>
      <c r="B1953" s="371" t="s">
        <v>84</v>
      </c>
      <c r="C1953" s="371">
        <v>2023</v>
      </c>
      <c r="D1953" s="371" t="s">
        <v>2</v>
      </c>
      <c r="E1953" s="371">
        <v>5.9090909090909101</v>
      </c>
    </row>
    <row r="1954" spans="1:5">
      <c r="A1954" s="371">
        <v>17</v>
      </c>
      <c r="B1954" s="371" t="s">
        <v>85</v>
      </c>
      <c r="C1954" s="371">
        <v>2023</v>
      </c>
      <c r="D1954" s="371" t="s">
        <v>2</v>
      </c>
      <c r="E1954" s="371">
        <v>5.7575757575757596</v>
      </c>
    </row>
    <row r="1955" spans="1:5">
      <c r="A1955" s="371">
        <v>18</v>
      </c>
      <c r="B1955" s="371" t="s">
        <v>86</v>
      </c>
      <c r="C1955" s="371">
        <v>2023</v>
      </c>
      <c r="D1955" s="371" t="s">
        <v>2</v>
      </c>
      <c r="E1955" s="371">
        <v>2.1212121212121202</v>
      </c>
    </row>
    <row r="1956" spans="1:5">
      <c r="A1956" s="371">
        <v>19</v>
      </c>
      <c r="B1956" s="371" t="s">
        <v>87</v>
      </c>
      <c r="C1956" s="371">
        <v>2023</v>
      </c>
      <c r="D1956" s="371" t="s">
        <v>2</v>
      </c>
      <c r="E1956" s="371">
        <v>3.0303030303030298</v>
      </c>
    </row>
    <row r="1957" spans="1:5">
      <c r="A1957" s="371">
        <v>20</v>
      </c>
      <c r="B1957" s="371" t="s">
        <v>88</v>
      </c>
      <c r="C1957" s="371">
        <v>2023</v>
      </c>
      <c r="D1957" s="371" t="s">
        <v>2</v>
      </c>
      <c r="E1957" s="371">
        <v>3.4848484848484902</v>
      </c>
    </row>
    <row r="1958" spans="1:5">
      <c r="A1958" s="371">
        <v>23</v>
      </c>
      <c r="B1958" s="371" t="s">
        <v>89</v>
      </c>
      <c r="C1958" s="371">
        <v>2023</v>
      </c>
      <c r="D1958" s="371" t="s">
        <v>2</v>
      </c>
      <c r="E1958" s="371">
        <v>3.3333333333333299</v>
      </c>
    </row>
    <row r="1959" spans="1:5">
      <c r="A1959" s="371">
        <v>25</v>
      </c>
      <c r="B1959" s="371" t="s">
        <v>90</v>
      </c>
      <c r="C1959" s="371">
        <v>2023</v>
      </c>
      <c r="D1959" s="371" t="s">
        <v>2</v>
      </c>
      <c r="E1959" s="371">
        <v>5.1515151515151496</v>
      </c>
    </row>
    <row r="1960" spans="1:5">
      <c r="A1960" s="371">
        <v>27</v>
      </c>
      <c r="B1960" s="371" t="s">
        <v>91</v>
      </c>
      <c r="C1960" s="371">
        <v>2023</v>
      </c>
      <c r="D1960" s="371" t="s">
        <v>2</v>
      </c>
      <c r="E1960" s="371">
        <v>0.30303030303030298</v>
      </c>
    </row>
    <row r="1961" spans="1:5">
      <c r="A1961" s="371">
        <v>41</v>
      </c>
      <c r="B1961" s="371" t="s">
        <v>92</v>
      </c>
      <c r="C1961" s="371">
        <v>2023</v>
      </c>
      <c r="D1961" s="371" t="s">
        <v>2</v>
      </c>
      <c r="E1961" s="371">
        <v>3.6363636363636398</v>
      </c>
    </row>
    <row r="1962" spans="1:5">
      <c r="A1962" s="371">
        <v>44</v>
      </c>
      <c r="B1962" s="371" t="s">
        <v>93</v>
      </c>
      <c r="C1962" s="371">
        <v>2023</v>
      </c>
      <c r="D1962" s="371" t="s">
        <v>2</v>
      </c>
      <c r="E1962" s="371">
        <v>8.1818181818181799</v>
      </c>
    </row>
    <row r="1963" spans="1:5">
      <c r="A1963" s="371">
        <v>47</v>
      </c>
      <c r="B1963" s="371" t="s">
        <v>94</v>
      </c>
      <c r="C1963" s="371">
        <v>2023</v>
      </c>
      <c r="D1963" s="371" t="s">
        <v>2</v>
      </c>
      <c r="E1963" s="371">
        <v>3.9393939393939399</v>
      </c>
    </row>
    <row r="1964" spans="1:5">
      <c r="A1964" s="371">
        <v>50</v>
      </c>
      <c r="B1964" s="371" t="s">
        <v>95</v>
      </c>
      <c r="C1964" s="371">
        <v>2023</v>
      </c>
      <c r="D1964" s="371" t="s">
        <v>2</v>
      </c>
      <c r="E1964" s="371">
        <v>9.0909090909090899</v>
      </c>
    </row>
    <row r="1965" spans="1:5">
      <c r="A1965" s="371">
        <v>52</v>
      </c>
      <c r="B1965" s="371" t="s">
        <v>96</v>
      </c>
      <c r="C1965" s="371">
        <v>2023</v>
      </c>
      <c r="D1965" s="371" t="s">
        <v>2</v>
      </c>
      <c r="E1965" s="371">
        <v>7.2727272727272698</v>
      </c>
    </row>
    <row r="1966" spans="1:5">
      <c r="A1966" s="371">
        <v>54</v>
      </c>
      <c r="B1966" s="371" t="s">
        <v>97</v>
      </c>
      <c r="C1966" s="371">
        <v>2023</v>
      </c>
      <c r="D1966" s="371" t="s">
        <v>2</v>
      </c>
      <c r="E1966" s="371">
        <v>6.3636363636363598</v>
      </c>
    </row>
    <row r="1967" spans="1:5">
      <c r="A1967" s="371">
        <v>63</v>
      </c>
      <c r="B1967" s="371" t="s">
        <v>98</v>
      </c>
      <c r="C1967" s="371">
        <v>2023</v>
      </c>
      <c r="D1967" s="371" t="s">
        <v>2</v>
      </c>
      <c r="E1967" s="371">
        <v>7.1212121212121202</v>
      </c>
    </row>
    <row r="1968" spans="1:5">
      <c r="A1968" s="371">
        <v>66</v>
      </c>
      <c r="B1968" s="371" t="s">
        <v>99</v>
      </c>
      <c r="C1968" s="371">
        <v>2023</v>
      </c>
      <c r="D1968" s="371" t="s">
        <v>2</v>
      </c>
      <c r="E1968" s="371">
        <v>8.9393939393939394</v>
      </c>
    </row>
    <row r="1969" spans="1:5">
      <c r="A1969" s="371">
        <v>68</v>
      </c>
      <c r="B1969" s="371" t="s">
        <v>100</v>
      </c>
      <c r="C1969" s="371">
        <v>2023</v>
      </c>
      <c r="D1969" s="371" t="s">
        <v>2</v>
      </c>
      <c r="E1969" s="371">
        <v>8.3333333333333304</v>
      </c>
    </row>
    <row r="1970" spans="1:5">
      <c r="A1970" s="371">
        <v>70</v>
      </c>
      <c r="B1970" s="371" t="s">
        <v>101</v>
      </c>
      <c r="C1970" s="371">
        <v>2023</v>
      </c>
      <c r="D1970" s="371" t="s">
        <v>2</v>
      </c>
      <c r="E1970" s="371">
        <v>5.4545454545454497</v>
      </c>
    </row>
    <row r="1971" spans="1:5">
      <c r="A1971" s="371">
        <v>73</v>
      </c>
      <c r="B1971" s="371" t="s">
        <v>102</v>
      </c>
      <c r="C1971" s="371">
        <v>2023</v>
      </c>
      <c r="D1971" s="371" t="s">
        <v>2</v>
      </c>
      <c r="E1971" s="371">
        <v>9.2424242424242404</v>
      </c>
    </row>
    <row r="1972" spans="1:5">
      <c r="A1972" s="371">
        <v>76</v>
      </c>
      <c r="B1972" s="371" t="s">
        <v>103</v>
      </c>
      <c r="C1972" s="371">
        <v>2023</v>
      </c>
      <c r="D1972" s="371" t="s">
        <v>2</v>
      </c>
      <c r="E1972" s="371">
        <v>5</v>
      </c>
    </row>
    <row r="1973" spans="1:5">
      <c r="A1973" s="371">
        <v>81</v>
      </c>
      <c r="B1973" s="371" t="s">
        <v>104</v>
      </c>
      <c r="C1973" s="371">
        <v>2023</v>
      </c>
      <c r="D1973" s="371" t="s">
        <v>2</v>
      </c>
      <c r="E1973" s="371">
        <v>1.0606060606060601</v>
      </c>
    </row>
    <row r="1974" spans="1:5">
      <c r="A1974" s="371">
        <v>85</v>
      </c>
      <c r="B1974" s="371" t="s">
        <v>105</v>
      </c>
      <c r="C1974" s="371">
        <v>2023</v>
      </c>
      <c r="D1974" s="371" t="s">
        <v>2</v>
      </c>
      <c r="E1974" s="371">
        <v>2.7272727272727302</v>
      </c>
    </row>
    <row r="1975" spans="1:5">
      <c r="A1975" s="371">
        <v>86</v>
      </c>
      <c r="B1975" s="371" t="s">
        <v>106</v>
      </c>
      <c r="C1975" s="371">
        <v>2023</v>
      </c>
      <c r="D1975" s="371" t="s">
        <v>2</v>
      </c>
      <c r="E1975" s="371">
        <v>6.5151515151515103</v>
      </c>
    </row>
    <row r="1976" spans="1:5">
      <c r="A1976" s="371">
        <v>88</v>
      </c>
      <c r="B1976" s="371" t="s">
        <v>107</v>
      </c>
      <c r="C1976" s="371">
        <v>2023</v>
      </c>
      <c r="D1976" s="371" t="s">
        <v>2</v>
      </c>
      <c r="E1976" s="371">
        <v>9.5454545454545503</v>
      </c>
    </row>
    <row r="1977" spans="1:5">
      <c r="A1977" s="371">
        <v>91</v>
      </c>
      <c r="B1977" s="371" t="s">
        <v>108</v>
      </c>
      <c r="C1977" s="371">
        <v>2023</v>
      </c>
      <c r="D1977" s="371" t="s">
        <v>2</v>
      </c>
      <c r="E1977" s="371">
        <v>1.36363636363636</v>
      </c>
    </row>
    <row r="1978" spans="1:5">
      <c r="A1978" s="371">
        <v>94</v>
      </c>
      <c r="B1978" s="371" t="s">
        <v>109</v>
      </c>
      <c r="C1978" s="371">
        <v>2023</v>
      </c>
      <c r="D1978" s="371" t="s">
        <v>2</v>
      </c>
      <c r="E1978" s="371">
        <v>1.9696969696969699</v>
      </c>
    </row>
    <row r="1979" spans="1:5">
      <c r="A1979" s="371">
        <v>95</v>
      </c>
      <c r="B1979" s="371" t="s">
        <v>110</v>
      </c>
      <c r="C1979" s="371">
        <v>2023</v>
      </c>
      <c r="D1979" s="371" t="s">
        <v>2</v>
      </c>
      <c r="E1979" s="371">
        <v>2.2727272727272698</v>
      </c>
    </row>
    <row r="1980" spans="1:5">
      <c r="A1980" s="371">
        <v>97</v>
      </c>
      <c r="B1980" s="371" t="s">
        <v>111</v>
      </c>
      <c r="C1980" s="371">
        <v>2023</v>
      </c>
      <c r="D1980" s="371" t="s">
        <v>2</v>
      </c>
      <c r="E1980" s="371">
        <v>0.60606060606060597</v>
      </c>
    </row>
    <row r="1981" spans="1:5">
      <c r="A1981" s="371">
        <v>99</v>
      </c>
      <c r="B1981" s="371" t="s">
        <v>112</v>
      </c>
      <c r="C1981" s="371">
        <v>2023</v>
      </c>
      <c r="D1981" s="371" t="s">
        <v>2</v>
      </c>
      <c r="E1981" s="371">
        <v>1.51515151515152</v>
      </c>
    </row>
    <row r="1982" spans="1:5">
      <c r="A1982" s="371">
        <v>5</v>
      </c>
      <c r="B1982" s="371" t="s">
        <v>79</v>
      </c>
      <c r="C1982" s="371">
        <v>2024</v>
      </c>
      <c r="D1982" s="371" t="s">
        <v>6</v>
      </c>
      <c r="E1982" s="371">
        <v>7.8787878787878798</v>
      </c>
    </row>
    <row r="1983" spans="1:5">
      <c r="A1983" s="371">
        <v>8</v>
      </c>
      <c r="B1983" s="371" t="s">
        <v>81</v>
      </c>
      <c r="C1983" s="371">
        <v>2024</v>
      </c>
      <c r="D1983" s="371" t="s">
        <v>6</v>
      </c>
      <c r="E1983" s="371">
        <v>3.6363636363636398</v>
      </c>
    </row>
    <row r="1984" spans="1:5">
      <c r="A1984" s="371">
        <v>11</v>
      </c>
      <c r="B1984" s="371" t="s">
        <v>82</v>
      </c>
      <c r="C1984" s="371">
        <v>2024</v>
      </c>
      <c r="D1984" s="371" t="s">
        <v>6</v>
      </c>
      <c r="E1984" s="371">
        <v>7.7272727272727302</v>
      </c>
    </row>
    <row r="1985" spans="1:5">
      <c r="A1985" s="371">
        <v>13</v>
      </c>
      <c r="B1985" s="371" t="s">
        <v>83</v>
      </c>
      <c r="C1985" s="371">
        <v>2024</v>
      </c>
      <c r="D1985" s="371" t="s">
        <v>6</v>
      </c>
      <c r="E1985" s="371">
        <v>5.7575757575757596</v>
      </c>
    </row>
    <row r="1986" spans="1:5">
      <c r="A1986" s="371">
        <v>15</v>
      </c>
      <c r="B1986" s="371" t="s">
        <v>84</v>
      </c>
      <c r="C1986" s="371">
        <v>2024</v>
      </c>
      <c r="D1986" s="371" t="s">
        <v>6</v>
      </c>
      <c r="E1986" s="371">
        <v>8.9393939393939394</v>
      </c>
    </row>
    <row r="1987" spans="1:5">
      <c r="A1987" s="371">
        <v>17</v>
      </c>
      <c r="B1987" s="371" t="s">
        <v>85</v>
      </c>
      <c r="C1987" s="371">
        <v>2024</v>
      </c>
      <c r="D1987" s="371" t="s">
        <v>6</v>
      </c>
      <c r="E1987" s="371">
        <v>4.0909090909090899</v>
      </c>
    </row>
    <row r="1988" spans="1:5">
      <c r="A1988" s="371">
        <v>18</v>
      </c>
      <c r="B1988" s="371" t="s">
        <v>86</v>
      </c>
      <c r="C1988" s="371">
        <v>2024</v>
      </c>
      <c r="D1988" s="371" t="s">
        <v>6</v>
      </c>
      <c r="E1988" s="371">
        <v>3.0303030303030298</v>
      </c>
    </row>
    <row r="1989" spans="1:5">
      <c r="A1989" s="371">
        <v>19</v>
      </c>
      <c r="B1989" s="371" t="s">
        <v>87</v>
      </c>
      <c r="C1989" s="371">
        <v>2024</v>
      </c>
      <c r="D1989" s="371" t="s">
        <v>6</v>
      </c>
      <c r="E1989" s="371">
        <v>2.1212121212121202</v>
      </c>
    </row>
    <row r="1990" spans="1:5">
      <c r="A1990" s="371">
        <v>20</v>
      </c>
      <c r="B1990" s="371" t="s">
        <v>88</v>
      </c>
      <c r="C1990" s="371">
        <v>2024</v>
      </c>
      <c r="D1990" s="371" t="s">
        <v>6</v>
      </c>
      <c r="E1990" s="371">
        <v>7.4242424242424203</v>
      </c>
    </row>
    <row r="1991" spans="1:5">
      <c r="A1991" s="371">
        <v>23</v>
      </c>
      <c r="B1991" s="371" t="s">
        <v>89</v>
      </c>
      <c r="C1991" s="371">
        <v>2024</v>
      </c>
      <c r="D1991" s="371" t="s">
        <v>6</v>
      </c>
      <c r="E1991" s="371">
        <v>6.6666666666666696</v>
      </c>
    </row>
    <row r="1992" spans="1:5">
      <c r="A1992" s="371">
        <v>25</v>
      </c>
      <c r="B1992" s="371" t="s">
        <v>90</v>
      </c>
      <c r="C1992" s="371">
        <v>2024</v>
      </c>
      <c r="D1992" s="371" t="s">
        <v>6</v>
      </c>
      <c r="E1992" s="371">
        <v>9.6969696969697008</v>
      </c>
    </row>
    <row r="1993" spans="1:5">
      <c r="A1993" s="371">
        <v>27</v>
      </c>
      <c r="B1993" s="371" t="s">
        <v>91</v>
      </c>
      <c r="C1993" s="371">
        <v>2024</v>
      </c>
      <c r="D1993" s="371" t="s">
        <v>6</v>
      </c>
      <c r="E1993" s="371">
        <v>3.7878787878787898</v>
      </c>
    </row>
    <row r="1994" spans="1:5">
      <c r="A1994" s="371">
        <v>41</v>
      </c>
      <c r="B1994" s="371" t="s">
        <v>92</v>
      </c>
      <c r="C1994" s="371">
        <v>2024</v>
      </c>
      <c r="D1994" s="371" t="s">
        <v>6</v>
      </c>
      <c r="E1994" s="371">
        <v>6.3636363636363598</v>
      </c>
    </row>
    <row r="1995" spans="1:5">
      <c r="A1995" s="371">
        <v>44</v>
      </c>
      <c r="B1995" s="371" t="s">
        <v>93</v>
      </c>
      <c r="C1995" s="371">
        <v>2024</v>
      </c>
      <c r="D1995" s="371" t="s">
        <v>6</v>
      </c>
      <c r="E1995" s="371">
        <v>4.8484848484848504</v>
      </c>
    </row>
    <row r="1996" spans="1:5">
      <c r="A1996" s="371">
        <v>47</v>
      </c>
      <c r="B1996" s="371" t="s">
        <v>94</v>
      </c>
      <c r="C1996" s="371">
        <v>2024</v>
      </c>
      <c r="D1996" s="371" t="s">
        <v>6</v>
      </c>
      <c r="E1996" s="371">
        <v>4.2424242424242404</v>
      </c>
    </row>
    <row r="1997" spans="1:5">
      <c r="A1997" s="371">
        <v>50</v>
      </c>
      <c r="B1997" s="371" t="s">
        <v>95</v>
      </c>
      <c r="C1997" s="371">
        <v>2024</v>
      </c>
      <c r="D1997" s="371" t="s">
        <v>6</v>
      </c>
      <c r="E1997" s="371">
        <v>6.2121212121212102</v>
      </c>
    </row>
    <row r="1998" spans="1:5">
      <c r="A1998" s="371">
        <v>52</v>
      </c>
      <c r="B1998" s="371" t="s">
        <v>96</v>
      </c>
      <c r="C1998" s="371">
        <v>2024</v>
      </c>
      <c r="D1998" s="371" t="s">
        <v>6</v>
      </c>
      <c r="E1998" s="371">
        <v>9.5454545454545503</v>
      </c>
    </row>
    <row r="1999" spans="1:5">
      <c r="A1999" s="371">
        <v>54</v>
      </c>
      <c r="B1999" s="371" t="s">
        <v>97</v>
      </c>
      <c r="C1999" s="371">
        <v>2024</v>
      </c>
      <c r="D1999" s="371" t="s">
        <v>6</v>
      </c>
      <c r="E1999" s="371">
        <v>8.7878787878787907</v>
      </c>
    </row>
    <row r="2000" spans="1:5">
      <c r="A2000" s="371">
        <v>63</v>
      </c>
      <c r="B2000" s="371" t="s">
        <v>98</v>
      </c>
      <c r="C2000" s="371">
        <v>2024</v>
      </c>
      <c r="D2000" s="371" t="s">
        <v>6</v>
      </c>
      <c r="E2000" s="371">
        <v>0.90909090909090895</v>
      </c>
    </row>
    <row r="2001" spans="1:5">
      <c r="A2001" s="371">
        <v>66</v>
      </c>
      <c r="B2001" s="371" t="s">
        <v>99</v>
      </c>
      <c r="C2001" s="371">
        <v>2024</v>
      </c>
      <c r="D2001" s="371" t="s">
        <v>6</v>
      </c>
      <c r="E2001" s="371">
        <v>5.60606060606061</v>
      </c>
    </row>
    <row r="2002" spans="1:5">
      <c r="A2002" s="371">
        <v>68</v>
      </c>
      <c r="B2002" s="371" t="s">
        <v>100</v>
      </c>
      <c r="C2002" s="371">
        <v>2024</v>
      </c>
      <c r="D2002" s="371" t="s">
        <v>6</v>
      </c>
      <c r="E2002" s="371">
        <v>8.1818181818181799</v>
      </c>
    </row>
    <row r="2003" spans="1:5">
      <c r="A2003" s="371">
        <v>70</v>
      </c>
      <c r="B2003" s="371" t="s">
        <v>101</v>
      </c>
      <c r="C2003" s="371">
        <v>2024</v>
      </c>
      <c r="D2003" s="371" t="s">
        <v>6</v>
      </c>
      <c r="E2003" s="371">
        <v>9.3939393939393891</v>
      </c>
    </row>
    <row r="2004" spans="1:5">
      <c r="A2004" s="371">
        <v>73</v>
      </c>
      <c r="B2004" s="371" t="s">
        <v>102</v>
      </c>
      <c r="C2004" s="371">
        <v>2024</v>
      </c>
      <c r="D2004" s="371" t="s">
        <v>6</v>
      </c>
      <c r="E2004" s="371">
        <v>9.8484848484848495</v>
      </c>
    </row>
    <row r="2005" spans="1:5">
      <c r="A2005" s="371">
        <v>76</v>
      </c>
      <c r="B2005" s="371" t="s">
        <v>103</v>
      </c>
      <c r="C2005" s="371">
        <v>2024</v>
      </c>
      <c r="D2005" s="371" t="s">
        <v>6</v>
      </c>
      <c r="E2005" s="371">
        <v>4.6969696969696999</v>
      </c>
    </row>
    <row r="2006" spans="1:5">
      <c r="A2006" s="371">
        <v>81</v>
      </c>
      <c r="B2006" s="371" t="s">
        <v>104</v>
      </c>
      <c r="C2006" s="371">
        <v>2024</v>
      </c>
      <c r="D2006" s="371" t="s">
        <v>6</v>
      </c>
      <c r="E2006" s="371">
        <v>9.0909090909090899</v>
      </c>
    </row>
    <row r="2007" spans="1:5">
      <c r="A2007" s="371">
        <v>85</v>
      </c>
      <c r="B2007" s="371" t="s">
        <v>105</v>
      </c>
      <c r="C2007" s="371">
        <v>2024</v>
      </c>
      <c r="D2007" s="371" t="s">
        <v>6</v>
      </c>
      <c r="E2007" s="371">
        <v>1.6666666666666701</v>
      </c>
    </row>
    <row r="2008" spans="1:5">
      <c r="A2008" s="371">
        <v>86</v>
      </c>
      <c r="B2008" s="371" t="s">
        <v>106</v>
      </c>
      <c r="C2008" s="371">
        <v>2024</v>
      </c>
      <c r="D2008" s="371" t="s">
        <v>6</v>
      </c>
      <c r="E2008" s="371">
        <v>1.36363636363636</v>
      </c>
    </row>
    <row r="2009" spans="1:5">
      <c r="A2009" s="371">
        <v>88</v>
      </c>
      <c r="B2009" s="371" t="s">
        <v>107</v>
      </c>
      <c r="C2009" s="371">
        <v>2024</v>
      </c>
      <c r="D2009" s="371" t="s">
        <v>6</v>
      </c>
      <c r="E2009" s="371">
        <v>5</v>
      </c>
    </row>
    <row r="2010" spans="1:5">
      <c r="A2010" s="371">
        <v>91</v>
      </c>
      <c r="B2010" s="371" t="s">
        <v>108</v>
      </c>
      <c r="C2010" s="371">
        <v>2024</v>
      </c>
      <c r="D2010" s="371" t="s">
        <v>6</v>
      </c>
      <c r="E2010" s="371">
        <v>8.6363636363636402</v>
      </c>
    </row>
    <row r="2011" spans="1:5">
      <c r="A2011" s="371">
        <v>94</v>
      </c>
      <c r="B2011" s="371" t="s">
        <v>109</v>
      </c>
      <c r="C2011" s="371">
        <v>2024</v>
      </c>
      <c r="D2011" s="371" t="s">
        <v>6</v>
      </c>
      <c r="E2011" s="371">
        <v>1.2121212121212099</v>
      </c>
    </row>
    <row r="2012" spans="1:5">
      <c r="A2012" s="371">
        <v>95</v>
      </c>
      <c r="B2012" s="371" t="s">
        <v>110</v>
      </c>
      <c r="C2012" s="371">
        <v>2024</v>
      </c>
      <c r="D2012" s="371" t="s">
        <v>6</v>
      </c>
      <c r="E2012" s="371">
        <v>0.15151515151515199</v>
      </c>
    </row>
    <row r="2013" spans="1:5">
      <c r="A2013" s="371">
        <v>97</v>
      </c>
      <c r="B2013" s="371" t="s">
        <v>111</v>
      </c>
      <c r="C2013" s="371">
        <v>2024</v>
      </c>
      <c r="D2013" s="371" t="s">
        <v>6</v>
      </c>
      <c r="E2013" s="371">
        <v>7.2727272727272698</v>
      </c>
    </row>
    <row r="2014" spans="1:5">
      <c r="A2014" s="371">
        <v>99</v>
      </c>
      <c r="B2014" s="371" t="s">
        <v>112</v>
      </c>
      <c r="C2014" s="371">
        <v>2024</v>
      </c>
      <c r="D2014" s="371" t="s">
        <v>6</v>
      </c>
      <c r="E2014" s="371">
        <v>0.45454545454545497</v>
      </c>
    </row>
    <row r="2015" spans="1:5">
      <c r="A2015" s="371">
        <v>5</v>
      </c>
      <c r="B2015" s="371" t="s">
        <v>79</v>
      </c>
      <c r="C2015" s="371">
        <v>2023</v>
      </c>
      <c r="D2015" s="371" t="s">
        <v>6</v>
      </c>
      <c r="E2015" s="371">
        <v>8.0303030303030294</v>
      </c>
    </row>
    <row r="2016" spans="1:5">
      <c r="A2016" s="371">
        <v>8</v>
      </c>
      <c r="B2016" s="371" t="s">
        <v>81</v>
      </c>
      <c r="C2016" s="371">
        <v>2023</v>
      </c>
      <c r="D2016" s="371" t="s">
        <v>6</v>
      </c>
      <c r="E2016" s="371">
        <v>2.5757575757575801</v>
      </c>
    </row>
    <row r="2017" spans="1:5">
      <c r="A2017" s="371">
        <v>11</v>
      </c>
      <c r="B2017" s="371" t="s">
        <v>82</v>
      </c>
      <c r="C2017" s="371">
        <v>2023</v>
      </c>
      <c r="D2017" s="371" t="s">
        <v>6</v>
      </c>
      <c r="E2017" s="371">
        <v>5.4545454545454497</v>
      </c>
    </row>
    <row r="2018" spans="1:5">
      <c r="A2018" s="371">
        <v>13</v>
      </c>
      <c r="B2018" s="371" t="s">
        <v>83</v>
      </c>
      <c r="C2018" s="371">
        <v>2023</v>
      </c>
      <c r="D2018" s="371" t="s">
        <v>6</v>
      </c>
      <c r="E2018" s="371">
        <v>6.0606060606060597</v>
      </c>
    </row>
    <row r="2019" spans="1:5">
      <c r="A2019" s="371">
        <v>15</v>
      </c>
      <c r="B2019" s="371" t="s">
        <v>84</v>
      </c>
      <c r="C2019" s="371">
        <v>2023</v>
      </c>
      <c r="D2019" s="371" t="s">
        <v>6</v>
      </c>
      <c r="E2019" s="371">
        <v>2.8787878787878798</v>
      </c>
    </row>
    <row r="2020" spans="1:5">
      <c r="A2020" s="371">
        <v>17</v>
      </c>
      <c r="B2020" s="371" t="s">
        <v>85</v>
      </c>
      <c r="C2020" s="371">
        <v>2023</v>
      </c>
      <c r="D2020" s="371" t="s">
        <v>6</v>
      </c>
      <c r="E2020" s="371">
        <v>5.3030303030303001</v>
      </c>
    </row>
    <row r="2021" spans="1:5">
      <c r="A2021" s="371">
        <v>18</v>
      </c>
      <c r="B2021" s="371" t="s">
        <v>86</v>
      </c>
      <c r="C2021" s="371">
        <v>2023</v>
      </c>
      <c r="D2021" s="371" t="s">
        <v>6</v>
      </c>
      <c r="E2021" s="371">
        <v>3.4848484848484902</v>
      </c>
    </row>
    <row r="2022" spans="1:5">
      <c r="A2022" s="371">
        <v>19</v>
      </c>
      <c r="B2022" s="371" t="s">
        <v>87</v>
      </c>
      <c r="C2022" s="371">
        <v>2023</v>
      </c>
      <c r="D2022" s="371" t="s">
        <v>6</v>
      </c>
      <c r="E2022" s="371">
        <v>8.4848484848484809</v>
      </c>
    </row>
    <row r="2023" spans="1:5">
      <c r="A2023" s="371">
        <v>20</v>
      </c>
      <c r="B2023" s="371" t="s">
        <v>88</v>
      </c>
      <c r="C2023" s="371">
        <v>2023</v>
      </c>
      <c r="D2023" s="371" t="s">
        <v>6</v>
      </c>
      <c r="E2023" s="371">
        <v>3.3333333333333299</v>
      </c>
    </row>
    <row r="2024" spans="1:5">
      <c r="A2024" s="371">
        <v>23</v>
      </c>
      <c r="B2024" s="371" t="s">
        <v>89</v>
      </c>
      <c r="C2024" s="371">
        <v>2023</v>
      </c>
      <c r="D2024" s="371" t="s">
        <v>6</v>
      </c>
      <c r="E2024" s="371">
        <v>1.9696969696969699</v>
      </c>
    </row>
    <row r="2025" spans="1:5">
      <c r="A2025" s="371">
        <v>25</v>
      </c>
      <c r="B2025" s="371" t="s">
        <v>90</v>
      </c>
      <c r="C2025" s="371">
        <v>2023</v>
      </c>
      <c r="D2025" s="371" t="s">
        <v>6</v>
      </c>
      <c r="E2025" s="371">
        <v>5.9090909090909101</v>
      </c>
    </row>
    <row r="2026" spans="1:5">
      <c r="A2026" s="371">
        <v>27</v>
      </c>
      <c r="B2026" s="371" t="s">
        <v>91</v>
      </c>
      <c r="C2026" s="371">
        <v>2023</v>
      </c>
      <c r="D2026" s="371" t="s">
        <v>6</v>
      </c>
      <c r="E2026" s="371">
        <v>3.9393939393939399</v>
      </c>
    </row>
    <row r="2027" spans="1:5">
      <c r="A2027" s="371">
        <v>41</v>
      </c>
      <c r="B2027" s="371" t="s">
        <v>92</v>
      </c>
      <c r="C2027" s="371">
        <v>2023</v>
      </c>
      <c r="D2027" s="371" t="s">
        <v>6</v>
      </c>
      <c r="E2027" s="371">
        <v>4.39393939393939</v>
      </c>
    </row>
    <row r="2028" spans="1:5">
      <c r="A2028" s="371">
        <v>44</v>
      </c>
      <c r="B2028" s="371" t="s">
        <v>93</v>
      </c>
      <c r="C2028" s="371">
        <v>2023</v>
      </c>
      <c r="D2028" s="371" t="s">
        <v>6</v>
      </c>
      <c r="E2028" s="371">
        <v>7.1212121212121202</v>
      </c>
    </row>
    <row r="2029" spans="1:5">
      <c r="A2029" s="371">
        <v>47</v>
      </c>
      <c r="B2029" s="371" t="s">
        <v>94</v>
      </c>
      <c r="C2029" s="371">
        <v>2023</v>
      </c>
      <c r="D2029" s="371" t="s">
        <v>6</v>
      </c>
      <c r="E2029" s="371">
        <v>3.1818181818181799</v>
      </c>
    </row>
    <row r="2030" spans="1:5">
      <c r="A2030" s="371">
        <v>50</v>
      </c>
      <c r="B2030" s="371" t="s">
        <v>95</v>
      </c>
      <c r="C2030" s="371">
        <v>2023</v>
      </c>
      <c r="D2030" s="371" t="s">
        <v>6</v>
      </c>
      <c r="E2030" s="371">
        <v>7.5757575757575797</v>
      </c>
    </row>
    <row r="2031" spans="1:5">
      <c r="A2031" s="371">
        <v>52</v>
      </c>
      <c r="B2031" s="371" t="s">
        <v>96</v>
      </c>
      <c r="C2031" s="371">
        <v>2023</v>
      </c>
      <c r="D2031" s="371" t="s">
        <v>6</v>
      </c>
      <c r="E2031" s="371">
        <v>6.8181818181818201</v>
      </c>
    </row>
    <row r="2032" spans="1:5">
      <c r="A2032" s="371">
        <v>54</v>
      </c>
      <c r="B2032" s="371" t="s">
        <v>97</v>
      </c>
      <c r="C2032" s="371">
        <v>2023</v>
      </c>
      <c r="D2032" s="371" t="s">
        <v>6</v>
      </c>
      <c r="E2032" s="371">
        <v>8.3333333333333304</v>
      </c>
    </row>
    <row r="2033" spans="1:5">
      <c r="A2033" s="371">
        <v>63</v>
      </c>
      <c r="B2033" s="371" t="s">
        <v>98</v>
      </c>
      <c r="C2033" s="371">
        <v>2023</v>
      </c>
      <c r="D2033" s="371" t="s">
        <v>6</v>
      </c>
      <c r="E2033" s="371">
        <v>2.7272727272727302</v>
      </c>
    </row>
    <row r="2034" spans="1:5">
      <c r="A2034" s="371">
        <v>66</v>
      </c>
      <c r="B2034" s="371" t="s">
        <v>99</v>
      </c>
      <c r="C2034" s="371">
        <v>2023</v>
      </c>
      <c r="D2034" s="371" t="s">
        <v>6</v>
      </c>
      <c r="E2034" s="371">
        <v>4.5454545454545396</v>
      </c>
    </row>
    <row r="2035" spans="1:5">
      <c r="A2035" s="371">
        <v>68</v>
      </c>
      <c r="B2035" s="371" t="s">
        <v>100</v>
      </c>
      <c r="C2035" s="371">
        <v>2023</v>
      </c>
      <c r="D2035" s="371" t="s">
        <v>6</v>
      </c>
      <c r="E2035" s="371">
        <v>9.2424242424242404</v>
      </c>
    </row>
    <row r="2036" spans="1:5">
      <c r="A2036" s="371">
        <v>70</v>
      </c>
      <c r="B2036" s="371" t="s">
        <v>101</v>
      </c>
      <c r="C2036" s="371">
        <v>2023</v>
      </c>
      <c r="D2036" s="371" t="s">
        <v>6</v>
      </c>
      <c r="E2036" s="371">
        <v>6.9696969696969697</v>
      </c>
    </row>
    <row r="2037" spans="1:5">
      <c r="A2037" s="371">
        <v>73</v>
      </c>
      <c r="B2037" s="371" t="s">
        <v>102</v>
      </c>
      <c r="C2037" s="371">
        <v>2023</v>
      </c>
      <c r="D2037" s="371" t="s">
        <v>6</v>
      </c>
      <c r="E2037" s="371">
        <v>10</v>
      </c>
    </row>
    <row r="2038" spans="1:5">
      <c r="A2038" s="371">
        <v>76</v>
      </c>
      <c r="B2038" s="371" t="s">
        <v>103</v>
      </c>
      <c r="C2038" s="371">
        <v>2023</v>
      </c>
      <c r="D2038" s="371" t="s">
        <v>6</v>
      </c>
      <c r="E2038" s="371">
        <v>5.1515151515151496</v>
      </c>
    </row>
    <row r="2039" spans="1:5">
      <c r="A2039" s="371">
        <v>81</v>
      </c>
      <c r="B2039" s="371" t="s">
        <v>104</v>
      </c>
      <c r="C2039" s="371">
        <v>2023</v>
      </c>
      <c r="D2039" s="371" t="s">
        <v>6</v>
      </c>
      <c r="E2039" s="371">
        <v>1.8181818181818199</v>
      </c>
    </row>
    <row r="2040" spans="1:5">
      <c r="A2040" s="371">
        <v>85</v>
      </c>
      <c r="B2040" s="371" t="s">
        <v>105</v>
      </c>
      <c r="C2040" s="371">
        <v>2023</v>
      </c>
      <c r="D2040" s="371" t="s">
        <v>6</v>
      </c>
      <c r="E2040" s="371">
        <v>1.51515151515152</v>
      </c>
    </row>
    <row r="2041" spans="1:5">
      <c r="A2041" s="371">
        <v>86</v>
      </c>
      <c r="B2041" s="371" t="s">
        <v>106</v>
      </c>
      <c r="C2041" s="371">
        <v>2023</v>
      </c>
      <c r="D2041" s="371" t="s">
        <v>6</v>
      </c>
      <c r="E2041" s="371">
        <v>6.5151515151515103</v>
      </c>
    </row>
    <row r="2042" spans="1:5">
      <c r="A2042" s="371">
        <v>88</v>
      </c>
      <c r="B2042" s="371" t="s">
        <v>107</v>
      </c>
      <c r="C2042" s="371">
        <v>2023</v>
      </c>
      <c r="D2042" s="371" t="s">
        <v>6</v>
      </c>
      <c r="E2042" s="371">
        <v>2.4242424242424199</v>
      </c>
    </row>
    <row r="2043" spans="1:5">
      <c r="A2043" s="371">
        <v>91</v>
      </c>
      <c r="B2043" s="371" t="s">
        <v>108</v>
      </c>
      <c r="C2043" s="371">
        <v>2023</v>
      </c>
      <c r="D2043" s="371" t="s">
        <v>6</v>
      </c>
      <c r="E2043" s="371">
        <v>1.0606060606060601</v>
      </c>
    </row>
    <row r="2044" spans="1:5">
      <c r="A2044" s="371">
        <v>94</v>
      </c>
      <c r="B2044" s="371" t="s">
        <v>109</v>
      </c>
      <c r="C2044" s="371">
        <v>2023</v>
      </c>
      <c r="D2044" s="371" t="s">
        <v>6</v>
      </c>
      <c r="E2044" s="371">
        <v>0.75757575757575801</v>
      </c>
    </row>
    <row r="2045" spans="1:5">
      <c r="A2045" s="371">
        <v>95</v>
      </c>
      <c r="B2045" s="371" t="s">
        <v>110</v>
      </c>
      <c r="C2045" s="371">
        <v>2023</v>
      </c>
      <c r="D2045" s="371" t="s">
        <v>6</v>
      </c>
      <c r="E2045" s="371">
        <v>2.2727272727272698</v>
      </c>
    </row>
    <row r="2046" spans="1:5">
      <c r="A2046" s="371">
        <v>97</v>
      </c>
      <c r="B2046" s="371" t="s">
        <v>111</v>
      </c>
      <c r="C2046" s="371">
        <v>2023</v>
      </c>
      <c r="D2046" s="371" t="s">
        <v>6</v>
      </c>
      <c r="E2046" s="371">
        <v>0.30303030303030298</v>
      </c>
    </row>
    <row r="2047" spans="1:5">
      <c r="A2047" s="371">
        <v>99</v>
      </c>
      <c r="B2047" s="371" t="s">
        <v>112</v>
      </c>
      <c r="C2047" s="371">
        <v>2023</v>
      </c>
      <c r="D2047" s="371" t="s">
        <v>6</v>
      </c>
      <c r="E2047" s="371">
        <v>0.60606060606060597</v>
      </c>
    </row>
    <row r="2048" spans="1:5">
      <c r="A2048" s="371">
        <v>5</v>
      </c>
      <c r="B2048" s="371" t="s">
        <v>79</v>
      </c>
      <c r="C2048" s="371">
        <v>2024</v>
      </c>
      <c r="D2048" s="371" t="s">
        <v>7</v>
      </c>
      <c r="E2048" s="371">
        <v>4.0909090909090899</v>
      </c>
    </row>
    <row r="2049" spans="1:5">
      <c r="A2049" s="371">
        <v>8</v>
      </c>
      <c r="B2049" s="371" t="s">
        <v>81</v>
      </c>
      <c r="C2049" s="371">
        <v>2024</v>
      </c>
      <c r="D2049" s="371" t="s">
        <v>7</v>
      </c>
      <c r="E2049" s="371">
        <v>1.8181818181818199</v>
      </c>
    </row>
    <row r="2050" spans="1:5">
      <c r="A2050" s="371">
        <v>11</v>
      </c>
      <c r="B2050" s="371" t="s">
        <v>82</v>
      </c>
      <c r="C2050" s="371">
        <v>2024</v>
      </c>
      <c r="D2050" s="371" t="s">
        <v>7</v>
      </c>
      <c r="E2050" s="371">
        <v>3.6363636363636398</v>
      </c>
    </row>
    <row r="2051" spans="1:5">
      <c r="A2051" s="371">
        <v>13</v>
      </c>
      <c r="B2051" s="371" t="s">
        <v>83</v>
      </c>
      <c r="C2051" s="371">
        <v>2024</v>
      </c>
      <c r="D2051" s="371" t="s">
        <v>7</v>
      </c>
      <c r="E2051" s="371">
        <v>3.3333333333333299</v>
      </c>
    </row>
    <row r="2052" spans="1:5">
      <c r="A2052" s="371">
        <v>15</v>
      </c>
      <c r="B2052" s="371" t="s">
        <v>84</v>
      </c>
      <c r="C2052" s="371">
        <v>2024</v>
      </c>
      <c r="D2052" s="371" t="s">
        <v>7</v>
      </c>
      <c r="E2052" s="371">
        <v>9.5454545454545503</v>
      </c>
    </row>
    <row r="2053" spans="1:5">
      <c r="A2053" s="371">
        <v>17</v>
      </c>
      <c r="B2053" s="371" t="s">
        <v>85</v>
      </c>
      <c r="C2053" s="371">
        <v>2024</v>
      </c>
      <c r="D2053" s="371" t="s">
        <v>7</v>
      </c>
      <c r="E2053" s="371">
        <v>6.6666666666666696</v>
      </c>
    </row>
    <row r="2054" spans="1:5">
      <c r="A2054" s="371">
        <v>18</v>
      </c>
      <c r="B2054" s="371" t="s">
        <v>86</v>
      </c>
      <c r="C2054" s="371">
        <v>2024</v>
      </c>
      <c r="D2054" s="371" t="s">
        <v>7</v>
      </c>
      <c r="E2054" s="371">
        <v>8.6363636363636402</v>
      </c>
    </row>
    <row r="2055" spans="1:5">
      <c r="A2055" s="371">
        <v>19</v>
      </c>
      <c r="B2055" s="371" t="s">
        <v>87</v>
      </c>
      <c r="C2055" s="371">
        <v>2024</v>
      </c>
      <c r="D2055" s="371" t="s">
        <v>7</v>
      </c>
      <c r="E2055" s="371">
        <v>9.8484848484848495</v>
      </c>
    </row>
    <row r="2056" spans="1:5">
      <c r="A2056" s="371">
        <v>20</v>
      </c>
      <c r="B2056" s="371" t="s">
        <v>88</v>
      </c>
      <c r="C2056" s="371">
        <v>2024</v>
      </c>
      <c r="D2056" s="371" t="s">
        <v>7</v>
      </c>
      <c r="E2056" s="371">
        <v>0.90909090909090895</v>
      </c>
    </row>
    <row r="2057" spans="1:5">
      <c r="A2057" s="371">
        <v>23</v>
      </c>
      <c r="B2057" s="371" t="s">
        <v>89</v>
      </c>
      <c r="C2057" s="371">
        <v>2024</v>
      </c>
      <c r="D2057" s="371" t="s">
        <v>7</v>
      </c>
      <c r="E2057" s="371">
        <v>9.0909090909090899</v>
      </c>
    </row>
    <row r="2058" spans="1:5">
      <c r="A2058" s="371">
        <v>25</v>
      </c>
      <c r="B2058" s="371" t="s">
        <v>90</v>
      </c>
      <c r="C2058" s="371">
        <v>2024</v>
      </c>
      <c r="D2058" s="371" t="s">
        <v>7</v>
      </c>
      <c r="E2058" s="371">
        <v>7.7272727272727302</v>
      </c>
    </row>
    <row r="2059" spans="1:5">
      <c r="A2059" s="371">
        <v>27</v>
      </c>
      <c r="B2059" s="371" t="s">
        <v>91</v>
      </c>
      <c r="C2059" s="371">
        <v>2024</v>
      </c>
      <c r="D2059" s="371" t="s">
        <v>7</v>
      </c>
      <c r="E2059" s="371">
        <v>5</v>
      </c>
    </row>
    <row r="2060" spans="1:5">
      <c r="A2060" s="371">
        <v>41</v>
      </c>
      <c r="B2060" s="371" t="s">
        <v>92</v>
      </c>
      <c r="C2060" s="371">
        <v>2024</v>
      </c>
      <c r="D2060" s="371" t="s">
        <v>7</v>
      </c>
      <c r="E2060" s="371">
        <v>9.6969696969697008</v>
      </c>
    </row>
    <row r="2061" spans="1:5">
      <c r="A2061" s="371">
        <v>44</v>
      </c>
      <c r="B2061" s="371" t="s">
        <v>93</v>
      </c>
      <c r="C2061" s="371">
        <v>2024</v>
      </c>
      <c r="D2061" s="371" t="s">
        <v>7</v>
      </c>
      <c r="E2061" s="371">
        <v>7.8787878787878798</v>
      </c>
    </row>
    <row r="2062" spans="1:5">
      <c r="A2062" s="371">
        <v>47</v>
      </c>
      <c r="B2062" s="371" t="s">
        <v>94</v>
      </c>
      <c r="C2062" s="371">
        <v>2024</v>
      </c>
      <c r="D2062" s="371" t="s">
        <v>7</v>
      </c>
      <c r="E2062" s="371">
        <v>5.4545454545454497</v>
      </c>
    </row>
    <row r="2063" spans="1:5">
      <c r="A2063" s="371">
        <v>50</v>
      </c>
      <c r="B2063" s="371" t="s">
        <v>95</v>
      </c>
      <c r="C2063" s="371">
        <v>2024</v>
      </c>
      <c r="D2063" s="371" t="s">
        <v>7</v>
      </c>
      <c r="E2063" s="371">
        <v>9.3939393939393891</v>
      </c>
    </row>
    <row r="2064" spans="1:5">
      <c r="A2064" s="371">
        <v>52</v>
      </c>
      <c r="B2064" s="371" t="s">
        <v>96</v>
      </c>
      <c r="C2064" s="371">
        <v>2024</v>
      </c>
      <c r="D2064" s="371" t="s">
        <v>7</v>
      </c>
      <c r="E2064" s="371">
        <v>4.6969696969696999</v>
      </c>
    </row>
    <row r="2065" spans="1:5">
      <c r="A2065" s="371">
        <v>54</v>
      </c>
      <c r="B2065" s="371" t="s">
        <v>97</v>
      </c>
      <c r="C2065" s="371">
        <v>2024</v>
      </c>
      <c r="D2065" s="371" t="s">
        <v>7</v>
      </c>
      <c r="E2065" s="371">
        <v>5.7575757575757596</v>
      </c>
    </row>
    <row r="2066" spans="1:5">
      <c r="A2066" s="371">
        <v>63</v>
      </c>
      <c r="B2066" s="371" t="s">
        <v>98</v>
      </c>
      <c r="C2066" s="371">
        <v>2024</v>
      </c>
      <c r="D2066" s="371" t="s">
        <v>7</v>
      </c>
      <c r="E2066" s="371">
        <v>2.7272727272727302</v>
      </c>
    </row>
    <row r="2067" spans="1:5">
      <c r="A2067" s="371">
        <v>66</v>
      </c>
      <c r="B2067" s="371" t="s">
        <v>99</v>
      </c>
      <c r="C2067" s="371">
        <v>2024</v>
      </c>
      <c r="D2067" s="371" t="s">
        <v>7</v>
      </c>
      <c r="E2067" s="371">
        <v>2.5757575757575801</v>
      </c>
    </row>
    <row r="2068" spans="1:5">
      <c r="A2068" s="371">
        <v>68</v>
      </c>
      <c r="B2068" s="371" t="s">
        <v>100</v>
      </c>
      <c r="C2068" s="371">
        <v>2024</v>
      </c>
      <c r="D2068" s="371" t="s">
        <v>7</v>
      </c>
      <c r="E2068" s="371">
        <v>8.0303030303030294</v>
      </c>
    </row>
    <row r="2069" spans="1:5">
      <c r="A2069" s="371">
        <v>70</v>
      </c>
      <c r="B2069" s="371" t="s">
        <v>101</v>
      </c>
      <c r="C2069" s="371">
        <v>2024</v>
      </c>
      <c r="D2069" s="371" t="s">
        <v>7</v>
      </c>
      <c r="E2069" s="371">
        <v>3.9393939393939399</v>
      </c>
    </row>
    <row r="2070" spans="1:5">
      <c r="A2070" s="371">
        <v>73</v>
      </c>
      <c r="B2070" s="371" t="s">
        <v>102</v>
      </c>
      <c r="C2070" s="371">
        <v>2024</v>
      </c>
      <c r="D2070" s="371" t="s">
        <v>7</v>
      </c>
      <c r="E2070" s="371">
        <v>8.3333333333333304</v>
      </c>
    </row>
    <row r="2071" spans="1:5">
      <c r="A2071" s="371">
        <v>76</v>
      </c>
      <c r="B2071" s="371" t="s">
        <v>103</v>
      </c>
      <c r="C2071" s="371">
        <v>2024</v>
      </c>
      <c r="D2071" s="371" t="s">
        <v>7</v>
      </c>
      <c r="E2071" s="371">
        <v>5.3030303030303001</v>
      </c>
    </row>
    <row r="2072" spans="1:5">
      <c r="A2072" s="371">
        <v>81</v>
      </c>
      <c r="B2072" s="371" t="s">
        <v>104</v>
      </c>
      <c r="C2072" s="371">
        <v>2024</v>
      </c>
      <c r="D2072" s="371" t="s">
        <v>7</v>
      </c>
      <c r="E2072" s="371">
        <v>7.1212121212121202</v>
      </c>
    </row>
    <row r="2073" spans="1:5">
      <c r="A2073" s="371">
        <v>85</v>
      </c>
      <c r="B2073" s="371" t="s">
        <v>105</v>
      </c>
      <c r="C2073" s="371">
        <v>2024</v>
      </c>
      <c r="D2073" s="371" t="s">
        <v>7</v>
      </c>
      <c r="E2073" s="371">
        <v>1.9696969696969699</v>
      </c>
    </row>
    <row r="2074" spans="1:5">
      <c r="A2074" s="371">
        <v>86</v>
      </c>
      <c r="B2074" s="371" t="s">
        <v>106</v>
      </c>
      <c r="C2074" s="371">
        <v>2024</v>
      </c>
      <c r="D2074" s="371" t="s">
        <v>7</v>
      </c>
      <c r="E2074" s="371">
        <v>6.2121212121212102</v>
      </c>
    </row>
    <row r="2075" spans="1:5">
      <c r="A2075" s="371">
        <v>88</v>
      </c>
      <c r="B2075" s="371" t="s">
        <v>107</v>
      </c>
      <c r="C2075" s="371">
        <v>2024</v>
      </c>
      <c r="D2075" s="371" t="s">
        <v>7</v>
      </c>
      <c r="E2075" s="371">
        <v>9.2424242424242404</v>
      </c>
    </row>
    <row r="2076" spans="1:5">
      <c r="A2076" s="371">
        <v>91</v>
      </c>
      <c r="B2076" s="371" t="s">
        <v>108</v>
      </c>
      <c r="C2076" s="371">
        <v>2024</v>
      </c>
      <c r="D2076" s="371" t="s">
        <v>7</v>
      </c>
      <c r="E2076" s="371">
        <v>3.7878787878787898</v>
      </c>
    </row>
    <row r="2077" spans="1:5">
      <c r="A2077" s="371">
        <v>94</v>
      </c>
      <c r="B2077" s="371" t="s">
        <v>109</v>
      </c>
      <c r="C2077" s="371">
        <v>2024</v>
      </c>
      <c r="D2077" s="371" t="s">
        <v>7</v>
      </c>
      <c r="E2077" s="371">
        <v>1.2121212121212099</v>
      </c>
    </row>
    <row r="2078" spans="1:5">
      <c r="A2078" s="371">
        <v>95</v>
      </c>
      <c r="B2078" s="371" t="s">
        <v>110</v>
      </c>
      <c r="C2078" s="371">
        <v>2024</v>
      </c>
      <c r="D2078" s="371" t="s">
        <v>7</v>
      </c>
      <c r="E2078" s="371">
        <v>5.1515151515151496</v>
      </c>
    </row>
    <row r="2079" spans="1:5">
      <c r="A2079" s="371">
        <v>97</v>
      </c>
      <c r="B2079" s="371" t="s">
        <v>111</v>
      </c>
      <c r="C2079" s="371">
        <v>2024</v>
      </c>
      <c r="D2079" s="371" t="s">
        <v>7</v>
      </c>
      <c r="E2079" s="371">
        <v>0.15151515151515199</v>
      </c>
    </row>
    <row r="2080" spans="1:5">
      <c r="A2080" s="371">
        <v>99</v>
      </c>
      <c r="B2080" s="371" t="s">
        <v>112</v>
      </c>
      <c r="C2080" s="371">
        <v>2024</v>
      </c>
      <c r="D2080" s="371" t="s">
        <v>7</v>
      </c>
      <c r="E2080" s="371">
        <v>0.45454545454545497</v>
      </c>
    </row>
    <row r="2081" spans="1:5">
      <c r="A2081" s="371">
        <v>5</v>
      </c>
      <c r="B2081" s="371" t="s">
        <v>79</v>
      </c>
      <c r="C2081" s="371">
        <v>2023</v>
      </c>
      <c r="D2081" s="371" t="s">
        <v>7</v>
      </c>
      <c r="E2081" s="371">
        <v>4.2424242424242404</v>
      </c>
    </row>
    <row r="2082" spans="1:5">
      <c r="A2082" s="371">
        <v>8</v>
      </c>
      <c r="B2082" s="371" t="s">
        <v>81</v>
      </c>
      <c r="C2082" s="371">
        <v>2023</v>
      </c>
      <c r="D2082" s="371" t="s">
        <v>7</v>
      </c>
      <c r="E2082" s="371">
        <v>1.36363636363636</v>
      </c>
    </row>
    <row r="2083" spans="1:5">
      <c r="A2083" s="371">
        <v>11</v>
      </c>
      <c r="B2083" s="371" t="s">
        <v>82</v>
      </c>
      <c r="C2083" s="371">
        <v>2023</v>
      </c>
      <c r="D2083" s="371" t="s">
        <v>7</v>
      </c>
      <c r="E2083" s="371">
        <v>3.0303030303030298</v>
      </c>
    </row>
    <row r="2084" spans="1:5">
      <c r="A2084" s="371">
        <v>13</v>
      </c>
      <c r="B2084" s="371" t="s">
        <v>83</v>
      </c>
      <c r="C2084" s="371">
        <v>2023</v>
      </c>
      <c r="D2084" s="371" t="s">
        <v>7</v>
      </c>
      <c r="E2084" s="371">
        <v>2.8787878787878798</v>
      </c>
    </row>
    <row r="2085" spans="1:5">
      <c r="A2085" s="371">
        <v>15</v>
      </c>
      <c r="B2085" s="371" t="s">
        <v>84</v>
      </c>
      <c r="C2085" s="371">
        <v>2023</v>
      </c>
      <c r="D2085" s="371" t="s">
        <v>7</v>
      </c>
      <c r="E2085" s="371">
        <v>2.4242424242424199</v>
      </c>
    </row>
    <row r="2086" spans="1:5">
      <c r="A2086" s="371">
        <v>17</v>
      </c>
      <c r="B2086" s="371" t="s">
        <v>85</v>
      </c>
      <c r="C2086" s="371">
        <v>2023</v>
      </c>
      <c r="D2086" s="371" t="s">
        <v>7</v>
      </c>
      <c r="E2086" s="371">
        <v>4.5454545454545396</v>
      </c>
    </row>
    <row r="2087" spans="1:5">
      <c r="A2087" s="371">
        <v>18</v>
      </c>
      <c r="B2087" s="371" t="s">
        <v>86</v>
      </c>
      <c r="C2087" s="371">
        <v>2023</v>
      </c>
      <c r="D2087" s="371" t="s">
        <v>7</v>
      </c>
      <c r="E2087" s="371">
        <v>2.2727272727272698</v>
      </c>
    </row>
    <row r="2088" spans="1:5">
      <c r="A2088" s="371">
        <v>19</v>
      </c>
      <c r="B2088" s="371" t="s">
        <v>87</v>
      </c>
      <c r="C2088" s="371">
        <v>2023</v>
      </c>
      <c r="D2088" s="371" t="s">
        <v>7</v>
      </c>
      <c r="E2088" s="371">
        <v>8.4848484848484809</v>
      </c>
    </row>
    <row r="2089" spans="1:5">
      <c r="A2089" s="371">
        <v>20</v>
      </c>
      <c r="B2089" s="371" t="s">
        <v>88</v>
      </c>
      <c r="C2089" s="371">
        <v>2023</v>
      </c>
      <c r="D2089" s="371" t="s">
        <v>7</v>
      </c>
      <c r="E2089" s="371">
        <v>0.60606060606060597</v>
      </c>
    </row>
    <row r="2090" spans="1:5">
      <c r="A2090" s="371">
        <v>23</v>
      </c>
      <c r="B2090" s="371" t="s">
        <v>89</v>
      </c>
      <c r="C2090" s="371">
        <v>2023</v>
      </c>
      <c r="D2090" s="371" t="s">
        <v>7</v>
      </c>
      <c r="E2090" s="371">
        <v>8.7878787878787907</v>
      </c>
    </row>
    <row r="2091" spans="1:5">
      <c r="A2091" s="371">
        <v>25</v>
      </c>
      <c r="B2091" s="371" t="s">
        <v>90</v>
      </c>
      <c r="C2091" s="371">
        <v>2023</v>
      </c>
      <c r="D2091" s="371" t="s">
        <v>7</v>
      </c>
      <c r="E2091" s="371">
        <v>8.1818181818181799</v>
      </c>
    </row>
    <row r="2092" spans="1:5">
      <c r="A2092" s="371">
        <v>27</v>
      </c>
      <c r="B2092" s="371" t="s">
        <v>91</v>
      </c>
      <c r="C2092" s="371">
        <v>2023</v>
      </c>
      <c r="D2092" s="371" t="s">
        <v>7</v>
      </c>
      <c r="E2092" s="371">
        <v>10</v>
      </c>
    </row>
    <row r="2093" spans="1:5">
      <c r="A2093" s="371">
        <v>41</v>
      </c>
      <c r="B2093" s="371" t="s">
        <v>92</v>
      </c>
      <c r="C2093" s="371">
        <v>2023</v>
      </c>
      <c r="D2093" s="371" t="s">
        <v>7</v>
      </c>
      <c r="E2093" s="371">
        <v>7.4242424242424203</v>
      </c>
    </row>
    <row r="2094" spans="1:5">
      <c r="A2094" s="371">
        <v>44</v>
      </c>
      <c r="B2094" s="371" t="s">
        <v>93</v>
      </c>
      <c r="C2094" s="371">
        <v>2023</v>
      </c>
      <c r="D2094" s="371" t="s">
        <v>7</v>
      </c>
      <c r="E2094" s="371">
        <v>6.9696969696969697</v>
      </c>
    </row>
    <row r="2095" spans="1:5">
      <c r="A2095" s="371">
        <v>47</v>
      </c>
      <c r="B2095" s="371" t="s">
        <v>94</v>
      </c>
      <c r="C2095" s="371">
        <v>2023</v>
      </c>
      <c r="D2095" s="371" t="s">
        <v>7</v>
      </c>
      <c r="E2095" s="371">
        <v>6.8181818181818201</v>
      </c>
    </row>
    <row r="2096" spans="1:5">
      <c r="A2096" s="371">
        <v>50</v>
      </c>
      <c r="B2096" s="371" t="s">
        <v>95</v>
      </c>
      <c r="C2096" s="371">
        <v>2023</v>
      </c>
      <c r="D2096" s="371" t="s">
        <v>7</v>
      </c>
      <c r="E2096" s="371">
        <v>6.0606060606060597</v>
      </c>
    </row>
    <row r="2097" spans="1:5">
      <c r="A2097" s="371">
        <v>52</v>
      </c>
      <c r="B2097" s="371" t="s">
        <v>96</v>
      </c>
      <c r="C2097" s="371">
        <v>2023</v>
      </c>
      <c r="D2097" s="371" t="s">
        <v>7</v>
      </c>
      <c r="E2097" s="371">
        <v>8.9393939393939394</v>
      </c>
    </row>
    <row r="2098" spans="1:5">
      <c r="A2098" s="371">
        <v>54</v>
      </c>
      <c r="B2098" s="371" t="s">
        <v>97</v>
      </c>
      <c r="C2098" s="371">
        <v>2023</v>
      </c>
      <c r="D2098" s="371" t="s">
        <v>7</v>
      </c>
      <c r="E2098" s="371">
        <v>4.8484848484848504</v>
      </c>
    </row>
    <row r="2099" spans="1:5">
      <c r="A2099" s="371">
        <v>63</v>
      </c>
      <c r="B2099" s="371" t="s">
        <v>98</v>
      </c>
      <c r="C2099" s="371">
        <v>2023</v>
      </c>
      <c r="D2099" s="371" t="s">
        <v>7</v>
      </c>
      <c r="E2099" s="371">
        <v>3.1818181818181799</v>
      </c>
    </row>
    <row r="2100" spans="1:5">
      <c r="A2100" s="371">
        <v>66</v>
      </c>
      <c r="B2100" s="371" t="s">
        <v>99</v>
      </c>
      <c r="C2100" s="371">
        <v>2023</v>
      </c>
      <c r="D2100" s="371" t="s">
        <v>7</v>
      </c>
      <c r="E2100" s="371">
        <v>1.51515151515152</v>
      </c>
    </row>
    <row r="2101" spans="1:5">
      <c r="A2101" s="371">
        <v>68</v>
      </c>
      <c r="B2101" s="371" t="s">
        <v>100</v>
      </c>
      <c r="C2101" s="371">
        <v>2023</v>
      </c>
      <c r="D2101" s="371" t="s">
        <v>7</v>
      </c>
      <c r="E2101" s="371">
        <v>6.3636363636363598</v>
      </c>
    </row>
    <row r="2102" spans="1:5">
      <c r="A2102" s="371">
        <v>70</v>
      </c>
      <c r="B2102" s="371" t="s">
        <v>101</v>
      </c>
      <c r="C2102" s="371">
        <v>2023</v>
      </c>
      <c r="D2102" s="371" t="s">
        <v>7</v>
      </c>
      <c r="E2102" s="371">
        <v>4.39393939393939</v>
      </c>
    </row>
    <row r="2103" spans="1:5">
      <c r="A2103" s="371">
        <v>73</v>
      </c>
      <c r="B2103" s="371" t="s">
        <v>102</v>
      </c>
      <c r="C2103" s="371">
        <v>2023</v>
      </c>
      <c r="D2103" s="371" t="s">
        <v>7</v>
      </c>
      <c r="E2103" s="371">
        <v>5.60606060606061</v>
      </c>
    </row>
    <row r="2104" spans="1:5">
      <c r="A2104" s="371">
        <v>76</v>
      </c>
      <c r="B2104" s="371" t="s">
        <v>103</v>
      </c>
      <c r="C2104" s="371">
        <v>2023</v>
      </c>
      <c r="D2104" s="371" t="s">
        <v>7</v>
      </c>
      <c r="E2104" s="371">
        <v>5.9090909090909101</v>
      </c>
    </row>
    <row r="2105" spans="1:5">
      <c r="A2105" s="371">
        <v>81</v>
      </c>
      <c r="B2105" s="371" t="s">
        <v>104</v>
      </c>
      <c r="C2105" s="371">
        <v>2023</v>
      </c>
      <c r="D2105" s="371" t="s">
        <v>7</v>
      </c>
      <c r="E2105" s="371">
        <v>2.1212121212121202</v>
      </c>
    </row>
    <row r="2106" spans="1:5">
      <c r="A2106" s="371">
        <v>85</v>
      </c>
      <c r="B2106" s="371" t="s">
        <v>105</v>
      </c>
      <c r="C2106" s="371">
        <v>2023</v>
      </c>
      <c r="D2106" s="371" t="s">
        <v>7</v>
      </c>
      <c r="E2106" s="371">
        <v>6.5151515151515103</v>
      </c>
    </row>
    <row r="2107" spans="1:5">
      <c r="A2107" s="371">
        <v>86</v>
      </c>
      <c r="B2107" s="371" t="s">
        <v>106</v>
      </c>
      <c r="C2107" s="371">
        <v>2023</v>
      </c>
      <c r="D2107" s="371" t="s">
        <v>7</v>
      </c>
      <c r="E2107" s="371">
        <v>3.4848484848484902</v>
      </c>
    </row>
    <row r="2108" spans="1:5">
      <c r="A2108" s="371">
        <v>88</v>
      </c>
      <c r="B2108" s="371" t="s">
        <v>107</v>
      </c>
      <c r="C2108" s="371">
        <v>2023</v>
      </c>
      <c r="D2108" s="371" t="s">
        <v>7</v>
      </c>
      <c r="E2108" s="371">
        <v>7.2727272727272698</v>
      </c>
    </row>
    <row r="2109" spans="1:5">
      <c r="A2109" s="371">
        <v>91</v>
      </c>
      <c r="B2109" s="371" t="s">
        <v>108</v>
      </c>
      <c r="C2109" s="371">
        <v>2023</v>
      </c>
      <c r="D2109" s="371" t="s">
        <v>7</v>
      </c>
      <c r="E2109" s="371">
        <v>1.6666666666666701</v>
      </c>
    </row>
    <row r="2110" spans="1:5">
      <c r="A2110" s="371">
        <v>94</v>
      </c>
      <c r="B2110" s="371" t="s">
        <v>109</v>
      </c>
      <c r="C2110" s="371">
        <v>2023</v>
      </c>
      <c r="D2110" s="371" t="s">
        <v>7</v>
      </c>
      <c r="E2110" s="371">
        <v>1.0606060606060601</v>
      </c>
    </row>
    <row r="2111" spans="1:5">
      <c r="A2111" s="371">
        <v>95</v>
      </c>
      <c r="B2111" s="371" t="s">
        <v>110</v>
      </c>
      <c r="C2111" s="371">
        <v>2023</v>
      </c>
      <c r="D2111" s="371" t="s">
        <v>7</v>
      </c>
      <c r="E2111" s="371">
        <v>7.5757575757575797</v>
      </c>
    </row>
    <row r="2112" spans="1:5">
      <c r="A2112" s="371">
        <v>97</v>
      </c>
      <c r="B2112" s="371" t="s">
        <v>111</v>
      </c>
      <c r="C2112" s="371">
        <v>2023</v>
      </c>
      <c r="D2112" s="371" t="s">
        <v>7</v>
      </c>
      <c r="E2112" s="371">
        <v>0.30303030303030298</v>
      </c>
    </row>
    <row r="2113" spans="1:5">
      <c r="A2113" s="371">
        <v>99</v>
      </c>
      <c r="B2113" s="371" t="s">
        <v>112</v>
      </c>
      <c r="C2113" s="371">
        <v>2023</v>
      </c>
      <c r="D2113" s="371" t="s">
        <v>7</v>
      </c>
      <c r="E2113" s="371">
        <v>0.75757575757575801</v>
      </c>
    </row>
    <row r="2114" spans="1:5">
      <c r="A2114" s="371">
        <v>5</v>
      </c>
      <c r="B2114" s="371" t="s">
        <v>79</v>
      </c>
      <c r="C2114" s="371">
        <v>2024</v>
      </c>
      <c r="D2114" s="371" t="s">
        <v>8</v>
      </c>
      <c r="E2114" s="371">
        <v>6.9696969696969697</v>
      </c>
    </row>
    <row r="2115" spans="1:5">
      <c r="A2115" s="371">
        <v>8</v>
      </c>
      <c r="B2115" s="371" t="s">
        <v>81</v>
      </c>
      <c r="C2115" s="371">
        <v>2024</v>
      </c>
      <c r="D2115" s="371" t="s">
        <v>8</v>
      </c>
      <c r="E2115" s="371">
        <v>5.3030303030303001</v>
      </c>
    </row>
    <row r="2116" spans="1:5">
      <c r="A2116" s="371">
        <v>11</v>
      </c>
      <c r="B2116" s="371" t="s">
        <v>82</v>
      </c>
      <c r="C2116" s="371">
        <v>2024</v>
      </c>
      <c r="D2116" s="371" t="s">
        <v>8</v>
      </c>
      <c r="E2116" s="371">
        <v>8.7878787878787907</v>
      </c>
    </row>
    <row r="2117" spans="1:5">
      <c r="A2117" s="371">
        <v>13</v>
      </c>
      <c r="B2117" s="371" t="s">
        <v>83</v>
      </c>
      <c r="C2117" s="371">
        <v>2024</v>
      </c>
      <c r="D2117" s="371" t="s">
        <v>8</v>
      </c>
      <c r="E2117" s="371">
        <v>4.5454545454545396</v>
      </c>
    </row>
    <row r="2118" spans="1:5">
      <c r="A2118" s="371">
        <v>15</v>
      </c>
      <c r="B2118" s="371" t="s">
        <v>84</v>
      </c>
      <c r="C2118" s="371">
        <v>2024</v>
      </c>
      <c r="D2118" s="371" t="s">
        <v>8</v>
      </c>
      <c r="E2118" s="371">
        <v>6.2121212121212102</v>
      </c>
    </row>
    <row r="2119" spans="1:5">
      <c r="A2119" s="371">
        <v>17</v>
      </c>
      <c r="B2119" s="371" t="s">
        <v>85</v>
      </c>
      <c r="C2119" s="371">
        <v>2024</v>
      </c>
      <c r="D2119" s="371" t="s">
        <v>8</v>
      </c>
      <c r="E2119" s="371">
        <v>5.60606060606061</v>
      </c>
    </row>
    <row r="2120" spans="1:5">
      <c r="A2120" s="371">
        <v>18</v>
      </c>
      <c r="B2120" s="371" t="s">
        <v>86</v>
      </c>
      <c r="C2120" s="371">
        <v>2024</v>
      </c>
      <c r="D2120" s="371" t="s">
        <v>8</v>
      </c>
      <c r="E2120" s="371">
        <v>1.8181818181818199</v>
      </c>
    </row>
    <row r="2121" spans="1:5">
      <c r="A2121" s="371">
        <v>19</v>
      </c>
      <c r="B2121" s="371" t="s">
        <v>87</v>
      </c>
      <c r="C2121" s="371">
        <v>2024</v>
      </c>
      <c r="D2121" s="371" t="s">
        <v>8</v>
      </c>
      <c r="E2121" s="371">
        <v>6.8181818181818201</v>
      </c>
    </row>
    <row r="2122" spans="1:5">
      <c r="A2122" s="371">
        <v>20</v>
      </c>
      <c r="B2122" s="371" t="s">
        <v>88</v>
      </c>
      <c r="C2122" s="371">
        <v>2024</v>
      </c>
      <c r="D2122" s="371" t="s">
        <v>8</v>
      </c>
      <c r="E2122" s="371">
        <v>2.2727272727272698</v>
      </c>
    </row>
    <row r="2123" spans="1:5">
      <c r="A2123" s="371">
        <v>23</v>
      </c>
      <c r="B2123" s="371" t="s">
        <v>89</v>
      </c>
      <c r="C2123" s="371">
        <v>2024</v>
      </c>
      <c r="D2123" s="371" t="s">
        <v>8</v>
      </c>
      <c r="E2123" s="371">
        <v>6.3636363636363598</v>
      </c>
    </row>
    <row r="2124" spans="1:5">
      <c r="A2124" s="371">
        <v>25</v>
      </c>
      <c r="B2124" s="371" t="s">
        <v>90</v>
      </c>
      <c r="C2124" s="371">
        <v>2024</v>
      </c>
      <c r="D2124" s="371" t="s">
        <v>8</v>
      </c>
      <c r="E2124" s="371">
        <v>9.3939393939393891</v>
      </c>
    </row>
    <row r="2125" spans="1:5">
      <c r="A2125" s="371">
        <v>27</v>
      </c>
      <c r="B2125" s="371" t="s">
        <v>91</v>
      </c>
      <c r="C2125" s="371">
        <v>2024</v>
      </c>
      <c r="D2125" s="371" t="s">
        <v>8</v>
      </c>
      <c r="E2125" s="371">
        <v>2.1212121212121202</v>
      </c>
    </row>
    <row r="2126" spans="1:5">
      <c r="A2126" s="371">
        <v>41</v>
      </c>
      <c r="B2126" s="371" t="s">
        <v>92</v>
      </c>
      <c r="C2126" s="371">
        <v>2024</v>
      </c>
      <c r="D2126" s="371" t="s">
        <v>8</v>
      </c>
      <c r="E2126" s="371">
        <v>2.8787878787878798</v>
      </c>
    </row>
    <row r="2127" spans="1:5">
      <c r="A2127" s="371">
        <v>44</v>
      </c>
      <c r="B2127" s="371" t="s">
        <v>93</v>
      </c>
      <c r="C2127" s="371">
        <v>2024</v>
      </c>
      <c r="D2127" s="371" t="s">
        <v>8</v>
      </c>
      <c r="E2127" s="371">
        <v>0.90909090909090895</v>
      </c>
    </row>
    <row r="2128" spans="1:5">
      <c r="A2128" s="371">
        <v>47</v>
      </c>
      <c r="B2128" s="371" t="s">
        <v>94</v>
      </c>
      <c r="C2128" s="371">
        <v>2024</v>
      </c>
      <c r="D2128" s="371" t="s">
        <v>8</v>
      </c>
      <c r="E2128" s="371">
        <v>4.2424242424242404</v>
      </c>
    </row>
    <row r="2129" spans="1:5">
      <c r="A2129" s="371">
        <v>50</v>
      </c>
      <c r="B2129" s="371" t="s">
        <v>95</v>
      </c>
      <c r="C2129" s="371">
        <v>2024</v>
      </c>
      <c r="D2129" s="371" t="s">
        <v>8</v>
      </c>
      <c r="E2129" s="371">
        <v>6.0606060606060597</v>
      </c>
    </row>
    <row r="2130" spans="1:5">
      <c r="A2130" s="371">
        <v>52</v>
      </c>
      <c r="B2130" s="371" t="s">
        <v>96</v>
      </c>
      <c r="C2130" s="371">
        <v>2024</v>
      </c>
      <c r="D2130" s="371" t="s">
        <v>8</v>
      </c>
      <c r="E2130" s="371">
        <v>2.5757575757575801</v>
      </c>
    </row>
    <row r="2131" spans="1:5">
      <c r="A2131" s="371">
        <v>54</v>
      </c>
      <c r="B2131" s="371" t="s">
        <v>97</v>
      </c>
      <c r="C2131" s="371">
        <v>2024</v>
      </c>
      <c r="D2131" s="371" t="s">
        <v>8</v>
      </c>
      <c r="E2131" s="371">
        <v>4.6969696969696999</v>
      </c>
    </row>
    <row r="2132" spans="1:5">
      <c r="A2132" s="371">
        <v>63</v>
      </c>
      <c r="B2132" s="371" t="s">
        <v>98</v>
      </c>
      <c r="C2132" s="371">
        <v>2024</v>
      </c>
      <c r="D2132" s="371" t="s">
        <v>8</v>
      </c>
      <c r="E2132" s="371">
        <v>7.1212121212121202</v>
      </c>
    </row>
    <row r="2133" spans="1:5">
      <c r="A2133" s="371">
        <v>66</v>
      </c>
      <c r="B2133" s="371" t="s">
        <v>99</v>
      </c>
      <c r="C2133" s="371">
        <v>2024</v>
      </c>
      <c r="D2133" s="371" t="s">
        <v>8</v>
      </c>
      <c r="E2133" s="371">
        <v>8.3333333333333304</v>
      </c>
    </row>
    <row r="2134" spans="1:5">
      <c r="A2134" s="371">
        <v>68</v>
      </c>
      <c r="B2134" s="371" t="s">
        <v>100</v>
      </c>
      <c r="C2134" s="371">
        <v>2024</v>
      </c>
      <c r="D2134" s="371" t="s">
        <v>8</v>
      </c>
      <c r="E2134" s="371">
        <v>8.9393939393939394</v>
      </c>
    </row>
    <row r="2135" spans="1:5">
      <c r="A2135" s="371">
        <v>70</v>
      </c>
      <c r="B2135" s="371" t="s">
        <v>101</v>
      </c>
      <c r="C2135" s="371">
        <v>2024</v>
      </c>
      <c r="D2135" s="371" t="s">
        <v>8</v>
      </c>
      <c r="E2135" s="371">
        <v>4.8484848484848504</v>
      </c>
    </row>
    <row r="2136" spans="1:5">
      <c r="A2136" s="371">
        <v>73</v>
      </c>
      <c r="B2136" s="371" t="s">
        <v>102</v>
      </c>
      <c r="C2136" s="371">
        <v>2024</v>
      </c>
      <c r="D2136" s="371" t="s">
        <v>8</v>
      </c>
      <c r="E2136" s="371">
        <v>8.1818181818181799</v>
      </c>
    </row>
    <row r="2137" spans="1:5">
      <c r="A2137" s="371">
        <v>76</v>
      </c>
      <c r="B2137" s="371" t="s">
        <v>103</v>
      </c>
      <c r="C2137" s="371">
        <v>2024</v>
      </c>
      <c r="D2137" s="371" t="s">
        <v>8</v>
      </c>
      <c r="E2137" s="371">
        <v>7.5757575757575797</v>
      </c>
    </row>
    <row r="2138" spans="1:5">
      <c r="A2138" s="371">
        <v>81</v>
      </c>
      <c r="B2138" s="371" t="s">
        <v>104</v>
      </c>
      <c r="C2138" s="371">
        <v>2024</v>
      </c>
      <c r="D2138" s="371" t="s">
        <v>8</v>
      </c>
      <c r="E2138" s="371">
        <v>1.36363636363636</v>
      </c>
    </row>
    <row r="2139" spans="1:5">
      <c r="A2139" s="371">
        <v>85</v>
      </c>
      <c r="B2139" s="371" t="s">
        <v>105</v>
      </c>
      <c r="C2139" s="371">
        <v>2024</v>
      </c>
      <c r="D2139" s="371" t="s">
        <v>8</v>
      </c>
      <c r="E2139" s="371">
        <v>9.6969696969697008</v>
      </c>
    </row>
    <row r="2140" spans="1:5">
      <c r="A2140" s="371">
        <v>86</v>
      </c>
      <c r="B2140" s="371" t="s">
        <v>106</v>
      </c>
      <c r="C2140" s="371">
        <v>2024</v>
      </c>
      <c r="D2140" s="371" t="s">
        <v>8</v>
      </c>
      <c r="E2140" s="371">
        <v>3.1818181818181799</v>
      </c>
    </row>
    <row r="2141" spans="1:5">
      <c r="A2141" s="371">
        <v>88</v>
      </c>
      <c r="B2141" s="371" t="s">
        <v>107</v>
      </c>
      <c r="C2141" s="371">
        <v>2024</v>
      </c>
      <c r="D2141" s="371" t="s">
        <v>8</v>
      </c>
      <c r="E2141" s="371">
        <v>9.8484848484848495</v>
      </c>
    </row>
    <row r="2142" spans="1:5">
      <c r="A2142" s="371">
        <v>91</v>
      </c>
      <c r="B2142" s="371" t="s">
        <v>108</v>
      </c>
      <c r="C2142" s="371">
        <v>2024</v>
      </c>
      <c r="D2142" s="371" t="s">
        <v>8</v>
      </c>
      <c r="E2142" s="371">
        <v>3.4848484848484902</v>
      </c>
    </row>
    <row r="2143" spans="1:5">
      <c r="A2143" s="371">
        <v>94</v>
      </c>
      <c r="B2143" s="371" t="s">
        <v>109</v>
      </c>
      <c r="C2143" s="371">
        <v>2024</v>
      </c>
      <c r="D2143" s="371" t="s">
        <v>8</v>
      </c>
      <c r="E2143" s="371">
        <v>0.45454545454545497</v>
      </c>
    </row>
    <row r="2144" spans="1:5">
      <c r="A2144" s="371">
        <v>95</v>
      </c>
      <c r="B2144" s="371" t="s">
        <v>110</v>
      </c>
      <c r="C2144" s="371">
        <v>2024</v>
      </c>
      <c r="D2144" s="371" t="s">
        <v>8</v>
      </c>
      <c r="E2144" s="371">
        <v>1.9696969696969699</v>
      </c>
    </row>
    <row r="2145" spans="1:5">
      <c r="A2145" s="371">
        <v>97</v>
      </c>
      <c r="B2145" s="371" t="s">
        <v>111</v>
      </c>
      <c r="C2145" s="371">
        <v>2024</v>
      </c>
      <c r="D2145" s="371" t="s">
        <v>8</v>
      </c>
      <c r="E2145" s="371">
        <v>5</v>
      </c>
    </row>
    <row r="2146" spans="1:5">
      <c r="A2146" s="371">
        <v>99</v>
      </c>
      <c r="B2146" s="371" t="s">
        <v>112</v>
      </c>
      <c r="C2146" s="371">
        <v>2024</v>
      </c>
      <c r="D2146" s="371" t="s">
        <v>8</v>
      </c>
      <c r="E2146" s="371">
        <v>0.15151515151515199</v>
      </c>
    </row>
    <row r="2147" spans="1:5">
      <c r="A2147" s="371">
        <v>5</v>
      </c>
      <c r="B2147" s="371" t="s">
        <v>79</v>
      </c>
      <c r="C2147" s="371">
        <v>2023</v>
      </c>
      <c r="D2147" s="371" t="s">
        <v>8</v>
      </c>
      <c r="E2147" s="371">
        <v>7.2727272727272698</v>
      </c>
    </row>
    <row r="2148" spans="1:5">
      <c r="A2148" s="371">
        <v>8</v>
      </c>
      <c r="B2148" s="371" t="s">
        <v>81</v>
      </c>
      <c r="C2148" s="371">
        <v>2023</v>
      </c>
      <c r="D2148" s="371" t="s">
        <v>8</v>
      </c>
      <c r="E2148" s="371">
        <v>5.1515151515151496</v>
      </c>
    </row>
    <row r="2149" spans="1:5">
      <c r="A2149" s="371">
        <v>11</v>
      </c>
      <c r="B2149" s="371" t="s">
        <v>82</v>
      </c>
      <c r="C2149" s="371">
        <v>2023</v>
      </c>
      <c r="D2149" s="371" t="s">
        <v>8</v>
      </c>
      <c r="E2149" s="371">
        <v>9.5454545454545503</v>
      </c>
    </row>
    <row r="2150" spans="1:5">
      <c r="A2150" s="371">
        <v>13</v>
      </c>
      <c r="B2150" s="371" t="s">
        <v>83</v>
      </c>
      <c r="C2150" s="371">
        <v>2023</v>
      </c>
      <c r="D2150" s="371" t="s">
        <v>8</v>
      </c>
      <c r="E2150" s="371">
        <v>3.9393939393939399</v>
      </c>
    </row>
    <row r="2151" spans="1:5">
      <c r="A2151" s="371">
        <v>15</v>
      </c>
      <c r="B2151" s="371" t="s">
        <v>84</v>
      </c>
      <c r="C2151" s="371">
        <v>2023</v>
      </c>
      <c r="D2151" s="371" t="s">
        <v>8</v>
      </c>
      <c r="E2151" s="371">
        <v>7.4242424242424203</v>
      </c>
    </row>
    <row r="2152" spans="1:5">
      <c r="A2152" s="371">
        <v>17</v>
      </c>
      <c r="B2152" s="371" t="s">
        <v>85</v>
      </c>
      <c r="C2152" s="371">
        <v>2023</v>
      </c>
      <c r="D2152" s="371" t="s">
        <v>8</v>
      </c>
      <c r="E2152" s="371">
        <v>5.7575757575757596</v>
      </c>
    </row>
    <row r="2153" spans="1:5">
      <c r="A2153" s="371">
        <v>18</v>
      </c>
      <c r="B2153" s="371" t="s">
        <v>86</v>
      </c>
      <c r="C2153" s="371">
        <v>2023</v>
      </c>
      <c r="D2153" s="371" t="s">
        <v>8</v>
      </c>
      <c r="E2153" s="371">
        <v>1.2121212121212099</v>
      </c>
    </row>
    <row r="2154" spans="1:5">
      <c r="A2154" s="371">
        <v>19</v>
      </c>
      <c r="B2154" s="371" t="s">
        <v>87</v>
      </c>
      <c r="C2154" s="371">
        <v>2023</v>
      </c>
      <c r="D2154" s="371" t="s">
        <v>8</v>
      </c>
      <c r="E2154" s="371">
        <v>5.9090909090909101</v>
      </c>
    </row>
    <row r="2155" spans="1:5">
      <c r="A2155" s="371">
        <v>20</v>
      </c>
      <c r="B2155" s="371" t="s">
        <v>88</v>
      </c>
      <c r="C2155" s="371">
        <v>2023</v>
      </c>
      <c r="D2155" s="371" t="s">
        <v>8</v>
      </c>
      <c r="E2155" s="371">
        <v>2.4242424242424199</v>
      </c>
    </row>
    <row r="2156" spans="1:5">
      <c r="A2156" s="371">
        <v>23</v>
      </c>
      <c r="B2156" s="371" t="s">
        <v>89</v>
      </c>
      <c r="C2156" s="371">
        <v>2023</v>
      </c>
      <c r="D2156" s="371" t="s">
        <v>8</v>
      </c>
      <c r="E2156" s="371">
        <v>6.6666666666666696</v>
      </c>
    </row>
    <row r="2157" spans="1:5">
      <c r="A2157" s="371">
        <v>25</v>
      </c>
      <c r="B2157" s="371" t="s">
        <v>90</v>
      </c>
      <c r="C2157" s="371">
        <v>2023</v>
      </c>
      <c r="D2157" s="371" t="s">
        <v>8</v>
      </c>
      <c r="E2157" s="371">
        <v>9.2424242424242404</v>
      </c>
    </row>
    <row r="2158" spans="1:5">
      <c r="A2158" s="371">
        <v>27</v>
      </c>
      <c r="B2158" s="371" t="s">
        <v>91</v>
      </c>
      <c r="C2158" s="371">
        <v>2023</v>
      </c>
      <c r="D2158" s="371" t="s">
        <v>8</v>
      </c>
      <c r="E2158" s="371">
        <v>1.6666666666666701</v>
      </c>
    </row>
    <row r="2159" spans="1:5">
      <c r="A2159" s="371">
        <v>41</v>
      </c>
      <c r="B2159" s="371" t="s">
        <v>92</v>
      </c>
      <c r="C2159" s="371">
        <v>2023</v>
      </c>
      <c r="D2159" s="371" t="s">
        <v>8</v>
      </c>
      <c r="E2159" s="371">
        <v>4.0909090909090899</v>
      </c>
    </row>
    <row r="2160" spans="1:5">
      <c r="A2160" s="371">
        <v>44</v>
      </c>
      <c r="B2160" s="371" t="s">
        <v>93</v>
      </c>
      <c r="C2160" s="371">
        <v>2023</v>
      </c>
      <c r="D2160" s="371" t="s">
        <v>8</v>
      </c>
      <c r="E2160" s="371">
        <v>0.60606060606060597</v>
      </c>
    </row>
    <row r="2161" spans="1:5">
      <c r="A2161" s="371">
        <v>47</v>
      </c>
      <c r="B2161" s="371" t="s">
        <v>94</v>
      </c>
      <c r="C2161" s="371">
        <v>2023</v>
      </c>
      <c r="D2161" s="371" t="s">
        <v>8</v>
      </c>
      <c r="E2161" s="371">
        <v>3.6363636363636398</v>
      </c>
    </row>
    <row r="2162" spans="1:5">
      <c r="A2162" s="371">
        <v>50</v>
      </c>
      <c r="B2162" s="371" t="s">
        <v>95</v>
      </c>
      <c r="C2162" s="371">
        <v>2023</v>
      </c>
      <c r="D2162" s="371" t="s">
        <v>8</v>
      </c>
      <c r="E2162" s="371">
        <v>6.5151515151515103</v>
      </c>
    </row>
    <row r="2163" spans="1:5">
      <c r="A2163" s="371">
        <v>52</v>
      </c>
      <c r="B2163" s="371" t="s">
        <v>96</v>
      </c>
      <c r="C2163" s="371">
        <v>2023</v>
      </c>
      <c r="D2163" s="371" t="s">
        <v>8</v>
      </c>
      <c r="E2163" s="371">
        <v>3.0303030303030298</v>
      </c>
    </row>
    <row r="2164" spans="1:5">
      <c r="A2164" s="371">
        <v>54</v>
      </c>
      <c r="B2164" s="371" t="s">
        <v>97</v>
      </c>
      <c r="C2164" s="371">
        <v>2023</v>
      </c>
      <c r="D2164" s="371" t="s">
        <v>8</v>
      </c>
      <c r="E2164" s="371">
        <v>3.3333333333333299</v>
      </c>
    </row>
    <row r="2165" spans="1:5">
      <c r="A2165" s="371">
        <v>63</v>
      </c>
      <c r="B2165" s="371" t="s">
        <v>98</v>
      </c>
      <c r="C2165" s="371">
        <v>2023</v>
      </c>
      <c r="D2165" s="371" t="s">
        <v>8</v>
      </c>
      <c r="E2165" s="371">
        <v>7.8787878787878798</v>
      </c>
    </row>
    <row r="2166" spans="1:5">
      <c r="A2166" s="371">
        <v>66</v>
      </c>
      <c r="B2166" s="371" t="s">
        <v>99</v>
      </c>
      <c r="C2166" s="371">
        <v>2023</v>
      </c>
      <c r="D2166" s="371" t="s">
        <v>8</v>
      </c>
      <c r="E2166" s="371">
        <v>8.4848484848484809</v>
      </c>
    </row>
    <row r="2167" spans="1:5">
      <c r="A2167" s="371">
        <v>68</v>
      </c>
      <c r="B2167" s="371" t="s">
        <v>100</v>
      </c>
      <c r="C2167" s="371">
        <v>2023</v>
      </c>
      <c r="D2167" s="371" t="s">
        <v>8</v>
      </c>
      <c r="E2167" s="371">
        <v>8.0303030303030294</v>
      </c>
    </row>
    <row r="2168" spans="1:5">
      <c r="A2168" s="371">
        <v>70</v>
      </c>
      <c r="B2168" s="371" t="s">
        <v>101</v>
      </c>
      <c r="C2168" s="371">
        <v>2023</v>
      </c>
      <c r="D2168" s="371" t="s">
        <v>8</v>
      </c>
      <c r="E2168" s="371">
        <v>3.7878787878787898</v>
      </c>
    </row>
    <row r="2169" spans="1:5">
      <c r="A2169" s="371">
        <v>73</v>
      </c>
      <c r="B2169" s="371" t="s">
        <v>102</v>
      </c>
      <c r="C2169" s="371">
        <v>2023</v>
      </c>
      <c r="D2169" s="371" t="s">
        <v>8</v>
      </c>
      <c r="E2169" s="371">
        <v>9.0909090909090899</v>
      </c>
    </row>
    <row r="2170" spans="1:5">
      <c r="A2170" s="371">
        <v>76</v>
      </c>
      <c r="B2170" s="371" t="s">
        <v>103</v>
      </c>
      <c r="C2170" s="371">
        <v>2023</v>
      </c>
      <c r="D2170" s="371" t="s">
        <v>8</v>
      </c>
      <c r="E2170" s="371">
        <v>7.7272727272727302</v>
      </c>
    </row>
    <row r="2171" spans="1:5">
      <c r="A2171" s="371">
        <v>81</v>
      </c>
      <c r="B2171" s="371" t="s">
        <v>104</v>
      </c>
      <c r="C2171" s="371">
        <v>2023</v>
      </c>
      <c r="D2171" s="371" t="s">
        <v>8</v>
      </c>
      <c r="E2171" s="371">
        <v>1.0606060606060601</v>
      </c>
    </row>
    <row r="2172" spans="1:5">
      <c r="A2172" s="371">
        <v>85</v>
      </c>
      <c r="B2172" s="371" t="s">
        <v>105</v>
      </c>
      <c r="C2172" s="371">
        <v>2023</v>
      </c>
      <c r="D2172" s="371" t="s">
        <v>8</v>
      </c>
      <c r="E2172" s="371">
        <v>8.6363636363636402</v>
      </c>
    </row>
    <row r="2173" spans="1:5">
      <c r="A2173" s="371">
        <v>86</v>
      </c>
      <c r="B2173" s="371" t="s">
        <v>106</v>
      </c>
      <c r="C2173" s="371">
        <v>2023</v>
      </c>
      <c r="D2173" s="371" t="s">
        <v>8</v>
      </c>
      <c r="E2173" s="371">
        <v>4.39393939393939</v>
      </c>
    </row>
    <row r="2174" spans="1:5">
      <c r="A2174" s="371">
        <v>88</v>
      </c>
      <c r="B2174" s="371" t="s">
        <v>107</v>
      </c>
      <c r="C2174" s="371">
        <v>2023</v>
      </c>
      <c r="D2174" s="371" t="s">
        <v>8</v>
      </c>
      <c r="E2174" s="371">
        <v>10</v>
      </c>
    </row>
    <row r="2175" spans="1:5">
      <c r="A2175" s="371">
        <v>91</v>
      </c>
      <c r="B2175" s="371" t="s">
        <v>108</v>
      </c>
      <c r="C2175" s="371">
        <v>2023</v>
      </c>
      <c r="D2175" s="371" t="s">
        <v>8</v>
      </c>
      <c r="E2175" s="371">
        <v>1.51515151515152</v>
      </c>
    </row>
    <row r="2176" spans="1:5">
      <c r="A2176" s="371">
        <v>94</v>
      </c>
      <c r="B2176" s="371" t="s">
        <v>109</v>
      </c>
      <c r="C2176" s="371">
        <v>2023</v>
      </c>
      <c r="D2176" s="371" t="s">
        <v>8</v>
      </c>
      <c r="E2176" s="371">
        <v>5.4545454545454497</v>
      </c>
    </row>
    <row r="2177" spans="1:5">
      <c r="A2177" s="371">
        <v>95</v>
      </c>
      <c r="B2177" s="371" t="s">
        <v>110</v>
      </c>
      <c r="C2177" s="371">
        <v>2023</v>
      </c>
      <c r="D2177" s="371" t="s">
        <v>8</v>
      </c>
      <c r="E2177" s="371">
        <v>2.7272727272727302</v>
      </c>
    </row>
    <row r="2178" spans="1:5">
      <c r="A2178" s="371">
        <v>97</v>
      </c>
      <c r="B2178" s="371" t="s">
        <v>111</v>
      </c>
      <c r="C2178" s="371">
        <v>2023</v>
      </c>
      <c r="D2178" s="371" t="s">
        <v>8</v>
      </c>
      <c r="E2178" s="371">
        <v>0.75757575757575801</v>
      </c>
    </row>
    <row r="2179" spans="1:5">
      <c r="A2179" s="371">
        <v>99</v>
      </c>
      <c r="B2179" s="371" t="s">
        <v>112</v>
      </c>
      <c r="C2179" s="371">
        <v>2023</v>
      </c>
      <c r="D2179" s="371" t="s">
        <v>8</v>
      </c>
      <c r="E2179" s="371">
        <v>0.30303030303030298</v>
      </c>
    </row>
    <row r="2180" spans="1:5">
      <c r="A2180" s="371">
        <v>5</v>
      </c>
      <c r="B2180" s="371" t="s">
        <v>79</v>
      </c>
      <c r="C2180" s="371">
        <v>2024</v>
      </c>
      <c r="D2180" s="371" t="s">
        <v>9</v>
      </c>
      <c r="E2180" s="371">
        <v>5.4545454545454497</v>
      </c>
    </row>
    <row r="2181" spans="1:5">
      <c r="A2181" s="371">
        <v>8</v>
      </c>
      <c r="B2181" s="371" t="s">
        <v>81</v>
      </c>
      <c r="C2181" s="371">
        <v>2024</v>
      </c>
      <c r="D2181" s="371" t="s">
        <v>9</v>
      </c>
      <c r="E2181" s="371">
        <v>8.4848484848484809</v>
      </c>
    </row>
    <row r="2182" spans="1:5">
      <c r="A2182" s="371">
        <v>11</v>
      </c>
      <c r="B2182" s="371" t="s">
        <v>82</v>
      </c>
      <c r="C2182" s="371">
        <v>2024</v>
      </c>
      <c r="D2182" s="371" t="s">
        <v>9</v>
      </c>
      <c r="E2182" s="371">
        <v>9.5454545454545503</v>
      </c>
    </row>
    <row r="2183" spans="1:5">
      <c r="A2183" s="371">
        <v>13</v>
      </c>
      <c r="B2183" s="371" t="s">
        <v>83</v>
      </c>
      <c r="C2183" s="371">
        <v>2024</v>
      </c>
      <c r="D2183" s="371" t="s">
        <v>9</v>
      </c>
      <c r="E2183" s="371">
        <v>5.3030303030303001</v>
      </c>
    </row>
    <row r="2184" spans="1:5">
      <c r="A2184" s="371">
        <v>15</v>
      </c>
      <c r="B2184" s="371" t="s">
        <v>84</v>
      </c>
      <c r="C2184" s="371">
        <v>2024</v>
      </c>
      <c r="D2184" s="371" t="s">
        <v>9</v>
      </c>
      <c r="E2184" s="371">
        <v>6.6666666666666696</v>
      </c>
    </row>
    <row r="2185" spans="1:5">
      <c r="A2185" s="371">
        <v>17</v>
      </c>
      <c r="B2185" s="371" t="s">
        <v>85</v>
      </c>
      <c r="C2185" s="371">
        <v>2024</v>
      </c>
      <c r="D2185" s="371" t="s">
        <v>9</v>
      </c>
      <c r="E2185" s="371">
        <v>7.8787878787878798</v>
      </c>
    </row>
    <row r="2186" spans="1:5">
      <c r="A2186" s="371">
        <v>18</v>
      </c>
      <c r="B2186" s="371" t="s">
        <v>86</v>
      </c>
      <c r="C2186" s="371">
        <v>2024</v>
      </c>
      <c r="D2186" s="371" t="s">
        <v>9</v>
      </c>
      <c r="E2186" s="371">
        <v>1.6666666666666701</v>
      </c>
    </row>
    <row r="2187" spans="1:5">
      <c r="A2187" s="371">
        <v>19</v>
      </c>
      <c r="B2187" s="371" t="s">
        <v>87</v>
      </c>
      <c r="C2187" s="371">
        <v>2024</v>
      </c>
      <c r="D2187" s="371" t="s">
        <v>9</v>
      </c>
      <c r="E2187" s="371">
        <v>5.60606060606061</v>
      </c>
    </row>
    <row r="2188" spans="1:5">
      <c r="A2188" s="371">
        <v>20</v>
      </c>
      <c r="B2188" s="371" t="s">
        <v>88</v>
      </c>
      <c r="C2188" s="371">
        <v>2024</v>
      </c>
      <c r="D2188" s="371" t="s">
        <v>9</v>
      </c>
      <c r="E2188" s="371">
        <v>4.0909090909090899</v>
      </c>
    </row>
    <row r="2189" spans="1:5">
      <c r="A2189" s="371">
        <v>23</v>
      </c>
      <c r="B2189" s="371" t="s">
        <v>89</v>
      </c>
      <c r="C2189" s="371">
        <v>2024</v>
      </c>
      <c r="D2189" s="371" t="s">
        <v>9</v>
      </c>
      <c r="E2189" s="371">
        <v>6.5151515151515103</v>
      </c>
    </row>
    <row r="2190" spans="1:5">
      <c r="A2190" s="371">
        <v>25</v>
      </c>
      <c r="B2190" s="371" t="s">
        <v>90</v>
      </c>
      <c r="C2190" s="371">
        <v>2024</v>
      </c>
      <c r="D2190" s="371" t="s">
        <v>9</v>
      </c>
      <c r="E2190" s="371">
        <v>8.1818181818181799</v>
      </c>
    </row>
    <row r="2191" spans="1:5">
      <c r="A2191" s="371">
        <v>27</v>
      </c>
      <c r="B2191" s="371" t="s">
        <v>91</v>
      </c>
      <c r="C2191" s="371">
        <v>2024</v>
      </c>
      <c r="D2191" s="371" t="s">
        <v>9</v>
      </c>
      <c r="E2191" s="371">
        <v>1.8181818181818199</v>
      </c>
    </row>
    <row r="2192" spans="1:5">
      <c r="A2192" s="371">
        <v>41</v>
      </c>
      <c r="B2192" s="371" t="s">
        <v>92</v>
      </c>
      <c r="C2192" s="371">
        <v>2024</v>
      </c>
      <c r="D2192" s="371" t="s">
        <v>9</v>
      </c>
      <c r="E2192" s="371">
        <v>2.7272727272727302</v>
      </c>
    </row>
    <row r="2193" spans="1:5">
      <c r="A2193" s="371">
        <v>44</v>
      </c>
      <c r="B2193" s="371" t="s">
        <v>93</v>
      </c>
      <c r="C2193" s="371">
        <v>2024</v>
      </c>
      <c r="D2193" s="371" t="s">
        <v>9</v>
      </c>
      <c r="E2193" s="371">
        <v>1.36363636363636</v>
      </c>
    </row>
    <row r="2194" spans="1:5">
      <c r="A2194" s="371">
        <v>47</v>
      </c>
      <c r="B2194" s="371" t="s">
        <v>94</v>
      </c>
      <c r="C2194" s="371">
        <v>2024</v>
      </c>
      <c r="D2194" s="371" t="s">
        <v>9</v>
      </c>
      <c r="E2194" s="371">
        <v>3.7878787878787898</v>
      </c>
    </row>
    <row r="2195" spans="1:5">
      <c r="A2195" s="371">
        <v>50</v>
      </c>
      <c r="B2195" s="371" t="s">
        <v>95</v>
      </c>
      <c r="C2195" s="371">
        <v>2024</v>
      </c>
      <c r="D2195" s="371" t="s">
        <v>9</v>
      </c>
      <c r="E2195" s="371">
        <v>5.1515151515151496</v>
      </c>
    </row>
    <row r="2196" spans="1:5">
      <c r="A2196" s="371">
        <v>52</v>
      </c>
      <c r="B2196" s="371" t="s">
        <v>96</v>
      </c>
      <c r="C2196" s="371">
        <v>2024</v>
      </c>
      <c r="D2196" s="371" t="s">
        <v>9</v>
      </c>
      <c r="E2196" s="371">
        <v>3.9393939393939399</v>
      </c>
    </row>
    <row r="2197" spans="1:5">
      <c r="A2197" s="371">
        <v>54</v>
      </c>
      <c r="B2197" s="371" t="s">
        <v>97</v>
      </c>
      <c r="C2197" s="371">
        <v>2024</v>
      </c>
      <c r="D2197" s="371" t="s">
        <v>9</v>
      </c>
      <c r="E2197" s="371">
        <v>4.8484848484848504</v>
      </c>
    </row>
    <row r="2198" spans="1:5">
      <c r="A2198" s="371">
        <v>63</v>
      </c>
      <c r="B2198" s="371" t="s">
        <v>98</v>
      </c>
      <c r="C2198" s="371">
        <v>2024</v>
      </c>
      <c r="D2198" s="371" t="s">
        <v>9</v>
      </c>
      <c r="E2198" s="371">
        <v>9.6969696969697008</v>
      </c>
    </row>
    <row r="2199" spans="1:5">
      <c r="A2199" s="371">
        <v>66</v>
      </c>
      <c r="B2199" s="371" t="s">
        <v>99</v>
      </c>
      <c r="C2199" s="371">
        <v>2024</v>
      </c>
      <c r="D2199" s="371" t="s">
        <v>9</v>
      </c>
      <c r="E2199" s="371">
        <v>8.6363636363636402</v>
      </c>
    </row>
    <row r="2200" spans="1:5">
      <c r="A2200" s="371">
        <v>68</v>
      </c>
      <c r="B2200" s="371" t="s">
        <v>100</v>
      </c>
      <c r="C2200" s="371">
        <v>2024</v>
      </c>
      <c r="D2200" s="371" t="s">
        <v>9</v>
      </c>
      <c r="E2200" s="371">
        <v>7.1212121212121202</v>
      </c>
    </row>
    <row r="2201" spans="1:5">
      <c r="A2201" s="371">
        <v>70</v>
      </c>
      <c r="B2201" s="371" t="s">
        <v>101</v>
      </c>
      <c r="C2201" s="371">
        <v>2024</v>
      </c>
      <c r="D2201" s="371" t="s">
        <v>9</v>
      </c>
      <c r="E2201" s="371">
        <v>5</v>
      </c>
    </row>
    <row r="2202" spans="1:5">
      <c r="A2202" s="371">
        <v>73</v>
      </c>
      <c r="B2202" s="371" t="s">
        <v>102</v>
      </c>
      <c r="C2202" s="371">
        <v>2024</v>
      </c>
      <c r="D2202" s="371" t="s">
        <v>9</v>
      </c>
      <c r="E2202" s="371">
        <v>7.2727272727272698</v>
      </c>
    </row>
    <row r="2203" spans="1:5">
      <c r="A2203" s="371">
        <v>76</v>
      </c>
      <c r="B2203" s="371" t="s">
        <v>103</v>
      </c>
      <c r="C2203" s="371">
        <v>2024</v>
      </c>
      <c r="D2203" s="371" t="s">
        <v>9</v>
      </c>
      <c r="E2203" s="371">
        <v>7.7272727272727302</v>
      </c>
    </row>
    <row r="2204" spans="1:5">
      <c r="A2204" s="371">
        <v>81</v>
      </c>
      <c r="B2204" s="371" t="s">
        <v>104</v>
      </c>
      <c r="C2204" s="371">
        <v>2024</v>
      </c>
      <c r="D2204" s="371" t="s">
        <v>9</v>
      </c>
      <c r="E2204" s="371">
        <v>2.8787878787878798</v>
      </c>
    </row>
    <row r="2205" spans="1:5">
      <c r="A2205" s="371">
        <v>85</v>
      </c>
      <c r="B2205" s="371" t="s">
        <v>105</v>
      </c>
      <c r="C2205" s="371">
        <v>2024</v>
      </c>
      <c r="D2205" s="371" t="s">
        <v>9</v>
      </c>
      <c r="E2205" s="371">
        <v>6.8181818181818201</v>
      </c>
    </row>
    <row r="2206" spans="1:5">
      <c r="A2206" s="371">
        <v>86</v>
      </c>
      <c r="B2206" s="371" t="s">
        <v>106</v>
      </c>
      <c r="C2206" s="371">
        <v>2024</v>
      </c>
      <c r="D2206" s="371" t="s">
        <v>9</v>
      </c>
      <c r="E2206" s="371">
        <v>3.0303030303030298</v>
      </c>
    </row>
    <row r="2207" spans="1:5">
      <c r="A2207" s="371">
        <v>88</v>
      </c>
      <c r="B2207" s="371" t="s">
        <v>107</v>
      </c>
      <c r="C2207" s="371">
        <v>2024</v>
      </c>
      <c r="D2207" s="371" t="s">
        <v>9</v>
      </c>
      <c r="E2207" s="371">
        <v>10</v>
      </c>
    </row>
    <row r="2208" spans="1:5">
      <c r="A2208" s="371">
        <v>91</v>
      </c>
      <c r="B2208" s="371" t="s">
        <v>108</v>
      </c>
      <c r="C2208" s="371">
        <v>2024</v>
      </c>
      <c r="D2208" s="371" t="s">
        <v>9</v>
      </c>
      <c r="E2208" s="371">
        <v>1.0606060606060601</v>
      </c>
    </row>
    <row r="2209" spans="1:5">
      <c r="A2209" s="371">
        <v>94</v>
      </c>
      <c r="B2209" s="371" t="s">
        <v>109</v>
      </c>
      <c r="C2209" s="371">
        <v>2024</v>
      </c>
      <c r="D2209" s="371" t="s">
        <v>9</v>
      </c>
      <c r="E2209" s="371">
        <v>0.30303030303030298</v>
      </c>
    </row>
    <row r="2210" spans="1:5">
      <c r="A2210" s="371">
        <v>95</v>
      </c>
      <c r="B2210" s="371" t="s">
        <v>110</v>
      </c>
      <c r="C2210" s="371">
        <v>2024</v>
      </c>
      <c r="D2210" s="371" t="s">
        <v>9</v>
      </c>
      <c r="E2210" s="371">
        <v>0.75757575757575801</v>
      </c>
    </row>
    <row r="2211" spans="1:5">
      <c r="A2211" s="371">
        <v>97</v>
      </c>
      <c r="B2211" s="371" t="s">
        <v>111</v>
      </c>
      <c r="C2211" s="371">
        <v>2024</v>
      </c>
      <c r="D2211" s="371" t="s">
        <v>9</v>
      </c>
      <c r="E2211" s="371">
        <v>9.8484848484848495</v>
      </c>
    </row>
    <row r="2212" spans="1:5">
      <c r="A2212" s="371">
        <v>99</v>
      </c>
      <c r="B2212" s="371" t="s">
        <v>112</v>
      </c>
      <c r="C2212" s="371">
        <v>2024</v>
      </c>
      <c r="D2212" s="371" t="s">
        <v>9</v>
      </c>
      <c r="E2212" s="371">
        <v>0.45454545454545497</v>
      </c>
    </row>
    <row r="2213" spans="1:5">
      <c r="A2213" s="371">
        <v>5</v>
      </c>
      <c r="B2213" s="371" t="s">
        <v>79</v>
      </c>
      <c r="C2213" s="371">
        <v>2023</v>
      </c>
      <c r="D2213" s="371" t="s">
        <v>9</v>
      </c>
      <c r="E2213" s="371">
        <v>6.0606060606060597</v>
      </c>
    </row>
    <row r="2214" spans="1:5">
      <c r="A2214" s="371">
        <v>8</v>
      </c>
      <c r="B2214" s="371" t="s">
        <v>81</v>
      </c>
      <c r="C2214" s="371">
        <v>2023</v>
      </c>
      <c r="D2214" s="371" t="s">
        <v>9</v>
      </c>
      <c r="E2214" s="371">
        <v>9.0909090909090899</v>
      </c>
    </row>
    <row r="2215" spans="1:5">
      <c r="A2215" s="371">
        <v>11</v>
      </c>
      <c r="B2215" s="371" t="s">
        <v>82</v>
      </c>
      <c r="C2215" s="371">
        <v>2023</v>
      </c>
      <c r="D2215" s="371" t="s">
        <v>9</v>
      </c>
      <c r="E2215" s="371">
        <v>9.2424242424242404</v>
      </c>
    </row>
    <row r="2216" spans="1:5">
      <c r="A2216" s="371">
        <v>13</v>
      </c>
      <c r="B2216" s="371" t="s">
        <v>83</v>
      </c>
      <c r="C2216" s="371">
        <v>2023</v>
      </c>
      <c r="D2216" s="371" t="s">
        <v>9</v>
      </c>
      <c r="E2216" s="371">
        <v>6.3636363636363598</v>
      </c>
    </row>
    <row r="2217" spans="1:5">
      <c r="A2217" s="371">
        <v>15</v>
      </c>
      <c r="B2217" s="371" t="s">
        <v>84</v>
      </c>
      <c r="C2217" s="371">
        <v>2023</v>
      </c>
      <c r="D2217" s="371" t="s">
        <v>9</v>
      </c>
      <c r="E2217" s="371">
        <v>5.9090909090909101</v>
      </c>
    </row>
    <row r="2218" spans="1:5">
      <c r="A2218" s="371">
        <v>17</v>
      </c>
      <c r="B2218" s="371" t="s">
        <v>85</v>
      </c>
      <c r="C2218" s="371">
        <v>2023</v>
      </c>
      <c r="D2218" s="371" t="s">
        <v>9</v>
      </c>
      <c r="E2218" s="371">
        <v>8.3333333333333304</v>
      </c>
    </row>
    <row r="2219" spans="1:5">
      <c r="A2219" s="371">
        <v>18</v>
      </c>
      <c r="B2219" s="371" t="s">
        <v>86</v>
      </c>
      <c r="C2219" s="371">
        <v>2023</v>
      </c>
      <c r="D2219" s="371" t="s">
        <v>9</v>
      </c>
      <c r="E2219" s="371">
        <v>1.9696969696969699</v>
      </c>
    </row>
    <row r="2220" spans="1:5">
      <c r="A2220" s="371">
        <v>19</v>
      </c>
      <c r="B2220" s="371" t="s">
        <v>87</v>
      </c>
      <c r="C2220" s="371">
        <v>2023</v>
      </c>
      <c r="D2220" s="371" t="s">
        <v>9</v>
      </c>
      <c r="E2220" s="371">
        <v>3.4848484848484902</v>
      </c>
    </row>
    <row r="2221" spans="1:5">
      <c r="A2221" s="371">
        <v>20</v>
      </c>
      <c r="B2221" s="371" t="s">
        <v>88</v>
      </c>
      <c r="C2221" s="371">
        <v>2023</v>
      </c>
      <c r="D2221" s="371" t="s">
        <v>9</v>
      </c>
      <c r="E2221" s="371">
        <v>3.3333333333333299</v>
      </c>
    </row>
    <row r="2222" spans="1:5">
      <c r="A2222" s="371">
        <v>23</v>
      </c>
      <c r="B2222" s="371" t="s">
        <v>89</v>
      </c>
      <c r="C2222" s="371">
        <v>2023</v>
      </c>
      <c r="D2222" s="371" t="s">
        <v>9</v>
      </c>
      <c r="E2222" s="371">
        <v>5.7575757575757596</v>
      </c>
    </row>
    <row r="2223" spans="1:5">
      <c r="A2223" s="371">
        <v>25</v>
      </c>
      <c r="B2223" s="371" t="s">
        <v>90</v>
      </c>
      <c r="C2223" s="371">
        <v>2023</v>
      </c>
      <c r="D2223" s="371" t="s">
        <v>9</v>
      </c>
      <c r="E2223" s="371">
        <v>7.5757575757575797</v>
      </c>
    </row>
    <row r="2224" spans="1:5">
      <c r="A2224" s="371">
        <v>27</v>
      </c>
      <c r="B2224" s="371" t="s">
        <v>91</v>
      </c>
      <c r="C2224" s="371">
        <v>2023</v>
      </c>
      <c r="D2224" s="371" t="s">
        <v>9</v>
      </c>
      <c r="E2224" s="371">
        <v>1.51515151515152</v>
      </c>
    </row>
    <row r="2225" spans="1:5">
      <c r="A2225" s="371">
        <v>41</v>
      </c>
      <c r="B2225" s="371" t="s">
        <v>92</v>
      </c>
      <c r="C2225" s="371">
        <v>2023</v>
      </c>
      <c r="D2225" s="371" t="s">
        <v>9</v>
      </c>
      <c r="E2225" s="371">
        <v>3.1818181818181799</v>
      </c>
    </row>
    <row r="2226" spans="1:5">
      <c r="A2226" s="371">
        <v>44</v>
      </c>
      <c r="B2226" s="371" t="s">
        <v>93</v>
      </c>
      <c r="C2226" s="371">
        <v>2023</v>
      </c>
      <c r="D2226" s="371" t="s">
        <v>9</v>
      </c>
      <c r="E2226" s="371">
        <v>1.2121212121212099</v>
      </c>
    </row>
    <row r="2227" spans="1:5">
      <c r="A2227" s="371">
        <v>47</v>
      </c>
      <c r="B2227" s="371" t="s">
        <v>94</v>
      </c>
      <c r="C2227" s="371">
        <v>2023</v>
      </c>
      <c r="D2227" s="371" t="s">
        <v>9</v>
      </c>
      <c r="E2227" s="371">
        <v>3.6363636363636398</v>
      </c>
    </row>
    <row r="2228" spans="1:5">
      <c r="A2228" s="371">
        <v>50</v>
      </c>
      <c r="B2228" s="371" t="s">
        <v>95</v>
      </c>
      <c r="C2228" s="371">
        <v>2023</v>
      </c>
      <c r="D2228" s="371" t="s">
        <v>9</v>
      </c>
      <c r="E2228" s="371">
        <v>4.5454545454545396</v>
      </c>
    </row>
    <row r="2229" spans="1:5">
      <c r="A2229" s="371">
        <v>52</v>
      </c>
      <c r="B2229" s="371" t="s">
        <v>96</v>
      </c>
      <c r="C2229" s="371">
        <v>2023</v>
      </c>
      <c r="D2229" s="371" t="s">
        <v>9</v>
      </c>
      <c r="E2229" s="371">
        <v>4.2424242424242404</v>
      </c>
    </row>
    <row r="2230" spans="1:5">
      <c r="A2230" s="371">
        <v>54</v>
      </c>
      <c r="B2230" s="371" t="s">
        <v>97</v>
      </c>
      <c r="C2230" s="371">
        <v>2023</v>
      </c>
      <c r="D2230" s="371" t="s">
        <v>9</v>
      </c>
      <c r="E2230" s="371">
        <v>4.6969696969696999</v>
      </c>
    </row>
    <row r="2231" spans="1:5">
      <c r="A2231" s="371">
        <v>63</v>
      </c>
      <c r="B2231" s="371" t="s">
        <v>98</v>
      </c>
      <c r="C2231" s="371">
        <v>2023</v>
      </c>
      <c r="D2231" s="371" t="s">
        <v>9</v>
      </c>
      <c r="E2231" s="371">
        <v>8.9393939393939394</v>
      </c>
    </row>
    <row r="2232" spans="1:5">
      <c r="A2232" s="371">
        <v>66</v>
      </c>
      <c r="B2232" s="371" t="s">
        <v>99</v>
      </c>
      <c r="C2232" s="371">
        <v>2023</v>
      </c>
      <c r="D2232" s="371" t="s">
        <v>9</v>
      </c>
      <c r="E2232" s="371">
        <v>9.3939393939393891</v>
      </c>
    </row>
    <row r="2233" spans="1:5">
      <c r="A2233" s="371">
        <v>68</v>
      </c>
      <c r="B2233" s="371" t="s">
        <v>100</v>
      </c>
      <c r="C2233" s="371">
        <v>2023</v>
      </c>
      <c r="D2233" s="371" t="s">
        <v>9</v>
      </c>
      <c r="E2233" s="371">
        <v>6.9696969696969697</v>
      </c>
    </row>
    <row r="2234" spans="1:5">
      <c r="A2234" s="371">
        <v>70</v>
      </c>
      <c r="B2234" s="371" t="s">
        <v>101</v>
      </c>
      <c r="C2234" s="371">
        <v>2023</v>
      </c>
      <c r="D2234" s="371" t="s">
        <v>9</v>
      </c>
      <c r="E2234" s="371">
        <v>4.39393939393939</v>
      </c>
    </row>
    <row r="2235" spans="1:5">
      <c r="A2235" s="371">
        <v>73</v>
      </c>
      <c r="B2235" s="371" t="s">
        <v>102</v>
      </c>
      <c r="C2235" s="371">
        <v>2023</v>
      </c>
      <c r="D2235" s="371" t="s">
        <v>9</v>
      </c>
      <c r="E2235" s="371">
        <v>7.4242424242424203</v>
      </c>
    </row>
    <row r="2236" spans="1:5">
      <c r="A2236" s="371">
        <v>76</v>
      </c>
      <c r="B2236" s="371" t="s">
        <v>103</v>
      </c>
      <c r="C2236" s="371">
        <v>2023</v>
      </c>
      <c r="D2236" s="371" t="s">
        <v>9</v>
      </c>
      <c r="E2236" s="371">
        <v>8.0303030303030294</v>
      </c>
    </row>
    <row r="2237" spans="1:5">
      <c r="A2237" s="371">
        <v>81</v>
      </c>
      <c r="B2237" s="371" t="s">
        <v>104</v>
      </c>
      <c r="C2237" s="371">
        <v>2023</v>
      </c>
      <c r="D2237" s="371" t="s">
        <v>9</v>
      </c>
      <c r="E2237" s="371">
        <v>2.5757575757575801</v>
      </c>
    </row>
    <row r="2238" spans="1:5">
      <c r="A2238" s="371">
        <v>85</v>
      </c>
      <c r="B2238" s="371" t="s">
        <v>105</v>
      </c>
      <c r="C2238" s="371">
        <v>2023</v>
      </c>
      <c r="D2238" s="371" t="s">
        <v>9</v>
      </c>
      <c r="E2238" s="371">
        <v>6.2121212121212102</v>
      </c>
    </row>
    <row r="2239" spans="1:5">
      <c r="A2239" s="371">
        <v>86</v>
      </c>
      <c r="B2239" s="371" t="s">
        <v>106</v>
      </c>
      <c r="C2239" s="371">
        <v>2023</v>
      </c>
      <c r="D2239" s="371" t="s">
        <v>9</v>
      </c>
      <c r="E2239" s="371">
        <v>2.4242424242424199</v>
      </c>
    </row>
    <row r="2240" spans="1:5">
      <c r="A2240" s="371">
        <v>88</v>
      </c>
      <c r="B2240" s="371" t="s">
        <v>107</v>
      </c>
      <c r="C2240" s="371">
        <v>2023</v>
      </c>
      <c r="D2240" s="371" t="s">
        <v>9</v>
      </c>
      <c r="E2240" s="371">
        <v>8.7878787878787907</v>
      </c>
    </row>
    <row r="2241" spans="1:5">
      <c r="A2241" s="371">
        <v>91</v>
      </c>
      <c r="B2241" s="371" t="s">
        <v>108</v>
      </c>
      <c r="C2241" s="371">
        <v>2023</v>
      </c>
      <c r="D2241" s="371" t="s">
        <v>9</v>
      </c>
      <c r="E2241" s="371">
        <v>2.1212121212121202</v>
      </c>
    </row>
    <row r="2242" spans="1:5">
      <c r="A2242" s="371">
        <v>94</v>
      </c>
      <c r="B2242" s="371" t="s">
        <v>109</v>
      </c>
      <c r="C2242" s="371">
        <v>2023</v>
      </c>
      <c r="D2242" s="371" t="s">
        <v>9</v>
      </c>
      <c r="E2242" s="371">
        <v>0.15151515151515199</v>
      </c>
    </row>
    <row r="2243" spans="1:5">
      <c r="A2243" s="371">
        <v>95</v>
      </c>
      <c r="B2243" s="371" t="s">
        <v>110</v>
      </c>
      <c r="C2243" s="371">
        <v>2023</v>
      </c>
      <c r="D2243" s="371" t="s">
        <v>9</v>
      </c>
      <c r="E2243" s="371">
        <v>0.90909090909090895</v>
      </c>
    </row>
    <row r="2244" spans="1:5">
      <c r="A2244" s="371">
        <v>97</v>
      </c>
      <c r="B2244" s="371" t="s">
        <v>111</v>
      </c>
      <c r="C2244" s="371">
        <v>2023</v>
      </c>
      <c r="D2244" s="371" t="s">
        <v>9</v>
      </c>
      <c r="E2244" s="371">
        <v>2.2727272727272698</v>
      </c>
    </row>
    <row r="2245" spans="1:5">
      <c r="A2245" s="371">
        <v>99</v>
      </c>
      <c r="B2245" s="371" t="s">
        <v>112</v>
      </c>
      <c r="C2245" s="371">
        <v>2023</v>
      </c>
      <c r="D2245" s="371" t="s">
        <v>9</v>
      </c>
      <c r="E2245" s="371">
        <v>0.60606060606060597</v>
      </c>
    </row>
    <row r="2246" spans="1:5">
      <c r="A2246" s="371">
        <v>5</v>
      </c>
      <c r="B2246" s="371" t="s">
        <v>79</v>
      </c>
      <c r="C2246" s="371">
        <v>2024</v>
      </c>
      <c r="D2246" s="371" t="s">
        <v>10</v>
      </c>
      <c r="E2246" s="371">
        <v>6.2121212121212102</v>
      </c>
    </row>
    <row r="2247" spans="1:5">
      <c r="A2247" s="371">
        <v>8</v>
      </c>
      <c r="B2247" s="371" t="s">
        <v>81</v>
      </c>
      <c r="C2247" s="371">
        <v>2024</v>
      </c>
      <c r="D2247" s="371" t="s">
        <v>10</v>
      </c>
      <c r="E2247" s="371">
        <v>7.8787878787878798</v>
      </c>
    </row>
    <row r="2248" spans="1:5">
      <c r="A2248" s="371">
        <v>11</v>
      </c>
      <c r="B2248" s="371" t="s">
        <v>82</v>
      </c>
      <c r="C2248" s="371">
        <v>2024</v>
      </c>
      <c r="D2248" s="371" t="s">
        <v>10</v>
      </c>
      <c r="E2248" s="371">
        <v>8.4848484848484809</v>
      </c>
    </row>
    <row r="2249" spans="1:5">
      <c r="A2249" s="371">
        <v>13</v>
      </c>
      <c r="B2249" s="371" t="s">
        <v>83</v>
      </c>
      <c r="C2249" s="371">
        <v>2024</v>
      </c>
      <c r="D2249" s="371" t="s">
        <v>10</v>
      </c>
      <c r="E2249" s="371">
        <v>6.9696969696969697</v>
      </c>
    </row>
    <row r="2250" spans="1:5">
      <c r="A2250" s="371">
        <v>15</v>
      </c>
      <c r="B2250" s="371" t="s">
        <v>84</v>
      </c>
      <c r="C2250" s="371">
        <v>2024</v>
      </c>
      <c r="D2250" s="371" t="s">
        <v>10</v>
      </c>
      <c r="E2250" s="371">
        <v>3.6363636363636398</v>
      </c>
    </row>
    <row r="2251" spans="1:5">
      <c r="A2251" s="371">
        <v>17</v>
      </c>
      <c r="B2251" s="371" t="s">
        <v>85</v>
      </c>
      <c r="C2251" s="371">
        <v>2024</v>
      </c>
      <c r="D2251" s="371" t="s">
        <v>10</v>
      </c>
      <c r="E2251" s="371">
        <v>6.3636363636363598</v>
      </c>
    </row>
    <row r="2252" spans="1:5">
      <c r="A2252" s="371">
        <v>18</v>
      </c>
      <c r="B2252" s="371" t="s">
        <v>86</v>
      </c>
      <c r="C2252" s="371">
        <v>2024</v>
      </c>
      <c r="D2252" s="371" t="s">
        <v>10</v>
      </c>
      <c r="E2252" s="371">
        <v>1.8181818181818199</v>
      </c>
    </row>
    <row r="2253" spans="1:5">
      <c r="A2253" s="371">
        <v>19</v>
      </c>
      <c r="B2253" s="371" t="s">
        <v>87</v>
      </c>
      <c r="C2253" s="371">
        <v>2024</v>
      </c>
      <c r="D2253" s="371" t="s">
        <v>10</v>
      </c>
      <c r="E2253" s="371">
        <v>7.7272727272727302</v>
      </c>
    </row>
    <row r="2254" spans="1:5">
      <c r="A2254" s="371">
        <v>20</v>
      </c>
      <c r="B2254" s="371" t="s">
        <v>88</v>
      </c>
      <c r="C2254" s="371">
        <v>2024</v>
      </c>
      <c r="D2254" s="371" t="s">
        <v>10</v>
      </c>
      <c r="E2254" s="371">
        <v>8.7878787878787907</v>
      </c>
    </row>
    <row r="2255" spans="1:5">
      <c r="A2255" s="371">
        <v>23</v>
      </c>
      <c r="B2255" s="371" t="s">
        <v>89</v>
      </c>
      <c r="C2255" s="371">
        <v>2024</v>
      </c>
      <c r="D2255" s="371" t="s">
        <v>10</v>
      </c>
      <c r="E2255" s="371">
        <v>9.2424242424242404</v>
      </c>
    </row>
    <row r="2256" spans="1:5">
      <c r="A2256" s="371">
        <v>25</v>
      </c>
      <c r="B2256" s="371" t="s">
        <v>90</v>
      </c>
      <c r="C2256" s="371">
        <v>2024</v>
      </c>
      <c r="D2256" s="371" t="s">
        <v>10</v>
      </c>
      <c r="E2256" s="371">
        <v>5.4545454545454497</v>
      </c>
    </row>
    <row r="2257" spans="1:5">
      <c r="A2257" s="371">
        <v>27</v>
      </c>
      <c r="B2257" s="371" t="s">
        <v>91</v>
      </c>
      <c r="C2257" s="371">
        <v>2024</v>
      </c>
      <c r="D2257" s="371" t="s">
        <v>10</v>
      </c>
      <c r="E2257" s="371">
        <v>2.4242424242424199</v>
      </c>
    </row>
    <row r="2258" spans="1:5">
      <c r="A2258" s="371">
        <v>41</v>
      </c>
      <c r="B2258" s="371" t="s">
        <v>92</v>
      </c>
      <c r="C2258" s="371">
        <v>2024</v>
      </c>
      <c r="D2258" s="371" t="s">
        <v>10</v>
      </c>
      <c r="E2258" s="371">
        <v>9.0909090909090899</v>
      </c>
    </row>
    <row r="2259" spans="1:5">
      <c r="A2259" s="371">
        <v>44</v>
      </c>
      <c r="B2259" s="371" t="s">
        <v>93</v>
      </c>
      <c r="C2259" s="371">
        <v>2024</v>
      </c>
      <c r="D2259" s="371" t="s">
        <v>10</v>
      </c>
      <c r="E2259" s="371">
        <v>7.4242424242424203</v>
      </c>
    </row>
    <row r="2260" spans="1:5">
      <c r="A2260" s="371">
        <v>47</v>
      </c>
      <c r="B2260" s="371" t="s">
        <v>94</v>
      </c>
      <c r="C2260" s="371">
        <v>2024</v>
      </c>
      <c r="D2260" s="371" t="s">
        <v>10</v>
      </c>
      <c r="E2260" s="371">
        <v>4.8484848484848504</v>
      </c>
    </row>
    <row r="2261" spans="1:5">
      <c r="A2261" s="371">
        <v>50</v>
      </c>
      <c r="B2261" s="371" t="s">
        <v>95</v>
      </c>
      <c r="C2261" s="371">
        <v>2024</v>
      </c>
      <c r="D2261" s="371" t="s">
        <v>10</v>
      </c>
      <c r="E2261" s="371">
        <v>4.39393939393939</v>
      </c>
    </row>
    <row r="2262" spans="1:5">
      <c r="A2262" s="371">
        <v>52</v>
      </c>
      <c r="B2262" s="371" t="s">
        <v>96</v>
      </c>
      <c r="C2262" s="371">
        <v>2024</v>
      </c>
      <c r="D2262" s="371" t="s">
        <v>10</v>
      </c>
      <c r="E2262" s="371">
        <v>0.60606060606060597</v>
      </c>
    </row>
    <row r="2263" spans="1:5">
      <c r="A2263" s="371">
        <v>54</v>
      </c>
      <c r="B2263" s="371" t="s">
        <v>97</v>
      </c>
      <c r="C2263" s="371">
        <v>2024</v>
      </c>
      <c r="D2263" s="371" t="s">
        <v>10</v>
      </c>
      <c r="E2263" s="371">
        <v>3.3333333333333299</v>
      </c>
    </row>
    <row r="2264" spans="1:5">
      <c r="A2264" s="371">
        <v>63</v>
      </c>
      <c r="B2264" s="371" t="s">
        <v>98</v>
      </c>
      <c r="C2264" s="371">
        <v>2024</v>
      </c>
      <c r="D2264" s="371" t="s">
        <v>10</v>
      </c>
      <c r="E2264" s="371">
        <v>7.5757575757575797</v>
      </c>
    </row>
    <row r="2265" spans="1:5">
      <c r="A2265" s="371">
        <v>66</v>
      </c>
      <c r="B2265" s="371" t="s">
        <v>99</v>
      </c>
      <c r="C2265" s="371">
        <v>2024</v>
      </c>
      <c r="D2265" s="371" t="s">
        <v>10</v>
      </c>
      <c r="E2265" s="371">
        <v>6.6666666666666696</v>
      </c>
    </row>
    <row r="2266" spans="1:5">
      <c r="A2266" s="371">
        <v>68</v>
      </c>
      <c r="B2266" s="371" t="s">
        <v>100</v>
      </c>
      <c r="C2266" s="371">
        <v>2024</v>
      </c>
      <c r="D2266" s="371" t="s">
        <v>10</v>
      </c>
      <c r="E2266" s="371">
        <v>10</v>
      </c>
    </row>
    <row r="2267" spans="1:5">
      <c r="A2267" s="371">
        <v>70</v>
      </c>
      <c r="B2267" s="371" t="s">
        <v>101</v>
      </c>
      <c r="C2267" s="371">
        <v>2024</v>
      </c>
      <c r="D2267" s="371" t="s">
        <v>10</v>
      </c>
      <c r="E2267" s="371">
        <v>2.8787878787878798</v>
      </c>
    </row>
    <row r="2268" spans="1:5">
      <c r="A2268" s="371">
        <v>73</v>
      </c>
      <c r="B2268" s="371" t="s">
        <v>102</v>
      </c>
      <c r="C2268" s="371">
        <v>2024</v>
      </c>
      <c r="D2268" s="371" t="s">
        <v>10</v>
      </c>
      <c r="E2268" s="371">
        <v>8.1818181818181799</v>
      </c>
    </row>
    <row r="2269" spans="1:5">
      <c r="A2269" s="371">
        <v>76</v>
      </c>
      <c r="B2269" s="371" t="s">
        <v>103</v>
      </c>
      <c r="C2269" s="371">
        <v>2024</v>
      </c>
      <c r="D2269" s="371" t="s">
        <v>10</v>
      </c>
      <c r="E2269" s="371">
        <v>8.6363636363636402</v>
      </c>
    </row>
    <row r="2270" spans="1:5">
      <c r="A2270" s="371">
        <v>81</v>
      </c>
      <c r="B2270" s="371" t="s">
        <v>104</v>
      </c>
      <c r="C2270" s="371">
        <v>2024</v>
      </c>
      <c r="D2270" s="371" t="s">
        <v>10</v>
      </c>
      <c r="E2270" s="371">
        <v>0.30303030303030298</v>
      </c>
    </row>
    <row r="2271" spans="1:5">
      <c r="A2271" s="371">
        <v>85</v>
      </c>
      <c r="B2271" s="371" t="s">
        <v>105</v>
      </c>
      <c r="C2271" s="371">
        <v>2024</v>
      </c>
      <c r="D2271" s="371" t="s">
        <v>10</v>
      </c>
      <c r="E2271" s="371">
        <v>1.51515151515152</v>
      </c>
    </row>
    <row r="2272" spans="1:5">
      <c r="A2272" s="371">
        <v>86</v>
      </c>
      <c r="B2272" s="371" t="s">
        <v>106</v>
      </c>
      <c r="C2272" s="371">
        <v>2024</v>
      </c>
      <c r="D2272" s="371" t="s">
        <v>10</v>
      </c>
      <c r="E2272" s="371">
        <v>8.3333333333333304</v>
      </c>
    </row>
    <row r="2273" spans="1:5">
      <c r="A2273" s="371">
        <v>88</v>
      </c>
      <c r="B2273" s="371" t="s">
        <v>107</v>
      </c>
      <c r="C2273" s="371">
        <v>2024</v>
      </c>
      <c r="D2273" s="371" t="s">
        <v>10</v>
      </c>
      <c r="E2273" s="371">
        <v>2.5757575757575801</v>
      </c>
    </row>
    <row r="2274" spans="1:5">
      <c r="A2274" s="371">
        <v>91</v>
      </c>
      <c r="B2274" s="371" t="s">
        <v>108</v>
      </c>
      <c r="C2274" s="371">
        <v>2024</v>
      </c>
      <c r="D2274" s="371" t="s">
        <v>10</v>
      </c>
      <c r="E2274" s="371">
        <v>2.1212121212121202</v>
      </c>
    </row>
    <row r="2275" spans="1:5">
      <c r="A2275" s="371">
        <v>94</v>
      </c>
      <c r="B2275" s="371" t="s">
        <v>109</v>
      </c>
      <c r="C2275" s="371">
        <v>2024</v>
      </c>
      <c r="D2275" s="371" t="s">
        <v>10</v>
      </c>
      <c r="E2275" s="371">
        <v>3.1818181818181799</v>
      </c>
    </row>
    <row r="2276" spans="1:5">
      <c r="A2276" s="371">
        <v>95</v>
      </c>
      <c r="B2276" s="371" t="s">
        <v>110</v>
      </c>
      <c r="C2276" s="371">
        <v>2024</v>
      </c>
      <c r="D2276" s="371" t="s">
        <v>10</v>
      </c>
      <c r="E2276" s="371">
        <v>5</v>
      </c>
    </row>
    <row r="2277" spans="1:5">
      <c r="A2277" s="371">
        <v>97</v>
      </c>
      <c r="B2277" s="371" t="s">
        <v>111</v>
      </c>
      <c r="C2277" s="371">
        <v>2024</v>
      </c>
      <c r="D2277" s="371" t="s">
        <v>10</v>
      </c>
      <c r="E2277" s="371">
        <v>1.9696969696969699</v>
      </c>
    </row>
    <row r="2278" spans="1:5">
      <c r="A2278" s="371">
        <v>99</v>
      </c>
      <c r="B2278" s="371" t="s">
        <v>112</v>
      </c>
      <c r="C2278" s="371">
        <v>2024</v>
      </c>
      <c r="D2278" s="371" t="s">
        <v>10</v>
      </c>
      <c r="E2278" s="371">
        <v>1.36363636363636</v>
      </c>
    </row>
    <row r="2279" spans="1:5">
      <c r="A2279" s="371">
        <v>5</v>
      </c>
      <c r="B2279" s="371" t="s">
        <v>79</v>
      </c>
      <c r="C2279" s="371">
        <v>2023</v>
      </c>
      <c r="D2279" s="371" t="s">
        <v>10</v>
      </c>
      <c r="E2279" s="371">
        <v>7.1212121212121202</v>
      </c>
    </row>
    <row r="2280" spans="1:5">
      <c r="A2280" s="371">
        <v>8</v>
      </c>
      <c r="B2280" s="371" t="s">
        <v>81</v>
      </c>
      <c r="C2280" s="371">
        <v>2023</v>
      </c>
      <c r="D2280" s="371" t="s">
        <v>10</v>
      </c>
      <c r="E2280" s="371">
        <v>7.2727272727272698</v>
      </c>
    </row>
    <row r="2281" spans="1:5">
      <c r="A2281" s="371">
        <v>11</v>
      </c>
      <c r="B2281" s="371" t="s">
        <v>82</v>
      </c>
      <c r="C2281" s="371">
        <v>2023</v>
      </c>
      <c r="D2281" s="371" t="s">
        <v>10</v>
      </c>
      <c r="E2281" s="371">
        <v>8.9393939393939394</v>
      </c>
    </row>
    <row r="2282" spans="1:5">
      <c r="A2282" s="371">
        <v>13</v>
      </c>
      <c r="B2282" s="371" t="s">
        <v>83</v>
      </c>
      <c r="C2282" s="371">
        <v>2023</v>
      </c>
      <c r="D2282" s="371" t="s">
        <v>10</v>
      </c>
      <c r="E2282" s="371">
        <v>9.5454545454545503</v>
      </c>
    </row>
    <row r="2283" spans="1:5">
      <c r="A2283" s="371">
        <v>15</v>
      </c>
      <c r="B2283" s="371" t="s">
        <v>84</v>
      </c>
      <c r="C2283" s="371">
        <v>2023</v>
      </c>
      <c r="D2283" s="371" t="s">
        <v>10</v>
      </c>
      <c r="E2283" s="371">
        <v>3.4848484848484902</v>
      </c>
    </row>
    <row r="2284" spans="1:5">
      <c r="A2284" s="371">
        <v>17</v>
      </c>
      <c r="B2284" s="371" t="s">
        <v>85</v>
      </c>
      <c r="C2284" s="371">
        <v>2023</v>
      </c>
      <c r="D2284" s="371" t="s">
        <v>10</v>
      </c>
      <c r="E2284" s="371">
        <v>5.3030303030303001</v>
      </c>
    </row>
    <row r="2285" spans="1:5">
      <c r="A2285" s="371">
        <v>18</v>
      </c>
      <c r="B2285" s="371" t="s">
        <v>86</v>
      </c>
      <c r="C2285" s="371">
        <v>2023</v>
      </c>
      <c r="D2285" s="371" t="s">
        <v>10</v>
      </c>
      <c r="E2285" s="371">
        <v>3.7878787878787898</v>
      </c>
    </row>
    <row r="2286" spans="1:5">
      <c r="A2286" s="371">
        <v>19</v>
      </c>
      <c r="B2286" s="371" t="s">
        <v>87</v>
      </c>
      <c r="C2286" s="371">
        <v>2023</v>
      </c>
      <c r="D2286" s="371" t="s">
        <v>10</v>
      </c>
      <c r="E2286" s="371">
        <v>6.5151515151515103</v>
      </c>
    </row>
    <row r="2287" spans="1:5">
      <c r="A2287" s="371">
        <v>20</v>
      </c>
      <c r="B2287" s="371" t="s">
        <v>88</v>
      </c>
      <c r="C2287" s="371">
        <v>2023</v>
      </c>
      <c r="D2287" s="371" t="s">
        <v>10</v>
      </c>
      <c r="E2287" s="371">
        <v>4.0909090909090899</v>
      </c>
    </row>
    <row r="2288" spans="1:5">
      <c r="A2288" s="371">
        <v>23</v>
      </c>
      <c r="B2288" s="371" t="s">
        <v>89</v>
      </c>
      <c r="C2288" s="371">
        <v>2023</v>
      </c>
      <c r="D2288" s="371" t="s">
        <v>10</v>
      </c>
      <c r="E2288" s="371">
        <v>1.2121212121212099</v>
      </c>
    </row>
    <row r="2289" spans="1:5">
      <c r="A2289" s="371">
        <v>25</v>
      </c>
      <c r="B2289" s="371" t="s">
        <v>90</v>
      </c>
      <c r="C2289" s="371">
        <v>2023</v>
      </c>
      <c r="D2289" s="371" t="s">
        <v>10</v>
      </c>
      <c r="E2289" s="371">
        <v>4.6969696969696999</v>
      </c>
    </row>
    <row r="2290" spans="1:5">
      <c r="A2290" s="371">
        <v>27</v>
      </c>
      <c r="B2290" s="371" t="s">
        <v>91</v>
      </c>
      <c r="C2290" s="371">
        <v>2023</v>
      </c>
      <c r="D2290" s="371" t="s">
        <v>10</v>
      </c>
      <c r="E2290" s="371">
        <v>2.2727272727272698</v>
      </c>
    </row>
    <row r="2291" spans="1:5">
      <c r="A2291" s="371">
        <v>41</v>
      </c>
      <c r="B2291" s="371" t="s">
        <v>92</v>
      </c>
      <c r="C2291" s="371">
        <v>2023</v>
      </c>
      <c r="D2291" s="371" t="s">
        <v>10</v>
      </c>
      <c r="E2291" s="371">
        <v>6.0606060606060597</v>
      </c>
    </row>
    <row r="2292" spans="1:5">
      <c r="A2292" s="371">
        <v>44</v>
      </c>
      <c r="B2292" s="371" t="s">
        <v>93</v>
      </c>
      <c r="C2292" s="371">
        <v>2023</v>
      </c>
      <c r="D2292" s="371" t="s">
        <v>10</v>
      </c>
      <c r="E2292" s="371">
        <v>6.8181818181818201</v>
      </c>
    </row>
    <row r="2293" spans="1:5">
      <c r="A2293" s="371">
        <v>47</v>
      </c>
      <c r="B2293" s="371" t="s">
        <v>94</v>
      </c>
      <c r="C2293" s="371">
        <v>2023</v>
      </c>
      <c r="D2293" s="371" t="s">
        <v>10</v>
      </c>
      <c r="E2293" s="371">
        <v>2.7272727272727302</v>
      </c>
    </row>
    <row r="2294" spans="1:5">
      <c r="A2294" s="371">
        <v>50</v>
      </c>
      <c r="B2294" s="371" t="s">
        <v>95</v>
      </c>
      <c r="C2294" s="371">
        <v>2023</v>
      </c>
      <c r="D2294" s="371" t="s">
        <v>10</v>
      </c>
      <c r="E2294" s="371">
        <v>5.9090909090909101</v>
      </c>
    </row>
    <row r="2295" spans="1:5">
      <c r="A2295" s="371">
        <v>52</v>
      </c>
      <c r="B2295" s="371" t="s">
        <v>96</v>
      </c>
      <c r="C2295" s="371">
        <v>2023</v>
      </c>
      <c r="D2295" s="371" t="s">
        <v>10</v>
      </c>
      <c r="E2295" s="371">
        <v>0.75757575757575801</v>
      </c>
    </row>
    <row r="2296" spans="1:5">
      <c r="A2296" s="371">
        <v>54</v>
      </c>
      <c r="B2296" s="371" t="s">
        <v>97</v>
      </c>
      <c r="C2296" s="371">
        <v>2023</v>
      </c>
      <c r="D2296" s="371" t="s">
        <v>10</v>
      </c>
      <c r="E2296" s="371">
        <v>4.2424242424242404</v>
      </c>
    </row>
    <row r="2297" spans="1:5">
      <c r="A2297" s="371">
        <v>63</v>
      </c>
      <c r="B2297" s="371" t="s">
        <v>98</v>
      </c>
      <c r="C2297" s="371">
        <v>2023</v>
      </c>
      <c r="D2297" s="371" t="s">
        <v>10</v>
      </c>
      <c r="E2297" s="371">
        <v>8.0303030303030294</v>
      </c>
    </row>
    <row r="2298" spans="1:5">
      <c r="A2298" s="371">
        <v>66</v>
      </c>
      <c r="B2298" s="371" t="s">
        <v>99</v>
      </c>
      <c r="C2298" s="371">
        <v>2023</v>
      </c>
      <c r="D2298" s="371" t="s">
        <v>10</v>
      </c>
      <c r="E2298" s="371">
        <v>5.60606060606061</v>
      </c>
    </row>
    <row r="2299" spans="1:5">
      <c r="A2299" s="371">
        <v>68</v>
      </c>
      <c r="B2299" s="371" t="s">
        <v>100</v>
      </c>
      <c r="C2299" s="371">
        <v>2023</v>
      </c>
      <c r="D2299" s="371" t="s">
        <v>10</v>
      </c>
      <c r="E2299" s="371">
        <v>9.6969696969697008</v>
      </c>
    </row>
    <row r="2300" spans="1:5">
      <c r="A2300" s="371">
        <v>70</v>
      </c>
      <c r="B2300" s="371" t="s">
        <v>101</v>
      </c>
      <c r="C2300" s="371">
        <v>2023</v>
      </c>
      <c r="D2300" s="371" t="s">
        <v>10</v>
      </c>
      <c r="E2300" s="371">
        <v>5.1515151515151496</v>
      </c>
    </row>
    <row r="2301" spans="1:5">
      <c r="A2301" s="371">
        <v>73</v>
      </c>
      <c r="B2301" s="371" t="s">
        <v>102</v>
      </c>
      <c r="C2301" s="371">
        <v>2023</v>
      </c>
      <c r="D2301" s="371" t="s">
        <v>10</v>
      </c>
      <c r="E2301" s="371">
        <v>9.3939393939393891</v>
      </c>
    </row>
    <row r="2302" spans="1:5">
      <c r="A2302" s="371">
        <v>76</v>
      </c>
      <c r="B2302" s="371" t="s">
        <v>103</v>
      </c>
      <c r="C2302" s="371">
        <v>2023</v>
      </c>
      <c r="D2302" s="371" t="s">
        <v>10</v>
      </c>
      <c r="E2302" s="371">
        <v>5.7575757575757596</v>
      </c>
    </row>
    <row r="2303" spans="1:5">
      <c r="A2303" s="371">
        <v>81</v>
      </c>
      <c r="B2303" s="371" t="s">
        <v>104</v>
      </c>
      <c r="C2303" s="371">
        <v>2023</v>
      </c>
      <c r="D2303" s="371" t="s">
        <v>10</v>
      </c>
      <c r="E2303" s="371">
        <v>1.0606060606060601</v>
      </c>
    </row>
    <row r="2304" spans="1:5">
      <c r="A2304" s="371">
        <v>85</v>
      </c>
      <c r="B2304" s="371" t="s">
        <v>105</v>
      </c>
      <c r="C2304" s="371">
        <v>2023</v>
      </c>
      <c r="D2304" s="371" t="s">
        <v>10</v>
      </c>
      <c r="E2304" s="371">
        <v>0.45454545454545497</v>
      </c>
    </row>
    <row r="2305" spans="1:5">
      <c r="A2305" s="371">
        <v>86</v>
      </c>
      <c r="B2305" s="371" t="s">
        <v>106</v>
      </c>
      <c r="C2305" s="371">
        <v>2023</v>
      </c>
      <c r="D2305" s="371" t="s">
        <v>10</v>
      </c>
      <c r="E2305" s="371">
        <v>9.8484848484848495</v>
      </c>
    </row>
    <row r="2306" spans="1:5">
      <c r="A2306" s="371">
        <v>88</v>
      </c>
      <c r="B2306" s="371" t="s">
        <v>107</v>
      </c>
      <c r="C2306" s="371">
        <v>2023</v>
      </c>
      <c r="D2306" s="371" t="s">
        <v>10</v>
      </c>
      <c r="E2306" s="371">
        <v>0.90909090909090895</v>
      </c>
    </row>
    <row r="2307" spans="1:5">
      <c r="A2307" s="371">
        <v>91</v>
      </c>
      <c r="B2307" s="371" t="s">
        <v>108</v>
      </c>
      <c r="C2307" s="371">
        <v>2023</v>
      </c>
      <c r="D2307" s="371" t="s">
        <v>10</v>
      </c>
      <c r="E2307" s="371">
        <v>0.15151515151515199</v>
      </c>
    </row>
    <row r="2308" spans="1:5">
      <c r="A2308" s="371">
        <v>94</v>
      </c>
      <c r="B2308" s="371" t="s">
        <v>109</v>
      </c>
      <c r="C2308" s="371">
        <v>2023</v>
      </c>
      <c r="D2308" s="371" t="s">
        <v>10</v>
      </c>
      <c r="E2308" s="371">
        <v>3.9393939393939399</v>
      </c>
    </row>
    <row r="2309" spans="1:5">
      <c r="A2309" s="371">
        <v>95</v>
      </c>
      <c r="B2309" s="371" t="s">
        <v>110</v>
      </c>
      <c r="C2309" s="371">
        <v>2023</v>
      </c>
      <c r="D2309" s="371" t="s">
        <v>10</v>
      </c>
      <c r="E2309" s="371">
        <v>4.5454545454545396</v>
      </c>
    </row>
    <row r="2310" spans="1:5">
      <c r="A2310" s="371">
        <v>97</v>
      </c>
      <c r="B2310" s="371" t="s">
        <v>111</v>
      </c>
      <c r="C2310" s="371">
        <v>2023</v>
      </c>
      <c r="D2310" s="371" t="s">
        <v>10</v>
      </c>
      <c r="E2310" s="371">
        <v>3.0303030303030298</v>
      </c>
    </row>
    <row r="2311" spans="1:5">
      <c r="A2311" s="371">
        <v>99</v>
      </c>
      <c r="B2311" s="371" t="s">
        <v>112</v>
      </c>
      <c r="C2311" s="371">
        <v>2023</v>
      </c>
      <c r="D2311" s="371" t="s">
        <v>10</v>
      </c>
      <c r="E2311" s="371">
        <v>1.6666666666666701</v>
      </c>
    </row>
    <row r="2312" spans="1:5">
      <c r="A2312" s="371">
        <v>5</v>
      </c>
      <c r="B2312" s="371" t="s">
        <v>79</v>
      </c>
      <c r="C2312" s="371">
        <v>2024</v>
      </c>
      <c r="D2312" s="371" t="s">
        <v>11</v>
      </c>
      <c r="E2312" s="371">
        <v>8.1818181818181799</v>
      </c>
    </row>
    <row r="2313" spans="1:5">
      <c r="A2313" s="371">
        <v>8</v>
      </c>
      <c r="B2313" s="371" t="s">
        <v>81</v>
      </c>
      <c r="C2313" s="371">
        <v>2024</v>
      </c>
      <c r="D2313" s="371" t="s">
        <v>11</v>
      </c>
      <c r="E2313" s="371">
        <v>9.0909090909090899</v>
      </c>
    </row>
    <row r="2314" spans="1:5">
      <c r="A2314" s="371">
        <v>11</v>
      </c>
      <c r="B2314" s="371" t="s">
        <v>82</v>
      </c>
      <c r="C2314" s="371">
        <v>2024</v>
      </c>
      <c r="D2314" s="371" t="s">
        <v>11</v>
      </c>
      <c r="E2314" s="371">
        <v>9.5454545454545503</v>
      </c>
    </row>
    <row r="2315" spans="1:5">
      <c r="A2315" s="371">
        <v>13</v>
      </c>
      <c r="B2315" s="371" t="s">
        <v>83</v>
      </c>
      <c r="C2315" s="371">
        <v>2024</v>
      </c>
      <c r="D2315" s="371" t="s">
        <v>11</v>
      </c>
      <c r="E2315" s="371">
        <v>5.4545454545454497</v>
      </c>
    </row>
    <row r="2316" spans="1:5">
      <c r="A2316" s="371">
        <v>15</v>
      </c>
      <c r="B2316" s="371" t="s">
        <v>84</v>
      </c>
      <c r="C2316" s="371">
        <v>2024</v>
      </c>
      <c r="D2316" s="371" t="s">
        <v>11</v>
      </c>
      <c r="E2316" s="371">
        <v>7.2727272727272698</v>
      </c>
    </row>
    <row r="2317" spans="1:5">
      <c r="A2317" s="371">
        <v>17</v>
      </c>
      <c r="B2317" s="371" t="s">
        <v>85</v>
      </c>
      <c r="C2317" s="371">
        <v>2024</v>
      </c>
      <c r="D2317" s="371" t="s">
        <v>11</v>
      </c>
      <c r="E2317" s="371">
        <v>9.8484848484848495</v>
      </c>
    </row>
    <row r="2318" spans="1:5">
      <c r="A2318" s="371">
        <v>18</v>
      </c>
      <c r="B2318" s="371" t="s">
        <v>86</v>
      </c>
      <c r="C2318" s="371">
        <v>2024</v>
      </c>
      <c r="D2318" s="371" t="s">
        <v>11</v>
      </c>
      <c r="E2318" s="371">
        <v>4.39393939393939</v>
      </c>
    </row>
    <row r="2319" spans="1:5">
      <c r="A2319" s="371">
        <v>19</v>
      </c>
      <c r="B2319" s="371" t="s">
        <v>87</v>
      </c>
      <c r="C2319" s="371">
        <v>2024</v>
      </c>
      <c r="D2319" s="371" t="s">
        <v>11</v>
      </c>
      <c r="E2319" s="371">
        <v>6.9696969696969697</v>
      </c>
    </row>
    <row r="2320" spans="1:5">
      <c r="A2320" s="371">
        <v>20</v>
      </c>
      <c r="B2320" s="371" t="s">
        <v>88</v>
      </c>
      <c r="C2320" s="371">
        <v>2024</v>
      </c>
      <c r="D2320" s="371" t="s">
        <v>11</v>
      </c>
      <c r="E2320" s="371">
        <v>6.2121212121212102</v>
      </c>
    </row>
    <row r="2321" spans="1:5">
      <c r="A2321" s="371">
        <v>23</v>
      </c>
      <c r="B2321" s="371" t="s">
        <v>89</v>
      </c>
      <c r="C2321" s="371">
        <v>2024</v>
      </c>
      <c r="D2321" s="371" t="s">
        <v>11</v>
      </c>
      <c r="E2321" s="371">
        <v>8.0303030303030294</v>
      </c>
    </row>
    <row r="2322" spans="1:5">
      <c r="A2322" s="371">
        <v>25</v>
      </c>
      <c r="B2322" s="371" t="s">
        <v>90</v>
      </c>
      <c r="C2322" s="371">
        <v>2024</v>
      </c>
      <c r="D2322" s="371" t="s">
        <v>11</v>
      </c>
      <c r="E2322" s="371">
        <v>3.4848484848484902</v>
      </c>
    </row>
    <row r="2323" spans="1:5">
      <c r="A2323" s="371">
        <v>27</v>
      </c>
      <c r="B2323" s="371" t="s">
        <v>91</v>
      </c>
      <c r="C2323" s="371">
        <v>2024</v>
      </c>
      <c r="D2323" s="371" t="s">
        <v>11</v>
      </c>
      <c r="E2323" s="371">
        <v>4.8484848484848504</v>
      </c>
    </row>
    <row r="2324" spans="1:5">
      <c r="A2324" s="371">
        <v>41</v>
      </c>
      <c r="B2324" s="371" t="s">
        <v>92</v>
      </c>
      <c r="C2324" s="371">
        <v>2024</v>
      </c>
      <c r="D2324" s="371" t="s">
        <v>11</v>
      </c>
      <c r="E2324" s="371">
        <v>5</v>
      </c>
    </row>
    <row r="2325" spans="1:5">
      <c r="A2325" s="371">
        <v>44</v>
      </c>
      <c r="B2325" s="371" t="s">
        <v>93</v>
      </c>
      <c r="C2325" s="371">
        <v>2024</v>
      </c>
      <c r="D2325" s="371" t="s">
        <v>11</v>
      </c>
      <c r="E2325" s="371">
        <v>3.6363636363636398</v>
      </c>
    </row>
    <row r="2326" spans="1:5">
      <c r="A2326" s="371">
        <v>47</v>
      </c>
      <c r="B2326" s="371" t="s">
        <v>94</v>
      </c>
      <c r="C2326" s="371">
        <v>2024</v>
      </c>
      <c r="D2326" s="371" t="s">
        <v>11</v>
      </c>
      <c r="E2326" s="371">
        <v>6.5151515151515103</v>
      </c>
    </row>
    <row r="2327" spans="1:5">
      <c r="A2327" s="371">
        <v>50</v>
      </c>
      <c r="B2327" s="371" t="s">
        <v>95</v>
      </c>
      <c r="C2327" s="371">
        <v>2024</v>
      </c>
      <c r="D2327" s="371" t="s">
        <v>11</v>
      </c>
      <c r="E2327" s="371">
        <v>4.6969696969696999</v>
      </c>
    </row>
    <row r="2328" spans="1:5">
      <c r="A2328" s="371">
        <v>52</v>
      </c>
      <c r="B2328" s="371" t="s">
        <v>96</v>
      </c>
      <c r="C2328" s="371">
        <v>2024</v>
      </c>
      <c r="D2328" s="371" t="s">
        <v>11</v>
      </c>
      <c r="E2328" s="371">
        <v>7.5757575757575797</v>
      </c>
    </row>
    <row r="2329" spans="1:5">
      <c r="A2329" s="371">
        <v>54</v>
      </c>
      <c r="B2329" s="371" t="s">
        <v>97</v>
      </c>
      <c r="C2329" s="371">
        <v>2024</v>
      </c>
      <c r="D2329" s="371" t="s">
        <v>11</v>
      </c>
      <c r="E2329" s="371">
        <v>8.3333333333333304</v>
      </c>
    </row>
    <row r="2330" spans="1:5">
      <c r="A2330" s="371">
        <v>63</v>
      </c>
      <c r="B2330" s="371" t="s">
        <v>98</v>
      </c>
      <c r="C2330" s="371">
        <v>2024</v>
      </c>
      <c r="D2330" s="371" t="s">
        <v>11</v>
      </c>
      <c r="E2330" s="371">
        <v>8.9393939393939394</v>
      </c>
    </row>
    <row r="2331" spans="1:5">
      <c r="A2331" s="371">
        <v>66</v>
      </c>
      <c r="B2331" s="371" t="s">
        <v>99</v>
      </c>
      <c r="C2331" s="371">
        <v>2024</v>
      </c>
      <c r="D2331" s="371" t="s">
        <v>11</v>
      </c>
      <c r="E2331" s="371">
        <v>9.6969696969697008</v>
      </c>
    </row>
    <row r="2332" spans="1:5">
      <c r="A2332" s="371">
        <v>68</v>
      </c>
      <c r="B2332" s="371" t="s">
        <v>100</v>
      </c>
      <c r="C2332" s="371">
        <v>2024</v>
      </c>
      <c r="D2332" s="371" t="s">
        <v>11</v>
      </c>
      <c r="E2332" s="371">
        <v>7.1212121212121202</v>
      </c>
    </row>
    <row r="2333" spans="1:5">
      <c r="A2333" s="371">
        <v>70</v>
      </c>
      <c r="B2333" s="371" t="s">
        <v>101</v>
      </c>
      <c r="C2333" s="371">
        <v>2024</v>
      </c>
      <c r="D2333" s="371" t="s">
        <v>11</v>
      </c>
      <c r="E2333" s="371">
        <v>5.1515151515151496</v>
      </c>
    </row>
    <row r="2334" spans="1:5">
      <c r="A2334" s="371">
        <v>73</v>
      </c>
      <c r="B2334" s="371" t="s">
        <v>102</v>
      </c>
      <c r="C2334" s="371">
        <v>2024</v>
      </c>
      <c r="D2334" s="371" t="s">
        <v>11</v>
      </c>
      <c r="E2334" s="371">
        <v>4.5454545454545396</v>
      </c>
    </row>
    <row r="2335" spans="1:5">
      <c r="A2335" s="371">
        <v>76</v>
      </c>
      <c r="B2335" s="371" t="s">
        <v>103</v>
      </c>
      <c r="C2335" s="371">
        <v>2024</v>
      </c>
      <c r="D2335" s="371" t="s">
        <v>11</v>
      </c>
      <c r="E2335" s="371">
        <v>8.4848484848484809</v>
      </c>
    </row>
    <row r="2336" spans="1:5">
      <c r="A2336" s="371">
        <v>81</v>
      </c>
      <c r="B2336" s="371" t="s">
        <v>104</v>
      </c>
      <c r="C2336" s="371">
        <v>2024</v>
      </c>
      <c r="D2336" s="371" t="s">
        <v>11</v>
      </c>
      <c r="E2336" s="371">
        <v>1.51515151515152</v>
      </c>
    </row>
    <row r="2337" spans="1:5">
      <c r="A2337" s="371">
        <v>85</v>
      </c>
      <c r="B2337" s="371" t="s">
        <v>105</v>
      </c>
      <c r="C2337" s="371">
        <v>2024</v>
      </c>
      <c r="D2337" s="371" t="s">
        <v>11</v>
      </c>
      <c r="E2337" s="371">
        <v>3.0303030303030298</v>
      </c>
    </row>
    <row r="2338" spans="1:5">
      <c r="A2338" s="371">
        <v>86</v>
      </c>
      <c r="B2338" s="371" t="s">
        <v>106</v>
      </c>
      <c r="C2338" s="371">
        <v>2024</v>
      </c>
      <c r="D2338" s="371" t="s">
        <v>11</v>
      </c>
      <c r="E2338" s="371">
        <v>1.6666666666666701</v>
      </c>
    </row>
    <row r="2339" spans="1:5">
      <c r="A2339" s="371">
        <v>88</v>
      </c>
      <c r="B2339" s="371" t="s">
        <v>107</v>
      </c>
      <c r="C2339" s="371">
        <v>2024</v>
      </c>
      <c r="D2339" s="371" t="s">
        <v>11</v>
      </c>
      <c r="E2339" s="371">
        <v>0.30303030303030298</v>
      </c>
    </row>
    <row r="2340" spans="1:5">
      <c r="A2340" s="371">
        <v>91</v>
      </c>
      <c r="B2340" s="371" t="s">
        <v>108</v>
      </c>
      <c r="C2340" s="371">
        <v>2024</v>
      </c>
      <c r="D2340" s="371" t="s">
        <v>11</v>
      </c>
      <c r="E2340" s="371">
        <v>2.4242424242424199</v>
      </c>
    </row>
    <row r="2341" spans="1:5">
      <c r="A2341" s="371">
        <v>94</v>
      </c>
      <c r="B2341" s="371" t="s">
        <v>109</v>
      </c>
      <c r="C2341" s="371">
        <v>2024</v>
      </c>
      <c r="D2341" s="371" t="s">
        <v>11</v>
      </c>
      <c r="E2341" s="371">
        <v>2.2727272727272698</v>
      </c>
    </row>
    <row r="2342" spans="1:5">
      <c r="A2342" s="371">
        <v>95</v>
      </c>
      <c r="B2342" s="371" t="s">
        <v>110</v>
      </c>
      <c r="C2342" s="371">
        <v>2024</v>
      </c>
      <c r="D2342" s="371" t="s">
        <v>11</v>
      </c>
      <c r="E2342" s="371">
        <v>1.9696969696969699</v>
      </c>
    </row>
    <row r="2343" spans="1:5">
      <c r="A2343" s="371">
        <v>97</v>
      </c>
      <c r="B2343" s="371" t="s">
        <v>111</v>
      </c>
      <c r="C2343" s="371">
        <v>2024</v>
      </c>
      <c r="D2343" s="371" t="s">
        <v>11</v>
      </c>
      <c r="E2343" s="371">
        <v>2.1212121212121202</v>
      </c>
    </row>
    <row r="2344" spans="1:5">
      <c r="A2344" s="371">
        <v>99</v>
      </c>
      <c r="B2344" s="371" t="s">
        <v>112</v>
      </c>
      <c r="C2344" s="371">
        <v>2024</v>
      </c>
      <c r="D2344" s="371" t="s">
        <v>11</v>
      </c>
      <c r="E2344" s="371">
        <v>0.60606060606060597</v>
      </c>
    </row>
    <row r="2345" spans="1:5">
      <c r="A2345" s="371">
        <v>5</v>
      </c>
      <c r="B2345" s="371" t="s">
        <v>79</v>
      </c>
      <c r="C2345" s="371">
        <v>2023</v>
      </c>
      <c r="D2345" s="371" t="s">
        <v>11</v>
      </c>
      <c r="E2345" s="371">
        <v>7.7272727272727302</v>
      </c>
    </row>
    <row r="2346" spans="1:5">
      <c r="A2346" s="371">
        <v>8</v>
      </c>
      <c r="B2346" s="371" t="s">
        <v>81</v>
      </c>
      <c r="C2346" s="371">
        <v>2023</v>
      </c>
      <c r="D2346" s="371" t="s">
        <v>11</v>
      </c>
      <c r="E2346" s="371">
        <v>8.7878787878787907</v>
      </c>
    </row>
    <row r="2347" spans="1:5">
      <c r="A2347" s="371">
        <v>11</v>
      </c>
      <c r="B2347" s="371" t="s">
        <v>82</v>
      </c>
      <c r="C2347" s="371">
        <v>2023</v>
      </c>
      <c r="D2347" s="371" t="s">
        <v>11</v>
      </c>
      <c r="E2347" s="371">
        <v>9.2424242424242404</v>
      </c>
    </row>
    <row r="2348" spans="1:5">
      <c r="A2348" s="371">
        <v>13</v>
      </c>
      <c r="B2348" s="371" t="s">
        <v>83</v>
      </c>
      <c r="C2348" s="371">
        <v>2023</v>
      </c>
      <c r="D2348" s="371" t="s">
        <v>11</v>
      </c>
      <c r="E2348" s="371">
        <v>5.3030303030303001</v>
      </c>
    </row>
    <row r="2349" spans="1:5">
      <c r="A2349" s="371">
        <v>15</v>
      </c>
      <c r="B2349" s="371" t="s">
        <v>84</v>
      </c>
      <c r="C2349" s="371">
        <v>2023</v>
      </c>
      <c r="D2349" s="371" t="s">
        <v>11</v>
      </c>
      <c r="E2349" s="371">
        <v>6.0606060606060597</v>
      </c>
    </row>
    <row r="2350" spans="1:5">
      <c r="A2350" s="371">
        <v>17</v>
      </c>
      <c r="B2350" s="371" t="s">
        <v>85</v>
      </c>
      <c r="C2350" s="371">
        <v>2023</v>
      </c>
      <c r="D2350" s="371" t="s">
        <v>11</v>
      </c>
      <c r="E2350" s="371">
        <v>10</v>
      </c>
    </row>
    <row r="2351" spans="1:5">
      <c r="A2351" s="371">
        <v>18</v>
      </c>
      <c r="B2351" s="371" t="s">
        <v>86</v>
      </c>
      <c r="C2351" s="371">
        <v>2023</v>
      </c>
      <c r="D2351" s="371" t="s">
        <v>11</v>
      </c>
      <c r="E2351" s="371">
        <v>4.0909090909090899</v>
      </c>
    </row>
    <row r="2352" spans="1:5">
      <c r="A2352" s="371">
        <v>19</v>
      </c>
      <c r="B2352" s="371" t="s">
        <v>87</v>
      </c>
      <c r="C2352" s="371">
        <v>2023</v>
      </c>
      <c r="D2352" s="371" t="s">
        <v>11</v>
      </c>
      <c r="E2352" s="371">
        <v>5.60606060606061</v>
      </c>
    </row>
    <row r="2353" spans="1:5">
      <c r="A2353" s="371">
        <v>20</v>
      </c>
      <c r="B2353" s="371" t="s">
        <v>88</v>
      </c>
      <c r="C2353" s="371">
        <v>2023</v>
      </c>
      <c r="D2353" s="371" t="s">
        <v>11</v>
      </c>
      <c r="E2353" s="371">
        <v>5.9090909090909101</v>
      </c>
    </row>
    <row r="2354" spans="1:5">
      <c r="A2354" s="371">
        <v>23</v>
      </c>
      <c r="B2354" s="371" t="s">
        <v>89</v>
      </c>
      <c r="C2354" s="371">
        <v>2023</v>
      </c>
      <c r="D2354" s="371" t="s">
        <v>11</v>
      </c>
      <c r="E2354" s="371">
        <v>6.8181818181818201</v>
      </c>
    </row>
    <row r="2355" spans="1:5">
      <c r="A2355" s="371">
        <v>25</v>
      </c>
      <c r="B2355" s="371" t="s">
        <v>90</v>
      </c>
      <c r="C2355" s="371">
        <v>2023</v>
      </c>
      <c r="D2355" s="371" t="s">
        <v>11</v>
      </c>
      <c r="E2355" s="371">
        <v>2.8787878787878798</v>
      </c>
    </row>
    <row r="2356" spans="1:5">
      <c r="A2356" s="371">
        <v>27</v>
      </c>
      <c r="B2356" s="371" t="s">
        <v>91</v>
      </c>
      <c r="C2356" s="371">
        <v>2023</v>
      </c>
      <c r="D2356" s="371" t="s">
        <v>11</v>
      </c>
      <c r="E2356" s="371">
        <v>3.9393939393939399</v>
      </c>
    </row>
    <row r="2357" spans="1:5">
      <c r="A2357" s="371">
        <v>41</v>
      </c>
      <c r="B2357" s="371" t="s">
        <v>92</v>
      </c>
      <c r="C2357" s="371">
        <v>2023</v>
      </c>
      <c r="D2357" s="371" t="s">
        <v>11</v>
      </c>
      <c r="E2357" s="371">
        <v>4.2424242424242404</v>
      </c>
    </row>
    <row r="2358" spans="1:5">
      <c r="A2358" s="371">
        <v>44</v>
      </c>
      <c r="B2358" s="371" t="s">
        <v>93</v>
      </c>
      <c r="C2358" s="371">
        <v>2023</v>
      </c>
      <c r="D2358" s="371" t="s">
        <v>11</v>
      </c>
      <c r="E2358" s="371">
        <v>2.7272727272727302</v>
      </c>
    </row>
    <row r="2359" spans="1:5">
      <c r="A2359" s="371">
        <v>47</v>
      </c>
      <c r="B2359" s="371" t="s">
        <v>94</v>
      </c>
      <c r="C2359" s="371">
        <v>2023</v>
      </c>
      <c r="D2359" s="371" t="s">
        <v>11</v>
      </c>
      <c r="E2359" s="371">
        <v>5.7575757575757596</v>
      </c>
    </row>
    <row r="2360" spans="1:5">
      <c r="A2360" s="371">
        <v>50</v>
      </c>
      <c r="B2360" s="371" t="s">
        <v>95</v>
      </c>
      <c r="C2360" s="371">
        <v>2023</v>
      </c>
      <c r="D2360" s="371" t="s">
        <v>11</v>
      </c>
      <c r="E2360" s="371">
        <v>3.1818181818181799</v>
      </c>
    </row>
    <row r="2361" spans="1:5">
      <c r="A2361" s="371">
        <v>52</v>
      </c>
      <c r="B2361" s="371" t="s">
        <v>96</v>
      </c>
      <c r="C2361" s="371">
        <v>2023</v>
      </c>
      <c r="D2361" s="371" t="s">
        <v>11</v>
      </c>
      <c r="E2361" s="371">
        <v>6.6666666666666696</v>
      </c>
    </row>
    <row r="2362" spans="1:5">
      <c r="A2362" s="371">
        <v>54</v>
      </c>
      <c r="B2362" s="371" t="s">
        <v>97</v>
      </c>
      <c r="C2362" s="371">
        <v>2023</v>
      </c>
      <c r="D2362" s="371" t="s">
        <v>11</v>
      </c>
      <c r="E2362" s="371">
        <v>7.8787878787878798</v>
      </c>
    </row>
    <row r="2363" spans="1:5">
      <c r="A2363" s="371">
        <v>63</v>
      </c>
      <c r="B2363" s="371" t="s">
        <v>98</v>
      </c>
      <c r="C2363" s="371">
        <v>2023</v>
      </c>
      <c r="D2363" s="371" t="s">
        <v>11</v>
      </c>
      <c r="E2363" s="371">
        <v>8.6363636363636402</v>
      </c>
    </row>
    <row r="2364" spans="1:5">
      <c r="A2364" s="371">
        <v>66</v>
      </c>
      <c r="B2364" s="371" t="s">
        <v>99</v>
      </c>
      <c r="C2364" s="371">
        <v>2023</v>
      </c>
      <c r="D2364" s="371" t="s">
        <v>11</v>
      </c>
      <c r="E2364" s="371">
        <v>9.3939393939393891</v>
      </c>
    </row>
    <row r="2365" spans="1:5">
      <c r="A2365" s="371">
        <v>68</v>
      </c>
      <c r="B2365" s="371" t="s">
        <v>100</v>
      </c>
      <c r="C2365" s="371">
        <v>2023</v>
      </c>
      <c r="D2365" s="371" t="s">
        <v>11</v>
      </c>
      <c r="E2365" s="371">
        <v>6.3636363636363598</v>
      </c>
    </row>
    <row r="2366" spans="1:5">
      <c r="A2366" s="371">
        <v>70</v>
      </c>
      <c r="B2366" s="371" t="s">
        <v>101</v>
      </c>
      <c r="C2366" s="371">
        <v>2023</v>
      </c>
      <c r="D2366" s="371" t="s">
        <v>11</v>
      </c>
      <c r="E2366" s="371">
        <v>3.3333333333333299</v>
      </c>
    </row>
    <row r="2367" spans="1:5">
      <c r="A2367" s="371">
        <v>73</v>
      </c>
      <c r="B2367" s="371" t="s">
        <v>102</v>
      </c>
      <c r="C2367" s="371">
        <v>2023</v>
      </c>
      <c r="D2367" s="371" t="s">
        <v>11</v>
      </c>
      <c r="E2367" s="371">
        <v>3.7878787878787898</v>
      </c>
    </row>
    <row r="2368" spans="1:5">
      <c r="A2368" s="371">
        <v>76</v>
      </c>
      <c r="B2368" s="371" t="s">
        <v>103</v>
      </c>
      <c r="C2368" s="371">
        <v>2023</v>
      </c>
      <c r="D2368" s="371" t="s">
        <v>11</v>
      </c>
      <c r="E2368" s="371">
        <v>7.4242424242424203</v>
      </c>
    </row>
    <row r="2369" spans="1:5">
      <c r="A2369" s="371">
        <v>81</v>
      </c>
      <c r="B2369" s="371" t="s">
        <v>104</v>
      </c>
      <c r="C2369" s="371">
        <v>2023</v>
      </c>
      <c r="D2369" s="371" t="s">
        <v>11</v>
      </c>
      <c r="E2369" s="371">
        <v>1.2121212121212099</v>
      </c>
    </row>
    <row r="2370" spans="1:5">
      <c r="A2370" s="371">
        <v>85</v>
      </c>
      <c r="B2370" s="371" t="s">
        <v>105</v>
      </c>
      <c r="C2370" s="371">
        <v>2023</v>
      </c>
      <c r="D2370" s="371" t="s">
        <v>11</v>
      </c>
      <c r="E2370" s="371">
        <v>2.5757575757575801</v>
      </c>
    </row>
    <row r="2371" spans="1:5">
      <c r="A2371" s="371">
        <v>86</v>
      </c>
      <c r="B2371" s="371" t="s">
        <v>106</v>
      </c>
      <c r="C2371" s="371">
        <v>2023</v>
      </c>
      <c r="D2371" s="371" t="s">
        <v>11</v>
      </c>
      <c r="E2371" s="371">
        <v>1.36363636363636</v>
      </c>
    </row>
    <row r="2372" spans="1:5">
      <c r="A2372" s="371">
        <v>88</v>
      </c>
      <c r="B2372" s="371" t="s">
        <v>107</v>
      </c>
      <c r="C2372" s="371">
        <v>2023</v>
      </c>
      <c r="D2372" s="371" t="s">
        <v>11</v>
      </c>
      <c r="E2372" s="371">
        <v>0.15151515151515199</v>
      </c>
    </row>
    <row r="2373" spans="1:5">
      <c r="A2373" s="371">
        <v>91</v>
      </c>
      <c r="B2373" s="371" t="s">
        <v>108</v>
      </c>
      <c r="C2373" s="371">
        <v>2023</v>
      </c>
      <c r="D2373" s="371" t="s">
        <v>11</v>
      </c>
      <c r="E2373" s="371">
        <v>0.90909090909090895</v>
      </c>
    </row>
    <row r="2374" spans="1:5">
      <c r="A2374" s="371">
        <v>94</v>
      </c>
      <c r="B2374" s="371" t="s">
        <v>109</v>
      </c>
      <c r="C2374" s="371">
        <v>2023</v>
      </c>
      <c r="D2374" s="371" t="s">
        <v>11</v>
      </c>
      <c r="E2374" s="371">
        <v>0.75757575757575801</v>
      </c>
    </row>
    <row r="2375" spans="1:5">
      <c r="A2375" s="371">
        <v>95</v>
      </c>
      <c r="B2375" s="371" t="s">
        <v>110</v>
      </c>
      <c r="C2375" s="371">
        <v>2023</v>
      </c>
      <c r="D2375" s="371" t="s">
        <v>11</v>
      </c>
      <c r="E2375" s="371">
        <v>1.0606060606060601</v>
      </c>
    </row>
    <row r="2376" spans="1:5">
      <c r="A2376" s="371">
        <v>97</v>
      </c>
      <c r="B2376" s="371" t="s">
        <v>111</v>
      </c>
      <c r="C2376" s="371">
        <v>2023</v>
      </c>
      <c r="D2376" s="371" t="s">
        <v>11</v>
      </c>
      <c r="E2376" s="371">
        <v>1.8181818181818199</v>
      </c>
    </row>
    <row r="2377" spans="1:5">
      <c r="A2377" s="371">
        <v>99</v>
      </c>
      <c r="B2377" s="371" t="s">
        <v>112</v>
      </c>
      <c r="C2377" s="371">
        <v>2023</v>
      </c>
      <c r="D2377" s="371" t="s">
        <v>11</v>
      </c>
      <c r="E2377" s="371">
        <v>0.45454545454545497</v>
      </c>
    </row>
    <row r="2378" spans="1:5">
      <c r="A2378" s="371">
        <v>5</v>
      </c>
      <c r="B2378" s="371" t="s">
        <v>79</v>
      </c>
      <c r="C2378" s="371">
        <v>2024</v>
      </c>
      <c r="D2378" s="371" t="s">
        <v>12</v>
      </c>
      <c r="E2378" s="371">
        <v>9.3939393939393891</v>
      </c>
    </row>
    <row r="2379" spans="1:5">
      <c r="A2379" s="371">
        <v>8</v>
      </c>
      <c r="B2379" s="371" t="s">
        <v>81</v>
      </c>
      <c r="C2379" s="371">
        <v>2024</v>
      </c>
      <c r="D2379" s="371" t="s">
        <v>12</v>
      </c>
      <c r="E2379" s="371">
        <v>3.6363636363636398</v>
      </c>
    </row>
    <row r="2380" spans="1:5">
      <c r="A2380" s="371">
        <v>11</v>
      </c>
      <c r="B2380" s="371" t="s">
        <v>82</v>
      </c>
      <c r="C2380" s="371">
        <v>2024</v>
      </c>
      <c r="D2380" s="371" t="s">
        <v>12</v>
      </c>
      <c r="E2380" s="371">
        <v>7.8787878787878798</v>
      </c>
    </row>
    <row r="2381" spans="1:5">
      <c r="A2381" s="371">
        <v>13</v>
      </c>
      <c r="B2381" s="371" t="s">
        <v>83</v>
      </c>
      <c r="C2381" s="371">
        <v>2024</v>
      </c>
      <c r="D2381" s="371" t="s">
        <v>12</v>
      </c>
      <c r="E2381" s="371">
        <v>5.7575757575757596</v>
      </c>
    </row>
    <row r="2382" spans="1:5">
      <c r="A2382" s="371">
        <v>15</v>
      </c>
      <c r="B2382" s="371" t="s">
        <v>84</v>
      </c>
      <c r="C2382" s="371">
        <v>2024</v>
      </c>
      <c r="D2382" s="371" t="s">
        <v>12</v>
      </c>
      <c r="E2382" s="371">
        <v>5.3030303030303001</v>
      </c>
    </row>
    <row r="2383" spans="1:5">
      <c r="A2383" s="371">
        <v>17</v>
      </c>
      <c r="B2383" s="371" t="s">
        <v>85</v>
      </c>
      <c r="C2383" s="371">
        <v>2024</v>
      </c>
      <c r="D2383" s="371" t="s">
        <v>12</v>
      </c>
      <c r="E2383" s="371">
        <v>6.8181818181818201</v>
      </c>
    </row>
    <row r="2384" spans="1:5">
      <c r="A2384" s="371">
        <v>18</v>
      </c>
      <c r="B2384" s="371" t="s">
        <v>86</v>
      </c>
      <c r="C2384" s="371">
        <v>2024</v>
      </c>
      <c r="D2384" s="371" t="s">
        <v>12</v>
      </c>
      <c r="E2384" s="371">
        <v>4.39393939393939</v>
      </c>
    </row>
    <row r="2385" spans="1:5">
      <c r="A2385" s="371">
        <v>19</v>
      </c>
      <c r="B2385" s="371" t="s">
        <v>87</v>
      </c>
      <c r="C2385" s="371">
        <v>2024</v>
      </c>
      <c r="D2385" s="371" t="s">
        <v>12</v>
      </c>
      <c r="E2385" s="371">
        <v>9.5454545454545503</v>
      </c>
    </row>
    <row r="2386" spans="1:5">
      <c r="A2386" s="371">
        <v>20</v>
      </c>
      <c r="B2386" s="371" t="s">
        <v>88</v>
      </c>
      <c r="C2386" s="371">
        <v>2024</v>
      </c>
      <c r="D2386" s="371" t="s">
        <v>12</v>
      </c>
      <c r="E2386" s="371">
        <v>2.1212121212121202</v>
      </c>
    </row>
    <row r="2387" spans="1:5">
      <c r="A2387" s="371">
        <v>23</v>
      </c>
      <c r="B2387" s="371" t="s">
        <v>89</v>
      </c>
      <c r="C2387" s="371">
        <v>2024</v>
      </c>
      <c r="D2387" s="371" t="s">
        <v>12</v>
      </c>
      <c r="E2387" s="371">
        <v>4.5454545454545396</v>
      </c>
    </row>
    <row r="2388" spans="1:5">
      <c r="A2388" s="371">
        <v>25</v>
      </c>
      <c r="B2388" s="371" t="s">
        <v>90</v>
      </c>
      <c r="C2388" s="371">
        <v>2024</v>
      </c>
      <c r="D2388" s="371" t="s">
        <v>12</v>
      </c>
      <c r="E2388" s="371">
        <v>3.7878787878787898</v>
      </c>
    </row>
    <row r="2389" spans="1:5">
      <c r="A2389" s="371">
        <v>27</v>
      </c>
      <c r="B2389" s="371" t="s">
        <v>91</v>
      </c>
      <c r="C2389" s="371">
        <v>2024</v>
      </c>
      <c r="D2389" s="371" t="s">
        <v>12</v>
      </c>
      <c r="E2389" s="371">
        <v>1.6666666666666701</v>
      </c>
    </row>
    <row r="2390" spans="1:5">
      <c r="A2390" s="371">
        <v>41</v>
      </c>
      <c r="B2390" s="371" t="s">
        <v>92</v>
      </c>
      <c r="C2390" s="371">
        <v>2024</v>
      </c>
      <c r="D2390" s="371" t="s">
        <v>12</v>
      </c>
      <c r="E2390" s="371">
        <v>2.4242424242424199</v>
      </c>
    </row>
    <row r="2391" spans="1:5">
      <c r="A2391" s="371">
        <v>44</v>
      </c>
      <c r="B2391" s="371" t="s">
        <v>93</v>
      </c>
      <c r="C2391" s="371">
        <v>2024</v>
      </c>
      <c r="D2391" s="371" t="s">
        <v>12</v>
      </c>
      <c r="E2391" s="371">
        <v>1.36363636363636</v>
      </c>
    </row>
    <row r="2392" spans="1:5">
      <c r="A2392" s="371">
        <v>47</v>
      </c>
      <c r="B2392" s="371" t="s">
        <v>94</v>
      </c>
      <c r="C2392" s="371">
        <v>2024</v>
      </c>
      <c r="D2392" s="371" t="s">
        <v>12</v>
      </c>
      <c r="E2392" s="371">
        <v>3.4848484848484902</v>
      </c>
    </row>
    <row r="2393" spans="1:5">
      <c r="A2393" s="371">
        <v>50</v>
      </c>
      <c r="B2393" s="371" t="s">
        <v>95</v>
      </c>
      <c r="C2393" s="371">
        <v>2024</v>
      </c>
      <c r="D2393" s="371" t="s">
        <v>12</v>
      </c>
      <c r="E2393" s="371">
        <v>4.6969696969696999</v>
      </c>
    </row>
    <row r="2394" spans="1:5">
      <c r="A2394" s="371">
        <v>52</v>
      </c>
      <c r="B2394" s="371" t="s">
        <v>96</v>
      </c>
      <c r="C2394" s="371">
        <v>2024</v>
      </c>
      <c r="D2394" s="371" t="s">
        <v>12</v>
      </c>
      <c r="E2394" s="371">
        <v>6.3636363636363598</v>
      </c>
    </row>
    <row r="2395" spans="1:5">
      <c r="A2395" s="371">
        <v>54</v>
      </c>
      <c r="B2395" s="371" t="s">
        <v>97</v>
      </c>
      <c r="C2395" s="371">
        <v>2024</v>
      </c>
      <c r="D2395" s="371" t="s">
        <v>12</v>
      </c>
      <c r="E2395" s="371">
        <v>3.9393939393939399</v>
      </c>
    </row>
    <row r="2396" spans="1:5">
      <c r="A2396" s="371">
        <v>63</v>
      </c>
      <c r="B2396" s="371" t="s">
        <v>98</v>
      </c>
      <c r="C2396" s="371">
        <v>2024</v>
      </c>
      <c r="D2396" s="371" t="s">
        <v>12</v>
      </c>
      <c r="E2396" s="371">
        <v>7.4242424242424203</v>
      </c>
    </row>
    <row r="2397" spans="1:5">
      <c r="A2397" s="371">
        <v>66</v>
      </c>
      <c r="B2397" s="371" t="s">
        <v>99</v>
      </c>
      <c r="C2397" s="371">
        <v>2024</v>
      </c>
      <c r="D2397" s="371" t="s">
        <v>12</v>
      </c>
      <c r="E2397" s="371">
        <v>10</v>
      </c>
    </row>
    <row r="2398" spans="1:5">
      <c r="A2398" s="371">
        <v>68</v>
      </c>
      <c r="B2398" s="371" t="s">
        <v>100</v>
      </c>
      <c r="C2398" s="371">
        <v>2024</v>
      </c>
      <c r="D2398" s="371" t="s">
        <v>12</v>
      </c>
      <c r="E2398" s="371">
        <v>7.7272727272727302</v>
      </c>
    </row>
    <row r="2399" spans="1:5">
      <c r="A2399" s="371">
        <v>70</v>
      </c>
      <c r="B2399" s="371" t="s">
        <v>101</v>
      </c>
      <c r="C2399" s="371">
        <v>2024</v>
      </c>
      <c r="D2399" s="371" t="s">
        <v>12</v>
      </c>
      <c r="E2399" s="371">
        <v>4.2424242424242404</v>
      </c>
    </row>
    <row r="2400" spans="1:5">
      <c r="A2400" s="371">
        <v>73</v>
      </c>
      <c r="B2400" s="371" t="s">
        <v>102</v>
      </c>
      <c r="C2400" s="371">
        <v>2024</v>
      </c>
      <c r="D2400" s="371" t="s">
        <v>12</v>
      </c>
      <c r="E2400" s="371">
        <v>3.0303030303030298</v>
      </c>
    </row>
    <row r="2401" spans="1:5">
      <c r="A2401" s="371">
        <v>76</v>
      </c>
      <c r="B2401" s="371" t="s">
        <v>103</v>
      </c>
      <c r="C2401" s="371">
        <v>2024</v>
      </c>
      <c r="D2401" s="371" t="s">
        <v>12</v>
      </c>
      <c r="E2401" s="371">
        <v>8.7878787878787907</v>
      </c>
    </row>
    <row r="2402" spans="1:5">
      <c r="A2402" s="371">
        <v>81</v>
      </c>
      <c r="B2402" s="371" t="s">
        <v>104</v>
      </c>
      <c r="C2402" s="371">
        <v>2024</v>
      </c>
      <c r="D2402" s="371" t="s">
        <v>12</v>
      </c>
      <c r="E2402" s="371">
        <v>0.30303030303030298</v>
      </c>
    </row>
    <row r="2403" spans="1:5">
      <c r="A2403" s="371">
        <v>85</v>
      </c>
      <c r="B2403" s="371" t="s">
        <v>105</v>
      </c>
      <c r="C2403" s="371">
        <v>2024</v>
      </c>
      <c r="D2403" s="371" t="s">
        <v>12</v>
      </c>
      <c r="E2403" s="371">
        <v>2.8787878787878798</v>
      </c>
    </row>
    <row r="2404" spans="1:5">
      <c r="A2404" s="371">
        <v>86</v>
      </c>
      <c r="B2404" s="371" t="s">
        <v>106</v>
      </c>
      <c r="C2404" s="371">
        <v>2024</v>
      </c>
      <c r="D2404" s="371" t="s">
        <v>12</v>
      </c>
      <c r="E2404" s="371">
        <v>1.51515151515152</v>
      </c>
    </row>
    <row r="2405" spans="1:5">
      <c r="A2405" s="371">
        <v>88</v>
      </c>
      <c r="B2405" s="371" t="s">
        <v>107</v>
      </c>
      <c r="C2405" s="371">
        <v>2024</v>
      </c>
      <c r="D2405" s="371" t="s">
        <v>12</v>
      </c>
      <c r="E2405" s="371">
        <v>1.9696969696969699</v>
      </c>
    </row>
    <row r="2406" spans="1:5">
      <c r="A2406" s="371">
        <v>91</v>
      </c>
      <c r="B2406" s="371" t="s">
        <v>108</v>
      </c>
      <c r="C2406" s="371">
        <v>2024</v>
      </c>
      <c r="D2406" s="371" t="s">
        <v>12</v>
      </c>
      <c r="E2406" s="371">
        <v>5.9090909090909101</v>
      </c>
    </row>
    <row r="2407" spans="1:5">
      <c r="A2407" s="371">
        <v>94</v>
      </c>
      <c r="B2407" s="371" t="s">
        <v>109</v>
      </c>
      <c r="C2407" s="371">
        <v>2024</v>
      </c>
      <c r="D2407" s="371" t="s">
        <v>12</v>
      </c>
      <c r="E2407" s="371">
        <v>0.45454545454545497</v>
      </c>
    </row>
    <row r="2408" spans="1:5">
      <c r="A2408" s="371">
        <v>95</v>
      </c>
      <c r="B2408" s="371" t="s">
        <v>110</v>
      </c>
      <c r="C2408" s="371">
        <v>2024</v>
      </c>
      <c r="D2408" s="371" t="s">
        <v>12</v>
      </c>
      <c r="E2408" s="371">
        <v>0.60606060606060597</v>
      </c>
    </row>
    <row r="2409" spans="1:5">
      <c r="A2409" s="371">
        <v>97</v>
      </c>
      <c r="B2409" s="371" t="s">
        <v>111</v>
      </c>
      <c r="C2409" s="371">
        <v>2024</v>
      </c>
      <c r="D2409" s="371" t="s">
        <v>12</v>
      </c>
      <c r="E2409" s="371">
        <v>0.75757575757575801</v>
      </c>
    </row>
    <row r="2410" spans="1:5">
      <c r="A2410" s="371">
        <v>99</v>
      </c>
      <c r="B2410" s="371" t="s">
        <v>112</v>
      </c>
      <c r="C2410" s="371">
        <v>2024</v>
      </c>
      <c r="D2410" s="371" t="s">
        <v>12</v>
      </c>
      <c r="E2410" s="371">
        <v>2.7272727272727302</v>
      </c>
    </row>
    <row r="2411" spans="1:5">
      <c r="A2411" s="371">
        <v>5</v>
      </c>
      <c r="B2411" s="371" t="s">
        <v>79</v>
      </c>
      <c r="C2411" s="371">
        <v>2023</v>
      </c>
      <c r="D2411" s="371" t="s">
        <v>12</v>
      </c>
      <c r="E2411" s="371">
        <v>9.6969696969697008</v>
      </c>
    </row>
    <row r="2412" spans="1:5">
      <c r="A2412" s="371">
        <v>8</v>
      </c>
      <c r="B2412" s="371" t="s">
        <v>81</v>
      </c>
      <c r="C2412" s="371">
        <v>2023</v>
      </c>
      <c r="D2412" s="371" t="s">
        <v>12</v>
      </c>
      <c r="E2412" s="371">
        <v>5.1515151515151496</v>
      </c>
    </row>
    <row r="2413" spans="1:5">
      <c r="A2413" s="371">
        <v>11</v>
      </c>
      <c r="B2413" s="371" t="s">
        <v>82</v>
      </c>
      <c r="C2413" s="371">
        <v>2023</v>
      </c>
      <c r="D2413" s="371" t="s">
        <v>12</v>
      </c>
      <c r="E2413" s="371">
        <v>8.9393939393939394</v>
      </c>
    </row>
    <row r="2414" spans="1:5">
      <c r="A2414" s="371">
        <v>13</v>
      </c>
      <c r="B2414" s="371" t="s">
        <v>83</v>
      </c>
      <c r="C2414" s="371">
        <v>2023</v>
      </c>
      <c r="D2414" s="371" t="s">
        <v>12</v>
      </c>
      <c r="E2414" s="371">
        <v>7.1212121212121202</v>
      </c>
    </row>
    <row r="2415" spans="1:5">
      <c r="A2415" s="371">
        <v>15</v>
      </c>
      <c r="B2415" s="371" t="s">
        <v>84</v>
      </c>
      <c r="C2415" s="371">
        <v>2023</v>
      </c>
      <c r="D2415" s="371" t="s">
        <v>12</v>
      </c>
      <c r="E2415" s="371">
        <v>6.5151515151515103</v>
      </c>
    </row>
    <row r="2416" spans="1:5">
      <c r="A2416" s="371">
        <v>17</v>
      </c>
      <c r="B2416" s="371" t="s">
        <v>85</v>
      </c>
      <c r="C2416" s="371">
        <v>2023</v>
      </c>
      <c r="D2416" s="371" t="s">
        <v>12</v>
      </c>
      <c r="E2416" s="371">
        <v>8.3333333333333304</v>
      </c>
    </row>
    <row r="2417" spans="1:5">
      <c r="A2417" s="371">
        <v>18</v>
      </c>
      <c r="B2417" s="371" t="s">
        <v>86</v>
      </c>
      <c r="C2417" s="371">
        <v>2023</v>
      </c>
      <c r="D2417" s="371" t="s">
        <v>12</v>
      </c>
      <c r="E2417" s="371">
        <v>7.2727272727272698</v>
      </c>
    </row>
    <row r="2418" spans="1:5">
      <c r="A2418" s="371">
        <v>19</v>
      </c>
      <c r="B2418" s="371" t="s">
        <v>87</v>
      </c>
      <c r="C2418" s="371">
        <v>2023</v>
      </c>
      <c r="D2418" s="371" t="s">
        <v>12</v>
      </c>
      <c r="E2418" s="371">
        <v>5.60606060606061</v>
      </c>
    </row>
    <row r="2419" spans="1:5">
      <c r="A2419" s="371">
        <v>20</v>
      </c>
      <c r="B2419" s="371" t="s">
        <v>88</v>
      </c>
      <c r="C2419" s="371">
        <v>2023</v>
      </c>
      <c r="D2419" s="371" t="s">
        <v>12</v>
      </c>
      <c r="E2419" s="371">
        <v>1.8181818181818199</v>
      </c>
    </row>
    <row r="2420" spans="1:5">
      <c r="A2420" s="371">
        <v>23</v>
      </c>
      <c r="B2420" s="371" t="s">
        <v>89</v>
      </c>
      <c r="C2420" s="371">
        <v>2023</v>
      </c>
      <c r="D2420" s="371" t="s">
        <v>12</v>
      </c>
      <c r="E2420" s="371">
        <v>8.0303030303030294</v>
      </c>
    </row>
    <row r="2421" spans="1:5">
      <c r="A2421" s="371">
        <v>25</v>
      </c>
      <c r="B2421" s="371" t="s">
        <v>90</v>
      </c>
      <c r="C2421" s="371">
        <v>2023</v>
      </c>
      <c r="D2421" s="371" t="s">
        <v>12</v>
      </c>
      <c r="E2421" s="371">
        <v>6.6666666666666696</v>
      </c>
    </row>
    <row r="2422" spans="1:5">
      <c r="A2422" s="371">
        <v>27</v>
      </c>
      <c r="B2422" s="371" t="s">
        <v>91</v>
      </c>
      <c r="C2422" s="371">
        <v>2023</v>
      </c>
      <c r="D2422" s="371" t="s">
        <v>12</v>
      </c>
      <c r="E2422" s="371">
        <v>2.5757575757575801</v>
      </c>
    </row>
    <row r="2423" spans="1:5">
      <c r="A2423" s="371">
        <v>41</v>
      </c>
      <c r="B2423" s="371" t="s">
        <v>92</v>
      </c>
      <c r="C2423" s="371">
        <v>2023</v>
      </c>
      <c r="D2423" s="371" t="s">
        <v>12</v>
      </c>
      <c r="E2423" s="371">
        <v>3.3333333333333299</v>
      </c>
    </row>
    <row r="2424" spans="1:5">
      <c r="A2424" s="371">
        <v>44</v>
      </c>
      <c r="B2424" s="371" t="s">
        <v>93</v>
      </c>
      <c r="C2424" s="371">
        <v>2023</v>
      </c>
      <c r="D2424" s="371" t="s">
        <v>12</v>
      </c>
      <c r="E2424" s="371">
        <v>2.2727272727272698</v>
      </c>
    </row>
    <row r="2425" spans="1:5">
      <c r="A2425" s="371">
        <v>47</v>
      </c>
      <c r="B2425" s="371" t="s">
        <v>94</v>
      </c>
      <c r="C2425" s="371">
        <v>2023</v>
      </c>
      <c r="D2425" s="371" t="s">
        <v>12</v>
      </c>
      <c r="E2425" s="371">
        <v>3.1818181818181799</v>
      </c>
    </row>
    <row r="2426" spans="1:5">
      <c r="A2426" s="371">
        <v>50</v>
      </c>
      <c r="B2426" s="371" t="s">
        <v>95</v>
      </c>
      <c r="C2426" s="371">
        <v>2023</v>
      </c>
      <c r="D2426" s="371" t="s">
        <v>12</v>
      </c>
      <c r="E2426" s="371">
        <v>4.0909090909090899</v>
      </c>
    </row>
    <row r="2427" spans="1:5">
      <c r="A2427" s="371">
        <v>52</v>
      </c>
      <c r="B2427" s="371" t="s">
        <v>96</v>
      </c>
      <c r="C2427" s="371">
        <v>2023</v>
      </c>
      <c r="D2427" s="371" t="s">
        <v>12</v>
      </c>
      <c r="E2427" s="371">
        <v>8.6363636363636402</v>
      </c>
    </row>
    <row r="2428" spans="1:5">
      <c r="A2428" s="371">
        <v>54</v>
      </c>
      <c r="B2428" s="371" t="s">
        <v>97</v>
      </c>
      <c r="C2428" s="371">
        <v>2023</v>
      </c>
      <c r="D2428" s="371" t="s">
        <v>12</v>
      </c>
      <c r="E2428" s="371">
        <v>6.9696969696969697</v>
      </c>
    </row>
    <row r="2429" spans="1:5">
      <c r="A2429" s="371">
        <v>63</v>
      </c>
      <c r="B2429" s="371" t="s">
        <v>98</v>
      </c>
      <c r="C2429" s="371">
        <v>2023</v>
      </c>
      <c r="D2429" s="371" t="s">
        <v>12</v>
      </c>
      <c r="E2429" s="371">
        <v>7.5757575757575797</v>
      </c>
    </row>
    <row r="2430" spans="1:5">
      <c r="A2430" s="371">
        <v>66</v>
      </c>
      <c r="B2430" s="371" t="s">
        <v>99</v>
      </c>
      <c r="C2430" s="371">
        <v>2023</v>
      </c>
      <c r="D2430" s="371" t="s">
        <v>12</v>
      </c>
      <c r="E2430" s="371">
        <v>9.8484848484848495</v>
      </c>
    </row>
    <row r="2431" spans="1:5">
      <c r="A2431" s="371">
        <v>68</v>
      </c>
      <c r="B2431" s="371" t="s">
        <v>100</v>
      </c>
      <c r="C2431" s="371">
        <v>2023</v>
      </c>
      <c r="D2431" s="371" t="s">
        <v>12</v>
      </c>
      <c r="E2431" s="371">
        <v>9.2424242424242404</v>
      </c>
    </row>
    <row r="2432" spans="1:5">
      <c r="A2432" s="371">
        <v>70</v>
      </c>
      <c r="B2432" s="371" t="s">
        <v>101</v>
      </c>
      <c r="C2432" s="371">
        <v>2023</v>
      </c>
      <c r="D2432" s="371" t="s">
        <v>12</v>
      </c>
      <c r="E2432" s="371">
        <v>6.2121212121212102</v>
      </c>
    </row>
    <row r="2433" spans="1:5">
      <c r="A2433" s="371">
        <v>73</v>
      </c>
      <c r="B2433" s="371" t="s">
        <v>102</v>
      </c>
      <c r="C2433" s="371">
        <v>2023</v>
      </c>
      <c r="D2433" s="371" t="s">
        <v>12</v>
      </c>
      <c r="E2433" s="371">
        <v>4.8484848484848504</v>
      </c>
    </row>
    <row r="2434" spans="1:5">
      <c r="A2434" s="371">
        <v>76</v>
      </c>
      <c r="B2434" s="371" t="s">
        <v>103</v>
      </c>
      <c r="C2434" s="371">
        <v>2023</v>
      </c>
      <c r="D2434" s="371" t="s">
        <v>12</v>
      </c>
      <c r="E2434" s="371">
        <v>6.0606060606060597</v>
      </c>
    </row>
    <row r="2435" spans="1:5">
      <c r="A2435" s="371">
        <v>81</v>
      </c>
      <c r="B2435" s="371" t="s">
        <v>104</v>
      </c>
      <c r="C2435" s="371">
        <v>2023</v>
      </c>
      <c r="D2435" s="371" t="s">
        <v>12</v>
      </c>
      <c r="E2435" s="371">
        <v>1.2121212121212099</v>
      </c>
    </row>
    <row r="2436" spans="1:5">
      <c r="A2436" s="371">
        <v>85</v>
      </c>
      <c r="B2436" s="371" t="s">
        <v>105</v>
      </c>
      <c r="C2436" s="371">
        <v>2023</v>
      </c>
      <c r="D2436" s="371" t="s">
        <v>12</v>
      </c>
      <c r="E2436" s="371">
        <v>5.4545454545454497</v>
      </c>
    </row>
    <row r="2437" spans="1:5">
      <c r="A2437" s="371">
        <v>86</v>
      </c>
      <c r="B2437" s="371" t="s">
        <v>106</v>
      </c>
      <c r="C2437" s="371">
        <v>2023</v>
      </c>
      <c r="D2437" s="371" t="s">
        <v>12</v>
      </c>
      <c r="E2437" s="371">
        <v>8.1818181818181799</v>
      </c>
    </row>
    <row r="2438" spans="1:5">
      <c r="A2438" s="371">
        <v>88</v>
      </c>
      <c r="B2438" s="371" t="s">
        <v>107</v>
      </c>
      <c r="C2438" s="371">
        <v>2023</v>
      </c>
      <c r="D2438" s="371" t="s">
        <v>12</v>
      </c>
      <c r="E2438" s="371">
        <v>8.4848484848484809</v>
      </c>
    </row>
    <row r="2439" spans="1:5">
      <c r="A2439" s="371">
        <v>91</v>
      </c>
      <c r="B2439" s="371" t="s">
        <v>108</v>
      </c>
      <c r="C2439" s="371">
        <v>2023</v>
      </c>
      <c r="D2439" s="371" t="s">
        <v>12</v>
      </c>
      <c r="E2439" s="371">
        <v>5</v>
      </c>
    </row>
    <row r="2440" spans="1:5">
      <c r="A2440" s="371">
        <v>94</v>
      </c>
      <c r="B2440" s="371" t="s">
        <v>109</v>
      </c>
      <c r="C2440" s="371">
        <v>2023</v>
      </c>
      <c r="D2440" s="371" t="s">
        <v>12</v>
      </c>
      <c r="E2440" s="371">
        <v>0.15151515151515199</v>
      </c>
    </row>
    <row r="2441" spans="1:5">
      <c r="A2441" s="371">
        <v>95</v>
      </c>
      <c r="B2441" s="371" t="s">
        <v>110</v>
      </c>
      <c r="C2441" s="371">
        <v>2023</v>
      </c>
      <c r="D2441" s="371" t="s">
        <v>12</v>
      </c>
      <c r="E2441" s="371">
        <v>1.0606060606060601</v>
      </c>
    </row>
    <row r="2442" spans="1:5">
      <c r="A2442" s="371">
        <v>97</v>
      </c>
      <c r="B2442" s="371" t="s">
        <v>111</v>
      </c>
      <c r="C2442" s="371">
        <v>2023</v>
      </c>
      <c r="D2442" s="371" t="s">
        <v>12</v>
      </c>
      <c r="E2442" s="371">
        <v>0.90909090909090895</v>
      </c>
    </row>
    <row r="2443" spans="1:5">
      <c r="A2443" s="371">
        <v>99</v>
      </c>
      <c r="B2443" s="371" t="s">
        <v>112</v>
      </c>
      <c r="C2443" s="371">
        <v>2023</v>
      </c>
      <c r="D2443" s="371" t="s">
        <v>12</v>
      </c>
      <c r="E2443" s="371">
        <v>9.0909090909090899</v>
      </c>
    </row>
    <row r="2444" spans="1:5">
      <c r="A2444" s="371">
        <v>5</v>
      </c>
      <c r="B2444" s="371" t="s">
        <v>79</v>
      </c>
      <c r="C2444" s="371">
        <v>2024</v>
      </c>
      <c r="D2444" s="371" t="s">
        <v>13</v>
      </c>
      <c r="E2444" s="371">
        <v>8.1818181818181799</v>
      </c>
    </row>
    <row r="2445" spans="1:5">
      <c r="A2445" s="371">
        <v>8</v>
      </c>
      <c r="B2445" s="371" t="s">
        <v>81</v>
      </c>
      <c r="C2445" s="371">
        <v>2024</v>
      </c>
      <c r="D2445" s="371" t="s">
        <v>13</v>
      </c>
      <c r="E2445" s="371">
        <v>3.7878787878787898</v>
      </c>
    </row>
    <row r="2446" spans="1:5">
      <c r="A2446" s="371">
        <v>11</v>
      </c>
      <c r="B2446" s="371" t="s">
        <v>82</v>
      </c>
      <c r="C2446" s="371">
        <v>2024</v>
      </c>
      <c r="D2446" s="371" t="s">
        <v>13</v>
      </c>
      <c r="E2446" s="371">
        <v>7.4242424242424203</v>
      </c>
    </row>
    <row r="2447" spans="1:5">
      <c r="A2447" s="371">
        <v>13</v>
      </c>
      <c r="B2447" s="371" t="s">
        <v>83</v>
      </c>
      <c r="C2447" s="371">
        <v>2024</v>
      </c>
      <c r="D2447" s="371" t="s">
        <v>13</v>
      </c>
      <c r="E2447" s="371">
        <v>7.1212121212121202</v>
      </c>
    </row>
    <row r="2448" spans="1:5">
      <c r="A2448" s="371">
        <v>15</v>
      </c>
      <c r="B2448" s="371" t="s">
        <v>84</v>
      </c>
      <c r="C2448" s="371">
        <v>2024</v>
      </c>
      <c r="D2448" s="371" t="s">
        <v>13</v>
      </c>
      <c r="E2448" s="371">
        <v>9.0909090909090899</v>
      </c>
    </row>
    <row r="2449" spans="1:5">
      <c r="A2449" s="371">
        <v>17</v>
      </c>
      <c r="B2449" s="371" t="s">
        <v>85</v>
      </c>
      <c r="C2449" s="371">
        <v>2024</v>
      </c>
      <c r="D2449" s="371" t="s">
        <v>13</v>
      </c>
      <c r="E2449" s="371">
        <v>6.0606060606060597</v>
      </c>
    </row>
    <row r="2450" spans="1:5">
      <c r="A2450" s="371">
        <v>18</v>
      </c>
      <c r="B2450" s="371" t="s">
        <v>86</v>
      </c>
      <c r="C2450" s="371">
        <v>2024</v>
      </c>
      <c r="D2450" s="371" t="s">
        <v>13</v>
      </c>
      <c r="E2450" s="371">
        <v>2.8787878787878798</v>
      </c>
    </row>
    <row r="2451" spans="1:5">
      <c r="A2451" s="371">
        <v>19</v>
      </c>
      <c r="B2451" s="371" t="s">
        <v>87</v>
      </c>
      <c r="C2451" s="371">
        <v>2024</v>
      </c>
      <c r="D2451" s="371" t="s">
        <v>13</v>
      </c>
      <c r="E2451" s="371">
        <v>2.5757575757575801</v>
      </c>
    </row>
    <row r="2452" spans="1:5">
      <c r="A2452" s="371">
        <v>20</v>
      </c>
      <c r="B2452" s="371" t="s">
        <v>88</v>
      </c>
      <c r="C2452" s="371">
        <v>2024</v>
      </c>
      <c r="D2452" s="371" t="s">
        <v>13</v>
      </c>
      <c r="E2452" s="371">
        <v>4.6969696969696999</v>
      </c>
    </row>
    <row r="2453" spans="1:5">
      <c r="A2453" s="371">
        <v>23</v>
      </c>
      <c r="B2453" s="371" t="s">
        <v>89</v>
      </c>
      <c r="C2453" s="371">
        <v>2024</v>
      </c>
      <c r="D2453" s="371" t="s">
        <v>13</v>
      </c>
      <c r="E2453" s="371">
        <v>3.4848484848484902</v>
      </c>
    </row>
    <row r="2454" spans="1:5">
      <c r="A2454" s="371">
        <v>25</v>
      </c>
      <c r="B2454" s="371" t="s">
        <v>90</v>
      </c>
      <c r="C2454" s="371">
        <v>2024</v>
      </c>
      <c r="D2454" s="371" t="s">
        <v>13</v>
      </c>
      <c r="E2454" s="371">
        <v>6.2121212121212102</v>
      </c>
    </row>
    <row r="2455" spans="1:5">
      <c r="A2455" s="371">
        <v>27</v>
      </c>
      <c r="B2455" s="371" t="s">
        <v>91</v>
      </c>
      <c r="C2455" s="371">
        <v>2024</v>
      </c>
      <c r="D2455" s="371" t="s">
        <v>13</v>
      </c>
      <c r="E2455" s="371">
        <v>8.6363636363636402</v>
      </c>
    </row>
    <row r="2456" spans="1:5">
      <c r="A2456" s="371">
        <v>41</v>
      </c>
      <c r="B2456" s="371" t="s">
        <v>92</v>
      </c>
      <c r="C2456" s="371">
        <v>2024</v>
      </c>
      <c r="D2456" s="371" t="s">
        <v>13</v>
      </c>
      <c r="E2456" s="371">
        <v>10</v>
      </c>
    </row>
    <row r="2457" spans="1:5">
      <c r="A2457" s="371">
        <v>44</v>
      </c>
      <c r="B2457" s="371" t="s">
        <v>93</v>
      </c>
      <c r="C2457" s="371">
        <v>2024</v>
      </c>
      <c r="D2457" s="371" t="s">
        <v>13</v>
      </c>
      <c r="E2457" s="371">
        <v>1.6666666666666701</v>
      </c>
    </row>
    <row r="2458" spans="1:5">
      <c r="A2458" s="371">
        <v>47</v>
      </c>
      <c r="B2458" s="371" t="s">
        <v>94</v>
      </c>
      <c r="C2458" s="371">
        <v>2024</v>
      </c>
      <c r="D2458" s="371" t="s">
        <v>13</v>
      </c>
      <c r="E2458" s="371">
        <v>4.5454545454545396</v>
      </c>
    </row>
    <row r="2459" spans="1:5">
      <c r="A2459" s="371">
        <v>50</v>
      </c>
      <c r="B2459" s="371" t="s">
        <v>95</v>
      </c>
      <c r="C2459" s="371">
        <v>2024</v>
      </c>
      <c r="D2459" s="371" t="s">
        <v>13</v>
      </c>
      <c r="E2459" s="371">
        <v>5.4545454545454497</v>
      </c>
    </row>
    <row r="2460" spans="1:5">
      <c r="A2460" s="371">
        <v>52</v>
      </c>
      <c r="B2460" s="371" t="s">
        <v>96</v>
      </c>
      <c r="C2460" s="371">
        <v>2024</v>
      </c>
      <c r="D2460" s="371" t="s">
        <v>13</v>
      </c>
      <c r="E2460" s="371">
        <v>6.6666666666666696</v>
      </c>
    </row>
    <row r="2461" spans="1:5">
      <c r="A2461" s="371">
        <v>54</v>
      </c>
      <c r="B2461" s="371" t="s">
        <v>97</v>
      </c>
      <c r="C2461" s="371">
        <v>2024</v>
      </c>
      <c r="D2461" s="371" t="s">
        <v>13</v>
      </c>
      <c r="E2461" s="371">
        <v>8.7878787878787907</v>
      </c>
    </row>
    <row r="2462" spans="1:5">
      <c r="A2462" s="371">
        <v>63</v>
      </c>
      <c r="B2462" s="371" t="s">
        <v>98</v>
      </c>
      <c r="C2462" s="371">
        <v>2024</v>
      </c>
      <c r="D2462" s="371" t="s">
        <v>13</v>
      </c>
      <c r="E2462" s="371">
        <v>9.5454545454545503</v>
      </c>
    </row>
    <row r="2463" spans="1:5">
      <c r="A2463" s="371">
        <v>66</v>
      </c>
      <c r="B2463" s="371" t="s">
        <v>99</v>
      </c>
      <c r="C2463" s="371">
        <v>2024</v>
      </c>
      <c r="D2463" s="371" t="s">
        <v>13</v>
      </c>
      <c r="E2463" s="371">
        <v>9.6969696969697008</v>
      </c>
    </row>
    <row r="2464" spans="1:5">
      <c r="A2464" s="371">
        <v>68</v>
      </c>
      <c r="B2464" s="371" t="s">
        <v>100</v>
      </c>
      <c r="C2464" s="371">
        <v>2024</v>
      </c>
      <c r="D2464" s="371" t="s">
        <v>13</v>
      </c>
      <c r="E2464" s="371">
        <v>6.9696969696969697</v>
      </c>
    </row>
    <row r="2465" spans="1:5">
      <c r="A2465" s="371">
        <v>70</v>
      </c>
      <c r="B2465" s="371" t="s">
        <v>101</v>
      </c>
      <c r="C2465" s="371">
        <v>2024</v>
      </c>
      <c r="D2465" s="371" t="s">
        <v>13</v>
      </c>
      <c r="E2465" s="371">
        <v>1.2121212121212099</v>
      </c>
    </row>
    <row r="2466" spans="1:5">
      <c r="A2466" s="371">
        <v>73</v>
      </c>
      <c r="B2466" s="371" t="s">
        <v>102</v>
      </c>
      <c r="C2466" s="371">
        <v>2024</v>
      </c>
      <c r="D2466" s="371" t="s">
        <v>13</v>
      </c>
      <c r="E2466" s="371">
        <v>4.2424242424242404</v>
      </c>
    </row>
    <row r="2467" spans="1:5">
      <c r="A2467" s="371">
        <v>76</v>
      </c>
      <c r="B2467" s="371" t="s">
        <v>103</v>
      </c>
      <c r="C2467" s="371">
        <v>2024</v>
      </c>
      <c r="D2467" s="371" t="s">
        <v>13</v>
      </c>
      <c r="E2467" s="371">
        <v>7.7272727272727302</v>
      </c>
    </row>
    <row r="2468" spans="1:5">
      <c r="A2468" s="371">
        <v>81</v>
      </c>
      <c r="B2468" s="371" t="s">
        <v>104</v>
      </c>
      <c r="C2468" s="371">
        <v>2024</v>
      </c>
      <c r="D2468" s="371" t="s">
        <v>13</v>
      </c>
      <c r="E2468" s="371">
        <v>2.2727272727272698</v>
      </c>
    </row>
    <row r="2469" spans="1:5">
      <c r="A2469" s="371">
        <v>85</v>
      </c>
      <c r="B2469" s="371" t="s">
        <v>105</v>
      </c>
      <c r="C2469" s="371">
        <v>2024</v>
      </c>
      <c r="D2469" s="371" t="s">
        <v>13</v>
      </c>
      <c r="E2469" s="371">
        <v>5.60606060606061</v>
      </c>
    </row>
    <row r="2470" spans="1:5">
      <c r="A2470" s="371">
        <v>86</v>
      </c>
      <c r="B2470" s="371" t="s">
        <v>106</v>
      </c>
      <c r="C2470" s="371">
        <v>2024</v>
      </c>
      <c r="D2470" s="371" t="s">
        <v>13</v>
      </c>
      <c r="E2470" s="371">
        <v>1.36363636363636</v>
      </c>
    </row>
    <row r="2471" spans="1:5">
      <c r="A2471" s="371">
        <v>88</v>
      </c>
      <c r="B2471" s="371" t="s">
        <v>107</v>
      </c>
      <c r="C2471" s="371">
        <v>2024</v>
      </c>
      <c r="D2471" s="371" t="s">
        <v>13</v>
      </c>
      <c r="E2471" s="371">
        <v>3.3333333333333299</v>
      </c>
    </row>
    <row r="2472" spans="1:5">
      <c r="A2472" s="371">
        <v>91</v>
      </c>
      <c r="B2472" s="371" t="s">
        <v>108</v>
      </c>
      <c r="C2472" s="371">
        <v>2024</v>
      </c>
      <c r="D2472" s="371" t="s">
        <v>13</v>
      </c>
      <c r="E2472" s="371">
        <v>0.90909090909090895</v>
      </c>
    </row>
    <row r="2473" spans="1:5">
      <c r="A2473" s="371">
        <v>94</v>
      </c>
      <c r="B2473" s="371" t="s">
        <v>109</v>
      </c>
      <c r="C2473" s="371">
        <v>2024</v>
      </c>
      <c r="D2473" s="371" t="s">
        <v>13</v>
      </c>
      <c r="E2473" s="371">
        <v>0.30303030303030298</v>
      </c>
    </row>
    <row r="2474" spans="1:5">
      <c r="A2474" s="371">
        <v>95</v>
      </c>
      <c r="B2474" s="371" t="s">
        <v>110</v>
      </c>
      <c r="C2474" s="371">
        <v>2024</v>
      </c>
      <c r="D2474" s="371" t="s">
        <v>13</v>
      </c>
      <c r="E2474" s="371">
        <v>1.9696969696969699</v>
      </c>
    </row>
    <row r="2475" spans="1:5">
      <c r="A2475" s="371">
        <v>97</v>
      </c>
      <c r="B2475" s="371" t="s">
        <v>111</v>
      </c>
      <c r="C2475" s="371">
        <v>2024</v>
      </c>
      <c r="D2475" s="371" t="s">
        <v>13</v>
      </c>
      <c r="E2475" s="371">
        <v>5</v>
      </c>
    </row>
    <row r="2476" spans="1:5">
      <c r="A2476" s="371">
        <v>99</v>
      </c>
      <c r="B2476" s="371" t="s">
        <v>112</v>
      </c>
      <c r="C2476" s="371">
        <v>2024</v>
      </c>
      <c r="D2476" s="371" t="s">
        <v>13</v>
      </c>
      <c r="E2476" s="371">
        <v>0.60606060606060597</v>
      </c>
    </row>
    <row r="2477" spans="1:5">
      <c r="A2477" s="371">
        <v>5</v>
      </c>
      <c r="B2477" s="371" t="s">
        <v>79</v>
      </c>
      <c r="C2477" s="371">
        <v>2023</v>
      </c>
      <c r="D2477" s="371" t="s">
        <v>13</v>
      </c>
      <c r="E2477" s="371">
        <v>8.0303030303030294</v>
      </c>
    </row>
    <row r="2478" spans="1:5">
      <c r="A2478" s="371">
        <v>8</v>
      </c>
      <c r="B2478" s="371" t="s">
        <v>81</v>
      </c>
      <c r="C2478" s="371">
        <v>2023</v>
      </c>
      <c r="D2478" s="371" t="s">
        <v>13</v>
      </c>
      <c r="E2478" s="371">
        <v>3.9393939393939399</v>
      </c>
    </row>
    <row r="2479" spans="1:5">
      <c r="A2479" s="371">
        <v>11</v>
      </c>
      <c r="B2479" s="371" t="s">
        <v>82</v>
      </c>
      <c r="C2479" s="371">
        <v>2023</v>
      </c>
      <c r="D2479" s="371" t="s">
        <v>13</v>
      </c>
      <c r="E2479" s="371">
        <v>7.5757575757575797</v>
      </c>
    </row>
    <row r="2480" spans="1:5">
      <c r="A2480" s="371">
        <v>13</v>
      </c>
      <c r="B2480" s="371" t="s">
        <v>83</v>
      </c>
      <c r="C2480" s="371">
        <v>2023</v>
      </c>
      <c r="D2480" s="371" t="s">
        <v>13</v>
      </c>
      <c r="E2480" s="371">
        <v>6.8181818181818201</v>
      </c>
    </row>
    <row r="2481" spans="1:5">
      <c r="A2481" s="371">
        <v>15</v>
      </c>
      <c r="B2481" s="371" t="s">
        <v>84</v>
      </c>
      <c r="C2481" s="371">
        <v>2023</v>
      </c>
      <c r="D2481" s="371" t="s">
        <v>13</v>
      </c>
      <c r="E2481" s="371">
        <v>8.9393939393939394</v>
      </c>
    </row>
    <row r="2482" spans="1:5">
      <c r="A2482" s="371">
        <v>17</v>
      </c>
      <c r="B2482" s="371" t="s">
        <v>85</v>
      </c>
      <c r="C2482" s="371">
        <v>2023</v>
      </c>
      <c r="D2482" s="371" t="s">
        <v>13</v>
      </c>
      <c r="E2482" s="371">
        <v>5.9090909090909101</v>
      </c>
    </row>
    <row r="2483" spans="1:5">
      <c r="A2483" s="371">
        <v>18</v>
      </c>
      <c r="B2483" s="371" t="s">
        <v>86</v>
      </c>
      <c r="C2483" s="371">
        <v>2023</v>
      </c>
      <c r="D2483" s="371" t="s">
        <v>13</v>
      </c>
      <c r="E2483" s="371">
        <v>3.1818181818181799</v>
      </c>
    </row>
    <row r="2484" spans="1:5">
      <c r="A2484" s="371">
        <v>19</v>
      </c>
      <c r="B2484" s="371" t="s">
        <v>87</v>
      </c>
      <c r="C2484" s="371">
        <v>2023</v>
      </c>
      <c r="D2484" s="371" t="s">
        <v>13</v>
      </c>
      <c r="E2484" s="371">
        <v>2.7272727272727302</v>
      </c>
    </row>
    <row r="2485" spans="1:5">
      <c r="A2485" s="371">
        <v>20</v>
      </c>
      <c r="B2485" s="371" t="s">
        <v>88</v>
      </c>
      <c r="C2485" s="371">
        <v>2023</v>
      </c>
      <c r="D2485" s="371" t="s">
        <v>13</v>
      </c>
      <c r="E2485" s="371">
        <v>4.8484848484848504</v>
      </c>
    </row>
    <row r="2486" spans="1:5">
      <c r="A2486" s="371">
        <v>23</v>
      </c>
      <c r="B2486" s="371" t="s">
        <v>89</v>
      </c>
      <c r="C2486" s="371">
        <v>2023</v>
      </c>
      <c r="D2486" s="371" t="s">
        <v>13</v>
      </c>
      <c r="E2486" s="371">
        <v>3.6363636363636398</v>
      </c>
    </row>
    <row r="2487" spans="1:5">
      <c r="A2487" s="371">
        <v>25</v>
      </c>
      <c r="B2487" s="371" t="s">
        <v>90</v>
      </c>
      <c r="C2487" s="371">
        <v>2023</v>
      </c>
      <c r="D2487" s="371" t="s">
        <v>13</v>
      </c>
      <c r="E2487" s="371">
        <v>6.3636363636363598</v>
      </c>
    </row>
    <row r="2488" spans="1:5">
      <c r="A2488" s="371">
        <v>27</v>
      </c>
      <c r="B2488" s="371" t="s">
        <v>91</v>
      </c>
      <c r="C2488" s="371">
        <v>2023</v>
      </c>
      <c r="D2488" s="371" t="s">
        <v>13</v>
      </c>
      <c r="E2488" s="371">
        <v>8.4848484848484809</v>
      </c>
    </row>
    <row r="2489" spans="1:5">
      <c r="A2489" s="371">
        <v>41</v>
      </c>
      <c r="B2489" s="371" t="s">
        <v>92</v>
      </c>
      <c r="C2489" s="371">
        <v>2023</v>
      </c>
      <c r="D2489" s="371" t="s">
        <v>13</v>
      </c>
      <c r="E2489" s="371">
        <v>9.8484848484848495</v>
      </c>
    </row>
    <row r="2490" spans="1:5">
      <c r="A2490" s="371">
        <v>44</v>
      </c>
      <c r="B2490" s="371" t="s">
        <v>93</v>
      </c>
      <c r="C2490" s="371">
        <v>2023</v>
      </c>
      <c r="D2490" s="371" t="s">
        <v>13</v>
      </c>
      <c r="E2490" s="371">
        <v>1.8181818181818199</v>
      </c>
    </row>
    <row r="2491" spans="1:5">
      <c r="A2491" s="371">
        <v>47</v>
      </c>
      <c r="B2491" s="371" t="s">
        <v>94</v>
      </c>
      <c r="C2491" s="371">
        <v>2023</v>
      </c>
      <c r="D2491" s="371" t="s">
        <v>13</v>
      </c>
      <c r="E2491" s="371">
        <v>4.39393939393939</v>
      </c>
    </row>
    <row r="2492" spans="1:5">
      <c r="A2492" s="371">
        <v>50</v>
      </c>
      <c r="B2492" s="371" t="s">
        <v>95</v>
      </c>
      <c r="C2492" s="371">
        <v>2023</v>
      </c>
      <c r="D2492" s="371" t="s">
        <v>13</v>
      </c>
      <c r="E2492" s="371">
        <v>5.3030303030303001</v>
      </c>
    </row>
    <row r="2493" spans="1:5">
      <c r="A2493" s="371">
        <v>52</v>
      </c>
      <c r="B2493" s="371" t="s">
        <v>96</v>
      </c>
      <c r="C2493" s="371">
        <v>2023</v>
      </c>
      <c r="D2493" s="371" t="s">
        <v>13</v>
      </c>
      <c r="E2493" s="371">
        <v>6.5151515151515103</v>
      </c>
    </row>
    <row r="2494" spans="1:5">
      <c r="A2494" s="371">
        <v>54</v>
      </c>
      <c r="B2494" s="371" t="s">
        <v>97</v>
      </c>
      <c r="C2494" s="371">
        <v>2023</v>
      </c>
      <c r="D2494" s="371" t="s">
        <v>13</v>
      </c>
      <c r="E2494" s="371">
        <v>8.3333333333333304</v>
      </c>
    </row>
    <row r="2495" spans="1:5">
      <c r="A2495" s="371">
        <v>63</v>
      </c>
      <c r="B2495" s="371" t="s">
        <v>98</v>
      </c>
      <c r="C2495" s="371">
        <v>2023</v>
      </c>
      <c r="D2495" s="371" t="s">
        <v>13</v>
      </c>
      <c r="E2495" s="371">
        <v>9.2424242424242404</v>
      </c>
    </row>
    <row r="2496" spans="1:5">
      <c r="A2496" s="371">
        <v>66</v>
      </c>
      <c r="B2496" s="371" t="s">
        <v>99</v>
      </c>
      <c r="C2496" s="371">
        <v>2023</v>
      </c>
      <c r="D2496" s="371" t="s">
        <v>13</v>
      </c>
      <c r="E2496" s="371">
        <v>9.3939393939393891</v>
      </c>
    </row>
    <row r="2497" spans="1:5">
      <c r="A2497" s="371">
        <v>68</v>
      </c>
      <c r="B2497" s="371" t="s">
        <v>100</v>
      </c>
      <c r="C2497" s="371">
        <v>2023</v>
      </c>
      <c r="D2497" s="371" t="s">
        <v>13</v>
      </c>
      <c r="E2497" s="371">
        <v>7.2727272727272698</v>
      </c>
    </row>
    <row r="2498" spans="1:5">
      <c r="A2498" s="371">
        <v>70</v>
      </c>
      <c r="B2498" s="371" t="s">
        <v>101</v>
      </c>
      <c r="C2498" s="371">
        <v>2023</v>
      </c>
      <c r="D2498" s="371" t="s">
        <v>13</v>
      </c>
      <c r="E2498" s="371">
        <v>1.0606060606060601</v>
      </c>
    </row>
    <row r="2499" spans="1:5">
      <c r="A2499" s="371">
        <v>73</v>
      </c>
      <c r="B2499" s="371" t="s">
        <v>102</v>
      </c>
      <c r="C2499" s="371">
        <v>2023</v>
      </c>
      <c r="D2499" s="371" t="s">
        <v>13</v>
      </c>
      <c r="E2499" s="371">
        <v>4.0909090909090899</v>
      </c>
    </row>
    <row r="2500" spans="1:5">
      <c r="A2500" s="371">
        <v>76</v>
      </c>
      <c r="B2500" s="371" t="s">
        <v>103</v>
      </c>
      <c r="C2500" s="371">
        <v>2023</v>
      </c>
      <c r="D2500" s="371" t="s">
        <v>13</v>
      </c>
      <c r="E2500" s="371">
        <v>7.8787878787878798</v>
      </c>
    </row>
    <row r="2501" spans="1:5">
      <c r="A2501" s="371">
        <v>81</v>
      </c>
      <c r="B2501" s="371" t="s">
        <v>104</v>
      </c>
      <c r="C2501" s="371">
        <v>2023</v>
      </c>
      <c r="D2501" s="371" t="s">
        <v>13</v>
      </c>
      <c r="E2501" s="371">
        <v>2.1212121212121202</v>
      </c>
    </row>
    <row r="2502" spans="1:5">
      <c r="A2502" s="371">
        <v>85</v>
      </c>
      <c r="B2502" s="371" t="s">
        <v>105</v>
      </c>
      <c r="C2502" s="371">
        <v>2023</v>
      </c>
      <c r="D2502" s="371" t="s">
        <v>13</v>
      </c>
      <c r="E2502" s="371">
        <v>5.7575757575757596</v>
      </c>
    </row>
    <row r="2503" spans="1:5">
      <c r="A2503" s="371">
        <v>86</v>
      </c>
      <c r="B2503" s="371" t="s">
        <v>106</v>
      </c>
      <c r="C2503" s="371">
        <v>2023</v>
      </c>
      <c r="D2503" s="371" t="s">
        <v>13</v>
      </c>
      <c r="E2503" s="371">
        <v>1.51515151515152</v>
      </c>
    </row>
    <row r="2504" spans="1:5">
      <c r="A2504" s="371">
        <v>88</v>
      </c>
      <c r="B2504" s="371" t="s">
        <v>107</v>
      </c>
      <c r="C2504" s="371">
        <v>2023</v>
      </c>
      <c r="D2504" s="371" t="s">
        <v>13</v>
      </c>
      <c r="E2504" s="371">
        <v>3.0303030303030298</v>
      </c>
    </row>
    <row r="2505" spans="1:5">
      <c r="A2505" s="371">
        <v>91</v>
      </c>
      <c r="B2505" s="371" t="s">
        <v>108</v>
      </c>
      <c r="C2505" s="371">
        <v>2023</v>
      </c>
      <c r="D2505" s="371" t="s">
        <v>13</v>
      </c>
      <c r="E2505" s="371">
        <v>0.75757575757575801</v>
      </c>
    </row>
    <row r="2506" spans="1:5">
      <c r="A2506" s="371">
        <v>94</v>
      </c>
      <c r="B2506" s="371" t="s">
        <v>109</v>
      </c>
      <c r="C2506" s="371">
        <v>2023</v>
      </c>
      <c r="D2506" s="371" t="s">
        <v>13</v>
      </c>
      <c r="E2506" s="371">
        <v>0.15151515151515199</v>
      </c>
    </row>
    <row r="2507" spans="1:5">
      <c r="A2507" s="371">
        <v>95</v>
      </c>
      <c r="B2507" s="371" t="s">
        <v>110</v>
      </c>
      <c r="C2507" s="371">
        <v>2023</v>
      </c>
      <c r="D2507" s="371" t="s">
        <v>13</v>
      </c>
      <c r="E2507" s="371">
        <v>2.4242424242424199</v>
      </c>
    </row>
    <row r="2508" spans="1:5">
      <c r="A2508" s="371">
        <v>97</v>
      </c>
      <c r="B2508" s="371" t="s">
        <v>111</v>
      </c>
      <c r="C2508" s="371">
        <v>2023</v>
      </c>
      <c r="D2508" s="371" t="s">
        <v>13</v>
      </c>
      <c r="E2508" s="371">
        <v>5.1515151515151496</v>
      </c>
    </row>
    <row r="2509" spans="1:5">
      <c r="A2509" s="371">
        <v>99</v>
      </c>
      <c r="B2509" s="371" t="s">
        <v>112</v>
      </c>
      <c r="C2509" s="371">
        <v>2023</v>
      </c>
      <c r="D2509" s="371" t="s">
        <v>13</v>
      </c>
      <c r="E2509" s="371">
        <v>0.45454545454545497</v>
      </c>
    </row>
    <row r="2510" spans="1:5">
      <c r="A2510" s="371">
        <v>5</v>
      </c>
      <c r="B2510" s="371" t="s">
        <v>79</v>
      </c>
      <c r="C2510" s="371">
        <v>2024</v>
      </c>
      <c r="D2510" s="371" t="s">
        <v>3</v>
      </c>
      <c r="E2510" s="371">
        <v>1.8181818181818199</v>
      </c>
    </row>
    <row r="2511" spans="1:5">
      <c r="A2511" s="371">
        <v>8</v>
      </c>
      <c r="B2511" s="371" t="s">
        <v>81</v>
      </c>
      <c r="C2511" s="371">
        <v>2024</v>
      </c>
      <c r="D2511" s="371" t="s">
        <v>3</v>
      </c>
      <c r="E2511" s="371">
        <v>5.1515151515151496</v>
      </c>
    </row>
    <row r="2512" spans="1:5">
      <c r="A2512" s="371">
        <v>11</v>
      </c>
      <c r="B2512" s="371" t="s">
        <v>82</v>
      </c>
      <c r="C2512" s="371">
        <v>2024</v>
      </c>
      <c r="D2512" s="371" t="s">
        <v>3</v>
      </c>
      <c r="E2512" s="371">
        <v>9.0909090909090899</v>
      </c>
    </row>
    <row r="2513" spans="1:5">
      <c r="A2513" s="371">
        <v>13</v>
      </c>
      <c r="B2513" s="371" t="s">
        <v>83</v>
      </c>
      <c r="C2513" s="371">
        <v>2024</v>
      </c>
      <c r="D2513" s="371" t="s">
        <v>3</v>
      </c>
      <c r="E2513" s="371">
        <v>0.90909090909090895</v>
      </c>
    </row>
    <row r="2514" spans="1:5">
      <c r="A2514" s="371">
        <v>15</v>
      </c>
      <c r="B2514" s="371" t="s">
        <v>84</v>
      </c>
      <c r="C2514" s="371">
        <v>2024</v>
      </c>
      <c r="D2514" s="371" t="s">
        <v>3</v>
      </c>
      <c r="E2514" s="371">
        <v>9.6969696969697008</v>
      </c>
    </row>
    <row r="2515" spans="1:5">
      <c r="A2515" s="371">
        <v>17</v>
      </c>
      <c r="B2515" s="371" t="s">
        <v>85</v>
      </c>
      <c r="C2515" s="371">
        <v>2024</v>
      </c>
      <c r="D2515" s="371" t="s">
        <v>3</v>
      </c>
      <c r="E2515" s="371">
        <v>6.0606060606060597</v>
      </c>
    </row>
    <row r="2516" spans="1:5">
      <c r="A2516" s="371">
        <v>18</v>
      </c>
      <c r="B2516" s="371" t="s">
        <v>86</v>
      </c>
      <c r="C2516" s="371">
        <v>2024</v>
      </c>
      <c r="D2516" s="371" t="s">
        <v>3</v>
      </c>
      <c r="E2516" s="371">
        <v>7.8787878787878798</v>
      </c>
    </row>
    <row r="2517" spans="1:5">
      <c r="A2517" s="371">
        <v>19</v>
      </c>
      <c r="B2517" s="371" t="s">
        <v>87</v>
      </c>
      <c r="C2517" s="371">
        <v>2024</v>
      </c>
      <c r="D2517" s="371" t="s">
        <v>3</v>
      </c>
      <c r="E2517" s="371">
        <v>4.8484848484848504</v>
      </c>
    </row>
    <row r="2518" spans="1:5">
      <c r="A2518" s="371">
        <v>20</v>
      </c>
      <c r="B2518" s="371" t="s">
        <v>88</v>
      </c>
      <c r="C2518" s="371">
        <v>2024</v>
      </c>
      <c r="D2518" s="371" t="s">
        <v>3</v>
      </c>
      <c r="E2518" s="371">
        <v>3.6363636363636398</v>
      </c>
    </row>
    <row r="2519" spans="1:5">
      <c r="A2519" s="371">
        <v>23</v>
      </c>
      <c r="B2519" s="371" t="s">
        <v>89</v>
      </c>
      <c r="C2519" s="371">
        <v>2024</v>
      </c>
      <c r="D2519" s="371" t="s">
        <v>3</v>
      </c>
      <c r="E2519" s="371">
        <v>1.9696969696969699</v>
      </c>
    </row>
    <row r="2520" spans="1:5">
      <c r="A2520" s="371">
        <v>25</v>
      </c>
      <c r="B2520" s="371" t="s">
        <v>90</v>
      </c>
      <c r="C2520" s="371">
        <v>2024</v>
      </c>
      <c r="D2520" s="371" t="s">
        <v>3</v>
      </c>
      <c r="E2520" s="371">
        <v>6.6666666666666696</v>
      </c>
    </row>
    <row r="2521" spans="1:5">
      <c r="A2521" s="371">
        <v>27</v>
      </c>
      <c r="B2521" s="371" t="s">
        <v>91</v>
      </c>
      <c r="C2521" s="371">
        <v>2024</v>
      </c>
      <c r="D2521" s="371" t="s">
        <v>3</v>
      </c>
      <c r="E2521" s="371">
        <v>8.1818181818181799</v>
      </c>
    </row>
    <row r="2522" spans="1:5">
      <c r="A2522" s="371">
        <v>41</v>
      </c>
      <c r="B2522" s="371" t="s">
        <v>92</v>
      </c>
      <c r="C2522" s="371">
        <v>2024</v>
      </c>
      <c r="D2522" s="371" t="s">
        <v>3</v>
      </c>
      <c r="E2522" s="371">
        <v>8.6363636363636402</v>
      </c>
    </row>
    <row r="2523" spans="1:5">
      <c r="A2523" s="371">
        <v>44</v>
      </c>
      <c r="B2523" s="371" t="s">
        <v>93</v>
      </c>
      <c r="C2523" s="371">
        <v>2024</v>
      </c>
      <c r="D2523" s="371" t="s">
        <v>3</v>
      </c>
      <c r="E2523" s="371">
        <v>1.36363636363636</v>
      </c>
    </row>
    <row r="2524" spans="1:5">
      <c r="A2524" s="371">
        <v>47</v>
      </c>
      <c r="B2524" s="371" t="s">
        <v>94</v>
      </c>
      <c r="C2524" s="371">
        <v>2024</v>
      </c>
      <c r="D2524" s="371" t="s">
        <v>3</v>
      </c>
      <c r="E2524" s="371">
        <v>5.3030303030303001</v>
      </c>
    </row>
    <row r="2525" spans="1:5">
      <c r="A2525" s="371">
        <v>50</v>
      </c>
      <c r="B2525" s="371" t="s">
        <v>95</v>
      </c>
      <c r="C2525" s="371">
        <v>2024</v>
      </c>
      <c r="D2525" s="371" t="s">
        <v>3</v>
      </c>
      <c r="E2525" s="371">
        <v>6.3636363636363598</v>
      </c>
    </row>
    <row r="2526" spans="1:5">
      <c r="A2526" s="371">
        <v>52</v>
      </c>
      <c r="B2526" s="371" t="s">
        <v>96</v>
      </c>
      <c r="C2526" s="371">
        <v>2024</v>
      </c>
      <c r="D2526" s="371" t="s">
        <v>3</v>
      </c>
      <c r="E2526" s="371">
        <v>7.5757575757575797</v>
      </c>
    </row>
    <row r="2527" spans="1:5">
      <c r="A2527" s="371">
        <v>54</v>
      </c>
      <c r="B2527" s="371" t="s">
        <v>97</v>
      </c>
      <c r="C2527" s="371">
        <v>2024</v>
      </c>
      <c r="D2527" s="371" t="s">
        <v>3</v>
      </c>
      <c r="E2527" s="371">
        <v>4.5454545454545396</v>
      </c>
    </row>
    <row r="2528" spans="1:5">
      <c r="A2528" s="371">
        <v>63</v>
      </c>
      <c r="B2528" s="371" t="s">
        <v>98</v>
      </c>
      <c r="C2528" s="371">
        <v>2024</v>
      </c>
      <c r="D2528" s="371" t="s">
        <v>3</v>
      </c>
      <c r="E2528" s="371">
        <v>5.60606060606061</v>
      </c>
    </row>
    <row r="2529" spans="1:5">
      <c r="A2529" s="371">
        <v>66</v>
      </c>
      <c r="B2529" s="371" t="s">
        <v>99</v>
      </c>
      <c r="C2529" s="371">
        <v>2024</v>
      </c>
      <c r="D2529" s="371" t="s">
        <v>3</v>
      </c>
      <c r="E2529" s="371">
        <v>7.2727272727272698</v>
      </c>
    </row>
    <row r="2530" spans="1:5">
      <c r="A2530" s="371">
        <v>68</v>
      </c>
      <c r="B2530" s="371" t="s">
        <v>100</v>
      </c>
      <c r="C2530" s="371">
        <v>2024</v>
      </c>
      <c r="D2530" s="371" t="s">
        <v>3</v>
      </c>
      <c r="E2530" s="371">
        <v>4.2424242424242404</v>
      </c>
    </row>
    <row r="2531" spans="1:5">
      <c r="A2531" s="371">
        <v>70</v>
      </c>
      <c r="B2531" s="371" t="s">
        <v>101</v>
      </c>
      <c r="C2531" s="371">
        <v>2024</v>
      </c>
      <c r="D2531" s="371" t="s">
        <v>3</v>
      </c>
      <c r="E2531" s="371">
        <v>0.30303030303030298</v>
      </c>
    </row>
    <row r="2532" spans="1:5">
      <c r="A2532" s="371">
        <v>73</v>
      </c>
      <c r="B2532" s="371" t="s">
        <v>102</v>
      </c>
      <c r="C2532" s="371">
        <v>2024</v>
      </c>
      <c r="D2532" s="371" t="s">
        <v>3</v>
      </c>
      <c r="E2532" s="371">
        <v>3.9393939393939399</v>
      </c>
    </row>
    <row r="2533" spans="1:5">
      <c r="A2533" s="371">
        <v>76</v>
      </c>
      <c r="B2533" s="371" t="s">
        <v>103</v>
      </c>
      <c r="C2533" s="371">
        <v>2024</v>
      </c>
      <c r="D2533" s="371" t="s">
        <v>3</v>
      </c>
      <c r="E2533" s="371">
        <v>3.1818181818181799</v>
      </c>
    </row>
    <row r="2534" spans="1:5">
      <c r="A2534" s="371">
        <v>81</v>
      </c>
      <c r="B2534" s="371" t="s">
        <v>104</v>
      </c>
      <c r="C2534" s="371">
        <v>2024</v>
      </c>
      <c r="D2534" s="371" t="s">
        <v>3</v>
      </c>
      <c r="E2534" s="371">
        <v>10</v>
      </c>
    </row>
    <row r="2535" spans="1:5">
      <c r="A2535" s="371">
        <v>85</v>
      </c>
      <c r="B2535" s="371" t="s">
        <v>105</v>
      </c>
      <c r="C2535" s="371">
        <v>2024</v>
      </c>
      <c r="D2535" s="371" t="s">
        <v>3</v>
      </c>
      <c r="E2535" s="371">
        <v>1.2121212121212099</v>
      </c>
    </row>
    <row r="2536" spans="1:5">
      <c r="A2536" s="371">
        <v>86</v>
      </c>
      <c r="B2536" s="371" t="s">
        <v>106</v>
      </c>
      <c r="C2536" s="371">
        <v>2024</v>
      </c>
      <c r="D2536" s="371" t="s">
        <v>3</v>
      </c>
      <c r="E2536" s="371">
        <v>2.4242424242424199</v>
      </c>
    </row>
    <row r="2537" spans="1:5">
      <c r="A2537" s="371">
        <v>88</v>
      </c>
      <c r="B2537" s="371" t="s">
        <v>107</v>
      </c>
      <c r="C2537" s="371">
        <v>2024</v>
      </c>
      <c r="D2537" s="371" t="s">
        <v>3</v>
      </c>
      <c r="E2537" s="371">
        <v>6.5151515151515103</v>
      </c>
    </row>
    <row r="2538" spans="1:5">
      <c r="A2538" s="371">
        <v>91</v>
      </c>
      <c r="B2538" s="371" t="s">
        <v>108</v>
      </c>
      <c r="C2538" s="371">
        <v>2024</v>
      </c>
      <c r="D2538" s="371" t="s">
        <v>3</v>
      </c>
      <c r="E2538" s="371">
        <v>3.0303030303030298</v>
      </c>
    </row>
    <row r="2539" spans="1:5">
      <c r="A2539" s="371">
        <v>94</v>
      </c>
      <c r="B2539" s="371" t="s">
        <v>109</v>
      </c>
      <c r="C2539" s="371">
        <v>2024</v>
      </c>
      <c r="D2539" s="371" t="s">
        <v>3</v>
      </c>
      <c r="E2539" s="371">
        <v>0.45454545454545497</v>
      </c>
    </row>
    <row r="2540" spans="1:5">
      <c r="A2540" s="371">
        <v>95</v>
      </c>
      <c r="B2540" s="371" t="s">
        <v>110</v>
      </c>
      <c r="C2540" s="371">
        <v>2024</v>
      </c>
      <c r="D2540" s="371" t="s">
        <v>3</v>
      </c>
      <c r="E2540" s="371">
        <v>9.3939393939393891</v>
      </c>
    </row>
    <row r="2541" spans="1:5">
      <c r="A2541" s="371">
        <v>97</v>
      </c>
      <c r="B2541" s="371" t="s">
        <v>111</v>
      </c>
      <c r="C2541" s="371">
        <v>2024</v>
      </c>
      <c r="D2541" s="371" t="s">
        <v>3</v>
      </c>
      <c r="E2541" s="371">
        <v>2.5757575757575801</v>
      </c>
    </row>
    <row r="2542" spans="1:5">
      <c r="A2542" s="371">
        <v>99</v>
      </c>
      <c r="B2542" s="371" t="s">
        <v>112</v>
      </c>
      <c r="C2542" s="371">
        <v>2024</v>
      </c>
      <c r="D2542" s="371" t="s">
        <v>3</v>
      </c>
      <c r="E2542" s="371">
        <v>8.7878787878787907</v>
      </c>
    </row>
    <row r="2543" spans="1:5">
      <c r="A2543" s="371">
        <v>5</v>
      </c>
      <c r="B2543" s="371" t="s">
        <v>79</v>
      </c>
      <c r="C2543" s="371">
        <v>2023</v>
      </c>
      <c r="D2543" s="371" t="s">
        <v>3</v>
      </c>
      <c r="E2543" s="371">
        <v>1.6666666666666701</v>
      </c>
    </row>
    <row r="2544" spans="1:5">
      <c r="A2544" s="371">
        <v>8</v>
      </c>
      <c r="B2544" s="371" t="s">
        <v>81</v>
      </c>
      <c r="C2544" s="371">
        <v>2023</v>
      </c>
      <c r="D2544" s="371" t="s">
        <v>3</v>
      </c>
      <c r="E2544" s="371">
        <v>5.4545454545454497</v>
      </c>
    </row>
    <row r="2545" spans="1:5">
      <c r="A2545" s="371">
        <v>11</v>
      </c>
      <c r="B2545" s="371" t="s">
        <v>82</v>
      </c>
      <c r="C2545" s="371">
        <v>2023</v>
      </c>
      <c r="D2545" s="371" t="s">
        <v>3</v>
      </c>
      <c r="E2545" s="371">
        <v>8.9393939393939394</v>
      </c>
    </row>
    <row r="2546" spans="1:5">
      <c r="A2546" s="371">
        <v>13</v>
      </c>
      <c r="B2546" s="371" t="s">
        <v>83</v>
      </c>
      <c r="C2546" s="371">
        <v>2023</v>
      </c>
      <c r="D2546" s="371" t="s">
        <v>3</v>
      </c>
      <c r="E2546" s="371">
        <v>0.75757575757575801</v>
      </c>
    </row>
    <row r="2547" spans="1:5">
      <c r="A2547" s="371">
        <v>15</v>
      </c>
      <c r="B2547" s="371" t="s">
        <v>84</v>
      </c>
      <c r="C2547" s="371">
        <v>2023</v>
      </c>
      <c r="D2547" s="371" t="s">
        <v>3</v>
      </c>
      <c r="E2547" s="371">
        <v>9.5454545454545503</v>
      </c>
    </row>
    <row r="2548" spans="1:5">
      <c r="A2548" s="371">
        <v>17</v>
      </c>
      <c r="B2548" s="371" t="s">
        <v>85</v>
      </c>
      <c r="C2548" s="371">
        <v>2023</v>
      </c>
      <c r="D2548" s="371" t="s">
        <v>3</v>
      </c>
      <c r="E2548" s="371">
        <v>5.9090909090909101</v>
      </c>
    </row>
    <row r="2549" spans="1:5">
      <c r="A2549" s="371">
        <v>18</v>
      </c>
      <c r="B2549" s="371" t="s">
        <v>86</v>
      </c>
      <c r="C2549" s="371">
        <v>2023</v>
      </c>
      <c r="D2549" s="371" t="s">
        <v>3</v>
      </c>
      <c r="E2549" s="371">
        <v>7.7272727272727302</v>
      </c>
    </row>
    <row r="2550" spans="1:5">
      <c r="A2550" s="371">
        <v>19</v>
      </c>
      <c r="B2550" s="371" t="s">
        <v>87</v>
      </c>
      <c r="C2550" s="371">
        <v>2023</v>
      </c>
      <c r="D2550" s="371" t="s">
        <v>3</v>
      </c>
      <c r="E2550" s="371">
        <v>4.6969696969696999</v>
      </c>
    </row>
    <row r="2551" spans="1:5">
      <c r="A2551" s="371">
        <v>20</v>
      </c>
      <c r="B2551" s="371" t="s">
        <v>88</v>
      </c>
      <c r="C2551" s="371">
        <v>2023</v>
      </c>
      <c r="D2551" s="371" t="s">
        <v>3</v>
      </c>
      <c r="E2551" s="371">
        <v>3.4848484848484902</v>
      </c>
    </row>
    <row r="2552" spans="1:5">
      <c r="A2552" s="371">
        <v>23</v>
      </c>
      <c r="B2552" s="371" t="s">
        <v>89</v>
      </c>
      <c r="C2552" s="371">
        <v>2023</v>
      </c>
      <c r="D2552" s="371" t="s">
        <v>3</v>
      </c>
      <c r="E2552" s="371">
        <v>2.1212121212121202</v>
      </c>
    </row>
    <row r="2553" spans="1:5">
      <c r="A2553" s="371">
        <v>25</v>
      </c>
      <c r="B2553" s="371" t="s">
        <v>90</v>
      </c>
      <c r="C2553" s="371">
        <v>2023</v>
      </c>
      <c r="D2553" s="371" t="s">
        <v>3</v>
      </c>
      <c r="E2553" s="371">
        <v>6.9696969696969697</v>
      </c>
    </row>
    <row r="2554" spans="1:5">
      <c r="A2554" s="371">
        <v>27</v>
      </c>
      <c r="B2554" s="371" t="s">
        <v>91</v>
      </c>
      <c r="C2554" s="371">
        <v>2023</v>
      </c>
      <c r="D2554" s="371" t="s">
        <v>3</v>
      </c>
      <c r="E2554" s="371">
        <v>8.0303030303030294</v>
      </c>
    </row>
    <row r="2555" spans="1:5">
      <c r="A2555" s="371">
        <v>41</v>
      </c>
      <c r="B2555" s="371" t="s">
        <v>92</v>
      </c>
      <c r="C2555" s="371">
        <v>2023</v>
      </c>
      <c r="D2555" s="371" t="s">
        <v>3</v>
      </c>
      <c r="E2555" s="371">
        <v>8.4848484848484809</v>
      </c>
    </row>
    <row r="2556" spans="1:5">
      <c r="A2556" s="371">
        <v>44</v>
      </c>
      <c r="B2556" s="371" t="s">
        <v>93</v>
      </c>
      <c r="C2556" s="371">
        <v>2023</v>
      </c>
      <c r="D2556" s="371" t="s">
        <v>3</v>
      </c>
      <c r="E2556" s="371">
        <v>1.51515151515152</v>
      </c>
    </row>
    <row r="2557" spans="1:5">
      <c r="A2557" s="371">
        <v>47</v>
      </c>
      <c r="B2557" s="371" t="s">
        <v>94</v>
      </c>
      <c r="C2557" s="371">
        <v>2023</v>
      </c>
      <c r="D2557" s="371" t="s">
        <v>3</v>
      </c>
      <c r="E2557" s="371">
        <v>5</v>
      </c>
    </row>
    <row r="2558" spans="1:5">
      <c r="A2558" s="371">
        <v>50</v>
      </c>
      <c r="B2558" s="371" t="s">
        <v>95</v>
      </c>
      <c r="C2558" s="371">
        <v>2023</v>
      </c>
      <c r="D2558" s="371" t="s">
        <v>3</v>
      </c>
      <c r="E2558" s="371">
        <v>6.2121212121212102</v>
      </c>
    </row>
    <row r="2559" spans="1:5">
      <c r="A2559" s="371">
        <v>52</v>
      </c>
      <c r="B2559" s="371" t="s">
        <v>96</v>
      </c>
      <c r="C2559" s="371">
        <v>2023</v>
      </c>
      <c r="D2559" s="371" t="s">
        <v>3</v>
      </c>
      <c r="E2559" s="371">
        <v>7.4242424242424203</v>
      </c>
    </row>
    <row r="2560" spans="1:5">
      <c r="A2560" s="371">
        <v>54</v>
      </c>
      <c r="B2560" s="371" t="s">
        <v>97</v>
      </c>
      <c r="C2560" s="371">
        <v>2023</v>
      </c>
      <c r="D2560" s="371" t="s">
        <v>3</v>
      </c>
      <c r="E2560" s="371">
        <v>4.39393939393939</v>
      </c>
    </row>
    <row r="2561" spans="1:5">
      <c r="A2561" s="371">
        <v>63</v>
      </c>
      <c r="B2561" s="371" t="s">
        <v>98</v>
      </c>
      <c r="C2561" s="371">
        <v>2023</v>
      </c>
      <c r="D2561" s="371" t="s">
        <v>3</v>
      </c>
      <c r="E2561" s="371">
        <v>5.7575757575757596</v>
      </c>
    </row>
    <row r="2562" spans="1:5">
      <c r="A2562" s="371">
        <v>66</v>
      </c>
      <c r="B2562" s="371" t="s">
        <v>99</v>
      </c>
      <c r="C2562" s="371">
        <v>2023</v>
      </c>
      <c r="D2562" s="371" t="s">
        <v>3</v>
      </c>
      <c r="E2562" s="371">
        <v>7.1212121212121202</v>
      </c>
    </row>
    <row r="2563" spans="1:5">
      <c r="A2563" s="371">
        <v>68</v>
      </c>
      <c r="B2563" s="371" t="s">
        <v>100</v>
      </c>
      <c r="C2563" s="371">
        <v>2023</v>
      </c>
      <c r="D2563" s="371" t="s">
        <v>3</v>
      </c>
      <c r="E2563" s="371">
        <v>4.0909090909090899</v>
      </c>
    </row>
    <row r="2564" spans="1:5">
      <c r="A2564" s="371">
        <v>70</v>
      </c>
      <c r="B2564" s="371" t="s">
        <v>101</v>
      </c>
      <c r="C2564" s="371">
        <v>2023</v>
      </c>
      <c r="D2564" s="371" t="s">
        <v>3</v>
      </c>
      <c r="E2564" s="371">
        <v>0.15151515151515199</v>
      </c>
    </row>
    <row r="2565" spans="1:5">
      <c r="A2565" s="371">
        <v>73</v>
      </c>
      <c r="B2565" s="371" t="s">
        <v>102</v>
      </c>
      <c r="C2565" s="371">
        <v>2023</v>
      </c>
      <c r="D2565" s="371" t="s">
        <v>3</v>
      </c>
      <c r="E2565" s="371">
        <v>3.7878787878787898</v>
      </c>
    </row>
    <row r="2566" spans="1:5">
      <c r="A2566" s="371">
        <v>76</v>
      </c>
      <c r="B2566" s="371" t="s">
        <v>103</v>
      </c>
      <c r="C2566" s="371">
        <v>2023</v>
      </c>
      <c r="D2566" s="371" t="s">
        <v>3</v>
      </c>
      <c r="E2566" s="371">
        <v>3.3333333333333299</v>
      </c>
    </row>
    <row r="2567" spans="1:5">
      <c r="A2567" s="371">
        <v>81</v>
      </c>
      <c r="B2567" s="371" t="s">
        <v>104</v>
      </c>
      <c r="C2567" s="371">
        <v>2023</v>
      </c>
      <c r="D2567" s="371" t="s">
        <v>3</v>
      </c>
      <c r="E2567" s="371">
        <v>9.8484848484848495</v>
      </c>
    </row>
    <row r="2568" spans="1:5">
      <c r="A2568" s="371">
        <v>85</v>
      </c>
      <c r="B2568" s="371" t="s">
        <v>105</v>
      </c>
      <c r="C2568" s="371">
        <v>2023</v>
      </c>
      <c r="D2568" s="371" t="s">
        <v>3</v>
      </c>
      <c r="E2568" s="371">
        <v>1.0606060606060601</v>
      </c>
    </row>
    <row r="2569" spans="1:5">
      <c r="A2569" s="371">
        <v>86</v>
      </c>
      <c r="B2569" s="371" t="s">
        <v>106</v>
      </c>
      <c r="C2569" s="371">
        <v>2023</v>
      </c>
      <c r="D2569" s="371" t="s">
        <v>3</v>
      </c>
      <c r="E2569" s="371">
        <v>2.2727272727272698</v>
      </c>
    </row>
    <row r="2570" spans="1:5">
      <c r="A2570" s="371">
        <v>88</v>
      </c>
      <c r="B2570" s="371" t="s">
        <v>107</v>
      </c>
      <c r="C2570" s="371">
        <v>2023</v>
      </c>
      <c r="D2570" s="371" t="s">
        <v>3</v>
      </c>
      <c r="E2570" s="371">
        <v>6.8181818181818201</v>
      </c>
    </row>
    <row r="2571" spans="1:5">
      <c r="A2571" s="371">
        <v>91</v>
      </c>
      <c r="B2571" s="371" t="s">
        <v>108</v>
      </c>
      <c r="C2571" s="371">
        <v>2023</v>
      </c>
      <c r="D2571" s="371" t="s">
        <v>3</v>
      </c>
      <c r="E2571" s="371">
        <v>2.8787878787878798</v>
      </c>
    </row>
    <row r="2572" spans="1:5">
      <c r="A2572" s="371">
        <v>94</v>
      </c>
      <c r="B2572" s="371" t="s">
        <v>109</v>
      </c>
      <c r="C2572" s="371">
        <v>2023</v>
      </c>
      <c r="D2572" s="371" t="s">
        <v>3</v>
      </c>
      <c r="E2572" s="371">
        <v>0.60606060606060597</v>
      </c>
    </row>
    <row r="2573" spans="1:5">
      <c r="A2573" s="371">
        <v>95</v>
      </c>
      <c r="B2573" s="371" t="s">
        <v>110</v>
      </c>
      <c r="C2573" s="371">
        <v>2023</v>
      </c>
      <c r="D2573" s="371" t="s">
        <v>3</v>
      </c>
      <c r="E2573" s="371">
        <v>9.2424242424242404</v>
      </c>
    </row>
    <row r="2574" spans="1:5">
      <c r="A2574" s="371">
        <v>97</v>
      </c>
      <c r="B2574" s="371" t="s">
        <v>111</v>
      </c>
      <c r="C2574" s="371">
        <v>2023</v>
      </c>
      <c r="D2574" s="371" t="s">
        <v>3</v>
      </c>
      <c r="E2574" s="371">
        <v>2.7272727272727302</v>
      </c>
    </row>
    <row r="2575" spans="1:5">
      <c r="A2575" s="371">
        <v>99</v>
      </c>
      <c r="B2575" s="371" t="s">
        <v>112</v>
      </c>
      <c r="C2575" s="371">
        <v>2023</v>
      </c>
      <c r="D2575" s="371" t="s">
        <v>3</v>
      </c>
      <c r="E2575" s="371">
        <v>8.3333333333333304</v>
      </c>
    </row>
    <row r="2576" spans="1:5">
      <c r="A2576" s="371">
        <v>5</v>
      </c>
      <c r="B2576" s="371" t="s">
        <v>79</v>
      </c>
      <c r="C2576" s="371">
        <v>2024</v>
      </c>
      <c r="D2576" s="371" t="s">
        <v>4</v>
      </c>
      <c r="E2576" s="371">
        <v>4.2424242424242404</v>
      </c>
    </row>
    <row r="2577" spans="1:5">
      <c r="A2577" s="371">
        <v>8</v>
      </c>
      <c r="B2577" s="371" t="s">
        <v>81</v>
      </c>
      <c r="C2577" s="371">
        <v>2024</v>
      </c>
      <c r="D2577" s="371" t="s">
        <v>4</v>
      </c>
      <c r="E2577" s="371">
        <v>9.0909090909090899</v>
      </c>
    </row>
    <row r="2578" spans="1:5">
      <c r="A2578" s="371">
        <v>11</v>
      </c>
      <c r="B2578" s="371" t="s">
        <v>82</v>
      </c>
      <c r="C2578" s="371">
        <v>2024</v>
      </c>
      <c r="D2578" s="371" t="s">
        <v>4</v>
      </c>
      <c r="E2578" s="371">
        <v>9.5454545454545503</v>
      </c>
    </row>
    <row r="2579" spans="1:5">
      <c r="A2579" s="371">
        <v>13</v>
      </c>
      <c r="B2579" s="371" t="s">
        <v>83</v>
      </c>
      <c r="C2579" s="371">
        <v>2024</v>
      </c>
      <c r="D2579" s="371" t="s">
        <v>4</v>
      </c>
      <c r="E2579" s="371">
        <v>5.4545454545454497</v>
      </c>
    </row>
    <row r="2580" spans="1:5">
      <c r="A2580" s="371">
        <v>15</v>
      </c>
      <c r="B2580" s="371" t="s">
        <v>84</v>
      </c>
      <c r="C2580" s="371">
        <v>2024</v>
      </c>
      <c r="D2580" s="371" t="s">
        <v>4</v>
      </c>
      <c r="E2580" s="371">
        <v>3.6363636363636398</v>
      </c>
    </row>
    <row r="2581" spans="1:5">
      <c r="A2581" s="371">
        <v>17</v>
      </c>
      <c r="B2581" s="371" t="s">
        <v>85</v>
      </c>
      <c r="C2581" s="371">
        <v>2024</v>
      </c>
      <c r="D2581" s="371" t="s">
        <v>4</v>
      </c>
      <c r="E2581" s="371">
        <v>7.2727272727272698</v>
      </c>
    </row>
    <row r="2582" spans="1:5">
      <c r="A2582" s="371">
        <v>18</v>
      </c>
      <c r="B2582" s="371" t="s">
        <v>86</v>
      </c>
      <c r="C2582" s="371">
        <v>2024</v>
      </c>
      <c r="D2582" s="371" t="s">
        <v>4</v>
      </c>
      <c r="E2582" s="371">
        <v>10</v>
      </c>
    </row>
    <row r="2583" spans="1:5">
      <c r="A2583" s="371">
        <v>19</v>
      </c>
      <c r="B2583" s="371" t="s">
        <v>87</v>
      </c>
      <c r="C2583" s="371">
        <v>2024</v>
      </c>
      <c r="D2583" s="371" t="s">
        <v>4</v>
      </c>
      <c r="E2583" s="371">
        <v>2.4242424242424199</v>
      </c>
    </row>
    <row r="2584" spans="1:5">
      <c r="A2584" s="371">
        <v>20</v>
      </c>
      <c r="B2584" s="371" t="s">
        <v>88</v>
      </c>
      <c r="C2584" s="371">
        <v>2024</v>
      </c>
      <c r="D2584" s="371" t="s">
        <v>4</v>
      </c>
      <c r="E2584" s="371">
        <v>8.6363636363636402</v>
      </c>
    </row>
    <row r="2585" spans="1:5">
      <c r="A2585" s="371">
        <v>23</v>
      </c>
      <c r="B2585" s="371" t="s">
        <v>89</v>
      </c>
      <c r="C2585" s="371">
        <v>2024</v>
      </c>
      <c r="D2585" s="371" t="s">
        <v>4</v>
      </c>
      <c r="E2585" s="371">
        <v>2.1212121212121202</v>
      </c>
    </row>
    <row r="2586" spans="1:5">
      <c r="A2586" s="371">
        <v>25</v>
      </c>
      <c r="B2586" s="371" t="s">
        <v>90</v>
      </c>
      <c r="C2586" s="371">
        <v>2024</v>
      </c>
      <c r="D2586" s="371" t="s">
        <v>4</v>
      </c>
      <c r="E2586" s="371">
        <v>5.9090909090909101</v>
      </c>
    </row>
    <row r="2587" spans="1:5">
      <c r="A2587" s="371">
        <v>27</v>
      </c>
      <c r="B2587" s="371" t="s">
        <v>91</v>
      </c>
      <c r="C2587" s="371">
        <v>2024</v>
      </c>
      <c r="D2587" s="371" t="s">
        <v>4</v>
      </c>
      <c r="E2587" s="371">
        <v>8.4848484848484809</v>
      </c>
    </row>
    <row r="2588" spans="1:5">
      <c r="A2588" s="371">
        <v>41</v>
      </c>
      <c r="B2588" s="371" t="s">
        <v>92</v>
      </c>
      <c r="C2588" s="371">
        <v>2024</v>
      </c>
      <c r="D2588" s="371" t="s">
        <v>4</v>
      </c>
      <c r="E2588" s="371">
        <v>1.51515151515152</v>
      </c>
    </row>
    <row r="2589" spans="1:5">
      <c r="A2589" s="371">
        <v>44</v>
      </c>
      <c r="B2589" s="371" t="s">
        <v>93</v>
      </c>
      <c r="C2589" s="371">
        <v>2024</v>
      </c>
      <c r="D2589" s="371" t="s">
        <v>4</v>
      </c>
      <c r="E2589" s="371">
        <v>7.4242424242424203</v>
      </c>
    </row>
    <row r="2590" spans="1:5">
      <c r="A2590" s="371">
        <v>47</v>
      </c>
      <c r="B2590" s="371" t="s">
        <v>94</v>
      </c>
      <c r="C2590" s="371">
        <v>2024</v>
      </c>
      <c r="D2590" s="371" t="s">
        <v>4</v>
      </c>
      <c r="E2590" s="371">
        <v>5.7575757575757596</v>
      </c>
    </row>
    <row r="2591" spans="1:5">
      <c r="A2591" s="371">
        <v>50</v>
      </c>
      <c r="B2591" s="371" t="s">
        <v>95</v>
      </c>
      <c r="C2591" s="371">
        <v>2024</v>
      </c>
      <c r="D2591" s="371" t="s">
        <v>4</v>
      </c>
      <c r="E2591" s="371">
        <v>4.6969696969696999</v>
      </c>
    </row>
    <row r="2592" spans="1:5">
      <c r="A2592" s="371">
        <v>52</v>
      </c>
      <c r="B2592" s="371" t="s">
        <v>96</v>
      </c>
      <c r="C2592" s="371">
        <v>2024</v>
      </c>
      <c r="D2592" s="371" t="s">
        <v>4</v>
      </c>
      <c r="E2592" s="371">
        <v>4.0909090909090899</v>
      </c>
    </row>
    <row r="2593" spans="1:5">
      <c r="A2593" s="371">
        <v>54</v>
      </c>
      <c r="B2593" s="371" t="s">
        <v>97</v>
      </c>
      <c r="C2593" s="371">
        <v>2024</v>
      </c>
      <c r="D2593" s="371" t="s">
        <v>4</v>
      </c>
      <c r="E2593" s="371">
        <v>6.6666666666666696</v>
      </c>
    </row>
    <row r="2594" spans="1:5">
      <c r="A2594" s="371">
        <v>63</v>
      </c>
      <c r="B2594" s="371" t="s">
        <v>98</v>
      </c>
      <c r="C2594" s="371">
        <v>2024</v>
      </c>
      <c r="D2594" s="371" t="s">
        <v>4</v>
      </c>
      <c r="E2594" s="371">
        <v>6.9696969696969697</v>
      </c>
    </row>
    <row r="2595" spans="1:5">
      <c r="A2595" s="371">
        <v>66</v>
      </c>
      <c r="B2595" s="371" t="s">
        <v>99</v>
      </c>
      <c r="C2595" s="371">
        <v>2024</v>
      </c>
      <c r="D2595" s="371" t="s">
        <v>4</v>
      </c>
      <c r="E2595" s="371">
        <v>8.0303030303030294</v>
      </c>
    </row>
    <row r="2596" spans="1:5">
      <c r="A2596" s="371">
        <v>68</v>
      </c>
      <c r="B2596" s="371" t="s">
        <v>100</v>
      </c>
      <c r="C2596" s="371">
        <v>2024</v>
      </c>
      <c r="D2596" s="371" t="s">
        <v>4</v>
      </c>
      <c r="E2596" s="371">
        <v>4.8484848484848504</v>
      </c>
    </row>
    <row r="2597" spans="1:5">
      <c r="A2597" s="371">
        <v>70</v>
      </c>
      <c r="B2597" s="371" t="s">
        <v>101</v>
      </c>
      <c r="C2597" s="371">
        <v>2024</v>
      </c>
      <c r="D2597" s="371" t="s">
        <v>4</v>
      </c>
      <c r="E2597" s="371">
        <v>1.2121212121212099</v>
      </c>
    </row>
    <row r="2598" spans="1:5">
      <c r="A2598" s="371">
        <v>73</v>
      </c>
      <c r="B2598" s="371" t="s">
        <v>102</v>
      </c>
      <c r="C2598" s="371">
        <v>2024</v>
      </c>
      <c r="D2598" s="371" t="s">
        <v>4</v>
      </c>
      <c r="E2598" s="371">
        <v>2.7272727272727302</v>
      </c>
    </row>
    <row r="2599" spans="1:5">
      <c r="A2599" s="371">
        <v>76</v>
      </c>
      <c r="B2599" s="371" t="s">
        <v>103</v>
      </c>
      <c r="C2599" s="371">
        <v>2024</v>
      </c>
      <c r="D2599" s="371" t="s">
        <v>4</v>
      </c>
      <c r="E2599" s="371">
        <v>6.3636363636363598</v>
      </c>
    </row>
    <row r="2600" spans="1:5">
      <c r="A2600" s="371">
        <v>81</v>
      </c>
      <c r="B2600" s="371" t="s">
        <v>104</v>
      </c>
      <c r="C2600" s="371">
        <v>2024</v>
      </c>
      <c r="D2600" s="371" t="s">
        <v>4</v>
      </c>
      <c r="E2600" s="371">
        <v>5.1515151515151496</v>
      </c>
    </row>
    <row r="2601" spans="1:5">
      <c r="A2601" s="371">
        <v>85</v>
      </c>
      <c r="B2601" s="371" t="s">
        <v>105</v>
      </c>
      <c r="C2601" s="371">
        <v>2024</v>
      </c>
      <c r="D2601" s="371" t="s">
        <v>4</v>
      </c>
      <c r="E2601" s="371">
        <v>1.8181818181818199</v>
      </c>
    </row>
    <row r="2602" spans="1:5">
      <c r="A2602" s="371">
        <v>86</v>
      </c>
      <c r="B2602" s="371" t="s">
        <v>106</v>
      </c>
      <c r="C2602" s="371">
        <v>2024</v>
      </c>
      <c r="D2602" s="371" t="s">
        <v>4</v>
      </c>
      <c r="E2602" s="371">
        <v>0.60606060606060597</v>
      </c>
    </row>
    <row r="2603" spans="1:5">
      <c r="A2603" s="371">
        <v>88</v>
      </c>
      <c r="B2603" s="371" t="s">
        <v>107</v>
      </c>
      <c r="C2603" s="371">
        <v>2024</v>
      </c>
      <c r="D2603" s="371" t="s">
        <v>4</v>
      </c>
      <c r="E2603" s="371">
        <v>3.0303030303030298</v>
      </c>
    </row>
    <row r="2604" spans="1:5">
      <c r="A2604" s="371">
        <v>91</v>
      </c>
      <c r="B2604" s="371" t="s">
        <v>108</v>
      </c>
      <c r="C2604" s="371">
        <v>2024</v>
      </c>
      <c r="D2604" s="371" t="s">
        <v>4</v>
      </c>
      <c r="E2604" s="371">
        <v>0.30303030303030298</v>
      </c>
    </row>
    <row r="2605" spans="1:5">
      <c r="A2605" s="371">
        <v>94</v>
      </c>
      <c r="B2605" s="371" t="s">
        <v>109</v>
      </c>
      <c r="C2605" s="371">
        <v>2024</v>
      </c>
      <c r="D2605" s="371" t="s">
        <v>4</v>
      </c>
      <c r="E2605" s="371">
        <v>3.3333333333333299</v>
      </c>
    </row>
    <row r="2606" spans="1:5">
      <c r="A2606" s="371">
        <v>95</v>
      </c>
      <c r="B2606" s="371" t="s">
        <v>110</v>
      </c>
      <c r="C2606" s="371">
        <v>2024</v>
      </c>
      <c r="D2606" s="371" t="s">
        <v>4</v>
      </c>
      <c r="E2606" s="371">
        <v>8.9393939393939394</v>
      </c>
    </row>
    <row r="2607" spans="1:5">
      <c r="A2607" s="371">
        <v>97</v>
      </c>
      <c r="B2607" s="371" t="s">
        <v>111</v>
      </c>
      <c r="C2607" s="371">
        <v>2024</v>
      </c>
      <c r="D2607" s="371" t="s">
        <v>4</v>
      </c>
      <c r="E2607" s="371">
        <v>7.5757575757575797</v>
      </c>
    </row>
    <row r="2608" spans="1:5">
      <c r="A2608" s="371">
        <v>99</v>
      </c>
      <c r="B2608" s="371" t="s">
        <v>112</v>
      </c>
      <c r="C2608" s="371">
        <v>2024</v>
      </c>
      <c r="D2608" s="371" t="s">
        <v>4</v>
      </c>
      <c r="E2608" s="371">
        <v>0.90909090909090895</v>
      </c>
    </row>
    <row r="2609" spans="1:5">
      <c r="A2609" s="371">
        <v>5</v>
      </c>
      <c r="B2609" s="371" t="s">
        <v>79</v>
      </c>
      <c r="C2609" s="371">
        <v>2023</v>
      </c>
      <c r="D2609" s="371" t="s">
        <v>4</v>
      </c>
      <c r="E2609" s="371">
        <v>3.9393939393939399</v>
      </c>
    </row>
    <row r="2610" spans="1:5">
      <c r="A2610" s="371">
        <v>8</v>
      </c>
      <c r="B2610" s="371" t="s">
        <v>81</v>
      </c>
      <c r="C2610" s="371">
        <v>2023</v>
      </c>
      <c r="D2610" s="371" t="s">
        <v>4</v>
      </c>
      <c r="E2610" s="371">
        <v>9.2424242424242404</v>
      </c>
    </row>
    <row r="2611" spans="1:5">
      <c r="A2611" s="371">
        <v>11</v>
      </c>
      <c r="B2611" s="371" t="s">
        <v>82</v>
      </c>
      <c r="C2611" s="371">
        <v>2023</v>
      </c>
      <c r="D2611" s="371" t="s">
        <v>4</v>
      </c>
      <c r="E2611" s="371">
        <v>9.3939393939393891</v>
      </c>
    </row>
    <row r="2612" spans="1:5">
      <c r="A2612" s="371">
        <v>13</v>
      </c>
      <c r="B2612" s="371" t="s">
        <v>83</v>
      </c>
      <c r="C2612" s="371">
        <v>2023</v>
      </c>
      <c r="D2612" s="371" t="s">
        <v>4</v>
      </c>
      <c r="E2612" s="371">
        <v>5.3030303030303001</v>
      </c>
    </row>
    <row r="2613" spans="1:5">
      <c r="A2613" s="371">
        <v>15</v>
      </c>
      <c r="B2613" s="371" t="s">
        <v>84</v>
      </c>
      <c r="C2613" s="371">
        <v>2023</v>
      </c>
      <c r="D2613" s="371" t="s">
        <v>4</v>
      </c>
      <c r="E2613" s="371">
        <v>3.4848484848484902</v>
      </c>
    </row>
    <row r="2614" spans="1:5">
      <c r="A2614" s="371">
        <v>17</v>
      </c>
      <c r="B2614" s="371" t="s">
        <v>85</v>
      </c>
      <c r="C2614" s="371">
        <v>2023</v>
      </c>
      <c r="D2614" s="371" t="s">
        <v>4</v>
      </c>
      <c r="E2614" s="371">
        <v>7.1212121212121202</v>
      </c>
    </row>
    <row r="2615" spans="1:5">
      <c r="A2615" s="371">
        <v>18</v>
      </c>
      <c r="B2615" s="371" t="s">
        <v>86</v>
      </c>
      <c r="C2615" s="371">
        <v>2023</v>
      </c>
      <c r="D2615" s="371" t="s">
        <v>4</v>
      </c>
      <c r="E2615" s="371">
        <v>9.8484848484848495</v>
      </c>
    </row>
    <row r="2616" spans="1:5">
      <c r="A2616" s="371">
        <v>19</v>
      </c>
      <c r="B2616" s="371" t="s">
        <v>87</v>
      </c>
      <c r="C2616" s="371">
        <v>2023</v>
      </c>
      <c r="D2616" s="371" t="s">
        <v>4</v>
      </c>
      <c r="E2616" s="371">
        <v>2.2727272727272698</v>
      </c>
    </row>
    <row r="2617" spans="1:5">
      <c r="A2617" s="371">
        <v>20</v>
      </c>
      <c r="B2617" s="371" t="s">
        <v>88</v>
      </c>
      <c r="C2617" s="371">
        <v>2023</v>
      </c>
      <c r="D2617" s="371" t="s">
        <v>4</v>
      </c>
      <c r="E2617" s="371">
        <v>8.7878787878787907</v>
      </c>
    </row>
    <row r="2618" spans="1:5">
      <c r="A2618" s="371">
        <v>23</v>
      </c>
      <c r="B2618" s="371" t="s">
        <v>89</v>
      </c>
      <c r="C2618" s="371">
        <v>2023</v>
      </c>
      <c r="D2618" s="371" t="s">
        <v>4</v>
      </c>
      <c r="E2618" s="371">
        <v>1.9696969696969699</v>
      </c>
    </row>
    <row r="2619" spans="1:5">
      <c r="A2619" s="371">
        <v>25</v>
      </c>
      <c r="B2619" s="371" t="s">
        <v>90</v>
      </c>
      <c r="C2619" s="371">
        <v>2023</v>
      </c>
      <c r="D2619" s="371" t="s">
        <v>4</v>
      </c>
      <c r="E2619" s="371">
        <v>6.0606060606060597</v>
      </c>
    </row>
    <row r="2620" spans="1:5">
      <c r="A2620" s="371">
        <v>27</v>
      </c>
      <c r="B2620" s="371" t="s">
        <v>91</v>
      </c>
      <c r="C2620" s="371">
        <v>2023</v>
      </c>
      <c r="D2620" s="371" t="s">
        <v>4</v>
      </c>
      <c r="E2620" s="371">
        <v>8.3333333333333304</v>
      </c>
    </row>
    <row r="2621" spans="1:5">
      <c r="A2621" s="371">
        <v>41</v>
      </c>
      <c r="B2621" s="371" t="s">
        <v>92</v>
      </c>
      <c r="C2621" s="371">
        <v>2023</v>
      </c>
      <c r="D2621" s="371" t="s">
        <v>4</v>
      </c>
      <c r="E2621" s="371">
        <v>1.36363636363636</v>
      </c>
    </row>
    <row r="2622" spans="1:5">
      <c r="A2622" s="371">
        <v>44</v>
      </c>
      <c r="B2622" s="371" t="s">
        <v>93</v>
      </c>
      <c r="C2622" s="371">
        <v>2023</v>
      </c>
      <c r="D2622" s="371" t="s">
        <v>4</v>
      </c>
      <c r="E2622" s="371">
        <v>7.8787878787878798</v>
      </c>
    </row>
    <row r="2623" spans="1:5">
      <c r="A2623" s="371">
        <v>47</v>
      </c>
      <c r="B2623" s="371" t="s">
        <v>94</v>
      </c>
      <c r="C2623" s="371">
        <v>2023</v>
      </c>
      <c r="D2623" s="371" t="s">
        <v>4</v>
      </c>
      <c r="E2623" s="371">
        <v>5.60606060606061</v>
      </c>
    </row>
    <row r="2624" spans="1:5">
      <c r="A2624" s="371">
        <v>50</v>
      </c>
      <c r="B2624" s="371" t="s">
        <v>95</v>
      </c>
      <c r="C2624" s="371">
        <v>2023</v>
      </c>
      <c r="D2624" s="371" t="s">
        <v>4</v>
      </c>
      <c r="E2624" s="371">
        <v>4.5454545454545396</v>
      </c>
    </row>
    <row r="2625" spans="1:5">
      <c r="A2625" s="371">
        <v>52</v>
      </c>
      <c r="B2625" s="371" t="s">
        <v>96</v>
      </c>
      <c r="C2625" s="371">
        <v>2023</v>
      </c>
      <c r="D2625" s="371" t="s">
        <v>4</v>
      </c>
      <c r="E2625" s="371">
        <v>3.7878787878787898</v>
      </c>
    </row>
    <row r="2626" spans="1:5">
      <c r="A2626" s="371">
        <v>54</v>
      </c>
      <c r="B2626" s="371" t="s">
        <v>97</v>
      </c>
      <c r="C2626" s="371">
        <v>2023</v>
      </c>
      <c r="D2626" s="371" t="s">
        <v>4</v>
      </c>
      <c r="E2626" s="371">
        <v>6.5151515151515103</v>
      </c>
    </row>
    <row r="2627" spans="1:5">
      <c r="A2627" s="371">
        <v>63</v>
      </c>
      <c r="B2627" s="371" t="s">
        <v>98</v>
      </c>
      <c r="C2627" s="371">
        <v>2023</v>
      </c>
      <c r="D2627" s="371" t="s">
        <v>4</v>
      </c>
      <c r="E2627" s="371">
        <v>6.8181818181818201</v>
      </c>
    </row>
    <row r="2628" spans="1:5">
      <c r="A2628" s="371">
        <v>66</v>
      </c>
      <c r="B2628" s="371" t="s">
        <v>99</v>
      </c>
      <c r="C2628" s="371">
        <v>2023</v>
      </c>
      <c r="D2628" s="371" t="s">
        <v>4</v>
      </c>
      <c r="E2628" s="371">
        <v>8.1818181818181799</v>
      </c>
    </row>
    <row r="2629" spans="1:5">
      <c r="A2629" s="371">
        <v>68</v>
      </c>
      <c r="B2629" s="371" t="s">
        <v>100</v>
      </c>
      <c r="C2629" s="371">
        <v>2023</v>
      </c>
      <c r="D2629" s="371" t="s">
        <v>4</v>
      </c>
      <c r="E2629" s="371">
        <v>4.39393939393939</v>
      </c>
    </row>
    <row r="2630" spans="1:5">
      <c r="A2630" s="371">
        <v>70</v>
      </c>
      <c r="B2630" s="371" t="s">
        <v>101</v>
      </c>
      <c r="C2630" s="371">
        <v>2023</v>
      </c>
      <c r="D2630" s="371" t="s">
        <v>4</v>
      </c>
      <c r="E2630" s="371">
        <v>1.0606060606060601</v>
      </c>
    </row>
    <row r="2631" spans="1:5">
      <c r="A2631" s="371">
        <v>73</v>
      </c>
      <c r="B2631" s="371" t="s">
        <v>102</v>
      </c>
      <c r="C2631" s="371">
        <v>2023</v>
      </c>
      <c r="D2631" s="371" t="s">
        <v>4</v>
      </c>
      <c r="E2631" s="371">
        <v>2.5757575757575801</v>
      </c>
    </row>
    <row r="2632" spans="1:5">
      <c r="A2632" s="371">
        <v>76</v>
      </c>
      <c r="B2632" s="371" t="s">
        <v>103</v>
      </c>
      <c r="C2632" s="371">
        <v>2023</v>
      </c>
      <c r="D2632" s="371" t="s">
        <v>4</v>
      </c>
      <c r="E2632" s="371">
        <v>6.2121212121212102</v>
      </c>
    </row>
    <row r="2633" spans="1:5">
      <c r="A2633" s="371">
        <v>81</v>
      </c>
      <c r="B2633" s="371" t="s">
        <v>104</v>
      </c>
      <c r="C2633" s="371">
        <v>2023</v>
      </c>
      <c r="D2633" s="371" t="s">
        <v>4</v>
      </c>
      <c r="E2633" s="371">
        <v>5</v>
      </c>
    </row>
    <row r="2634" spans="1:5">
      <c r="A2634" s="371">
        <v>85</v>
      </c>
      <c r="B2634" s="371" t="s">
        <v>105</v>
      </c>
      <c r="C2634" s="371">
        <v>2023</v>
      </c>
      <c r="D2634" s="371" t="s">
        <v>4</v>
      </c>
      <c r="E2634" s="371">
        <v>1.6666666666666701</v>
      </c>
    </row>
    <row r="2635" spans="1:5">
      <c r="A2635" s="371">
        <v>86</v>
      </c>
      <c r="B2635" s="371" t="s">
        <v>106</v>
      </c>
      <c r="C2635" s="371">
        <v>2023</v>
      </c>
      <c r="D2635" s="371" t="s">
        <v>4</v>
      </c>
      <c r="E2635" s="371">
        <v>0.45454545454545497</v>
      </c>
    </row>
    <row r="2636" spans="1:5">
      <c r="A2636" s="371">
        <v>88</v>
      </c>
      <c r="B2636" s="371" t="s">
        <v>107</v>
      </c>
      <c r="C2636" s="371">
        <v>2023</v>
      </c>
      <c r="D2636" s="371" t="s">
        <v>4</v>
      </c>
      <c r="E2636" s="371">
        <v>2.8787878787878798</v>
      </c>
    </row>
    <row r="2637" spans="1:5">
      <c r="A2637" s="371">
        <v>91</v>
      </c>
      <c r="B2637" s="371" t="s">
        <v>108</v>
      </c>
      <c r="C2637" s="371">
        <v>2023</v>
      </c>
      <c r="D2637" s="371" t="s">
        <v>4</v>
      </c>
      <c r="E2637" s="371">
        <v>0.15151515151515199</v>
      </c>
    </row>
    <row r="2638" spans="1:5">
      <c r="A2638" s="371">
        <v>94</v>
      </c>
      <c r="B2638" s="371" t="s">
        <v>109</v>
      </c>
      <c r="C2638" s="371">
        <v>2023</v>
      </c>
      <c r="D2638" s="371" t="s">
        <v>4</v>
      </c>
      <c r="E2638" s="371">
        <v>3.1818181818181799</v>
      </c>
    </row>
    <row r="2639" spans="1:5">
      <c r="A2639" s="371">
        <v>95</v>
      </c>
      <c r="B2639" s="371" t="s">
        <v>110</v>
      </c>
      <c r="C2639" s="371">
        <v>2023</v>
      </c>
      <c r="D2639" s="371" t="s">
        <v>4</v>
      </c>
      <c r="E2639" s="371">
        <v>9.6969696969697008</v>
      </c>
    </row>
    <row r="2640" spans="1:5">
      <c r="A2640" s="371">
        <v>97</v>
      </c>
      <c r="B2640" s="371" t="s">
        <v>111</v>
      </c>
      <c r="C2640" s="371">
        <v>2023</v>
      </c>
      <c r="D2640" s="371" t="s">
        <v>4</v>
      </c>
      <c r="E2640" s="371">
        <v>7.7272727272727302</v>
      </c>
    </row>
    <row r="2641" spans="1:5">
      <c r="A2641" s="371">
        <v>99</v>
      </c>
      <c r="B2641" s="371" t="s">
        <v>112</v>
      </c>
      <c r="C2641" s="371">
        <v>2023</v>
      </c>
      <c r="D2641" s="371" t="s">
        <v>4</v>
      </c>
      <c r="E2641" s="371">
        <v>0.75757575757575801</v>
      </c>
    </row>
    <row r="2642" spans="1:5">
      <c r="A2642" s="371">
        <v>5</v>
      </c>
      <c r="B2642" s="371" t="s">
        <v>79</v>
      </c>
      <c r="C2642" s="371">
        <v>2024</v>
      </c>
      <c r="D2642" s="371" t="s">
        <v>5</v>
      </c>
      <c r="E2642" s="371">
        <v>8.9393939393939394</v>
      </c>
    </row>
    <row r="2643" spans="1:5">
      <c r="A2643" s="371">
        <v>8</v>
      </c>
      <c r="B2643" s="371" t="s">
        <v>81</v>
      </c>
      <c r="C2643" s="371">
        <v>2024</v>
      </c>
      <c r="D2643" s="371" t="s">
        <v>5</v>
      </c>
      <c r="E2643" s="371">
        <v>9.8484848484848495</v>
      </c>
    </row>
    <row r="2644" spans="1:5">
      <c r="A2644" s="371">
        <v>11</v>
      </c>
      <c r="B2644" s="371" t="s">
        <v>82</v>
      </c>
      <c r="C2644" s="371">
        <v>2024</v>
      </c>
      <c r="D2644" s="371" t="s">
        <v>5</v>
      </c>
      <c r="E2644" s="371">
        <v>4.5454545454545396</v>
      </c>
    </row>
    <row r="2645" spans="1:5">
      <c r="A2645" s="371">
        <v>13</v>
      </c>
      <c r="B2645" s="371" t="s">
        <v>83</v>
      </c>
      <c r="C2645" s="371">
        <v>2024</v>
      </c>
      <c r="D2645" s="371" t="s">
        <v>5</v>
      </c>
      <c r="E2645" s="371">
        <v>9.5454545454545503</v>
      </c>
    </row>
    <row r="2646" spans="1:5">
      <c r="A2646" s="371">
        <v>15</v>
      </c>
      <c r="B2646" s="371" t="s">
        <v>84</v>
      </c>
      <c r="C2646" s="371">
        <v>2024</v>
      </c>
      <c r="D2646" s="371" t="s">
        <v>5</v>
      </c>
      <c r="E2646" s="371">
        <v>8.1818181818181799</v>
      </c>
    </row>
    <row r="2647" spans="1:5">
      <c r="A2647" s="371">
        <v>17</v>
      </c>
      <c r="B2647" s="371" t="s">
        <v>85</v>
      </c>
      <c r="C2647" s="371">
        <v>2024</v>
      </c>
      <c r="D2647" s="371" t="s">
        <v>5</v>
      </c>
      <c r="E2647" s="371">
        <v>9.3939393939393891</v>
      </c>
    </row>
    <row r="2648" spans="1:5">
      <c r="A2648" s="371">
        <v>18</v>
      </c>
      <c r="B2648" s="371" t="s">
        <v>86</v>
      </c>
      <c r="C2648" s="371">
        <v>2024</v>
      </c>
      <c r="D2648" s="371" t="s">
        <v>5</v>
      </c>
      <c r="E2648" s="371">
        <v>6.5151515151515103</v>
      </c>
    </row>
    <row r="2649" spans="1:5">
      <c r="A2649" s="371">
        <v>19</v>
      </c>
      <c r="B2649" s="371" t="s">
        <v>87</v>
      </c>
      <c r="C2649" s="371">
        <v>2024</v>
      </c>
      <c r="D2649" s="371" t="s">
        <v>5</v>
      </c>
      <c r="E2649" s="371">
        <v>2.7272727272727302</v>
      </c>
    </row>
    <row r="2650" spans="1:5">
      <c r="A2650" s="371">
        <v>20</v>
      </c>
      <c r="B2650" s="371" t="s">
        <v>88</v>
      </c>
      <c r="C2650" s="371">
        <v>2024</v>
      </c>
      <c r="D2650" s="371" t="s">
        <v>5</v>
      </c>
      <c r="E2650" s="371">
        <v>7.4242424242424203</v>
      </c>
    </row>
    <row r="2651" spans="1:5">
      <c r="A2651" s="371">
        <v>23</v>
      </c>
      <c r="B2651" s="371" t="s">
        <v>89</v>
      </c>
      <c r="C2651" s="371">
        <v>2024</v>
      </c>
      <c r="D2651" s="371" t="s">
        <v>5</v>
      </c>
      <c r="E2651" s="371">
        <v>4.6969696969696999</v>
      </c>
    </row>
    <row r="2652" spans="1:5">
      <c r="A2652" s="371">
        <v>25</v>
      </c>
      <c r="B2652" s="371" t="s">
        <v>90</v>
      </c>
      <c r="C2652" s="371">
        <v>2024</v>
      </c>
      <c r="D2652" s="371" t="s">
        <v>5</v>
      </c>
      <c r="E2652" s="371">
        <v>5.4545454545454497</v>
      </c>
    </row>
    <row r="2653" spans="1:5">
      <c r="A2653" s="371">
        <v>27</v>
      </c>
      <c r="B2653" s="371" t="s">
        <v>91</v>
      </c>
      <c r="C2653" s="371">
        <v>2024</v>
      </c>
      <c r="D2653" s="371" t="s">
        <v>5</v>
      </c>
      <c r="E2653" s="371">
        <v>6.6666666666666696</v>
      </c>
    </row>
    <row r="2654" spans="1:5">
      <c r="A2654" s="371">
        <v>41</v>
      </c>
      <c r="B2654" s="371" t="s">
        <v>92</v>
      </c>
      <c r="C2654" s="371">
        <v>2024</v>
      </c>
      <c r="D2654" s="371" t="s">
        <v>5</v>
      </c>
      <c r="E2654" s="371">
        <v>6.0606060606060597</v>
      </c>
    </row>
    <row r="2655" spans="1:5">
      <c r="A2655" s="371">
        <v>44</v>
      </c>
      <c r="B2655" s="371" t="s">
        <v>93</v>
      </c>
      <c r="C2655" s="371">
        <v>2024</v>
      </c>
      <c r="D2655" s="371" t="s">
        <v>5</v>
      </c>
      <c r="E2655" s="371">
        <v>6.9696969696969697</v>
      </c>
    </row>
    <row r="2656" spans="1:5">
      <c r="A2656" s="371">
        <v>47</v>
      </c>
      <c r="B2656" s="371" t="s">
        <v>94</v>
      </c>
      <c r="C2656" s="371">
        <v>2024</v>
      </c>
      <c r="D2656" s="371" t="s">
        <v>5</v>
      </c>
      <c r="E2656" s="371">
        <v>3.3333333333333299</v>
      </c>
    </row>
    <row r="2657" spans="1:5">
      <c r="A2657" s="371">
        <v>50</v>
      </c>
      <c r="B2657" s="371" t="s">
        <v>95</v>
      </c>
      <c r="C2657" s="371">
        <v>2024</v>
      </c>
      <c r="D2657" s="371" t="s">
        <v>5</v>
      </c>
      <c r="E2657" s="371">
        <v>4.2424242424242404</v>
      </c>
    </row>
    <row r="2658" spans="1:5">
      <c r="A2658" s="371">
        <v>52</v>
      </c>
      <c r="B2658" s="371" t="s">
        <v>96</v>
      </c>
      <c r="C2658" s="371">
        <v>2024</v>
      </c>
      <c r="D2658" s="371" t="s">
        <v>5</v>
      </c>
      <c r="E2658" s="371">
        <v>8.7878787878787907</v>
      </c>
    </row>
    <row r="2659" spans="1:5">
      <c r="A2659" s="371">
        <v>54</v>
      </c>
      <c r="B2659" s="371" t="s">
        <v>97</v>
      </c>
      <c r="C2659" s="371">
        <v>2024</v>
      </c>
      <c r="D2659" s="371" t="s">
        <v>5</v>
      </c>
      <c r="E2659" s="371">
        <v>3.9393939393939399</v>
      </c>
    </row>
    <row r="2660" spans="1:5">
      <c r="A2660" s="371">
        <v>63</v>
      </c>
      <c r="B2660" s="371" t="s">
        <v>98</v>
      </c>
      <c r="C2660" s="371">
        <v>2024</v>
      </c>
      <c r="D2660" s="371" t="s">
        <v>5</v>
      </c>
      <c r="E2660" s="371">
        <v>1.8181818181818199</v>
      </c>
    </row>
    <row r="2661" spans="1:5">
      <c r="A2661" s="371">
        <v>66</v>
      </c>
      <c r="B2661" s="371" t="s">
        <v>99</v>
      </c>
      <c r="C2661" s="371">
        <v>2024</v>
      </c>
      <c r="D2661" s="371" t="s">
        <v>5</v>
      </c>
      <c r="E2661" s="371">
        <v>8.0303030303030294</v>
      </c>
    </row>
    <row r="2662" spans="1:5">
      <c r="A2662" s="371">
        <v>68</v>
      </c>
      <c r="B2662" s="371" t="s">
        <v>100</v>
      </c>
      <c r="C2662" s="371">
        <v>2024</v>
      </c>
      <c r="D2662" s="371" t="s">
        <v>5</v>
      </c>
      <c r="E2662" s="371">
        <v>3.6363636363636398</v>
      </c>
    </row>
    <row r="2663" spans="1:5">
      <c r="A2663" s="371">
        <v>70</v>
      </c>
      <c r="B2663" s="371" t="s">
        <v>101</v>
      </c>
      <c r="C2663" s="371">
        <v>2024</v>
      </c>
      <c r="D2663" s="371" t="s">
        <v>5</v>
      </c>
      <c r="E2663" s="371">
        <v>5.7575757575757596</v>
      </c>
    </row>
    <row r="2664" spans="1:5">
      <c r="A2664" s="371">
        <v>73</v>
      </c>
      <c r="B2664" s="371" t="s">
        <v>102</v>
      </c>
      <c r="C2664" s="371">
        <v>2024</v>
      </c>
      <c r="D2664" s="371" t="s">
        <v>5</v>
      </c>
      <c r="E2664" s="371">
        <v>9.0909090909090899</v>
      </c>
    </row>
    <row r="2665" spans="1:5">
      <c r="A2665" s="371">
        <v>76</v>
      </c>
      <c r="B2665" s="371" t="s">
        <v>103</v>
      </c>
      <c r="C2665" s="371">
        <v>2024</v>
      </c>
      <c r="D2665" s="371" t="s">
        <v>5</v>
      </c>
      <c r="E2665" s="371">
        <v>5.1515151515151496</v>
      </c>
    </row>
    <row r="2666" spans="1:5">
      <c r="A2666" s="371">
        <v>81</v>
      </c>
      <c r="B2666" s="371" t="s">
        <v>104</v>
      </c>
      <c r="C2666" s="371">
        <v>2024</v>
      </c>
      <c r="D2666" s="371" t="s">
        <v>5</v>
      </c>
      <c r="E2666" s="371">
        <v>3.0303030303030298</v>
      </c>
    </row>
    <row r="2667" spans="1:5">
      <c r="A2667" s="371">
        <v>85</v>
      </c>
      <c r="B2667" s="371" t="s">
        <v>105</v>
      </c>
      <c r="C2667" s="371">
        <v>2024</v>
      </c>
      <c r="D2667" s="371" t="s">
        <v>5</v>
      </c>
      <c r="E2667" s="371">
        <v>1.51515151515152</v>
      </c>
    </row>
    <row r="2668" spans="1:5">
      <c r="A2668" s="371">
        <v>86</v>
      </c>
      <c r="B2668" s="371" t="s">
        <v>106</v>
      </c>
      <c r="C2668" s="371">
        <v>2024</v>
      </c>
      <c r="D2668" s="371" t="s">
        <v>5</v>
      </c>
      <c r="E2668" s="371">
        <v>2.5757575757575801</v>
      </c>
    </row>
    <row r="2669" spans="1:5">
      <c r="A2669" s="371">
        <v>88</v>
      </c>
      <c r="B2669" s="371" t="s">
        <v>107</v>
      </c>
      <c r="C2669" s="371">
        <v>2024</v>
      </c>
      <c r="D2669" s="371" t="s">
        <v>5</v>
      </c>
      <c r="E2669" s="371">
        <v>2.4242424242424199</v>
      </c>
    </row>
    <row r="2670" spans="1:5">
      <c r="A2670" s="371">
        <v>91</v>
      </c>
      <c r="B2670" s="371" t="s">
        <v>108</v>
      </c>
      <c r="C2670" s="371">
        <v>2024</v>
      </c>
      <c r="D2670" s="371" t="s">
        <v>5</v>
      </c>
      <c r="E2670" s="371">
        <v>1.2121212121212099</v>
      </c>
    </row>
    <row r="2671" spans="1:5">
      <c r="A2671" s="371">
        <v>94</v>
      </c>
      <c r="B2671" s="371" t="s">
        <v>109</v>
      </c>
      <c r="C2671" s="371">
        <v>2024</v>
      </c>
      <c r="D2671" s="371" t="s">
        <v>5</v>
      </c>
      <c r="E2671" s="371">
        <v>0.60606060606060597</v>
      </c>
    </row>
    <row r="2672" spans="1:5">
      <c r="A2672" s="371">
        <v>95</v>
      </c>
      <c r="B2672" s="371" t="s">
        <v>110</v>
      </c>
      <c r="C2672" s="371">
        <v>2024</v>
      </c>
      <c r="D2672" s="371" t="s">
        <v>5</v>
      </c>
      <c r="E2672" s="371">
        <v>6.2121212121212102</v>
      </c>
    </row>
    <row r="2673" spans="1:5">
      <c r="A2673" s="371">
        <v>97</v>
      </c>
      <c r="B2673" s="371" t="s">
        <v>111</v>
      </c>
      <c r="C2673" s="371">
        <v>2024</v>
      </c>
      <c r="D2673" s="371" t="s">
        <v>5</v>
      </c>
      <c r="E2673" s="371">
        <v>0.30303030303030298</v>
      </c>
    </row>
    <row r="2674" spans="1:5">
      <c r="A2674" s="371">
        <v>99</v>
      </c>
      <c r="B2674" s="371" t="s">
        <v>112</v>
      </c>
      <c r="C2674" s="371">
        <v>2024</v>
      </c>
      <c r="D2674" s="371" t="s">
        <v>5</v>
      </c>
      <c r="E2674" s="371">
        <v>0.90909090909090895</v>
      </c>
    </row>
    <row r="2675" spans="1:5">
      <c r="A2675" s="371">
        <v>5</v>
      </c>
      <c r="B2675" s="371" t="s">
        <v>79</v>
      </c>
      <c r="C2675" s="371">
        <v>2023</v>
      </c>
      <c r="D2675" s="371" t="s">
        <v>5</v>
      </c>
      <c r="E2675" s="371">
        <v>8.6363636363636402</v>
      </c>
    </row>
    <row r="2676" spans="1:5">
      <c r="A2676" s="371">
        <v>8</v>
      </c>
      <c r="B2676" s="371" t="s">
        <v>81</v>
      </c>
      <c r="C2676" s="371">
        <v>2023</v>
      </c>
      <c r="D2676" s="371" t="s">
        <v>5</v>
      </c>
      <c r="E2676" s="371">
        <v>10</v>
      </c>
    </row>
    <row r="2677" spans="1:5">
      <c r="A2677" s="371">
        <v>11</v>
      </c>
      <c r="B2677" s="371" t="s">
        <v>82</v>
      </c>
      <c r="C2677" s="371">
        <v>2023</v>
      </c>
      <c r="D2677" s="371" t="s">
        <v>5</v>
      </c>
      <c r="E2677" s="371">
        <v>4.39393939393939</v>
      </c>
    </row>
    <row r="2678" spans="1:5">
      <c r="A2678" s="371">
        <v>13</v>
      </c>
      <c r="B2678" s="371" t="s">
        <v>83</v>
      </c>
      <c r="C2678" s="371">
        <v>2023</v>
      </c>
      <c r="D2678" s="371" t="s">
        <v>5</v>
      </c>
      <c r="E2678" s="371">
        <v>9.6969696969697008</v>
      </c>
    </row>
    <row r="2679" spans="1:5">
      <c r="A2679" s="371">
        <v>15</v>
      </c>
      <c r="B2679" s="371" t="s">
        <v>84</v>
      </c>
      <c r="C2679" s="371">
        <v>2023</v>
      </c>
      <c r="D2679" s="371" t="s">
        <v>5</v>
      </c>
      <c r="E2679" s="371">
        <v>7.7272727272727302</v>
      </c>
    </row>
    <row r="2680" spans="1:5">
      <c r="A2680" s="371">
        <v>17</v>
      </c>
      <c r="B2680" s="371" t="s">
        <v>85</v>
      </c>
      <c r="C2680" s="371">
        <v>2023</v>
      </c>
      <c r="D2680" s="371" t="s">
        <v>5</v>
      </c>
      <c r="E2680" s="371">
        <v>9.2424242424242404</v>
      </c>
    </row>
    <row r="2681" spans="1:5">
      <c r="A2681" s="371">
        <v>18</v>
      </c>
      <c r="B2681" s="371" t="s">
        <v>86</v>
      </c>
      <c r="C2681" s="371">
        <v>2023</v>
      </c>
      <c r="D2681" s="371" t="s">
        <v>5</v>
      </c>
      <c r="E2681" s="371">
        <v>7.1212121212121202</v>
      </c>
    </row>
    <row r="2682" spans="1:5">
      <c r="A2682" s="371">
        <v>19</v>
      </c>
      <c r="B2682" s="371" t="s">
        <v>87</v>
      </c>
      <c r="C2682" s="371">
        <v>2023</v>
      </c>
      <c r="D2682" s="371" t="s">
        <v>5</v>
      </c>
      <c r="E2682" s="371">
        <v>2.2727272727272698</v>
      </c>
    </row>
    <row r="2683" spans="1:5">
      <c r="A2683" s="371">
        <v>20</v>
      </c>
      <c r="B2683" s="371" t="s">
        <v>88</v>
      </c>
      <c r="C2683" s="371">
        <v>2023</v>
      </c>
      <c r="D2683" s="371" t="s">
        <v>5</v>
      </c>
      <c r="E2683" s="371">
        <v>7.5757575757575797</v>
      </c>
    </row>
    <row r="2684" spans="1:5">
      <c r="A2684" s="371">
        <v>23</v>
      </c>
      <c r="B2684" s="371" t="s">
        <v>89</v>
      </c>
      <c r="C2684" s="371">
        <v>2023</v>
      </c>
      <c r="D2684" s="371" t="s">
        <v>5</v>
      </c>
      <c r="E2684" s="371">
        <v>4.8484848484848504</v>
      </c>
    </row>
    <row r="2685" spans="1:5">
      <c r="A2685" s="371">
        <v>25</v>
      </c>
      <c r="B2685" s="371" t="s">
        <v>90</v>
      </c>
      <c r="C2685" s="371">
        <v>2023</v>
      </c>
      <c r="D2685" s="371" t="s">
        <v>5</v>
      </c>
      <c r="E2685" s="371">
        <v>5.3030303030303001</v>
      </c>
    </row>
    <row r="2686" spans="1:5">
      <c r="A2686" s="371">
        <v>27</v>
      </c>
      <c r="B2686" s="371" t="s">
        <v>91</v>
      </c>
      <c r="C2686" s="371">
        <v>2023</v>
      </c>
      <c r="D2686" s="371" t="s">
        <v>5</v>
      </c>
      <c r="E2686" s="371">
        <v>6.8181818181818201</v>
      </c>
    </row>
    <row r="2687" spans="1:5">
      <c r="A2687" s="371">
        <v>41</v>
      </c>
      <c r="B2687" s="371" t="s">
        <v>92</v>
      </c>
      <c r="C2687" s="371">
        <v>2023</v>
      </c>
      <c r="D2687" s="371" t="s">
        <v>5</v>
      </c>
      <c r="E2687" s="371">
        <v>5.9090909090909101</v>
      </c>
    </row>
    <row r="2688" spans="1:5">
      <c r="A2688" s="371">
        <v>44</v>
      </c>
      <c r="B2688" s="371" t="s">
        <v>93</v>
      </c>
      <c r="C2688" s="371">
        <v>2023</v>
      </c>
      <c r="D2688" s="371" t="s">
        <v>5</v>
      </c>
      <c r="E2688" s="371">
        <v>7.2727272727272698</v>
      </c>
    </row>
    <row r="2689" spans="1:5">
      <c r="A2689" s="371">
        <v>47</v>
      </c>
      <c r="B2689" s="371" t="s">
        <v>94</v>
      </c>
      <c r="C2689" s="371">
        <v>2023</v>
      </c>
      <c r="D2689" s="371" t="s">
        <v>5</v>
      </c>
      <c r="E2689" s="371">
        <v>3.1818181818181799</v>
      </c>
    </row>
    <row r="2690" spans="1:5">
      <c r="A2690" s="371">
        <v>50</v>
      </c>
      <c r="B2690" s="371" t="s">
        <v>95</v>
      </c>
      <c r="C2690" s="371">
        <v>2023</v>
      </c>
      <c r="D2690" s="371" t="s">
        <v>5</v>
      </c>
      <c r="E2690" s="371">
        <v>4.0909090909090899</v>
      </c>
    </row>
    <row r="2691" spans="1:5">
      <c r="A2691" s="371">
        <v>52</v>
      </c>
      <c r="B2691" s="371" t="s">
        <v>96</v>
      </c>
      <c r="C2691" s="371">
        <v>2023</v>
      </c>
      <c r="D2691" s="371" t="s">
        <v>5</v>
      </c>
      <c r="E2691" s="371">
        <v>7.8787878787878798</v>
      </c>
    </row>
    <row r="2692" spans="1:5">
      <c r="A2692" s="371">
        <v>54</v>
      </c>
      <c r="B2692" s="371" t="s">
        <v>97</v>
      </c>
      <c r="C2692" s="371">
        <v>2023</v>
      </c>
      <c r="D2692" s="371" t="s">
        <v>5</v>
      </c>
      <c r="E2692" s="371">
        <v>3.7878787878787898</v>
      </c>
    </row>
    <row r="2693" spans="1:5">
      <c r="A2693" s="371">
        <v>63</v>
      </c>
      <c r="B2693" s="371" t="s">
        <v>98</v>
      </c>
      <c r="C2693" s="371">
        <v>2023</v>
      </c>
      <c r="D2693" s="371" t="s">
        <v>5</v>
      </c>
      <c r="E2693" s="371">
        <v>1.6666666666666701</v>
      </c>
    </row>
    <row r="2694" spans="1:5">
      <c r="A2694" s="371">
        <v>66</v>
      </c>
      <c r="B2694" s="371" t="s">
        <v>99</v>
      </c>
      <c r="C2694" s="371">
        <v>2023</v>
      </c>
      <c r="D2694" s="371" t="s">
        <v>5</v>
      </c>
      <c r="E2694" s="371">
        <v>8.3333333333333304</v>
      </c>
    </row>
    <row r="2695" spans="1:5">
      <c r="A2695" s="371">
        <v>68</v>
      </c>
      <c r="B2695" s="371" t="s">
        <v>100</v>
      </c>
      <c r="C2695" s="371">
        <v>2023</v>
      </c>
      <c r="D2695" s="371" t="s">
        <v>5</v>
      </c>
      <c r="E2695" s="371">
        <v>3.4848484848484902</v>
      </c>
    </row>
    <row r="2696" spans="1:5">
      <c r="A2696" s="371">
        <v>70</v>
      </c>
      <c r="B2696" s="371" t="s">
        <v>101</v>
      </c>
      <c r="C2696" s="371">
        <v>2023</v>
      </c>
      <c r="D2696" s="371" t="s">
        <v>5</v>
      </c>
      <c r="E2696" s="371">
        <v>5.60606060606061</v>
      </c>
    </row>
    <row r="2697" spans="1:5">
      <c r="A2697" s="371">
        <v>73</v>
      </c>
      <c r="B2697" s="371" t="s">
        <v>102</v>
      </c>
      <c r="C2697" s="371">
        <v>2023</v>
      </c>
      <c r="D2697" s="371" t="s">
        <v>5</v>
      </c>
      <c r="E2697" s="371">
        <v>8.4848484848484809</v>
      </c>
    </row>
    <row r="2698" spans="1:5">
      <c r="A2698" s="371">
        <v>76</v>
      </c>
      <c r="B2698" s="371" t="s">
        <v>103</v>
      </c>
      <c r="C2698" s="371">
        <v>2023</v>
      </c>
      <c r="D2698" s="371" t="s">
        <v>5</v>
      </c>
      <c r="E2698" s="371">
        <v>5</v>
      </c>
    </row>
    <row r="2699" spans="1:5">
      <c r="A2699" s="371">
        <v>81</v>
      </c>
      <c r="B2699" s="371" t="s">
        <v>104</v>
      </c>
      <c r="C2699" s="371">
        <v>2023</v>
      </c>
      <c r="D2699" s="371" t="s">
        <v>5</v>
      </c>
      <c r="E2699" s="371">
        <v>2.8787878787878798</v>
      </c>
    </row>
    <row r="2700" spans="1:5">
      <c r="A2700" s="371">
        <v>85</v>
      </c>
      <c r="B2700" s="371" t="s">
        <v>105</v>
      </c>
      <c r="C2700" s="371">
        <v>2023</v>
      </c>
      <c r="D2700" s="371" t="s">
        <v>5</v>
      </c>
      <c r="E2700" s="371">
        <v>1.36363636363636</v>
      </c>
    </row>
    <row r="2701" spans="1:5">
      <c r="A2701" s="371">
        <v>86</v>
      </c>
      <c r="B2701" s="371" t="s">
        <v>106</v>
      </c>
      <c r="C2701" s="371">
        <v>2023</v>
      </c>
      <c r="D2701" s="371" t="s">
        <v>5</v>
      </c>
      <c r="E2701" s="371">
        <v>1.9696969696969699</v>
      </c>
    </row>
    <row r="2702" spans="1:5">
      <c r="A2702" s="371">
        <v>88</v>
      </c>
      <c r="B2702" s="371" t="s">
        <v>107</v>
      </c>
      <c r="C2702" s="371">
        <v>2023</v>
      </c>
      <c r="D2702" s="371" t="s">
        <v>5</v>
      </c>
      <c r="E2702" s="371">
        <v>2.1212121212121202</v>
      </c>
    </row>
    <row r="2703" spans="1:5">
      <c r="A2703" s="371">
        <v>91</v>
      </c>
      <c r="B2703" s="371" t="s">
        <v>108</v>
      </c>
      <c r="C2703" s="371">
        <v>2023</v>
      </c>
      <c r="D2703" s="371" t="s">
        <v>5</v>
      </c>
      <c r="E2703" s="371">
        <v>1.0606060606060601</v>
      </c>
    </row>
    <row r="2704" spans="1:5">
      <c r="A2704" s="371">
        <v>94</v>
      </c>
      <c r="B2704" s="371" t="s">
        <v>109</v>
      </c>
      <c r="C2704" s="371">
        <v>2023</v>
      </c>
      <c r="D2704" s="371" t="s">
        <v>5</v>
      </c>
      <c r="E2704" s="371">
        <v>0.45454545454545497</v>
      </c>
    </row>
    <row r="2705" spans="1:5">
      <c r="A2705" s="371">
        <v>95</v>
      </c>
      <c r="B2705" s="371" t="s">
        <v>110</v>
      </c>
      <c r="C2705" s="371">
        <v>2023</v>
      </c>
      <c r="D2705" s="371" t="s">
        <v>5</v>
      </c>
      <c r="E2705" s="371">
        <v>6.3636363636363598</v>
      </c>
    </row>
    <row r="2706" spans="1:5">
      <c r="A2706" s="371">
        <v>97</v>
      </c>
      <c r="B2706" s="371" t="s">
        <v>111</v>
      </c>
      <c r="C2706" s="371">
        <v>2023</v>
      </c>
      <c r="D2706" s="371" t="s">
        <v>5</v>
      </c>
      <c r="E2706" s="371">
        <v>0.15151515151515199</v>
      </c>
    </row>
    <row r="2707" spans="1:5">
      <c r="A2707" s="371">
        <v>99</v>
      </c>
      <c r="B2707" s="371" t="s">
        <v>112</v>
      </c>
      <c r="C2707" s="371">
        <v>2023</v>
      </c>
      <c r="D2707" s="371" t="s">
        <v>5</v>
      </c>
      <c r="E2707" s="371">
        <v>0.75757575757575801</v>
      </c>
    </row>
    <row r="2708" spans="1:5">
      <c r="A2708" s="371">
        <v>5</v>
      </c>
      <c r="B2708" s="371" t="s">
        <v>79</v>
      </c>
      <c r="C2708" s="371">
        <v>2024</v>
      </c>
      <c r="D2708" s="371" t="s">
        <v>14</v>
      </c>
      <c r="E2708" s="371">
        <v>4.5454545454545396</v>
      </c>
    </row>
    <row r="2709" spans="1:5">
      <c r="A2709" s="371">
        <v>8</v>
      </c>
      <c r="B2709" s="371" t="s">
        <v>81</v>
      </c>
      <c r="C2709" s="371">
        <v>2024</v>
      </c>
      <c r="D2709" s="371" t="s">
        <v>14</v>
      </c>
      <c r="E2709" s="371">
        <v>8.7878787878787907</v>
      </c>
    </row>
    <row r="2710" spans="1:5">
      <c r="A2710" s="371">
        <v>11</v>
      </c>
      <c r="B2710" s="371" t="s">
        <v>82</v>
      </c>
      <c r="C2710" s="371">
        <v>2024</v>
      </c>
      <c r="D2710" s="371" t="s">
        <v>14</v>
      </c>
      <c r="E2710" s="371">
        <v>4.6969696969696999</v>
      </c>
    </row>
    <row r="2711" spans="1:5">
      <c r="A2711" s="371">
        <v>13</v>
      </c>
      <c r="B2711" s="371" t="s">
        <v>83</v>
      </c>
      <c r="C2711" s="371">
        <v>2024</v>
      </c>
      <c r="D2711" s="371" t="s">
        <v>14</v>
      </c>
      <c r="E2711" s="371">
        <v>3.6363636363636398</v>
      </c>
    </row>
    <row r="2712" spans="1:5">
      <c r="A2712" s="371">
        <v>15</v>
      </c>
      <c r="B2712" s="371" t="s">
        <v>84</v>
      </c>
      <c r="C2712" s="371">
        <v>2024</v>
      </c>
      <c r="D2712" s="371" t="s">
        <v>14</v>
      </c>
      <c r="E2712" s="371">
        <v>8.0303030303030294</v>
      </c>
    </row>
    <row r="2713" spans="1:5">
      <c r="A2713" s="371">
        <v>17</v>
      </c>
      <c r="B2713" s="371" t="s">
        <v>85</v>
      </c>
      <c r="C2713" s="371">
        <v>2024</v>
      </c>
      <c r="D2713" s="371" t="s">
        <v>14</v>
      </c>
      <c r="E2713" s="371">
        <v>8.6363636363636402</v>
      </c>
    </row>
    <row r="2714" spans="1:5">
      <c r="A2714" s="371">
        <v>18</v>
      </c>
      <c r="B2714" s="371" t="s">
        <v>86</v>
      </c>
      <c r="C2714" s="371">
        <v>2024</v>
      </c>
      <c r="D2714" s="371" t="s">
        <v>14</v>
      </c>
      <c r="E2714" s="371">
        <v>5.60606060606061</v>
      </c>
    </row>
    <row r="2715" spans="1:5">
      <c r="A2715" s="371">
        <v>19</v>
      </c>
      <c r="B2715" s="371" t="s">
        <v>87</v>
      </c>
      <c r="C2715" s="371">
        <v>2024</v>
      </c>
      <c r="D2715" s="371" t="s">
        <v>14</v>
      </c>
      <c r="E2715" s="371">
        <v>2.1212121212121202</v>
      </c>
    </row>
    <row r="2716" spans="1:5">
      <c r="A2716" s="371">
        <v>20</v>
      </c>
      <c r="B2716" s="371" t="s">
        <v>88</v>
      </c>
      <c r="C2716" s="371">
        <v>2024</v>
      </c>
      <c r="D2716" s="371" t="s">
        <v>14</v>
      </c>
      <c r="E2716" s="371">
        <v>3.7878787878787898</v>
      </c>
    </row>
    <row r="2717" spans="1:5">
      <c r="A2717" s="371">
        <v>23</v>
      </c>
      <c r="B2717" s="371" t="s">
        <v>89</v>
      </c>
      <c r="C2717" s="371">
        <v>2024</v>
      </c>
      <c r="D2717" s="371" t="s">
        <v>14</v>
      </c>
      <c r="E2717" s="371">
        <v>4.2424242424242404</v>
      </c>
    </row>
    <row r="2718" spans="1:5">
      <c r="A2718" s="371">
        <v>25</v>
      </c>
      <c r="B2718" s="371" t="s">
        <v>90</v>
      </c>
      <c r="C2718" s="371">
        <v>2024</v>
      </c>
      <c r="D2718" s="371" t="s">
        <v>14</v>
      </c>
      <c r="E2718" s="371">
        <v>10</v>
      </c>
    </row>
    <row r="2719" spans="1:5">
      <c r="A2719" s="371">
        <v>27</v>
      </c>
      <c r="B2719" s="371" t="s">
        <v>91</v>
      </c>
      <c r="C2719" s="371">
        <v>2024</v>
      </c>
      <c r="D2719" s="371" t="s">
        <v>14</v>
      </c>
      <c r="E2719" s="371">
        <v>7.5757575757575797</v>
      </c>
    </row>
    <row r="2720" spans="1:5">
      <c r="A2720" s="371">
        <v>41</v>
      </c>
      <c r="B2720" s="371" t="s">
        <v>92</v>
      </c>
      <c r="C2720" s="371">
        <v>2024</v>
      </c>
      <c r="D2720" s="371" t="s">
        <v>14</v>
      </c>
      <c r="E2720" s="371">
        <v>7.4242424242424203</v>
      </c>
    </row>
    <row r="2721" spans="1:5">
      <c r="A2721" s="371">
        <v>44</v>
      </c>
      <c r="B2721" s="371" t="s">
        <v>93</v>
      </c>
      <c r="C2721" s="371">
        <v>2024</v>
      </c>
      <c r="D2721" s="371" t="s">
        <v>14</v>
      </c>
      <c r="E2721" s="371">
        <v>6.9696969696969697</v>
      </c>
    </row>
    <row r="2722" spans="1:5">
      <c r="A2722" s="371">
        <v>47</v>
      </c>
      <c r="B2722" s="371" t="s">
        <v>94</v>
      </c>
      <c r="C2722" s="371">
        <v>2024</v>
      </c>
      <c r="D2722" s="371" t="s">
        <v>14</v>
      </c>
      <c r="E2722" s="371">
        <v>2.4242424242424199</v>
      </c>
    </row>
    <row r="2723" spans="1:5">
      <c r="A2723" s="371">
        <v>50</v>
      </c>
      <c r="B2723" s="371" t="s">
        <v>95</v>
      </c>
      <c r="C2723" s="371">
        <v>2024</v>
      </c>
      <c r="D2723" s="371" t="s">
        <v>14</v>
      </c>
      <c r="E2723" s="371">
        <v>9.3939393939393891</v>
      </c>
    </row>
    <row r="2724" spans="1:5">
      <c r="A2724" s="371">
        <v>52</v>
      </c>
      <c r="B2724" s="371" t="s">
        <v>96</v>
      </c>
      <c r="C2724" s="371">
        <v>2024</v>
      </c>
      <c r="D2724" s="371" t="s">
        <v>14</v>
      </c>
      <c r="E2724" s="371">
        <v>3.0303030303030298</v>
      </c>
    </row>
    <row r="2725" spans="1:5">
      <c r="A2725" s="371">
        <v>54</v>
      </c>
      <c r="B2725" s="371" t="s">
        <v>97</v>
      </c>
      <c r="C2725" s="371">
        <v>2024</v>
      </c>
      <c r="D2725" s="371" t="s">
        <v>14</v>
      </c>
      <c r="E2725" s="371">
        <v>9.6969696969697008</v>
      </c>
    </row>
    <row r="2726" spans="1:5">
      <c r="A2726" s="371">
        <v>63</v>
      </c>
      <c r="B2726" s="371" t="s">
        <v>98</v>
      </c>
      <c r="C2726" s="371">
        <v>2024</v>
      </c>
      <c r="D2726" s="371" t="s">
        <v>14</v>
      </c>
      <c r="E2726" s="371">
        <v>4.39393939393939</v>
      </c>
    </row>
    <row r="2727" spans="1:5">
      <c r="A2727" s="371">
        <v>66</v>
      </c>
      <c r="B2727" s="371" t="s">
        <v>99</v>
      </c>
      <c r="C2727" s="371">
        <v>2024</v>
      </c>
      <c r="D2727" s="371" t="s">
        <v>14</v>
      </c>
      <c r="E2727" s="371">
        <v>8.4848484848484809</v>
      </c>
    </row>
    <row r="2728" spans="1:5">
      <c r="A2728" s="371">
        <v>68</v>
      </c>
      <c r="B2728" s="371" t="s">
        <v>100</v>
      </c>
      <c r="C2728" s="371">
        <v>2024</v>
      </c>
      <c r="D2728" s="371" t="s">
        <v>14</v>
      </c>
      <c r="E2728" s="371">
        <v>8.3333333333333304</v>
      </c>
    </row>
    <row r="2729" spans="1:5">
      <c r="A2729" s="371">
        <v>70</v>
      </c>
      <c r="B2729" s="371" t="s">
        <v>101</v>
      </c>
      <c r="C2729" s="371">
        <v>2024</v>
      </c>
      <c r="D2729" s="371" t="s">
        <v>14</v>
      </c>
      <c r="E2729" s="371">
        <v>2.5757575757575801</v>
      </c>
    </row>
    <row r="2730" spans="1:5">
      <c r="A2730" s="371">
        <v>73</v>
      </c>
      <c r="B2730" s="371" t="s">
        <v>102</v>
      </c>
      <c r="C2730" s="371">
        <v>2024</v>
      </c>
      <c r="D2730" s="371" t="s">
        <v>14</v>
      </c>
      <c r="E2730" s="371">
        <v>4.8484848484848504</v>
      </c>
    </row>
    <row r="2731" spans="1:5">
      <c r="A2731" s="371">
        <v>76</v>
      </c>
      <c r="B2731" s="371" t="s">
        <v>103</v>
      </c>
      <c r="C2731" s="371">
        <v>2024</v>
      </c>
      <c r="D2731" s="371" t="s">
        <v>14</v>
      </c>
      <c r="E2731" s="371">
        <v>6.5151515151515103</v>
      </c>
    </row>
    <row r="2732" spans="1:5">
      <c r="A2732" s="371">
        <v>81</v>
      </c>
      <c r="B2732" s="371" t="s">
        <v>104</v>
      </c>
      <c r="C2732" s="371">
        <v>2024</v>
      </c>
      <c r="D2732" s="371" t="s">
        <v>14</v>
      </c>
      <c r="E2732" s="371">
        <v>4.0909090909090899</v>
      </c>
    </row>
    <row r="2733" spans="1:5">
      <c r="A2733" s="371">
        <v>85</v>
      </c>
      <c r="B2733" s="371" t="s">
        <v>105</v>
      </c>
      <c r="C2733" s="371">
        <v>2024</v>
      </c>
      <c r="D2733" s="371" t="s">
        <v>14</v>
      </c>
      <c r="E2733" s="371">
        <v>9.5454545454545503</v>
      </c>
    </row>
    <row r="2734" spans="1:5">
      <c r="A2734" s="371">
        <v>86</v>
      </c>
      <c r="B2734" s="371" t="s">
        <v>106</v>
      </c>
      <c r="C2734" s="371">
        <v>2024</v>
      </c>
      <c r="D2734" s="371" t="s">
        <v>14</v>
      </c>
      <c r="E2734" s="371">
        <v>8.1818181818181799</v>
      </c>
    </row>
    <row r="2735" spans="1:5">
      <c r="A2735" s="371">
        <v>88</v>
      </c>
      <c r="B2735" s="371" t="s">
        <v>107</v>
      </c>
      <c r="C2735" s="371">
        <v>2024</v>
      </c>
      <c r="D2735" s="371" t="s">
        <v>14</v>
      </c>
      <c r="E2735" s="371">
        <v>9.0909090909090899</v>
      </c>
    </row>
    <row r="2736" spans="1:5">
      <c r="A2736" s="371">
        <v>91</v>
      </c>
      <c r="B2736" s="371" t="s">
        <v>108</v>
      </c>
      <c r="C2736" s="371">
        <v>2024</v>
      </c>
      <c r="D2736" s="371" t="s">
        <v>14</v>
      </c>
      <c r="E2736" s="371">
        <v>0.75757575757575801</v>
      </c>
    </row>
    <row r="2737" spans="1:5">
      <c r="A2737" s="371">
        <v>94</v>
      </c>
      <c r="B2737" s="371" t="s">
        <v>109</v>
      </c>
      <c r="C2737" s="371">
        <v>2024</v>
      </c>
      <c r="D2737" s="371" t="s">
        <v>14</v>
      </c>
      <c r="E2737" s="371">
        <v>0.45454545454545497</v>
      </c>
    </row>
    <row r="2738" spans="1:5">
      <c r="A2738" s="371">
        <v>95</v>
      </c>
      <c r="B2738" s="371" t="s">
        <v>110</v>
      </c>
      <c r="C2738" s="371">
        <v>2024</v>
      </c>
      <c r="D2738" s="371" t="s">
        <v>14</v>
      </c>
      <c r="E2738" s="371">
        <v>8.9393939393939394</v>
      </c>
    </row>
    <row r="2739" spans="1:5">
      <c r="A2739" s="371">
        <v>97</v>
      </c>
      <c r="B2739" s="371" t="s">
        <v>111</v>
      </c>
      <c r="C2739" s="371">
        <v>2024</v>
      </c>
      <c r="D2739" s="371" t="s">
        <v>14</v>
      </c>
      <c r="E2739" s="371">
        <v>1.0606060606060601</v>
      </c>
    </row>
    <row r="2740" spans="1:5">
      <c r="A2740" s="371">
        <v>99</v>
      </c>
      <c r="B2740" s="371" t="s">
        <v>112</v>
      </c>
      <c r="C2740" s="371">
        <v>2024</v>
      </c>
      <c r="D2740" s="371" t="s">
        <v>14</v>
      </c>
      <c r="E2740" s="371">
        <v>3.1818181818181799</v>
      </c>
    </row>
    <row r="2741" spans="1:5">
      <c r="A2741" s="371">
        <v>5</v>
      </c>
      <c r="B2741" s="371" t="s">
        <v>79</v>
      </c>
      <c r="C2741" s="371">
        <v>2023</v>
      </c>
      <c r="D2741" s="371" t="s">
        <v>14</v>
      </c>
      <c r="E2741" s="371">
        <v>3.9393939393939399</v>
      </c>
    </row>
    <row r="2742" spans="1:5">
      <c r="A2742" s="371">
        <v>8</v>
      </c>
      <c r="B2742" s="371" t="s">
        <v>81</v>
      </c>
      <c r="C2742" s="371">
        <v>2023</v>
      </c>
      <c r="D2742" s="371" t="s">
        <v>14</v>
      </c>
      <c r="E2742" s="371">
        <v>5.3030303030303001</v>
      </c>
    </row>
    <row r="2743" spans="1:5">
      <c r="A2743" s="371">
        <v>11</v>
      </c>
      <c r="B2743" s="371" t="s">
        <v>82</v>
      </c>
      <c r="C2743" s="371">
        <v>2023</v>
      </c>
      <c r="D2743" s="371" t="s">
        <v>14</v>
      </c>
      <c r="E2743" s="371">
        <v>7.1212121212121202</v>
      </c>
    </row>
    <row r="2744" spans="1:5">
      <c r="A2744" s="371">
        <v>13</v>
      </c>
      <c r="B2744" s="371" t="s">
        <v>83</v>
      </c>
      <c r="C2744" s="371">
        <v>2023</v>
      </c>
      <c r="D2744" s="371" t="s">
        <v>14</v>
      </c>
      <c r="E2744" s="371">
        <v>1.9696969696969699</v>
      </c>
    </row>
    <row r="2745" spans="1:5">
      <c r="A2745" s="371">
        <v>15</v>
      </c>
      <c r="B2745" s="371" t="s">
        <v>84</v>
      </c>
      <c r="C2745" s="371">
        <v>2023</v>
      </c>
      <c r="D2745" s="371" t="s">
        <v>14</v>
      </c>
      <c r="E2745" s="371">
        <v>7.8787878787878798</v>
      </c>
    </row>
    <row r="2746" spans="1:5">
      <c r="A2746" s="371">
        <v>17</v>
      </c>
      <c r="B2746" s="371" t="s">
        <v>85</v>
      </c>
      <c r="C2746" s="371">
        <v>2023</v>
      </c>
      <c r="D2746" s="371" t="s">
        <v>14</v>
      </c>
      <c r="E2746" s="371">
        <v>3.4848484848484902</v>
      </c>
    </row>
    <row r="2747" spans="1:5">
      <c r="A2747" s="371">
        <v>18</v>
      </c>
      <c r="B2747" s="371" t="s">
        <v>86</v>
      </c>
      <c r="C2747" s="371">
        <v>2023</v>
      </c>
      <c r="D2747" s="371" t="s">
        <v>14</v>
      </c>
      <c r="E2747" s="371">
        <v>2.8787878787878798</v>
      </c>
    </row>
    <row r="2748" spans="1:5">
      <c r="A2748" s="371">
        <v>19</v>
      </c>
      <c r="B2748" s="371" t="s">
        <v>87</v>
      </c>
      <c r="C2748" s="371">
        <v>2023</v>
      </c>
      <c r="D2748" s="371" t="s">
        <v>14</v>
      </c>
      <c r="E2748" s="371">
        <v>1.51515151515152</v>
      </c>
    </row>
    <row r="2749" spans="1:5">
      <c r="A2749" s="371">
        <v>20</v>
      </c>
      <c r="B2749" s="371" t="s">
        <v>88</v>
      </c>
      <c r="C2749" s="371">
        <v>2023</v>
      </c>
      <c r="D2749" s="371" t="s">
        <v>14</v>
      </c>
      <c r="E2749" s="371">
        <v>1.6666666666666701</v>
      </c>
    </row>
    <row r="2750" spans="1:5">
      <c r="A2750" s="371">
        <v>23</v>
      </c>
      <c r="B2750" s="371" t="s">
        <v>89</v>
      </c>
      <c r="C2750" s="371">
        <v>2023</v>
      </c>
      <c r="D2750" s="371" t="s">
        <v>14</v>
      </c>
      <c r="E2750" s="371">
        <v>1.8181818181818199</v>
      </c>
    </row>
    <row r="2751" spans="1:5">
      <c r="A2751" s="371">
        <v>25</v>
      </c>
      <c r="B2751" s="371" t="s">
        <v>90</v>
      </c>
      <c r="C2751" s="371">
        <v>2023</v>
      </c>
      <c r="D2751" s="371" t="s">
        <v>14</v>
      </c>
      <c r="E2751" s="371">
        <v>3.3333333333333299</v>
      </c>
    </row>
    <row r="2752" spans="1:5">
      <c r="A2752" s="371">
        <v>27</v>
      </c>
      <c r="B2752" s="371" t="s">
        <v>91</v>
      </c>
      <c r="C2752" s="371">
        <v>2023</v>
      </c>
      <c r="D2752" s="371" t="s">
        <v>14</v>
      </c>
      <c r="E2752" s="371">
        <v>0.60606060606060597</v>
      </c>
    </row>
    <row r="2753" spans="1:5">
      <c r="A2753" s="371">
        <v>41</v>
      </c>
      <c r="B2753" s="371" t="s">
        <v>92</v>
      </c>
      <c r="C2753" s="371">
        <v>2023</v>
      </c>
      <c r="D2753" s="371" t="s">
        <v>14</v>
      </c>
      <c r="E2753" s="371">
        <v>6.0606060606060597</v>
      </c>
    </row>
    <row r="2754" spans="1:5">
      <c r="A2754" s="371">
        <v>44</v>
      </c>
      <c r="B2754" s="371" t="s">
        <v>93</v>
      </c>
      <c r="C2754" s="371">
        <v>2023</v>
      </c>
      <c r="D2754" s="371" t="s">
        <v>14</v>
      </c>
      <c r="E2754" s="371">
        <v>5.7575757575757596</v>
      </c>
    </row>
    <row r="2755" spans="1:5">
      <c r="A2755" s="371">
        <v>47</v>
      </c>
      <c r="B2755" s="371" t="s">
        <v>94</v>
      </c>
      <c r="C2755" s="371">
        <v>2023</v>
      </c>
      <c r="D2755" s="371" t="s">
        <v>14</v>
      </c>
      <c r="E2755" s="371">
        <v>1.36363636363636</v>
      </c>
    </row>
    <row r="2756" spans="1:5">
      <c r="A2756" s="371">
        <v>50</v>
      </c>
      <c r="B2756" s="371" t="s">
        <v>95</v>
      </c>
      <c r="C2756" s="371">
        <v>2023</v>
      </c>
      <c r="D2756" s="371" t="s">
        <v>14</v>
      </c>
      <c r="E2756" s="371">
        <v>9.2424242424242404</v>
      </c>
    </row>
    <row r="2757" spans="1:5">
      <c r="A2757" s="371">
        <v>52</v>
      </c>
      <c r="B2757" s="371" t="s">
        <v>96</v>
      </c>
      <c r="C2757" s="371">
        <v>2023</v>
      </c>
      <c r="D2757" s="371" t="s">
        <v>14</v>
      </c>
      <c r="E2757" s="371">
        <v>5.1515151515151496</v>
      </c>
    </row>
    <row r="2758" spans="1:5">
      <c r="A2758" s="371">
        <v>54</v>
      </c>
      <c r="B2758" s="371" t="s">
        <v>97</v>
      </c>
      <c r="C2758" s="371">
        <v>2023</v>
      </c>
      <c r="D2758" s="371" t="s">
        <v>14</v>
      </c>
      <c r="E2758" s="371">
        <v>6.6666666666666696</v>
      </c>
    </row>
    <row r="2759" spans="1:5">
      <c r="A2759" s="371">
        <v>63</v>
      </c>
      <c r="B2759" s="371" t="s">
        <v>98</v>
      </c>
      <c r="C2759" s="371">
        <v>2023</v>
      </c>
      <c r="D2759" s="371" t="s">
        <v>14</v>
      </c>
      <c r="E2759" s="371">
        <v>5.4545454545454497</v>
      </c>
    </row>
    <row r="2760" spans="1:5">
      <c r="A2760" s="371">
        <v>66</v>
      </c>
      <c r="B2760" s="371" t="s">
        <v>99</v>
      </c>
      <c r="C2760" s="371">
        <v>2023</v>
      </c>
      <c r="D2760" s="371" t="s">
        <v>14</v>
      </c>
      <c r="E2760" s="371">
        <v>5.9090909090909101</v>
      </c>
    </row>
    <row r="2761" spans="1:5">
      <c r="A2761" s="371">
        <v>68</v>
      </c>
      <c r="B2761" s="371" t="s">
        <v>100</v>
      </c>
      <c r="C2761" s="371">
        <v>2023</v>
      </c>
      <c r="D2761" s="371" t="s">
        <v>14</v>
      </c>
      <c r="E2761" s="371">
        <v>7.2727272727272698</v>
      </c>
    </row>
    <row r="2762" spans="1:5">
      <c r="A2762" s="371">
        <v>70</v>
      </c>
      <c r="B2762" s="371" t="s">
        <v>101</v>
      </c>
      <c r="C2762" s="371">
        <v>2023</v>
      </c>
      <c r="D2762" s="371" t="s">
        <v>14</v>
      </c>
      <c r="E2762" s="371">
        <v>0.90909090909090895</v>
      </c>
    </row>
    <row r="2763" spans="1:5">
      <c r="A2763" s="371">
        <v>73</v>
      </c>
      <c r="B2763" s="371" t="s">
        <v>102</v>
      </c>
      <c r="C2763" s="371">
        <v>2023</v>
      </c>
      <c r="D2763" s="371" t="s">
        <v>14</v>
      </c>
      <c r="E2763" s="371">
        <v>5</v>
      </c>
    </row>
    <row r="2764" spans="1:5">
      <c r="A2764" s="371">
        <v>76</v>
      </c>
      <c r="B2764" s="371" t="s">
        <v>103</v>
      </c>
      <c r="C2764" s="371">
        <v>2023</v>
      </c>
      <c r="D2764" s="371" t="s">
        <v>14</v>
      </c>
      <c r="E2764" s="371">
        <v>6.8181818181818201</v>
      </c>
    </row>
    <row r="2765" spans="1:5">
      <c r="A2765" s="371">
        <v>81</v>
      </c>
      <c r="B2765" s="371" t="s">
        <v>104</v>
      </c>
      <c r="C2765" s="371">
        <v>2023</v>
      </c>
      <c r="D2765" s="371" t="s">
        <v>14</v>
      </c>
      <c r="E2765" s="371">
        <v>6.3636363636363598</v>
      </c>
    </row>
    <row r="2766" spans="1:5">
      <c r="A2766" s="371">
        <v>85</v>
      </c>
      <c r="B2766" s="371" t="s">
        <v>105</v>
      </c>
      <c r="C2766" s="371">
        <v>2023</v>
      </c>
      <c r="D2766" s="371" t="s">
        <v>14</v>
      </c>
      <c r="E2766" s="371">
        <v>9.8484848484848495</v>
      </c>
    </row>
    <row r="2767" spans="1:5">
      <c r="A2767" s="371">
        <v>86</v>
      </c>
      <c r="B2767" s="371" t="s">
        <v>106</v>
      </c>
      <c r="C2767" s="371">
        <v>2023</v>
      </c>
      <c r="D2767" s="371" t="s">
        <v>14</v>
      </c>
      <c r="E2767" s="371">
        <v>6.2121212121212102</v>
      </c>
    </row>
    <row r="2768" spans="1:5">
      <c r="A2768" s="371">
        <v>88</v>
      </c>
      <c r="B2768" s="371" t="s">
        <v>107</v>
      </c>
      <c r="C2768" s="371">
        <v>2023</v>
      </c>
      <c r="D2768" s="371" t="s">
        <v>14</v>
      </c>
      <c r="E2768" s="371">
        <v>7.7272727272727302</v>
      </c>
    </row>
    <row r="2769" spans="1:5">
      <c r="A2769" s="371">
        <v>91</v>
      </c>
      <c r="B2769" s="371" t="s">
        <v>108</v>
      </c>
      <c r="C2769" s="371">
        <v>2023</v>
      </c>
      <c r="D2769" s="371" t="s">
        <v>14</v>
      </c>
      <c r="E2769" s="371">
        <v>0.30303030303030298</v>
      </c>
    </row>
    <row r="2770" spans="1:5">
      <c r="A2770" s="371">
        <v>94</v>
      </c>
      <c r="B2770" s="371" t="s">
        <v>109</v>
      </c>
      <c r="C2770" s="371">
        <v>2023</v>
      </c>
      <c r="D2770" s="371" t="s">
        <v>14</v>
      </c>
      <c r="E2770" s="371">
        <v>0.15151515151515199</v>
      </c>
    </row>
    <row r="2771" spans="1:5">
      <c r="A2771" s="371">
        <v>95</v>
      </c>
      <c r="B2771" s="371" t="s">
        <v>110</v>
      </c>
      <c r="C2771" s="371">
        <v>2023</v>
      </c>
      <c r="D2771" s="371" t="s">
        <v>14</v>
      </c>
      <c r="E2771" s="371">
        <v>2.7272727272727302</v>
      </c>
    </row>
    <row r="2772" spans="1:5">
      <c r="A2772" s="371">
        <v>97</v>
      </c>
      <c r="B2772" s="371" t="s">
        <v>111</v>
      </c>
      <c r="C2772" s="371">
        <v>2023</v>
      </c>
      <c r="D2772" s="371" t="s">
        <v>14</v>
      </c>
      <c r="E2772" s="371">
        <v>2.2727272727272698</v>
      </c>
    </row>
    <row r="2773" spans="1:5">
      <c r="A2773" s="371">
        <v>99</v>
      </c>
      <c r="B2773" s="371" t="s">
        <v>112</v>
      </c>
      <c r="C2773" s="371">
        <v>2023</v>
      </c>
      <c r="D2773" s="371" t="s">
        <v>14</v>
      </c>
      <c r="E2773" s="371">
        <v>1.2121212121212099</v>
      </c>
    </row>
    <row r="2774" spans="1:5">
      <c r="A2774" s="371">
        <v>5</v>
      </c>
      <c r="B2774" s="371" t="s">
        <v>79</v>
      </c>
      <c r="C2774" s="371">
        <v>2024</v>
      </c>
      <c r="D2774" s="371" t="s">
        <v>15</v>
      </c>
      <c r="E2774" s="371">
        <v>0.15151515151515199</v>
      </c>
    </row>
    <row r="2775" spans="1:5">
      <c r="A2775" s="371">
        <v>8</v>
      </c>
      <c r="B2775" s="371" t="s">
        <v>81</v>
      </c>
      <c r="C2775" s="371">
        <v>2024</v>
      </c>
      <c r="D2775" s="371" t="s">
        <v>15</v>
      </c>
      <c r="E2775" s="371">
        <v>4.6969696969696999</v>
      </c>
    </row>
    <row r="2776" spans="1:5">
      <c r="A2776" s="371">
        <v>11</v>
      </c>
      <c r="B2776" s="371" t="s">
        <v>82</v>
      </c>
      <c r="C2776" s="371">
        <v>2024</v>
      </c>
      <c r="D2776" s="371" t="s">
        <v>15</v>
      </c>
      <c r="E2776" s="371">
        <v>5.3030303030303001</v>
      </c>
    </row>
    <row r="2777" spans="1:5">
      <c r="A2777" s="371">
        <v>13</v>
      </c>
      <c r="B2777" s="371" t="s">
        <v>83</v>
      </c>
      <c r="C2777" s="371">
        <v>2024</v>
      </c>
      <c r="D2777" s="371" t="s">
        <v>15</v>
      </c>
      <c r="E2777" s="371">
        <v>8.0303030303030294</v>
      </c>
    </row>
    <row r="2778" spans="1:5">
      <c r="A2778" s="371">
        <v>15</v>
      </c>
      <c r="B2778" s="371" t="s">
        <v>84</v>
      </c>
      <c r="C2778" s="371">
        <v>2024</v>
      </c>
      <c r="D2778" s="371" t="s">
        <v>15</v>
      </c>
      <c r="E2778" s="371">
        <v>1.6666666666666701</v>
      </c>
    </row>
    <row r="2779" spans="1:5">
      <c r="A2779" s="371">
        <v>17</v>
      </c>
      <c r="B2779" s="371" t="s">
        <v>85</v>
      </c>
      <c r="C2779" s="371">
        <v>2024</v>
      </c>
      <c r="D2779" s="371" t="s">
        <v>15</v>
      </c>
      <c r="E2779" s="371">
        <v>9.2424242424242404</v>
      </c>
    </row>
    <row r="2780" spans="1:5">
      <c r="A2780" s="371">
        <v>18</v>
      </c>
      <c r="B2780" s="371" t="s">
        <v>86</v>
      </c>
      <c r="C2780" s="371">
        <v>2024</v>
      </c>
      <c r="D2780" s="371" t="s">
        <v>15</v>
      </c>
      <c r="E2780" s="371">
        <v>6.3636363636363598</v>
      </c>
    </row>
    <row r="2781" spans="1:5">
      <c r="A2781" s="371">
        <v>19</v>
      </c>
      <c r="B2781" s="371" t="s">
        <v>87</v>
      </c>
      <c r="C2781" s="371">
        <v>2024</v>
      </c>
      <c r="D2781" s="371" t="s">
        <v>15</v>
      </c>
      <c r="E2781" s="371">
        <v>6.6666666666666696</v>
      </c>
    </row>
    <row r="2782" spans="1:5">
      <c r="A2782" s="371">
        <v>20</v>
      </c>
      <c r="B2782" s="371" t="s">
        <v>88</v>
      </c>
      <c r="C2782" s="371">
        <v>2024</v>
      </c>
      <c r="D2782" s="371" t="s">
        <v>15</v>
      </c>
      <c r="E2782" s="371">
        <v>6.2121212121212102</v>
      </c>
    </row>
    <row r="2783" spans="1:5">
      <c r="A2783" s="371">
        <v>23</v>
      </c>
      <c r="B2783" s="371" t="s">
        <v>89</v>
      </c>
      <c r="C2783" s="371">
        <v>2024</v>
      </c>
      <c r="D2783" s="371" t="s">
        <v>15</v>
      </c>
      <c r="E2783" s="371">
        <v>2.4242424242424199</v>
      </c>
    </row>
    <row r="2784" spans="1:5">
      <c r="A2784" s="371">
        <v>25</v>
      </c>
      <c r="B2784" s="371" t="s">
        <v>90</v>
      </c>
      <c r="C2784" s="371">
        <v>2024</v>
      </c>
      <c r="D2784" s="371" t="s">
        <v>15</v>
      </c>
      <c r="E2784" s="371">
        <v>1.51515151515152</v>
      </c>
    </row>
    <row r="2785" spans="1:5">
      <c r="A2785" s="371">
        <v>27</v>
      </c>
      <c r="B2785" s="371" t="s">
        <v>91</v>
      </c>
      <c r="C2785" s="371">
        <v>2024</v>
      </c>
      <c r="D2785" s="371" t="s">
        <v>15</v>
      </c>
      <c r="E2785" s="371">
        <v>8.7878787878787907</v>
      </c>
    </row>
    <row r="2786" spans="1:5">
      <c r="A2786" s="371">
        <v>41</v>
      </c>
      <c r="B2786" s="371" t="s">
        <v>92</v>
      </c>
      <c r="C2786" s="371">
        <v>2024</v>
      </c>
      <c r="D2786" s="371" t="s">
        <v>15</v>
      </c>
      <c r="E2786" s="371">
        <v>7.8787878787878798</v>
      </c>
    </row>
    <row r="2787" spans="1:5">
      <c r="A2787" s="371">
        <v>44</v>
      </c>
      <c r="B2787" s="371" t="s">
        <v>93</v>
      </c>
      <c r="C2787" s="371">
        <v>2024</v>
      </c>
      <c r="D2787" s="371" t="s">
        <v>15</v>
      </c>
      <c r="E2787" s="371">
        <v>5.60606060606061</v>
      </c>
    </row>
    <row r="2788" spans="1:5">
      <c r="A2788" s="371">
        <v>47</v>
      </c>
      <c r="B2788" s="371" t="s">
        <v>94</v>
      </c>
      <c r="C2788" s="371">
        <v>2024</v>
      </c>
      <c r="D2788" s="371" t="s">
        <v>15</v>
      </c>
      <c r="E2788" s="371">
        <v>0.60606060606060597</v>
      </c>
    </row>
    <row r="2789" spans="1:5">
      <c r="A2789" s="371">
        <v>50</v>
      </c>
      <c r="B2789" s="371" t="s">
        <v>95</v>
      </c>
      <c r="C2789" s="371">
        <v>2024</v>
      </c>
      <c r="D2789" s="371" t="s">
        <v>15</v>
      </c>
      <c r="E2789" s="371">
        <v>9.6969696969697008</v>
      </c>
    </row>
    <row r="2790" spans="1:5">
      <c r="A2790" s="371">
        <v>52</v>
      </c>
      <c r="B2790" s="371" t="s">
        <v>96</v>
      </c>
      <c r="C2790" s="371">
        <v>2024</v>
      </c>
      <c r="D2790" s="371" t="s">
        <v>15</v>
      </c>
      <c r="E2790" s="371">
        <v>9.8484848484848495</v>
      </c>
    </row>
    <row r="2791" spans="1:5">
      <c r="A2791" s="371">
        <v>54</v>
      </c>
      <c r="B2791" s="371" t="s">
        <v>97</v>
      </c>
      <c r="C2791" s="371">
        <v>2024</v>
      </c>
      <c r="D2791" s="371" t="s">
        <v>15</v>
      </c>
      <c r="E2791" s="371">
        <v>2.8787878787878798</v>
      </c>
    </row>
    <row r="2792" spans="1:5">
      <c r="A2792" s="371">
        <v>63</v>
      </c>
      <c r="B2792" s="371" t="s">
        <v>98</v>
      </c>
      <c r="C2792" s="371">
        <v>2024</v>
      </c>
      <c r="D2792" s="371" t="s">
        <v>15</v>
      </c>
      <c r="E2792" s="371">
        <v>0.75757575757575801</v>
      </c>
    </row>
    <row r="2793" spans="1:5">
      <c r="A2793" s="371">
        <v>66</v>
      </c>
      <c r="B2793" s="371" t="s">
        <v>99</v>
      </c>
      <c r="C2793" s="371">
        <v>2024</v>
      </c>
      <c r="D2793" s="371" t="s">
        <v>15</v>
      </c>
      <c r="E2793" s="371">
        <v>3.3333333333333299</v>
      </c>
    </row>
    <row r="2794" spans="1:5">
      <c r="A2794" s="371">
        <v>68</v>
      </c>
      <c r="B2794" s="371" t="s">
        <v>100</v>
      </c>
      <c r="C2794" s="371">
        <v>2024</v>
      </c>
      <c r="D2794" s="371" t="s">
        <v>15</v>
      </c>
      <c r="E2794" s="371">
        <v>1.0606060606060601</v>
      </c>
    </row>
    <row r="2795" spans="1:5">
      <c r="A2795" s="371">
        <v>70</v>
      </c>
      <c r="B2795" s="371" t="s">
        <v>101</v>
      </c>
      <c r="C2795" s="371">
        <v>2024</v>
      </c>
      <c r="D2795" s="371" t="s">
        <v>15</v>
      </c>
      <c r="E2795" s="371">
        <v>1.8181818181818199</v>
      </c>
    </row>
    <row r="2796" spans="1:5">
      <c r="A2796" s="371">
        <v>73</v>
      </c>
      <c r="B2796" s="371" t="s">
        <v>102</v>
      </c>
      <c r="C2796" s="371">
        <v>2024</v>
      </c>
      <c r="D2796" s="371" t="s">
        <v>15</v>
      </c>
      <c r="E2796" s="371">
        <v>2.5757575757575801</v>
      </c>
    </row>
    <row r="2797" spans="1:5">
      <c r="A2797" s="371">
        <v>76</v>
      </c>
      <c r="B2797" s="371" t="s">
        <v>103</v>
      </c>
      <c r="C2797" s="371">
        <v>2024</v>
      </c>
      <c r="D2797" s="371" t="s">
        <v>15</v>
      </c>
      <c r="E2797" s="371">
        <v>8.9393939393939394</v>
      </c>
    </row>
    <row r="2798" spans="1:5">
      <c r="A2798" s="371">
        <v>81</v>
      </c>
      <c r="B2798" s="371" t="s">
        <v>104</v>
      </c>
      <c r="C2798" s="371">
        <v>2024</v>
      </c>
      <c r="D2798" s="371" t="s">
        <v>15</v>
      </c>
      <c r="E2798" s="371">
        <v>5.4545454545454497</v>
      </c>
    </row>
    <row r="2799" spans="1:5">
      <c r="A2799" s="371">
        <v>85</v>
      </c>
      <c r="B2799" s="371" t="s">
        <v>105</v>
      </c>
      <c r="C2799" s="371">
        <v>2024</v>
      </c>
      <c r="D2799" s="371" t="s">
        <v>15</v>
      </c>
      <c r="E2799" s="371">
        <v>7.2727272727272698</v>
      </c>
    </row>
    <row r="2800" spans="1:5">
      <c r="A2800" s="371">
        <v>86</v>
      </c>
      <c r="B2800" s="371" t="s">
        <v>106</v>
      </c>
      <c r="C2800" s="371">
        <v>2024</v>
      </c>
      <c r="D2800" s="371" t="s">
        <v>15</v>
      </c>
      <c r="E2800" s="371">
        <v>7.1212121212121202</v>
      </c>
    </row>
    <row r="2801" spans="1:5">
      <c r="A2801" s="371">
        <v>88</v>
      </c>
      <c r="B2801" s="371" t="s">
        <v>107</v>
      </c>
      <c r="C2801" s="371">
        <v>2024</v>
      </c>
      <c r="D2801" s="371" t="s">
        <v>15</v>
      </c>
      <c r="E2801" s="371">
        <v>7.4242424242424203</v>
      </c>
    </row>
    <row r="2802" spans="1:5">
      <c r="A2802" s="371">
        <v>91</v>
      </c>
      <c r="B2802" s="371" t="s">
        <v>108</v>
      </c>
      <c r="C2802" s="371">
        <v>2024</v>
      </c>
      <c r="D2802" s="371" t="s">
        <v>15</v>
      </c>
      <c r="E2802" s="371">
        <v>0.30303030303030298</v>
      </c>
    </row>
    <row r="2803" spans="1:5">
      <c r="A2803" s="371">
        <v>94</v>
      </c>
      <c r="B2803" s="371" t="s">
        <v>109</v>
      </c>
      <c r="C2803" s="371">
        <v>2024</v>
      </c>
      <c r="D2803" s="371" t="s">
        <v>15</v>
      </c>
      <c r="E2803" s="371">
        <v>9.3939393939393891</v>
      </c>
    </row>
    <row r="2804" spans="1:5">
      <c r="A2804" s="371">
        <v>95</v>
      </c>
      <c r="B2804" s="371" t="s">
        <v>110</v>
      </c>
      <c r="C2804" s="371">
        <v>2024</v>
      </c>
      <c r="D2804" s="371" t="s">
        <v>15</v>
      </c>
      <c r="E2804" s="371">
        <v>8.4848484848484809</v>
      </c>
    </row>
    <row r="2805" spans="1:5">
      <c r="A2805" s="371">
        <v>97</v>
      </c>
      <c r="B2805" s="371" t="s">
        <v>111</v>
      </c>
      <c r="C2805" s="371">
        <v>2024</v>
      </c>
      <c r="D2805" s="371" t="s">
        <v>15</v>
      </c>
      <c r="E2805" s="371">
        <v>4.8484848484848504</v>
      </c>
    </row>
    <row r="2806" spans="1:5">
      <c r="A2806" s="371">
        <v>99</v>
      </c>
      <c r="B2806" s="371" t="s">
        <v>112</v>
      </c>
      <c r="C2806" s="371">
        <v>2024</v>
      </c>
      <c r="D2806" s="371" t="s">
        <v>15</v>
      </c>
      <c r="E2806" s="371">
        <v>2.2727272727272698</v>
      </c>
    </row>
    <row r="2807" spans="1:5">
      <c r="A2807" s="371">
        <v>5</v>
      </c>
      <c r="B2807" s="371" t="s">
        <v>79</v>
      </c>
      <c r="C2807" s="371">
        <v>2023</v>
      </c>
      <c r="D2807" s="371" t="s">
        <v>15</v>
      </c>
      <c r="E2807" s="371">
        <v>8.6363636363636402</v>
      </c>
    </row>
    <row r="2808" spans="1:5">
      <c r="A2808" s="371">
        <v>8</v>
      </c>
      <c r="B2808" s="371" t="s">
        <v>81</v>
      </c>
      <c r="C2808" s="371">
        <v>2023</v>
      </c>
      <c r="D2808" s="371" t="s">
        <v>15</v>
      </c>
      <c r="E2808" s="371">
        <v>5.7575757575757596</v>
      </c>
    </row>
    <row r="2809" spans="1:5">
      <c r="A2809" s="371">
        <v>11</v>
      </c>
      <c r="B2809" s="371" t="s">
        <v>82</v>
      </c>
      <c r="C2809" s="371">
        <v>2023</v>
      </c>
      <c r="D2809" s="371" t="s">
        <v>15</v>
      </c>
      <c r="E2809" s="371">
        <v>3.6363636363636398</v>
      </c>
    </row>
    <row r="2810" spans="1:5">
      <c r="A2810" s="371">
        <v>13</v>
      </c>
      <c r="B2810" s="371" t="s">
        <v>83</v>
      </c>
      <c r="C2810" s="371">
        <v>2023</v>
      </c>
      <c r="D2810" s="371" t="s">
        <v>15</v>
      </c>
      <c r="E2810" s="371">
        <v>7.5757575757575797</v>
      </c>
    </row>
    <row r="2811" spans="1:5">
      <c r="A2811" s="371">
        <v>15</v>
      </c>
      <c r="B2811" s="371" t="s">
        <v>84</v>
      </c>
      <c r="C2811" s="371">
        <v>2023</v>
      </c>
      <c r="D2811" s="371" t="s">
        <v>15</v>
      </c>
      <c r="E2811" s="371">
        <v>3.9393939393939399</v>
      </c>
    </row>
    <row r="2812" spans="1:5">
      <c r="A2812" s="371">
        <v>17</v>
      </c>
      <c r="B2812" s="371" t="s">
        <v>85</v>
      </c>
      <c r="C2812" s="371">
        <v>2023</v>
      </c>
      <c r="D2812" s="371" t="s">
        <v>15</v>
      </c>
      <c r="E2812" s="371">
        <v>0.90909090909090895</v>
      </c>
    </row>
    <row r="2813" spans="1:5">
      <c r="A2813" s="371">
        <v>18</v>
      </c>
      <c r="B2813" s="371" t="s">
        <v>86</v>
      </c>
      <c r="C2813" s="371">
        <v>2023</v>
      </c>
      <c r="D2813" s="371" t="s">
        <v>15</v>
      </c>
      <c r="E2813" s="371">
        <v>3.7878787878787898</v>
      </c>
    </row>
    <row r="2814" spans="1:5">
      <c r="A2814" s="371">
        <v>19</v>
      </c>
      <c r="B2814" s="371" t="s">
        <v>87</v>
      </c>
      <c r="C2814" s="371">
        <v>2023</v>
      </c>
      <c r="D2814" s="371" t="s">
        <v>15</v>
      </c>
      <c r="E2814" s="371">
        <v>8.1818181818181799</v>
      </c>
    </row>
    <row r="2815" spans="1:5">
      <c r="A2815" s="371">
        <v>20</v>
      </c>
      <c r="B2815" s="371" t="s">
        <v>88</v>
      </c>
      <c r="C2815" s="371">
        <v>2023</v>
      </c>
      <c r="D2815" s="371" t="s">
        <v>15</v>
      </c>
      <c r="E2815" s="371">
        <v>1.36363636363636</v>
      </c>
    </row>
    <row r="2816" spans="1:5">
      <c r="A2816" s="371">
        <v>23</v>
      </c>
      <c r="B2816" s="371" t="s">
        <v>89</v>
      </c>
      <c r="C2816" s="371">
        <v>2023</v>
      </c>
      <c r="D2816" s="371" t="s">
        <v>15</v>
      </c>
      <c r="E2816" s="371">
        <v>7.7272727272727302</v>
      </c>
    </row>
    <row r="2817" spans="1:5">
      <c r="A2817" s="371">
        <v>25</v>
      </c>
      <c r="B2817" s="371" t="s">
        <v>90</v>
      </c>
      <c r="C2817" s="371">
        <v>2023</v>
      </c>
      <c r="D2817" s="371" t="s">
        <v>15</v>
      </c>
      <c r="E2817" s="371">
        <v>4.2424242424242404</v>
      </c>
    </row>
    <row r="2818" spans="1:5">
      <c r="A2818" s="371">
        <v>27</v>
      </c>
      <c r="B2818" s="371" t="s">
        <v>91</v>
      </c>
      <c r="C2818" s="371">
        <v>2023</v>
      </c>
      <c r="D2818" s="371" t="s">
        <v>15</v>
      </c>
      <c r="E2818" s="371">
        <v>6.8181818181818201</v>
      </c>
    </row>
    <row r="2819" spans="1:5">
      <c r="A2819" s="371">
        <v>41</v>
      </c>
      <c r="B2819" s="371" t="s">
        <v>92</v>
      </c>
      <c r="C2819" s="371">
        <v>2023</v>
      </c>
      <c r="D2819" s="371" t="s">
        <v>15</v>
      </c>
      <c r="E2819" s="371">
        <v>4.0909090909090899</v>
      </c>
    </row>
    <row r="2820" spans="1:5">
      <c r="A2820" s="371">
        <v>44</v>
      </c>
      <c r="B2820" s="371" t="s">
        <v>93</v>
      </c>
      <c r="C2820" s="371">
        <v>2023</v>
      </c>
      <c r="D2820" s="371" t="s">
        <v>15</v>
      </c>
      <c r="E2820" s="371">
        <v>9.5454545454545503</v>
      </c>
    </row>
    <row r="2821" spans="1:5">
      <c r="A2821" s="371">
        <v>47</v>
      </c>
      <c r="B2821" s="371" t="s">
        <v>94</v>
      </c>
      <c r="C2821" s="371">
        <v>2023</v>
      </c>
      <c r="D2821" s="371" t="s">
        <v>15</v>
      </c>
      <c r="E2821" s="371">
        <v>8.3333333333333304</v>
      </c>
    </row>
    <row r="2822" spans="1:5">
      <c r="A2822" s="371">
        <v>50</v>
      </c>
      <c r="B2822" s="371" t="s">
        <v>95</v>
      </c>
      <c r="C2822" s="371">
        <v>2023</v>
      </c>
      <c r="D2822" s="371" t="s">
        <v>15</v>
      </c>
      <c r="E2822" s="371">
        <v>5.9090909090909101</v>
      </c>
    </row>
    <row r="2823" spans="1:5">
      <c r="A2823" s="371">
        <v>52</v>
      </c>
      <c r="B2823" s="371" t="s">
        <v>96</v>
      </c>
      <c r="C2823" s="371">
        <v>2023</v>
      </c>
      <c r="D2823" s="371" t="s">
        <v>15</v>
      </c>
      <c r="E2823" s="371">
        <v>4.39393939393939</v>
      </c>
    </row>
    <row r="2824" spans="1:5">
      <c r="A2824" s="371">
        <v>54</v>
      </c>
      <c r="B2824" s="371" t="s">
        <v>97</v>
      </c>
      <c r="C2824" s="371">
        <v>2023</v>
      </c>
      <c r="D2824" s="371" t="s">
        <v>15</v>
      </c>
      <c r="E2824" s="371">
        <v>4.5454545454545396</v>
      </c>
    </row>
    <row r="2825" spans="1:5">
      <c r="A2825" s="371">
        <v>63</v>
      </c>
      <c r="B2825" s="371" t="s">
        <v>98</v>
      </c>
      <c r="C2825" s="371">
        <v>2023</v>
      </c>
      <c r="D2825" s="371" t="s">
        <v>15</v>
      </c>
      <c r="E2825" s="371">
        <v>6.0606060606060597</v>
      </c>
    </row>
    <row r="2826" spans="1:5">
      <c r="A2826" s="371">
        <v>66</v>
      </c>
      <c r="B2826" s="371" t="s">
        <v>99</v>
      </c>
      <c r="C2826" s="371">
        <v>2023</v>
      </c>
      <c r="D2826" s="371" t="s">
        <v>15</v>
      </c>
      <c r="E2826" s="371">
        <v>5</v>
      </c>
    </row>
    <row r="2827" spans="1:5">
      <c r="A2827" s="371">
        <v>68</v>
      </c>
      <c r="B2827" s="371" t="s">
        <v>100</v>
      </c>
      <c r="C2827" s="371">
        <v>2023</v>
      </c>
      <c r="D2827" s="371" t="s">
        <v>15</v>
      </c>
      <c r="E2827" s="371">
        <v>2.7272727272727302</v>
      </c>
    </row>
    <row r="2828" spans="1:5">
      <c r="A2828" s="371">
        <v>70</v>
      </c>
      <c r="B2828" s="371" t="s">
        <v>101</v>
      </c>
      <c r="C2828" s="371">
        <v>2023</v>
      </c>
      <c r="D2828" s="371" t="s">
        <v>15</v>
      </c>
      <c r="E2828" s="371">
        <v>6.5151515151515103</v>
      </c>
    </row>
    <row r="2829" spans="1:5">
      <c r="A2829" s="371">
        <v>73</v>
      </c>
      <c r="B2829" s="371" t="s">
        <v>102</v>
      </c>
      <c r="C2829" s="371">
        <v>2023</v>
      </c>
      <c r="D2829" s="371" t="s">
        <v>15</v>
      </c>
      <c r="E2829" s="371">
        <v>5.1515151515151496</v>
      </c>
    </row>
    <row r="2830" spans="1:5">
      <c r="A2830" s="371">
        <v>76</v>
      </c>
      <c r="B2830" s="371" t="s">
        <v>103</v>
      </c>
      <c r="C2830" s="371">
        <v>2023</v>
      </c>
      <c r="D2830" s="371" t="s">
        <v>15</v>
      </c>
      <c r="E2830" s="371">
        <v>9.0909090909090899</v>
      </c>
    </row>
    <row r="2831" spans="1:5">
      <c r="A2831" s="371">
        <v>81</v>
      </c>
      <c r="B2831" s="371" t="s">
        <v>104</v>
      </c>
      <c r="C2831" s="371">
        <v>2023</v>
      </c>
      <c r="D2831" s="371" t="s">
        <v>15</v>
      </c>
      <c r="E2831" s="371">
        <v>3.4848484848484902</v>
      </c>
    </row>
    <row r="2832" spans="1:5">
      <c r="A2832" s="371">
        <v>85</v>
      </c>
      <c r="B2832" s="371" t="s">
        <v>105</v>
      </c>
      <c r="C2832" s="371">
        <v>2023</v>
      </c>
      <c r="D2832" s="371" t="s">
        <v>15</v>
      </c>
      <c r="E2832" s="371">
        <v>3.0303030303030298</v>
      </c>
    </row>
    <row r="2833" spans="1:5">
      <c r="A2833" s="371">
        <v>86</v>
      </c>
      <c r="B2833" s="371" t="s">
        <v>106</v>
      </c>
      <c r="C2833" s="371">
        <v>2023</v>
      </c>
      <c r="D2833" s="371" t="s">
        <v>15</v>
      </c>
      <c r="E2833" s="371">
        <v>2.1212121212121202</v>
      </c>
    </row>
    <row r="2834" spans="1:5">
      <c r="A2834" s="371">
        <v>88</v>
      </c>
      <c r="B2834" s="371" t="s">
        <v>107</v>
      </c>
      <c r="C2834" s="371">
        <v>2023</v>
      </c>
      <c r="D2834" s="371" t="s">
        <v>15</v>
      </c>
      <c r="E2834" s="371">
        <v>3.1818181818181799</v>
      </c>
    </row>
    <row r="2835" spans="1:5">
      <c r="A2835" s="371">
        <v>91</v>
      </c>
      <c r="B2835" s="371" t="s">
        <v>108</v>
      </c>
      <c r="C2835" s="371">
        <v>2023</v>
      </c>
      <c r="D2835" s="371" t="s">
        <v>15</v>
      </c>
      <c r="E2835" s="371">
        <v>6.9696969696969697</v>
      </c>
    </row>
    <row r="2836" spans="1:5">
      <c r="A2836" s="371">
        <v>94</v>
      </c>
      <c r="B2836" s="371" t="s">
        <v>109</v>
      </c>
      <c r="C2836" s="371">
        <v>2023</v>
      </c>
      <c r="D2836" s="371" t="s">
        <v>15</v>
      </c>
      <c r="E2836" s="371">
        <v>1.2121212121212099</v>
      </c>
    </row>
    <row r="2837" spans="1:5">
      <c r="A2837" s="371">
        <v>95</v>
      </c>
      <c r="B2837" s="371" t="s">
        <v>110</v>
      </c>
      <c r="C2837" s="371">
        <v>2023</v>
      </c>
      <c r="D2837" s="371" t="s">
        <v>15</v>
      </c>
      <c r="E2837" s="371">
        <v>1.9696969696969699</v>
      </c>
    </row>
    <row r="2838" spans="1:5">
      <c r="A2838" s="371">
        <v>97</v>
      </c>
      <c r="B2838" s="371" t="s">
        <v>111</v>
      </c>
      <c r="C2838" s="371">
        <v>2023</v>
      </c>
      <c r="D2838" s="371" t="s">
        <v>15</v>
      </c>
      <c r="E2838" s="371">
        <v>0.45454545454545497</v>
      </c>
    </row>
    <row r="2839" spans="1:5">
      <c r="A2839" s="371">
        <v>99</v>
      </c>
      <c r="B2839" s="371" t="s">
        <v>112</v>
      </c>
      <c r="C2839" s="371">
        <v>2023</v>
      </c>
      <c r="D2839" s="371" t="s">
        <v>15</v>
      </c>
      <c r="E2839" s="371">
        <v>10</v>
      </c>
    </row>
    <row r="2840" spans="1:5">
      <c r="A2840" s="371">
        <v>5</v>
      </c>
      <c r="B2840" s="371" t="s">
        <v>79</v>
      </c>
      <c r="C2840" s="371">
        <v>2024</v>
      </c>
      <c r="D2840" s="371" t="s">
        <v>16</v>
      </c>
      <c r="E2840" s="371">
        <v>9.2424242424242404</v>
      </c>
    </row>
    <row r="2841" spans="1:5">
      <c r="A2841" s="371">
        <v>8</v>
      </c>
      <c r="B2841" s="371" t="s">
        <v>81</v>
      </c>
      <c r="C2841" s="371">
        <v>2024</v>
      </c>
      <c r="D2841" s="371" t="s">
        <v>16</v>
      </c>
      <c r="E2841" s="371">
        <v>4.8484848484848504</v>
      </c>
    </row>
    <row r="2842" spans="1:5">
      <c r="A2842" s="371">
        <v>11</v>
      </c>
      <c r="B2842" s="371" t="s">
        <v>82</v>
      </c>
      <c r="C2842" s="371">
        <v>2024</v>
      </c>
      <c r="D2842" s="371" t="s">
        <v>16</v>
      </c>
      <c r="E2842" s="371">
        <v>1.9696969696969699</v>
      </c>
    </row>
    <row r="2843" spans="1:5">
      <c r="A2843" s="371">
        <v>13</v>
      </c>
      <c r="B2843" s="371" t="s">
        <v>83</v>
      </c>
      <c r="C2843" s="371">
        <v>2024</v>
      </c>
      <c r="D2843" s="371" t="s">
        <v>16</v>
      </c>
      <c r="E2843" s="371">
        <v>5.4545454545454497</v>
      </c>
    </row>
    <row r="2844" spans="1:5">
      <c r="A2844" s="371">
        <v>15</v>
      </c>
      <c r="B2844" s="371" t="s">
        <v>84</v>
      </c>
      <c r="C2844" s="371">
        <v>2024</v>
      </c>
      <c r="D2844" s="371" t="s">
        <v>16</v>
      </c>
      <c r="E2844" s="371">
        <v>5.9090909090909101</v>
      </c>
    </row>
    <row r="2845" spans="1:5">
      <c r="A2845" s="371">
        <v>17</v>
      </c>
      <c r="B2845" s="371" t="s">
        <v>85</v>
      </c>
      <c r="C2845" s="371">
        <v>2024</v>
      </c>
      <c r="D2845" s="371" t="s">
        <v>16</v>
      </c>
      <c r="E2845" s="371">
        <v>7.1212121212121202</v>
      </c>
    </row>
    <row r="2846" spans="1:5">
      <c r="A2846" s="371">
        <v>18</v>
      </c>
      <c r="B2846" s="371" t="s">
        <v>86</v>
      </c>
      <c r="C2846" s="371">
        <v>2024</v>
      </c>
      <c r="D2846" s="371" t="s">
        <v>16</v>
      </c>
      <c r="E2846" s="371">
        <v>9.5454545454545503</v>
      </c>
    </row>
    <row r="2847" spans="1:5">
      <c r="A2847" s="371">
        <v>19</v>
      </c>
      <c r="B2847" s="371" t="s">
        <v>87</v>
      </c>
      <c r="C2847" s="371">
        <v>2024</v>
      </c>
      <c r="D2847" s="371" t="s">
        <v>16</v>
      </c>
      <c r="E2847" s="371">
        <v>6.9696969696969697</v>
      </c>
    </row>
    <row r="2848" spans="1:5">
      <c r="A2848" s="371">
        <v>20</v>
      </c>
      <c r="B2848" s="371" t="s">
        <v>88</v>
      </c>
      <c r="C2848" s="371">
        <v>2024</v>
      </c>
      <c r="D2848" s="371" t="s">
        <v>16</v>
      </c>
      <c r="E2848" s="371">
        <v>5</v>
      </c>
    </row>
    <row r="2849" spans="1:5">
      <c r="A2849" s="371">
        <v>23</v>
      </c>
      <c r="B2849" s="371" t="s">
        <v>89</v>
      </c>
      <c r="C2849" s="371">
        <v>2024</v>
      </c>
      <c r="D2849" s="371" t="s">
        <v>16</v>
      </c>
      <c r="E2849" s="371">
        <v>3.7878787878787898</v>
      </c>
    </row>
    <row r="2850" spans="1:5">
      <c r="A2850" s="371">
        <v>25</v>
      </c>
      <c r="B2850" s="371" t="s">
        <v>90</v>
      </c>
      <c r="C2850" s="371">
        <v>2024</v>
      </c>
      <c r="D2850" s="371" t="s">
        <v>16</v>
      </c>
      <c r="E2850" s="371">
        <v>7.7272727272727302</v>
      </c>
    </row>
    <row r="2851" spans="1:5">
      <c r="A2851" s="371">
        <v>27</v>
      </c>
      <c r="B2851" s="371" t="s">
        <v>91</v>
      </c>
      <c r="C2851" s="371">
        <v>2024</v>
      </c>
      <c r="D2851" s="371" t="s">
        <v>16</v>
      </c>
      <c r="E2851" s="371">
        <v>1.6666666666666701</v>
      </c>
    </row>
    <row r="2852" spans="1:5">
      <c r="A2852" s="371">
        <v>41</v>
      </c>
      <c r="B2852" s="371" t="s">
        <v>92</v>
      </c>
      <c r="C2852" s="371">
        <v>2024</v>
      </c>
      <c r="D2852" s="371" t="s">
        <v>16</v>
      </c>
      <c r="E2852" s="371">
        <v>4.5454545454545396</v>
      </c>
    </row>
    <row r="2853" spans="1:5">
      <c r="A2853" s="371">
        <v>44</v>
      </c>
      <c r="B2853" s="371" t="s">
        <v>93</v>
      </c>
      <c r="C2853" s="371">
        <v>2024</v>
      </c>
      <c r="D2853" s="371" t="s">
        <v>16</v>
      </c>
      <c r="E2853" s="371">
        <v>6.6666666666666696</v>
      </c>
    </row>
    <row r="2854" spans="1:5">
      <c r="A2854" s="371">
        <v>47</v>
      </c>
      <c r="B2854" s="371" t="s">
        <v>94</v>
      </c>
      <c r="C2854" s="371">
        <v>2024</v>
      </c>
      <c r="D2854" s="371" t="s">
        <v>16</v>
      </c>
      <c r="E2854" s="371">
        <v>0.75757575757575801</v>
      </c>
    </row>
    <row r="2855" spans="1:5">
      <c r="A2855" s="371">
        <v>50</v>
      </c>
      <c r="B2855" s="371" t="s">
        <v>95</v>
      </c>
      <c r="C2855" s="371">
        <v>2024</v>
      </c>
      <c r="D2855" s="371" t="s">
        <v>16</v>
      </c>
      <c r="E2855" s="371">
        <v>2.8787878787878798</v>
      </c>
    </row>
    <row r="2856" spans="1:5">
      <c r="A2856" s="371">
        <v>52</v>
      </c>
      <c r="B2856" s="371" t="s">
        <v>96</v>
      </c>
      <c r="C2856" s="371">
        <v>2024</v>
      </c>
      <c r="D2856" s="371" t="s">
        <v>16</v>
      </c>
      <c r="E2856" s="371">
        <v>8.0303030303030294</v>
      </c>
    </row>
    <row r="2857" spans="1:5">
      <c r="A2857" s="371">
        <v>54</v>
      </c>
      <c r="B2857" s="371" t="s">
        <v>97</v>
      </c>
      <c r="C2857" s="371">
        <v>2024</v>
      </c>
      <c r="D2857" s="371" t="s">
        <v>16</v>
      </c>
      <c r="E2857" s="371">
        <v>4.0909090909090899</v>
      </c>
    </row>
    <row r="2858" spans="1:5">
      <c r="A2858" s="371">
        <v>63</v>
      </c>
      <c r="B2858" s="371" t="s">
        <v>98</v>
      </c>
      <c r="C2858" s="371">
        <v>2024</v>
      </c>
      <c r="D2858" s="371" t="s">
        <v>16</v>
      </c>
      <c r="E2858" s="371">
        <v>5.60606060606061</v>
      </c>
    </row>
    <row r="2859" spans="1:5">
      <c r="A2859" s="371">
        <v>66</v>
      </c>
      <c r="B2859" s="371" t="s">
        <v>99</v>
      </c>
      <c r="C2859" s="371">
        <v>2024</v>
      </c>
      <c r="D2859" s="371" t="s">
        <v>16</v>
      </c>
      <c r="E2859" s="371">
        <v>3.6363636363636398</v>
      </c>
    </row>
    <row r="2860" spans="1:5">
      <c r="A2860" s="371">
        <v>68</v>
      </c>
      <c r="B2860" s="371" t="s">
        <v>100</v>
      </c>
      <c r="C2860" s="371">
        <v>2024</v>
      </c>
      <c r="D2860" s="371" t="s">
        <v>16</v>
      </c>
      <c r="E2860" s="371">
        <v>9.6969696969697008</v>
      </c>
    </row>
    <row r="2861" spans="1:5">
      <c r="A2861" s="371">
        <v>70</v>
      </c>
      <c r="B2861" s="371" t="s">
        <v>101</v>
      </c>
      <c r="C2861" s="371">
        <v>2024</v>
      </c>
      <c r="D2861" s="371" t="s">
        <v>16</v>
      </c>
      <c r="E2861" s="371">
        <v>7.2727272727272698</v>
      </c>
    </row>
    <row r="2862" spans="1:5">
      <c r="A2862" s="371">
        <v>73</v>
      </c>
      <c r="B2862" s="371" t="s">
        <v>102</v>
      </c>
      <c r="C2862" s="371">
        <v>2024</v>
      </c>
      <c r="D2862" s="371" t="s">
        <v>16</v>
      </c>
      <c r="E2862" s="371">
        <v>7.5757575757575797</v>
      </c>
    </row>
    <row r="2863" spans="1:5">
      <c r="A2863" s="371">
        <v>76</v>
      </c>
      <c r="B2863" s="371" t="s">
        <v>103</v>
      </c>
      <c r="C2863" s="371">
        <v>2024</v>
      </c>
      <c r="D2863" s="371" t="s">
        <v>16</v>
      </c>
      <c r="E2863" s="371">
        <v>1.8181818181818199</v>
      </c>
    </row>
    <row r="2864" spans="1:5">
      <c r="A2864" s="371">
        <v>81</v>
      </c>
      <c r="B2864" s="371" t="s">
        <v>104</v>
      </c>
      <c r="C2864" s="371">
        <v>2024</v>
      </c>
      <c r="D2864" s="371" t="s">
        <v>16</v>
      </c>
      <c r="E2864" s="371">
        <v>1.36363636363636</v>
      </c>
    </row>
    <row r="2865" spans="1:5">
      <c r="A2865" s="371">
        <v>85</v>
      </c>
      <c r="B2865" s="371" t="s">
        <v>105</v>
      </c>
      <c r="C2865" s="371">
        <v>2024</v>
      </c>
      <c r="D2865" s="371" t="s">
        <v>16</v>
      </c>
      <c r="E2865" s="371">
        <v>3.0303030303030298</v>
      </c>
    </row>
    <row r="2866" spans="1:5">
      <c r="A2866" s="371">
        <v>86</v>
      </c>
      <c r="B2866" s="371" t="s">
        <v>106</v>
      </c>
      <c r="C2866" s="371">
        <v>2024</v>
      </c>
      <c r="D2866" s="371" t="s">
        <v>16</v>
      </c>
      <c r="E2866" s="371">
        <v>6.3636363636363598</v>
      </c>
    </row>
    <row r="2867" spans="1:5">
      <c r="A2867" s="371">
        <v>88</v>
      </c>
      <c r="B2867" s="371" t="s">
        <v>107</v>
      </c>
      <c r="C2867" s="371">
        <v>2024</v>
      </c>
      <c r="D2867" s="371" t="s">
        <v>16</v>
      </c>
      <c r="E2867" s="371">
        <v>2.4242424242424199</v>
      </c>
    </row>
    <row r="2868" spans="1:5">
      <c r="A2868" s="371">
        <v>91</v>
      </c>
      <c r="B2868" s="371" t="s">
        <v>108</v>
      </c>
      <c r="C2868" s="371">
        <v>2024</v>
      </c>
      <c r="D2868" s="371" t="s">
        <v>16</v>
      </c>
      <c r="E2868" s="371">
        <v>0.30303030303030298</v>
      </c>
    </row>
    <row r="2869" spans="1:5">
      <c r="A2869" s="371">
        <v>94</v>
      </c>
      <c r="B2869" s="371" t="s">
        <v>109</v>
      </c>
      <c r="C2869" s="371">
        <v>2024</v>
      </c>
      <c r="D2869" s="371" t="s">
        <v>16</v>
      </c>
      <c r="E2869" s="371">
        <v>2.1212121212121202</v>
      </c>
    </row>
    <row r="2870" spans="1:5">
      <c r="A2870" s="371">
        <v>95</v>
      </c>
      <c r="B2870" s="371" t="s">
        <v>110</v>
      </c>
      <c r="C2870" s="371">
        <v>2024</v>
      </c>
      <c r="D2870" s="371" t="s">
        <v>16</v>
      </c>
      <c r="E2870" s="371">
        <v>3.1818181818181799</v>
      </c>
    </row>
    <row r="2871" spans="1:5">
      <c r="A2871" s="371">
        <v>97</v>
      </c>
      <c r="B2871" s="371" t="s">
        <v>111</v>
      </c>
      <c r="C2871" s="371">
        <v>2024</v>
      </c>
      <c r="D2871" s="371" t="s">
        <v>16</v>
      </c>
      <c r="E2871" s="371">
        <v>1.2121212121212099</v>
      </c>
    </row>
    <row r="2872" spans="1:5">
      <c r="A2872" s="371">
        <v>99</v>
      </c>
      <c r="B2872" s="371" t="s">
        <v>112</v>
      </c>
      <c r="C2872" s="371">
        <v>2024</v>
      </c>
      <c r="D2872" s="371" t="s">
        <v>16</v>
      </c>
      <c r="E2872" s="371">
        <v>9.0909090909090899</v>
      </c>
    </row>
    <row r="2873" spans="1:5">
      <c r="A2873" s="371">
        <v>5</v>
      </c>
      <c r="B2873" s="371" t="s">
        <v>79</v>
      </c>
      <c r="C2873" s="371">
        <v>2023</v>
      </c>
      <c r="D2873" s="371" t="s">
        <v>16</v>
      </c>
      <c r="E2873" s="371">
        <v>3.4848484848484902</v>
      </c>
    </row>
    <row r="2874" spans="1:5">
      <c r="A2874" s="371">
        <v>8</v>
      </c>
      <c r="B2874" s="371" t="s">
        <v>81</v>
      </c>
      <c r="C2874" s="371">
        <v>2023</v>
      </c>
      <c r="D2874" s="371" t="s">
        <v>16</v>
      </c>
      <c r="E2874" s="371">
        <v>1.0606060606060601</v>
      </c>
    </row>
    <row r="2875" spans="1:5">
      <c r="A2875" s="371">
        <v>11</v>
      </c>
      <c r="B2875" s="371" t="s">
        <v>82</v>
      </c>
      <c r="C2875" s="371">
        <v>2023</v>
      </c>
      <c r="D2875" s="371" t="s">
        <v>16</v>
      </c>
      <c r="E2875" s="371">
        <v>0.45454545454545497</v>
      </c>
    </row>
    <row r="2876" spans="1:5">
      <c r="A2876" s="371">
        <v>13</v>
      </c>
      <c r="B2876" s="371" t="s">
        <v>83</v>
      </c>
      <c r="C2876" s="371">
        <v>2023</v>
      </c>
      <c r="D2876" s="371" t="s">
        <v>16</v>
      </c>
      <c r="E2876" s="371">
        <v>7.8787878787878798</v>
      </c>
    </row>
    <row r="2877" spans="1:5">
      <c r="A2877" s="371">
        <v>15</v>
      </c>
      <c r="B2877" s="371" t="s">
        <v>84</v>
      </c>
      <c r="C2877" s="371">
        <v>2023</v>
      </c>
      <c r="D2877" s="371" t="s">
        <v>16</v>
      </c>
      <c r="E2877" s="371">
        <v>9.3939393939393891</v>
      </c>
    </row>
    <row r="2878" spans="1:5">
      <c r="A2878" s="371">
        <v>17</v>
      </c>
      <c r="B2878" s="371" t="s">
        <v>85</v>
      </c>
      <c r="C2878" s="371">
        <v>2023</v>
      </c>
      <c r="D2878" s="371" t="s">
        <v>16</v>
      </c>
      <c r="E2878" s="371">
        <v>6.5151515151515103</v>
      </c>
    </row>
    <row r="2879" spans="1:5">
      <c r="A2879" s="371">
        <v>18</v>
      </c>
      <c r="B2879" s="371" t="s">
        <v>86</v>
      </c>
      <c r="C2879" s="371">
        <v>2023</v>
      </c>
      <c r="D2879" s="371" t="s">
        <v>16</v>
      </c>
      <c r="E2879" s="371">
        <v>8.1818181818181799</v>
      </c>
    </row>
    <row r="2880" spans="1:5">
      <c r="A2880" s="371">
        <v>19</v>
      </c>
      <c r="B2880" s="371" t="s">
        <v>87</v>
      </c>
      <c r="C2880" s="371">
        <v>2023</v>
      </c>
      <c r="D2880" s="371" t="s">
        <v>16</v>
      </c>
      <c r="E2880" s="371">
        <v>5.7575757575757596</v>
      </c>
    </row>
    <row r="2881" spans="1:5">
      <c r="A2881" s="371">
        <v>20</v>
      </c>
      <c r="B2881" s="371" t="s">
        <v>88</v>
      </c>
      <c r="C2881" s="371">
        <v>2023</v>
      </c>
      <c r="D2881" s="371" t="s">
        <v>16</v>
      </c>
      <c r="E2881" s="371">
        <v>5.3030303030303001</v>
      </c>
    </row>
    <row r="2882" spans="1:5">
      <c r="A2882" s="371">
        <v>23</v>
      </c>
      <c r="B2882" s="371" t="s">
        <v>89</v>
      </c>
      <c r="C2882" s="371">
        <v>2023</v>
      </c>
      <c r="D2882" s="371" t="s">
        <v>16</v>
      </c>
      <c r="E2882" s="371">
        <v>6.2121212121212102</v>
      </c>
    </row>
    <row r="2883" spans="1:5">
      <c r="A2883" s="371">
        <v>25</v>
      </c>
      <c r="B2883" s="371" t="s">
        <v>90</v>
      </c>
      <c r="C2883" s="371">
        <v>2023</v>
      </c>
      <c r="D2883" s="371" t="s">
        <v>16</v>
      </c>
      <c r="E2883" s="371">
        <v>2.5757575757575801</v>
      </c>
    </row>
    <row r="2884" spans="1:5">
      <c r="A2884" s="371">
        <v>27</v>
      </c>
      <c r="B2884" s="371" t="s">
        <v>91</v>
      </c>
      <c r="C2884" s="371">
        <v>2023</v>
      </c>
      <c r="D2884" s="371" t="s">
        <v>16</v>
      </c>
      <c r="E2884" s="371">
        <v>2.7272727272727302</v>
      </c>
    </row>
    <row r="2885" spans="1:5">
      <c r="A2885" s="371">
        <v>41</v>
      </c>
      <c r="B2885" s="371" t="s">
        <v>92</v>
      </c>
      <c r="C2885" s="371">
        <v>2023</v>
      </c>
      <c r="D2885" s="371" t="s">
        <v>16</v>
      </c>
      <c r="E2885" s="371">
        <v>3.9393939393939399</v>
      </c>
    </row>
    <row r="2886" spans="1:5">
      <c r="A2886" s="371">
        <v>44</v>
      </c>
      <c r="B2886" s="371" t="s">
        <v>93</v>
      </c>
      <c r="C2886" s="371">
        <v>2023</v>
      </c>
      <c r="D2886" s="371" t="s">
        <v>16</v>
      </c>
      <c r="E2886" s="371">
        <v>1.51515151515152</v>
      </c>
    </row>
    <row r="2887" spans="1:5">
      <c r="A2887" s="371">
        <v>47</v>
      </c>
      <c r="B2887" s="371" t="s">
        <v>94</v>
      </c>
      <c r="C2887" s="371">
        <v>2023</v>
      </c>
      <c r="D2887" s="371" t="s">
        <v>16</v>
      </c>
      <c r="E2887" s="371">
        <v>8.6363636363636402</v>
      </c>
    </row>
    <row r="2888" spans="1:5">
      <c r="A2888" s="371">
        <v>50</v>
      </c>
      <c r="B2888" s="371" t="s">
        <v>95</v>
      </c>
      <c r="C2888" s="371">
        <v>2023</v>
      </c>
      <c r="D2888" s="371" t="s">
        <v>16</v>
      </c>
      <c r="E2888" s="371">
        <v>3.3333333333333299</v>
      </c>
    </row>
    <row r="2889" spans="1:5">
      <c r="A2889" s="371">
        <v>52</v>
      </c>
      <c r="B2889" s="371" t="s">
        <v>96</v>
      </c>
      <c r="C2889" s="371">
        <v>2023</v>
      </c>
      <c r="D2889" s="371" t="s">
        <v>16</v>
      </c>
      <c r="E2889" s="371">
        <v>8.4848484848484809</v>
      </c>
    </row>
    <row r="2890" spans="1:5">
      <c r="A2890" s="371">
        <v>54</v>
      </c>
      <c r="B2890" s="371" t="s">
        <v>97</v>
      </c>
      <c r="C2890" s="371">
        <v>2023</v>
      </c>
      <c r="D2890" s="371" t="s">
        <v>16</v>
      </c>
      <c r="E2890" s="371">
        <v>8.7878787878787907</v>
      </c>
    </row>
    <row r="2891" spans="1:5">
      <c r="A2891" s="371">
        <v>63</v>
      </c>
      <c r="B2891" s="371" t="s">
        <v>98</v>
      </c>
      <c r="C2891" s="371">
        <v>2023</v>
      </c>
      <c r="D2891" s="371" t="s">
        <v>16</v>
      </c>
      <c r="E2891" s="371">
        <v>9.8484848484848495</v>
      </c>
    </row>
    <row r="2892" spans="1:5">
      <c r="A2892" s="371">
        <v>66</v>
      </c>
      <c r="B2892" s="371" t="s">
        <v>99</v>
      </c>
      <c r="C2892" s="371">
        <v>2023</v>
      </c>
      <c r="D2892" s="371" t="s">
        <v>16</v>
      </c>
      <c r="E2892" s="371">
        <v>8.9393939393939394</v>
      </c>
    </row>
    <row r="2893" spans="1:5">
      <c r="A2893" s="371">
        <v>68</v>
      </c>
      <c r="B2893" s="371" t="s">
        <v>100</v>
      </c>
      <c r="C2893" s="371">
        <v>2023</v>
      </c>
      <c r="D2893" s="371" t="s">
        <v>16</v>
      </c>
      <c r="E2893" s="371">
        <v>4.39393939393939</v>
      </c>
    </row>
    <row r="2894" spans="1:5">
      <c r="A2894" s="371">
        <v>70</v>
      </c>
      <c r="B2894" s="371" t="s">
        <v>101</v>
      </c>
      <c r="C2894" s="371">
        <v>2023</v>
      </c>
      <c r="D2894" s="371" t="s">
        <v>16</v>
      </c>
      <c r="E2894" s="371">
        <v>5.1515151515151496</v>
      </c>
    </row>
    <row r="2895" spans="1:5">
      <c r="A2895" s="371">
        <v>73</v>
      </c>
      <c r="B2895" s="371" t="s">
        <v>102</v>
      </c>
      <c r="C2895" s="371">
        <v>2023</v>
      </c>
      <c r="D2895" s="371" t="s">
        <v>16</v>
      </c>
      <c r="E2895" s="371">
        <v>8.3333333333333304</v>
      </c>
    </row>
    <row r="2896" spans="1:5">
      <c r="A2896" s="371">
        <v>76</v>
      </c>
      <c r="B2896" s="371" t="s">
        <v>103</v>
      </c>
      <c r="C2896" s="371">
        <v>2023</v>
      </c>
      <c r="D2896" s="371" t="s">
        <v>16</v>
      </c>
      <c r="E2896" s="371">
        <v>6.8181818181818201</v>
      </c>
    </row>
    <row r="2897" spans="1:5">
      <c r="A2897" s="371">
        <v>81</v>
      </c>
      <c r="B2897" s="371" t="s">
        <v>104</v>
      </c>
      <c r="C2897" s="371">
        <v>2023</v>
      </c>
      <c r="D2897" s="371" t="s">
        <v>16</v>
      </c>
      <c r="E2897" s="371">
        <v>2.2727272727272698</v>
      </c>
    </row>
    <row r="2898" spans="1:5">
      <c r="A2898" s="371">
        <v>85</v>
      </c>
      <c r="B2898" s="371" t="s">
        <v>105</v>
      </c>
      <c r="C2898" s="371">
        <v>2023</v>
      </c>
      <c r="D2898" s="371" t="s">
        <v>16</v>
      </c>
      <c r="E2898" s="371">
        <v>4.2424242424242404</v>
      </c>
    </row>
    <row r="2899" spans="1:5">
      <c r="A2899" s="371">
        <v>86</v>
      </c>
      <c r="B2899" s="371" t="s">
        <v>106</v>
      </c>
      <c r="C2899" s="371">
        <v>2023</v>
      </c>
      <c r="D2899" s="371" t="s">
        <v>16</v>
      </c>
      <c r="E2899" s="371">
        <v>7.4242424242424203</v>
      </c>
    </row>
    <row r="2900" spans="1:5">
      <c r="A2900" s="371">
        <v>88</v>
      </c>
      <c r="B2900" s="371" t="s">
        <v>107</v>
      </c>
      <c r="C2900" s="371">
        <v>2023</v>
      </c>
      <c r="D2900" s="371" t="s">
        <v>16</v>
      </c>
      <c r="E2900" s="371">
        <v>0.15151515151515199</v>
      </c>
    </row>
    <row r="2901" spans="1:5">
      <c r="A2901" s="371">
        <v>91</v>
      </c>
      <c r="B2901" s="371" t="s">
        <v>108</v>
      </c>
      <c r="C2901" s="371">
        <v>2023</v>
      </c>
      <c r="D2901" s="371" t="s">
        <v>16</v>
      </c>
      <c r="E2901" s="371">
        <v>6.0606060606060597</v>
      </c>
    </row>
    <row r="2902" spans="1:5">
      <c r="A2902" s="371">
        <v>94</v>
      </c>
      <c r="B2902" s="371" t="s">
        <v>109</v>
      </c>
      <c r="C2902" s="371">
        <v>2023</v>
      </c>
      <c r="D2902" s="371" t="s">
        <v>16</v>
      </c>
      <c r="E2902" s="371">
        <v>4.6969696969696999</v>
      </c>
    </row>
    <row r="2903" spans="1:5">
      <c r="A2903" s="371">
        <v>95</v>
      </c>
      <c r="B2903" s="371" t="s">
        <v>110</v>
      </c>
      <c r="C2903" s="371">
        <v>2023</v>
      </c>
      <c r="D2903" s="371" t="s">
        <v>16</v>
      </c>
      <c r="E2903" s="371">
        <v>0.90909090909090895</v>
      </c>
    </row>
    <row r="2904" spans="1:5">
      <c r="A2904" s="371">
        <v>97</v>
      </c>
      <c r="B2904" s="371" t="s">
        <v>111</v>
      </c>
      <c r="C2904" s="371">
        <v>2023</v>
      </c>
      <c r="D2904" s="371" t="s">
        <v>16</v>
      </c>
      <c r="E2904" s="371">
        <v>0.60606060606060597</v>
      </c>
    </row>
    <row r="2905" spans="1:5">
      <c r="A2905" s="371">
        <v>99</v>
      </c>
      <c r="B2905" s="371" t="s">
        <v>112</v>
      </c>
      <c r="C2905" s="371">
        <v>2023</v>
      </c>
      <c r="D2905" s="371" t="s">
        <v>16</v>
      </c>
      <c r="E2905" s="371">
        <v>10</v>
      </c>
    </row>
    <row r="2906" spans="1:5">
      <c r="A2906" s="371">
        <v>5</v>
      </c>
      <c r="B2906" s="371" t="s">
        <v>79</v>
      </c>
      <c r="C2906" s="371">
        <v>2024</v>
      </c>
      <c r="D2906" s="371" t="s">
        <v>17</v>
      </c>
      <c r="E2906" s="371">
        <v>1.6666666666666701</v>
      </c>
    </row>
    <row r="2907" spans="1:5">
      <c r="A2907" s="371">
        <v>8</v>
      </c>
      <c r="B2907" s="371" t="s">
        <v>81</v>
      </c>
      <c r="C2907" s="371">
        <v>2024</v>
      </c>
      <c r="D2907" s="371" t="s">
        <v>17</v>
      </c>
      <c r="E2907" s="371">
        <v>4.5454545454545396</v>
      </c>
    </row>
    <row r="2908" spans="1:5">
      <c r="A2908" s="371">
        <v>11</v>
      </c>
      <c r="B2908" s="371" t="s">
        <v>82</v>
      </c>
      <c r="C2908" s="371">
        <v>2024</v>
      </c>
      <c r="D2908" s="371" t="s">
        <v>17</v>
      </c>
      <c r="E2908" s="371">
        <v>6.3636363636363598</v>
      </c>
    </row>
    <row r="2909" spans="1:5">
      <c r="A2909" s="371">
        <v>13</v>
      </c>
      <c r="B2909" s="371" t="s">
        <v>83</v>
      </c>
      <c r="C2909" s="371">
        <v>2024</v>
      </c>
      <c r="D2909" s="371" t="s">
        <v>17</v>
      </c>
      <c r="E2909" s="371">
        <v>4.2424242424242404</v>
      </c>
    </row>
    <row r="2910" spans="1:5">
      <c r="A2910" s="371">
        <v>15</v>
      </c>
      <c r="B2910" s="371" t="s">
        <v>84</v>
      </c>
      <c r="C2910" s="371">
        <v>2024</v>
      </c>
      <c r="D2910" s="371" t="s">
        <v>17</v>
      </c>
      <c r="E2910" s="371">
        <v>0.90909090909090895</v>
      </c>
    </row>
    <row r="2911" spans="1:5">
      <c r="A2911" s="371">
        <v>17</v>
      </c>
      <c r="B2911" s="371" t="s">
        <v>85</v>
      </c>
      <c r="C2911" s="371">
        <v>2024</v>
      </c>
      <c r="D2911" s="371" t="s">
        <v>17</v>
      </c>
      <c r="E2911" s="371">
        <v>5</v>
      </c>
    </row>
    <row r="2912" spans="1:5">
      <c r="A2912" s="371">
        <v>18</v>
      </c>
      <c r="B2912" s="371" t="s">
        <v>86</v>
      </c>
      <c r="C2912" s="371">
        <v>2024</v>
      </c>
      <c r="D2912" s="371" t="s">
        <v>17</v>
      </c>
      <c r="E2912" s="371">
        <v>6.2121212121212102</v>
      </c>
    </row>
    <row r="2913" spans="1:5">
      <c r="A2913" s="371">
        <v>19</v>
      </c>
      <c r="B2913" s="371" t="s">
        <v>87</v>
      </c>
      <c r="C2913" s="371">
        <v>2024</v>
      </c>
      <c r="D2913" s="371" t="s">
        <v>17</v>
      </c>
      <c r="E2913" s="371">
        <v>5.9090909090909101</v>
      </c>
    </row>
    <row r="2914" spans="1:5">
      <c r="A2914" s="371">
        <v>20</v>
      </c>
      <c r="B2914" s="371" t="s">
        <v>88</v>
      </c>
      <c r="C2914" s="371">
        <v>2024</v>
      </c>
      <c r="D2914" s="371" t="s">
        <v>17</v>
      </c>
      <c r="E2914" s="371">
        <v>5.60606060606061</v>
      </c>
    </row>
    <row r="2915" spans="1:5">
      <c r="A2915" s="371">
        <v>23</v>
      </c>
      <c r="B2915" s="371" t="s">
        <v>89</v>
      </c>
      <c r="C2915" s="371">
        <v>2024</v>
      </c>
      <c r="D2915" s="371" t="s">
        <v>17</v>
      </c>
      <c r="E2915" s="371">
        <v>3.9393939393939399</v>
      </c>
    </row>
    <row r="2916" spans="1:5">
      <c r="A2916" s="371">
        <v>25</v>
      </c>
      <c r="B2916" s="371" t="s">
        <v>90</v>
      </c>
      <c r="C2916" s="371">
        <v>2024</v>
      </c>
      <c r="D2916" s="371" t="s">
        <v>17</v>
      </c>
      <c r="E2916" s="371">
        <v>2.2727272727272698</v>
      </c>
    </row>
    <row r="2917" spans="1:5">
      <c r="A2917" s="371">
        <v>27</v>
      </c>
      <c r="B2917" s="371" t="s">
        <v>91</v>
      </c>
      <c r="C2917" s="371">
        <v>2024</v>
      </c>
      <c r="D2917" s="371" t="s">
        <v>17</v>
      </c>
      <c r="E2917" s="371">
        <v>9.5454545454545503</v>
      </c>
    </row>
    <row r="2918" spans="1:5">
      <c r="A2918" s="371">
        <v>41</v>
      </c>
      <c r="B2918" s="371" t="s">
        <v>92</v>
      </c>
      <c r="C2918" s="371">
        <v>2024</v>
      </c>
      <c r="D2918" s="371" t="s">
        <v>17</v>
      </c>
      <c r="E2918" s="371">
        <v>7.5757575757575797</v>
      </c>
    </row>
    <row r="2919" spans="1:5">
      <c r="A2919" s="371">
        <v>44</v>
      </c>
      <c r="B2919" s="371" t="s">
        <v>93</v>
      </c>
      <c r="C2919" s="371">
        <v>2024</v>
      </c>
      <c r="D2919" s="371" t="s">
        <v>17</v>
      </c>
      <c r="E2919" s="371">
        <v>3.3333333333333299</v>
      </c>
    </row>
    <row r="2920" spans="1:5">
      <c r="A2920" s="371">
        <v>47</v>
      </c>
      <c r="B2920" s="371" t="s">
        <v>94</v>
      </c>
      <c r="C2920" s="371">
        <v>2024</v>
      </c>
      <c r="D2920" s="371" t="s">
        <v>17</v>
      </c>
      <c r="E2920" s="371">
        <v>6.8181818181818201</v>
      </c>
    </row>
    <row r="2921" spans="1:5">
      <c r="A2921" s="371">
        <v>50</v>
      </c>
      <c r="B2921" s="371" t="s">
        <v>95</v>
      </c>
      <c r="C2921" s="371">
        <v>2024</v>
      </c>
      <c r="D2921" s="371" t="s">
        <v>17</v>
      </c>
      <c r="E2921" s="371">
        <v>3.4848484848484902</v>
      </c>
    </row>
    <row r="2922" spans="1:5">
      <c r="A2922" s="371">
        <v>52</v>
      </c>
      <c r="B2922" s="371" t="s">
        <v>96</v>
      </c>
      <c r="C2922" s="371">
        <v>2024</v>
      </c>
      <c r="D2922" s="371" t="s">
        <v>17</v>
      </c>
      <c r="E2922" s="371">
        <v>1.51515151515152</v>
      </c>
    </row>
    <row r="2923" spans="1:5">
      <c r="A2923" s="371">
        <v>54</v>
      </c>
      <c r="B2923" s="371" t="s">
        <v>97</v>
      </c>
      <c r="C2923" s="371">
        <v>2024</v>
      </c>
      <c r="D2923" s="371" t="s">
        <v>17</v>
      </c>
      <c r="E2923" s="371">
        <v>9.2424242424242404</v>
      </c>
    </row>
    <row r="2924" spans="1:5">
      <c r="A2924" s="371">
        <v>63</v>
      </c>
      <c r="B2924" s="371" t="s">
        <v>98</v>
      </c>
      <c r="C2924" s="371">
        <v>2024</v>
      </c>
      <c r="D2924" s="371" t="s">
        <v>17</v>
      </c>
      <c r="E2924" s="371">
        <v>7.7272727272727302</v>
      </c>
    </row>
    <row r="2925" spans="1:5">
      <c r="A2925" s="371">
        <v>66</v>
      </c>
      <c r="B2925" s="371" t="s">
        <v>99</v>
      </c>
      <c r="C2925" s="371">
        <v>2024</v>
      </c>
      <c r="D2925" s="371" t="s">
        <v>17</v>
      </c>
      <c r="E2925" s="371">
        <v>0.30303030303030298</v>
      </c>
    </row>
    <row r="2926" spans="1:5">
      <c r="A2926" s="371">
        <v>68</v>
      </c>
      <c r="B2926" s="371" t="s">
        <v>100</v>
      </c>
      <c r="C2926" s="371">
        <v>2024</v>
      </c>
      <c r="D2926" s="371" t="s">
        <v>17</v>
      </c>
      <c r="E2926" s="371">
        <v>2.5757575757575801</v>
      </c>
    </row>
    <row r="2927" spans="1:5">
      <c r="A2927" s="371">
        <v>70</v>
      </c>
      <c r="B2927" s="371" t="s">
        <v>101</v>
      </c>
      <c r="C2927" s="371">
        <v>2024</v>
      </c>
      <c r="D2927" s="371" t="s">
        <v>17</v>
      </c>
      <c r="E2927" s="371">
        <v>5.7575757575757596</v>
      </c>
    </row>
    <row r="2928" spans="1:5">
      <c r="A2928" s="371">
        <v>73</v>
      </c>
      <c r="B2928" s="371" t="s">
        <v>102</v>
      </c>
      <c r="C2928" s="371">
        <v>2024</v>
      </c>
      <c r="D2928" s="371" t="s">
        <v>17</v>
      </c>
      <c r="E2928" s="371">
        <v>2.1212121212121202</v>
      </c>
    </row>
    <row r="2929" spans="1:5">
      <c r="A2929" s="371">
        <v>76</v>
      </c>
      <c r="B2929" s="371" t="s">
        <v>103</v>
      </c>
      <c r="C2929" s="371">
        <v>2024</v>
      </c>
      <c r="D2929" s="371" t="s">
        <v>17</v>
      </c>
      <c r="E2929" s="371">
        <v>3.0303030303030298</v>
      </c>
    </row>
    <row r="2930" spans="1:5">
      <c r="A2930" s="371">
        <v>81</v>
      </c>
      <c r="B2930" s="371" t="s">
        <v>104</v>
      </c>
      <c r="C2930" s="371">
        <v>2024</v>
      </c>
      <c r="D2930" s="371" t="s">
        <v>17</v>
      </c>
      <c r="E2930" s="371">
        <v>5.3030303030303001</v>
      </c>
    </row>
    <row r="2931" spans="1:5">
      <c r="A2931" s="371">
        <v>85</v>
      </c>
      <c r="B2931" s="371" t="s">
        <v>105</v>
      </c>
      <c r="C2931" s="371">
        <v>2024</v>
      </c>
      <c r="D2931" s="371" t="s">
        <v>17</v>
      </c>
      <c r="E2931" s="371">
        <v>3.7878787878787898</v>
      </c>
    </row>
    <row r="2932" spans="1:5">
      <c r="A2932" s="371">
        <v>86</v>
      </c>
      <c r="B2932" s="371" t="s">
        <v>106</v>
      </c>
      <c r="C2932" s="371">
        <v>2024</v>
      </c>
      <c r="D2932" s="371" t="s">
        <v>17</v>
      </c>
      <c r="E2932" s="371">
        <v>10</v>
      </c>
    </row>
    <row r="2933" spans="1:5">
      <c r="A2933" s="371">
        <v>88</v>
      </c>
      <c r="B2933" s="371" t="s">
        <v>107</v>
      </c>
      <c r="C2933" s="371">
        <v>2024</v>
      </c>
      <c r="D2933" s="371" t="s">
        <v>17</v>
      </c>
      <c r="E2933" s="371">
        <v>2.8787878787878798</v>
      </c>
    </row>
    <row r="2934" spans="1:5">
      <c r="A2934" s="371">
        <v>91</v>
      </c>
      <c r="B2934" s="371" t="s">
        <v>108</v>
      </c>
      <c r="C2934" s="371">
        <v>2024</v>
      </c>
      <c r="D2934" s="371" t="s">
        <v>17</v>
      </c>
      <c r="E2934" s="371">
        <v>1.0606060606060601</v>
      </c>
    </row>
    <row r="2935" spans="1:5">
      <c r="A2935" s="371">
        <v>94</v>
      </c>
      <c r="B2935" s="371" t="s">
        <v>109</v>
      </c>
      <c r="C2935" s="371">
        <v>2024</v>
      </c>
      <c r="D2935" s="371" t="s">
        <v>17</v>
      </c>
      <c r="E2935" s="371">
        <v>9.6969696969697008</v>
      </c>
    </row>
    <row r="2936" spans="1:5">
      <c r="A2936" s="371">
        <v>95</v>
      </c>
      <c r="B2936" s="371" t="s">
        <v>110</v>
      </c>
      <c r="C2936" s="371">
        <v>2024</v>
      </c>
      <c r="D2936" s="371" t="s">
        <v>17</v>
      </c>
      <c r="E2936" s="371">
        <v>9.3939393939393891</v>
      </c>
    </row>
    <row r="2937" spans="1:5">
      <c r="A2937" s="371">
        <v>97</v>
      </c>
      <c r="B2937" s="371" t="s">
        <v>111</v>
      </c>
      <c r="C2937" s="371">
        <v>2024</v>
      </c>
      <c r="D2937" s="371" t="s">
        <v>17</v>
      </c>
      <c r="E2937" s="371">
        <v>5.1515151515151496</v>
      </c>
    </row>
    <row r="2938" spans="1:5">
      <c r="A2938" s="371">
        <v>99</v>
      </c>
      <c r="B2938" s="371" t="s">
        <v>112</v>
      </c>
      <c r="C2938" s="371">
        <v>2024</v>
      </c>
      <c r="D2938" s="371" t="s">
        <v>17</v>
      </c>
      <c r="E2938" s="371">
        <v>1.36363636363636</v>
      </c>
    </row>
    <row r="2939" spans="1:5">
      <c r="A2939" s="371">
        <v>5</v>
      </c>
      <c r="B2939" s="371" t="s">
        <v>79</v>
      </c>
      <c r="C2939" s="371">
        <v>2023</v>
      </c>
      <c r="D2939" s="371" t="s">
        <v>17</v>
      </c>
      <c r="E2939" s="371">
        <v>2.7272727272727302</v>
      </c>
    </row>
    <row r="2940" spans="1:5">
      <c r="A2940" s="371">
        <v>8</v>
      </c>
      <c r="B2940" s="371" t="s">
        <v>81</v>
      </c>
      <c r="C2940" s="371">
        <v>2023</v>
      </c>
      <c r="D2940" s="371" t="s">
        <v>17</v>
      </c>
      <c r="E2940" s="371">
        <v>9.8484848484848495</v>
      </c>
    </row>
    <row r="2941" spans="1:5">
      <c r="A2941" s="371">
        <v>11</v>
      </c>
      <c r="B2941" s="371" t="s">
        <v>82</v>
      </c>
      <c r="C2941" s="371">
        <v>2023</v>
      </c>
      <c r="D2941" s="371" t="s">
        <v>17</v>
      </c>
      <c r="E2941" s="371">
        <v>8.0303030303030294</v>
      </c>
    </row>
    <row r="2942" spans="1:5">
      <c r="A2942" s="371">
        <v>13</v>
      </c>
      <c r="B2942" s="371" t="s">
        <v>83</v>
      </c>
      <c r="C2942" s="371">
        <v>2023</v>
      </c>
      <c r="D2942" s="371" t="s">
        <v>17</v>
      </c>
      <c r="E2942" s="371">
        <v>6.9696969696969697</v>
      </c>
    </row>
    <row r="2943" spans="1:5">
      <c r="A2943" s="371">
        <v>15</v>
      </c>
      <c r="B2943" s="371" t="s">
        <v>84</v>
      </c>
      <c r="C2943" s="371">
        <v>2023</v>
      </c>
      <c r="D2943" s="371" t="s">
        <v>17</v>
      </c>
      <c r="E2943" s="371">
        <v>1.2121212121212099</v>
      </c>
    </row>
    <row r="2944" spans="1:5">
      <c r="A2944" s="371">
        <v>17</v>
      </c>
      <c r="B2944" s="371" t="s">
        <v>85</v>
      </c>
      <c r="C2944" s="371">
        <v>2023</v>
      </c>
      <c r="D2944" s="371" t="s">
        <v>17</v>
      </c>
      <c r="E2944" s="371">
        <v>4.8484848484848504</v>
      </c>
    </row>
    <row r="2945" spans="1:5">
      <c r="A2945" s="371">
        <v>18</v>
      </c>
      <c r="B2945" s="371" t="s">
        <v>86</v>
      </c>
      <c r="C2945" s="371">
        <v>2023</v>
      </c>
      <c r="D2945" s="371" t="s">
        <v>17</v>
      </c>
      <c r="E2945" s="371">
        <v>1.8181818181818199</v>
      </c>
    </row>
    <row r="2946" spans="1:5">
      <c r="A2946" s="371">
        <v>19</v>
      </c>
      <c r="B2946" s="371" t="s">
        <v>87</v>
      </c>
      <c r="C2946" s="371">
        <v>2023</v>
      </c>
      <c r="D2946" s="371" t="s">
        <v>17</v>
      </c>
      <c r="E2946" s="371">
        <v>0.75757575757575801</v>
      </c>
    </row>
    <row r="2947" spans="1:5">
      <c r="A2947" s="371">
        <v>20</v>
      </c>
      <c r="B2947" s="371" t="s">
        <v>88</v>
      </c>
      <c r="C2947" s="371">
        <v>2023</v>
      </c>
      <c r="D2947" s="371" t="s">
        <v>17</v>
      </c>
      <c r="E2947" s="371">
        <v>3.6363636363636398</v>
      </c>
    </row>
    <row r="2948" spans="1:5">
      <c r="A2948" s="371">
        <v>23</v>
      </c>
      <c r="B2948" s="371" t="s">
        <v>89</v>
      </c>
      <c r="C2948" s="371">
        <v>2023</v>
      </c>
      <c r="D2948" s="371" t="s">
        <v>17</v>
      </c>
      <c r="E2948" s="371">
        <v>0.45454545454545497</v>
      </c>
    </row>
    <row r="2949" spans="1:5">
      <c r="A2949" s="371">
        <v>25</v>
      </c>
      <c r="B2949" s="371" t="s">
        <v>90</v>
      </c>
      <c r="C2949" s="371">
        <v>2023</v>
      </c>
      <c r="D2949" s="371" t="s">
        <v>17</v>
      </c>
      <c r="E2949" s="371">
        <v>7.8787878787878798</v>
      </c>
    </row>
    <row r="2950" spans="1:5">
      <c r="A2950" s="371">
        <v>27</v>
      </c>
      <c r="B2950" s="371" t="s">
        <v>91</v>
      </c>
      <c r="C2950" s="371">
        <v>2023</v>
      </c>
      <c r="D2950" s="371" t="s">
        <v>17</v>
      </c>
      <c r="E2950" s="371">
        <v>8.7878787878787907</v>
      </c>
    </row>
    <row r="2951" spans="1:5">
      <c r="A2951" s="371">
        <v>41</v>
      </c>
      <c r="B2951" s="371" t="s">
        <v>92</v>
      </c>
      <c r="C2951" s="371">
        <v>2023</v>
      </c>
      <c r="D2951" s="371" t="s">
        <v>17</v>
      </c>
      <c r="E2951" s="371">
        <v>5.4545454545454497</v>
      </c>
    </row>
    <row r="2952" spans="1:5">
      <c r="A2952" s="371">
        <v>44</v>
      </c>
      <c r="B2952" s="371" t="s">
        <v>93</v>
      </c>
      <c r="C2952" s="371">
        <v>2023</v>
      </c>
      <c r="D2952" s="371" t="s">
        <v>17</v>
      </c>
      <c r="E2952" s="371">
        <v>7.4242424242424203</v>
      </c>
    </row>
    <row r="2953" spans="1:5">
      <c r="A2953" s="371">
        <v>47</v>
      </c>
      <c r="B2953" s="371" t="s">
        <v>94</v>
      </c>
      <c r="C2953" s="371">
        <v>2023</v>
      </c>
      <c r="D2953" s="371" t="s">
        <v>17</v>
      </c>
      <c r="E2953" s="371">
        <v>9.0909090909090899</v>
      </c>
    </row>
    <row r="2954" spans="1:5">
      <c r="A2954" s="371">
        <v>50</v>
      </c>
      <c r="B2954" s="371" t="s">
        <v>95</v>
      </c>
      <c r="C2954" s="371">
        <v>2023</v>
      </c>
      <c r="D2954" s="371" t="s">
        <v>17</v>
      </c>
      <c r="E2954" s="371">
        <v>0.60606060606060597</v>
      </c>
    </row>
    <row r="2955" spans="1:5">
      <c r="A2955" s="371">
        <v>52</v>
      </c>
      <c r="B2955" s="371" t="s">
        <v>96</v>
      </c>
      <c r="C2955" s="371">
        <v>2023</v>
      </c>
      <c r="D2955" s="371" t="s">
        <v>17</v>
      </c>
      <c r="E2955" s="371">
        <v>2.4242424242424199</v>
      </c>
    </row>
    <row r="2956" spans="1:5">
      <c r="A2956" s="371">
        <v>54</v>
      </c>
      <c r="B2956" s="371" t="s">
        <v>97</v>
      </c>
      <c r="C2956" s="371">
        <v>2023</v>
      </c>
      <c r="D2956" s="371" t="s">
        <v>17</v>
      </c>
      <c r="E2956" s="371">
        <v>1.9696969696969699</v>
      </c>
    </row>
    <row r="2957" spans="1:5">
      <c r="A2957" s="371">
        <v>63</v>
      </c>
      <c r="B2957" s="371" t="s">
        <v>98</v>
      </c>
      <c r="C2957" s="371">
        <v>2023</v>
      </c>
      <c r="D2957" s="371" t="s">
        <v>17</v>
      </c>
      <c r="E2957" s="371">
        <v>0.15151515151515199</v>
      </c>
    </row>
    <row r="2958" spans="1:5">
      <c r="A2958" s="371">
        <v>66</v>
      </c>
      <c r="B2958" s="371" t="s">
        <v>99</v>
      </c>
      <c r="C2958" s="371">
        <v>2023</v>
      </c>
      <c r="D2958" s="371" t="s">
        <v>17</v>
      </c>
      <c r="E2958" s="371">
        <v>6.0606060606060597</v>
      </c>
    </row>
    <row r="2959" spans="1:5">
      <c r="A2959" s="371">
        <v>68</v>
      </c>
      <c r="B2959" s="371" t="s">
        <v>100</v>
      </c>
      <c r="C2959" s="371">
        <v>2023</v>
      </c>
      <c r="D2959" s="371" t="s">
        <v>17</v>
      </c>
      <c r="E2959" s="371">
        <v>4.39393939393939</v>
      </c>
    </row>
    <row r="2960" spans="1:5">
      <c r="A2960" s="371">
        <v>70</v>
      </c>
      <c r="B2960" s="371" t="s">
        <v>101</v>
      </c>
      <c r="C2960" s="371">
        <v>2023</v>
      </c>
      <c r="D2960" s="371" t="s">
        <v>17</v>
      </c>
      <c r="E2960" s="371">
        <v>4.0909090909090899</v>
      </c>
    </row>
    <row r="2961" spans="1:5">
      <c r="A2961" s="371">
        <v>73</v>
      </c>
      <c r="B2961" s="371" t="s">
        <v>102</v>
      </c>
      <c r="C2961" s="371">
        <v>2023</v>
      </c>
      <c r="D2961" s="371" t="s">
        <v>17</v>
      </c>
      <c r="E2961" s="371">
        <v>8.6363636363636402</v>
      </c>
    </row>
    <row r="2962" spans="1:5">
      <c r="A2962" s="371">
        <v>76</v>
      </c>
      <c r="B2962" s="371" t="s">
        <v>103</v>
      </c>
      <c r="C2962" s="371">
        <v>2023</v>
      </c>
      <c r="D2962" s="371" t="s">
        <v>17</v>
      </c>
      <c r="E2962" s="371">
        <v>8.3333333333333304</v>
      </c>
    </row>
    <row r="2963" spans="1:5">
      <c r="A2963" s="371">
        <v>81</v>
      </c>
      <c r="B2963" s="371" t="s">
        <v>104</v>
      </c>
      <c r="C2963" s="371">
        <v>2023</v>
      </c>
      <c r="D2963" s="371" t="s">
        <v>17</v>
      </c>
      <c r="E2963" s="371">
        <v>8.9393939393939394</v>
      </c>
    </row>
    <row r="2964" spans="1:5">
      <c r="A2964" s="371">
        <v>85</v>
      </c>
      <c r="B2964" s="371" t="s">
        <v>105</v>
      </c>
      <c r="C2964" s="371">
        <v>2023</v>
      </c>
      <c r="D2964" s="371" t="s">
        <v>17</v>
      </c>
      <c r="E2964" s="371">
        <v>8.4848484848484809</v>
      </c>
    </row>
    <row r="2965" spans="1:5">
      <c r="A2965" s="371">
        <v>86</v>
      </c>
      <c r="B2965" s="371" t="s">
        <v>106</v>
      </c>
      <c r="C2965" s="371">
        <v>2023</v>
      </c>
      <c r="D2965" s="371" t="s">
        <v>17</v>
      </c>
      <c r="E2965" s="371">
        <v>6.6666666666666696</v>
      </c>
    </row>
    <row r="2966" spans="1:5">
      <c r="A2966" s="371">
        <v>88</v>
      </c>
      <c r="B2966" s="371" t="s">
        <v>107</v>
      </c>
      <c r="C2966" s="371">
        <v>2023</v>
      </c>
      <c r="D2966" s="371" t="s">
        <v>17</v>
      </c>
      <c r="E2966" s="371">
        <v>3.1818181818181799</v>
      </c>
    </row>
    <row r="2967" spans="1:5">
      <c r="A2967" s="371">
        <v>91</v>
      </c>
      <c r="B2967" s="371" t="s">
        <v>108</v>
      </c>
      <c r="C2967" s="371">
        <v>2023</v>
      </c>
      <c r="D2967" s="371" t="s">
        <v>17</v>
      </c>
      <c r="E2967" s="371">
        <v>4.6969696969696999</v>
      </c>
    </row>
    <row r="2968" spans="1:5">
      <c r="A2968" s="371">
        <v>94</v>
      </c>
      <c r="B2968" s="371" t="s">
        <v>109</v>
      </c>
      <c r="C2968" s="371">
        <v>2023</v>
      </c>
      <c r="D2968" s="371" t="s">
        <v>17</v>
      </c>
      <c r="E2968" s="371">
        <v>8.1818181818181799</v>
      </c>
    </row>
    <row r="2969" spans="1:5">
      <c r="A2969" s="371">
        <v>95</v>
      </c>
      <c r="B2969" s="371" t="s">
        <v>110</v>
      </c>
      <c r="C2969" s="371">
        <v>2023</v>
      </c>
      <c r="D2969" s="371" t="s">
        <v>17</v>
      </c>
      <c r="E2969" s="371">
        <v>6.5151515151515103</v>
      </c>
    </row>
    <row r="2970" spans="1:5">
      <c r="A2970" s="371">
        <v>97</v>
      </c>
      <c r="B2970" s="371" t="s">
        <v>111</v>
      </c>
      <c r="C2970" s="371">
        <v>2023</v>
      </c>
      <c r="D2970" s="371" t="s">
        <v>17</v>
      </c>
      <c r="E2970" s="371">
        <v>7.1212121212121202</v>
      </c>
    </row>
    <row r="2971" spans="1:5">
      <c r="A2971" s="371">
        <v>99</v>
      </c>
      <c r="B2971" s="371" t="s">
        <v>112</v>
      </c>
      <c r="C2971" s="371">
        <v>2023</v>
      </c>
      <c r="D2971" s="371" t="s">
        <v>17</v>
      </c>
      <c r="E2971" s="371">
        <v>7.2727272727272698</v>
      </c>
    </row>
    <row r="2972" spans="1:5">
      <c r="A2972" s="371">
        <v>5</v>
      </c>
      <c r="B2972" s="371" t="s">
        <v>79</v>
      </c>
      <c r="C2972" s="371">
        <v>2024</v>
      </c>
      <c r="D2972" s="371" t="s">
        <v>18</v>
      </c>
      <c r="E2972" s="371">
        <v>6.5151515151515103</v>
      </c>
    </row>
    <row r="2973" spans="1:5">
      <c r="A2973" s="371">
        <v>8</v>
      </c>
      <c r="B2973" s="371" t="s">
        <v>81</v>
      </c>
      <c r="C2973" s="371">
        <v>2024</v>
      </c>
      <c r="D2973" s="371" t="s">
        <v>18</v>
      </c>
      <c r="E2973" s="371">
        <v>5.60606060606061</v>
      </c>
    </row>
    <row r="2974" spans="1:5">
      <c r="A2974" s="371">
        <v>11</v>
      </c>
      <c r="B2974" s="371" t="s">
        <v>82</v>
      </c>
      <c r="C2974" s="371">
        <v>2024</v>
      </c>
      <c r="D2974" s="371" t="s">
        <v>18</v>
      </c>
      <c r="E2974" s="371">
        <v>4.39393939393939</v>
      </c>
    </row>
    <row r="2975" spans="1:5">
      <c r="A2975" s="371">
        <v>13</v>
      </c>
      <c r="B2975" s="371" t="s">
        <v>83</v>
      </c>
      <c r="C2975" s="371">
        <v>2024</v>
      </c>
      <c r="D2975" s="371" t="s">
        <v>18</v>
      </c>
      <c r="E2975" s="371">
        <v>7.2727272727272698</v>
      </c>
    </row>
    <row r="2976" spans="1:5">
      <c r="A2976" s="371">
        <v>15</v>
      </c>
      <c r="B2976" s="371" t="s">
        <v>84</v>
      </c>
      <c r="C2976" s="371">
        <v>2024</v>
      </c>
      <c r="D2976" s="371" t="s">
        <v>18</v>
      </c>
      <c r="E2976" s="371">
        <v>3.3333333333333299</v>
      </c>
    </row>
    <row r="2977" spans="1:5">
      <c r="A2977" s="371">
        <v>17</v>
      </c>
      <c r="B2977" s="371" t="s">
        <v>85</v>
      </c>
      <c r="C2977" s="371">
        <v>2024</v>
      </c>
      <c r="D2977" s="371" t="s">
        <v>18</v>
      </c>
      <c r="E2977" s="371">
        <v>6.8181818181818201</v>
      </c>
    </row>
    <row r="2978" spans="1:5">
      <c r="A2978" s="371">
        <v>18</v>
      </c>
      <c r="B2978" s="371" t="s">
        <v>86</v>
      </c>
      <c r="C2978" s="371">
        <v>2024</v>
      </c>
      <c r="D2978" s="371" t="s">
        <v>18</v>
      </c>
      <c r="E2978" s="371">
        <v>5.1515151515151496</v>
      </c>
    </row>
    <row r="2979" spans="1:5">
      <c r="A2979" s="371">
        <v>19</v>
      </c>
      <c r="B2979" s="371" t="s">
        <v>87</v>
      </c>
      <c r="C2979" s="371">
        <v>2024</v>
      </c>
      <c r="D2979" s="371" t="s">
        <v>18</v>
      </c>
      <c r="E2979" s="371">
        <v>5.4545454545454497</v>
      </c>
    </row>
    <row r="2980" spans="1:5">
      <c r="A2980" s="371">
        <v>20</v>
      </c>
      <c r="B2980" s="371" t="s">
        <v>88</v>
      </c>
      <c r="C2980" s="371">
        <v>2024</v>
      </c>
      <c r="D2980" s="371" t="s">
        <v>18</v>
      </c>
      <c r="E2980" s="371">
        <v>6.6666666666666696</v>
      </c>
    </row>
    <row r="2981" spans="1:5">
      <c r="A2981" s="371">
        <v>23</v>
      </c>
      <c r="B2981" s="371" t="s">
        <v>89</v>
      </c>
      <c r="C2981" s="371">
        <v>2024</v>
      </c>
      <c r="D2981" s="371" t="s">
        <v>18</v>
      </c>
      <c r="E2981" s="371">
        <v>8.1818181818181799</v>
      </c>
    </row>
    <row r="2982" spans="1:5">
      <c r="A2982" s="371">
        <v>25</v>
      </c>
      <c r="B2982" s="371" t="s">
        <v>90</v>
      </c>
      <c r="C2982" s="371">
        <v>2024</v>
      </c>
      <c r="D2982" s="371" t="s">
        <v>18</v>
      </c>
      <c r="E2982" s="371">
        <v>7.8787878787878798</v>
      </c>
    </row>
    <row r="2983" spans="1:5">
      <c r="A2983" s="371">
        <v>27</v>
      </c>
      <c r="B2983" s="371" t="s">
        <v>91</v>
      </c>
      <c r="C2983" s="371">
        <v>2024</v>
      </c>
      <c r="D2983" s="371" t="s">
        <v>18</v>
      </c>
      <c r="E2983" s="371">
        <v>4.5454545454545396</v>
      </c>
    </row>
    <row r="2984" spans="1:5">
      <c r="A2984" s="371">
        <v>41</v>
      </c>
      <c r="B2984" s="371" t="s">
        <v>92</v>
      </c>
      <c r="C2984" s="371">
        <v>2024</v>
      </c>
      <c r="D2984" s="371" t="s">
        <v>18</v>
      </c>
      <c r="E2984" s="371">
        <v>6.3636363636363598</v>
      </c>
    </row>
    <row r="2985" spans="1:5">
      <c r="A2985" s="371">
        <v>44</v>
      </c>
      <c r="B2985" s="371" t="s">
        <v>93</v>
      </c>
      <c r="C2985" s="371">
        <v>2024</v>
      </c>
      <c r="D2985" s="371" t="s">
        <v>18</v>
      </c>
      <c r="E2985" s="371">
        <v>9.8484848484848495</v>
      </c>
    </row>
    <row r="2986" spans="1:5">
      <c r="A2986" s="371">
        <v>47</v>
      </c>
      <c r="B2986" s="371" t="s">
        <v>94</v>
      </c>
      <c r="C2986" s="371">
        <v>2024</v>
      </c>
      <c r="D2986" s="371" t="s">
        <v>18</v>
      </c>
      <c r="E2986" s="371">
        <v>1.51515151515152</v>
      </c>
    </row>
    <row r="2987" spans="1:5">
      <c r="A2987" s="371">
        <v>50</v>
      </c>
      <c r="B2987" s="371" t="s">
        <v>95</v>
      </c>
      <c r="C2987" s="371">
        <v>2024</v>
      </c>
      <c r="D2987" s="371" t="s">
        <v>18</v>
      </c>
      <c r="E2987" s="371">
        <v>6.2121212121212102</v>
      </c>
    </row>
    <row r="2988" spans="1:5">
      <c r="A2988" s="371">
        <v>52</v>
      </c>
      <c r="B2988" s="371" t="s">
        <v>96</v>
      </c>
      <c r="C2988" s="371">
        <v>2024</v>
      </c>
      <c r="D2988" s="371" t="s">
        <v>18</v>
      </c>
      <c r="E2988" s="371">
        <v>5.3030303030303001</v>
      </c>
    </row>
    <row r="2989" spans="1:5">
      <c r="A2989" s="371">
        <v>54</v>
      </c>
      <c r="B2989" s="371" t="s">
        <v>97</v>
      </c>
      <c r="C2989" s="371">
        <v>2024</v>
      </c>
      <c r="D2989" s="371" t="s">
        <v>18</v>
      </c>
      <c r="E2989" s="371">
        <v>9.5454545454545503</v>
      </c>
    </row>
    <row r="2990" spans="1:5">
      <c r="A2990" s="371">
        <v>63</v>
      </c>
      <c r="B2990" s="371" t="s">
        <v>98</v>
      </c>
      <c r="C2990" s="371">
        <v>2024</v>
      </c>
      <c r="D2990" s="371" t="s">
        <v>18</v>
      </c>
      <c r="E2990" s="371">
        <v>9.3939393939393891</v>
      </c>
    </row>
    <row r="2991" spans="1:5">
      <c r="A2991" s="371">
        <v>66</v>
      </c>
      <c r="B2991" s="371" t="s">
        <v>99</v>
      </c>
      <c r="C2991" s="371">
        <v>2024</v>
      </c>
      <c r="D2991" s="371" t="s">
        <v>18</v>
      </c>
      <c r="E2991" s="371">
        <v>7.4242424242424203</v>
      </c>
    </row>
    <row r="2992" spans="1:5">
      <c r="A2992" s="371">
        <v>68</v>
      </c>
      <c r="B2992" s="371" t="s">
        <v>100</v>
      </c>
      <c r="C2992" s="371">
        <v>2024</v>
      </c>
      <c r="D2992" s="371" t="s">
        <v>18</v>
      </c>
      <c r="E2992" s="371">
        <v>4.2424242424242404</v>
      </c>
    </row>
    <row r="2993" spans="1:5">
      <c r="A2993" s="371">
        <v>70</v>
      </c>
      <c r="B2993" s="371" t="s">
        <v>101</v>
      </c>
      <c r="C2993" s="371">
        <v>2024</v>
      </c>
      <c r="D2993" s="371" t="s">
        <v>18</v>
      </c>
      <c r="E2993" s="371">
        <v>9.6969696969697008</v>
      </c>
    </row>
    <row r="2994" spans="1:5">
      <c r="A2994" s="371">
        <v>73</v>
      </c>
      <c r="B2994" s="371" t="s">
        <v>102</v>
      </c>
      <c r="C2994" s="371">
        <v>2024</v>
      </c>
      <c r="D2994" s="371" t="s">
        <v>18</v>
      </c>
      <c r="E2994" s="371">
        <v>4.6969696969696999</v>
      </c>
    </row>
    <row r="2995" spans="1:5">
      <c r="A2995" s="371">
        <v>76</v>
      </c>
      <c r="B2995" s="371" t="s">
        <v>103</v>
      </c>
      <c r="C2995" s="371">
        <v>2024</v>
      </c>
      <c r="D2995" s="371" t="s">
        <v>18</v>
      </c>
      <c r="E2995" s="371">
        <v>8.9393939393939394</v>
      </c>
    </row>
    <row r="2996" spans="1:5">
      <c r="A2996" s="371">
        <v>81</v>
      </c>
      <c r="B2996" s="371" t="s">
        <v>104</v>
      </c>
      <c r="C2996" s="371">
        <v>2024</v>
      </c>
      <c r="D2996" s="371" t="s">
        <v>18</v>
      </c>
      <c r="E2996" s="371">
        <v>2.8787878787878798</v>
      </c>
    </row>
    <row r="2997" spans="1:5">
      <c r="A2997" s="371">
        <v>85</v>
      </c>
      <c r="B2997" s="371" t="s">
        <v>105</v>
      </c>
      <c r="C2997" s="371">
        <v>2024</v>
      </c>
      <c r="D2997" s="371" t="s">
        <v>18</v>
      </c>
      <c r="E2997" s="371">
        <v>3.9393939393939399</v>
      </c>
    </row>
    <row r="2998" spans="1:5">
      <c r="A2998" s="371">
        <v>86</v>
      </c>
      <c r="B2998" s="371" t="s">
        <v>106</v>
      </c>
      <c r="C2998" s="371">
        <v>2024</v>
      </c>
      <c r="D2998" s="371" t="s">
        <v>18</v>
      </c>
      <c r="E2998" s="371">
        <v>3.1818181818181799</v>
      </c>
    </row>
    <row r="2999" spans="1:5">
      <c r="A2999" s="371">
        <v>88</v>
      </c>
      <c r="B2999" s="371" t="s">
        <v>107</v>
      </c>
      <c r="C2999" s="371">
        <v>2024</v>
      </c>
      <c r="D2999" s="371" t="s">
        <v>18</v>
      </c>
      <c r="E2999" s="371">
        <v>2.1212121212121202</v>
      </c>
    </row>
    <row r="3000" spans="1:5">
      <c r="A3000" s="371">
        <v>91</v>
      </c>
      <c r="B3000" s="371" t="s">
        <v>108</v>
      </c>
      <c r="C3000" s="371">
        <v>2024</v>
      </c>
      <c r="D3000" s="371" t="s">
        <v>18</v>
      </c>
      <c r="E3000" s="371">
        <v>1.8181818181818199</v>
      </c>
    </row>
    <row r="3001" spans="1:5">
      <c r="A3001" s="371">
        <v>94</v>
      </c>
      <c r="B3001" s="371" t="s">
        <v>109</v>
      </c>
      <c r="C3001" s="371">
        <v>2024</v>
      </c>
      <c r="D3001" s="371" t="s">
        <v>18</v>
      </c>
      <c r="E3001" s="371">
        <v>0.60606060606060597</v>
      </c>
    </row>
    <row r="3002" spans="1:5">
      <c r="A3002" s="371">
        <v>95</v>
      </c>
      <c r="B3002" s="371" t="s">
        <v>110</v>
      </c>
      <c r="C3002" s="371">
        <v>2024</v>
      </c>
      <c r="D3002" s="371" t="s">
        <v>18</v>
      </c>
      <c r="E3002" s="371">
        <v>0.90909090909090895</v>
      </c>
    </row>
    <row r="3003" spans="1:5">
      <c r="A3003" s="371">
        <v>97</v>
      </c>
      <c r="B3003" s="371" t="s">
        <v>111</v>
      </c>
      <c r="C3003" s="371">
        <v>2024</v>
      </c>
      <c r="D3003" s="371" t="s">
        <v>18</v>
      </c>
      <c r="E3003" s="371">
        <v>1.36363636363636</v>
      </c>
    </row>
    <row r="3004" spans="1:5">
      <c r="A3004" s="371">
        <v>99</v>
      </c>
      <c r="B3004" s="371" t="s">
        <v>112</v>
      </c>
      <c r="C3004" s="371">
        <v>2024</v>
      </c>
      <c r="D3004" s="371" t="s">
        <v>18</v>
      </c>
      <c r="E3004" s="371">
        <v>0.15151515151515199</v>
      </c>
    </row>
    <row r="3005" spans="1:5">
      <c r="A3005" s="371">
        <v>5</v>
      </c>
      <c r="B3005" s="371" t="s">
        <v>79</v>
      </c>
      <c r="C3005" s="371">
        <v>2023</v>
      </c>
      <c r="D3005" s="371" t="s">
        <v>18</v>
      </c>
      <c r="E3005" s="371">
        <v>7.1212121212121202</v>
      </c>
    </row>
    <row r="3006" spans="1:5">
      <c r="A3006" s="371">
        <v>8</v>
      </c>
      <c r="B3006" s="371" t="s">
        <v>81</v>
      </c>
      <c r="C3006" s="371">
        <v>2023</v>
      </c>
      <c r="D3006" s="371" t="s">
        <v>18</v>
      </c>
      <c r="E3006" s="371">
        <v>6.9696969696969697</v>
      </c>
    </row>
    <row r="3007" spans="1:5">
      <c r="A3007" s="371">
        <v>11</v>
      </c>
      <c r="B3007" s="371" t="s">
        <v>82</v>
      </c>
      <c r="C3007" s="371">
        <v>2023</v>
      </c>
      <c r="D3007" s="371" t="s">
        <v>18</v>
      </c>
      <c r="E3007" s="371">
        <v>3.6363636363636398</v>
      </c>
    </row>
    <row r="3008" spans="1:5">
      <c r="A3008" s="371">
        <v>13</v>
      </c>
      <c r="B3008" s="371" t="s">
        <v>83</v>
      </c>
      <c r="C3008" s="371">
        <v>2023</v>
      </c>
      <c r="D3008" s="371" t="s">
        <v>18</v>
      </c>
      <c r="E3008" s="371">
        <v>8.6363636363636402</v>
      </c>
    </row>
    <row r="3009" spans="1:5">
      <c r="A3009" s="371">
        <v>15</v>
      </c>
      <c r="B3009" s="371" t="s">
        <v>84</v>
      </c>
      <c r="C3009" s="371">
        <v>2023</v>
      </c>
      <c r="D3009" s="371" t="s">
        <v>18</v>
      </c>
      <c r="E3009" s="371">
        <v>3.7878787878787898</v>
      </c>
    </row>
    <row r="3010" spans="1:5">
      <c r="A3010" s="371">
        <v>17</v>
      </c>
      <c r="B3010" s="371" t="s">
        <v>85</v>
      </c>
      <c r="C3010" s="371">
        <v>2023</v>
      </c>
      <c r="D3010" s="371" t="s">
        <v>18</v>
      </c>
      <c r="E3010" s="371">
        <v>7.7272727272727302</v>
      </c>
    </row>
    <row r="3011" spans="1:5">
      <c r="A3011" s="371">
        <v>18</v>
      </c>
      <c r="B3011" s="371" t="s">
        <v>86</v>
      </c>
      <c r="C3011" s="371">
        <v>2023</v>
      </c>
      <c r="D3011" s="371" t="s">
        <v>18</v>
      </c>
      <c r="E3011" s="371">
        <v>8.4848484848484809</v>
      </c>
    </row>
    <row r="3012" spans="1:5">
      <c r="A3012" s="371">
        <v>19</v>
      </c>
      <c r="B3012" s="371" t="s">
        <v>87</v>
      </c>
      <c r="C3012" s="371">
        <v>2023</v>
      </c>
      <c r="D3012" s="371" t="s">
        <v>18</v>
      </c>
      <c r="E3012" s="371">
        <v>3.4848484848484902</v>
      </c>
    </row>
    <row r="3013" spans="1:5">
      <c r="A3013" s="371">
        <v>20</v>
      </c>
      <c r="B3013" s="371" t="s">
        <v>88</v>
      </c>
      <c r="C3013" s="371">
        <v>2023</v>
      </c>
      <c r="D3013" s="371" t="s">
        <v>18</v>
      </c>
      <c r="E3013" s="371">
        <v>8.7878787878787907</v>
      </c>
    </row>
    <row r="3014" spans="1:5">
      <c r="A3014" s="371">
        <v>23</v>
      </c>
      <c r="B3014" s="371" t="s">
        <v>89</v>
      </c>
      <c r="C3014" s="371">
        <v>2023</v>
      </c>
      <c r="D3014" s="371" t="s">
        <v>18</v>
      </c>
      <c r="E3014" s="371">
        <v>2.2727272727272698</v>
      </c>
    </row>
    <row r="3015" spans="1:5">
      <c r="A3015" s="371">
        <v>25</v>
      </c>
      <c r="B3015" s="371" t="s">
        <v>90</v>
      </c>
      <c r="C3015" s="371">
        <v>2023</v>
      </c>
      <c r="D3015" s="371" t="s">
        <v>18</v>
      </c>
      <c r="E3015" s="371">
        <v>9.2424242424242404</v>
      </c>
    </row>
    <row r="3016" spans="1:5">
      <c r="A3016" s="371">
        <v>27</v>
      </c>
      <c r="B3016" s="371" t="s">
        <v>91</v>
      </c>
      <c r="C3016" s="371">
        <v>2023</v>
      </c>
      <c r="D3016" s="371" t="s">
        <v>18</v>
      </c>
      <c r="E3016" s="371">
        <v>2.4242424242424199</v>
      </c>
    </row>
    <row r="3017" spans="1:5">
      <c r="A3017" s="371">
        <v>41</v>
      </c>
      <c r="B3017" s="371" t="s">
        <v>92</v>
      </c>
      <c r="C3017" s="371">
        <v>2023</v>
      </c>
      <c r="D3017" s="371" t="s">
        <v>18</v>
      </c>
      <c r="E3017" s="371">
        <v>2.5757575757575801</v>
      </c>
    </row>
    <row r="3018" spans="1:5">
      <c r="A3018" s="371">
        <v>44</v>
      </c>
      <c r="B3018" s="371" t="s">
        <v>93</v>
      </c>
      <c r="C3018" s="371">
        <v>2023</v>
      </c>
      <c r="D3018" s="371" t="s">
        <v>18</v>
      </c>
      <c r="E3018" s="371">
        <v>9.0909090909090899</v>
      </c>
    </row>
    <row r="3019" spans="1:5">
      <c r="A3019" s="371">
        <v>47</v>
      </c>
      <c r="B3019" s="371" t="s">
        <v>94</v>
      </c>
      <c r="C3019" s="371">
        <v>2023</v>
      </c>
      <c r="D3019" s="371" t="s">
        <v>18</v>
      </c>
      <c r="E3019" s="371">
        <v>2.7272727272727302</v>
      </c>
    </row>
    <row r="3020" spans="1:5">
      <c r="A3020" s="371">
        <v>50</v>
      </c>
      <c r="B3020" s="371" t="s">
        <v>95</v>
      </c>
      <c r="C3020" s="371">
        <v>2023</v>
      </c>
      <c r="D3020" s="371" t="s">
        <v>18</v>
      </c>
      <c r="E3020" s="371">
        <v>1.9696969696969699</v>
      </c>
    </row>
    <row r="3021" spans="1:5">
      <c r="A3021" s="371">
        <v>52</v>
      </c>
      <c r="B3021" s="371" t="s">
        <v>96</v>
      </c>
      <c r="C3021" s="371">
        <v>2023</v>
      </c>
      <c r="D3021" s="371" t="s">
        <v>18</v>
      </c>
      <c r="E3021" s="371">
        <v>5.9090909090909101</v>
      </c>
    </row>
    <row r="3022" spans="1:5">
      <c r="A3022" s="371">
        <v>54</v>
      </c>
      <c r="B3022" s="371" t="s">
        <v>97</v>
      </c>
      <c r="C3022" s="371">
        <v>2023</v>
      </c>
      <c r="D3022" s="371" t="s">
        <v>18</v>
      </c>
      <c r="E3022" s="371">
        <v>3.0303030303030298</v>
      </c>
    </row>
    <row r="3023" spans="1:5">
      <c r="A3023" s="371">
        <v>63</v>
      </c>
      <c r="B3023" s="371" t="s">
        <v>98</v>
      </c>
      <c r="C3023" s="371">
        <v>2023</v>
      </c>
      <c r="D3023" s="371" t="s">
        <v>18</v>
      </c>
      <c r="E3023" s="371">
        <v>8.3333333333333304</v>
      </c>
    </row>
    <row r="3024" spans="1:5">
      <c r="A3024" s="371">
        <v>66</v>
      </c>
      <c r="B3024" s="371" t="s">
        <v>99</v>
      </c>
      <c r="C3024" s="371">
        <v>2023</v>
      </c>
      <c r="D3024" s="371" t="s">
        <v>18</v>
      </c>
      <c r="E3024" s="371">
        <v>10</v>
      </c>
    </row>
    <row r="3025" spans="1:5">
      <c r="A3025" s="371">
        <v>68</v>
      </c>
      <c r="B3025" s="371" t="s">
        <v>100</v>
      </c>
      <c r="C3025" s="371">
        <v>2023</v>
      </c>
      <c r="D3025" s="371" t="s">
        <v>18</v>
      </c>
      <c r="E3025" s="371">
        <v>5.7575757575757596</v>
      </c>
    </row>
    <row r="3026" spans="1:5">
      <c r="A3026" s="371">
        <v>70</v>
      </c>
      <c r="B3026" s="371" t="s">
        <v>101</v>
      </c>
      <c r="C3026" s="371">
        <v>2023</v>
      </c>
      <c r="D3026" s="371" t="s">
        <v>18</v>
      </c>
      <c r="E3026" s="371">
        <v>4.0909090909090899</v>
      </c>
    </row>
    <row r="3027" spans="1:5">
      <c r="A3027" s="371">
        <v>73</v>
      </c>
      <c r="B3027" s="371" t="s">
        <v>102</v>
      </c>
      <c r="C3027" s="371">
        <v>2023</v>
      </c>
      <c r="D3027" s="371" t="s">
        <v>18</v>
      </c>
      <c r="E3027" s="371">
        <v>7.5757575757575797</v>
      </c>
    </row>
    <row r="3028" spans="1:5">
      <c r="A3028" s="371">
        <v>76</v>
      </c>
      <c r="B3028" s="371" t="s">
        <v>103</v>
      </c>
      <c r="C3028" s="371">
        <v>2023</v>
      </c>
      <c r="D3028" s="371" t="s">
        <v>18</v>
      </c>
      <c r="E3028" s="371">
        <v>6.0606060606060597</v>
      </c>
    </row>
    <row r="3029" spans="1:5">
      <c r="A3029" s="371">
        <v>81</v>
      </c>
      <c r="B3029" s="371" t="s">
        <v>104</v>
      </c>
      <c r="C3029" s="371">
        <v>2023</v>
      </c>
      <c r="D3029" s="371" t="s">
        <v>18</v>
      </c>
      <c r="E3029" s="371">
        <v>0.75757575757575801</v>
      </c>
    </row>
    <row r="3030" spans="1:5">
      <c r="A3030" s="371">
        <v>85</v>
      </c>
      <c r="B3030" s="371" t="s">
        <v>105</v>
      </c>
      <c r="C3030" s="371">
        <v>2023</v>
      </c>
      <c r="D3030" s="371" t="s">
        <v>18</v>
      </c>
      <c r="E3030" s="371">
        <v>4.8484848484848504</v>
      </c>
    </row>
    <row r="3031" spans="1:5">
      <c r="A3031" s="371">
        <v>86</v>
      </c>
      <c r="B3031" s="371" t="s">
        <v>106</v>
      </c>
      <c r="C3031" s="371">
        <v>2023</v>
      </c>
      <c r="D3031" s="371" t="s">
        <v>18</v>
      </c>
      <c r="E3031" s="371">
        <v>8.0303030303030294</v>
      </c>
    </row>
    <row r="3032" spans="1:5">
      <c r="A3032" s="371">
        <v>88</v>
      </c>
      <c r="B3032" s="371" t="s">
        <v>107</v>
      </c>
      <c r="C3032" s="371">
        <v>2023</v>
      </c>
      <c r="D3032" s="371" t="s">
        <v>18</v>
      </c>
      <c r="E3032" s="371">
        <v>1.6666666666666701</v>
      </c>
    </row>
    <row r="3033" spans="1:5">
      <c r="A3033" s="371">
        <v>91</v>
      </c>
      <c r="B3033" s="371" t="s">
        <v>108</v>
      </c>
      <c r="C3033" s="371">
        <v>2023</v>
      </c>
      <c r="D3033" s="371" t="s">
        <v>18</v>
      </c>
      <c r="E3033" s="371">
        <v>1.2121212121212099</v>
      </c>
    </row>
    <row r="3034" spans="1:5">
      <c r="A3034" s="371">
        <v>94</v>
      </c>
      <c r="B3034" s="371" t="s">
        <v>109</v>
      </c>
      <c r="C3034" s="371">
        <v>2023</v>
      </c>
      <c r="D3034" s="371" t="s">
        <v>18</v>
      </c>
      <c r="E3034" s="371">
        <v>0.45454545454545497</v>
      </c>
    </row>
    <row r="3035" spans="1:5">
      <c r="A3035" s="371">
        <v>95</v>
      </c>
      <c r="B3035" s="371" t="s">
        <v>110</v>
      </c>
      <c r="C3035" s="371">
        <v>2023</v>
      </c>
      <c r="D3035" s="371" t="s">
        <v>18</v>
      </c>
      <c r="E3035" s="371">
        <v>0.30303030303030298</v>
      </c>
    </row>
    <row r="3036" spans="1:5">
      <c r="A3036" s="371">
        <v>97</v>
      </c>
      <c r="B3036" s="371" t="s">
        <v>111</v>
      </c>
      <c r="C3036" s="371">
        <v>2023</v>
      </c>
      <c r="D3036" s="371" t="s">
        <v>18</v>
      </c>
      <c r="E3036" s="371">
        <v>1.0606060606060601</v>
      </c>
    </row>
    <row r="3037" spans="1:5">
      <c r="A3037" s="371">
        <v>99</v>
      </c>
      <c r="B3037" s="371" t="s">
        <v>112</v>
      </c>
      <c r="C3037" s="371">
        <v>2023</v>
      </c>
      <c r="D3037" s="371" t="s">
        <v>18</v>
      </c>
      <c r="E3037" s="371">
        <v>5</v>
      </c>
    </row>
    <row r="3038" spans="1:5">
      <c r="A3038" s="371">
        <v>5</v>
      </c>
      <c r="B3038" s="371" t="s">
        <v>79</v>
      </c>
      <c r="C3038" s="371">
        <v>2024</v>
      </c>
      <c r="D3038" s="371" t="s">
        <v>19</v>
      </c>
      <c r="E3038" s="371">
        <v>8.1818181818181799</v>
      </c>
    </row>
    <row r="3039" spans="1:5">
      <c r="A3039" s="371">
        <v>8</v>
      </c>
      <c r="B3039" s="371" t="s">
        <v>81</v>
      </c>
      <c r="C3039" s="371">
        <v>2024</v>
      </c>
      <c r="D3039" s="371" t="s">
        <v>19</v>
      </c>
      <c r="E3039" s="371">
        <v>8.3333333333333304</v>
      </c>
    </row>
    <row r="3040" spans="1:5">
      <c r="A3040" s="371">
        <v>11</v>
      </c>
      <c r="B3040" s="371" t="s">
        <v>82</v>
      </c>
      <c r="C3040" s="371">
        <v>2024</v>
      </c>
      <c r="D3040" s="371" t="s">
        <v>19</v>
      </c>
      <c r="E3040" s="371">
        <v>9.8484848484848495</v>
      </c>
    </row>
    <row r="3041" spans="1:5">
      <c r="A3041" s="371">
        <v>13</v>
      </c>
      <c r="B3041" s="371" t="s">
        <v>83</v>
      </c>
      <c r="C3041" s="371">
        <v>2024</v>
      </c>
      <c r="D3041" s="371" t="s">
        <v>19</v>
      </c>
      <c r="E3041" s="371">
        <v>7.8787878787878798</v>
      </c>
    </row>
    <row r="3042" spans="1:5">
      <c r="A3042" s="371">
        <v>15</v>
      </c>
      <c r="B3042" s="371" t="s">
        <v>84</v>
      </c>
      <c r="C3042" s="371">
        <v>2024</v>
      </c>
      <c r="D3042" s="371" t="s">
        <v>19</v>
      </c>
      <c r="E3042" s="371">
        <v>3.0303030303030298</v>
      </c>
    </row>
    <row r="3043" spans="1:5">
      <c r="A3043" s="371">
        <v>17</v>
      </c>
      <c r="B3043" s="371" t="s">
        <v>85</v>
      </c>
      <c r="C3043" s="371">
        <v>2024</v>
      </c>
      <c r="D3043" s="371" t="s">
        <v>19</v>
      </c>
      <c r="E3043" s="371">
        <v>5.3030303030303001</v>
      </c>
    </row>
    <row r="3044" spans="1:5">
      <c r="A3044" s="371">
        <v>18</v>
      </c>
      <c r="B3044" s="371" t="s">
        <v>86</v>
      </c>
      <c r="C3044" s="371">
        <v>2024</v>
      </c>
      <c r="D3044" s="371" t="s">
        <v>19</v>
      </c>
      <c r="E3044" s="371">
        <v>1.6666666666666701</v>
      </c>
    </row>
    <row r="3045" spans="1:5">
      <c r="A3045" s="371">
        <v>19</v>
      </c>
      <c r="B3045" s="371" t="s">
        <v>87</v>
      </c>
      <c r="C3045" s="371">
        <v>2024</v>
      </c>
      <c r="D3045" s="371" t="s">
        <v>19</v>
      </c>
      <c r="E3045" s="371">
        <v>5.9090909090909101</v>
      </c>
    </row>
    <row r="3046" spans="1:5">
      <c r="A3046" s="371">
        <v>20</v>
      </c>
      <c r="B3046" s="371" t="s">
        <v>88</v>
      </c>
      <c r="C3046" s="371">
        <v>2024</v>
      </c>
      <c r="D3046" s="371" t="s">
        <v>19</v>
      </c>
      <c r="E3046" s="371">
        <v>5.4545454545454497</v>
      </c>
    </row>
    <row r="3047" spans="1:5">
      <c r="A3047" s="371">
        <v>23</v>
      </c>
      <c r="B3047" s="371" t="s">
        <v>89</v>
      </c>
      <c r="C3047" s="371">
        <v>2024</v>
      </c>
      <c r="D3047" s="371" t="s">
        <v>19</v>
      </c>
      <c r="E3047" s="371">
        <v>1.8181818181818199</v>
      </c>
    </row>
    <row r="3048" spans="1:5">
      <c r="A3048" s="371">
        <v>25</v>
      </c>
      <c r="B3048" s="371" t="s">
        <v>90</v>
      </c>
      <c r="C3048" s="371">
        <v>2024</v>
      </c>
      <c r="D3048" s="371" t="s">
        <v>19</v>
      </c>
      <c r="E3048" s="371">
        <v>5.60606060606061</v>
      </c>
    </row>
    <row r="3049" spans="1:5">
      <c r="A3049" s="371">
        <v>27</v>
      </c>
      <c r="B3049" s="371" t="s">
        <v>91</v>
      </c>
      <c r="C3049" s="371">
        <v>2024</v>
      </c>
      <c r="D3049" s="371" t="s">
        <v>19</v>
      </c>
      <c r="E3049" s="371">
        <v>0.45454545454545497</v>
      </c>
    </row>
    <row r="3050" spans="1:5">
      <c r="A3050" s="371">
        <v>41</v>
      </c>
      <c r="B3050" s="371" t="s">
        <v>92</v>
      </c>
      <c r="C3050" s="371">
        <v>2024</v>
      </c>
      <c r="D3050" s="371" t="s">
        <v>19</v>
      </c>
      <c r="E3050" s="371">
        <v>4.8484848484848504</v>
      </c>
    </row>
    <row r="3051" spans="1:5">
      <c r="A3051" s="371">
        <v>44</v>
      </c>
      <c r="B3051" s="371" t="s">
        <v>93</v>
      </c>
      <c r="C3051" s="371">
        <v>2024</v>
      </c>
      <c r="D3051" s="371" t="s">
        <v>19</v>
      </c>
      <c r="E3051" s="371">
        <v>9.3939393939393891</v>
      </c>
    </row>
    <row r="3052" spans="1:5">
      <c r="A3052" s="371">
        <v>47</v>
      </c>
      <c r="B3052" s="371" t="s">
        <v>94</v>
      </c>
      <c r="C3052" s="371">
        <v>2024</v>
      </c>
      <c r="D3052" s="371" t="s">
        <v>19</v>
      </c>
      <c r="E3052" s="371">
        <v>3.4848484848484902</v>
      </c>
    </row>
    <row r="3053" spans="1:5">
      <c r="A3053" s="371">
        <v>50</v>
      </c>
      <c r="B3053" s="371" t="s">
        <v>95</v>
      </c>
      <c r="C3053" s="371">
        <v>2024</v>
      </c>
      <c r="D3053" s="371" t="s">
        <v>19</v>
      </c>
      <c r="E3053" s="371">
        <v>2.7272727272727302</v>
      </c>
    </row>
    <row r="3054" spans="1:5">
      <c r="A3054" s="371">
        <v>52</v>
      </c>
      <c r="B3054" s="371" t="s">
        <v>96</v>
      </c>
      <c r="C3054" s="371">
        <v>2024</v>
      </c>
      <c r="D3054" s="371" t="s">
        <v>19</v>
      </c>
      <c r="E3054" s="371">
        <v>3.6363636363636398</v>
      </c>
    </row>
    <row r="3055" spans="1:5">
      <c r="A3055" s="371">
        <v>54</v>
      </c>
      <c r="B3055" s="371" t="s">
        <v>97</v>
      </c>
      <c r="C3055" s="371">
        <v>2024</v>
      </c>
      <c r="D3055" s="371" t="s">
        <v>19</v>
      </c>
      <c r="E3055" s="371">
        <v>4.2424242424242404</v>
      </c>
    </row>
    <row r="3056" spans="1:5">
      <c r="A3056" s="371">
        <v>63</v>
      </c>
      <c r="B3056" s="371" t="s">
        <v>98</v>
      </c>
      <c r="C3056" s="371">
        <v>2024</v>
      </c>
      <c r="D3056" s="371" t="s">
        <v>19</v>
      </c>
      <c r="E3056" s="371">
        <v>5.1515151515151496</v>
      </c>
    </row>
    <row r="3057" spans="1:5">
      <c r="A3057" s="371">
        <v>66</v>
      </c>
      <c r="B3057" s="371" t="s">
        <v>99</v>
      </c>
      <c r="C3057" s="371">
        <v>2024</v>
      </c>
      <c r="D3057" s="371" t="s">
        <v>19</v>
      </c>
      <c r="E3057" s="371">
        <v>6.3636363636363598</v>
      </c>
    </row>
    <row r="3058" spans="1:5">
      <c r="A3058" s="371">
        <v>68</v>
      </c>
      <c r="B3058" s="371" t="s">
        <v>100</v>
      </c>
      <c r="C3058" s="371">
        <v>2024</v>
      </c>
      <c r="D3058" s="371" t="s">
        <v>19</v>
      </c>
      <c r="E3058" s="371">
        <v>7.1212121212121202</v>
      </c>
    </row>
    <row r="3059" spans="1:5">
      <c r="A3059" s="371">
        <v>70</v>
      </c>
      <c r="B3059" s="371" t="s">
        <v>101</v>
      </c>
      <c r="C3059" s="371">
        <v>2024</v>
      </c>
      <c r="D3059" s="371" t="s">
        <v>19</v>
      </c>
      <c r="E3059" s="371">
        <v>3.1818181818181799</v>
      </c>
    </row>
    <row r="3060" spans="1:5">
      <c r="A3060" s="371">
        <v>73</v>
      </c>
      <c r="B3060" s="371" t="s">
        <v>102</v>
      </c>
      <c r="C3060" s="371">
        <v>2024</v>
      </c>
      <c r="D3060" s="371" t="s">
        <v>19</v>
      </c>
      <c r="E3060" s="371">
        <v>7.2727272727272698</v>
      </c>
    </row>
    <row r="3061" spans="1:5">
      <c r="A3061" s="371">
        <v>76</v>
      </c>
      <c r="B3061" s="371" t="s">
        <v>103</v>
      </c>
      <c r="C3061" s="371">
        <v>2024</v>
      </c>
      <c r="D3061" s="371" t="s">
        <v>19</v>
      </c>
      <c r="E3061" s="371">
        <v>7.4242424242424203</v>
      </c>
    </row>
    <row r="3062" spans="1:5">
      <c r="A3062" s="371">
        <v>81</v>
      </c>
      <c r="B3062" s="371" t="s">
        <v>104</v>
      </c>
      <c r="C3062" s="371">
        <v>2024</v>
      </c>
      <c r="D3062" s="371" t="s">
        <v>19</v>
      </c>
      <c r="E3062" s="371">
        <v>0.30303030303030298</v>
      </c>
    </row>
    <row r="3063" spans="1:5">
      <c r="A3063" s="371">
        <v>85</v>
      </c>
      <c r="B3063" s="371" t="s">
        <v>105</v>
      </c>
      <c r="C3063" s="371">
        <v>2024</v>
      </c>
      <c r="D3063" s="371" t="s">
        <v>19</v>
      </c>
      <c r="E3063" s="371">
        <v>1.0606060606060601</v>
      </c>
    </row>
    <row r="3064" spans="1:5">
      <c r="A3064" s="371">
        <v>86</v>
      </c>
      <c r="B3064" s="371" t="s">
        <v>106</v>
      </c>
      <c r="C3064" s="371">
        <v>2024</v>
      </c>
      <c r="D3064" s="371" t="s">
        <v>19</v>
      </c>
      <c r="E3064" s="371">
        <v>0.75757575757575801</v>
      </c>
    </row>
    <row r="3065" spans="1:5">
      <c r="A3065" s="371">
        <v>88</v>
      </c>
      <c r="B3065" s="371" t="s">
        <v>107</v>
      </c>
      <c r="C3065" s="371">
        <v>2024</v>
      </c>
      <c r="D3065" s="371" t="s">
        <v>19</v>
      </c>
      <c r="E3065" s="371">
        <v>1.2121212121212099</v>
      </c>
    </row>
    <row r="3066" spans="1:5">
      <c r="A3066" s="371">
        <v>91</v>
      </c>
      <c r="B3066" s="371" t="s">
        <v>108</v>
      </c>
      <c r="C3066" s="371">
        <v>2024</v>
      </c>
      <c r="D3066" s="371" t="s">
        <v>19</v>
      </c>
      <c r="E3066" s="371">
        <v>5.7575757575757596</v>
      </c>
    </row>
    <row r="3067" spans="1:5">
      <c r="A3067" s="371">
        <v>94</v>
      </c>
      <c r="B3067" s="371" t="s">
        <v>109</v>
      </c>
      <c r="C3067" s="371">
        <v>2024</v>
      </c>
      <c r="D3067" s="371" t="s">
        <v>19</v>
      </c>
      <c r="E3067" s="371">
        <v>2.8787878787878798</v>
      </c>
    </row>
    <row r="3068" spans="1:5">
      <c r="A3068" s="371">
        <v>95</v>
      </c>
      <c r="B3068" s="371" t="s">
        <v>110</v>
      </c>
      <c r="C3068" s="371">
        <v>2024</v>
      </c>
      <c r="D3068" s="371" t="s">
        <v>19</v>
      </c>
      <c r="E3068" s="371">
        <v>2.2727272727272698</v>
      </c>
    </row>
    <row r="3069" spans="1:5">
      <c r="A3069" s="371">
        <v>97</v>
      </c>
      <c r="B3069" s="371" t="s">
        <v>111</v>
      </c>
      <c r="C3069" s="371">
        <v>2024</v>
      </c>
      <c r="D3069" s="371" t="s">
        <v>19</v>
      </c>
      <c r="E3069" s="371">
        <v>2.4242424242424199</v>
      </c>
    </row>
    <row r="3070" spans="1:5">
      <c r="A3070" s="371">
        <v>99</v>
      </c>
      <c r="B3070" s="371" t="s">
        <v>112</v>
      </c>
      <c r="C3070" s="371">
        <v>2024</v>
      </c>
      <c r="D3070" s="371" t="s">
        <v>19</v>
      </c>
      <c r="E3070" s="371">
        <v>2.5757575757575801</v>
      </c>
    </row>
    <row r="3071" spans="1:5">
      <c r="A3071" s="371">
        <v>5</v>
      </c>
      <c r="B3071" s="371" t="s">
        <v>79</v>
      </c>
      <c r="C3071" s="371">
        <v>2023</v>
      </c>
      <c r="D3071" s="371" t="s">
        <v>19</v>
      </c>
      <c r="E3071" s="371">
        <v>6.6666666666666696</v>
      </c>
    </row>
    <row r="3072" spans="1:5">
      <c r="A3072" s="371">
        <v>8</v>
      </c>
      <c r="B3072" s="371" t="s">
        <v>81</v>
      </c>
      <c r="C3072" s="371">
        <v>2023</v>
      </c>
      <c r="D3072" s="371" t="s">
        <v>19</v>
      </c>
      <c r="E3072" s="371">
        <v>8.0303030303030294</v>
      </c>
    </row>
    <row r="3073" spans="1:5">
      <c r="A3073" s="371">
        <v>11</v>
      </c>
      <c r="B3073" s="371" t="s">
        <v>82</v>
      </c>
      <c r="C3073" s="371">
        <v>2023</v>
      </c>
      <c r="D3073" s="371" t="s">
        <v>19</v>
      </c>
      <c r="E3073" s="371">
        <v>10</v>
      </c>
    </row>
    <row r="3074" spans="1:5">
      <c r="A3074" s="371">
        <v>13</v>
      </c>
      <c r="B3074" s="371" t="s">
        <v>83</v>
      </c>
      <c r="C3074" s="371">
        <v>2023</v>
      </c>
      <c r="D3074" s="371" t="s">
        <v>19</v>
      </c>
      <c r="E3074" s="371">
        <v>8.6363636363636402</v>
      </c>
    </row>
    <row r="3075" spans="1:5">
      <c r="A3075" s="371">
        <v>15</v>
      </c>
      <c r="B3075" s="371" t="s">
        <v>84</v>
      </c>
      <c r="C3075" s="371">
        <v>2023</v>
      </c>
      <c r="D3075" s="371" t="s">
        <v>19</v>
      </c>
      <c r="E3075" s="371">
        <v>5</v>
      </c>
    </row>
    <row r="3076" spans="1:5">
      <c r="A3076" s="371">
        <v>17</v>
      </c>
      <c r="B3076" s="371" t="s">
        <v>85</v>
      </c>
      <c r="C3076" s="371">
        <v>2023</v>
      </c>
      <c r="D3076" s="371" t="s">
        <v>19</v>
      </c>
      <c r="E3076" s="371">
        <v>9.0909090909090899</v>
      </c>
    </row>
    <row r="3077" spans="1:5">
      <c r="A3077" s="371">
        <v>18</v>
      </c>
      <c r="B3077" s="371" t="s">
        <v>86</v>
      </c>
      <c r="C3077" s="371">
        <v>2023</v>
      </c>
      <c r="D3077" s="371" t="s">
        <v>19</v>
      </c>
      <c r="E3077" s="371">
        <v>1.36363636363636</v>
      </c>
    </row>
    <row r="3078" spans="1:5">
      <c r="A3078" s="371">
        <v>19</v>
      </c>
      <c r="B3078" s="371" t="s">
        <v>87</v>
      </c>
      <c r="C3078" s="371">
        <v>2023</v>
      </c>
      <c r="D3078" s="371" t="s">
        <v>19</v>
      </c>
      <c r="E3078" s="371">
        <v>3.7878787878787898</v>
      </c>
    </row>
    <row r="3079" spans="1:5">
      <c r="A3079" s="371">
        <v>20</v>
      </c>
      <c r="B3079" s="371" t="s">
        <v>88</v>
      </c>
      <c r="C3079" s="371">
        <v>2023</v>
      </c>
      <c r="D3079" s="371" t="s">
        <v>19</v>
      </c>
      <c r="E3079" s="371">
        <v>4.6969696969696999</v>
      </c>
    </row>
    <row r="3080" spans="1:5">
      <c r="A3080" s="371">
        <v>23</v>
      </c>
      <c r="B3080" s="371" t="s">
        <v>89</v>
      </c>
      <c r="C3080" s="371">
        <v>2023</v>
      </c>
      <c r="D3080" s="371" t="s">
        <v>19</v>
      </c>
      <c r="E3080" s="371">
        <v>2.1212121212121202</v>
      </c>
    </row>
    <row r="3081" spans="1:5">
      <c r="A3081" s="371">
        <v>25</v>
      </c>
      <c r="B3081" s="371" t="s">
        <v>90</v>
      </c>
      <c r="C3081" s="371">
        <v>2023</v>
      </c>
      <c r="D3081" s="371" t="s">
        <v>19</v>
      </c>
      <c r="E3081" s="371">
        <v>9.6969696969697008</v>
      </c>
    </row>
    <row r="3082" spans="1:5">
      <c r="A3082" s="371">
        <v>27</v>
      </c>
      <c r="B3082" s="371" t="s">
        <v>91</v>
      </c>
      <c r="C3082" s="371">
        <v>2023</v>
      </c>
      <c r="D3082" s="371" t="s">
        <v>19</v>
      </c>
      <c r="E3082" s="371">
        <v>0.90909090909090895</v>
      </c>
    </row>
    <row r="3083" spans="1:5">
      <c r="A3083" s="371">
        <v>41</v>
      </c>
      <c r="B3083" s="371" t="s">
        <v>92</v>
      </c>
      <c r="C3083" s="371">
        <v>2023</v>
      </c>
      <c r="D3083" s="371" t="s">
        <v>19</v>
      </c>
      <c r="E3083" s="371">
        <v>7.7272727272727302</v>
      </c>
    </row>
    <row r="3084" spans="1:5">
      <c r="A3084" s="371">
        <v>44</v>
      </c>
      <c r="B3084" s="371" t="s">
        <v>93</v>
      </c>
      <c r="C3084" s="371">
        <v>2023</v>
      </c>
      <c r="D3084" s="371" t="s">
        <v>19</v>
      </c>
      <c r="E3084" s="371">
        <v>6.8181818181818201</v>
      </c>
    </row>
    <row r="3085" spans="1:5">
      <c r="A3085" s="371">
        <v>47</v>
      </c>
      <c r="B3085" s="371" t="s">
        <v>94</v>
      </c>
      <c r="C3085" s="371">
        <v>2023</v>
      </c>
      <c r="D3085" s="371" t="s">
        <v>19</v>
      </c>
      <c r="E3085" s="371">
        <v>4.5454545454545396</v>
      </c>
    </row>
    <row r="3086" spans="1:5">
      <c r="A3086" s="371">
        <v>50</v>
      </c>
      <c r="B3086" s="371" t="s">
        <v>95</v>
      </c>
      <c r="C3086" s="371">
        <v>2023</v>
      </c>
      <c r="D3086" s="371" t="s">
        <v>19</v>
      </c>
      <c r="E3086" s="371">
        <v>6.0606060606060597</v>
      </c>
    </row>
    <row r="3087" spans="1:5">
      <c r="A3087" s="371">
        <v>52</v>
      </c>
      <c r="B3087" s="371" t="s">
        <v>96</v>
      </c>
      <c r="C3087" s="371">
        <v>2023</v>
      </c>
      <c r="D3087" s="371" t="s">
        <v>19</v>
      </c>
      <c r="E3087" s="371">
        <v>6.2121212121212102</v>
      </c>
    </row>
    <row r="3088" spans="1:5">
      <c r="A3088" s="371">
        <v>54</v>
      </c>
      <c r="B3088" s="371" t="s">
        <v>97</v>
      </c>
      <c r="C3088" s="371">
        <v>2023</v>
      </c>
      <c r="D3088" s="371" t="s">
        <v>19</v>
      </c>
      <c r="E3088" s="371">
        <v>6.5151515151515103</v>
      </c>
    </row>
    <row r="3089" spans="1:5">
      <c r="A3089" s="371">
        <v>63</v>
      </c>
      <c r="B3089" s="371" t="s">
        <v>98</v>
      </c>
      <c r="C3089" s="371">
        <v>2023</v>
      </c>
      <c r="D3089" s="371" t="s">
        <v>19</v>
      </c>
      <c r="E3089" s="371">
        <v>9.5454545454545503</v>
      </c>
    </row>
    <row r="3090" spans="1:5">
      <c r="A3090" s="371">
        <v>66</v>
      </c>
      <c r="B3090" s="371" t="s">
        <v>99</v>
      </c>
      <c r="C3090" s="371">
        <v>2023</v>
      </c>
      <c r="D3090" s="371" t="s">
        <v>19</v>
      </c>
      <c r="E3090" s="371">
        <v>9.2424242424242404</v>
      </c>
    </row>
    <row r="3091" spans="1:5">
      <c r="A3091" s="371">
        <v>68</v>
      </c>
      <c r="B3091" s="371" t="s">
        <v>100</v>
      </c>
      <c r="C3091" s="371">
        <v>2023</v>
      </c>
      <c r="D3091" s="371" t="s">
        <v>19</v>
      </c>
      <c r="E3091" s="371">
        <v>6.9696969696969697</v>
      </c>
    </row>
    <row r="3092" spans="1:5">
      <c r="A3092" s="371">
        <v>70</v>
      </c>
      <c r="B3092" s="371" t="s">
        <v>101</v>
      </c>
      <c r="C3092" s="371">
        <v>2023</v>
      </c>
      <c r="D3092" s="371" t="s">
        <v>19</v>
      </c>
      <c r="E3092" s="371">
        <v>4.0909090909090899</v>
      </c>
    </row>
    <row r="3093" spans="1:5">
      <c r="A3093" s="371">
        <v>73</v>
      </c>
      <c r="B3093" s="371" t="s">
        <v>102</v>
      </c>
      <c r="C3093" s="371">
        <v>2023</v>
      </c>
      <c r="D3093" s="371" t="s">
        <v>19</v>
      </c>
      <c r="E3093" s="371">
        <v>8.9393939393939394</v>
      </c>
    </row>
    <row r="3094" spans="1:5">
      <c r="A3094" s="371">
        <v>76</v>
      </c>
      <c r="B3094" s="371" t="s">
        <v>103</v>
      </c>
      <c r="C3094" s="371">
        <v>2023</v>
      </c>
      <c r="D3094" s="371" t="s">
        <v>19</v>
      </c>
      <c r="E3094" s="371">
        <v>8.7878787878787907</v>
      </c>
    </row>
    <row r="3095" spans="1:5">
      <c r="A3095" s="371">
        <v>81</v>
      </c>
      <c r="B3095" s="371" t="s">
        <v>104</v>
      </c>
      <c r="C3095" s="371">
        <v>2023</v>
      </c>
      <c r="D3095" s="371" t="s">
        <v>19</v>
      </c>
      <c r="E3095" s="371">
        <v>3.3333333333333299</v>
      </c>
    </row>
    <row r="3096" spans="1:5">
      <c r="A3096" s="371">
        <v>85</v>
      </c>
      <c r="B3096" s="371" t="s">
        <v>105</v>
      </c>
      <c r="C3096" s="371">
        <v>2023</v>
      </c>
      <c r="D3096" s="371" t="s">
        <v>19</v>
      </c>
      <c r="E3096" s="371">
        <v>1.51515151515152</v>
      </c>
    </row>
    <row r="3097" spans="1:5">
      <c r="A3097" s="371">
        <v>86</v>
      </c>
      <c r="B3097" s="371" t="s">
        <v>106</v>
      </c>
      <c r="C3097" s="371">
        <v>2023</v>
      </c>
      <c r="D3097" s="371" t="s">
        <v>19</v>
      </c>
      <c r="E3097" s="371">
        <v>3.9393939393939399</v>
      </c>
    </row>
    <row r="3098" spans="1:5">
      <c r="A3098" s="371">
        <v>88</v>
      </c>
      <c r="B3098" s="371" t="s">
        <v>107</v>
      </c>
      <c r="C3098" s="371">
        <v>2023</v>
      </c>
      <c r="D3098" s="371" t="s">
        <v>19</v>
      </c>
      <c r="E3098" s="371">
        <v>4.39393939393939</v>
      </c>
    </row>
    <row r="3099" spans="1:5">
      <c r="A3099" s="371">
        <v>91</v>
      </c>
      <c r="B3099" s="371" t="s">
        <v>108</v>
      </c>
      <c r="C3099" s="371">
        <v>2023</v>
      </c>
      <c r="D3099" s="371" t="s">
        <v>19</v>
      </c>
      <c r="E3099" s="371">
        <v>8.4848484848484809</v>
      </c>
    </row>
    <row r="3100" spans="1:5">
      <c r="A3100" s="371">
        <v>94</v>
      </c>
      <c r="B3100" s="371" t="s">
        <v>109</v>
      </c>
      <c r="C3100" s="371">
        <v>2023</v>
      </c>
      <c r="D3100" s="371" t="s">
        <v>19</v>
      </c>
      <c r="E3100" s="371">
        <v>7.5757575757575797</v>
      </c>
    </row>
    <row r="3101" spans="1:5">
      <c r="A3101" s="371">
        <v>95</v>
      </c>
      <c r="B3101" s="371" t="s">
        <v>110</v>
      </c>
      <c r="C3101" s="371">
        <v>2023</v>
      </c>
      <c r="D3101" s="371" t="s">
        <v>19</v>
      </c>
      <c r="E3101" s="371">
        <v>1.9696969696969699</v>
      </c>
    </row>
    <row r="3102" spans="1:5">
      <c r="A3102" s="371">
        <v>97</v>
      </c>
      <c r="B3102" s="371" t="s">
        <v>111</v>
      </c>
      <c r="C3102" s="371">
        <v>2023</v>
      </c>
      <c r="D3102" s="371" t="s">
        <v>19</v>
      </c>
      <c r="E3102" s="371">
        <v>0.15151515151515199</v>
      </c>
    </row>
    <row r="3103" spans="1:5">
      <c r="A3103" s="371">
        <v>99</v>
      </c>
      <c r="B3103" s="371" t="s">
        <v>112</v>
      </c>
      <c r="C3103" s="371">
        <v>2023</v>
      </c>
      <c r="D3103" s="371" t="s">
        <v>19</v>
      </c>
      <c r="E3103" s="371">
        <v>0.60606060606060597</v>
      </c>
    </row>
    <row r="3104" spans="1:5">
      <c r="A3104" s="371">
        <v>5</v>
      </c>
      <c r="B3104" s="371" t="s">
        <v>79</v>
      </c>
      <c r="C3104" s="371">
        <v>2024</v>
      </c>
      <c r="D3104" s="371" t="s">
        <v>20</v>
      </c>
      <c r="E3104" s="371">
        <v>6.2121212121212102</v>
      </c>
    </row>
    <row r="3105" spans="1:5">
      <c r="A3105" s="371">
        <v>8</v>
      </c>
      <c r="B3105" s="371" t="s">
        <v>81</v>
      </c>
      <c r="C3105" s="371">
        <v>2024</v>
      </c>
      <c r="D3105" s="371" t="s">
        <v>20</v>
      </c>
      <c r="E3105" s="371">
        <v>9.3939393939393891</v>
      </c>
    </row>
    <row r="3106" spans="1:5">
      <c r="A3106" s="371">
        <v>11</v>
      </c>
      <c r="B3106" s="371" t="s">
        <v>82</v>
      </c>
      <c r="C3106" s="371">
        <v>2024</v>
      </c>
      <c r="D3106" s="371" t="s">
        <v>20</v>
      </c>
      <c r="E3106" s="371">
        <v>9.8484848484848495</v>
      </c>
    </row>
    <row r="3107" spans="1:5">
      <c r="A3107" s="371">
        <v>13</v>
      </c>
      <c r="B3107" s="371" t="s">
        <v>83</v>
      </c>
      <c r="C3107" s="371">
        <v>2024</v>
      </c>
      <c r="D3107" s="371" t="s">
        <v>20</v>
      </c>
      <c r="E3107" s="371">
        <v>6.5151515151515103</v>
      </c>
    </row>
    <row r="3108" spans="1:5">
      <c r="A3108" s="371">
        <v>15</v>
      </c>
      <c r="B3108" s="371" t="s">
        <v>84</v>
      </c>
      <c r="C3108" s="371">
        <v>2024</v>
      </c>
      <c r="D3108" s="371" t="s">
        <v>20</v>
      </c>
      <c r="E3108" s="371">
        <v>7.4242424242424203</v>
      </c>
    </row>
    <row r="3109" spans="1:5">
      <c r="A3109" s="371">
        <v>17</v>
      </c>
      <c r="B3109" s="371" t="s">
        <v>85</v>
      </c>
      <c r="C3109" s="371">
        <v>2024</v>
      </c>
      <c r="D3109" s="371" t="s">
        <v>20</v>
      </c>
      <c r="E3109" s="371">
        <v>9.6969696969697008</v>
      </c>
    </row>
    <row r="3110" spans="1:5">
      <c r="A3110" s="371">
        <v>18</v>
      </c>
      <c r="B3110" s="371" t="s">
        <v>86</v>
      </c>
      <c r="C3110" s="371">
        <v>2024</v>
      </c>
      <c r="D3110" s="371" t="s">
        <v>20</v>
      </c>
      <c r="E3110" s="371">
        <v>6.6666666666666696</v>
      </c>
    </row>
    <row r="3111" spans="1:5">
      <c r="A3111" s="371">
        <v>19</v>
      </c>
      <c r="B3111" s="371" t="s">
        <v>87</v>
      </c>
      <c r="C3111" s="371">
        <v>2024</v>
      </c>
      <c r="D3111" s="371" t="s">
        <v>20</v>
      </c>
      <c r="E3111" s="371">
        <v>4.2424242424242404</v>
      </c>
    </row>
    <row r="3112" spans="1:5">
      <c r="A3112" s="371">
        <v>20</v>
      </c>
      <c r="B3112" s="371" t="s">
        <v>88</v>
      </c>
      <c r="C3112" s="371">
        <v>2024</v>
      </c>
      <c r="D3112" s="371" t="s">
        <v>20</v>
      </c>
      <c r="E3112" s="371">
        <v>5.1515151515151496</v>
      </c>
    </row>
    <row r="3113" spans="1:5">
      <c r="A3113" s="371">
        <v>23</v>
      </c>
      <c r="B3113" s="371" t="s">
        <v>89</v>
      </c>
      <c r="C3113" s="371">
        <v>2024</v>
      </c>
      <c r="D3113" s="371" t="s">
        <v>20</v>
      </c>
      <c r="E3113" s="371">
        <v>4.8484848484848504</v>
      </c>
    </row>
    <row r="3114" spans="1:5">
      <c r="A3114" s="371">
        <v>25</v>
      </c>
      <c r="B3114" s="371" t="s">
        <v>90</v>
      </c>
      <c r="C3114" s="371">
        <v>2024</v>
      </c>
      <c r="D3114" s="371" t="s">
        <v>20</v>
      </c>
      <c r="E3114" s="371">
        <v>3.1818181818181799</v>
      </c>
    </row>
    <row r="3115" spans="1:5">
      <c r="A3115" s="371">
        <v>27</v>
      </c>
      <c r="B3115" s="371" t="s">
        <v>91</v>
      </c>
      <c r="C3115" s="371">
        <v>2024</v>
      </c>
      <c r="D3115" s="371" t="s">
        <v>20</v>
      </c>
      <c r="E3115" s="371">
        <v>3.0303030303030298</v>
      </c>
    </row>
    <row r="3116" spans="1:5">
      <c r="A3116" s="371">
        <v>41</v>
      </c>
      <c r="B3116" s="371" t="s">
        <v>92</v>
      </c>
      <c r="C3116" s="371">
        <v>2024</v>
      </c>
      <c r="D3116" s="371" t="s">
        <v>20</v>
      </c>
      <c r="E3116" s="371">
        <v>5.60606060606061</v>
      </c>
    </row>
    <row r="3117" spans="1:5">
      <c r="A3117" s="371">
        <v>44</v>
      </c>
      <c r="B3117" s="371" t="s">
        <v>93</v>
      </c>
      <c r="C3117" s="371">
        <v>2024</v>
      </c>
      <c r="D3117" s="371" t="s">
        <v>20</v>
      </c>
      <c r="E3117" s="371">
        <v>2.5757575757575801</v>
      </c>
    </row>
    <row r="3118" spans="1:5">
      <c r="A3118" s="371">
        <v>47</v>
      </c>
      <c r="B3118" s="371" t="s">
        <v>94</v>
      </c>
      <c r="C3118" s="371">
        <v>2024</v>
      </c>
      <c r="D3118" s="371" t="s">
        <v>20</v>
      </c>
      <c r="E3118" s="371">
        <v>5.4545454545454497</v>
      </c>
    </row>
    <row r="3119" spans="1:5">
      <c r="A3119" s="371">
        <v>50</v>
      </c>
      <c r="B3119" s="371" t="s">
        <v>95</v>
      </c>
      <c r="C3119" s="371">
        <v>2024</v>
      </c>
      <c r="D3119" s="371" t="s">
        <v>20</v>
      </c>
      <c r="E3119" s="371">
        <v>4.39393939393939</v>
      </c>
    </row>
    <row r="3120" spans="1:5">
      <c r="A3120" s="371">
        <v>52</v>
      </c>
      <c r="B3120" s="371" t="s">
        <v>96</v>
      </c>
      <c r="C3120" s="371">
        <v>2024</v>
      </c>
      <c r="D3120" s="371" t="s">
        <v>20</v>
      </c>
      <c r="E3120" s="371">
        <v>4.6969696969696999</v>
      </c>
    </row>
    <row r="3121" spans="1:5">
      <c r="A3121" s="371">
        <v>54</v>
      </c>
      <c r="B3121" s="371" t="s">
        <v>97</v>
      </c>
      <c r="C3121" s="371">
        <v>2024</v>
      </c>
      <c r="D3121" s="371" t="s">
        <v>20</v>
      </c>
      <c r="E3121" s="371">
        <v>6.8181818181818201</v>
      </c>
    </row>
    <row r="3122" spans="1:5">
      <c r="A3122" s="371">
        <v>63</v>
      </c>
      <c r="B3122" s="371" t="s">
        <v>98</v>
      </c>
      <c r="C3122" s="371">
        <v>2024</v>
      </c>
      <c r="D3122" s="371" t="s">
        <v>20</v>
      </c>
      <c r="E3122" s="371">
        <v>7.7272727272727302</v>
      </c>
    </row>
    <row r="3123" spans="1:5">
      <c r="A3123" s="371">
        <v>66</v>
      </c>
      <c r="B3123" s="371" t="s">
        <v>99</v>
      </c>
      <c r="C3123" s="371">
        <v>2024</v>
      </c>
      <c r="D3123" s="371" t="s">
        <v>20</v>
      </c>
      <c r="E3123" s="371">
        <v>9.0909090909090899</v>
      </c>
    </row>
    <row r="3124" spans="1:5">
      <c r="A3124" s="371">
        <v>68</v>
      </c>
      <c r="B3124" s="371" t="s">
        <v>100</v>
      </c>
      <c r="C3124" s="371">
        <v>2024</v>
      </c>
      <c r="D3124" s="371" t="s">
        <v>20</v>
      </c>
      <c r="E3124" s="371">
        <v>6.9696969696969697</v>
      </c>
    </row>
    <row r="3125" spans="1:5">
      <c r="A3125" s="371">
        <v>70</v>
      </c>
      <c r="B3125" s="371" t="s">
        <v>101</v>
      </c>
      <c r="C3125" s="371">
        <v>2024</v>
      </c>
      <c r="D3125" s="371" t="s">
        <v>20</v>
      </c>
      <c r="E3125" s="371">
        <v>3.3333333333333299</v>
      </c>
    </row>
    <row r="3126" spans="1:5">
      <c r="A3126" s="371">
        <v>73</v>
      </c>
      <c r="B3126" s="371" t="s">
        <v>102</v>
      </c>
      <c r="C3126" s="371">
        <v>2024</v>
      </c>
      <c r="D3126" s="371" t="s">
        <v>20</v>
      </c>
      <c r="E3126" s="371">
        <v>6.0606060606060597</v>
      </c>
    </row>
    <row r="3127" spans="1:5">
      <c r="A3127" s="371">
        <v>76</v>
      </c>
      <c r="B3127" s="371" t="s">
        <v>103</v>
      </c>
      <c r="C3127" s="371">
        <v>2024</v>
      </c>
      <c r="D3127" s="371" t="s">
        <v>20</v>
      </c>
      <c r="E3127" s="371">
        <v>8.4848484848484809</v>
      </c>
    </row>
    <row r="3128" spans="1:5">
      <c r="A3128" s="371">
        <v>81</v>
      </c>
      <c r="B3128" s="371" t="s">
        <v>104</v>
      </c>
      <c r="C3128" s="371">
        <v>2024</v>
      </c>
      <c r="D3128" s="371" t="s">
        <v>20</v>
      </c>
      <c r="E3128" s="371">
        <v>2.2727272727272698</v>
      </c>
    </row>
    <row r="3129" spans="1:5">
      <c r="A3129" s="371">
        <v>85</v>
      </c>
      <c r="B3129" s="371" t="s">
        <v>105</v>
      </c>
      <c r="C3129" s="371">
        <v>2024</v>
      </c>
      <c r="D3129" s="371" t="s">
        <v>20</v>
      </c>
      <c r="E3129" s="371">
        <v>2.8787878787878798</v>
      </c>
    </row>
    <row r="3130" spans="1:5">
      <c r="A3130" s="371">
        <v>86</v>
      </c>
      <c r="B3130" s="371" t="s">
        <v>106</v>
      </c>
      <c r="C3130" s="371">
        <v>2024</v>
      </c>
      <c r="D3130" s="371" t="s">
        <v>20</v>
      </c>
      <c r="E3130" s="371">
        <v>1.6666666666666701</v>
      </c>
    </row>
    <row r="3131" spans="1:5">
      <c r="A3131" s="371">
        <v>88</v>
      </c>
      <c r="B3131" s="371" t="s">
        <v>107</v>
      </c>
      <c r="C3131" s="371">
        <v>2024</v>
      </c>
      <c r="D3131" s="371" t="s">
        <v>20</v>
      </c>
      <c r="E3131" s="371">
        <v>2.1212121212121202</v>
      </c>
    </row>
    <row r="3132" spans="1:5">
      <c r="A3132" s="371">
        <v>91</v>
      </c>
      <c r="B3132" s="371" t="s">
        <v>108</v>
      </c>
      <c r="C3132" s="371">
        <v>2024</v>
      </c>
      <c r="D3132" s="371" t="s">
        <v>20</v>
      </c>
      <c r="E3132" s="371">
        <v>1.36363636363636</v>
      </c>
    </row>
    <row r="3133" spans="1:5">
      <c r="A3133" s="371">
        <v>94</v>
      </c>
      <c r="B3133" s="371" t="s">
        <v>109</v>
      </c>
      <c r="C3133" s="371">
        <v>2024</v>
      </c>
      <c r="D3133" s="371" t="s">
        <v>20</v>
      </c>
      <c r="E3133" s="371">
        <v>2.4242424242424199</v>
      </c>
    </row>
    <row r="3134" spans="1:5">
      <c r="A3134" s="371">
        <v>95</v>
      </c>
      <c r="B3134" s="371" t="s">
        <v>110</v>
      </c>
      <c r="C3134" s="371">
        <v>2024</v>
      </c>
      <c r="D3134" s="371" t="s">
        <v>20</v>
      </c>
      <c r="E3134" s="371">
        <v>1.51515151515152</v>
      </c>
    </row>
    <row r="3135" spans="1:5">
      <c r="A3135" s="371">
        <v>97</v>
      </c>
      <c r="B3135" s="371" t="s">
        <v>111</v>
      </c>
      <c r="C3135" s="371">
        <v>2024</v>
      </c>
      <c r="D3135" s="371" t="s">
        <v>20</v>
      </c>
      <c r="E3135" s="371">
        <v>0.60606060606060597</v>
      </c>
    </row>
    <row r="3136" spans="1:5">
      <c r="A3136" s="371">
        <v>99</v>
      </c>
      <c r="B3136" s="371" t="s">
        <v>112</v>
      </c>
      <c r="C3136" s="371">
        <v>2024</v>
      </c>
      <c r="D3136" s="371" t="s">
        <v>20</v>
      </c>
      <c r="E3136" s="371">
        <v>0.30303030303030298</v>
      </c>
    </row>
    <row r="3137" spans="1:5">
      <c r="A3137" s="371">
        <v>5</v>
      </c>
      <c r="B3137" s="371" t="s">
        <v>79</v>
      </c>
      <c r="C3137" s="371">
        <v>2023</v>
      </c>
      <c r="D3137" s="371" t="s">
        <v>20</v>
      </c>
      <c r="E3137" s="371">
        <v>8.1818181818181799</v>
      </c>
    </row>
    <row r="3138" spans="1:5">
      <c r="A3138" s="371">
        <v>8</v>
      </c>
      <c r="B3138" s="371" t="s">
        <v>81</v>
      </c>
      <c r="C3138" s="371">
        <v>2023</v>
      </c>
      <c r="D3138" s="371" t="s">
        <v>20</v>
      </c>
      <c r="E3138" s="371">
        <v>9.5454545454545503</v>
      </c>
    </row>
    <row r="3139" spans="1:5">
      <c r="A3139" s="371">
        <v>11</v>
      </c>
      <c r="B3139" s="371" t="s">
        <v>82</v>
      </c>
      <c r="C3139" s="371">
        <v>2023</v>
      </c>
      <c r="D3139" s="371" t="s">
        <v>20</v>
      </c>
      <c r="E3139" s="371">
        <v>10</v>
      </c>
    </row>
    <row r="3140" spans="1:5">
      <c r="A3140" s="371">
        <v>13</v>
      </c>
      <c r="B3140" s="371" t="s">
        <v>83</v>
      </c>
      <c r="C3140" s="371">
        <v>2023</v>
      </c>
      <c r="D3140" s="371" t="s">
        <v>20</v>
      </c>
      <c r="E3140" s="371">
        <v>7.5757575757575797</v>
      </c>
    </row>
    <row r="3141" spans="1:5">
      <c r="A3141" s="371">
        <v>15</v>
      </c>
      <c r="B3141" s="371" t="s">
        <v>84</v>
      </c>
      <c r="C3141" s="371">
        <v>2023</v>
      </c>
      <c r="D3141" s="371" t="s">
        <v>20</v>
      </c>
      <c r="E3141" s="371">
        <v>7.1212121212121202</v>
      </c>
    </row>
    <row r="3142" spans="1:5">
      <c r="A3142" s="371">
        <v>17</v>
      </c>
      <c r="B3142" s="371" t="s">
        <v>85</v>
      </c>
      <c r="C3142" s="371">
        <v>2023</v>
      </c>
      <c r="D3142" s="371" t="s">
        <v>20</v>
      </c>
      <c r="E3142" s="371">
        <v>9.2424242424242404</v>
      </c>
    </row>
    <row r="3143" spans="1:5">
      <c r="A3143" s="371">
        <v>18</v>
      </c>
      <c r="B3143" s="371" t="s">
        <v>86</v>
      </c>
      <c r="C3143" s="371">
        <v>2023</v>
      </c>
      <c r="D3143" s="371" t="s">
        <v>20</v>
      </c>
      <c r="E3143" s="371">
        <v>3.4848484848484902</v>
      </c>
    </row>
    <row r="3144" spans="1:5">
      <c r="A3144" s="371">
        <v>19</v>
      </c>
      <c r="B3144" s="371" t="s">
        <v>87</v>
      </c>
      <c r="C3144" s="371">
        <v>2023</v>
      </c>
      <c r="D3144" s="371" t="s">
        <v>20</v>
      </c>
      <c r="E3144" s="371">
        <v>7.8787878787878798</v>
      </c>
    </row>
    <row r="3145" spans="1:5">
      <c r="A3145" s="371">
        <v>20</v>
      </c>
      <c r="B3145" s="371" t="s">
        <v>88</v>
      </c>
      <c r="C3145" s="371">
        <v>2023</v>
      </c>
      <c r="D3145" s="371" t="s">
        <v>20</v>
      </c>
      <c r="E3145" s="371">
        <v>4.5454545454545396</v>
      </c>
    </row>
    <row r="3146" spans="1:5">
      <c r="A3146" s="371">
        <v>23</v>
      </c>
      <c r="B3146" s="371" t="s">
        <v>89</v>
      </c>
      <c r="C3146" s="371">
        <v>2023</v>
      </c>
      <c r="D3146" s="371" t="s">
        <v>20</v>
      </c>
      <c r="E3146" s="371">
        <v>6.3636363636363598</v>
      </c>
    </row>
    <row r="3147" spans="1:5">
      <c r="A3147" s="371">
        <v>25</v>
      </c>
      <c r="B3147" s="371" t="s">
        <v>90</v>
      </c>
      <c r="C3147" s="371">
        <v>2023</v>
      </c>
      <c r="D3147" s="371" t="s">
        <v>20</v>
      </c>
      <c r="E3147" s="371">
        <v>3.7878787878787898</v>
      </c>
    </row>
    <row r="3148" spans="1:5">
      <c r="A3148" s="371">
        <v>27</v>
      </c>
      <c r="B3148" s="371" t="s">
        <v>91</v>
      </c>
      <c r="C3148" s="371">
        <v>2023</v>
      </c>
      <c r="D3148" s="371" t="s">
        <v>20</v>
      </c>
      <c r="E3148" s="371">
        <v>5.9090909090909101</v>
      </c>
    </row>
    <row r="3149" spans="1:5">
      <c r="A3149" s="371">
        <v>41</v>
      </c>
      <c r="B3149" s="371" t="s">
        <v>92</v>
      </c>
      <c r="C3149" s="371">
        <v>2023</v>
      </c>
      <c r="D3149" s="371" t="s">
        <v>20</v>
      </c>
      <c r="E3149" s="371">
        <v>5.7575757575757596</v>
      </c>
    </row>
    <row r="3150" spans="1:5">
      <c r="A3150" s="371">
        <v>44</v>
      </c>
      <c r="B3150" s="371" t="s">
        <v>93</v>
      </c>
      <c r="C3150" s="371">
        <v>2023</v>
      </c>
      <c r="D3150" s="371" t="s">
        <v>20</v>
      </c>
      <c r="E3150" s="371">
        <v>2.7272727272727302</v>
      </c>
    </row>
    <row r="3151" spans="1:5">
      <c r="A3151" s="371">
        <v>47</v>
      </c>
      <c r="B3151" s="371" t="s">
        <v>94</v>
      </c>
      <c r="C3151" s="371">
        <v>2023</v>
      </c>
      <c r="D3151" s="371" t="s">
        <v>20</v>
      </c>
      <c r="E3151" s="371">
        <v>5</v>
      </c>
    </row>
    <row r="3152" spans="1:5">
      <c r="A3152" s="371">
        <v>50</v>
      </c>
      <c r="B3152" s="371" t="s">
        <v>95</v>
      </c>
      <c r="C3152" s="371">
        <v>2023</v>
      </c>
      <c r="D3152" s="371" t="s">
        <v>20</v>
      </c>
      <c r="E3152" s="371">
        <v>4.0909090909090899</v>
      </c>
    </row>
    <row r="3153" spans="1:5">
      <c r="A3153" s="371">
        <v>52</v>
      </c>
      <c r="B3153" s="371" t="s">
        <v>96</v>
      </c>
      <c r="C3153" s="371">
        <v>2023</v>
      </c>
      <c r="D3153" s="371" t="s">
        <v>20</v>
      </c>
      <c r="E3153" s="371">
        <v>7.2727272727272698</v>
      </c>
    </row>
    <row r="3154" spans="1:5">
      <c r="A3154" s="371">
        <v>54</v>
      </c>
      <c r="B3154" s="371" t="s">
        <v>97</v>
      </c>
      <c r="C3154" s="371">
        <v>2023</v>
      </c>
      <c r="D3154" s="371" t="s">
        <v>20</v>
      </c>
      <c r="E3154" s="371">
        <v>8.0303030303030294</v>
      </c>
    </row>
    <row r="3155" spans="1:5">
      <c r="A3155" s="371">
        <v>63</v>
      </c>
      <c r="B3155" s="371" t="s">
        <v>98</v>
      </c>
      <c r="C3155" s="371">
        <v>2023</v>
      </c>
      <c r="D3155" s="371" t="s">
        <v>20</v>
      </c>
      <c r="E3155" s="371">
        <v>8.6363636363636402</v>
      </c>
    </row>
    <row r="3156" spans="1:5">
      <c r="A3156" s="371">
        <v>66</v>
      </c>
      <c r="B3156" s="371" t="s">
        <v>99</v>
      </c>
      <c r="C3156" s="371">
        <v>2023</v>
      </c>
      <c r="D3156" s="371" t="s">
        <v>20</v>
      </c>
      <c r="E3156" s="371">
        <v>8.9393939393939394</v>
      </c>
    </row>
    <row r="3157" spans="1:5">
      <c r="A3157" s="371">
        <v>68</v>
      </c>
      <c r="B3157" s="371" t="s">
        <v>100</v>
      </c>
      <c r="C3157" s="371">
        <v>2023</v>
      </c>
      <c r="D3157" s="371" t="s">
        <v>20</v>
      </c>
      <c r="E3157" s="371">
        <v>8.3333333333333304</v>
      </c>
    </row>
    <row r="3158" spans="1:5">
      <c r="A3158" s="371">
        <v>70</v>
      </c>
      <c r="B3158" s="371" t="s">
        <v>101</v>
      </c>
      <c r="C3158" s="371">
        <v>2023</v>
      </c>
      <c r="D3158" s="371" t="s">
        <v>20</v>
      </c>
      <c r="E3158" s="371">
        <v>3.9393939393939399</v>
      </c>
    </row>
    <row r="3159" spans="1:5">
      <c r="A3159" s="371">
        <v>73</v>
      </c>
      <c r="B3159" s="371" t="s">
        <v>102</v>
      </c>
      <c r="C3159" s="371">
        <v>2023</v>
      </c>
      <c r="D3159" s="371" t="s">
        <v>20</v>
      </c>
      <c r="E3159" s="371">
        <v>5.3030303030303001</v>
      </c>
    </row>
    <row r="3160" spans="1:5">
      <c r="A3160" s="371">
        <v>76</v>
      </c>
      <c r="B3160" s="371" t="s">
        <v>103</v>
      </c>
      <c r="C3160" s="371">
        <v>2023</v>
      </c>
      <c r="D3160" s="371" t="s">
        <v>20</v>
      </c>
      <c r="E3160" s="371">
        <v>8.7878787878787907</v>
      </c>
    </row>
    <row r="3161" spans="1:5">
      <c r="A3161" s="371">
        <v>81</v>
      </c>
      <c r="B3161" s="371" t="s">
        <v>104</v>
      </c>
      <c r="C3161" s="371">
        <v>2023</v>
      </c>
      <c r="D3161" s="371" t="s">
        <v>20</v>
      </c>
      <c r="E3161" s="371">
        <v>1.9696969696969699</v>
      </c>
    </row>
    <row r="3162" spans="1:5">
      <c r="A3162" s="371">
        <v>85</v>
      </c>
      <c r="B3162" s="371" t="s">
        <v>105</v>
      </c>
      <c r="C3162" s="371">
        <v>2023</v>
      </c>
      <c r="D3162" s="371" t="s">
        <v>20</v>
      </c>
      <c r="E3162" s="371">
        <v>3.6363636363636398</v>
      </c>
    </row>
    <row r="3163" spans="1:5">
      <c r="A3163" s="371">
        <v>86</v>
      </c>
      <c r="B3163" s="371" t="s">
        <v>106</v>
      </c>
      <c r="C3163" s="371">
        <v>2023</v>
      </c>
      <c r="D3163" s="371" t="s">
        <v>20</v>
      </c>
      <c r="E3163" s="371">
        <v>1.8181818181818199</v>
      </c>
    </row>
    <row r="3164" spans="1:5">
      <c r="A3164" s="371">
        <v>88</v>
      </c>
      <c r="B3164" s="371" t="s">
        <v>107</v>
      </c>
      <c r="C3164" s="371">
        <v>2023</v>
      </c>
      <c r="D3164" s="371" t="s">
        <v>20</v>
      </c>
      <c r="E3164" s="371">
        <v>1.2121212121212099</v>
      </c>
    </row>
    <row r="3165" spans="1:5">
      <c r="A3165" s="371">
        <v>91</v>
      </c>
      <c r="B3165" s="371" t="s">
        <v>108</v>
      </c>
      <c r="C3165" s="371">
        <v>2023</v>
      </c>
      <c r="D3165" s="371" t="s">
        <v>20</v>
      </c>
      <c r="E3165" s="371">
        <v>0.90909090909090895</v>
      </c>
    </row>
    <row r="3166" spans="1:5">
      <c r="A3166" s="371">
        <v>94</v>
      </c>
      <c r="B3166" s="371" t="s">
        <v>109</v>
      </c>
      <c r="C3166" s="371">
        <v>2023</v>
      </c>
      <c r="D3166" s="371" t="s">
        <v>20</v>
      </c>
      <c r="E3166" s="371">
        <v>0.15151515151515199</v>
      </c>
    </row>
    <row r="3167" spans="1:5">
      <c r="A3167" s="371">
        <v>95</v>
      </c>
      <c r="B3167" s="371" t="s">
        <v>110</v>
      </c>
      <c r="C3167" s="371">
        <v>2023</v>
      </c>
      <c r="D3167" s="371" t="s">
        <v>20</v>
      </c>
      <c r="E3167" s="371">
        <v>0.75757575757575801</v>
      </c>
    </row>
    <row r="3168" spans="1:5">
      <c r="A3168" s="371">
        <v>97</v>
      </c>
      <c r="B3168" s="371" t="s">
        <v>111</v>
      </c>
      <c r="C3168" s="371">
        <v>2023</v>
      </c>
      <c r="D3168" s="371" t="s">
        <v>20</v>
      </c>
      <c r="E3168" s="371">
        <v>1.0606060606060601</v>
      </c>
    </row>
    <row r="3169" spans="1:5">
      <c r="A3169" s="371">
        <v>99</v>
      </c>
      <c r="B3169" s="371" t="s">
        <v>112</v>
      </c>
      <c r="C3169" s="371">
        <v>2023</v>
      </c>
      <c r="D3169" s="371" t="s">
        <v>20</v>
      </c>
      <c r="E3169" s="371">
        <v>0.45454545454545497</v>
      </c>
    </row>
    <row r="3170" spans="1:5">
      <c r="A3170" s="371">
        <v>5</v>
      </c>
      <c r="B3170" s="371" t="s">
        <v>79</v>
      </c>
      <c r="C3170" s="371">
        <v>2024</v>
      </c>
      <c r="D3170" s="371" t="s">
        <v>21</v>
      </c>
      <c r="E3170" s="371">
        <v>8.9393939393939394</v>
      </c>
    </row>
    <row r="3171" spans="1:5">
      <c r="A3171" s="371">
        <v>8</v>
      </c>
      <c r="B3171" s="371" t="s">
        <v>81</v>
      </c>
      <c r="C3171" s="371">
        <v>2024</v>
      </c>
      <c r="D3171" s="371" t="s">
        <v>21</v>
      </c>
      <c r="E3171" s="371">
        <v>9.3939393939393891</v>
      </c>
    </row>
    <row r="3172" spans="1:5">
      <c r="A3172" s="371">
        <v>11</v>
      </c>
      <c r="B3172" s="371" t="s">
        <v>82</v>
      </c>
      <c r="C3172" s="371">
        <v>2024</v>
      </c>
      <c r="D3172" s="371" t="s">
        <v>21</v>
      </c>
      <c r="E3172" s="371">
        <v>9.5454545454545503</v>
      </c>
    </row>
    <row r="3173" spans="1:5">
      <c r="A3173" s="371">
        <v>13</v>
      </c>
      <c r="B3173" s="371" t="s">
        <v>83</v>
      </c>
      <c r="C3173" s="371">
        <v>2024</v>
      </c>
      <c r="D3173" s="371" t="s">
        <v>21</v>
      </c>
      <c r="E3173" s="371">
        <v>7.7272727272727302</v>
      </c>
    </row>
    <row r="3174" spans="1:5">
      <c r="A3174" s="371">
        <v>15</v>
      </c>
      <c r="B3174" s="371" t="s">
        <v>84</v>
      </c>
      <c r="C3174" s="371">
        <v>2024</v>
      </c>
      <c r="D3174" s="371" t="s">
        <v>21</v>
      </c>
      <c r="E3174" s="371">
        <v>8.7878787878787907</v>
      </c>
    </row>
    <row r="3175" spans="1:5">
      <c r="A3175" s="371">
        <v>17</v>
      </c>
      <c r="B3175" s="371" t="s">
        <v>85</v>
      </c>
      <c r="C3175" s="371">
        <v>2024</v>
      </c>
      <c r="D3175" s="371" t="s">
        <v>21</v>
      </c>
      <c r="E3175" s="371">
        <v>9.6969696969697008</v>
      </c>
    </row>
    <row r="3176" spans="1:5">
      <c r="A3176" s="371">
        <v>18</v>
      </c>
      <c r="B3176" s="371" t="s">
        <v>86</v>
      </c>
      <c r="C3176" s="371">
        <v>2024</v>
      </c>
      <c r="D3176" s="371" t="s">
        <v>21</v>
      </c>
      <c r="E3176" s="371">
        <v>5.60606060606061</v>
      </c>
    </row>
    <row r="3177" spans="1:5">
      <c r="A3177" s="371">
        <v>19</v>
      </c>
      <c r="B3177" s="371" t="s">
        <v>87</v>
      </c>
      <c r="C3177" s="371">
        <v>2024</v>
      </c>
      <c r="D3177" s="371" t="s">
        <v>21</v>
      </c>
      <c r="E3177" s="371">
        <v>7.1212121212121202</v>
      </c>
    </row>
    <row r="3178" spans="1:5">
      <c r="A3178" s="371">
        <v>20</v>
      </c>
      <c r="B3178" s="371" t="s">
        <v>88</v>
      </c>
      <c r="C3178" s="371">
        <v>2024</v>
      </c>
      <c r="D3178" s="371" t="s">
        <v>21</v>
      </c>
      <c r="E3178" s="371">
        <v>3.7878787878787898</v>
      </c>
    </row>
    <row r="3179" spans="1:5">
      <c r="A3179" s="371">
        <v>23</v>
      </c>
      <c r="B3179" s="371" t="s">
        <v>89</v>
      </c>
      <c r="C3179" s="371">
        <v>2024</v>
      </c>
      <c r="D3179" s="371" t="s">
        <v>21</v>
      </c>
      <c r="E3179" s="371">
        <v>9.2424242424242404</v>
      </c>
    </row>
    <row r="3180" spans="1:5">
      <c r="A3180" s="371">
        <v>25</v>
      </c>
      <c r="B3180" s="371" t="s">
        <v>90</v>
      </c>
      <c r="C3180" s="371">
        <v>2024</v>
      </c>
      <c r="D3180" s="371" t="s">
        <v>21</v>
      </c>
      <c r="E3180" s="371">
        <v>7.8787878787878798</v>
      </c>
    </row>
    <row r="3181" spans="1:5">
      <c r="A3181" s="371">
        <v>27</v>
      </c>
      <c r="B3181" s="371" t="s">
        <v>91</v>
      </c>
      <c r="C3181" s="371">
        <v>2024</v>
      </c>
      <c r="D3181" s="371" t="s">
        <v>21</v>
      </c>
      <c r="E3181" s="371">
        <v>4.2424242424242404</v>
      </c>
    </row>
    <row r="3182" spans="1:5">
      <c r="A3182" s="371">
        <v>41</v>
      </c>
      <c r="B3182" s="371" t="s">
        <v>92</v>
      </c>
      <c r="C3182" s="371">
        <v>2024</v>
      </c>
      <c r="D3182" s="371" t="s">
        <v>21</v>
      </c>
      <c r="E3182" s="371">
        <v>6.0606060606060597</v>
      </c>
    </row>
    <row r="3183" spans="1:5">
      <c r="A3183" s="371">
        <v>44</v>
      </c>
      <c r="B3183" s="371" t="s">
        <v>93</v>
      </c>
      <c r="C3183" s="371">
        <v>2024</v>
      </c>
      <c r="D3183" s="371" t="s">
        <v>21</v>
      </c>
      <c r="E3183" s="371">
        <v>4.5454545454545396</v>
      </c>
    </row>
    <row r="3184" spans="1:5">
      <c r="A3184" s="371">
        <v>47</v>
      </c>
      <c r="B3184" s="371" t="s">
        <v>94</v>
      </c>
      <c r="C3184" s="371">
        <v>2024</v>
      </c>
      <c r="D3184" s="371" t="s">
        <v>21</v>
      </c>
      <c r="E3184" s="371">
        <v>5.1515151515151496</v>
      </c>
    </row>
    <row r="3185" spans="1:5">
      <c r="A3185" s="371">
        <v>50</v>
      </c>
      <c r="B3185" s="371" t="s">
        <v>95</v>
      </c>
      <c r="C3185" s="371">
        <v>2024</v>
      </c>
      <c r="D3185" s="371" t="s">
        <v>21</v>
      </c>
      <c r="E3185" s="371">
        <v>6.6666666666666696</v>
      </c>
    </row>
    <row r="3186" spans="1:5">
      <c r="A3186" s="371">
        <v>52</v>
      </c>
      <c r="B3186" s="371" t="s">
        <v>96</v>
      </c>
      <c r="C3186" s="371">
        <v>2024</v>
      </c>
      <c r="D3186" s="371" t="s">
        <v>21</v>
      </c>
      <c r="E3186" s="371">
        <v>6.8181818181818201</v>
      </c>
    </row>
    <row r="3187" spans="1:5">
      <c r="A3187" s="371">
        <v>54</v>
      </c>
      <c r="B3187" s="371" t="s">
        <v>97</v>
      </c>
      <c r="C3187" s="371">
        <v>2024</v>
      </c>
      <c r="D3187" s="371" t="s">
        <v>21</v>
      </c>
      <c r="E3187" s="371">
        <v>8.1818181818181799</v>
      </c>
    </row>
    <row r="3188" spans="1:5">
      <c r="A3188" s="371">
        <v>63</v>
      </c>
      <c r="B3188" s="371" t="s">
        <v>98</v>
      </c>
      <c r="C3188" s="371">
        <v>2024</v>
      </c>
      <c r="D3188" s="371" t="s">
        <v>21</v>
      </c>
      <c r="E3188" s="371">
        <v>5.7575757575757596</v>
      </c>
    </row>
    <row r="3189" spans="1:5">
      <c r="A3189" s="371">
        <v>66</v>
      </c>
      <c r="B3189" s="371" t="s">
        <v>99</v>
      </c>
      <c r="C3189" s="371">
        <v>2024</v>
      </c>
      <c r="D3189" s="371" t="s">
        <v>21</v>
      </c>
      <c r="E3189" s="371">
        <v>9.0909090909090899</v>
      </c>
    </row>
    <row r="3190" spans="1:5">
      <c r="A3190" s="371">
        <v>68</v>
      </c>
      <c r="B3190" s="371" t="s">
        <v>100</v>
      </c>
      <c r="C3190" s="371">
        <v>2024</v>
      </c>
      <c r="D3190" s="371" t="s">
        <v>21</v>
      </c>
      <c r="E3190" s="371">
        <v>8.6363636363636402</v>
      </c>
    </row>
    <row r="3191" spans="1:5">
      <c r="A3191" s="371">
        <v>70</v>
      </c>
      <c r="B3191" s="371" t="s">
        <v>101</v>
      </c>
      <c r="C3191" s="371">
        <v>2024</v>
      </c>
      <c r="D3191" s="371" t="s">
        <v>21</v>
      </c>
      <c r="E3191" s="371">
        <v>5.3030303030303001</v>
      </c>
    </row>
    <row r="3192" spans="1:5">
      <c r="A3192" s="371">
        <v>73</v>
      </c>
      <c r="B3192" s="371" t="s">
        <v>102</v>
      </c>
      <c r="C3192" s="371">
        <v>2024</v>
      </c>
      <c r="D3192" s="371" t="s">
        <v>21</v>
      </c>
      <c r="E3192" s="371">
        <v>7.4242424242424203</v>
      </c>
    </row>
    <row r="3193" spans="1:5">
      <c r="A3193" s="371">
        <v>76</v>
      </c>
      <c r="B3193" s="371" t="s">
        <v>103</v>
      </c>
      <c r="C3193" s="371">
        <v>2024</v>
      </c>
      <c r="D3193" s="371" t="s">
        <v>21</v>
      </c>
      <c r="E3193" s="371">
        <v>9.8484848484848495</v>
      </c>
    </row>
    <row r="3194" spans="1:5">
      <c r="A3194" s="371">
        <v>81</v>
      </c>
      <c r="B3194" s="371" t="s">
        <v>104</v>
      </c>
      <c r="C3194" s="371">
        <v>2024</v>
      </c>
      <c r="D3194" s="371" t="s">
        <v>21</v>
      </c>
      <c r="E3194" s="371">
        <v>0.15151515151515199</v>
      </c>
    </row>
    <row r="3195" spans="1:5">
      <c r="A3195" s="371">
        <v>85</v>
      </c>
      <c r="B3195" s="371" t="s">
        <v>105</v>
      </c>
      <c r="C3195" s="371">
        <v>2024</v>
      </c>
      <c r="D3195" s="371" t="s">
        <v>21</v>
      </c>
      <c r="E3195" s="371">
        <v>7.5757575757575797</v>
      </c>
    </row>
    <row r="3196" spans="1:5">
      <c r="A3196" s="371">
        <v>86</v>
      </c>
      <c r="B3196" s="371" t="s">
        <v>106</v>
      </c>
      <c r="C3196" s="371">
        <v>2024</v>
      </c>
      <c r="D3196" s="371" t="s">
        <v>21</v>
      </c>
      <c r="E3196" s="371">
        <v>5</v>
      </c>
    </row>
    <row r="3197" spans="1:5">
      <c r="A3197" s="371">
        <v>88</v>
      </c>
      <c r="B3197" s="371" t="s">
        <v>107</v>
      </c>
      <c r="C3197" s="371">
        <v>2024</v>
      </c>
      <c r="D3197" s="371" t="s">
        <v>21</v>
      </c>
      <c r="E3197" s="371">
        <v>2.4242424242424199</v>
      </c>
    </row>
    <row r="3198" spans="1:5">
      <c r="A3198" s="371">
        <v>91</v>
      </c>
      <c r="B3198" s="371" t="s">
        <v>108</v>
      </c>
      <c r="C3198" s="371">
        <v>2024</v>
      </c>
      <c r="D3198" s="371" t="s">
        <v>21</v>
      </c>
      <c r="E3198" s="371">
        <v>2.1212121212121202</v>
      </c>
    </row>
    <row r="3199" spans="1:5">
      <c r="A3199" s="371">
        <v>94</v>
      </c>
      <c r="B3199" s="371" t="s">
        <v>109</v>
      </c>
      <c r="C3199" s="371">
        <v>2024</v>
      </c>
      <c r="D3199" s="371" t="s">
        <v>21</v>
      </c>
      <c r="E3199" s="371">
        <v>2.2727272727272698</v>
      </c>
    </row>
    <row r="3200" spans="1:5">
      <c r="A3200" s="371">
        <v>95</v>
      </c>
      <c r="B3200" s="371" t="s">
        <v>110</v>
      </c>
      <c r="C3200" s="371">
        <v>2024</v>
      </c>
      <c r="D3200" s="371" t="s">
        <v>21</v>
      </c>
      <c r="E3200" s="371">
        <v>1.6666666666666701</v>
      </c>
    </row>
    <row r="3201" spans="1:5">
      <c r="A3201" s="371">
        <v>97</v>
      </c>
      <c r="B3201" s="371" t="s">
        <v>111</v>
      </c>
      <c r="C3201" s="371">
        <v>2024</v>
      </c>
      <c r="D3201" s="371" t="s">
        <v>21</v>
      </c>
      <c r="E3201" s="371">
        <v>0.90909090909090895</v>
      </c>
    </row>
    <row r="3202" spans="1:5">
      <c r="A3202" s="371">
        <v>99</v>
      </c>
      <c r="B3202" s="371" t="s">
        <v>112</v>
      </c>
      <c r="C3202" s="371">
        <v>2024</v>
      </c>
      <c r="D3202" s="371" t="s">
        <v>21</v>
      </c>
      <c r="E3202" s="371">
        <v>1.8181818181818199</v>
      </c>
    </row>
    <row r="3203" spans="1:5">
      <c r="A3203" s="371">
        <v>5</v>
      </c>
      <c r="B3203" s="371" t="s">
        <v>79</v>
      </c>
      <c r="C3203" s="371">
        <v>2023</v>
      </c>
      <c r="D3203" s="371" t="s">
        <v>21</v>
      </c>
      <c r="E3203" s="371">
        <v>6.9696969696969697</v>
      </c>
    </row>
    <row r="3204" spans="1:5">
      <c r="A3204" s="371">
        <v>8</v>
      </c>
      <c r="B3204" s="371" t="s">
        <v>81</v>
      </c>
      <c r="C3204" s="371">
        <v>2023</v>
      </c>
      <c r="D3204" s="371" t="s">
        <v>21</v>
      </c>
      <c r="E3204" s="371">
        <v>6.2121212121212102</v>
      </c>
    </row>
    <row r="3205" spans="1:5">
      <c r="A3205" s="371">
        <v>11</v>
      </c>
      <c r="B3205" s="371" t="s">
        <v>82</v>
      </c>
      <c r="C3205" s="371">
        <v>2023</v>
      </c>
      <c r="D3205" s="371" t="s">
        <v>21</v>
      </c>
      <c r="E3205" s="371">
        <v>8.0303030303030294</v>
      </c>
    </row>
    <row r="3206" spans="1:5">
      <c r="A3206" s="371">
        <v>13</v>
      </c>
      <c r="B3206" s="371" t="s">
        <v>83</v>
      </c>
      <c r="C3206" s="371">
        <v>2023</v>
      </c>
      <c r="D3206" s="371" t="s">
        <v>21</v>
      </c>
      <c r="E3206" s="371">
        <v>4.8484848484848504</v>
      </c>
    </row>
    <row r="3207" spans="1:5">
      <c r="A3207" s="371">
        <v>15</v>
      </c>
      <c r="B3207" s="371" t="s">
        <v>84</v>
      </c>
      <c r="C3207" s="371">
        <v>2023</v>
      </c>
      <c r="D3207" s="371" t="s">
        <v>21</v>
      </c>
      <c r="E3207" s="371">
        <v>5.9090909090909101</v>
      </c>
    </row>
    <row r="3208" spans="1:5">
      <c r="A3208" s="371">
        <v>17</v>
      </c>
      <c r="B3208" s="371" t="s">
        <v>85</v>
      </c>
      <c r="C3208" s="371">
        <v>2023</v>
      </c>
      <c r="D3208" s="371" t="s">
        <v>21</v>
      </c>
      <c r="E3208" s="371">
        <v>7.2727272727272698</v>
      </c>
    </row>
    <row r="3209" spans="1:5">
      <c r="A3209" s="371">
        <v>18</v>
      </c>
      <c r="B3209" s="371" t="s">
        <v>86</v>
      </c>
      <c r="C3209" s="371">
        <v>2023</v>
      </c>
      <c r="D3209" s="371" t="s">
        <v>21</v>
      </c>
      <c r="E3209" s="371">
        <v>1.9696969696969699</v>
      </c>
    </row>
    <row r="3210" spans="1:5">
      <c r="A3210" s="371">
        <v>19</v>
      </c>
      <c r="B3210" s="371" t="s">
        <v>87</v>
      </c>
      <c r="C3210" s="371">
        <v>2023</v>
      </c>
      <c r="D3210" s="371" t="s">
        <v>21</v>
      </c>
      <c r="E3210" s="371">
        <v>4.0909090909090899</v>
      </c>
    </row>
    <row r="3211" spans="1:5">
      <c r="A3211" s="371">
        <v>20</v>
      </c>
      <c r="B3211" s="371" t="s">
        <v>88</v>
      </c>
      <c r="C3211" s="371">
        <v>2023</v>
      </c>
      <c r="D3211" s="371" t="s">
        <v>21</v>
      </c>
      <c r="E3211" s="371">
        <v>1.36363636363636</v>
      </c>
    </row>
    <row r="3212" spans="1:5">
      <c r="A3212" s="371">
        <v>23</v>
      </c>
      <c r="B3212" s="371" t="s">
        <v>89</v>
      </c>
      <c r="C3212" s="371">
        <v>2023</v>
      </c>
      <c r="D3212" s="371" t="s">
        <v>21</v>
      </c>
      <c r="E3212" s="371">
        <v>8.4848484848484809</v>
      </c>
    </row>
    <row r="3213" spans="1:5">
      <c r="A3213" s="371">
        <v>25</v>
      </c>
      <c r="B3213" s="371" t="s">
        <v>90</v>
      </c>
      <c r="C3213" s="371">
        <v>2023</v>
      </c>
      <c r="D3213" s="371" t="s">
        <v>21</v>
      </c>
      <c r="E3213" s="371">
        <v>4.6969696969696999</v>
      </c>
    </row>
    <row r="3214" spans="1:5">
      <c r="A3214" s="371">
        <v>27</v>
      </c>
      <c r="B3214" s="371" t="s">
        <v>91</v>
      </c>
      <c r="C3214" s="371">
        <v>2023</v>
      </c>
      <c r="D3214" s="371" t="s">
        <v>21</v>
      </c>
      <c r="E3214" s="371">
        <v>1.2121212121212099</v>
      </c>
    </row>
    <row r="3215" spans="1:5">
      <c r="A3215" s="371">
        <v>41</v>
      </c>
      <c r="B3215" s="371" t="s">
        <v>92</v>
      </c>
      <c r="C3215" s="371">
        <v>2023</v>
      </c>
      <c r="D3215" s="371" t="s">
        <v>21</v>
      </c>
      <c r="E3215" s="371">
        <v>3.6363636363636398</v>
      </c>
    </row>
    <row r="3216" spans="1:5">
      <c r="A3216" s="371">
        <v>44</v>
      </c>
      <c r="B3216" s="371" t="s">
        <v>93</v>
      </c>
      <c r="C3216" s="371">
        <v>2023</v>
      </c>
      <c r="D3216" s="371" t="s">
        <v>21</v>
      </c>
      <c r="E3216" s="371">
        <v>1.51515151515152</v>
      </c>
    </row>
    <row r="3217" spans="1:5">
      <c r="A3217" s="371">
        <v>47</v>
      </c>
      <c r="B3217" s="371" t="s">
        <v>94</v>
      </c>
      <c r="C3217" s="371">
        <v>2023</v>
      </c>
      <c r="D3217" s="371" t="s">
        <v>21</v>
      </c>
      <c r="E3217" s="371">
        <v>3.0303030303030298</v>
      </c>
    </row>
    <row r="3218" spans="1:5">
      <c r="A3218" s="371">
        <v>50</v>
      </c>
      <c r="B3218" s="371" t="s">
        <v>95</v>
      </c>
      <c r="C3218" s="371">
        <v>2023</v>
      </c>
      <c r="D3218" s="371" t="s">
        <v>21</v>
      </c>
      <c r="E3218" s="371">
        <v>2.8787878787878798</v>
      </c>
    </row>
    <row r="3219" spans="1:5">
      <c r="A3219" s="371">
        <v>52</v>
      </c>
      <c r="B3219" s="371" t="s">
        <v>96</v>
      </c>
      <c r="C3219" s="371">
        <v>2023</v>
      </c>
      <c r="D3219" s="371" t="s">
        <v>21</v>
      </c>
      <c r="E3219" s="371">
        <v>2.5757575757575801</v>
      </c>
    </row>
    <row r="3220" spans="1:5">
      <c r="A3220" s="371">
        <v>54</v>
      </c>
      <c r="B3220" s="371" t="s">
        <v>97</v>
      </c>
      <c r="C3220" s="371">
        <v>2023</v>
      </c>
      <c r="D3220" s="371" t="s">
        <v>21</v>
      </c>
      <c r="E3220" s="371">
        <v>3.4848484848484902</v>
      </c>
    </row>
    <row r="3221" spans="1:5">
      <c r="A3221" s="371">
        <v>63</v>
      </c>
      <c r="B3221" s="371" t="s">
        <v>98</v>
      </c>
      <c r="C3221" s="371">
        <v>2023</v>
      </c>
      <c r="D3221" s="371" t="s">
        <v>21</v>
      </c>
      <c r="E3221" s="371">
        <v>4.39393939393939</v>
      </c>
    </row>
    <row r="3222" spans="1:5">
      <c r="A3222" s="371">
        <v>66</v>
      </c>
      <c r="B3222" s="371" t="s">
        <v>99</v>
      </c>
      <c r="C3222" s="371">
        <v>2023</v>
      </c>
      <c r="D3222" s="371" t="s">
        <v>21</v>
      </c>
      <c r="E3222" s="371">
        <v>8.3333333333333304</v>
      </c>
    </row>
    <row r="3223" spans="1:5">
      <c r="A3223" s="371">
        <v>68</v>
      </c>
      <c r="B3223" s="371" t="s">
        <v>100</v>
      </c>
      <c r="C3223" s="371">
        <v>2023</v>
      </c>
      <c r="D3223" s="371" t="s">
        <v>21</v>
      </c>
      <c r="E3223" s="371">
        <v>6.3636363636363598</v>
      </c>
    </row>
    <row r="3224" spans="1:5">
      <c r="A3224" s="371">
        <v>70</v>
      </c>
      <c r="B3224" s="371" t="s">
        <v>101</v>
      </c>
      <c r="C3224" s="371">
        <v>2023</v>
      </c>
      <c r="D3224" s="371" t="s">
        <v>21</v>
      </c>
      <c r="E3224" s="371">
        <v>5.4545454545454497</v>
      </c>
    </row>
    <row r="3225" spans="1:5">
      <c r="A3225" s="371">
        <v>73</v>
      </c>
      <c r="B3225" s="371" t="s">
        <v>102</v>
      </c>
      <c r="C3225" s="371">
        <v>2023</v>
      </c>
      <c r="D3225" s="371" t="s">
        <v>21</v>
      </c>
      <c r="E3225" s="371">
        <v>10</v>
      </c>
    </row>
    <row r="3226" spans="1:5">
      <c r="A3226" s="371">
        <v>76</v>
      </c>
      <c r="B3226" s="371" t="s">
        <v>103</v>
      </c>
      <c r="C3226" s="371">
        <v>2023</v>
      </c>
      <c r="D3226" s="371" t="s">
        <v>21</v>
      </c>
      <c r="E3226" s="371">
        <v>6.5151515151515103</v>
      </c>
    </row>
    <row r="3227" spans="1:5">
      <c r="A3227" s="371">
        <v>81</v>
      </c>
      <c r="B3227" s="371" t="s">
        <v>104</v>
      </c>
      <c r="C3227" s="371">
        <v>2023</v>
      </c>
      <c r="D3227" s="371" t="s">
        <v>21</v>
      </c>
      <c r="E3227" s="371">
        <v>0.45454545454545497</v>
      </c>
    </row>
    <row r="3228" spans="1:5">
      <c r="A3228" s="371">
        <v>85</v>
      </c>
      <c r="B3228" s="371" t="s">
        <v>105</v>
      </c>
      <c r="C3228" s="371">
        <v>2023</v>
      </c>
      <c r="D3228" s="371" t="s">
        <v>21</v>
      </c>
      <c r="E3228" s="371">
        <v>3.9393939393939399</v>
      </c>
    </row>
    <row r="3229" spans="1:5">
      <c r="A3229" s="371">
        <v>86</v>
      </c>
      <c r="B3229" s="371" t="s">
        <v>106</v>
      </c>
      <c r="C3229" s="371">
        <v>2023</v>
      </c>
      <c r="D3229" s="371" t="s">
        <v>21</v>
      </c>
      <c r="E3229" s="371">
        <v>0.60606060606060597</v>
      </c>
    </row>
    <row r="3230" spans="1:5">
      <c r="A3230" s="371">
        <v>88</v>
      </c>
      <c r="B3230" s="371" t="s">
        <v>107</v>
      </c>
      <c r="C3230" s="371">
        <v>2023</v>
      </c>
      <c r="D3230" s="371" t="s">
        <v>21</v>
      </c>
      <c r="E3230" s="371">
        <v>3.3333333333333299</v>
      </c>
    </row>
    <row r="3231" spans="1:5">
      <c r="A3231" s="371">
        <v>91</v>
      </c>
      <c r="B3231" s="371" t="s">
        <v>108</v>
      </c>
      <c r="C3231" s="371">
        <v>2023</v>
      </c>
      <c r="D3231" s="371" t="s">
        <v>21</v>
      </c>
      <c r="E3231" s="371">
        <v>2.7272727272727302</v>
      </c>
    </row>
    <row r="3232" spans="1:5">
      <c r="A3232" s="371">
        <v>94</v>
      </c>
      <c r="B3232" s="371" t="s">
        <v>109</v>
      </c>
      <c r="C3232" s="371">
        <v>2023</v>
      </c>
      <c r="D3232" s="371" t="s">
        <v>21</v>
      </c>
      <c r="E3232" s="371">
        <v>0.30303030303030298</v>
      </c>
    </row>
    <row r="3233" spans="1:5">
      <c r="A3233" s="371">
        <v>95</v>
      </c>
      <c r="B3233" s="371" t="s">
        <v>110</v>
      </c>
      <c r="C3233" s="371">
        <v>2023</v>
      </c>
      <c r="D3233" s="371" t="s">
        <v>21</v>
      </c>
      <c r="E3233" s="371">
        <v>0.75757575757575801</v>
      </c>
    </row>
    <row r="3234" spans="1:5">
      <c r="A3234" s="371">
        <v>97</v>
      </c>
      <c r="B3234" s="371" t="s">
        <v>111</v>
      </c>
      <c r="C3234" s="371">
        <v>2023</v>
      </c>
      <c r="D3234" s="371" t="s">
        <v>21</v>
      </c>
      <c r="E3234" s="371">
        <v>1.0606060606060601</v>
      </c>
    </row>
    <row r="3235" spans="1:5">
      <c r="A3235" s="371">
        <v>99</v>
      </c>
      <c r="B3235" s="371" t="s">
        <v>112</v>
      </c>
      <c r="C3235" s="371">
        <v>2023</v>
      </c>
      <c r="D3235" s="371" t="s">
        <v>21</v>
      </c>
      <c r="E3235" s="371">
        <v>3.1818181818181799</v>
      </c>
    </row>
    <row r="3236" spans="1:5">
      <c r="A3236" s="371">
        <v>5</v>
      </c>
      <c r="B3236" s="371" t="s">
        <v>79</v>
      </c>
      <c r="C3236" s="371">
        <v>2024</v>
      </c>
      <c r="D3236" s="371" t="s">
        <v>22</v>
      </c>
      <c r="E3236" s="371">
        <v>2.1212121212121202</v>
      </c>
    </row>
    <row r="3237" spans="1:5">
      <c r="A3237" s="371">
        <v>8</v>
      </c>
      <c r="B3237" s="371" t="s">
        <v>81</v>
      </c>
      <c r="C3237" s="371">
        <v>2024</v>
      </c>
      <c r="D3237" s="371" t="s">
        <v>22</v>
      </c>
      <c r="E3237" s="371">
        <v>9.6969696969697008</v>
      </c>
    </row>
    <row r="3238" spans="1:5">
      <c r="A3238" s="371">
        <v>11</v>
      </c>
      <c r="B3238" s="371" t="s">
        <v>82</v>
      </c>
      <c r="C3238" s="371">
        <v>2024</v>
      </c>
      <c r="D3238" s="371" t="s">
        <v>22</v>
      </c>
      <c r="E3238" s="371">
        <v>4.8484848484848504</v>
      </c>
    </row>
    <row r="3239" spans="1:5">
      <c r="A3239" s="371">
        <v>13</v>
      </c>
      <c r="B3239" s="371" t="s">
        <v>83</v>
      </c>
      <c r="C3239" s="371">
        <v>2024</v>
      </c>
      <c r="D3239" s="371" t="s">
        <v>22</v>
      </c>
      <c r="E3239" s="371">
        <v>7.5757575757575797</v>
      </c>
    </row>
    <row r="3240" spans="1:5">
      <c r="A3240" s="371">
        <v>15</v>
      </c>
      <c r="B3240" s="371" t="s">
        <v>84</v>
      </c>
      <c r="C3240" s="371">
        <v>2024</v>
      </c>
      <c r="D3240" s="371" t="s">
        <v>22</v>
      </c>
      <c r="E3240" s="371">
        <v>6.8181818181818201</v>
      </c>
    </row>
    <row r="3241" spans="1:5">
      <c r="A3241" s="371">
        <v>17</v>
      </c>
      <c r="B3241" s="371" t="s">
        <v>85</v>
      </c>
      <c r="C3241" s="371">
        <v>2024</v>
      </c>
      <c r="D3241" s="371" t="s">
        <v>22</v>
      </c>
      <c r="E3241" s="371">
        <v>2.4242424242424199</v>
      </c>
    </row>
    <row r="3242" spans="1:5">
      <c r="A3242" s="371">
        <v>18</v>
      </c>
      <c r="B3242" s="371" t="s">
        <v>86</v>
      </c>
      <c r="C3242" s="371">
        <v>2024</v>
      </c>
      <c r="D3242" s="371" t="s">
        <v>22</v>
      </c>
      <c r="E3242" s="371">
        <v>0.90909090909090895</v>
      </c>
    </row>
    <row r="3243" spans="1:5">
      <c r="A3243" s="371">
        <v>19</v>
      </c>
      <c r="B3243" s="371" t="s">
        <v>87</v>
      </c>
      <c r="C3243" s="371">
        <v>2024</v>
      </c>
      <c r="D3243" s="371" t="s">
        <v>22</v>
      </c>
      <c r="E3243" s="371">
        <v>7.1212121212121202</v>
      </c>
    </row>
    <row r="3244" spans="1:5">
      <c r="A3244" s="371">
        <v>20</v>
      </c>
      <c r="B3244" s="371" t="s">
        <v>88</v>
      </c>
      <c r="C3244" s="371">
        <v>2024</v>
      </c>
      <c r="D3244" s="371" t="s">
        <v>22</v>
      </c>
      <c r="E3244" s="371">
        <v>6.3636363636363598</v>
      </c>
    </row>
    <row r="3245" spans="1:5">
      <c r="A3245" s="371">
        <v>23</v>
      </c>
      <c r="B3245" s="371" t="s">
        <v>89</v>
      </c>
      <c r="C3245" s="371">
        <v>2024</v>
      </c>
      <c r="D3245" s="371" t="s">
        <v>22</v>
      </c>
      <c r="E3245" s="371">
        <v>8.1818181818181799</v>
      </c>
    </row>
    <row r="3246" spans="1:5">
      <c r="A3246" s="371">
        <v>25</v>
      </c>
      <c r="B3246" s="371" t="s">
        <v>90</v>
      </c>
      <c r="C3246" s="371">
        <v>2024</v>
      </c>
      <c r="D3246" s="371" t="s">
        <v>22</v>
      </c>
      <c r="E3246" s="371">
        <v>6.0606060606060597</v>
      </c>
    </row>
    <row r="3247" spans="1:5">
      <c r="A3247" s="371">
        <v>27</v>
      </c>
      <c r="B3247" s="371" t="s">
        <v>91</v>
      </c>
      <c r="C3247" s="371">
        <v>2024</v>
      </c>
      <c r="D3247" s="371" t="s">
        <v>22</v>
      </c>
      <c r="E3247" s="371">
        <v>6.6666666666666696</v>
      </c>
    </row>
    <row r="3248" spans="1:5">
      <c r="A3248" s="371">
        <v>41</v>
      </c>
      <c r="B3248" s="371" t="s">
        <v>92</v>
      </c>
      <c r="C3248" s="371">
        <v>2024</v>
      </c>
      <c r="D3248" s="371" t="s">
        <v>22</v>
      </c>
      <c r="E3248" s="371">
        <v>2.2727272727272698</v>
      </c>
    </row>
    <row r="3249" spans="1:5">
      <c r="A3249" s="371">
        <v>44</v>
      </c>
      <c r="B3249" s="371" t="s">
        <v>93</v>
      </c>
      <c r="C3249" s="371">
        <v>2024</v>
      </c>
      <c r="D3249" s="371" t="s">
        <v>22</v>
      </c>
      <c r="E3249" s="371">
        <v>7.8787878787878798</v>
      </c>
    </row>
    <row r="3250" spans="1:5">
      <c r="A3250" s="371">
        <v>47</v>
      </c>
      <c r="B3250" s="371" t="s">
        <v>94</v>
      </c>
      <c r="C3250" s="371">
        <v>2024</v>
      </c>
      <c r="D3250" s="371" t="s">
        <v>22</v>
      </c>
      <c r="E3250" s="371">
        <v>8.3333333333333304</v>
      </c>
    </row>
    <row r="3251" spans="1:5">
      <c r="A3251" s="371">
        <v>50</v>
      </c>
      <c r="B3251" s="371" t="s">
        <v>95</v>
      </c>
      <c r="C3251" s="371">
        <v>2024</v>
      </c>
      <c r="D3251" s="371" t="s">
        <v>22</v>
      </c>
      <c r="E3251" s="371">
        <v>1.8181818181818199</v>
      </c>
    </row>
    <row r="3252" spans="1:5">
      <c r="A3252" s="371">
        <v>52</v>
      </c>
      <c r="B3252" s="371" t="s">
        <v>96</v>
      </c>
      <c r="C3252" s="371">
        <v>2024</v>
      </c>
      <c r="D3252" s="371" t="s">
        <v>22</v>
      </c>
      <c r="E3252" s="371">
        <v>3.3333333333333299</v>
      </c>
    </row>
    <row r="3253" spans="1:5">
      <c r="A3253" s="371">
        <v>54</v>
      </c>
      <c r="B3253" s="371" t="s">
        <v>97</v>
      </c>
      <c r="C3253" s="371">
        <v>2024</v>
      </c>
      <c r="D3253" s="371" t="s">
        <v>22</v>
      </c>
      <c r="E3253" s="371">
        <v>4.0909090909090899</v>
      </c>
    </row>
    <row r="3254" spans="1:5">
      <c r="A3254" s="371">
        <v>63</v>
      </c>
      <c r="B3254" s="371" t="s">
        <v>98</v>
      </c>
      <c r="C3254" s="371">
        <v>2024</v>
      </c>
      <c r="D3254" s="371" t="s">
        <v>22</v>
      </c>
      <c r="E3254" s="371">
        <v>1.9696969696969699</v>
      </c>
    </row>
    <row r="3255" spans="1:5">
      <c r="A3255" s="371">
        <v>66</v>
      </c>
      <c r="B3255" s="371" t="s">
        <v>99</v>
      </c>
      <c r="C3255" s="371">
        <v>2024</v>
      </c>
      <c r="D3255" s="371" t="s">
        <v>22</v>
      </c>
      <c r="E3255" s="371">
        <v>5.9090909090909101</v>
      </c>
    </row>
    <row r="3256" spans="1:5">
      <c r="A3256" s="371">
        <v>68</v>
      </c>
      <c r="B3256" s="371" t="s">
        <v>100</v>
      </c>
      <c r="C3256" s="371">
        <v>2024</v>
      </c>
      <c r="D3256" s="371" t="s">
        <v>22</v>
      </c>
      <c r="E3256" s="371">
        <v>4.5454545454545396</v>
      </c>
    </row>
    <row r="3257" spans="1:5">
      <c r="A3257" s="371">
        <v>70</v>
      </c>
      <c r="B3257" s="371" t="s">
        <v>101</v>
      </c>
      <c r="C3257" s="371">
        <v>2024</v>
      </c>
      <c r="D3257" s="371" t="s">
        <v>22</v>
      </c>
      <c r="E3257" s="371">
        <v>8.4848484848484809</v>
      </c>
    </row>
    <row r="3258" spans="1:5">
      <c r="A3258" s="371">
        <v>73</v>
      </c>
      <c r="B3258" s="371" t="s">
        <v>102</v>
      </c>
      <c r="C3258" s="371">
        <v>2024</v>
      </c>
      <c r="D3258" s="371" t="s">
        <v>22</v>
      </c>
      <c r="E3258" s="371">
        <v>5.60606060606061</v>
      </c>
    </row>
    <row r="3259" spans="1:5">
      <c r="A3259" s="371">
        <v>76</v>
      </c>
      <c r="B3259" s="371" t="s">
        <v>103</v>
      </c>
      <c r="C3259" s="371">
        <v>2024</v>
      </c>
      <c r="D3259" s="371" t="s">
        <v>22</v>
      </c>
      <c r="E3259" s="371">
        <v>4.6969696969696999</v>
      </c>
    </row>
    <row r="3260" spans="1:5">
      <c r="A3260" s="371">
        <v>81</v>
      </c>
      <c r="B3260" s="371" t="s">
        <v>104</v>
      </c>
      <c r="C3260" s="371">
        <v>2024</v>
      </c>
      <c r="D3260" s="371" t="s">
        <v>22</v>
      </c>
      <c r="E3260" s="371">
        <v>0.45454545454545497</v>
      </c>
    </row>
    <row r="3261" spans="1:5">
      <c r="A3261" s="371">
        <v>85</v>
      </c>
      <c r="B3261" s="371" t="s">
        <v>105</v>
      </c>
      <c r="C3261" s="371">
        <v>2024</v>
      </c>
      <c r="D3261" s="371" t="s">
        <v>22</v>
      </c>
      <c r="E3261" s="371">
        <v>1.2121212121212099</v>
      </c>
    </row>
    <row r="3262" spans="1:5">
      <c r="A3262" s="371">
        <v>86</v>
      </c>
      <c r="B3262" s="371" t="s">
        <v>106</v>
      </c>
      <c r="C3262" s="371">
        <v>2024</v>
      </c>
      <c r="D3262" s="371" t="s">
        <v>22</v>
      </c>
      <c r="E3262" s="371">
        <v>3.1818181818181799</v>
      </c>
    </row>
    <row r="3263" spans="1:5">
      <c r="A3263" s="371">
        <v>88</v>
      </c>
      <c r="B3263" s="371" t="s">
        <v>107</v>
      </c>
      <c r="C3263" s="371">
        <v>2024</v>
      </c>
      <c r="D3263" s="371" t="s">
        <v>22</v>
      </c>
      <c r="E3263" s="371">
        <v>4.39393939393939</v>
      </c>
    </row>
    <row r="3264" spans="1:5">
      <c r="A3264" s="371">
        <v>91</v>
      </c>
      <c r="B3264" s="371" t="s">
        <v>108</v>
      </c>
      <c r="C3264" s="371">
        <v>2024</v>
      </c>
      <c r="D3264" s="371" t="s">
        <v>22</v>
      </c>
      <c r="E3264" s="371">
        <v>0.30303030303030298</v>
      </c>
    </row>
    <row r="3265" spans="1:5">
      <c r="A3265" s="371">
        <v>94</v>
      </c>
      <c r="B3265" s="371" t="s">
        <v>109</v>
      </c>
      <c r="C3265" s="371">
        <v>2024</v>
      </c>
      <c r="D3265" s="371" t="s">
        <v>22</v>
      </c>
      <c r="E3265" s="371">
        <v>8.6363636363636402</v>
      </c>
    </row>
    <row r="3266" spans="1:5">
      <c r="A3266" s="371">
        <v>95</v>
      </c>
      <c r="B3266" s="371" t="s">
        <v>110</v>
      </c>
      <c r="C3266" s="371">
        <v>2024</v>
      </c>
      <c r="D3266" s="371" t="s">
        <v>22</v>
      </c>
      <c r="E3266" s="371">
        <v>2.5757575757575801</v>
      </c>
    </row>
    <row r="3267" spans="1:5">
      <c r="A3267" s="371">
        <v>97</v>
      </c>
      <c r="B3267" s="371" t="s">
        <v>111</v>
      </c>
      <c r="C3267" s="371">
        <v>2024</v>
      </c>
      <c r="D3267" s="371" t="s">
        <v>22</v>
      </c>
      <c r="E3267" s="371">
        <v>9.3939393939393891</v>
      </c>
    </row>
    <row r="3268" spans="1:5">
      <c r="A3268" s="371">
        <v>99</v>
      </c>
      <c r="B3268" s="371" t="s">
        <v>112</v>
      </c>
      <c r="C3268" s="371">
        <v>2024</v>
      </c>
      <c r="D3268" s="371" t="s">
        <v>22</v>
      </c>
      <c r="E3268" s="371">
        <v>9.0909090909090899</v>
      </c>
    </row>
    <row r="3269" spans="1:5">
      <c r="A3269" s="371">
        <v>5</v>
      </c>
      <c r="B3269" s="371" t="s">
        <v>79</v>
      </c>
      <c r="C3269" s="371">
        <v>2023</v>
      </c>
      <c r="D3269" s="371" t="s">
        <v>22</v>
      </c>
      <c r="E3269" s="371">
        <v>3.4848484848484902</v>
      </c>
    </row>
    <row r="3270" spans="1:5">
      <c r="A3270" s="371">
        <v>8</v>
      </c>
      <c r="B3270" s="371" t="s">
        <v>81</v>
      </c>
      <c r="C3270" s="371">
        <v>2023</v>
      </c>
      <c r="D3270" s="371" t="s">
        <v>22</v>
      </c>
      <c r="E3270" s="371">
        <v>10</v>
      </c>
    </row>
    <row r="3271" spans="1:5">
      <c r="A3271" s="371">
        <v>11</v>
      </c>
      <c r="B3271" s="371" t="s">
        <v>82</v>
      </c>
      <c r="C3271" s="371">
        <v>2023</v>
      </c>
      <c r="D3271" s="371" t="s">
        <v>22</v>
      </c>
      <c r="E3271" s="371">
        <v>6.5151515151515103</v>
      </c>
    </row>
    <row r="3272" spans="1:5">
      <c r="A3272" s="371">
        <v>13</v>
      </c>
      <c r="B3272" s="371" t="s">
        <v>83</v>
      </c>
      <c r="C3272" s="371">
        <v>2023</v>
      </c>
      <c r="D3272" s="371" t="s">
        <v>22</v>
      </c>
      <c r="E3272" s="371">
        <v>9.5454545454545503</v>
      </c>
    </row>
    <row r="3273" spans="1:5">
      <c r="A3273" s="371">
        <v>15</v>
      </c>
      <c r="B3273" s="371" t="s">
        <v>84</v>
      </c>
      <c r="C3273" s="371">
        <v>2023</v>
      </c>
      <c r="D3273" s="371" t="s">
        <v>22</v>
      </c>
      <c r="E3273" s="371">
        <v>7.4242424242424203</v>
      </c>
    </row>
    <row r="3274" spans="1:5">
      <c r="A3274" s="371">
        <v>17</v>
      </c>
      <c r="B3274" s="371" t="s">
        <v>85</v>
      </c>
      <c r="C3274" s="371">
        <v>2023</v>
      </c>
      <c r="D3274" s="371" t="s">
        <v>22</v>
      </c>
      <c r="E3274" s="371">
        <v>3.0303030303030298</v>
      </c>
    </row>
    <row r="3275" spans="1:5">
      <c r="A3275" s="371">
        <v>18</v>
      </c>
      <c r="B3275" s="371" t="s">
        <v>86</v>
      </c>
      <c r="C3275" s="371">
        <v>2023</v>
      </c>
      <c r="D3275" s="371" t="s">
        <v>22</v>
      </c>
      <c r="E3275" s="371">
        <v>2.8787878787878798</v>
      </c>
    </row>
    <row r="3276" spans="1:5">
      <c r="A3276" s="371">
        <v>19</v>
      </c>
      <c r="B3276" s="371" t="s">
        <v>87</v>
      </c>
      <c r="C3276" s="371">
        <v>2023</v>
      </c>
      <c r="D3276" s="371" t="s">
        <v>22</v>
      </c>
      <c r="E3276" s="371">
        <v>8.9393939393939394</v>
      </c>
    </row>
    <row r="3277" spans="1:5">
      <c r="A3277" s="371">
        <v>20</v>
      </c>
      <c r="B3277" s="371" t="s">
        <v>88</v>
      </c>
      <c r="C3277" s="371">
        <v>2023</v>
      </c>
      <c r="D3277" s="371" t="s">
        <v>22</v>
      </c>
      <c r="E3277" s="371">
        <v>8.0303030303030294</v>
      </c>
    </row>
    <row r="3278" spans="1:5">
      <c r="A3278" s="371">
        <v>23</v>
      </c>
      <c r="B3278" s="371" t="s">
        <v>89</v>
      </c>
      <c r="C3278" s="371">
        <v>2023</v>
      </c>
      <c r="D3278" s="371" t="s">
        <v>22</v>
      </c>
      <c r="E3278" s="371">
        <v>9.2424242424242404</v>
      </c>
    </row>
    <row r="3279" spans="1:5">
      <c r="A3279" s="371">
        <v>25</v>
      </c>
      <c r="B3279" s="371" t="s">
        <v>90</v>
      </c>
      <c r="C3279" s="371">
        <v>2023</v>
      </c>
      <c r="D3279" s="371" t="s">
        <v>22</v>
      </c>
      <c r="E3279" s="371">
        <v>6.2121212121212102</v>
      </c>
    </row>
    <row r="3280" spans="1:5">
      <c r="A3280" s="371">
        <v>27</v>
      </c>
      <c r="B3280" s="371" t="s">
        <v>91</v>
      </c>
      <c r="C3280" s="371">
        <v>2023</v>
      </c>
      <c r="D3280" s="371" t="s">
        <v>22</v>
      </c>
      <c r="E3280" s="371">
        <v>2.7272727272727302</v>
      </c>
    </row>
    <row r="3281" spans="1:5">
      <c r="A3281" s="371">
        <v>41</v>
      </c>
      <c r="B3281" s="371" t="s">
        <v>92</v>
      </c>
      <c r="C3281" s="371">
        <v>2023</v>
      </c>
      <c r="D3281" s="371" t="s">
        <v>22</v>
      </c>
      <c r="E3281" s="371">
        <v>1.36363636363636</v>
      </c>
    </row>
    <row r="3282" spans="1:5">
      <c r="A3282" s="371">
        <v>44</v>
      </c>
      <c r="B3282" s="371" t="s">
        <v>93</v>
      </c>
      <c r="C3282" s="371">
        <v>2023</v>
      </c>
      <c r="D3282" s="371" t="s">
        <v>22</v>
      </c>
      <c r="E3282" s="371">
        <v>7.7272727272727302</v>
      </c>
    </row>
    <row r="3283" spans="1:5">
      <c r="A3283" s="371">
        <v>47</v>
      </c>
      <c r="B3283" s="371" t="s">
        <v>94</v>
      </c>
      <c r="C3283" s="371">
        <v>2023</v>
      </c>
      <c r="D3283" s="371" t="s">
        <v>22</v>
      </c>
      <c r="E3283" s="371">
        <v>8.7878787878787907</v>
      </c>
    </row>
    <row r="3284" spans="1:5">
      <c r="A3284" s="371">
        <v>50</v>
      </c>
      <c r="B3284" s="371" t="s">
        <v>95</v>
      </c>
      <c r="C3284" s="371">
        <v>2023</v>
      </c>
      <c r="D3284" s="371" t="s">
        <v>22</v>
      </c>
      <c r="E3284" s="371">
        <v>4.2424242424242404</v>
      </c>
    </row>
    <row r="3285" spans="1:5">
      <c r="A3285" s="371">
        <v>52</v>
      </c>
      <c r="B3285" s="371" t="s">
        <v>96</v>
      </c>
      <c r="C3285" s="371">
        <v>2023</v>
      </c>
      <c r="D3285" s="371" t="s">
        <v>22</v>
      </c>
      <c r="E3285" s="371">
        <v>1.51515151515152</v>
      </c>
    </row>
    <row r="3286" spans="1:5">
      <c r="A3286" s="371">
        <v>54</v>
      </c>
      <c r="B3286" s="371" t="s">
        <v>97</v>
      </c>
      <c r="C3286" s="371">
        <v>2023</v>
      </c>
      <c r="D3286" s="371" t="s">
        <v>22</v>
      </c>
      <c r="E3286" s="371">
        <v>5</v>
      </c>
    </row>
    <row r="3287" spans="1:5">
      <c r="A3287" s="371">
        <v>63</v>
      </c>
      <c r="B3287" s="371" t="s">
        <v>98</v>
      </c>
      <c r="C3287" s="371">
        <v>2023</v>
      </c>
      <c r="D3287" s="371" t="s">
        <v>22</v>
      </c>
      <c r="E3287" s="371">
        <v>6.9696969696969697</v>
      </c>
    </row>
    <row r="3288" spans="1:5">
      <c r="A3288" s="371">
        <v>66</v>
      </c>
      <c r="B3288" s="371" t="s">
        <v>99</v>
      </c>
      <c r="C3288" s="371">
        <v>2023</v>
      </c>
      <c r="D3288" s="371" t="s">
        <v>22</v>
      </c>
      <c r="E3288" s="371">
        <v>5.7575757575757596</v>
      </c>
    </row>
    <row r="3289" spans="1:5">
      <c r="A3289" s="371">
        <v>68</v>
      </c>
      <c r="B3289" s="371" t="s">
        <v>100</v>
      </c>
      <c r="C3289" s="371">
        <v>2023</v>
      </c>
      <c r="D3289" s="371" t="s">
        <v>22</v>
      </c>
      <c r="E3289" s="371">
        <v>5.4545454545454497</v>
      </c>
    </row>
    <row r="3290" spans="1:5">
      <c r="A3290" s="371">
        <v>70</v>
      </c>
      <c r="B3290" s="371" t="s">
        <v>101</v>
      </c>
      <c r="C3290" s="371">
        <v>2023</v>
      </c>
      <c r="D3290" s="371" t="s">
        <v>22</v>
      </c>
      <c r="E3290" s="371">
        <v>9.8484848484848495</v>
      </c>
    </row>
    <row r="3291" spans="1:5">
      <c r="A3291" s="371">
        <v>73</v>
      </c>
      <c r="B3291" s="371" t="s">
        <v>102</v>
      </c>
      <c r="C3291" s="371">
        <v>2023</v>
      </c>
      <c r="D3291" s="371" t="s">
        <v>22</v>
      </c>
      <c r="E3291" s="371">
        <v>5.3030303030303001</v>
      </c>
    </row>
    <row r="3292" spans="1:5">
      <c r="A3292" s="371">
        <v>76</v>
      </c>
      <c r="B3292" s="371" t="s">
        <v>103</v>
      </c>
      <c r="C3292" s="371">
        <v>2023</v>
      </c>
      <c r="D3292" s="371" t="s">
        <v>22</v>
      </c>
      <c r="E3292" s="371">
        <v>3.7878787878787898</v>
      </c>
    </row>
    <row r="3293" spans="1:5">
      <c r="A3293" s="371">
        <v>81</v>
      </c>
      <c r="B3293" s="371" t="s">
        <v>104</v>
      </c>
      <c r="C3293" s="371">
        <v>2023</v>
      </c>
      <c r="D3293" s="371" t="s">
        <v>22</v>
      </c>
      <c r="E3293" s="371">
        <v>1.0606060606060601</v>
      </c>
    </row>
    <row r="3294" spans="1:5">
      <c r="A3294" s="371">
        <v>85</v>
      </c>
      <c r="B3294" s="371" t="s">
        <v>105</v>
      </c>
      <c r="C3294" s="371">
        <v>2023</v>
      </c>
      <c r="D3294" s="371" t="s">
        <v>22</v>
      </c>
      <c r="E3294" s="371">
        <v>3.9393939393939399</v>
      </c>
    </row>
    <row r="3295" spans="1:5">
      <c r="A3295" s="371">
        <v>86</v>
      </c>
      <c r="B3295" s="371" t="s">
        <v>106</v>
      </c>
      <c r="C3295" s="371">
        <v>2023</v>
      </c>
      <c r="D3295" s="371" t="s">
        <v>22</v>
      </c>
      <c r="E3295" s="371">
        <v>0.75757575757575801</v>
      </c>
    </row>
    <row r="3296" spans="1:5">
      <c r="A3296" s="371">
        <v>88</v>
      </c>
      <c r="B3296" s="371" t="s">
        <v>107</v>
      </c>
      <c r="C3296" s="371">
        <v>2023</v>
      </c>
      <c r="D3296" s="371" t="s">
        <v>22</v>
      </c>
      <c r="E3296" s="371">
        <v>3.6363636363636398</v>
      </c>
    </row>
    <row r="3297" spans="1:5">
      <c r="A3297" s="371">
        <v>91</v>
      </c>
      <c r="B3297" s="371" t="s">
        <v>108</v>
      </c>
      <c r="C3297" s="371">
        <v>2023</v>
      </c>
      <c r="D3297" s="371" t="s">
        <v>22</v>
      </c>
      <c r="E3297" s="371">
        <v>0.60606060606060597</v>
      </c>
    </row>
    <row r="3298" spans="1:5">
      <c r="A3298" s="371">
        <v>94</v>
      </c>
      <c r="B3298" s="371" t="s">
        <v>109</v>
      </c>
      <c r="C3298" s="371">
        <v>2023</v>
      </c>
      <c r="D3298" s="371" t="s">
        <v>22</v>
      </c>
      <c r="E3298" s="371">
        <v>7.2727272727272698</v>
      </c>
    </row>
    <row r="3299" spans="1:5">
      <c r="A3299" s="371">
        <v>95</v>
      </c>
      <c r="B3299" s="371" t="s">
        <v>110</v>
      </c>
      <c r="C3299" s="371">
        <v>2023</v>
      </c>
      <c r="D3299" s="371" t="s">
        <v>22</v>
      </c>
      <c r="E3299" s="371">
        <v>1.6666666666666701</v>
      </c>
    </row>
    <row r="3300" spans="1:5">
      <c r="A3300" s="371">
        <v>97</v>
      </c>
      <c r="B3300" s="371" t="s">
        <v>111</v>
      </c>
      <c r="C3300" s="371">
        <v>2023</v>
      </c>
      <c r="D3300" s="371" t="s">
        <v>22</v>
      </c>
      <c r="E3300" s="371">
        <v>5.1515151515151496</v>
      </c>
    </row>
    <row r="3301" spans="1:5">
      <c r="A3301" s="371">
        <v>99</v>
      </c>
      <c r="B3301" s="371" t="s">
        <v>112</v>
      </c>
      <c r="C3301" s="371">
        <v>2023</v>
      </c>
      <c r="D3301" s="371" t="s">
        <v>22</v>
      </c>
      <c r="E3301" s="371">
        <v>0.15151515151515199</v>
      </c>
    </row>
    <row r="3302" spans="1:5">
      <c r="A3302" s="371">
        <v>5</v>
      </c>
      <c r="B3302" s="371" t="s">
        <v>79</v>
      </c>
      <c r="C3302" s="371">
        <v>2024</v>
      </c>
      <c r="D3302" s="371" t="s">
        <v>23</v>
      </c>
      <c r="E3302" s="371">
        <v>4.0909090909090899</v>
      </c>
    </row>
    <row r="3303" spans="1:5">
      <c r="A3303" s="371">
        <v>8</v>
      </c>
      <c r="B3303" s="371" t="s">
        <v>81</v>
      </c>
      <c r="C3303" s="371">
        <v>2024</v>
      </c>
      <c r="D3303" s="371" t="s">
        <v>23</v>
      </c>
      <c r="E3303" s="371">
        <v>9.2424242424242404</v>
      </c>
    </row>
    <row r="3304" spans="1:5">
      <c r="A3304" s="371">
        <v>11</v>
      </c>
      <c r="B3304" s="371" t="s">
        <v>82</v>
      </c>
      <c r="C3304" s="371">
        <v>2024</v>
      </c>
      <c r="D3304" s="371" t="s">
        <v>23</v>
      </c>
      <c r="E3304" s="371">
        <v>6.5151515151515103</v>
      </c>
    </row>
    <row r="3305" spans="1:5">
      <c r="A3305" s="371">
        <v>13</v>
      </c>
      <c r="B3305" s="371" t="s">
        <v>83</v>
      </c>
      <c r="C3305" s="371">
        <v>2024</v>
      </c>
      <c r="D3305" s="371" t="s">
        <v>23</v>
      </c>
      <c r="E3305" s="371">
        <v>7.2727272727272698</v>
      </c>
    </row>
    <row r="3306" spans="1:5">
      <c r="A3306" s="371">
        <v>15</v>
      </c>
      <c r="B3306" s="371" t="s">
        <v>84</v>
      </c>
      <c r="C3306" s="371">
        <v>2024</v>
      </c>
      <c r="D3306" s="371" t="s">
        <v>23</v>
      </c>
      <c r="E3306" s="371">
        <v>5.60606060606061</v>
      </c>
    </row>
    <row r="3307" spans="1:5">
      <c r="A3307" s="371">
        <v>17</v>
      </c>
      <c r="B3307" s="371" t="s">
        <v>85</v>
      </c>
      <c r="C3307" s="371">
        <v>2024</v>
      </c>
      <c r="D3307" s="371" t="s">
        <v>23</v>
      </c>
      <c r="E3307" s="371">
        <v>5</v>
      </c>
    </row>
    <row r="3308" spans="1:5">
      <c r="A3308" s="371">
        <v>18</v>
      </c>
      <c r="B3308" s="371" t="s">
        <v>86</v>
      </c>
      <c r="C3308" s="371">
        <v>2024</v>
      </c>
      <c r="D3308" s="371" t="s">
        <v>23</v>
      </c>
      <c r="E3308" s="371">
        <v>4.5454545454545396</v>
      </c>
    </row>
    <row r="3309" spans="1:5">
      <c r="A3309" s="371">
        <v>19</v>
      </c>
      <c r="B3309" s="371" t="s">
        <v>87</v>
      </c>
      <c r="C3309" s="371">
        <v>2024</v>
      </c>
      <c r="D3309" s="371" t="s">
        <v>23</v>
      </c>
      <c r="E3309" s="371">
        <v>6.8181818181818201</v>
      </c>
    </row>
    <row r="3310" spans="1:5">
      <c r="A3310" s="371">
        <v>20</v>
      </c>
      <c r="B3310" s="371" t="s">
        <v>88</v>
      </c>
      <c r="C3310" s="371">
        <v>2024</v>
      </c>
      <c r="D3310" s="371" t="s">
        <v>23</v>
      </c>
      <c r="E3310" s="371">
        <v>9.5454545454545503</v>
      </c>
    </row>
    <row r="3311" spans="1:5">
      <c r="A3311" s="371">
        <v>23</v>
      </c>
      <c r="B3311" s="371" t="s">
        <v>89</v>
      </c>
      <c r="C3311" s="371">
        <v>2024</v>
      </c>
      <c r="D3311" s="371" t="s">
        <v>23</v>
      </c>
      <c r="E3311" s="371">
        <v>8.3333333333333304</v>
      </c>
    </row>
    <row r="3312" spans="1:5">
      <c r="A3312" s="371">
        <v>25</v>
      </c>
      <c r="B3312" s="371" t="s">
        <v>90</v>
      </c>
      <c r="C3312" s="371">
        <v>2024</v>
      </c>
      <c r="D3312" s="371" t="s">
        <v>23</v>
      </c>
      <c r="E3312" s="371">
        <v>5.1515151515151496</v>
      </c>
    </row>
    <row r="3313" spans="1:5">
      <c r="A3313" s="371">
        <v>27</v>
      </c>
      <c r="B3313" s="371" t="s">
        <v>91</v>
      </c>
      <c r="C3313" s="371">
        <v>2024</v>
      </c>
      <c r="D3313" s="371" t="s">
        <v>23</v>
      </c>
      <c r="E3313" s="371">
        <v>10</v>
      </c>
    </row>
    <row r="3314" spans="1:5">
      <c r="A3314" s="371">
        <v>41</v>
      </c>
      <c r="B3314" s="371" t="s">
        <v>92</v>
      </c>
      <c r="C3314" s="371">
        <v>2024</v>
      </c>
      <c r="D3314" s="371" t="s">
        <v>23</v>
      </c>
      <c r="E3314" s="371">
        <v>3.3333333333333299</v>
      </c>
    </row>
    <row r="3315" spans="1:5">
      <c r="A3315" s="371">
        <v>44</v>
      </c>
      <c r="B3315" s="371" t="s">
        <v>93</v>
      </c>
      <c r="C3315" s="371">
        <v>2024</v>
      </c>
      <c r="D3315" s="371" t="s">
        <v>23</v>
      </c>
      <c r="E3315" s="371">
        <v>8.0303030303030294</v>
      </c>
    </row>
    <row r="3316" spans="1:5">
      <c r="A3316" s="371">
        <v>47</v>
      </c>
      <c r="B3316" s="371" t="s">
        <v>94</v>
      </c>
      <c r="C3316" s="371">
        <v>2024</v>
      </c>
      <c r="D3316" s="371" t="s">
        <v>23</v>
      </c>
      <c r="E3316" s="371">
        <v>9.3939393939393891</v>
      </c>
    </row>
    <row r="3317" spans="1:5">
      <c r="A3317" s="371">
        <v>50</v>
      </c>
      <c r="B3317" s="371" t="s">
        <v>95</v>
      </c>
      <c r="C3317" s="371">
        <v>2024</v>
      </c>
      <c r="D3317" s="371" t="s">
        <v>23</v>
      </c>
      <c r="E3317" s="371">
        <v>7.8787878787878798</v>
      </c>
    </row>
    <row r="3318" spans="1:5">
      <c r="A3318" s="371">
        <v>52</v>
      </c>
      <c r="B3318" s="371" t="s">
        <v>96</v>
      </c>
      <c r="C3318" s="371">
        <v>2024</v>
      </c>
      <c r="D3318" s="371" t="s">
        <v>23</v>
      </c>
      <c r="E3318" s="371">
        <v>8.6363636363636402</v>
      </c>
    </row>
    <row r="3319" spans="1:5">
      <c r="A3319" s="371">
        <v>54</v>
      </c>
      <c r="B3319" s="371" t="s">
        <v>97</v>
      </c>
      <c r="C3319" s="371">
        <v>2024</v>
      </c>
      <c r="D3319" s="371" t="s">
        <v>23</v>
      </c>
      <c r="E3319" s="371">
        <v>6.0606060606060597</v>
      </c>
    </row>
    <row r="3320" spans="1:5">
      <c r="A3320" s="371">
        <v>63</v>
      </c>
      <c r="B3320" s="371" t="s">
        <v>98</v>
      </c>
      <c r="C3320" s="371">
        <v>2024</v>
      </c>
      <c r="D3320" s="371" t="s">
        <v>23</v>
      </c>
      <c r="E3320" s="371">
        <v>5.4545454545454497</v>
      </c>
    </row>
    <row r="3321" spans="1:5">
      <c r="A3321" s="371">
        <v>66</v>
      </c>
      <c r="B3321" s="371" t="s">
        <v>99</v>
      </c>
      <c r="C3321" s="371">
        <v>2024</v>
      </c>
      <c r="D3321" s="371" t="s">
        <v>23</v>
      </c>
      <c r="E3321" s="371">
        <v>3.6363636363636398</v>
      </c>
    </row>
    <row r="3322" spans="1:5">
      <c r="A3322" s="371">
        <v>68</v>
      </c>
      <c r="B3322" s="371" t="s">
        <v>100</v>
      </c>
      <c r="C3322" s="371">
        <v>2024</v>
      </c>
      <c r="D3322" s="371" t="s">
        <v>23</v>
      </c>
      <c r="E3322" s="371">
        <v>3.4848484848484902</v>
      </c>
    </row>
    <row r="3323" spans="1:5">
      <c r="A3323" s="371">
        <v>70</v>
      </c>
      <c r="B3323" s="371" t="s">
        <v>101</v>
      </c>
      <c r="C3323" s="371">
        <v>2024</v>
      </c>
      <c r="D3323" s="371" t="s">
        <v>23</v>
      </c>
      <c r="E3323" s="371">
        <v>9.6969696969697008</v>
      </c>
    </row>
    <row r="3324" spans="1:5">
      <c r="A3324" s="371">
        <v>73</v>
      </c>
      <c r="B3324" s="371" t="s">
        <v>102</v>
      </c>
      <c r="C3324" s="371">
        <v>2024</v>
      </c>
      <c r="D3324" s="371" t="s">
        <v>23</v>
      </c>
      <c r="E3324" s="371">
        <v>2.5757575757575801</v>
      </c>
    </row>
    <row r="3325" spans="1:5">
      <c r="A3325" s="371">
        <v>76</v>
      </c>
      <c r="B3325" s="371" t="s">
        <v>103</v>
      </c>
      <c r="C3325" s="371">
        <v>2024</v>
      </c>
      <c r="D3325" s="371" t="s">
        <v>23</v>
      </c>
      <c r="E3325" s="371">
        <v>5.9090909090909101</v>
      </c>
    </row>
    <row r="3326" spans="1:5">
      <c r="A3326" s="371">
        <v>81</v>
      </c>
      <c r="B3326" s="371" t="s">
        <v>104</v>
      </c>
      <c r="C3326" s="371">
        <v>2024</v>
      </c>
      <c r="D3326" s="371" t="s">
        <v>23</v>
      </c>
      <c r="E3326" s="371">
        <v>5.7575757575757596</v>
      </c>
    </row>
    <row r="3327" spans="1:5">
      <c r="A3327" s="371">
        <v>85</v>
      </c>
      <c r="B3327" s="371" t="s">
        <v>105</v>
      </c>
      <c r="C3327" s="371">
        <v>2024</v>
      </c>
      <c r="D3327" s="371" t="s">
        <v>23</v>
      </c>
      <c r="E3327" s="371">
        <v>4.2424242424242404</v>
      </c>
    </row>
    <row r="3328" spans="1:5">
      <c r="A3328" s="371">
        <v>86</v>
      </c>
      <c r="B3328" s="371" t="s">
        <v>106</v>
      </c>
      <c r="C3328" s="371">
        <v>2024</v>
      </c>
      <c r="D3328" s="371" t="s">
        <v>23</v>
      </c>
      <c r="E3328" s="371">
        <v>7.1212121212121202</v>
      </c>
    </row>
    <row r="3329" spans="1:5">
      <c r="A3329" s="371">
        <v>88</v>
      </c>
      <c r="B3329" s="371" t="s">
        <v>107</v>
      </c>
      <c r="C3329" s="371">
        <v>2024</v>
      </c>
      <c r="D3329" s="371" t="s">
        <v>23</v>
      </c>
      <c r="E3329" s="371">
        <v>7.4242424242424203</v>
      </c>
    </row>
    <row r="3330" spans="1:5">
      <c r="A3330" s="371">
        <v>91</v>
      </c>
      <c r="B3330" s="371" t="s">
        <v>108</v>
      </c>
      <c r="C3330" s="371">
        <v>2024</v>
      </c>
      <c r="D3330" s="371" t="s">
        <v>23</v>
      </c>
      <c r="E3330" s="371">
        <v>1.51515151515152</v>
      </c>
    </row>
    <row r="3331" spans="1:5">
      <c r="A3331" s="371">
        <v>94</v>
      </c>
      <c r="B3331" s="371" t="s">
        <v>109</v>
      </c>
      <c r="C3331" s="371">
        <v>2024</v>
      </c>
      <c r="D3331" s="371" t="s">
        <v>23</v>
      </c>
      <c r="E3331" s="371">
        <v>9.8484848484848495</v>
      </c>
    </row>
    <row r="3332" spans="1:5">
      <c r="A3332" s="371">
        <v>95</v>
      </c>
      <c r="B3332" s="371" t="s">
        <v>110</v>
      </c>
      <c r="C3332" s="371">
        <v>2024</v>
      </c>
      <c r="D3332" s="371" t="s">
        <v>23</v>
      </c>
      <c r="E3332" s="371">
        <v>0.15151515151515199</v>
      </c>
    </row>
    <row r="3333" spans="1:5">
      <c r="A3333" s="371">
        <v>97</v>
      </c>
      <c r="B3333" s="371" t="s">
        <v>111</v>
      </c>
      <c r="C3333" s="371">
        <v>2024</v>
      </c>
      <c r="D3333" s="371" t="s">
        <v>23</v>
      </c>
      <c r="E3333" s="371">
        <v>0.45454545454545497</v>
      </c>
    </row>
    <row r="3334" spans="1:5">
      <c r="A3334" s="371">
        <v>99</v>
      </c>
      <c r="B3334" s="371" t="s">
        <v>112</v>
      </c>
      <c r="C3334" s="371">
        <v>2024</v>
      </c>
      <c r="D3334" s="371" t="s">
        <v>23</v>
      </c>
      <c r="E3334" s="371">
        <v>8.1818181818181799</v>
      </c>
    </row>
    <row r="3335" spans="1:5">
      <c r="A3335" s="371">
        <v>5</v>
      </c>
      <c r="B3335" s="371" t="s">
        <v>79</v>
      </c>
      <c r="C3335" s="371">
        <v>2023</v>
      </c>
      <c r="D3335" s="371" t="s">
        <v>23</v>
      </c>
      <c r="E3335" s="371">
        <v>3.1818181818181799</v>
      </c>
    </row>
    <row r="3336" spans="1:5">
      <c r="A3336" s="371">
        <v>8</v>
      </c>
      <c r="B3336" s="371" t="s">
        <v>81</v>
      </c>
      <c r="C3336" s="371">
        <v>2023</v>
      </c>
      <c r="D3336" s="371" t="s">
        <v>23</v>
      </c>
      <c r="E3336" s="371">
        <v>7.7272727272727302</v>
      </c>
    </row>
    <row r="3337" spans="1:5">
      <c r="A3337" s="371">
        <v>11</v>
      </c>
      <c r="B3337" s="371" t="s">
        <v>82</v>
      </c>
      <c r="C3337" s="371">
        <v>2023</v>
      </c>
      <c r="D3337" s="371" t="s">
        <v>23</v>
      </c>
      <c r="E3337" s="371">
        <v>6.2121212121212102</v>
      </c>
    </row>
    <row r="3338" spans="1:5">
      <c r="A3338" s="371">
        <v>13</v>
      </c>
      <c r="B3338" s="371" t="s">
        <v>83</v>
      </c>
      <c r="C3338" s="371">
        <v>2023</v>
      </c>
      <c r="D3338" s="371" t="s">
        <v>23</v>
      </c>
      <c r="E3338" s="371">
        <v>6.6666666666666696</v>
      </c>
    </row>
    <row r="3339" spans="1:5">
      <c r="A3339" s="371">
        <v>15</v>
      </c>
      <c r="B3339" s="371" t="s">
        <v>84</v>
      </c>
      <c r="C3339" s="371">
        <v>2023</v>
      </c>
      <c r="D3339" s="371" t="s">
        <v>23</v>
      </c>
      <c r="E3339" s="371">
        <v>6.9696969696969697</v>
      </c>
    </row>
    <row r="3340" spans="1:5">
      <c r="A3340" s="371">
        <v>17</v>
      </c>
      <c r="B3340" s="371" t="s">
        <v>85</v>
      </c>
      <c r="C3340" s="371">
        <v>2023</v>
      </c>
      <c r="D3340" s="371" t="s">
        <v>23</v>
      </c>
      <c r="E3340" s="371">
        <v>0.60606060606060597</v>
      </c>
    </row>
    <row r="3341" spans="1:5">
      <c r="A3341" s="371">
        <v>18</v>
      </c>
      <c r="B3341" s="371" t="s">
        <v>86</v>
      </c>
      <c r="C3341" s="371">
        <v>2023</v>
      </c>
      <c r="D3341" s="371" t="s">
        <v>23</v>
      </c>
      <c r="E3341" s="371">
        <v>1.2121212121212099</v>
      </c>
    </row>
    <row r="3342" spans="1:5">
      <c r="A3342" s="371">
        <v>19</v>
      </c>
      <c r="B3342" s="371" t="s">
        <v>87</v>
      </c>
      <c r="C3342" s="371">
        <v>2023</v>
      </c>
      <c r="D3342" s="371" t="s">
        <v>23</v>
      </c>
      <c r="E3342" s="371">
        <v>4.39393939393939</v>
      </c>
    </row>
    <row r="3343" spans="1:5">
      <c r="A3343" s="371">
        <v>20</v>
      </c>
      <c r="B3343" s="371" t="s">
        <v>88</v>
      </c>
      <c r="C3343" s="371">
        <v>2023</v>
      </c>
      <c r="D3343" s="371" t="s">
        <v>23</v>
      </c>
      <c r="E3343" s="371">
        <v>4.8484848484848504</v>
      </c>
    </row>
    <row r="3344" spans="1:5">
      <c r="A3344" s="371">
        <v>23</v>
      </c>
      <c r="B3344" s="371" t="s">
        <v>89</v>
      </c>
      <c r="C3344" s="371">
        <v>2023</v>
      </c>
      <c r="D3344" s="371" t="s">
        <v>23</v>
      </c>
      <c r="E3344" s="371">
        <v>2.4242424242424199</v>
      </c>
    </row>
    <row r="3345" spans="1:5">
      <c r="A3345" s="371">
        <v>25</v>
      </c>
      <c r="B3345" s="371" t="s">
        <v>90</v>
      </c>
      <c r="C3345" s="371">
        <v>2023</v>
      </c>
      <c r="D3345" s="371" t="s">
        <v>23</v>
      </c>
      <c r="E3345" s="371">
        <v>3.9393939393939399</v>
      </c>
    </row>
    <row r="3346" spans="1:5">
      <c r="A3346" s="371">
        <v>27</v>
      </c>
      <c r="B3346" s="371" t="s">
        <v>91</v>
      </c>
      <c r="C3346" s="371">
        <v>2023</v>
      </c>
      <c r="D3346" s="371" t="s">
        <v>23</v>
      </c>
      <c r="E3346" s="371">
        <v>8.7878787878787907</v>
      </c>
    </row>
    <row r="3347" spans="1:5">
      <c r="A3347" s="371">
        <v>41</v>
      </c>
      <c r="B3347" s="371" t="s">
        <v>92</v>
      </c>
      <c r="C3347" s="371">
        <v>2023</v>
      </c>
      <c r="D3347" s="371" t="s">
        <v>23</v>
      </c>
      <c r="E3347" s="371">
        <v>2.7272727272727302</v>
      </c>
    </row>
    <row r="3348" spans="1:5">
      <c r="A3348" s="371">
        <v>44</v>
      </c>
      <c r="B3348" s="371" t="s">
        <v>93</v>
      </c>
      <c r="C3348" s="371">
        <v>2023</v>
      </c>
      <c r="D3348" s="371" t="s">
        <v>23</v>
      </c>
      <c r="E3348" s="371">
        <v>0.90909090909090895</v>
      </c>
    </row>
    <row r="3349" spans="1:5">
      <c r="A3349" s="371">
        <v>47</v>
      </c>
      <c r="B3349" s="371" t="s">
        <v>94</v>
      </c>
      <c r="C3349" s="371">
        <v>2023</v>
      </c>
      <c r="D3349" s="371" t="s">
        <v>23</v>
      </c>
      <c r="E3349" s="371">
        <v>6.3636363636363598</v>
      </c>
    </row>
    <row r="3350" spans="1:5">
      <c r="A3350" s="371">
        <v>50</v>
      </c>
      <c r="B3350" s="371" t="s">
        <v>95</v>
      </c>
      <c r="C3350" s="371">
        <v>2023</v>
      </c>
      <c r="D3350" s="371" t="s">
        <v>23</v>
      </c>
      <c r="E3350" s="371">
        <v>0.75757575757575801</v>
      </c>
    </row>
    <row r="3351" spans="1:5">
      <c r="A3351" s="371">
        <v>52</v>
      </c>
      <c r="B3351" s="371" t="s">
        <v>96</v>
      </c>
      <c r="C3351" s="371">
        <v>2023</v>
      </c>
      <c r="D3351" s="371" t="s">
        <v>23</v>
      </c>
      <c r="E3351" s="371">
        <v>5.3030303030303001</v>
      </c>
    </row>
    <row r="3352" spans="1:5">
      <c r="A3352" s="371">
        <v>54</v>
      </c>
      <c r="B3352" s="371" t="s">
        <v>97</v>
      </c>
      <c r="C3352" s="371">
        <v>2023</v>
      </c>
      <c r="D3352" s="371" t="s">
        <v>23</v>
      </c>
      <c r="E3352" s="371">
        <v>2.2727272727272698</v>
      </c>
    </row>
    <row r="3353" spans="1:5">
      <c r="A3353" s="371">
        <v>63</v>
      </c>
      <c r="B3353" s="371" t="s">
        <v>98</v>
      </c>
      <c r="C3353" s="371">
        <v>2023</v>
      </c>
      <c r="D3353" s="371" t="s">
        <v>23</v>
      </c>
      <c r="E3353" s="371">
        <v>3.7878787878787898</v>
      </c>
    </row>
    <row r="3354" spans="1:5">
      <c r="A3354" s="371">
        <v>66</v>
      </c>
      <c r="B3354" s="371" t="s">
        <v>99</v>
      </c>
      <c r="C3354" s="371">
        <v>2023</v>
      </c>
      <c r="D3354" s="371" t="s">
        <v>23</v>
      </c>
      <c r="E3354" s="371">
        <v>1.6666666666666701</v>
      </c>
    </row>
    <row r="3355" spans="1:5">
      <c r="A3355" s="371">
        <v>68</v>
      </c>
      <c r="B3355" s="371" t="s">
        <v>100</v>
      </c>
      <c r="C3355" s="371">
        <v>2023</v>
      </c>
      <c r="D3355" s="371" t="s">
        <v>23</v>
      </c>
      <c r="E3355" s="371">
        <v>1.8181818181818199</v>
      </c>
    </row>
    <row r="3356" spans="1:5">
      <c r="A3356" s="371">
        <v>70</v>
      </c>
      <c r="B3356" s="371" t="s">
        <v>101</v>
      </c>
      <c r="C3356" s="371">
        <v>2023</v>
      </c>
      <c r="D3356" s="371" t="s">
        <v>23</v>
      </c>
      <c r="E3356" s="371">
        <v>9.0909090909090899</v>
      </c>
    </row>
    <row r="3357" spans="1:5">
      <c r="A3357" s="371">
        <v>73</v>
      </c>
      <c r="B3357" s="371" t="s">
        <v>102</v>
      </c>
      <c r="C3357" s="371">
        <v>2023</v>
      </c>
      <c r="D3357" s="371" t="s">
        <v>23</v>
      </c>
      <c r="E3357" s="371">
        <v>1.36363636363636</v>
      </c>
    </row>
    <row r="3358" spans="1:5">
      <c r="A3358" s="371">
        <v>76</v>
      </c>
      <c r="B3358" s="371" t="s">
        <v>103</v>
      </c>
      <c r="C3358" s="371">
        <v>2023</v>
      </c>
      <c r="D3358" s="371" t="s">
        <v>23</v>
      </c>
      <c r="E3358" s="371">
        <v>1.9696969696969699</v>
      </c>
    </row>
    <row r="3359" spans="1:5">
      <c r="A3359" s="371">
        <v>81</v>
      </c>
      <c r="B3359" s="371" t="s">
        <v>104</v>
      </c>
      <c r="C3359" s="371">
        <v>2023</v>
      </c>
      <c r="D3359" s="371" t="s">
        <v>23</v>
      </c>
      <c r="E3359" s="371">
        <v>3.0303030303030298</v>
      </c>
    </row>
    <row r="3360" spans="1:5">
      <c r="A3360" s="371">
        <v>85</v>
      </c>
      <c r="B3360" s="371" t="s">
        <v>105</v>
      </c>
      <c r="C3360" s="371">
        <v>2023</v>
      </c>
      <c r="D3360" s="371" t="s">
        <v>23</v>
      </c>
      <c r="E3360" s="371">
        <v>2.1212121212121202</v>
      </c>
    </row>
    <row r="3361" spans="1:5">
      <c r="A3361" s="371">
        <v>86</v>
      </c>
      <c r="B3361" s="371" t="s">
        <v>106</v>
      </c>
      <c r="C3361" s="371">
        <v>2023</v>
      </c>
      <c r="D3361" s="371" t="s">
        <v>23</v>
      </c>
      <c r="E3361" s="371">
        <v>8.9393939393939394</v>
      </c>
    </row>
    <row r="3362" spans="1:5">
      <c r="A3362" s="371">
        <v>88</v>
      </c>
      <c r="B3362" s="371" t="s">
        <v>107</v>
      </c>
      <c r="C3362" s="371">
        <v>2023</v>
      </c>
      <c r="D3362" s="371" t="s">
        <v>23</v>
      </c>
      <c r="E3362" s="371">
        <v>4.6969696969696999</v>
      </c>
    </row>
    <row r="3363" spans="1:5">
      <c r="A3363" s="371">
        <v>91</v>
      </c>
      <c r="B3363" s="371" t="s">
        <v>108</v>
      </c>
      <c r="C3363" s="371">
        <v>2023</v>
      </c>
      <c r="D3363" s="371" t="s">
        <v>23</v>
      </c>
      <c r="E3363" s="371">
        <v>0.30303030303030298</v>
      </c>
    </row>
    <row r="3364" spans="1:5">
      <c r="A3364" s="371">
        <v>94</v>
      </c>
      <c r="B3364" s="371" t="s">
        <v>109</v>
      </c>
      <c r="C3364" s="371">
        <v>2023</v>
      </c>
      <c r="D3364" s="371" t="s">
        <v>23</v>
      </c>
      <c r="E3364" s="371">
        <v>2.8787878787878798</v>
      </c>
    </row>
    <row r="3365" spans="1:5">
      <c r="A3365" s="371">
        <v>95</v>
      </c>
      <c r="B3365" s="371" t="s">
        <v>110</v>
      </c>
      <c r="C3365" s="371">
        <v>2023</v>
      </c>
      <c r="D3365" s="371" t="s">
        <v>23</v>
      </c>
      <c r="E3365" s="371">
        <v>7.5757575757575797</v>
      </c>
    </row>
    <row r="3366" spans="1:5">
      <c r="A3366" s="371">
        <v>97</v>
      </c>
      <c r="B3366" s="371" t="s">
        <v>111</v>
      </c>
      <c r="C3366" s="371">
        <v>2023</v>
      </c>
      <c r="D3366" s="371" t="s">
        <v>23</v>
      </c>
      <c r="E3366" s="371">
        <v>1.0606060606060601</v>
      </c>
    </row>
    <row r="3367" spans="1:5">
      <c r="A3367" s="371">
        <v>99</v>
      </c>
      <c r="B3367" s="371" t="s">
        <v>112</v>
      </c>
      <c r="C3367" s="371">
        <v>2023</v>
      </c>
      <c r="D3367" s="371" t="s">
        <v>23</v>
      </c>
      <c r="E3367" s="371">
        <v>8.4848484848484809</v>
      </c>
    </row>
    <row r="3368" spans="1:5">
      <c r="A3368" s="371">
        <v>5</v>
      </c>
      <c r="B3368" s="371" t="s">
        <v>79</v>
      </c>
      <c r="C3368" s="371">
        <v>2024</v>
      </c>
      <c r="D3368" s="371" t="s">
        <v>39</v>
      </c>
      <c r="E3368" s="371">
        <v>5.7575757575757596</v>
      </c>
    </row>
    <row r="3369" spans="1:5">
      <c r="A3369" s="371">
        <v>8</v>
      </c>
      <c r="B3369" s="371" t="s">
        <v>81</v>
      </c>
      <c r="C3369" s="371">
        <v>2024</v>
      </c>
      <c r="D3369" s="371" t="s">
        <v>39</v>
      </c>
      <c r="E3369" s="371">
        <v>8.1818181818181799</v>
      </c>
    </row>
    <row r="3370" spans="1:5">
      <c r="A3370" s="371">
        <v>11</v>
      </c>
      <c r="B3370" s="371" t="s">
        <v>82</v>
      </c>
      <c r="C3370" s="371">
        <v>2024</v>
      </c>
      <c r="D3370" s="371" t="s">
        <v>39</v>
      </c>
      <c r="E3370" s="371">
        <v>9.8484848484848495</v>
      </c>
    </row>
    <row r="3371" spans="1:5">
      <c r="A3371" s="371">
        <v>13</v>
      </c>
      <c r="B3371" s="371" t="s">
        <v>83</v>
      </c>
      <c r="C3371" s="371">
        <v>2024</v>
      </c>
      <c r="D3371" s="371" t="s">
        <v>39</v>
      </c>
      <c r="E3371" s="371">
        <v>6.8181818181818201</v>
      </c>
    </row>
    <row r="3372" spans="1:5">
      <c r="A3372" s="371">
        <v>15</v>
      </c>
      <c r="B3372" s="371" t="s">
        <v>84</v>
      </c>
      <c r="C3372" s="371">
        <v>2024</v>
      </c>
      <c r="D3372" s="371" t="s">
        <v>39</v>
      </c>
      <c r="E3372" s="371">
        <v>3.1818181818181799</v>
      </c>
    </row>
    <row r="3373" spans="1:5">
      <c r="A3373" s="371">
        <v>17</v>
      </c>
      <c r="B3373" s="371" t="s">
        <v>85</v>
      </c>
      <c r="C3373" s="371">
        <v>2024</v>
      </c>
      <c r="D3373" s="371" t="s">
        <v>39</v>
      </c>
      <c r="E3373" s="371">
        <v>6.9696969696969697</v>
      </c>
    </row>
    <row r="3374" spans="1:5">
      <c r="A3374" s="371">
        <v>18</v>
      </c>
      <c r="B3374" s="371" t="s">
        <v>86</v>
      </c>
      <c r="C3374" s="371">
        <v>2024</v>
      </c>
      <c r="D3374" s="371" t="s">
        <v>39</v>
      </c>
      <c r="E3374" s="371">
        <v>1.0606060606060601</v>
      </c>
    </row>
    <row r="3375" spans="1:5">
      <c r="A3375" s="371">
        <v>19</v>
      </c>
      <c r="B3375" s="371" t="s">
        <v>87</v>
      </c>
      <c r="C3375" s="371">
        <v>2024</v>
      </c>
      <c r="D3375" s="371" t="s">
        <v>39</v>
      </c>
      <c r="E3375" s="371">
        <v>1.6666666666666701</v>
      </c>
    </row>
    <row r="3376" spans="1:5">
      <c r="A3376" s="371">
        <v>20</v>
      </c>
      <c r="B3376" s="371" t="s">
        <v>88</v>
      </c>
      <c r="C3376" s="371">
        <v>2024</v>
      </c>
      <c r="D3376" s="371" t="s">
        <v>39</v>
      </c>
      <c r="E3376" s="371">
        <v>3.7878787878787898</v>
      </c>
    </row>
    <row r="3377" spans="1:5">
      <c r="A3377" s="371">
        <v>23</v>
      </c>
      <c r="B3377" s="371" t="s">
        <v>89</v>
      </c>
      <c r="C3377" s="371">
        <v>2024</v>
      </c>
      <c r="D3377" s="371" t="s">
        <v>39</v>
      </c>
      <c r="E3377" s="371">
        <v>2.4242424242424199</v>
      </c>
    </row>
    <row r="3378" spans="1:5">
      <c r="A3378" s="371">
        <v>25</v>
      </c>
      <c r="B3378" s="371" t="s">
        <v>90</v>
      </c>
      <c r="C3378" s="371">
        <v>2024</v>
      </c>
      <c r="D3378" s="371" t="s">
        <v>39</v>
      </c>
      <c r="E3378" s="371">
        <v>10</v>
      </c>
    </row>
    <row r="3379" spans="1:5">
      <c r="A3379" s="371">
        <v>27</v>
      </c>
      <c r="B3379" s="371" t="s">
        <v>91</v>
      </c>
      <c r="C3379" s="371">
        <v>2024</v>
      </c>
      <c r="D3379" s="371" t="s">
        <v>39</v>
      </c>
      <c r="E3379" s="371">
        <v>0.45454545454545497</v>
      </c>
    </row>
    <row r="3380" spans="1:5">
      <c r="A3380" s="371">
        <v>41</v>
      </c>
      <c r="B3380" s="371" t="s">
        <v>92</v>
      </c>
      <c r="C3380" s="371">
        <v>2024</v>
      </c>
      <c r="D3380" s="371" t="s">
        <v>39</v>
      </c>
      <c r="E3380" s="371">
        <v>3.9393939393939399</v>
      </c>
    </row>
    <row r="3381" spans="1:5">
      <c r="A3381" s="371">
        <v>44</v>
      </c>
      <c r="B3381" s="371" t="s">
        <v>93</v>
      </c>
      <c r="C3381" s="371">
        <v>2024</v>
      </c>
      <c r="D3381" s="371" t="s">
        <v>39</v>
      </c>
      <c r="E3381" s="371">
        <v>5.60606060606061</v>
      </c>
    </row>
    <row r="3382" spans="1:5">
      <c r="A3382" s="371">
        <v>47</v>
      </c>
      <c r="B3382" s="371" t="s">
        <v>94</v>
      </c>
      <c r="C3382" s="371">
        <v>2024</v>
      </c>
      <c r="D3382" s="371" t="s">
        <v>39</v>
      </c>
      <c r="E3382" s="371">
        <v>0.75757575757575801</v>
      </c>
    </row>
    <row r="3383" spans="1:5">
      <c r="A3383" s="371">
        <v>50</v>
      </c>
      <c r="B3383" s="371" t="s">
        <v>95</v>
      </c>
      <c r="C3383" s="371">
        <v>2024</v>
      </c>
      <c r="D3383" s="371" t="s">
        <v>39</v>
      </c>
      <c r="E3383" s="371">
        <v>9.0909090909090899</v>
      </c>
    </row>
    <row r="3384" spans="1:5">
      <c r="A3384" s="371">
        <v>52</v>
      </c>
      <c r="B3384" s="371" t="s">
        <v>96</v>
      </c>
      <c r="C3384" s="371">
        <v>2024</v>
      </c>
      <c r="D3384" s="371" t="s">
        <v>39</v>
      </c>
      <c r="E3384" s="371">
        <v>1.8181818181818199</v>
      </c>
    </row>
    <row r="3385" spans="1:5">
      <c r="A3385" s="371">
        <v>54</v>
      </c>
      <c r="B3385" s="371" t="s">
        <v>97</v>
      </c>
      <c r="C3385" s="371">
        <v>2024</v>
      </c>
      <c r="D3385" s="371" t="s">
        <v>39</v>
      </c>
      <c r="E3385" s="371">
        <v>7.4242424242424203</v>
      </c>
    </row>
    <row r="3386" spans="1:5">
      <c r="A3386" s="371">
        <v>63</v>
      </c>
      <c r="B3386" s="371" t="s">
        <v>98</v>
      </c>
      <c r="C3386" s="371">
        <v>2024</v>
      </c>
      <c r="D3386" s="371" t="s">
        <v>39</v>
      </c>
      <c r="E3386" s="371">
        <v>9.6969696969697008</v>
      </c>
    </row>
    <row r="3387" spans="1:5">
      <c r="A3387" s="371">
        <v>66</v>
      </c>
      <c r="B3387" s="371" t="s">
        <v>99</v>
      </c>
      <c r="C3387" s="371">
        <v>2024</v>
      </c>
      <c r="D3387" s="371" t="s">
        <v>39</v>
      </c>
      <c r="E3387" s="371">
        <v>7.5757575757575797</v>
      </c>
    </row>
    <row r="3388" spans="1:5">
      <c r="A3388" s="371">
        <v>68</v>
      </c>
      <c r="B3388" s="371" t="s">
        <v>100</v>
      </c>
      <c r="C3388" s="371">
        <v>2024</v>
      </c>
      <c r="D3388" s="371" t="s">
        <v>39</v>
      </c>
      <c r="E3388" s="371">
        <v>9.2424242424242404</v>
      </c>
    </row>
    <row r="3389" spans="1:5">
      <c r="A3389" s="371">
        <v>70</v>
      </c>
      <c r="B3389" s="371" t="s">
        <v>101</v>
      </c>
      <c r="C3389" s="371">
        <v>2024</v>
      </c>
      <c r="D3389" s="371" t="s">
        <v>39</v>
      </c>
      <c r="E3389" s="371">
        <v>1.51515151515152</v>
      </c>
    </row>
    <row r="3390" spans="1:5">
      <c r="A3390" s="371">
        <v>73</v>
      </c>
      <c r="B3390" s="371" t="s">
        <v>102</v>
      </c>
      <c r="C3390" s="371">
        <v>2024</v>
      </c>
      <c r="D3390" s="371" t="s">
        <v>39</v>
      </c>
      <c r="E3390" s="371">
        <v>3.4848484848484902</v>
      </c>
    </row>
    <row r="3391" spans="1:5">
      <c r="A3391" s="371">
        <v>76</v>
      </c>
      <c r="B3391" s="371" t="s">
        <v>103</v>
      </c>
      <c r="C3391" s="371">
        <v>2024</v>
      </c>
      <c r="D3391" s="371" t="s">
        <v>39</v>
      </c>
      <c r="E3391" s="371">
        <v>6.0606060606060597</v>
      </c>
    </row>
    <row r="3392" spans="1:5">
      <c r="A3392" s="371">
        <v>81</v>
      </c>
      <c r="B3392" s="371" t="s">
        <v>104</v>
      </c>
      <c r="C3392" s="371">
        <v>2024</v>
      </c>
      <c r="D3392" s="371" t="s">
        <v>39</v>
      </c>
      <c r="E3392" s="371">
        <v>5.4545454545454497</v>
      </c>
    </row>
    <row r="3393" spans="1:5">
      <c r="A3393" s="371">
        <v>85</v>
      </c>
      <c r="B3393" s="371" t="s">
        <v>105</v>
      </c>
      <c r="C3393" s="371">
        <v>2024</v>
      </c>
      <c r="D3393" s="371" t="s">
        <v>39</v>
      </c>
      <c r="E3393" s="371">
        <v>8.0303030303030294</v>
      </c>
    </row>
    <row r="3394" spans="1:5">
      <c r="A3394" s="371">
        <v>86</v>
      </c>
      <c r="B3394" s="371" t="s">
        <v>106</v>
      </c>
      <c r="C3394" s="371">
        <v>2024</v>
      </c>
      <c r="D3394" s="371" t="s">
        <v>39</v>
      </c>
      <c r="E3394" s="371">
        <v>3.6363636363636398</v>
      </c>
    </row>
    <row r="3395" spans="1:5">
      <c r="A3395" s="371">
        <v>88</v>
      </c>
      <c r="B3395" s="371" t="s">
        <v>107</v>
      </c>
      <c r="C3395" s="371">
        <v>2024</v>
      </c>
      <c r="D3395" s="371" t="s">
        <v>39</v>
      </c>
      <c r="E3395" s="371">
        <v>3.0303030303030298</v>
      </c>
    </row>
    <row r="3396" spans="1:5">
      <c r="A3396" s="371">
        <v>91</v>
      </c>
      <c r="B3396" s="371" t="s">
        <v>108</v>
      </c>
      <c r="C3396" s="371">
        <v>2024</v>
      </c>
      <c r="D3396" s="371" t="s">
        <v>39</v>
      </c>
      <c r="E3396" s="371">
        <v>5</v>
      </c>
    </row>
    <row r="3397" spans="1:5">
      <c r="A3397" s="371">
        <v>94</v>
      </c>
      <c r="B3397" s="371" t="s">
        <v>109</v>
      </c>
      <c r="C3397" s="371">
        <v>2024</v>
      </c>
      <c r="D3397" s="371" t="s">
        <v>39</v>
      </c>
      <c r="E3397" s="371">
        <v>2.2727272727272698</v>
      </c>
    </row>
    <row r="3398" spans="1:5">
      <c r="A3398" s="371">
        <v>95</v>
      </c>
      <c r="B3398" s="371" t="s">
        <v>110</v>
      </c>
      <c r="C3398" s="371">
        <v>2024</v>
      </c>
      <c r="D3398" s="371" t="s">
        <v>39</v>
      </c>
      <c r="E3398" s="371">
        <v>5.1515151515151496</v>
      </c>
    </row>
    <row r="3399" spans="1:5">
      <c r="A3399" s="371">
        <v>97</v>
      </c>
      <c r="B3399" s="371" t="s">
        <v>111</v>
      </c>
      <c r="C3399" s="371">
        <v>2024</v>
      </c>
      <c r="D3399" s="371" t="s">
        <v>39</v>
      </c>
      <c r="E3399" s="371">
        <v>0.60606060606060597</v>
      </c>
    </row>
    <row r="3400" spans="1:5">
      <c r="A3400" s="371">
        <v>99</v>
      </c>
      <c r="B3400" s="371" t="s">
        <v>112</v>
      </c>
      <c r="C3400" s="371">
        <v>2024</v>
      </c>
      <c r="D3400" s="371" t="s">
        <v>39</v>
      </c>
      <c r="E3400" s="371">
        <v>0.15151515151515199</v>
      </c>
    </row>
    <row r="3401" spans="1:5">
      <c r="A3401" s="371">
        <v>5</v>
      </c>
      <c r="B3401" s="371" t="s">
        <v>79</v>
      </c>
      <c r="C3401" s="371">
        <v>2023</v>
      </c>
      <c r="D3401" s="371" t="s">
        <v>39</v>
      </c>
      <c r="E3401" s="371">
        <v>8.7878787878787907</v>
      </c>
    </row>
    <row r="3402" spans="1:5">
      <c r="A3402" s="371">
        <v>8</v>
      </c>
      <c r="B3402" s="371" t="s">
        <v>81</v>
      </c>
      <c r="C3402" s="371">
        <v>2023</v>
      </c>
      <c r="D3402" s="371" t="s">
        <v>39</v>
      </c>
      <c r="E3402" s="371">
        <v>8.6363636363636402</v>
      </c>
    </row>
    <row r="3403" spans="1:5">
      <c r="A3403" s="371">
        <v>11</v>
      </c>
      <c r="B3403" s="371" t="s">
        <v>82</v>
      </c>
      <c r="C3403" s="371">
        <v>2023</v>
      </c>
      <c r="D3403" s="371" t="s">
        <v>39</v>
      </c>
      <c r="E3403" s="371">
        <v>8.4848484848484809</v>
      </c>
    </row>
    <row r="3404" spans="1:5">
      <c r="A3404" s="371">
        <v>13</v>
      </c>
      <c r="B3404" s="371" t="s">
        <v>83</v>
      </c>
      <c r="C3404" s="371">
        <v>2023</v>
      </c>
      <c r="D3404" s="371" t="s">
        <v>39</v>
      </c>
      <c r="E3404" s="371">
        <v>2.8787878787878798</v>
      </c>
    </row>
    <row r="3405" spans="1:5">
      <c r="A3405" s="371">
        <v>15</v>
      </c>
      <c r="B3405" s="371" t="s">
        <v>84</v>
      </c>
      <c r="C3405" s="371">
        <v>2023</v>
      </c>
      <c r="D3405" s="371" t="s">
        <v>39</v>
      </c>
      <c r="E3405" s="371">
        <v>4.0909090909090899</v>
      </c>
    </row>
    <row r="3406" spans="1:5">
      <c r="A3406" s="371">
        <v>17</v>
      </c>
      <c r="B3406" s="371" t="s">
        <v>85</v>
      </c>
      <c r="C3406" s="371">
        <v>2023</v>
      </c>
      <c r="D3406" s="371" t="s">
        <v>39</v>
      </c>
      <c r="E3406" s="371">
        <v>9.3939393939393891</v>
      </c>
    </row>
    <row r="3407" spans="1:5">
      <c r="A3407" s="371">
        <v>18</v>
      </c>
      <c r="B3407" s="371" t="s">
        <v>86</v>
      </c>
      <c r="C3407" s="371">
        <v>2023</v>
      </c>
      <c r="D3407" s="371" t="s">
        <v>39</v>
      </c>
      <c r="E3407" s="371">
        <v>8.3333333333333304</v>
      </c>
    </row>
    <row r="3408" spans="1:5">
      <c r="A3408" s="371">
        <v>19</v>
      </c>
      <c r="B3408" s="371" t="s">
        <v>87</v>
      </c>
      <c r="C3408" s="371">
        <v>2023</v>
      </c>
      <c r="D3408" s="371" t="s">
        <v>39</v>
      </c>
      <c r="E3408" s="371">
        <v>8.9393939393939394</v>
      </c>
    </row>
    <row r="3409" spans="1:5">
      <c r="A3409" s="371">
        <v>20</v>
      </c>
      <c r="B3409" s="371" t="s">
        <v>88</v>
      </c>
      <c r="C3409" s="371">
        <v>2023</v>
      </c>
      <c r="D3409" s="371" t="s">
        <v>39</v>
      </c>
      <c r="E3409" s="371">
        <v>4.39393939393939</v>
      </c>
    </row>
    <row r="3410" spans="1:5">
      <c r="A3410" s="371">
        <v>23</v>
      </c>
      <c r="B3410" s="371" t="s">
        <v>89</v>
      </c>
      <c r="C3410" s="371">
        <v>2023</v>
      </c>
      <c r="D3410" s="371" t="s">
        <v>39</v>
      </c>
      <c r="E3410" s="371">
        <v>7.1212121212121202</v>
      </c>
    </row>
    <row r="3411" spans="1:5">
      <c r="A3411" s="371">
        <v>25</v>
      </c>
      <c r="B3411" s="371" t="s">
        <v>90</v>
      </c>
      <c r="C3411" s="371">
        <v>2023</v>
      </c>
      <c r="D3411" s="371" t="s">
        <v>39</v>
      </c>
      <c r="E3411" s="371">
        <v>7.7272727272727302</v>
      </c>
    </row>
    <row r="3412" spans="1:5">
      <c r="A3412" s="371">
        <v>27</v>
      </c>
      <c r="B3412" s="371" t="s">
        <v>91</v>
      </c>
      <c r="C3412" s="371">
        <v>2023</v>
      </c>
      <c r="D3412" s="371" t="s">
        <v>39</v>
      </c>
      <c r="E3412" s="371">
        <v>1.36363636363636</v>
      </c>
    </row>
    <row r="3413" spans="1:5">
      <c r="A3413" s="371">
        <v>41</v>
      </c>
      <c r="B3413" s="371" t="s">
        <v>92</v>
      </c>
      <c r="C3413" s="371">
        <v>2023</v>
      </c>
      <c r="D3413" s="371" t="s">
        <v>39</v>
      </c>
      <c r="E3413" s="371">
        <v>4.2424242424242404</v>
      </c>
    </row>
    <row r="3414" spans="1:5">
      <c r="A3414" s="371">
        <v>44</v>
      </c>
      <c r="B3414" s="371" t="s">
        <v>93</v>
      </c>
      <c r="C3414" s="371">
        <v>2023</v>
      </c>
      <c r="D3414" s="371" t="s">
        <v>39</v>
      </c>
      <c r="E3414" s="371">
        <v>2.7272727272727302</v>
      </c>
    </row>
    <row r="3415" spans="1:5">
      <c r="A3415" s="371">
        <v>47</v>
      </c>
      <c r="B3415" s="371" t="s">
        <v>94</v>
      </c>
      <c r="C3415" s="371">
        <v>2023</v>
      </c>
      <c r="D3415" s="371" t="s">
        <v>39</v>
      </c>
      <c r="E3415" s="371">
        <v>5.9090909090909101</v>
      </c>
    </row>
    <row r="3416" spans="1:5">
      <c r="A3416" s="371">
        <v>50</v>
      </c>
      <c r="B3416" s="371" t="s">
        <v>95</v>
      </c>
      <c r="C3416" s="371">
        <v>2023</v>
      </c>
      <c r="D3416" s="371" t="s">
        <v>39</v>
      </c>
      <c r="E3416" s="371">
        <v>6.5151515151515103</v>
      </c>
    </row>
    <row r="3417" spans="1:5">
      <c r="A3417" s="371">
        <v>52</v>
      </c>
      <c r="B3417" s="371" t="s">
        <v>96</v>
      </c>
      <c r="C3417" s="371">
        <v>2023</v>
      </c>
      <c r="D3417" s="371" t="s">
        <v>39</v>
      </c>
      <c r="E3417" s="371">
        <v>3.3333333333333299</v>
      </c>
    </row>
    <row r="3418" spans="1:5">
      <c r="A3418" s="371">
        <v>54</v>
      </c>
      <c r="B3418" s="371" t="s">
        <v>97</v>
      </c>
      <c r="C3418" s="371">
        <v>2023</v>
      </c>
      <c r="D3418" s="371" t="s">
        <v>39</v>
      </c>
      <c r="E3418" s="371">
        <v>1.9696969696969699</v>
      </c>
    </row>
    <row r="3419" spans="1:5">
      <c r="A3419" s="371">
        <v>63</v>
      </c>
      <c r="B3419" s="371" t="s">
        <v>98</v>
      </c>
      <c r="C3419" s="371">
        <v>2023</v>
      </c>
      <c r="D3419" s="371" t="s">
        <v>39</v>
      </c>
      <c r="E3419" s="371">
        <v>6.6666666666666696</v>
      </c>
    </row>
    <row r="3420" spans="1:5">
      <c r="A3420" s="371">
        <v>66</v>
      </c>
      <c r="B3420" s="371" t="s">
        <v>99</v>
      </c>
      <c r="C3420" s="371">
        <v>2023</v>
      </c>
      <c r="D3420" s="371" t="s">
        <v>39</v>
      </c>
      <c r="E3420" s="371">
        <v>4.8484848484848504</v>
      </c>
    </row>
    <row r="3421" spans="1:5">
      <c r="A3421" s="371">
        <v>68</v>
      </c>
      <c r="B3421" s="371" t="s">
        <v>100</v>
      </c>
      <c r="C3421" s="371">
        <v>2023</v>
      </c>
      <c r="D3421" s="371" t="s">
        <v>39</v>
      </c>
      <c r="E3421" s="371">
        <v>4.6969696969696999</v>
      </c>
    </row>
    <row r="3422" spans="1:5">
      <c r="A3422" s="371">
        <v>70</v>
      </c>
      <c r="B3422" s="371" t="s">
        <v>101</v>
      </c>
      <c r="C3422" s="371">
        <v>2023</v>
      </c>
      <c r="D3422" s="371" t="s">
        <v>39</v>
      </c>
      <c r="E3422" s="371">
        <v>4.5454545454545396</v>
      </c>
    </row>
    <row r="3423" spans="1:5">
      <c r="A3423" s="371">
        <v>73</v>
      </c>
      <c r="B3423" s="371" t="s">
        <v>102</v>
      </c>
      <c r="C3423" s="371">
        <v>2023</v>
      </c>
      <c r="D3423" s="371" t="s">
        <v>39</v>
      </c>
      <c r="E3423" s="371">
        <v>6.3636363636363598</v>
      </c>
    </row>
    <row r="3424" spans="1:5">
      <c r="A3424" s="371">
        <v>76</v>
      </c>
      <c r="B3424" s="371" t="s">
        <v>103</v>
      </c>
      <c r="C3424" s="371">
        <v>2023</v>
      </c>
      <c r="D3424" s="371" t="s">
        <v>39</v>
      </c>
      <c r="E3424" s="371">
        <v>5.3030303030303001</v>
      </c>
    </row>
    <row r="3425" spans="1:5">
      <c r="A3425" s="371">
        <v>81</v>
      </c>
      <c r="B3425" s="371" t="s">
        <v>104</v>
      </c>
      <c r="C3425" s="371">
        <v>2023</v>
      </c>
      <c r="D3425" s="371" t="s">
        <v>39</v>
      </c>
      <c r="E3425" s="371">
        <v>7.8787878787878798</v>
      </c>
    </row>
    <row r="3426" spans="1:5">
      <c r="A3426" s="371">
        <v>85</v>
      </c>
      <c r="B3426" s="371" t="s">
        <v>105</v>
      </c>
      <c r="C3426" s="371">
        <v>2023</v>
      </c>
      <c r="D3426" s="371" t="s">
        <v>39</v>
      </c>
      <c r="E3426" s="371">
        <v>9.5454545454545503</v>
      </c>
    </row>
    <row r="3427" spans="1:5">
      <c r="A3427" s="371">
        <v>86</v>
      </c>
      <c r="B3427" s="371" t="s">
        <v>106</v>
      </c>
      <c r="C3427" s="371">
        <v>2023</v>
      </c>
      <c r="D3427" s="371" t="s">
        <v>39</v>
      </c>
      <c r="E3427" s="371">
        <v>2.5757575757575801</v>
      </c>
    </row>
    <row r="3428" spans="1:5">
      <c r="A3428" s="371">
        <v>88</v>
      </c>
      <c r="B3428" s="371" t="s">
        <v>107</v>
      </c>
      <c r="C3428" s="371">
        <v>2023</v>
      </c>
      <c r="D3428" s="371" t="s">
        <v>39</v>
      </c>
      <c r="E3428" s="371">
        <v>6.2121212121212102</v>
      </c>
    </row>
    <row r="3429" spans="1:5">
      <c r="A3429" s="371">
        <v>91</v>
      </c>
      <c r="B3429" s="371" t="s">
        <v>108</v>
      </c>
      <c r="C3429" s="371">
        <v>2023</v>
      </c>
      <c r="D3429" s="371" t="s">
        <v>39</v>
      </c>
      <c r="E3429" s="371">
        <v>0.90909090909090895</v>
      </c>
    </row>
    <row r="3430" spans="1:5">
      <c r="A3430" s="371">
        <v>94</v>
      </c>
      <c r="B3430" s="371" t="s">
        <v>109</v>
      </c>
      <c r="C3430" s="371">
        <v>2023</v>
      </c>
      <c r="D3430" s="371" t="s">
        <v>39</v>
      </c>
      <c r="E3430" s="371">
        <v>7.2727272727272698</v>
      </c>
    </row>
    <row r="3431" spans="1:5">
      <c r="A3431" s="371">
        <v>95</v>
      </c>
      <c r="B3431" s="371" t="s">
        <v>110</v>
      </c>
      <c r="C3431" s="371">
        <v>2023</v>
      </c>
      <c r="D3431" s="371" t="s">
        <v>39</v>
      </c>
      <c r="E3431" s="371">
        <v>2.1212121212121202</v>
      </c>
    </row>
    <row r="3432" spans="1:5">
      <c r="A3432" s="371">
        <v>97</v>
      </c>
      <c r="B3432" s="371" t="s">
        <v>111</v>
      </c>
      <c r="C3432" s="371">
        <v>2023</v>
      </c>
      <c r="D3432" s="371" t="s">
        <v>39</v>
      </c>
      <c r="E3432" s="371">
        <v>1.2121212121212099</v>
      </c>
    </row>
    <row r="3433" spans="1:5">
      <c r="A3433" s="371">
        <v>99</v>
      </c>
      <c r="B3433" s="371" t="s">
        <v>112</v>
      </c>
      <c r="C3433" s="371">
        <v>2023</v>
      </c>
      <c r="D3433" s="371" t="s">
        <v>39</v>
      </c>
      <c r="E3433" s="371">
        <v>0.30303030303030298</v>
      </c>
    </row>
    <row r="3434" spans="1:5">
      <c r="A3434" s="371">
        <v>5</v>
      </c>
      <c r="B3434" s="371" t="s">
        <v>79</v>
      </c>
      <c r="C3434" s="371">
        <v>2024</v>
      </c>
      <c r="D3434" s="371" t="s">
        <v>40</v>
      </c>
      <c r="E3434" s="371">
        <v>4.5454545454545396</v>
      </c>
    </row>
    <row r="3435" spans="1:5">
      <c r="A3435" s="371">
        <v>8</v>
      </c>
      <c r="B3435" s="371" t="s">
        <v>81</v>
      </c>
      <c r="C3435" s="371">
        <v>2024</v>
      </c>
      <c r="D3435" s="371" t="s">
        <v>40</v>
      </c>
      <c r="E3435" s="371">
        <v>5.1515151515151496</v>
      </c>
    </row>
    <row r="3436" spans="1:5">
      <c r="A3436" s="371">
        <v>11</v>
      </c>
      <c r="B3436" s="371" t="s">
        <v>82</v>
      </c>
      <c r="C3436" s="371">
        <v>2024</v>
      </c>
      <c r="D3436" s="371" t="s">
        <v>40</v>
      </c>
      <c r="E3436" s="371">
        <v>4.6969696969696999</v>
      </c>
    </row>
    <row r="3437" spans="1:5">
      <c r="A3437" s="371">
        <v>13</v>
      </c>
      <c r="B3437" s="371" t="s">
        <v>83</v>
      </c>
      <c r="C3437" s="371">
        <v>2024</v>
      </c>
      <c r="D3437" s="371" t="s">
        <v>40</v>
      </c>
      <c r="E3437" s="371">
        <v>8.4848484848484809</v>
      </c>
    </row>
    <row r="3438" spans="1:5">
      <c r="A3438" s="371">
        <v>15</v>
      </c>
      <c r="B3438" s="371" t="s">
        <v>84</v>
      </c>
      <c r="C3438" s="371">
        <v>2024</v>
      </c>
      <c r="D3438" s="371" t="s">
        <v>40</v>
      </c>
      <c r="E3438" s="371">
        <v>7.1212121212121202</v>
      </c>
    </row>
    <row r="3439" spans="1:5">
      <c r="A3439" s="371">
        <v>17</v>
      </c>
      <c r="B3439" s="371" t="s">
        <v>85</v>
      </c>
      <c r="C3439" s="371">
        <v>2024</v>
      </c>
      <c r="D3439" s="371" t="s">
        <v>40</v>
      </c>
      <c r="E3439" s="371">
        <v>5.9090909090909101</v>
      </c>
    </row>
    <row r="3440" spans="1:5">
      <c r="A3440" s="371">
        <v>18</v>
      </c>
      <c r="B3440" s="371" t="s">
        <v>86</v>
      </c>
      <c r="C3440" s="371">
        <v>2024</v>
      </c>
      <c r="D3440" s="371" t="s">
        <v>40</v>
      </c>
      <c r="E3440" s="371">
        <v>1.8181818181818199</v>
      </c>
    </row>
    <row r="3441" spans="1:5">
      <c r="A3441" s="371">
        <v>19</v>
      </c>
      <c r="B3441" s="371" t="s">
        <v>87</v>
      </c>
      <c r="C3441" s="371">
        <v>2024</v>
      </c>
      <c r="D3441" s="371" t="s">
        <v>40</v>
      </c>
      <c r="E3441" s="371">
        <v>5.3030303030303001</v>
      </c>
    </row>
    <row r="3442" spans="1:5">
      <c r="A3442" s="371">
        <v>20</v>
      </c>
      <c r="B3442" s="371" t="s">
        <v>88</v>
      </c>
      <c r="C3442" s="371">
        <v>2024</v>
      </c>
      <c r="D3442" s="371" t="s">
        <v>40</v>
      </c>
      <c r="E3442" s="371">
        <v>3.6363636363636398</v>
      </c>
    </row>
    <row r="3443" spans="1:5">
      <c r="A3443" s="371">
        <v>23</v>
      </c>
      <c r="B3443" s="371" t="s">
        <v>89</v>
      </c>
      <c r="C3443" s="371">
        <v>2024</v>
      </c>
      <c r="D3443" s="371" t="s">
        <v>40</v>
      </c>
      <c r="E3443" s="371">
        <v>6.0606060606060597</v>
      </c>
    </row>
    <row r="3444" spans="1:5">
      <c r="A3444" s="371">
        <v>25</v>
      </c>
      <c r="B3444" s="371" t="s">
        <v>90</v>
      </c>
      <c r="C3444" s="371">
        <v>2024</v>
      </c>
      <c r="D3444" s="371" t="s">
        <v>40</v>
      </c>
      <c r="E3444" s="371">
        <v>7.2727272727272698</v>
      </c>
    </row>
    <row r="3445" spans="1:5">
      <c r="A3445" s="371">
        <v>27</v>
      </c>
      <c r="B3445" s="371" t="s">
        <v>91</v>
      </c>
      <c r="C3445" s="371">
        <v>2024</v>
      </c>
      <c r="D3445" s="371" t="s">
        <v>40</v>
      </c>
      <c r="E3445" s="371">
        <v>1.36363636363636</v>
      </c>
    </row>
    <row r="3446" spans="1:5">
      <c r="A3446" s="371">
        <v>41</v>
      </c>
      <c r="B3446" s="371" t="s">
        <v>92</v>
      </c>
      <c r="C3446" s="371">
        <v>2024</v>
      </c>
      <c r="D3446" s="371" t="s">
        <v>40</v>
      </c>
      <c r="E3446" s="371">
        <v>8.9393939393939394</v>
      </c>
    </row>
    <row r="3447" spans="1:5">
      <c r="A3447" s="371">
        <v>44</v>
      </c>
      <c r="B3447" s="371" t="s">
        <v>93</v>
      </c>
      <c r="C3447" s="371">
        <v>2024</v>
      </c>
      <c r="D3447" s="371" t="s">
        <v>40</v>
      </c>
      <c r="E3447" s="371">
        <v>4.39393939393939</v>
      </c>
    </row>
    <row r="3448" spans="1:5">
      <c r="A3448" s="371">
        <v>47</v>
      </c>
      <c r="B3448" s="371" t="s">
        <v>94</v>
      </c>
      <c r="C3448" s="371">
        <v>2024</v>
      </c>
      <c r="D3448" s="371" t="s">
        <v>40</v>
      </c>
      <c r="E3448" s="371">
        <v>8.0303030303030294</v>
      </c>
    </row>
    <row r="3449" spans="1:5">
      <c r="A3449" s="371">
        <v>50</v>
      </c>
      <c r="B3449" s="371" t="s">
        <v>95</v>
      </c>
      <c r="C3449" s="371">
        <v>2024</v>
      </c>
      <c r="D3449" s="371" t="s">
        <v>40</v>
      </c>
      <c r="E3449" s="371">
        <v>9.3939393939393891</v>
      </c>
    </row>
    <row r="3450" spans="1:5">
      <c r="A3450" s="371">
        <v>52</v>
      </c>
      <c r="B3450" s="371" t="s">
        <v>96</v>
      </c>
      <c r="C3450" s="371">
        <v>2024</v>
      </c>
      <c r="D3450" s="371" t="s">
        <v>40</v>
      </c>
      <c r="E3450" s="371">
        <v>2.5757575757575801</v>
      </c>
    </row>
    <row r="3451" spans="1:5">
      <c r="A3451" s="371">
        <v>54</v>
      </c>
      <c r="B3451" s="371" t="s">
        <v>97</v>
      </c>
      <c r="C3451" s="371">
        <v>2024</v>
      </c>
      <c r="D3451" s="371" t="s">
        <v>40</v>
      </c>
      <c r="E3451" s="371">
        <v>6.3636363636363598</v>
      </c>
    </row>
    <row r="3452" spans="1:5">
      <c r="A3452" s="371">
        <v>63</v>
      </c>
      <c r="B3452" s="371" t="s">
        <v>98</v>
      </c>
      <c r="C3452" s="371">
        <v>2024</v>
      </c>
      <c r="D3452" s="371" t="s">
        <v>40</v>
      </c>
      <c r="E3452" s="371">
        <v>4.8484848484848504</v>
      </c>
    </row>
    <row r="3453" spans="1:5">
      <c r="A3453" s="371">
        <v>66</v>
      </c>
      <c r="B3453" s="371" t="s">
        <v>99</v>
      </c>
      <c r="C3453" s="371">
        <v>2024</v>
      </c>
      <c r="D3453" s="371" t="s">
        <v>40</v>
      </c>
      <c r="E3453" s="371">
        <v>2.8787878787878798</v>
      </c>
    </row>
    <row r="3454" spans="1:5">
      <c r="A3454" s="371">
        <v>68</v>
      </c>
      <c r="B3454" s="371" t="s">
        <v>100</v>
      </c>
      <c r="C3454" s="371">
        <v>2024</v>
      </c>
      <c r="D3454" s="371" t="s">
        <v>40</v>
      </c>
      <c r="E3454" s="371">
        <v>3.4848484848484902</v>
      </c>
    </row>
    <row r="3455" spans="1:5">
      <c r="A3455" s="371">
        <v>70</v>
      </c>
      <c r="B3455" s="371" t="s">
        <v>101</v>
      </c>
      <c r="C3455" s="371">
        <v>2024</v>
      </c>
      <c r="D3455" s="371" t="s">
        <v>40</v>
      </c>
      <c r="E3455" s="371">
        <v>5.4545454545454497</v>
      </c>
    </row>
    <row r="3456" spans="1:5">
      <c r="A3456" s="371">
        <v>73</v>
      </c>
      <c r="B3456" s="371" t="s">
        <v>102</v>
      </c>
      <c r="C3456" s="371">
        <v>2024</v>
      </c>
      <c r="D3456" s="371" t="s">
        <v>40</v>
      </c>
      <c r="E3456" s="371">
        <v>6.9696969696969697</v>
      </c>
    </row>
    <row r="3457" spans="1:5">
      <c r="A3457" s="371">
        <v>76</v>
      </c>
      <c r="B3457" s="371" t="s">
        <v>103</v>
      </c>
      <c r="C3457" s="371">
        <v>2024</v>
      </c>
      <c r="D3457" s="371" t="s">
        <v>40</v>
      </c>
      <c r="E3457" s="371">
        <v>3.9393939393939399</v>
      </c>
    </row>
    <row r="3458" spans="1:5">
      <c r="A3458" s="371">
        <v>81</v>
      </c>
      <c r="B3458" s="371" t="s">
        <v>104</v>
      </c>
      <c r="C3458" s="371">
        <v>2024</v>
      </c>
      <c r="D3458" s="371" t="s">
        <v>40</v>
      </c>
      <c r="E3458" s="371">
        <v>8.1818181818181799</v>
      </c>
    </row>
    <row r="3459" spans="1:5">
      <c r="A3459" s="371">
        <v>85</v>
      </c>
      <c r="B3459" s="371" t="s">
        <v>105</v>
      </c>
      <c r="C3459" s="371">
        <v>2024</v>
      </c>
      <c r="D3459" s="371" t="s">
        <v>40</v>
      </c>
      <c r="E3459" s="371">
        <v>3.1818181818181799</v>
      </c>
    </row>
    <row r="3460" spans="1:5">
      <c r="A3460" s="371">
        <v>86</v>
      </c>
      <c r="B3460" s="371" t="s">
        <v>106</v>
      </c>
      <c r="C3460" s="371">
        <v>2024</v>
      </c>
      <c r="D3460" s="371" t="s">
        <v>40</v>
      </c>
      <c r="E3460" s="371">
        <v>2.1212121212121202</v>
      </c>
    </row>
    <row r="3461" spans="1:5">
      <c r="A3461" s="371">
        <v>88</v>
      </c>
      <c r="B3461" s="371" t="s">
        <v>107</v>
      </c>
      <c r="C3461" s="371">
        <v>2024</v>
      </c>
      <c r="D3461" s="371" t="s">
        <v>40</v>
      </c>
      <c r="E3461" s="371">
        <v>1.2121212121212099</v>
      </c>
    </row>
    <row r="3462" spans="1:5">
      <c r="A3462" s="371">
        <v>91</v>
      </c>
      <c r="B3462" s="371" t="s">
        <v>108</v>
      </c>
      <c r="C3462" s="371">
        <v>2024</v>
      </c>
      <c r="D3462" s="371" t="s">
        <v>40</v>
      </c>
      <c r="E3462" s="371">
        <v>2.2727272727272698</v>
      </c>
    </row>
    <row r="3463" spans="1:5">
      <c r="A3463" s="371">
        <v>94</v>
      </c>
      <c r="B3463" s="371" t="s">
        <v>109</v>
      </c>
      <c r="C3463" s="371">
        <v>2024</v>
      </c>
      <c r="D3463" s="371" t="s">
        <v>40</v>
      </c>
      <c r="E3463" s="371">
        <v>0.45454545454545497</v>
      </c>
    </row>
    <row r="3464" spans="1:5">
      <c r="A3464" s="371">
        <v>95</v>
      </c>
      <c r="B3464" s="371" t="s">
        <v>110</v>
      </c>
      <c r="C3464" s="371">
        <v>2024</v>
      </c>
      <c r="D3464" s="371" t="s">
        <v>40</v>
      </c>
      <c r="E3464" s="371">
        <v>7.8787878787878798</v>
      </c>
    </row>
    <row r="3465" spans="1:5">
      <c r="A3465" s="371">
        <v>97</v>
      </c>
      <c r="B3465" s="371" t="s">
        <v>111</v>
      </c>
      <c r="C3465" s="371">
        <v>2024</v>
      </c>
      <c r="D3465" s="371" t="s">
        <v>40</v>
      </c>
      <c r="E3465" s="371">
        <v>1.0606060606060601</v>
      </c>
    </row>
    <row r="3466" spans="1:5">
      <c r="A3466" s="371">
        <v>99</v>
      </c>
      <c r="B3466" s="371" t="s">
        <v>112</v>
      </c>
      <c r="C3466" s="371">
        <v>2024</v>
      </c>
      <c r="D3466" s="371" t="s">
        <v>40</v>
      </c>
      <c r="E3466" s="371">
        <v>0.30303030303030298</v>
      </c>
    </row>
    <row r="3467" spans="1:5">
      <c r="A3467" s="371">
        <v>5</v>
      </c>
      <c r="B3467" s="371" t="s">
        <v>79</v>
      </c>
      <c r="C3467" s="371">
        <v>2023</v>
      </c>
      <c r="D3467" s="371" t="s">
        <v>40</v>
      </c>
      <c r="E3467" s="371">
        <v>2.7272727272727302</v>
      </c>
    </row>
    <row r="3468" spans="1:5">
      <c r="A3468" s="371">
        <v>8</v>
      </c>
      <c r="B3468" s="371" t="s">
        <v>81</v>
      </c>
      <c r="C3468" s="371">
        <v>2023</v>
      </c>
      <c r="D3468" s="371" t="s">
        <v>40</v>
      </c>
      <c r="E3468" s="371">
        <v>7.4242424242424203</v>
      </c>
    </row>
    <row r="3469" spans="1:5">
      <c r="A3469" s="371">
        <v>11</v>
      </c>
      <c r="B3469" s="371" t="s">
        <v>82</v>
      </c>
      <c r="C3469" s="371">
        <v>2023</v>
      </c>
      <c r="D3469" s="371" t="s">
        <v>40</v>
      </c>
      <c r="E3469" s="371">
        <v>7.5757575757575797</v>
      </c>
    </row>
    <row r="3470" spans="1:5">
      <c r="A3470" s="371">
        <v>13</v>
      </c>
      <c r="B3470" s="371" t="s">
        <v>83</v>
      </c>
      <c r="C3470" s="371">
        <v>2023</v>
      </c>
      <c r="D3470" s="371" t="s">
        <v>40</v>
      </c>
      <c r="E3470" s="371">
        <v>6.2121212121212102</v>
      </c>
    </row>
    <row r="3471" spans="1:5">
      <c r="A3471" s="371">
        <v>15</v>
      </c>
      <c r="B3471" s="371" t="s">
        <v>84</v>
      </c>
      <c r="C3471" s="371">
        <v>2023</v>
      </c>
      <c r="D3471" s="371" t="s">
        <v>40</v>
      </c>
      <c r="E3471" s="371">
        <v>5.60606060606061</v>
      </c>
    </row>
    <row r="3472" spans="1:5">
      <c r="A3472" s="371">
        <v>17</v>
      </c>
      <c r="B3472" s="371" t="s">
        <v>85</v>
      </c>
      <c r="C3472" s="371">
        <v>2023</v>
      </c>
      <c r="D3472" s="371" t="s">
        <v>40</v>
      </c>
      <c r="E3472" s="371">
        <v>8.3333333333333304</v>
      </c>
    </row>
    <row r="3473" spans="1:5">
      <c r="A3473" s="371">
        <v>18</v>
      </c>
      <c r="B3473" s="371" t="s">
        <v>86</v>
      </c>
      <c r="C3473" s="371">
        <v>2023</v>
      </c>
      <c r="D3473" s="371" t="s">
        <v>40</v>
      </c>
      <c r="E3473" s="371">
        <v>1.51515151515152</v>
      </c>
    </row>
    <row r="3474" spans="1:5">
      <c r="A3474" s="371">
        <v>19</v>
      </c>
      <c r="B3474" s="371" t="s">
        <v>87</v>
      </c>
      <c r="C3474" s="371">
        <v>2023</v>
      </c>
      <c r="D3474" s="371" t="s">
        <v>40</v>
      </c>
      <c r="E3474" s="371">
        <v>5.7575757575757596</v>
      </c>
    </row>
    <row r="3475" spans="1:5">
      <c r="A3475" s="371">
        <v>20</v>
      </c>
      <c r="B3475" s="371" t="s">
        <v>88</v>
      </c>
      <c r="C3475" s="371">
        <v>2023</v>
      </c>
      <c r="D3475" s="371" t="s">
        <v>40</v>
      </c>
      <c r="E3475" s="371">
        <v>3.3333333333333299</v>
      </c>
    </row>
    <row r="3476" spans="1:5">
      <c r="A3476" s="371">
        <v>23</v>
      </c>
      <c r="B3476" s="371" t="s">
        <v>89</v>
      </c>
      <c r="C3476" s="371">
        <v>2023</v>
      </c>
      <c r="D3476" s="371" t="s">
        <v>40</v>
      </c>
      <c r="E3476" s="371">
        <v>4.2424242424242404</v>
      </c>
    </row>
    <row r="3477" spans="1:5">
      <c r="A3477" s="371">
        <v>25</v>
      </c>
      <c r="B3477" s="371" t="s">
        <v>90</v>
      </c>
      <c r="C3477" s="371">
        <v>2023</v>
      </c>
      <c r="D3477" s="371" t="s">
        <v>40</v>
      </c>
      <c r="E3477" s="371">
        <v>9.8484848484848495</v>
      </c>
    </row>
    <row r="3478" spans="1:5">
      <c r="A3478" s="371">
        <v>27</v>
      </c>
      <c r="B3478" s="371" t="s">
        <v>91</v>
      </c>
      <c r="C3478" s="371">
        <v>2023</v>
      </c>
      <c r="D3478" s="371" t="s">
        <v>40</v>
      </c>
      <c r="E3478" s="371">
        <v>0.75757575757575801</v>
      </c>
    </row>
    <row r="3479" spans="1:5">
      <c r="A3479" s="371">
        <v>41</v>
      </c>
      <c r="B3479" s="371" t="s">
        <v>92</v>
      </c>
      <c r="C3479" s="371">
        <v>2023</v>
      </c>
      <c r="D3479" s="371" t="s">
        <v>40</v>
      </c>
      <c r="E3479" s="371">
        <v>6.8181818181818201</v>
      </c>
    </row>
    <row r="3480" spans="1:5">
      <c r="A3480" s="371">
        <v>44</v>
      </c>
      <c r="B3480" s="371" t="s">
        <v>93</v>
      </c>
      <c r="C3480" s="371">
        <v>2023</v>
      </c>
      <c r="D3480" s="371" t="s">
        <v>40</v>
      </c>
      <c r="E3480" s="371">
        <v>1.6666666666666701</v>
      </c>
    </row>
    <row r="3481" spans="1:5">
      <c r="A3481" s="371">
        <v>47</v>
      </c>
      <c r="B3481" s="371" t="s">
        <v>94</v>
      </c>
      <c r="C3481" s="371">
        <v>2023</v>
      </c>
      <c r="D3481" s="371" t="s">
        <v>40</v>
      </c>
      <c r="E3481" s="371">
        <v>8.7878787878787907</v>
      </c>
    </row>
    <row r="3482" spans="1:5">
      <c r="A3482" s="371">
        <v>50</v>
      </c>
      <c r="B3482" s="371" t="s">
        <v>95</v>
      </c>
      <c r="C3482" s="371">
        <v>2023</v>
      </c>
      <c r="D3482" s="371" t="s">
        <v>40</v>
      </c>
      <c r="E3482" s="371">
        <v>8.6363636363636402</v>
      </c>
    </row>
    <row r="3483" spans="1:5">
      <c r="A3483" s="371">
        <v>52</v>
      </c>
      <c r="B3483" s="371" t="s">
        <v>96</v>
      </c>
      <c r="C3483" s="371">
        <v>2023</v>
      </c>
      <c r="D3483" s="371" t="s">
        <v>40</v>
      </c>
      <c r="E3483" s="371">
        <v>1.9696969696969699</v>
      </c>
    </row>
    <row r="3484" spans="1:5">
      <c r="A3484" s="371">
        <v>54</v>
      </c>
      <c r="B3484" s="371" t="s">
        <v>97</v>
      </c>
      <c r="C3484" s="371">
        <v>2023</v>
      </c>
      <c r="D3484" s="371" t="s">
        <v>40</v>
      </c>
      <c r="E3484" s="371">
        <v>9.2424242424242404</v>
      </c>
    </row>
    <row r="3485" spans="1:5">
      <c r="A3485" s="371">
        <v>63</v>
      </c>
      <c r="B3485" s="371" t="s">
        <v>98</v>
      </c>
      <c r="C3485" s="371">
        <v>2023</v>
      </c>
      <c r="D3485" s="371" t="s">
        <v>40</v>
      </c>
      <c r="E3485" s="371">
        <v>9.6969696969697008</v>
      </c>
    </row>
    <row r="3486" spans="1:5">
      <c r="A3486" s="371">
        <v>66</v>
      </c>
      <c r="B3486" s="371" t="s">
        <v>99</v>
      </c>
      <c r="C3486" s="371">
        <v>2023</v>
      </c>
      <c r="D3486" s="371" t="s">
        <v>40</v>
      </c>
      <c r="E3486" s="371">
        <v>4.0909090909090899</v>
      </c>
    </row>
    <row r="3487" spans="1:5">
      <c r="A3487" s="371">
        <v>68</v>
      </c>
      <c r="B3487" s="371" t="s">
        <v>100</v>
      </c>
      <c r="C3487" s="371">
        <v>2023</v>
      </c>
      <c r="D3487" s="371" t="s">
        <v>40</v>
      </c>
      <c r="E3487" s="371">
        <v>6.6666666666666696</v>
      </c>
    </row>
    <row r="3488" spans="1:5">
      <c r="A3488" s="371">
        <v>70</v>
      </c>
      <c r="B3488" s="371" t="s">
        <v>101</v>
      </c>
      <c r="C3488" s="371">
        <v>2023</v>
      </c>
      <c r="D3488" s="371" t="s">
        <v>40</v>
      </c>
      <c r="E3488" s="371">
        <v>5</v>
      </c>
    </row>
    <row r="3489" spans="1:5">
      <c r="A3489" s="371">
        <v>73</v>
      </c>
      <c r="B3489" s="371" t="s">
        <v>102</v>
      </c>
      <c r="C3489" s="371">
        <v>2023</v>
      </c>
      <c r="D3489" s="371" t="s">
        <v>40</v>
      </c>
      <c r="E3489" s="371">
        <v>10</v>
      </c>
    </row>
    <row r="3490" spans="1:5">
      <c r="A3490" s="371">
        <v>76</v>
      </c>
      <c r="B3490" s="371" t="s">
        <v>103</v>
      </c>
      <c r="C3490" s="371">
        <v>2023</v>
      </c>
      <c r="D3490" s="371" t="s">
        <v>40</v>
      </c>
      <c r="E3490" s="371">
        <v>6.5151515151515103</v>
      </c>
    </row>
    <row r="3491" spans="1:5">
      <c r="A3491" s="371">
        <v>81</v>
      </c>
      <c r="B3491" s="371" t="s">
        <v>104</v>
      </c>
      <c r="C3491" s="371">
        <v>2023</v>
      </c>
      <c r="D3491" s="371" t="s">
        <v>40</v>
      </c>
      <c r="E3491" s="371">
        <v>9.5454545454545503</v>
      </c>
    </row>
    <row r="3492" spans="1:5">
      <c r="A3492" s="371">
        <v>85</v>
      </c>
      <c r="B3492" s="371" t="s">
        <v>105</v>
      </c>
      <c r="C3492" s="371">
        <v>2023</v>
      </c>
      <c r="D3492" s="371" t="s">
        <v>40</v>
      </c>
      <c r="E3492" s="371">
        <v>3.0303030303030298</v>
      </c>
    </row>
    <row r="3493" spans="1:5">
      <c r="A3493" s="371">
        <v>86</v>
      </c>
      <c r="B3493" s="371" t="s">
        <v>106</v>
      </c>
      <c r="C3493" s="371">
        <v>2023</v>
      </c>
      <c r="D3493" s="371" t="s">
        <v>40</v>
      </c>
      <c r="E3493" s="371">
        <v>2.4242424242424199</v>
      </c>
    </row>
    <row r="3494" spans="1:5">
      <c r="A3494" s="371">
        <v>88</v>
      </c>
      <c r="B3494" s="371" t="s">
        <v>107</v>
      </c>
      <c r="C3494" s="371">
        <v>2023</v>
      </c>
      <c r="D3494" s="371" t="s">
        <v>40</v>
      </c>
      <c r="E3494" s="371">
        <v>0.60606060606060597</v>
      </c>
    </row>
    <row r="3495" spans="1:5">
      <c r="A3495" s="371">
        <v>91</v>
      </c>
      <c r="B3495" s="371" t="s">
        <v>108</v>
      </c>
      <c r="C3495" s="371">
        <v>2023</v>
      </c>
      <c r="D3495" s="371" t="s">
        <v>40</v>
      </c>
      <c r="E3495" s="371">
        <v>9.0909090909090899</v>
      </c>
    </row>
    <row r="3496" spans="1:5">
      <c r="A3496" s="371">
        <v>94</v>
      </c>
      <c r="B3496" s="371" t="s">
        <v>109</v>
      </c>
      <c r="C3496" s="371">
        <v>2023</v>
      </c>
      <c r="D3496" s="371" t="s">
        <v>40</v>
      </c>
      <c r="E3496" s="371">
        <v>0.90909090909090895</v>
      </c>
    </row>
    <row r="3497" spans="1:5">
      <c r="A3497" s="371">
        <v>95</v>
      </c>
      <c r="B3497" s="371" t="s">
        <v>110</v>
      </c>
      <c r="C3497" s="371">
        <v>2023</v>
      </c>
      <c r="D3497" s="371" t="s">
        <v>40</v>
      </c>
      <c r="E3497" s="371">
        <v>7.7272727272727302</v>
      </c>
    </row>
    <row r="3498" spans="1:5">
      <c r="A3498" s="371">
        <v>97</v>
      </c>
      <c r="B3498" s="371" t="s">
        <v>111</v>
      </c>
      <c r="C3498" s="371">
        <v>2023</v>
      </c>
      <c r="D3498" s="371" t="s">
        <v>40</v>
      </c>
      <c r="E3498" s="371">
        <v>3.7878787878787898</v>
      </c>
    </row>
    <row r="3499" spans="1:5">
      <c r="A3499" s="371">
        <v>99</v>
      </c>
      <c r="B3499" s="371" t="s">
        <v>112</v>
      </c>
      <c r="C3499" s="371">
        <v>2023</v>
      </c>
      <c r="D3499" s="371" t="s">
        <v>40</v>
      </c>
      <c r="E3499" s="371">
        <v>0.15151515151515199</v>
      </c>
    </row>
    <row r="3500" spans="1:5">
      <c r="A3500" s="371">
        <v>5</v>
      </c>
      <c r="B3500" s="371" t="s">
        <v>79</v>
      </c>
      <c r="C3500" s="371">
        <v>2024</v>
      </c>
      <c r="D3500" s="371" t="s">
        <v>41</v>
      </c>
      <c r="E3500" s="371">
        <v>5.3030303030303001</v>
      </c>
    </row>
    <row r="3501" spans="1:5">
      <c r="A3501" s="371">
        <v>8</v>
      </c>
      <c r="B3501" s="371" t="s">
        <v>81</v>
      </c>
      <c r="C3501" s="371">
        <v>2024</v>
      </c>
      <c r="D3501" s="371" t="s">
        <v>41</v>
      </c>
      <c r="E3501" s="371">
        <v>1.9696969696969699</v>
      </c>
    </row>
    <row r="3502" spans="1:5">
      <c r="A3502" s="371">
        <v>11</v>
      </c>
      <c r="B3502" s="371" t="s">
        <v>82</v>
      </c>
      <c r="C3502" s="371">
        <v>2024</v>
      </c>
      <c r="D3502" s="371" t="s">
        <v>41</v>
      </c>
      <c r="E3502" s="371">
        <v>5.1515151515151496</v>
      </c>
    </row>
    <row r="3503" spans="1:5">
      <c r="A3503" s="371">
        <v>13</v>
      </c>
      <c r="B3503" s="371" t="s">
        <v>83</v>
      </c>
      <c r="C3503" s="371">
        <v>2024</v>
      </c>
      <c r="D3503" s="371" t="s">
        <v>41</v>
      </c>
      <c r="E3503" s="371">
        <v>1.6666666666666701</v>
      </c>
    </row>
    <row r="3504" spans="1:5">
      <c r="A3504" s="371">
        <v>15</v>
      </c>
      <c r="B3504" s="371" t="s">
        <v>84</v>
      </c>
      <c r="C3504" s="371">
        <v>2024</v>
      </c>
      <c r="D3504" s="371" t="s">
        <v>41</v>
      </c>
      <c r="E3504" s="371">
        <v>2.5757575757575801</v>
      </c>
    </row>
    <row r="3505" spans="1:5">
      <c r="A3505" s="371">
        <v>17</v>
      </c>
      <c r="B3505" s="371" t="s">
        <v>85</v>
      </c>
      <c r="C3505" s="371">
        <v>2024</v>
      </c>
      <c r="D3505" s="371" t="s">
        <v>41</v>
      </c>
      <c r="E3505" s="371">
        <v>6.5151515151515103</v>
      </c>
    </row>
    <row r="3506" spans="1:5">
      <c r="A3506" s="371">
        <v>18</v>
      </c>
      <c r="B3506" s="371" t="s">
        <v>86</v>
      </c>
      <c r="C3506" s="371">
        <v>2024</v>
      </c>
      <c r="D3506" s="371" t="s">
        <v>41</v>
      </c>
      <c r="E3506" s="371">
        <v>6.9696969696969697</v>
      </c>
    </row>
    <row r="3507" spans="1:5">
      <c r="A3507" s="371">
        <v>19</v>
      </c>
      <c r="B3507" s="371" t="s">
        <v>87</v>
      </c>
      <c r="C3507" s="371">
        <v>2024</v>
      </c>
      <c r="D3507" s="371" t="s">
        <v>41</v>
      </c>
      <c r="E3507" s="371">
        <v>7.7272727272727302</v>
      </c>
    </row>
    <row r="3508" spans="1:5">
      <c r="A3508" s="371">
        <v>20</v>
      </c>
      <c r="B3508" s="371" t="s">
        <v>88</v>
      </c>
      <c r="C3508" s="371">
        <v>2024</v>
      </c>
      <c r="D3508" s="371" t="s">
        <v>41</v>
      </c>
      <c r="E3508" s="371">
        <v>0.15151515151515199</v>
      </c>
    </row>
    <row r="3509" spans="1:5">
      <c r="A3509" s="371">
        <v>23</v>
      </c>
      <c r="B3509" s="371" t="s">
        <v>89</v>
      </c>
      <c r="C3509" s="371">
        <v>2024</v>
      </c>
      <c r="D3509" s="371" t="s">
        <v>41</v>
      </c>
      <c r="E3509" s="371">
        <v>1.0606060606060601</v>
      </c>
    </row>
    <row r="3510" spans="1:5">
      <c r="A3510" s="371">
        <v>25</v>
      </c>
      <c r="B3510" s="371" t="s">
        <v>90</v>
      </c>
      <c r="C3510" s="371">
        <v>2024</v>
      </c>
      <c r="D3510" s="371" t="s">
        <v>41</v>
      </c>
      <c r="E3510" s="371">
        <v>3.9393939393939399</v>
      </c>
    </row>
    <row r="3511" spans="1:5">
      <c r="A3511" s="371">
        <v>27</v>
      </c>
      <c r="B3511" s="371" t="s">
        <v>91</v>
      </c>
      <c r="C3511" s="371">
        <v>2024</v>
      </c>
      <c r="D3511" s="371" t="s">
        <v>41</v>
      </c>
      <c r="E3511" s="371">
        <v>9.8484848484848495</v>
      </c>
    </row>
    <row r="3512" spans="1:5">
      <c r="A3512" s="371">
        <v>41</v>
      </c>
      <c r="B3512" s="371" t="s">
        <v>92</v>
      </c>
      <c r="C3512" s="371">
        <v>2024</v>
      </c>
      <c r="D3512" s="371" t="s">
        <v>41</v>
      </c>
      <c r="E3512" s="371">
        <v>5.60606060606061</v>
      </c>
    </row>
    <row r="3513" spans="1:5">
      <c r="A3513" s="371">
        <v>44</v>
      </c>
      <c r="B3513" s="371" t="s">
        <v>93</v>
      </c>
      <c r="C3513" s="371">
        <v>2024</v>
      </c>
      <c r="D3513" s="371" t="s">
        <v>41</v>
      </c>
      <c r="E3513" s="371">
        <v>7.4242424242424203</v>
      </c>
    </row>
    <row r="3514" spans="1:5">
      <c r="A3514" s="371">
        <v>47</v>
      </c>
      <c r="B3514" s="371" t="s">
        <v>94</v>
      </c>
      <c r="C3514" s="371">
        <v>2024</v>
      </c>
      <c r="D3514" s="371" t="s">
        <v>41</v>
      </c>
      <c r="E3514" s="371">
        <v>2.7272727272727302</v>
      </c>
    </row>
    <row r="3515" spans="1:5">
      <c r="A3515" s="371">
        <v>50</v>
      </c>
      <c r="B3515" s="371" t="s">
        <v>95</v>
      </c>
      <c r="C3515" s="371">
        <v>2024</v>
      </c>
      <c r="D3515" s="371" t="s">
        <v>41</v>
      </c>
      <c r="E3515" s="371">
        <v>0.45454545454545497</v>
      </c>
    </row>
    <row r="3516" spans="1:5">
      <c r="A3516" s="371">
        <v>52</v>
      </c>
      <c r="B3516" s="371" t="s">
        <v>96</v>
      </c>
      <c r="C3516" s="371">
        <v>2024</v>
      </c>
      <c r="D3516" s="371" t="s">
        <v>41</v>
      </c>
      <c r="E3516" s="371">
        <v>8.6363636363636402</v>
      </c>
    </row>
    <row r="3517" spans="1:5">
      <c r="A3517" s="371">
        <v>54</v>
      </c>
      <c r="B3517" s="371" t="s">
        <v>97</v>
      </c>
      <c r="C3517" s="371">
        <v>2024</v>
      </c>
      <c r="D3517" s="371" t="s">
        <v>41</v>
      </c>
      <c r="E3517" s="371">
        <v>6.6666666666666696</v>
      </c>
    </row>
    <row r="3518" spans="1:5">
      <c r="A3518" s="371">
        <v>63</v>
      </c>
      <c r="B3518" s="371" t="s">
        <v>98</v>
      </c>
      <c r="C3518" s="371">
        <v>2024</v>
      </c>
      <c r="D3518" s="371" t="s">
        <v>41</v>
      </c>
      <c r="E3518" s="371">
        <v>5</v>
      </c>
    </row>
    <row r="3519" spans="1:5">
      <c r="A3519" s="371">
        <v>66</v>
      </c>
      <c r="B3519" s="371" t="s">
        <v>99</v>
      </c>
      <c r="C3519" s="371">
        <v>2024</v>
      </c>
      <c r="D3519" s="371" t="s">
        <v>41</v>
      </c>
      <c r="E3519" s="371">
        <v>5.9090909090909101</v>
      </c>
    </row>
    <row r="3520" spans="1:5">
      <c r="A3520" s="371">
        <v>68</v>
      </c>
      <c r="B3520" s="371" t="s">
        <v>100</v>
      </c>
      <c r="C3520" s="371">
        <v>2024</v>
      </c>
      <c r="D3520" s="371" t="s">
        <v>41</v>
      </c>
      <c r="E3520" s="371">
        <v>4.2424242424242404</v>
      </c>
    </row>
    <row r="3521" spans="1:5">
      <c r="A3521" s="371">
        <v>70</v>
      </c>
      <c r="B3521" s="371" t="s">
        <v>101</v>
      </c>
      <c r="C3521" s="371">
        <v>2024</v>
      </c>
      <c r="D3521" s="371" t="s">
        <v>41</v>
      </c>
      <c r="E3521" s="371">
        <v>6.3636363636363598</v>
      </c>
    </row>
    <row r="3522" spans="1:5">
      <c r="A3522" s="371">
        <v>73</v>
      </c>
      <c r="B3522" s="371" t="s">
        <v>102</v>
      </c>
      <c r="C3522" s="371">
        <v>2024</v>
      </c>
      <c r="D3522" s="371" t="s">
        <v>41</v>
      </c>
      <c r="E3522" s="371">
        <v>6.8181818181818201</v>
      </c>
    </row>
    <row r="3523" spans="1:5">
      <c r="A3523" s="371">
        <v>76</v>
      </c>
      <c r="B3523" s="371" t="s">
        <v>103</v>
      </c>
      <c r="C3523" s="371">
        <v>2024</v>
      </c>
      <c r="D3523" s="371" t="s">
        <v>41</v>
      </c>
      <c r="E3523" s="371">
        <v>4.0909090909090899</v>
      </c>
    </row>
    <row r="3524" spans="1:5">
      <c r="A3524" s="371">
        <v>81</v>
      </c>
      <c r="B3524" s="371" t="s">
        <v>104</v>
      </c>
      <c r="C3524" s="371">
        <v>2024</v>
      </c>
      <c r="D3524" s="371" t="s">
        <v>41</v>
      </c>
      <c r="E3524" s="371">
        <v>7.2727272727272698</v>
      </c>
    </row>
    <row r="3525" spans="1:5">
      <c r="A3525" s="371">
        <v>85</v>
      </c>
      <c r="B3525" s="371" t="s">
        <v>105</v>
      </c>
      <c r="C3525" s="371">
        <v>2024</v>
      </c>
      <c r="D3525" s="371" t="s">
        <v>41</v>
      </c>
      <c r="E3525" s="371">
        <v>1.36363636363636</v>
      </c>
    </row>
    <row r="3526" spans="1:5">
      <c r="A3526" s="371">
        <v>86</v>
      </c>
      <c r="B3526" s="371" t="s">
        <v>106</v>
      </c>
      <c r="C3526" s="371">
        <v>2024</v>
      </c>
      <c r="D3526" s="371" t="s">
        <v>41</v>
      </c>
      <c r="E3526" s="371">
        <v>9.2424242424242404</v>
      </c>
    </row>
    <row r="3527" spans="1:5">
      <c r="A3527" s="371">
        <v>88</v>
      </c>
      <c r="B3527" s="371" t="s">
        <v>107</v>
      </c>
      <c r="C3527" s="371">
        <v>2024</v>
      </c>
      <c r="D3527" s="371" t="s">
        <v>41</v>
      </c>
      <c r="E3527" s="371">
        <v>10</v>
      </c>
    </row>
    <row r="3528" spans="1:5">
      <c r="A3528" s="371">
        <v>91</v>
      </c>
      <c r="B3528" s="371" t="s">
        <v>108</v>
      </c>
      <c r="C3528" s="371">
        <v>2024</v>
      </c>
      <c r="D3528" s="371" t="s">
        <v>41</v>
      </c>
      <c r="E3528" s="371">
        <v>8.9393939393939394</v>
      </c>
    </row>
    <row r="3529" spans="1:5">
      <c r="A3529" s="371">
        <v>94</v>
      </c>
      <c r="B3529" s="371" t="s">
        <v>109</v>
      </c>
      <c r="C3529" s="371">
        <v>2024</v>
      </c>
      <c r="D3529" s="371" t="s">
        <v>41</v>
      </c>
      <c r="E3529" s="371">
        <v>2.2727272727272698</v>
      </c>
    </row>
    <row r="3530" spans="1:5">
      <c r="A3530" s="371">
        <v>95</v>
      </c>
      <c r="B3530" s="371" t="s">
        <v>110</v>
      </c>
      <c r="C3530" s="371">
        <v>2024</v>
      </c>
      <c r="D3530" s="371" t="s">
        <v>41</v>
      </c>
      <c r="E3530" s="371">
        <v>8.4848484848484809</v>
      </c>
    </row>
    <row r="3531" spans="1:5">
      <c r="A3531" s="371">
        <v>97</v>
      </c>
      <c r="B3531" s="371" t="s">
        <v>111</v>
      </c>
      <c r="C3531" s="371">
        <v>2024</v>
      </c>
      <c r="D3531" s="371" t="s">
        <v>41</v>
      </c>
      <c r="E3531" s="371">
        <v>9.5454545454545503</v>
      </c>
    </row>
    <row r="3532" spans="1:5">
      <c r="A3532" s="371">
        <v>99</v>
      </c>
      <c r="B3532" s="371" t="s">
        <v>112</v>
      </c>
      <c r="C3532" s="371">
        <v>2024</v>
      </c>
      <c r="D3532" s="371" t="s">
        <v>41</v>
      </c>
      <c r="E3532" s="371">
        <v>1.51515151515152</v>
      </c>
    </row>
    <row r="3533" spans="1:5">
      <c r="A3533" s="371">
        <v>5</v>
      </c>
      <c r="B3533" s="371" t="s">
        <v>79</v>
      </c>
      <c r="C3533" s="371">
        <v>2023</v>
      </c>
      <c r="D3533" s="371" t="s">
        <v>41</v>
      </c>
      <c r="E3533" s="371">
        <v>6.0606060606060597</v>
      </c>
    </row>
    <row r="3534" spans="1:5">
      <c r="A3534" s="371">
        <v>8</v>
      </c>
      <c r="B3534" s="371" t="s">
        <v>81</v>
      </c>
      <c r="C3534" s="371">
        <v>2023</v>
      </c>
      <c r="D3534" s="371" t="s">
        <v>41</v>
      </c>
      <c r="E3534" s="371">
        <v>1.2121212121212099</v>
      </c>
    </row>
    <row r="3535" spans="1:5">
      <c r="A3535" s="371">
        <v>11</v>
      </c>
      <c r="B3535" s="371" t="s">
        <v>82</v>
      </c>
      <c r="C3535" s="371">
        <v>2023</v>
      </c>
      <c r="D3535" s="371" t="s">
        <v>41</v>
      </c>
      <c r="E3535" s="371">
        <v>3.3333333333333299</v>
      </c>
    </row>
    <row r="3536" spans="1:5">
      <c r="A3536" s="371">
        <v>13</v>
      </c>
      <c r="B3536" s="371" t="s">
        <v>83</v>
      </c>
      <c r="C3536" s="371">
        <v>2023</v>
      </c>
      <c r="D3536" s="371" t="s">
        <v>41</v>
      </c>
      <c r="E3536" s="371">
        <v>0.90909090909090895</v>
      </c>
    </row>
    <row r="3537" spans="1:5">
      <c r="A3537" s="371">
        <v>15</v>
      </c>
      <c r="B3537" s="371" t="s">
        <v>84</v>
      </c>
      <c r="C3537" s="371">
        <v>2023</v>
      </c>
      <c r="D3537" s="371" t="s">
        <v>41</v>
      </c>
      <c r="E3537" s="371">
        <v>2.8787878787878798</v>
      </c>
    </row>
    <row r="3538" spans="1:5">
      <c r="A3538" s="371">
        <v>17</v>
      </c>
      <c r="B3538" s="371" t="s">
        <v>85</v>
      </c>
      <c r="C3538" s="371">
        <v>2023</v>
      </c>
      <c r="D3538" s="371" t="s">
        <v>41</v>
      </c>
      <c r="E3538" s="371">
        <v>4.5454545454545396</v>
      </c>
    </row>
    <row r="3539" spans="1:5">
      <c r="A3539" s="371">
        <v>18</v>
      </c>
      <c r="B3539" s="371" t="s">
        <v>86</v>
      </c>
      <c r="C3539" s="371">
        <v>2023</v>
      </c>
      <c r="D3539" s="371" t="s">
        <v>41</v>
      </c>
      <c r="E3539" s="371">
        <v>1.8181818181818199</v>
      </c>
    </row>
    <row r="3540" spans="1:5">
      <c r="A3540" s="371">
        <v>19</v>
      </c>
      <c r="B3540" s="371" t="s">
        <v>87</v>
      </c>
      <c r="C3540" s="371">
        <v>2023</v>
      </c>
      <c r="D3540" s="371" t="s">
        <v>41</v>
      </c>
      <c r="E3540" s="371">
        <v>7.1212121212121202</v>
      </c>
    </row>
    <row r="3541" spans="1:5">
      <c r="A3541" s="371">
        <v>20</v>
      </c>
      <c r="B3541" s="371" t="s">
        <v>88</v>
      </c>
      <c r="C3541" s="371">
        <v>2023</v>
      </c>
      <c r="D3541" s="371" t="s">
        <v>41</v>
      </c>
      <c r="E3541" s="371">
        <v>0.30303030303030298</v>
      </c>
    </row>
    <row r="3542" spans="1:5">
      <c r="A3542" s="371">
        <v>23</v>
      </c>
      <c r="B3542" s="371" t="s">
        <v>89</v>
      </c>
      <c r="C3542" s="371">
        <v>2023</v>
      </c>
      <c r="D3542" s="371" t="s">
        <v>41</v>
      </c>
      <c r="E3542" s="371">
        <v>0.75757575757575801</v>
      </c>
    </row>
    <row r="3543" spans="1:5">
      <c r="A3543" s="371">
        <v>25</v>
      </c>
      <c r="B3543" s="371" t="s">
        <v>90</v>
      </c>
      <c r="C3543" s="371">
        <v>2023</v>
      </c>
      <c r="D3543" s="371" t="s">
        <v>41</v>
      </c>
      <c r="E3543" s="371">
        <v>3.0303030303030298</v>
      </c>
    </row>
    <row r="3544" spans="1:5">
      <c r="A3544" s="371">
        <v>27</v>
      </c>
      <c r="B3544" s="371" t="s">
        <v>91</v>
      </c>
      <c r="C3544" s="371">
        <v>2023</v>
      </c>
      <c r="D3544" s="371" t="s">
        <v>41</v>
      </c>
      <c r="E3544" s="371">
        <v>8.1818181818181799</v>
      </c>
    </row>
    <row r="3545" spans="1:5">
      <c r="A3545" s="371">
        <v>41</v>
      </c>
      <c r="B3545" s="371" t="s">
        <v>92</v>
      </c>
      <c r="C3545" s="371">
        <v>2023</v>
      </c>
      <c r="D3545" s="371" t="s">
        <v>41</v>
      </c>
      <c r="E3545" s="371">
        <v>4.6969696969696999</v>
      </c>
    </row>
    <row r="3546" spans="1:5">
      <c r="A3546" s="371">
        <v>44</v>
      </c>
      <c r="B3546" s="371" t="s">
        <v>93</v>
      </c>
      <c r="C3546" s="371">
        <v>2023</v>
      </c>
      <c r="D3546" s="371" t="s">
        <v>41</v>
      </c>
      <c r="E3546" s="371">
        <v>7.8787878787878798</v>
      </c>
    </row>
    <row r="3547" spans="1:5">
      <c r="A3547" s="371">
        <v>47</v>
      </c>
      <c r="B3547" s="371" t="s">
        <v>94</v>
      </c>
      <c r="C3547" s="371">
        <v>2023</v>
      </c>
      <c r="D3547" s="371" t="s">
        <v>41</v>
      </c>
      <c r="E3547" s="371">
        <v>3.4848484848484902</v>
      </c>
    </row>
    <row r="3548" spans="1:5">
      <c r="A3548" s="371">
        <v>50</v>
      </c>
      <c r="B3548" s="371" t="s">
        <v>95</v>
      </c>
      <c r="C3548" s="371">
        <v>2023</v>
      </c>
      <c r="D3548" s="371" t="s">
        <v>41</v>
      </c>
      <c r="E3548" s="371">
        <v>0.60606060606060597</v>
      </c>
    </row>
    <row r="3549" spans="1:5">
      <c r="A3549" s="371">
        <v>52</v>
      </c>
      <c r="B3549" s="371" t="s">
        <v>96</v>
      </c>
      <c r="C3549" s="371">
        <v>2023</v>
      </c>
      <c r="D3549" s="371" t="s">
        <v>41</v>
      </c>
      <c r="E3549" s="371">
        <v>8.7878787878787907</v>
      </c>
    </row>
    <row r="3550" spans="1:5">
      <c r="A3550" s="371">
        <v>54</v>
      </c>
      <c r="B3550" s="371" t="s">
        <v>97</v>
      </c>
      <c r="C3550" s="371">
        <v>2023</v>
      </c>
      <c r="D3550" s="371" t="s">
        <v>41</v>
      </c>
      <c r="E3550" s="371">
        <v>3.7878787878787898</v>
      </c>
    </row>
    <row r="3551" spans="1:5">
      <c r="A3551" s="371">
        <v>63</v>
      </c>
      <c r="B3551" s="371" t="s">
        <v>98</v>
      </c>
      <c r="C3551" s="371">
        <v>2023</v>
      </c>
      <c r="D3551" s="371" t="s">
        <v>41</v>
      </c>
      <c r="E3551" s="371">
        <v>4.8484848484848504</v>
      </c>
    </row>
    <row r="3552" spans="1:5">
      <c r="A3552" s="371">
        <v>66</v>
      </c>
      <c r="B3552" s="371" t="s">
        <v>99</v>
      </c>
      <c r="C3552" s="371">
        <v>2023</v>
      </c>
      <c r="D3552" s="371" t="s">
        <v>41</v>
      </c>
      <c r="E3552" s="371">
        <v>5.7575757575757596</v>
      </c>
    </row>
    <row r="3553" spans="1:5">
      <c r="A3553" s="371">
        <v>68</v>
      </c>
      <c r="B3553" s="371" t="s">
        <v>100</v>
      </c>
      <c r="C3553" s="371">
        <v>2023</v>
      </c>
      <c r="D3553" s="371" t="s">
        <v>41</v>
      </c>
      <c r="E3553" s="371">
        <v>3.6363636363636398</v>
      </c>
    </row>
    <row r="3554" spans="1:5">
      <c r="A3554" s="371">
        <v>70</v>
      </c>
      <c r="B3554" s="371" t="s">
        <v>101</v>
      </c>
      <c r="C3554" s="371">
        <v>2023</v>
      </c>
      <c r="D3554" s="371" t="s">
        <v>41</v>
      </c>
      <c r="E3554" s="371">
        <v>5.4545454545454497</v>
      </c>
    </row>
    <row r="3555" spans="1:5">
      <c r="A3555" s="371">
        <v>73</v>
      </c>
      <c r="B3555" s="371" t="s">
        <v>102</v>
      </c>
      <c r="C3555" s="371">
        <v>2023</v>
      </c>
      <c r="D3555" s="371" t="s">
        <v>41</v>
      </c>
      <c r="E3555" s="371">
        <v>2.1212121212121202</v>
      </c>
    </row>
    <row r="3556" spans="1:5">
      <c r="A3556" s="371">
        <v>76</v>
      </c>
      <c r="B3556" s="371" t="s">
        <v>103</v>
      </c>
      <c r="C3556" s="371">
        <v>2023</v>
      </c>
      <c r="D3556" s="371" t="s">
        <v>41</v>
      </c>
      <c r="E3556" s="371">
        <v>4.39393939393939</v>
      </c>
    </row>
    <row r="3557" spans="1:5">
      <c r="A3557" s="371">
        <v>81</v>
      </c>
      <c r="B3557" s="371" t="s">
        <v>104</v>
      </c>
      <c r="C3557" s="371">
        <v>2023</v>
      </c>
      <c r="D3557" s="371" t="s">
        <v>41</v>
      </c>
      <c r="E3557" s="371">
        <v>7.5757575757575797</v>
      </c>
    </row>
    <row r="3558" spans="1:5">
      <c r="A3558" s="371">
        <v>85</v>
      </c>
      <c r="B3558" s="371" t="s">
        <v>105</v>
      </c>
      <c r="C3558" s="371">
        <v>2023</v>
      </c>
      <c r="D3558" s="371" t="s">
        <v>41</v>
      </c>
      <c r="E3558" s="371">
        <v>3.1818181818181799</v>
      </c>
    </row>
    <row r="3559" spans="1:5">
      <c r="A3559" s="371">
        <v>86</v>
      </c>
      <c r="B3559" s="371" t="s">
        <v>106</v>
      </c>
      <c r="C3559" s="371">
        <v>2023</v>
      </c>
      <c r="D3559" s="371" t="s">
        <v>41</v>
      </c>
      <c r="E3559" s="371">
        <v>9.3939393939393891</v>
      </c>
    </row>
    <row r="3560" spans="1:5">
      <c r="A3560" s="371">
        <v>88</v>
      </c>
      <c r="B3560" s="371" t="s">
        <v>107</v>
      </c>
      <c r="C3560" s="371">
        <v>2023</v>
      </c>
      <c r="D3560" s="371" t="s">
        <v>41</v>
      </c>
      <c r="E3560" s="371">
        <v>9.6969696969697008</v>
      </c>
    </row>
    <row r="3561" spans="1:5">
      <c r="A3561" s="371">
        <v>91</v>
      </c>
      <c r="B3561" s="371" t="s">
        <v>108</v>
      </c>
      <c r="C3561" s="371">
        <v>2023</v>
      </c>
      <c r="D3561" s="371" t="s">
        <v>41</v>
      </c>
      <c r="E3561" s="371">
        <v>9.0909090909090899</v>
      </c>
    </row>
    <row r="3562" spans="1:5">
      <c r="A3562" s="371">
        <v>94</v>
      </c>
      <c r="B3562" s="371" t="s">
        <v>109</v>
      </c>
      <c r="C3562" s="371">
        <v>2023</v>
      </c>
      <c r="D3562" s="371" t="s">
        <v>41</v>
      </c>
      <c r="E3562" s="371">
        <v>2.4242424242424199</v>
      </c>
    </row>
    <row r="3563" spans="1:5">
      <c r="A3563" s="371">
        <v>95</v>
      </c>
      <c r="B3563" s="371" t="s">
        <v>110</v>
      </c>
      <c r="C3563" s="371">
        <v>2023</v>
      </c>
      <c r="D3563" s="371" t="s">
        <v>41</v>
      </c>
      <c r="E3563" s="371">
        <v>8.0303030303030294</v>
      </c>
    </row>
    <row r="3564" spans="1:5">
      <c r="A3564" s="371">
        <v>97</v>
      </c>
      <c r="B3564" s="371" t="s">
        <v>111</v>
      </c>
      <c r="C3564" s="371">
        <v>2023</v>
      </c>
      <c r="D3564" s="371" t="s">
        <v>41</v>
      </c>
      <c r="E3564" s="371">
        <v>8.3333333333333304</v>
      </c>
    </row>
    <row r="3565" spans="1:5">
      <c r="A3565" s="371">
        <v>99</v>
      </c>
      <c r="B3565" s="371" t="s">
        <v>112</v>
      </c>
      <c r="C3565" s="371">
        <v>2023</v>
      </c>
      <c r="D3565" s="371" t="s">
        <v>41</v>
      </c>
      <c r="E3565" s="371">
        <v>6.2121212121212102</v>
      </c>
    </row>
    <row r="3566" spans="1:5">
      <c r="A3566" s="371">
        <v>5</v>
      </c>
      <c r="B3566" s="371" t="s">
        <v>79</v>
      </c>
      <c r="C3566" s="371">
        <v>2024</v>
      </c>
      <c r="D3566" s="371" t="s">
        <v>42</v>
      </c>
      <c r="E3566" s="371">
        <v>6.0606060606060597</v>
      </c>
    </row>
    <row r="3567" spans="1:5">
      <c r="A3567" s="371">
        <v>8</v>
      </c>
      <c r="B3567" s="371" t="s">
        <v>81</v>
      </c>
      <c r="C3567" s="371">
        <v>2024</v>
      </c>
      <c r="D3567" s="371" t="s">
        <v>42</v>
      </c>
      <c r="E3567" s="371">
        <v>4.0909090909090899</v>
      </c>
    </row>
    <row r="3568" spans="1:5">
      <c r="A3568" s="371">
        <v>11</v>
      </c>
      <c r="B3568" s="371" t="s">
        <v>82</v>
      </c>
      <c r="C3568" s="371">
        <v>2024</v>
      </c>
      <c r="D3568" s="371" t="s">
        <v>42</v>
      </c>
      <c r="E3568" s="371">
        <v>1.0606060606060601</v>
      </c>
    </row>
    <row r="3569" spans="1:5">
      <c r="A3569" s="371">
        <v>13</v>
      </c>
      <c r="B3569" s="371" t="s">
        <v>83</v>
      </c>
      <c r="C3569" s="371">
        <v>2024</v>
      </c>
      <c r="D3569" s="371" t="s">
        <v>42</v>
      </c>
      <c r="E3569" s="371">
        <v>7.4242424242424203</v>
      </c>
    </row>
    <row r="3570" spans="1:5">
      <c r="A3570" s="371">
        <v>15</v>
      </c>
      <c r="B3570" s="371" t="s">
        <v>84</v>
      </c>
      <c r="C3570" s="371">
        <v>2024</v>
      </c>
      <c r="D3570" s="371" t="s">
        <v>42</v>
      </c>
      <c r="E3570" s="371">
        <v>9.8484848484848495</v>
      </c>
    </row>
    <row r="3571" spans="1:5">
      <c r="A3571" s="371">
        <v>17</v>
      </c>
      <c r="B3571" s="371" t="s">
        <v>85</v>
      </c>
      <c r="C3571" s="371">
        <v>2024</v>
      </c>
      <c r="D3571" s="371" t="s">
        <v>42</v>
      </c>
      <c r="E3571" s="371">
        <v>4.8484848484848504</v>
      </c>
    </row>
    <row r="3572" spans="1:5">
      <c r="A3572" s="371">
        <v>18</v>
      </c>
      <c r="B3572" s="371" t="s">
        <v>86</v>
      </c>
      <c r="C3572" s="371">
        <v>2024</v>
      </c>
      <c r="D3572" s="371" t="s">
        <v>42</v>
      </c>
      <c r="E3572" s="371">
        <v>8.1818181818181799</v>
      </c>
    </row>
    <row r="3573" spans="1:5">
      <c r="A3573" s="371">
        <v>19</v>
      </c>
      <c r="B3573" s="371" t="s">
        <v>87</v>
      </c>
      <c r="C3573" s="371">
        <v>2024</v>
      </c>
      <c r="D3573" s="371" t="s">
        <v>42</v>
      </c>
      <c r="E3573" s="371">
        <v>6.3636363636363598</v>
      </c>
    </row>
    <row r="3574" spans="1:5">
      <c r="A3574" s="371">
        <v>20</v>
      </c>
      <c r="B3574" s="371" t="s">
        <v>88</v>
      </c>
      <c r="C3574" s="371">
        <v>2024</v>
      </c>
      <c r="D3574" s="371" t="s">
        <v>42</v>
      </c>
      <c r="E3574" s="371">
        <v>6.6666666666666696</v>
      </c>
    </row>
    <row r="3575" spans="1:5">
      <c r="A3575" s="371">
        <v>23</v>
      </c>
      <c r="B3575" s="371" t="s">
        <v>89</v>
      </c>
      <c r="C3575" s="371">
        <v>2024</v>
      </c>
      <c r="D3575" s="371" t="s">
        <v>42</v>
      </c>
      <c r="E3575" s="371">
        <v>3.0303030303030298</v>
      </c>
    </row>
    <row r="3576" spans="1:5">
      <c r="A3576" s="371">
        <v>25</v>
      </c>
      <c r="B3576" s="371" t="s">
        <v>90</v>
      </c>
      <c r="C3576" s="371">
        <v>2024</v>
      </c>
      <c r="D3576" s="371" t="s">
        <v>42</v>
      </c>
      <c r="E3576" s="371">
        <v>1.2121212121212099</v>
      </c>
    </row>
    <row r="3577" spans="1:5">
      <c r="A3577" s="371">
        <v>27</v>
      </c>
      <c r="B3577" s="371" t="s">
        <v>91</v>
      </c>
      <c r="C3577" s="371">
        <v>2024</v>
      </c>
      <c r="D3577" s="371" t="s">
        <v>42</v>
      </c>
      <c r="E3577" s="371">
        <v>10</v>
      </c>
    </row>
    <row r="3578" spans="1:5">
      <c r="A3578" s="371">
        <v>41</v>
      </c>
      <c r="B3578" s="371" t="s">
        <v>92</v>
      </c>
      <c r="C3578" s="371">
        <v>2024</v>
      </c>
      <c r="D3578" s="371" t="s">
        <v>42</v>
      </c>
      <c r="E3578" s="371">
        <v>3.1818181818181799</v>
      </c>
    </row>
    <row r="3579" spans="1:5">
      <c r="A3579" s="371">
        <v>44</v>
      </c>
      <c r="B3579" s="371" t="s">
        <v>93</v>
      </c>
      <c r="C3579" s="371">
        <v>2024</v>
      </c>
      <c r="D3579" s="371" t="s">
        <v>42</v>
      </c>
      <c r="E3579" s="371">
        <v>7.7272727272727302</v>
      </c>
    </row>
    <row r="3580" spans="1:5">
      <c r="A3580" s="371">
        <v>47</v>
      </c>
      <c r="B3580" s="371" t="s">
        <v>94</v>
      </c>
      <c r="C3580" s="371">
        <v>2024</v>
      </c>
      <c r="D3580" s="371" t="s">
        <v>42</v>
      </c>
      <c r="E3580" s="371">
        <v>5.4545454545454497</v>
      </c>
    </row>
    <row r="3581" spans="1:5">
      <c r="A3581" s="371">
        <v>50</v>
      </c>
      <c r="B3581" s="371" t="s">
        <v>95</v>
      </c>
      <c r="C3581" s="371">
        <v>2024</v>
      </c>
      <c r="D3581" s="371" t="s">
        <v>42</v>
      </c>
      <c r="E3581" s="371">
        <v>6.2121212121212102</v>
      </c>
    </row>
    <row r="3582" spans="1:5">
      <c r="A3582" s="371">
        <v>52</v>
      </c>
      <c r="B3582" s="371" t="s">
        <v>96</v>
      </c>
      <c r="C3582" s="371">
        <v>2024</v>
      </c>
      <c r="D3582" s="371" t="s">
        <v>42</v>
      </c>
      <c r="E3582" s="371">
        <v>1.6666666666666701</v>
      </c>
    </row>
    <row r="3583" spans="1:5">
      <c r="A3583" s="371">
        <v>54</v>
      </c>
      <c r="B3583" s="371" t="s">
        <v>97</v>
      </c>
      <c r="C3583" s="371">
        <v>2024</v>
      </c>
      <c r="D3583" s="371" t="s">
        <v>42</v>
      </c>
      <c r="E3583" s="371">
        <v>4.39393939393939</v>
      </c>
    </row>
    <row r="3584" spans="1:5">
      <c r="A3584" s="371">
        <v>63</v>
      </c>
      <c r="B3584" s="371" t="s">
        <v>98</v>
      </c>
      <c r="C3584" s="371">
        <v>2024</v>
      </c>
      <c r="D3584" s="371" t="s">
        <v>42</v>
      </c>
      <c r="E3584" s="371">
        <v>0.75757575757575801</v>
      </c>
    </row>
    <row r="3585" spans="1:5">
      <c r="A3585" s="371">
        <v>66</v>
      </c>
      <c r="B3585" s="371" t="s">
        <v>99</v>
      </c>
      <c r="C3585" s="371">
        <v>2024</v>
      </c>
      <c r="D3585" s="371" t="s">
        <v>42</v>
      </c>
      <c r="E3585" s="371">
        <v>4.5454545454545396</v>
      </c>
    </row>
    <row r="3586" spans="1:5">
      <c r="A3586" s="371">
        <v>68</v>
      </c>
      <c r="B3586" s="371" t="s">
        <v>100</v>
      </c>
      <c r="C3586" s="371">
        <v>2024</v>
      </c>
      <c r="D3586" s="371" t="s">
        <v>42</v>
      </c>
      <c r="E3586" s="371">
        <v>4.2424242424242404</v>
      </c>
    </row>
    <row r="3587" spans="1:5">
      <c r="A3587" s="371">
        <v>70</v>
      </c>
      <c r="B3587" s="371" t="s">
        <v>101</v>
      </c>
      <c r="C3587" s="371">
        <v>2024</v>
      </c>
      <c r="D3587" s="371" t="s">
        <v>42</v>
      </c>
      <c r="E3587" s="371">
        <v>5.9090909090909101</v>
      </c>
    </row>
    <row r="3588" spans="1:5">
      <c r="A3588" s="371">
        <v>73</v>
      </c>
      <c r="B3588" s="371" t="s">
        <v>102</v>
      </c>
      <c r="C3588" s="371">
        <v>2024</v>
      </c>
      <c r="D3588" s="371" t="s">
        <v>42</v>
      </c>
      <c r="E3588" s="371">
        <v>3.4848484848484902</v>
      </c>
    </row>
    <row r="3589" spans="1:5">
      <c r="A3589" s="371">
        <v>76</v>
      </c>
      <c r="B3589" s="371" t="s">
        <v>103</v>
      </c>
      <c r="C3589" s="371">
        <v>2024</v>
      </c>
      <c r="D3589" s="371" t="s">
        <v>42</v>
      </c>
      <c r="E3589" s="371">
        <v>2.8787878787878798</v>
      </c>
    </row>
    <row r="3590" spans="1:5">
      <c r="A3590" s="371">
        <v>81</v>
      </c>
      <c r="B3590" s="371" t="s">
        <v>104</v>
      </c>
      <c r="C3590" s="371">
        <v>2024</v>
      </c>
      <c r="D3590" s="371" t="s">
        <v>42</v>
      </c>
      <c r="E3590" s="371">
        <v>8.9393939393939394</v>
      </c>
    </row>
    <row r="3591" spans="1:5">
      <c r="A3591" s="371">
        <v>85</v>
      </c>
      <c r="B3591" s="371" t="s">
        <v>105</v>
      </c>
      <c r="C3591" s="371">
        <v>2024</v>
      </c>
      <c r="D3591" s="371" t="s">
        <v>42</v>
      </c>
      <c r="E3591" s="371">
        <v>8.0303030303030294</v>
      </c>
    </row>
    <row r="3592" spans="1:5">
      <c r="A3592" s="371">
        <v>86</v>
      </c>
      <c r="B3592" s="371" t="s">
        <v>106</v>
      </c>
      <c r="C3592" s="371">
        <v>2024</v>
      </c>
      <c r="D3592" s="371" t="s">
        <v>42</v>
      </c>
      <c r="E3592" s="371">
        <v>5.7575757575757596</v>
      </c>
    </row>
    <row r="3593" spans="1:5">
      <c r="A3593" s="371">
        <v>88</v>
      </c>
      <c r="B3593" s="371" t="s">
        <v>107</v>
      </c>
      <c r="C3593" s="371">
        <v>2024</v>
      </c>
      <c r="D3593" s="371" t="s">
        <v>42</v>
      </c>
      <c r="E3593" s="371">
        <v>1.36363636363636</v>
      </c>
    </row>
    <row r="3594" spans="1:5">
      <c r="A3594" s="371">
        <v>91</v>
      </c>
      <c r="B3594" s="371" t="s">
        <v>108</v>
      </c>
      <c r="C3594" s="371">
        <v>2024</v>
      </c>
      <c r="D3594" s="371" t="s">
        <v>42</v>
      </c>
      <c r="E3594" s="371">
        <v>0.15151515151515199</v>
      </c>
    </row>
    <row r="3595" spans="1:5">
      <c r="A3595" s="371">
        <v>94</v>
      </c>
      <c r="B3595" s="371" t="s">
        <v>109</v>
      </c>
      <c r="C3595" s="371">
        <v>2024</v>
      </c>
      <c r="D3595" s="371" t="s">
        <v>42</v>
      </c>
      <c r="E3595" s="371">
        <v>9.6969696969697008</v>
      </c>
    </row>
    <row r="3596" spans="1:5">
      <c r="A3596" s="371">
        <v>95</v>
      </c>
      <c r="B3596" s="371" t="s">
        <v>110</v>
      </c>
      <c r="C3596" s="371">
        <v>2024</v>
      </c>
      <c r="D3596" s="371" t="s">
        <v>42</v>
      </c>
      <c r="E3596" s="371">
        <v>6.9696969696969697</v>
      </c>
    </row>
    <row r="3597" spans="1:5">
      <c r="A3597" s="371">
        <v>97</v>
      </c>
      <c r="B3597" s="371" t="s">
        <v>111</v>
      </c>
      <c r="C3597" s="371">
        <v>2024</v>
      </c>
      <c r="D3597" s="371" t="s">
        <v>42</v>
      </c>
      <c r="E3597" s="371">
        <v>8.6363636363636402</v>
      </c>
    </row>
    <row r="3598" spans="1:5">
      <c r="A3598" s="371">
        <v>99</v>
      </c>
      <c r="B3598" s="371" t="s">
        <v>112</v>
      </c>
      <c r="C3598" s="371">
        <v>2024</v>
      </c>
      <c r="D3598" s="371" t="s">
        <v>42</v>
      </c>
      <c r="E3598" s="371">
        <v>3.3333333333333299</v>
      </c>
    </row>
    <row r="3599" spans="1:5">
      <c r="A3599" s="371">
        <v>5</v>
      </c>
      <c r="B3599" s="371" t="s">
        <v>79</v>
      </c>
      <c r="C3599" s="371">
        <v>2023</v>
      </c>
      <c r="D3599" s="371" t="s">
        <v>42</v>
      </c>
      <c r="E3599" s="371">
        <v>2.7272727272727302</v>
      </c>
    </row>
    <row r="3600" spans="1:5">
      <c r="A3600" s="371">
        <v>8</v>
      </c>
      <c r="B3600" s="371" t="s">
        <v>81</v>
      </c>
      <c r="C3600" s="371">
        <v>2023</v>
      </c>
      <c r="D3600" s="371" t="s">
        <v>42</v>
      </c>
      <c r="E3600" s="371">
        <v>5.3030303030303001</v>
      </c>
    </row>
    <row r="3601" spans="1:5">
      <c r="A3601" s="371">
        <v>11</v>
      </c>
      <c r="B3601" s="371" t="s">
        <v>82</v>
      </c>
      <c r="C3601" s="371">
        <v>2023</v>
      </c>
      <c r="D3601" s="371" t="s">
        <v>42</v>
      </c>
      <c r="E3601" s="371">
        <v>1.51515151515152</v>
      </c>
    </row>
    <row r="3602" spans="1:5">
      <c r="A3602" s="371">
        <v>13</v>
      </c>
      <c r="B3602" s="371" t="s">
        <v>83</v>
      </c>
      <c r="C3602" s="371">
        <v>2023</v>
      </c>
      <c r="D3602" s="371" t="s">
        <v>42</v>
      </c>
      <c r="E3602" s="371">
        <v>4.6969696969696999</v>
      </c>
    </row>
    <row r="3603" spans="1:5">
      <c r="A3603" s="371">
        <v>15</v>
      </c>
      <c r="B3603" s="371" t="s">
        <v>84</v>
      </c>
      <c r="C3603" s="371">
        <v>2023</v>
      </c>
      <c r="D3603" s="371" t="s">
        <v>42</v>
      </c>
      <c r="E3603" s="371">
        <v>9.0909090909090899</v>
      </c>
    </row>
    <row r="3604" spans="1:5">
      <c r="A3604" s="371">
        <v>17</v>
      </c>
      <c r="B3604" s="371" t="s">
        <v>85</v>
      </c>
      <c r="C3604" s="371">
        <v>2023</v>
      </c>
      <c r="D3604" s="371" t="s">
        <v>42</v>
      </c>
      <c r="E3604" s="371">
        <v>3.9393939393939399</v>
      </c>
    </row>
    <row r="3605" spans="1:5">
      <c r="A3605" s="371">
        <v>18</v>
      </c>
      <c r="B3605" s="371" t="s">
        <v>86</v>
      </c>
      <c r="C3605" s="371">
        <v>2023</v>
      </c>
      <c r="D3605" s="371" t="s">
        <v>42</v>
      </c>
      <c r="E3605" s="371">
        <v>7.5757575757575797</v>
      </c>
    </row>
    <row r="3606" spans="1:5">
      <c r="A3606" s="371">
        <v>19</v>
      </c>
      <c r="B3606" s="371" t="s">
        <v>87</v>
      </c>
      <c r="C3606" s="371">
        <v>2023</v>
      </c>
      <c r="D3606" s="371" t="s">
        <v>42</v>
      </c>
      <c r="E3606" s="371">
        <v>2.1212121212121202</v>
      </c>
    </row>
    <row r="3607" spans="1:5">
      <c r="A3607" s="371">
        <v>20</v>
      </c>
      <c r="B3607" s="371" t="s">
        <v>88</v>
      </c>
      <c r="C3607" s="371">
        <v>2023</v>
      </c>
      <c r="D3607" s="371" t="s">
        <v>42</v>
      </c>
      <c r="E3607" s="371">
        <v>6.8181818181818201</v>
      </c>
    </row>
    <row r="3608" spans="1:5">
      <c r="A3608" s="371">
        <v>23</v>
      </c>
      <c r="B3608" s="371" t="s">
        <v>89</v>
      </c>
      <c r="C3608" s="371">
        <v>2023</v>
      </c>
      <c r="D3608" s="371" t="s">
        <v>42</v>
      </c>
      <c r="E3608" s="371">
        <v>8.7878787878787907</v>
      </c>
    </row>
    <row r="3609" spans="1:5">
      <c r="A3609" s="371">
        <v>25</v>
      </c>
      <c r="B3609" s="371" t="s">
        <v>90</v>
      </c>
      <c r="C3609" s="371">
        <v>2023</v>
      </c>
      <c r="D3609" s="371" t="s">
        <v>42</v>
      </c>
      <c r="E3609" s="371">
        <v>1.8181818181818199</v>
      </c>
    </row>
    <row r="3610" spans="1:5">
      <c r="A3610" s="371">
        <v>27</v>
      </c>
      <c r="B3610" s="371" t="s">
        <v>91</v>
      </c>
      <c r="C3610" s="371">
        <v>2023</v>
      </c>
      <c r="D3610" s="371" t="s">
        <v>42</v>
      </c>
      <c r="E3610" s="371">
        <v>9.5454545454545503</v>
      </c>
    </row>
    <row r="3611" spans="1:5">
      <c r="A3611" s="371">
        <v>41</v>
      </c>
      <c r="B3611" s="371" t="s">
        <v>92</v>
      </c>
      <c r="C3611" s="371">
        <v>2023</v>
      </c>
      <c r="D3611" s="371" t="s">
        <v>42</v>
      </c>
      <c r="E3611" s="371">
        <v>2.4242424242424199</v>
      </c>
    </row>
    <row r="3612" spans="1:5">
      <c r="A3612" s="371">
        <v>44</v>
      </c>
      <c r="B3612" s="371" t="s">
        <v>93</v>
      </c>
      <c r="C3612" s="371">
        <v>2023</v>
      </c>
      <c r="D3612" s="371" t="s">
        <v>42</v>
      </c>
      <c r="E3612" s="371">
        <v>9.2424242424242404</v>
      </c>
    </row>
    <row r="3613" spans="1:5">
      <c r="A3613" s="371">
        <v>47</v>
      </c>
      <c r="B3613" s="371" t="s">
        <v>94</v>
      </c>
      <c r="C3613" s="371">
        <v>2023</v>
      </c>
      <c r="D3613" s="371" t="s">
        <v>42</v>
      </c>
      <c r="E3613" s="371">
        <v>5.1515151515151496</v>
      </c>
    </row>
    <row r="3614" spans="1:5">
      <c r="A3614" s="371">
        <v>50</v>
      </c>
      <c r="B3614" s="371" t="s">
        <v>95</v>
      </c>
      <c r="C3614" s="371">
        <v>2023</v>
      </c>
      <c r="D3614" s="371" t="s">
        <v>42</v>
      </c>
      <c r="E3614" s="371">
        <v>7.2727272727272698</v>
      </c>
    </row>
    <row r="3615" spans="1:5">
      <c r="A3615" s="371">
        <v>52</v>
      </c>
      <c r="B3615" s="371" t="s">
        <v>96</v>
      </c>
      <c r="C3615" s="371">
        <v>2023</v>
      </c>
      <c r="D3615" s="371" t="s">
        <v>42</v>
      </c>
      <c r="E3615" s="371">
        <v>7.1212121212121202</v>
      </c>
    </row>
    <row r="3616" spans="1:5">
      <c r="A3616" s="371">
        <v>54</v>
      </c>
      <c r="B3616" s="371" t="s">
        <v>97</v>
      </c>
      <c r="C3616" s="371">
        <v>2023</v>
      </c>
      <c r="D3616" s="371" t="s">
        <v>42</v>
      </c>
      <c r="E3616" s="371">
        <v>1.9696969696969699</v>
      </c>
    </row>
    <row r="3617" spans="1:5">
      <c r="A3617" s="371">
        <v>63</v>
      </c>
      <c r="B3617" s="371" t="s">
        <v>98</v>
      </c>
      <c r="C3617" s="371">
        <v>2023</v>
      </c>
      <c r="D3617" s="371" t="s">
        <v>42</v>
      </c>
      <c r="E3617" s="371">
        <v>3.7878787878787898</v>
      </c>
    </row>
    <row r="3618" spans="1:5">
      <c r="A3618" s="371">
        <v>66</v>
      </c>
      <c r="B3618" s="371" t="s">
        <v>99</v>
      </c>
      <c r="C3618" s="371">
        <v>2023</v>
      </c>
      <c r="D3618" s="371" t="s">
        <v>42</v>
      </c>
      <c r="E3618" s="371">
        <v>2.5757575757575801</v>
      </c>
    </row>
    <row r="3619" spans="1:5">
      <c r="A3619" s="371">
        <v>68</v>
      </c>
      <c r="B3619" s="371" t="s">
        <v>100</v>
      </c>
      <c r="C3619" s="371">
        <v>2023</v>
      </c>
      <c r="D3619" s="371" t="s">
        <v>42</v>
      </c>
      <c r="E3619" s="371">
        <v>5</v>
      </c>
    </row>
    <row r="3620" spans="1:5">
      <c r="A3620" s="371">
        <v>70</v>
      </c>
      <c r="B3620" s="371" t="s">
        <v>101</v>
      </c>
      <c r="C3620" s="371">
        <v>2023</v>
      </c>
      <c r="D3620" s="371" t="s">
        <v>42</v>
      </c>
      <c r="E3620" s="371">
        <v>6.5151515151515103</v>
      </c>
    </row>
    <row r="3621" spans="1:5">
      <c r="A3621" s="371">
        <v>73</v>
      </c>
      <c r="B3621" s="371" t="s">
        <v>102</v>
      </c>
      <c r="C3621" s="371">
        <v>2023</v>
      </c>
      <c r="D3621" s="371" t="s">
        <v>42</v>
      </c>
      <c r="E3621" s="371">
        <v>2.2727272727272698</v>
      </c>
    </row>
    <row r="3622" spans="1:5">
      <c r="A3622" s="371">
        <v>76</v>
      </c>
      <c r="B3622" s="371" t="s">
        <v>103</v>
      </c>
      <c r="C3622" s="371">
        <v>2023</v>
      </c>
      <c r="D3622" s="371" t="s">
        <v>42</v>
      </c>
      <c r="E3622" s="371">
        <v>3.6363636363636398</v>
      </c>
    </row>
    <row r="3623" spans="1:5">
      <c r="A3623" s="371">
        <v>81</v>
      </c>
      <c r="B3623" s="371" t="s">
        <v>104</v>
      </c>
      <c r="C3623" s="371">
        <v>2023</v>
      </c>
      <c r="D3623" s="371" t="s">
        <v>42</v>
      </c>
      <c r="E3623" s="371">
        <v>7.8787878787878798</v>
      </c>
    </row>
    <row r="3624" spans="1:5">
      <c r="A3624" s="371">
        <v>85</v>
      </c>
      <c r="B3624" s="371" t="s">
        <v>105</v>
      </c>
      <c r="C3624" s="371">
        <v>2023</v>
      </c>
      <c r="D3624" s="371" t="s">
        <v>42</v>
      </c>
      <c r="E3624" s="371">
        <v>0.45454545454545497</v>
      </c>
    </row>
    <row r="3625" spans="1:5">
      <c r="A3625" s="371">
        <v>86</v>
      </c>
      <c r="B3625" s="371" t="s">
        <v>106</v>
      </c>
      <c r="C3625" s="371">
        <v>2023</v>
      </c>
      <c r="D3625" s="371" t="s">
        <v>42</v>
      </c>
      <c r="E3625" s="371">
        <v>5.60606060606061</v>
      </c>
    </row>
    <row r="3626" spans="1:5">
      <c r="A3626" s="371">
        <v>88</v>
      </c>
      <c r="B3626" s="371" t="s">
        <v>107</v>
      </c>
      <c r="C3626" s="371">
        <v>2023</v>
      </c>
      <c r="D3626" s="371" t="s">
        <v>42</v>
      </c>
      <c r="E3626" s="371">
        <v>8.4848484848484809</v>
      </c>
    </row>
    <row r="3627" spans="1:5">
      <c r="A3627" s="371">
        <v>91</v>
      </c>
      <c r="B3627" s="371" t="s">
        <v>108</v>
      </c>
      <c r="C3627" s="371">
        <v>2023</v>
      </c>
      <c r="D3627" s="371" t="s">
        <v>42</v>
      </c>
      <c r="E3627" s="371">
        <v>0.30303030303030298</v>
      </c>
    </row>
    <row r="3628" spans="1:5">
      <c r="A3628" s="371">
        <v>94</v>
      </c>
      <c r="B3628" s="371" t="s">
        <v>109</v>
      </c>
      <c r="C3628" s="371">
        <v>2023</v>
      </c>
      <c r="D3628" s="371" t="s">
        <v>42</v>
      </c>
      <c r="E3628" s="371">
        <v>0.90909090909090895</v>
      </c>
    </row>
    <row r="3629" spans="1:5">
      <c r="A3629" s="371">
        <v>95</v>
      </c>
      <c r="B3629" s="371" t="s">
        <v>110</v>
      </c>
      <c r="C3629" s="371">
        <v>2023</v>
      </c>
      <c r="D3629" s="371" t="s">
        <v>42</v>
      </c>
      <c r="E3629" s="371">
        <v>0.60606060606060597</v>
      </c>
    </row>
    <row r="3630" spans="1:5">
      <c r="A3630" s="371">
        <v>97</v>
      </c>
      <c r="B3630" s="371" t="s">
        <v>111</v>
      </c>
      <c r="C3630" s="371">
        <v>2023</v>
      </c>
      <c r="D3630" s="371" t="s">
        <v>42</v>
      </c>
      <c r="E3630" s="371">
        <v>9.3939393939393891</v>
      </c>
    </row>
    <row r="3631" spans="1:5">
      <c r="A3631" s="371">
        <v>99</v>
      </c>
      <c r="B3631" s="371" t="s">
        <v>112</v>
      </c>
      <c r="C3631" s="371">
        <v>2023</v>
      </c>
      <c r="D3631" s="371" t="s">
        <v>42</v>
      </c>
      <c r="E3631" s="371">
        <v>8.3333333333333304</v>
      </c>
    </row>
    <row r="3632" spans="1:5">
      <c r="A3632" s="371">
        <v>5</v>
      </c>
      <c r="B3632" s="371" t="s">
        <v>79</v>
      </c>
      <c r="C3632" s="371">
        <v>2024</v>
      </c>
      <c r="D3632" s="371" t="s">
        <v>43</v>
      </c>
      <c r="E3632" s="371">
        <v>2.1212121212121202</v>
      </c>
    </row>
    <row r="3633" spans="1:5">
      <c r="A3633" s="371">
        <v>8</v>
      </c>
      <c r="B3633" s="371" t="s">
        <v>81</v>
      </c>
      <c r="C3633" s="371">
        <v>2024</v>
      </c>
      <c r="D3633" s="371" t="s">
        <v>43</v>
      </c>
      <c r="E3633" s="371">
        <v>3.6363636363636398</v>
      </c>
    </row>
    <row r="3634" spans="1:5">
      <c r="A3634" s="371">
        <v>11</v>
      </c>
      <c r="B3634" s="371" t="s">
        <v>82</v>
      </c>
      <c r="C3634" s="371">
        <v>2024</v>
      </c>
      <c r="D3634" s="371" t="s">
        <v>43</v>
      </c>
      <c r="E3634" s="371">
        <v>3.0303030303030298</v>
      </c>
    </row>
    <row r="3635" spans="1:5">
      <c r="A3635" s="371">
        <v>13</v>
      </c>
      <c r="B3635" s="371" t="s">
        <v>83</v>
      </c>
      <c r="C3635" s="371">
        <v>2024</v>
      </c>
      <c r="D3635" s="371" t="s">
        <v>43</v>
      </c>
      <c r="E3635" s="371">
        <v>3.4848484848484902</v>
      </c>
    </row>
    <row r="3636" spans="1:5">
      <c r="A3636" s="371">
        <v>15</v>
      </c>
      <c r="B3636" s="371" t="s">
        <v>84</v>
      </c>
      <c r="C3636" s="371">
        <v>2024</v>
      </c>
      <c r="D3636" s="371" t="s">
        <v>43</v>
      </c>
      <c r="E3636" s="371">
        <v>7.2727272727272698</v>
      </c>
    </row>
    <row r="3637" spans="1:5">
      <c r="A3637" s="371">
        <v>17</v>
      </c>
      <c r="B3637" s="371" t="s">
        <v>85</v>
      </c>
      <c r="C3637" s="371">
        <v>2024</v>
      </c>
      <c r="D3637" s="371" t="s">
        <v>43</v>
      </c>
      <c r="E3637" s="371">
        <v>9.6969696969697008</v>
      </c>
    </row>
    <row r="3638" spans="1:5">
      <c r="A3638" s="371">
        <v>18</v>
      </c>
      <c r="B3638" s="371" t="s">
        <v>86</v>
      </c>
      <c r="C3638" s="371">
        <v>2024</v>
      </c>
      <c r="D3638" s="371" t="s">
        <v>43</v>
      </c>
      <c r="E3638" s="371">
        <v>1.2121212121212099</v>
      </c>
    </row>
    <row r="3639" spans="1:5">
      <c r="A3639" s="371">
        <v>19</v>
      </c>
      <c r="B3639" s="371" t="s">
        <v>87</v>
      </c>
      <c r="C3639" s="371">
        <v>2024</v>
      </c>
      <c r="D3639" s="371" t="s">
        <v>43</v>
      </c>
      <c r="E3639" s="371">
        <v>9.0909090909090899</v>
      </c>
    </row>
    <row r="3640" spans="1:5">
      <c r="A3640" s="371">
        <v>20</v>
      </c>
      <c r="B3640" s="371" t="s">
        <v>88</v>
      </c>
      <c r="C3640" s="371">
        <v>2024</v>
      </c>
      <c r="D3640" s="371" t="s">
        <v>43</v>
      </c>
      <c r="E3640" s="371">
        <v>1.51515151515152</v>
      </c>
    </row>
    <row r="3641" spans="1:5">
      <c r="A3641" s="371">
        <v>23</v>
      </c>
      <c r="B3641" s="371" t="s">
        <v>89</v>
      </c>
      <c r="C3641" s="371">
        <v>2024</v>
      </c>
      <c r="D3641" s="371" t="s">
        <v>43</v>
      </c>
      <c r="E3641" s="371">
        <v>6.6666666666666696</v>
      </c>
    </row>
    <row r="3642" spans="1:5">
      <c r="A3642" s="371">
        <v>25</v>
      </c>
      <c r="B3642" s="371" t="s">
        <v>90</v>
      </c>
      <c r="C3642" s="371">
        <v>2024</v>
      </c>
      <c r="D3642" s="371" t="s">
        <v>43</v>
      </c>
      <c r="E3642" s="371">
        <v>9.3939393939393891</v>
      </c>
    </row>
    <row r="3643" spans="1:5">
      <c r="A3643" s="371">
        <v>27</v>
      </c>
      <c r="B3643" s="371" t="s">
        <v>91</v>
      </c>
      <c r="C3643" s="371">
        <v>2024</v>
      </c>
      <c r="D3643" s="371" t="s">
        <v>43</v>
      </c>
      <c r="E3643" s="371">
        <v>0.90909090909090895</v>
      </c>
    </row>
    <row r="3644" spans="1:5">
      <c r="A3644" s="371">
        <v>41</v>
      </c>
      <c r="B3644" s="371" t="s">
        <v>92</v>
      </c>
      <c r="C3644" s="371">
        <v>2024</v>
      </c>
      <c r="D3644" s="371" t="s">
        <v>43</v>
      </c>
      <c r="E3644" s="371">
        <v>6.5151515151515103</v>
      </c>
    </row>
    <row r="3645" spans="1:5">
      <c r="A3645" s="371">
        <v>44</v>
      </c>
      <c r="B3645" s="371" t="s">
        <v>93</v>
      </c>
      <c r="C3645" s="371">
        <v>2024</v>
      </c>
      <c r="D3645" s="371" t="s">
        <v>43</v>
      </c>
      <c r="E3645" s="371">
        <v>0.30303030303030298</v>
      </c>
    </row>
    <row r="3646" spans="1:5">
      <c r="A3646" s="371">
        <v>47</v>
      </c>
      <c r="B3646" s="371" t="s">
        <v>94</v>
      </c>
      <c r="C3646" s="371">
        <v>2024</v>
      </c>
      <c r="D3646" s="371" t="s">
        <v>43</v>
      </c>
      <c r="E3646" s="371">
        <v>4.0909090909090899</v>
      </c>
    </row>
    <row r="3647" spans="1:5">
      <c r="A3647" s="371">
        <v>50</v>
      </c>
      <c r="B3647" s="371" t="s">
        <v>95</v>
      </c>
      <c r="C3647" s="371">
        <v>2024</v>
      </c>
      <c r="D3647" s="371" t="s">
        <v>43</v>
      </c>
      <c r="E3647" s="371">
        <v>7.8787878787878798</v>
      </c>
    </row>
    <row r="3648" spans="1:5">
      <c r="A3648" s="371">
        <v>52</v>
      </c>
      <c r="B3648" s="371" t="s">
        <v>96</v>
      </c>
      <c r="C3648" s="371">
        <v>2024</v>
      </c>
      <c r="D3648" s="371" t="s">
        <v>43</v>
      </c>
      <c r="E3648" s="371">
        <v>8.6363636363636402</v>
      </c>
    </row>
    <row r="3649" spans="1:5">
      <c r="A3649" s="371">
        <v>54</v>
      </c>
      <c r="B3649" s="371" t="s">
        <v>97</v>
      </c>
      <c r="C3649" s="371">
        <v>2024</v>
      </c>
      <c r="D3649" s="371" t="s">
        <v>43</v>
      </c>
      <c r="E3649" s="371">
        <v>3.7878787878787898</v>
      </c>
    </row>
    <row r="3650" spans="1:5">
      <c r="A3650" s="371">
        <v>63</v>
      </c>
      <c r="B3650" s="371" t="s">
        <v>98</v>
      </c>
      <c r="C3650" s="371">
        <v>2024</v>
      </c>
      <c r="D3650" s="371" t="s">
        <v>43</v>
      </c>
      <c r="E3650" s="371">
        <v>8.7878787878787907</v>
      </c>
    </row>
    <row r="3651" spans="1:5">
      <c r="A3651" s="371">
        <v>66</v>
      </c>
      <c r="B3651" s="371" t="s">
        <v>99</v>
      </c>
      <c r="C3651" s="371">
        <v>2024</v>
      </c>
      <c r="D3651" s="371" t="s">
        <v>43</v>
      </c>
      <c r="E3651" s="371">
        <v>7.7272727272727302</v>
      </c>
    </row>
    <row r="3652" spans="1:5">
      <c r="A3652" s="371">
        <v>68</v>
      </c>
      <c r="B3652" s="371" t="s">
        <v>100</v>
      </c>
      <c r="C3652" s="371">
        <v>2024</v>
      </c>
      <c r="D3652" s="371" t="s">
        <v>43</v>
      </c>
      <c r="E3652" s="371">
        <v>5.1515151515151496</v>
      </c>
    </row>
    <row r="3653" spans="1:5">
      <c r="A3653" s="371">
        <v>70</v>
      </c>
      <c r="B3653" s="371" t="s">
        <v>101</v>
      </c>
      <c r="C3653" s="371">
        <v>2024</v>
      </c>
      <c r="D3653" s="371" t="s">
        <v>43</v>
      </c>
      <c r="E3653" s="371">
        <v>4.5454545454545396</v>
      </c>
    </row>
    <row r="3654" spans="1:5">
      <c r="A3654" s="371">
        <v>73</v>
      </c>
      <c r="B3654" s="371" t="s">
        <v>102</v>
      </c>
      <c r="C3654" s="371">
        <v>2024</v>
      </c>
      <c r="D3654" s="371" t="s">
        <v>43</v>
      </c>
      <c r="E3654" s="371">
        <v>5</v>
      </c>
    </row>
    <row r="3655" spans="1:5">
      <c r="A3655" s="371">
        <v>76</v>
      </c>
      <c r="B3655" s="371" t="s">
        <v>103</v>
      </c>
      <c r="C3655" s="371">
        <v>2024</v>
      </c>
      <c r="D3655" s="371" t="s">
        <v>43</v>
      </c>
      <c r="E3655" s="371">
        <v>4.39393939393939</v>
      </c>
    </row>
    <row r="3656" spans="1:5">
      <c r="A3656" s="371">
        <v>81</v>
      </c>
      <c r="B3656" s="371" t="s">
        <v>104</v>
      </c>
      <c r="C3656" s="371">
        <v>2024</v>
      </c>
      <c r="D3656" s="371" t="s">
        <v>43</v>
      </c>
      <c r="E3656" s="371">
        <v>3.3333333333333299</v>
      </c>
    </row>
    <row r="3657" spans="1:5">
      <c r="A3657" s="371">
        <v>85</v>
      </c>
      <c r="B3657" s="371" t="s">
        <v>105</v>
      </c>
      <c r="C3657" s="371">
        <v>2024</v>
      </c>
      <c r="D3657" s="371" t="s">
        <v>43</v>
      </c>
      <c r="E3657" s="371">
        <v>2.2727272727272698</v>
      </c>
    </row>
    <row r="3658" spans="1:5">
      <c r="A3658" s="371">
        <v>86</v>
      </c>
      <c r="B3658" s="371" t="s">
        <v>106</v>
      </c>
      <c r="C3658" s="371">
        <v>2024</v>
      </c>
      <c r="D3658" s="371" t="s">
        <v>43</v>
      </c>
      <c r="E3658" s="371">
        <v>4.8484848484848504</v>
      </c>
    </row>
    <row r="3659" spans="1:5">
      <c r="A3659" s="371">
        <v>88</v>
      </c>
      <c r="B3659" s="371" t="s">
        <v>107</v>
      </c>
      <c r="C3659" s="371">
        <v>2024</v>
      </c>
      <c r="D3659" s="371" t="s">
        <v>43</v>
      </c>
      <c r="E3659" s="371">
        <v>0.15151515151515199</v>
      </c>
    </row>
    <row r="3660" spans="1:5">
      <c r="A3660" s="371">
        <v>91</v>
      </c>
      <c r="B3660" s="371" t="s">
        <v>108</v>
      </c>
      <c r="C3660" s="371">
        <v>2024</v>
      </c>
      <c r="D3660" s="371" t="s">
        <v>43</v>
      </c>
      <c r="E3660" s="371">
        <v>9.8484848484848495</v>
      </c>
    </row>
    <row r="3661" spans="1:5">
      <c r="A3661" s="371">
        <v>94</v>
      </c>
      <c r="B3661" s="371" t="s">
        <v>109</v>
      </c>
      <c r="C3661" s="371">
        <v>2024</v>
      </c>
      <c r="D3661" s="371" t="s">
        <v>43</v>
      </c>
      <c r="E3661" s="371">
        <v>0.75757575757575801</v>
      </c>
    </row>
    <row r="3662" spans="1:5">
      <c r="A3662" s="371">
        <v>95</v>
      </c>
      <c r="B3662" s="371" t="s">
        <v>110</v>
      </c>
      <c r="C3662" s="371">
        <v>2024</v>
      </c>
      <c r="D3662" s="371" t="s">
        <v>43</v>
      </c>
      <c r="E3662" s="371">
        <v>6.8181818181818201</v>
      </c>
    </row>
    <row r="3663" spans="1:5">
      <c r="A3663" s="371">
        <v>97</v>
      </c>
      <c r="B3663" s="371" t="s">
        <v>111</v>
      </c>
      <c r="C3663" s="371">
        <v>2024</v>
      </c>
      <c r="D3663" s="371" t="s">
        <v>43</v>
      </c>
      <c r="E3663" s="371">
        <v>0.45454545454545497</v>
      </c>
    </row>
    <row r="3664" spans="1:5">
      <c r="A3664" s="371">
        <v>99</v>
      </c>
      <c r="B3664" s="371" t="s">
        <v>112</v>
      </c>
      <c r="C3664" s="371">
        <v>2024</v>
      </c>
      <c r="D3664" s="371" t="s">
        <v>43</v>
      </c>
      <c r="E3664" s="371">
        <v>2.5757575757575801</v>
      </c>
    </row>
    <row r="3665" spans="1:5">
      <c r="A3665" s="371">
        <v>5</v>
      </c>
      <c r="B3665" s="371" t="s">
        <v>79</v>
      </c>
      <c r="C3665" s="371">
        <v>2023</v>
      </c>
      <c r="D3665" s="371" t="s">
        <v>43</v>
      </c>
      <c r="E3665" s="371">
        <v>2.4242424242424199</v>
      </c>
    </row>
    <row r="3666" spans="1:5">
      <c r="A3666" s="371">
        <v>8</v>
      </c>
      <c r="B3666" s="371" t="s">
        <v>81</v>
      </c>
      <c r="C3666" s="371">
        <v>2023</v>
      </c>
      <c r="D3666" s="371" t="s">
        <v>43</v>
      </c>
      <c r="E3666" s="371">
        <v>8.0303030303030294</v>
      </c>
    </row>
    <row r="3667" spans="1:5">
      <c r="A3667" s="371">
        <v>11</v>
      </c>
      <c r="B3667" s="371" t="s">
        <v>82</v>
      </c>
      <c r="C3667" s="371">
        <v>2023</v>
      </c>
      <c r="D3667" s="371" t="s">
        <v>43</v>
      </c>
      <c r="E3667" s="371">
        <v>2.7272727272727302</v>
      </c>
    </row>
    <row r="3668" spans="1:5">
      <c r="A3668" s="371">
        <v>13</v>
      </c>
      <c r="B3668" s="371" t="s">
        <v>83</v>
      </c>
      <c r="C3668" s="371">
        <v>2023</v>
      </c>
      <c r="D3668" s="371" t="s">
        <v>43</v>
      </c>
      <c r="E3668" s="371">
        <v>5.4545454545454497</v>
      </c>
    </row>
    <row r="3669" spans="1:5">
      <c r="A3669" s="371">
        <v>15</v>
      </c>
      <c r="B3669" s="371" t="s">
        <v>84</v>
      </c>
      <c r="C3669" s="371">
        <v>2023</v>
      </c>
      <c r="D3669" s="371" t="s">
        <v>43</v>
      </c>
      <c r="E3669" s="371">
        <v>8.3333333333333304</v>
      </c>
    </row>
    <row r="3670" spans="1:5">
      <c r="A3670" s="371">
        <v>17</v>
      </c>
      <c r="B3670" s="371" t="s">
        <v>85</v>
      </c>
      <c r="C3670" s="371">
        <v>2023</v>
      </c>
      <c r="D3670" s="371" t="s">
        <v>43</v>
      </c>
      <c r="E3670" s="371">
        <v>8.9393939393939394</v>
      </c>
    </row>
    <row r="3671" spans="1:5">
      <c r="A3671" s="371">
        <v>18</v>
      </c>
      <c r="B3671" s="371" t="s">
        <v>86</v>
      </c>
      <c r="C3671" s="371">
        <v>2023</v>
      </c>
      <c r="D3671" s="371" t="s">
        <v>43</v>
      </c>
      <c r="E3671" s="371">
        <v>1.36363636363636</v>
      </c>
    </row>
    <row r="3672" spans="1:5">
      <c r="A3672" s="371">
        <v>19</v>
      </c>
      <c r="B3672" s="371" t="s">
        <v>87</v>
      </c>
      <c r="C3672" s="371">
        <v>2023</v>
      </c>
      <c r="D3672" s="371" t="s">
        <v>43</v>
      </c>
      <c r="E3672" s="371">
        <v>9.5454545454545503</v>
      </c>
    </row>
    <row r="3673" spans="1:5">
      <c r="A3673" s="371">
        <v>20</v>
      </c>
      <c r="B3673" s="371" t="s">
        <v>88</v>
      </c>
      <c r="C3673" s="371">
        <v>2023</v>
      </c>
      <c r="D3673" s="371" t="s">
        <v>43</v>
      </c>
      <c r="E3673" s="371">
        <v>1.9696969696969699</v>
      </c>
    </row>
    <row r="3674" spans="1:5">
      <c r="A3674" s="371">
        <v>23</v>
      </c>
      <c r="B3674" s="371" t="s">
        <v>89</v>
      </c>
      <c r="C3674" s="371">
        <v>2023</v>
      </c>
      <c r="D3674" s="371" t="s">
        <v>43</v>
      </c>
      <c r="E3674" s="371">
        <v>9.2424242424242404</v>
      </c>
    </row>
    <row r="3675" spans="1:5">
      <c r="A3675" s="371">
        <v>25</v>
      </c>
      <c r="B3675" s="371" t="s">
        <v>90</v>
      </c>
      <c r="C3675" s="371">
        <v>2023</v>
      </c>
      <c r="D3675" s="371" t="s">
        <v>43</v>
      </c>
      <c r="E3675" s="371">
        <v>7.1212121212121202</v>
      </c>
    </row>
    <row r="3676" spans="1:5">
      <c r="A3676" s="371">
        <v>27</v>
      </c>
      <c r="B3676" s="371" t="s">
        <v>91</v>
      </c>
      <c r="C3676" s="371">
        <v>2023</v>
      </c>
      <c r="D3676" s="371" t="s">
        <v>43</v>
      </c>
      <c r="E3676" s="371">
        <v>0.60606060606060597</v>
      </c>
    </row>
    <row r="3677" spans="1:5">
      <c r="A3677" s="371">
        <v>41</v>
      </c>
      <c r="B3677" s="371" t="s">
        <v>92</v>
      </c>
      <c r="C3677" s="371">
        <v>2023</v>
      </c>
      <c r="D3677" s="371" t="s">
        <v>43</v>
      </c>
      <c r="E3677" s="371">
        <v>6.2121212121212102</v>
      </c>
    </row>
    <row r="3678" spans="1:5">
      <c r="A3678" s="371">
        <v>44</v>
      </c>
      <c r="B3678" s="371" t="s">
        <v>93</v>
      </c>
      <c r="C3678" s="371">
        <v>2023</v>
      </c>
      <c r="D3678" s="371" t="s">
        <v>43</v>
      </c>
      <c r="E3678" s="371">
        <v>1.6666666666666701</v>
      </c>
    </row>
    <row r="3679" spans="1:5">
      <c r="A3679" s="371">
        <v>47</v>
      </c>
      <c r="B3679" s="371" t="s">
        <v>94</v>
      </c>
      <c r="C3679" s="371">
        <v>2023</v>
      </c>
      <c r="D3679" s="371" t="s">
        <v>43</v>
      </c>
      <c r="E3679" s="371">
        <v>3.9393939393939399</v>
      </c>
    </row>
    <row r="3680" spans="1:5">
      <c r="A3680" s="371">
        <v>50</v>
      </c>
      <c r="B3680" s="371" t="s">
        <v>95</v>
      </c>
      <c r="C3680" s="371">
        <v>2023</v>
      </c>
      <c r="D3680" s="371" t="s">
        <v>43</v>
      </c>
      <c r="E3680" s="371">
        <v>4.6969696969696999</v>
      </c>
    </row>
    <row r="3681" spans="1:5">
      <c r="A3681" s="371">
        <v>52</v>
      </c>
      <c r="B3681" s="371" t="s">
        <v>96</v>
      </c>
      <c r="C3681" s="371">
        <v>2023</v>
      </c>
      <c r="D3681" s="371" t="s">
        <v>43</v>
      </c>
      <c r="E3681" s="371">
        <v>8.1818181818181799</v>
      </c>
    </row>
    <row r="3682" spans="1:5">
      <c r="A3682" s="371">
        <v>54</v>
      </c>
      <c r="B3682" s="371" t="s">
        <v>97</v>
      </c>
      <c r="C3682" s="371">
        <v>2023</v>
      </c>
      <c r="D3682" s="371" t="s">
        <v>43</v>
      </c>
      <c r="E3682" s="371">
        <v>2.8787878787878798</v>
      </c>
    </row>
    <row r="3683" spans="1:5">
      <c r="A3683" s="371">
        <v>63</v>
      </c>
      <c r="B3683" s="371" t="s">
        <v>98</v>
      </c>
      <c r="C3683" s="371">
        <v>2023</v>
      </c>
      <c r="D3683" s="371" t="s">
        <v>43</v>
      </c>
      <c r="E3683" s="371">
        <v>8.4848484848484809</v>
      </c>
    </row>
    <row r="3684" spans="1:5">
      <c r="A3684" s="371">
        <v>66</v>
      </c>
      <c r="B3684" s="371" t="s">
        <v>99</v>
      </c>
      <c r="C3684" s="371">
        <v>2023</v>
      </c>
      <c r="D3684" s="371" t="s">
        <v>43</v>
      </c>
      <c r="E3684" s="371">
        <v>7.5757575757575797</v>
      </c>
    </row>
    <row r="3685" spans="1:5">
      <c r="A3685" s="371">
        <v>68</v>
      </c>
      <c r="B3685" s="371" t="s">
        <v>100</v>
      </c>
      <c r="C3685" s="371">
        <v>2023</v>
      </c>
      <c r="D3685" s="371" t="s">
        <v>43</v>
      </c>
      <c r="E3685" s="371">
        <v>6.0606060606060597</v>
      </c>
    </row>
    <row r="3686" spans="1:5">
      <c r="A3686" s="371">
        <v>70</v>
      </c>
      <c r="B3686" s="371" t="s">
        <v>101</v>
      </c>
      <c r="C3686" s="371">
        <v>2023</v>
      </c>
      <c r="D3686" s="371" t="s">
        <v>43</v>
      </c>
      <c r="E3686" s="371">
        <v>6.9696969696969697</v>
      </c>
    </row>
    <row r="3687" spans="1:5">
      <c r="A3687" s="371">
        <v>73</v>
      </c>
      <c r="B3687" s="371" t="s">
        <v>102</v>
      </c>
      <c r="C3687" s="371">
        <v>2023</v>
      </c>
      <c r="D3687" s="371" t="s">
        <v>43</v>
      </c>
      <c r="E3687" s="371">
        <v>7.4242424242424203</v>
      </c>
    </row>
    <row r="3688" spans="1:5">
      <c r="A3688" s="371">
        <v>76</v>
      </c>
      <c r="B3688" s="371" t="s">
        <v>103</v>
      </c>
      <c r="C3688" s="371">
        <v>2023</v>
      </c>
      <c r="D3688" s="371" t="s">
        <v>43</v>
      </c>
      <c r="E3688" s="371">
        <v>5.9090909090909101</v>
      </c>
    </row>
    <row r="3689" spans="1:5">
      <c r="A3689" s="371">
        <v>81</v>
      </c>
      <c r="B3689" s="371" t="s">
        <v>104</v>
      </c>
      <c r="C3689" s="371">
        <v>2023</v>
      </c>
      <c r="D3689" s="371" t="s">
        <v>43</v>
      </c>
      <c r="E3689" s="371">
        <v>5.7575757575757596</v>
      </c>
    </row>
    <row r="3690" spans="1:5">
      <c r="A3690" s="371">
        <v>85</v>
      </c>
      <c r="B3690" s="371" t="s">
        <v>105</v>
      </c>
      <c r="C3690" s="371">
        <v>2023</v>
      </c>
      <c r="D3690" s="371" t="s">
        <v>43</v>
      </c>
      <c r="E3690" s="371">
        <v>1.8181818181818199</v>
      </c>
    </row>
    <row r="3691" spans="1:5">
      <c r="A3691" s="371">
        <v>86</v>
      </c>
      <c r="B3691" s="371" t="s">
        <v>106</v>
      </c>
      <c r="C3691" s="371">
        <v>2023</v>
      </c>
      <c r="D3691" s="371" t="s">
        <v>43</v>
      </c>
      <c r="E3691" s="371">
        <v>5.60606060606061</v>
      </c>
    </row>
    <row r="3692" spans="1:5">
      <c r="A3692" s="371">
        <v>88</v>
      </c>
      <c r="B3692" s="371" t="s">
        <v>107</v>
      </c>
      <c r="C3692" s="371">
        <v>2023</v>
      </c>
      <c r="D3692" s="371" t="s">
        <v>43</v>
      </c>
      <c r="E3692" s="371">
        <v>1.0606060606060601</v>
      </c>
    </row>
    <row r="3693" spans="1:5">
      <c r="A3693" s="371">
        <v>91</v>
      </c>
      <c r="B3693" s="371" t="s">
        <v>108</v>
      </c>
      <c r="C3693" s="371">
        <v>2023</v>
      </c>
      <c r="D3693" s="371" t="s">
        <v>43</v>
      </c>
      <c r="E3693" s="371">
        <v>10</v>
      </c>
    </row>
    <row r="3694" spans="1:5">
      <c r="A3694" s="371">
        <v>94</v>
      </c>
      <c r="B3694" s="371" t="s">
        <v>109</v>
      </c>
      <c r="C3694" s="371">
        <v>2023</v>
      </c>
      <c r="D3694" s="371" t="s">
        <v>43</v>
      </c>
      <c r="E3694" s="371">
        <v>4.2424242424242404</v>
      </c>
    </row>
    <row r="3695" spans="1:5">
      <c r="A3695" s="371">
        <v>95</v>
      </c>
      <c r="B3695" s="371" t="s">
        <v>110</v>
      </c>
      <c r="C3695" s="371">
        <v>2023</v>
      </c>
      <c r="D3695" s="371" t="s">
        <v>43</v>
      </c>
      <c r="E3695" s="371">
        <v>3.1818181818181799</v>
      </c>
    </row>
    <row r="3696" spans="1:5">
      <c r="A3696" s="371">
        <v>97</v>
      </c>
      <c r="B3696" s="371" t="s">
        <v>111</v>
      </c>
      <c r="C3696" s="371">
        <v>2023</v>
      </c>
      <c r="D3696" s="371" t="s">
        <v>43</v>
      </c>
      <c r="E3696" s="371">
        <v>6.3636363636363598</v>
      </c>
    </row>
    <row r="3697" spans="1:5">
      <c r="A3697" s="371">
        <v>99</v>
      </c>
      <c r="B3697" s="371" t="s">
        <v>112</v>
      </c>
      <c r="C3697" s="371">
        <v>2023</v>
      </c>
      <c r="D3697" s="371" t="s">
        <v>43</v>
      </c>
      <c r="E3697" s="371">
        <v>5.3030303030303001</v>
      </c>
    </row>
    <row r="3698" spans="1:5">
      <c r="A3698" s="371">
        <v>5</v>
      </c>
      <c r="B3698" s="371" t="s">
        <v>79</v>
      </c>
      <c r="C3698" s="371">
        <v>2024</v>
      </c>
      <c r="D3698" s="371" t="s">
        <v>44</v>
      </c>
      <c r="E3698" s="371">
        <v>6.3636363636363598</v>
      </c>
    </row>
    <row r="3699" spans="1:5">
      <c r="A3699" s="371">
        <v>8</v>
      </c>
      <c r="B3699" s="371" t="s">
        <v>81</v>
      </c>
      <c r="C3699" s="371">
        <v>2024</v>
      </c>
      <c r="D3699" s="371" t="s">
        <v>44</v>
      </c>
      <c r="E3699" s="371">
        <v>6.9696969696969697</v>
      </c>
    </row>
    <row r="3700" spans="1:5">
      <c r="A3700" s="371">
        <v>11</v>
      </c>
      <c r="B3700" s="371" t="s">
        <v>82</v>
      </c>
      <c r="C3700" s="371">
        <v>2024</v>
      </c>
      <c r="D3700" s="371" t="s">
        <v>44</v>
      </c>
      <c r="E3700" s="371">
        <v>8.9393939393939394</v>
      </c>
    </row>
    <row r="3701" spans="1:5">
      <c r="A3701" s="371">
        <v>13</v>
      </c>
      <c r="B3701" s="371" t="s">
        <v>83</v>
      </c>
      <c r="C3701" s="371">
        <v>2024</v>
      </c>
      <c r="D3701" s="371" t="s">
        <v>44</v>
      </c>
      <c r="E3701" s="371">
        <v>5.1515151515151496</v>
      </c>
    </row>
    <row r="3702" spans="1:5">
      <c r="A3702" s="371">
        <v>15</v>
      </c>
      <c r="B3702" s="371" t="s">
        <v>84</v>
      </c>
      <c r="C3702" s="371">
        <v>2024</v>
      </c>
      <c r="D3702" s="371" t="s">
        <v>44</v>
      </c>
      <c r="E3702" s="371">
        <v>5.4545454545454497</v>
      </c>
    </row>
    <row r="3703" spans="1:5">
      <c r="A3703" s="371">
        <v>17</v>
      </c>
      <c r="B3703" s="371" t="s">
        <v>85</v>
      </c>
      <c r="C3703" s="371">
        <v>2024</v>
      </c>
      <c r="D3703" s="371" t="s">
        <v>44</v>
      </c>
      <c r="E3703" s="371">
        <v>2.1212121212121202</v>
      </c>
    </row>
    <row r="3704" spans="1:5">
      <c r="A3704" s="371">
        <v>18</v>
      </c>
      <c r="B3704" s="371" t="s">
        <v>86</v>
      </c>
      <c r="C3704" s="371">
        <v>2024</v>
      </c>
      <c r="D3704" s="371" t="s">
        <v>44</v>
      </c>
      <c r="E3704" s="371">
        <v>1.2121212121212099</v>
      </c>
    </row>
    <row r="3705" spans="1:5">
      <c r="A3705" s="371">
        <v>19</v>
      </c>
      <c r="B3705" s="371" t="s">
        <v>87</v>
      </c>
      <c r="C3705" s="371">
        <v>2024</v>
      </c>
      <c r="D3705" s="371" t="s">
        <v>44</v>
      </c>
      <c r="E3705" s="371">
        <v>5.60606060606061</v>
      </c>
    </row>
    <row r="3706" spans="1:5">
      <c r="A3706" s="371">
        <v>20</v>
      </c>
      <c r="B3706" s="371" t="s">
        <v>88</v>
      </c>
      <c r="C3706" s="371">
        <v>2024</v>
      </c>
      <c r="D3706" s="371" t="s">
        <v>44</v>
      </c>
      <c r="E3706" s="371">
        <v>2.4242424242424199</v>
      </c>
    </row>
    <row r="3707" spans="1:5">
      <c r="A3707" s="371">
        <v>23</v>
      </c>
      <c r="B3707" s="371" t="s">
        <v>89</v>
      </c>
      <c r="C3707" s="371">
        <v>2024</v>
      </c>
      <c r="D3707" s="371" t="s">
        <v>44</v>
      </c>
      <c r="E3707" s="371">
        <v>5.9090909090909101</v>
      </c>
    </row>
    <row r="3708" spans="1:5">
      <c r="A3708" s="371">
        <v>25</v>
      </c>
      <c r="B3708" s="371" t="s">
        <v>90</v>
      </c>
      <c r="C3708" s="371">
        <v>2024</v>
      </c>
      <c r="D3708" s="371" t="s">
        <v>44</v>
      </c>
      <c r="E3708" s="371">
        <v>7.8787878787878798</v>
      </c>
    </row>
    <row r="3709" spans="1:5">
      <c r="A3709" s="371">
        <v>27</v>
      </c>
      <c r="B3709" s="371" t="s">
        <v>91</v>
      </c>
      <c r="C3709" s="371">
        <v>2024</v>
      </c>
      <c r="D3709" s="371" t="s">
        <v>44</v>
      </c>
      <c r="E3709" s="371">
        <v>0.15151515151515199</v>
      </c>
    </row>
    <row r="3710" spans="1:5">
      <c r="A3710" s="371">
        <v>41</v>
      </c>
      <c r="B3710" s="371" t="s">
        <v>92</v>
      </c>
      <c r="C3710" s="371">
        <v>2024</v>
      </c>
      <c r="D3710" s="371" t="s">
        <v>44</v>
      </c>
      <c r="E3710" s="371">
        <v>0.90909090909090895</v>
      </c>
    </row>
    <row r="3711" spans="1:5">
      <c r="A3711" s="371">
        <v>44</v>
      </c>
      <c r="B3711" s="371" t="s">
        <v>93</v>
      </c>
      <c r="C3711" s="371">
        <v>2024</v>
      </c>
      <c r="D3711" s="371" t="s">
        <v>44</v>
      </c>
      <c r="E3711" s="371">
        <v>6.8181818181818201</v>
      </c>
    </row>
    <row r="3712" spans="1:5">
      <c r="A3712" s="371">
        <v>47</v>
      </c>
      <c r="B3712" s="371" t="s">
        <v>94</v>
      </c>
      <c r="C3712" s="371">
        <v>2024</v>
      </c>
      <c r="D3712" s="371" t="s">
        <v>44</v>
      </c>
      <c r="E3712" s="371">
        <v>3.7878787878787898</v>
      </c>
    </row>
    <row r="3713" spans="1:5">
      <c r="A3713" s="371">
        <v>50</v>
      </c>
      <c r="B3713" s="371" t="s">
        <v>95</v>
      </c>
      <c r="C3713" s="371">
        <v>2024</v>
      </c>
      <c r="D3713" s="371" t="s">
        <v>44</v>
      </c>
      <c r="E3713" s="371">
        <v>6.0606060606060597</v>
      </c>
    </row>
    <row r="3714" spans="1:5">
      <c r="A3714" s="371">
        <v>52</v>
      </c>
      <c r="B3714" s="371" t="s">
        <v>96</v>
      </c>
      <c r="C3714" s="371">
        <v>2024</v>
      </c>
      <c r="D3714" s="371" t="s">
        <v>44</v>
      </c>
      <c r="E3714" s="371">
        <v>9.3939393939393891</v>
      </c>
    </row>
    <row r="3715" spans="1:5">
      <c r="A3715" s="371">
        <v>54</v>
      </c>
      <c r="B3715" s="371" t="s">
        <v>97</v>
      </c>
      <c r="C3715" s="371">
        <v>2024</v>
      </c>
      <c r="D3715" s="371" t="s">
        <v>44</v>
      </c>
      <c r="E3715" s="371">
        <v>2.7272727272727302</v>
      </c>
    </row>
    <row r="3716" spans="1:5">
      <c r="A3716" s="371">
        <v>63</v>
      </c>
      <c r="B3716" s="371" t="s">
        <v>98</v>
      </c>
      <c r="C3716" s="371">
        <v>2024</v>
      </c>
      <c r="D3716" s="371" t="s">
        <v>44</v>
      </c>
      <c r="E3716" s="371">
        <v>2.5757575757575801</v>
      </c>
    </row>
    <row r="3717" spans="1:5">
      <c r="A3717" s="371">
        <v>66</v>
      </c>
      <c r="B3717" s="371" t="s">
        <v>99</v>
      </c>
      <c r="C3717" s="371">
        <v>2024</v>
      </c>
      <c r="D3717" s="371" t="s">
        <v>44</v>
      </c>
      <c r="E3717" s="371">
        <v>3.0303030303030298</v>
      </c>
    </row>
    <row r="3718" spans="1:5">
      <c r="A3718" s="371">
        <v>68</v>
      </c>
      <c r="B3718" s="371" t="s">
        <v>100</v>
      </c>
      <c r="C3718" s="371">
        <v>2024</v>
      </c>
      <c r="D3718" s="371" t="s">
        <v>44</v>
      </c>
      <c r="E3718" s="371">
        <v>6.2121212121212102</v>
      </c>
    </row>
    <row r="3719" spans="1:5">
      <c r="A3719" s="371">
        <v>70</v>
      </c>
      <c r="B3719" s="371" t="s">
        <v>101</v>
      </c>
      <c r="C3719" s="371">
        <v>2024</v>
      </c>
      <c r="D3719" s="371" t="s">
        <v>44</v>
      </c>
      <c r="E3719" s="371">
        <v>0.75757575757575801</v>
      </c>
    </row>
    <row r="3720" spans="1:5">
      <c r="A3720" s="371">
        <v>73</v>
      </c>
      <c r="B3720" s="371" t="s">
        <v>102</v>
      </c>
      <c r="C3720" s="371">
        <v>2024</v>
      </c>
      <c r="D3720" s="371" t="s">
        <v>44</v>
      </c>
      <c r="E3720" s="371">
        <v>2.2727272727272698</v>
      </c>
    </row>
    <row r="3721" spans="1:5">
      <c r="A3721" s="371">
        <v>76</v>
      </c>
      <c r="B3721" s="371" t="s">
        <v>103</v>
      </c>
      <c r="C3721" s="371">
        <v>2024</v>
      </c>
      <c r="D3721" s="371" t="s">
        <v>44</v>
      </c>
      <c r="E3721" s="371">
        <v>7.2727272727272698</v>
      </c>
    </row>
    <row r="3722" spans="1:5">
      <c r="A3722" s="371">
        <v>81</v>
      </c>
      <c r="B3722" s="371" t="s">
        <v>104</v>
      </c>
      <c r="C3722" s="371">
        <v>2024</v>
      </c>
      <c r="D3722" s="371" t="s">
        <v>44</v>
      </c>
      <c r="E3722" s="371">
        <v>8.3333333333333304</v>
      </c>
    </row>
    <row r="3723" spans="1:5">
      <c r="A3723" s="371">
        <v>85</v>
      </c>
      <c r="B3723" s="371" t="s">
        <v>105</v>
      </c>
      <c r="C3723" s="371">
        <v>2024</v>
      </c>
      <c r="D3723" s="371" t="s">
        <v>44</v>
      </c>
      <c r="E3723" s="371">
        <v>9.6969696969697008</v>
      </c>
    </row>
    <row r="3724" spans="1:5">
      <c r="A3724" s="371">
        <v>86</v>
      </c>
      <c r="B3724" s="371" t="s">
        <v>106</v>
      </c>
      <c r="C3724" s="371">
        <v>2024</v>
      </c>
      <c r="D3724" s="371" t="s">
        <v>44</v>
      </c>
      <c r="E3724" s="371">
        <v>5</v>
      </c>
    </row>
    <row r="3725" spans="1:5">
      <c r="A3725" s="371">
        <v>88</v>
      </c>
      <c r="B3725" s="371" t="s">
        <v>107</v>
      </c>
      <c r="C3725" s="371">
        <v>2024</v>
      </c>
      <c r="D3725" s="371" t="s">
        <v>44</v>
      </c>
      <c r="E3725" s="371">
        <v>8.0303030303030294</v>
      </c>
    </row>
    <row r="3726" spans="1:5">
      <c r="A3726" s="371">
        <v>91</v>
      </c>
      <c r="B3726" s="371" t="s">
        <v>108</v>
      </c>
      <c r="C3726" s="371">
        <v>2024</v>
      </c>
      <c r="D3726" s="371" t="s">
        <v>44</v>
      </c>
      <c r="E3726" s="371">
        <v>4.0909090909090899</v>
      </c>
    </row>
    <row r="3727" spans="1:5">
      <c r="A3727" s="371">
        <v>94</v>
      </c>
      <c r="B3727" s="371" t="s">
        <v>109</v>
      </c>
      <c r="C3727" s="371">
        <v>2024</v>
      </c>
      <c r="D3727" s="371" t="s">
        <v>44</v>
      </c>
      <c r="E3727" s="371">
        <v>3.4848484848484902</v>
      </c>
    </row>
    <row r="3728" spans="1:5">
      <c r="A3728" s="371">
        <v>95</v>
      </c>
      <c r="B3728" s="371" t="s">
        <v>110</v>
      </c>
      <c r="C3728" s="371">
        <v>2024</v>
      </c>
      <c r="D3728" s="371" t="s">
        <v>44</v>
      </c>
      <c r="E3728" s="371">
        <v>9.8484848484848495</v>
      </c>
    </row>
    <row r="3729" spans="1:5">
      <c r="A3729" s="371">
        <v>97</v>
      </c>
      <c r="B3729" s="371" t="s">
        <v>111</v>
      </c>
      <c r="C3729" s="371">
        <v>2024</v>
      </c>
      <c r="D3729" s="371" t="s">
        <v>44</v>
      </c>
      <c r="E3729" s="371">
        <v>8.7878787878787907</v>
      </c>
    </row>
    <row r="3730" spans="1:5">
      <c r="A3730" s="371">
        <v>99</v>
      </c>
      <c r="B3730" s="371" t="s">
        <v>112</v>
      </c>
      <c r="C3730" s="371">
        <v>2024</v>
      </c>
      <c r="D3730" s="371" t="s">
        <v>44</v>
      </c>
      <c r="E3730" s="371">
        <v>9.0909090909090899</v>
      </c>
    </row>
    <row r="3731" spans="1:5">
      <c r="A3731" s="371">
        <v>5</v>
      </c>
      <c r="B3731" s="371" t="s">
        <v>79</v>
      </c>
      <c r="C3731" s="371">
        <v>2023</v>
      </c>
      <c r="D3731" s="371" t="s">
        <v>44</v>
      </c>
      <c r="E3731" s="371">
        <v>4.6969696969696999</v>
      </c>
    </row>
    <row r="3732" spans="1:5">
      <c r="A3732" s="371">
        <v>8</v>
      </c>
      <c r="B3732" s="371" t="s">
        <v>81</v>
      </c>
      <c r="C3732" s="371">
        <v>2023</v>
      </c>
      <c r="D3732" s="371" t="s">
        <v>44</v>
      </c>
      <c r="E3732" s="371">
        <v>6.5151515151515103</v>
      </c>
    </row>
    <row r="3733" spans="1:5">
      <c r="A3733" s="371">
        <v>11</v>
      </c>
      <c r="B3733" s="371" t="s">
        <v>82</v>
      </c>
      <c r="C3733" s="371">
        <v>2023</v>
      </c>
      <c r="D3733" s="371" t="s">
        <v>44</v>
      </c>
      <c r="E3733" s="371">
        <v>8.4848484848484809</v>
      </c>
    </row>
    <row r="3734" spans="1:5">
      <c r="A3734" s="371">
        <v>13</v>
      </c>
      <c r="B3734" s="371" t="s">
        <v>83</v>
      </c>
      <c r="C3734" s="371">
        <v>2023</v>
      </c>
      <c r="D3734" s="371" t="s">
        <v>44</v>
      </c>
      <c r="E3734" s="371">
        <v>4.8484848484848504</v>
      </c>
    </row>
    <row r="3735" spans="1:5">
      <c r="A3735" s="371">
        <v>15</v>
      </c>
      <c r="B3735" s="371" t="s">
        <v>84</v>
      </c>
      <c r="C3735" s="371">
        <v>2023</v>
      </c>
      <c r="D3735" s="371" t="s">
        <v>44</v>
      </c>
      <c r="E3735" s="371">
        <v>5.7575757575757596</v>
      </c>
    </row>
    <row r="3736" spans="1:5">
      <c r="A3736" s="371">
        <v>17</v>
      </c>
      <c r="B3736" s="371" t="s">
        <v>85</v>
      </c>
      <c r="C3736" s="371">
        <v>2023</v>
      </c>
      <c r="D3736" s="371" t="s">
        <v>44</v>
      </c>
      <c r="E3736" s="371">
        <v>1.51515151515152</v>
      </c>
    </row>
    <row r="3737" spans="1:5">
      <c r="A3737" s="371">
        <v>18</v>
      </c>
      <c r="B3737" s="371" t="s">
        <v>86</v>
      </c>
      <c r="C3737" s="371">
        <v>2023</v>
      </c>
      <c r="D3737" s="371" t="s">
        <v>44</v>
      </c>
      <c r="E3737" s="371">
        <v>1.9696969696969699</v>
      </c>
    </row>
    <row r="3738" spans="1:5">
      <c r="A3738" s="371">
        <v>19</v>
      </c>
      <c r="B3738" s="371" t="s">
        <v>87</v>
      </c>
      <c r="C3738" s="371">
        <v>2023</v>
      </c>
      <c r="D3738" s="371" t="s">
        <v>44</v>
      </c>
      <c r="E3738" s="371">
        <v>3.9393939393939399</v>
      </c>
    </row>
    <row r="3739" spans="1:5">
      <c r="A3739" s="371">
        <v>20</v>
      </c>
      <c r="B3739" s="371" t="s">
        <v>88</v>
      </c>
      <c r="C3739" s="371">
        <v>2023</v>
      </c>
      <c r="D3739" s="371" t="s">
        <v>44</v>
      </c>
      <c r="E3739" s="371">
        <v>1.0606060606060601</v>
      </c>
    </row>
    <row r="3740" spans="1:5">
      <c r="A3740" s="371">
        <v>23</v>
      </c>
      <c r="B3740" s="371" t="s">
        <v>89</v>
      </c>
      <c r="C3740" s="371">
        <v>2023</v>
      </c>
      <c r="D3740" s="371" t="s">
        <v>44</v>
      </c>
      <c r="E3740" s="371">
        <v>3.1818181818181799</v>
      </c>
    </row>
    <row r="3741" spans="1:5">
      <c r="A3741" s="371">
        <v>25</v>
      </c>
      <c r="B3741" s="371" t="s">
        <v>90</v>
      </c>
      <c r="C3741" s="371">
        <v>2023</v>
      </c>
      <c r="D3741" s="371" t="s">
        <v>44</v>
      </c>
      <c r="E3741" s="371">
        <v>7.1212121212121202</v>
      </c>
    </row>
    <row r="3742" spans="1:5">
      <c r="A3742" s="371">
        <v>27</v>
      </c>
      <c r="B3742" s="371" t="s">
        <v>91</v>
      </c>
      <c r="C3742" s="371">
        <v>2023</v>
      </c>
      <c r="D3742" s="371" t="s">
        <v>44</v>
      </c>
      <c r="E3742" s="371">
        <v>0.30303030303030298</v>
      </c>
    </row>
    <row r="3743" spans="1:5">
      <c r="A3743" s="371">
        <v>41</v>
      </c>
      <c r="B3743" s="371" t="s">
        <v>92</v>
      </c>
      <c r="C3743" s="371">
        <v>2023</v>
      </c>
      <c r="D3743" s="371" t="s">
        <v>44</v>
      </c>
      <c r="E3743" s="371">
        <v>0.45454545454545497</v>
      </c>
    </row>
    <row r="3744" spans="1:5">
      <c r="A3744" s="371">
        <v>44</v>
      </c>
      <c r="B3744" s="371" t="s">
        <v>93</v>
      </c>
      <c r="C3744" s="371">
        <v>2023</v>
      </c>
      <c r="D3744" s="371" t="s">
        <v>44</v>
      </c>
      <c r="E3744" s="371">
        <v>7.4242424242424203</v>
      </c>
    </row>
    <row r="3745" spans="1:5">
      <c r="A3745" s="371">
        <v>47</v>
      </c>
      <c r="B3745" s="371" t="s">
        <v>94</v>
      </c>
      <c r="C3745" s="371">
        <v>2023</v>
      </c>
      <c r="D3745" s="371" t="s">
        <v>44</v>
      </c>
      <c r="E3745" s="371">
        <v>3.6363636363636398</v>
      </c>
    </row>
    <row r="3746" spans="1:5">
      <c r="A3746" s="371">
        <v>50</v>
      </c>
      <c r="B3746" s="371" t="s">
        <v>95</v>
      </c>
      <c r="C3746" s="371">
        <v>2023</v>
      </c>
      <c r="D3746" s="371" t="s">
        <v>44</v>
      </c>
      <c r="E3746" s="371">
        <v>5.3030303030303001</v>
      </c>
    </row>
    <row r="3747" spans="1:5">
      <c r="A3747" s="371">
        <v>52</v>
      </c>
      <c r="B3747" s="371" t="s">
        <v>96</v>
      </c>
      <c r="C3747" s="371">
        <v>2023</v>
      </c>
      <c r="D3747" s="371" t="s">
        <v>44</v>
      </c>
      <c r="E3747" s="371">
        <v>8.6363636363636402</v>
      </c>
    </row>
    <row r="3748" spans="1:5">
      <c r="A3748" s="371">
        <v>54</v>
      </c>
      <c r="B3748" s="371" t="s">
        <v>97</v>
      </c>
      <c r="C3748" s="371">
        <v>2023</v>
      </c>
      <c r="D3748" s="371" t="s">
        <v>44</v>
      </c>
      <c r="E3748" s="371">
        <v>1.8181818181818199</v>
      </c>
    </row>
    <row r="3749" spans="1:5">
      <c r="A3749" s="371">
        <v>63</v>
      </c>
      <c r="B3749" s="371" t="s">
        <v>98</v>
      </c>
      <c r="C3749" s="371">
        <v>2023</v>
      </c>
      <c r="D3749" s="371" t="s">
        <v>44</v>
      </c>
      <c r="E3749" s="371">
        <v>3.3333333333333299</v>
      </c>
    </row>
    <row r="3750" spans="1:5">
      <c r="A3750" s="371">
        <v>66</v>
      </c>
      <c r="B3750" s="371" t="s">
        <v>99</v>
      </c>
      <c r="C3750" s="371">
        <v>2023</v>
      </c>
      <c r="D3750" s="371" t="s">
        <v>44</v>
      </c>
      <c r="E3750" s="371">
        <v>1.6666666666666701</v>
      </c>
    </row>
    <row r="3751" spans="1:5">
      <c r="A3751" s="371">
        <v>68</v>
      </c>
      <c r="B3751" s="371" t="s">
        <v>100</v>
      </c>
      <c r="C3751" s="371">
        <v>2023</v>
      </c>
      <c r="D3751" s="371" t="s">
        <v>44</v>
      </c>
      <c r="E3751" s="371">
        <v>4.5454545454545396</v>
      </c>
    </row>
    <row r="3752" spans="1:5">
      <c r="A3752" s="371">
        <v>70</v>
      </c>
      <c r="B3752" s="371" t="s">
        <v>101</v>
      </c>
      <c r="C3752" s="371">
        <v>2023</v>
      </c>
      <c r="D3752" s="371" t="s">
        <v>44</v>
      </c>
      <c r="E3752" s="371">
        <v>0.60606060606060597</v>
      </c>
    </row>
    <row r="3753" spans="1:5">
      <c r="A3753" s="371">
        <v>73</v>
      </c>
      <c r="B3753" s="371" t="s">
        <v>102</v>
      </c>
      <c r="C3753" s="371">
        <v>2023</v>
      </c>
      <c r="D3753" s="371" t="s">
        <v>44</v>
      </c>
      <c r="E3753" s="371">
        <v>1.36363636363636</v>
      </c>
    </row>
    <row r="3754" spans="1:5">
      <c r="A3754" s="371">
        <v>76</v>
      </c>
      <c r="B3754" s="371" t="s">
        <v>103</v>
      </c>
      <c r="C3754" s="371">
        <v>2023</v>
      </c>
      <c r="D3754" s="371" t="s">
        <v>44</v>
      </c>
      <c r="E3754" s="371">
        <v>6.6666666666666696</v>
      </c>
    </row>
    <row r="3755" spans="1:5">
      <c r="A3755" s="371">
        <v>81</v>
      </c>
      <c r="B3755" s="371" t="s">
        <v>104</v>
      </c>
      <c r="C3755" s="371">
        <v>2023</v>
      </c>
      <c r="D3755" s="371" t="s">
        <v>44</v>
      </c>
      <c r="E3755" s="371">
        <v>7.7272727272727302</v>
      </c>
    </row>
    <row r="3756" spans="1:5">
      <c r="A3756" s="371">
        <v>85</v>
      </c>
      <c r="B3756" s="371" t="s">
        <v>105</v>
      </c>
      <c r="C3756" s="371">
        <v>2023</v>
      </c>
      <c r="D3756" s="371" t="s">
        <v>44</v>
      </c>
      <c r="E3756" s="371">
        <v>9.5454545454545503</v>
      </c>
    </row>
    <row r="3757" spans="1:5">
      <c r="A3757" s="371">
        <v>86</v>
      </c>
      <c r="B3757" s="371" t="s">
        <v>106</v>
      </c>
      <c r="C3757" s="371">
        <v>2023</v>
      </c>
      <c r="D3757" s="371" t="s">
        <v>44</v>
      </c>
      <c r="E3757" s="371">
        <v>4.2424242424242404</v>
      </c>
    </row>
    <row r="3758" spans="1:5">
      <c r="A3758" s="371">
        <v>88</v>
      </c>
      <c r="B3758" s="371" t="s">
        <v>107</v>
      </c>
      <c r="C3758" s="371">
        <v>2023</v>
      </c>
      <c r="D3758" s="371" t="s">
        <v>44</v>
      </c>
      <c r="E3758" s="371">
        <v>7.5757575757575797</v>
      </c>
    </row>
    <row r="3759" spans="1:5">
      <c r="A3759" s="371">
        <v>91</v>
      </c>
      <c r="B3759" s="371" t="s">
        <v>108</v>
      </c>
      <c r="C3759" s="371">
        <v>2023</v>
      </c>
      <c r="D3759" s="371" t="s">
        <v>44</v>
      </c>
      <c r="E3759" s="371">
        <v>4.39393939393939</v>
      </c>
    </row>
    <row r="3760" spans="1:5">
      <c r="A3760" s="371">
        <v>94</v>
      </c>
      <c r="B3760" s="371" t="s">
        <v>109</v>
      </c>
      <c r="C3760" s="371">
        <v>2023</v>
      </c>
      <c r="D3760" s="371" t="s">
        <v>44</v>
      </c>
      <c r="E3760" s="371">
        <v>2.8787878787878798</v>
      </c>
    </row>
    <row r="3761" spans="1:5">
      <c r="A3761" s="371">
        <v>95</v>
      </c>
      <c r="B3761" s="371" t="s">
        <v>110</v>
      </c>
      <c r="C3761" s="371">
        <v>2023</v>
      </c>
      <c r="D3761" s="371" t="s">
        <v>44</v>
      </c>
      <c r="E3761" s="371">
        <v>10</v>
      </c>
    </row>
    <row r="3762" spans="1:5">
      <c r="A3762" s="371">
        <v>97</v>
      </c>
      <c r="B3762" s="371" t="s">
        <v>111</v>
      </c>
      <c r="C3762" s="371">
        <v>2023</v>
      </c>
      <c r="D3762" s="371" t="s">
        <v>44</v>
      </c>
      <c r="E3762" s="371">
        <v>8.1818181818181799</v>
      </c>
    </row>
    <row r="3763" spans="1:5">
      <c r="A3763" s="371">
        <v>99</v>
      </c>
      <c r="B3763" s="371" t="s">
        <v>112</v>
      </c>
      <c r="C3763" s="371">
        <v>2023</v>
      </c>
      <c r="D3763" s="371" t="s">
        <v>44</v>
      </c>
      <c r="E3763" s="371">
        <v>9.2424242424242404</v>
      </c>
    </row>
    <row r="3764" spans="1:5">
      <c r="A3764" s="371">
        <v>5</v>
      </c>
      <c r="B3764" s="371" t="s">
        <v>79</v>
      </c>
      <c r="C3764" s="371">
        <v>2024</v>
      </c>
      <c r="D3764" s="371" t="s">
        <v>45</v>
      </c>
      <c r="E3764" s="371">
        <v>5.60606060606061</v>
      </c>
    </row>
    <row r="3765" spans="1:5">
      <c r="A3765" s="371">
        <v>8</v>
      </c>
      <c r="B3765" s="371" t="s">
        <v>81</v>
      </c>
      <c r="C3765" s="371">
        <v>2024</v>
      </c>
      <c r="D3765" s="371" t="s">
        <v>45</v>
      </c>
      <c r="E3765" s="371">
        <v>2.1212121212121202</v>
      </c>
    </row>
    <row r="3766" spans="1:5">
      <c r="A3766" s="371">
        <v>11</v>
      </c>
      <c r="B3766" s="371" t="s">
        <v>82</v>
      </c>
      <c r="C3766" s="371">
        <v>2024</v>
      </c>
      <c r="D3766" s="371" t="s">
        <v>45</v>
      </c>
      <c r="E3766" s="371">
        <v>9.2424242424242404</v>
      </c>
    </row>
    <row r="3767" spans="1:5">
      <c r="A3767" s="371">
        <v>13</v>
      </c>
      <c r="B3767" s="371" t="s">
        <v>83</v>
      </c>
      <c r="C3767" s="371">
        <v>2024</v>
      </c>
      <c r="D3767" s="371" t="s">
        <v>45</v>
      </c>
      <c r="E3767" s="371">
        <v>0.45454545454545497</v>
      </c>
    </row>
    <row r="3768" spans="1:5">
      <c r="A3768" s="371">
        <v>15</v>
      </c>
      <c r="B3768" s="371" t="s">
        <v>84</v>
      </c>
      <c r="C3768" s="371">
        <v>2024</v>
      </c>
      <c r="D3768" s="371" t="s">
        <v>45</v>
      </c>
      <c r="E3768" s="371">
        <v>6.9696969696969697</v>
      </c>
    </row>
    <row r="3769" spans="1:5">
      <c r="A3769" s="371">
        <v>17</v>
      </c>
      <c r="B3769" s="371" t="s">
        <v>85</v>
      </c>
      <c r="C3769" s="371">
        <v>2024</v>
      </c>
      <c r="D3769" s="371" t="s">
        <v>45</v>
      </c>
      <c r="E3769" s="371">
        <v>7.8787878787878798</v>
      </c>
    </row>
    <row r="3770" spans="1:5">
      <c r="A3770" s="371">
        <v>18</v>
      </c>
      <c r="B3770" s="371" t="s">
        <v>86</v>
      </c>
      <c r="C3770" s="371">
        <v>2024</v>
      </c>
      <c r="D3770" s="371" t="s">
        <v>45</v>
      </c>
      <c r="E3770" s="371">
        <v>0.90909090909090895</v>
      </c>
    </row>
    <row r="3771" spans="1:5">
      <c r="A3771" s="371">
        <v>19</v>
      </c>
      <c r="B3771" s="371" t="s">
        <v>87</v>
      </c>
      <c r="C3771" s="371">
        <v>2024</v>
      </c>
      <c r="D3771" s="371" t="s">
        <v>45</v>
      </c>
      <c r="E3771" s="371">
        <v>1.0606060606060601</v>
      </c>
    </row>
    <row r="3772" spans="1:5">
      <c r="A3772" s="371">
        <v>20</v>
      </c>
      <c r="B3772" s="371" t="s">
        <v>88</v>
      </c>
      <c r="C3772" s="371">
        <v>2024</v>
      </c>
      <c r="D3772" s="371" t="s">
        <v>45</v>
      </c>
      <c r="E3772" s="371">
        <v>2.7272727272727302</v>
      </c>
    </row>
    <row r="3773" spans="1:5">
      <c r="A3773" s="371">
        <v>23</v>
      </c>
      <c r="B3773" s="371" t="s">
        <v>89</v>
      </c>
      <c r="C3773" s="371">
        <v>2024</v>
      </c>
      <c r="D3773" s="371" t="s">
        <v>45</v>
      </c>
      <c r="E3773" s="371">
        <v>3.9393939393939399</v>
      </c>
    </row>
    <row r="3774" spans="1:5">
      <c r="A3774" s="371">
        <v>25</v>
      </c>
      <c r="B3774" s="371" t="s">
        <v>90</v>
      </c>
      <c r="C3774" s="371">
        <v>2024</v>
      </c>
      <c r="D3774" s="371" t="s">
        <v>45</v>
      </c>
      <c r="E3774" s="371">
        <v>7.2727272727272698</v>
      </c>
    </row>
    <row r="3775" spans="1:5">
      <c r="A3775" s="371">
        <v>27</v>
      </c>
      <c r="B3775" s="371" t="s">
        <v>91</v>
      </c>
      <c r="C3775" s="371">
        <v>2024</v>
      </c>
      <c r="D3775" s="371" t="s">
        <v>45</v>
      </c>
      <c r="E3775" s="371">
        <v>2.4242424242424199</v>
      </c>
    </row>
    <row r="3776" spans="1:5">
      <c r="A3776" s="371">
        <v>41</v>
      </c>
      <c r="B3776" s="371" t="s">
        <v>92</v>
      </c>
      <c r="C3776" s="371">
        <v>2024</v>
      </c>
      <c r="D3776" s="371" t="s">
        <v>45</v>
      </c>
      <c r="E3776" s="371">
        <v>3.1818181818181799</v>
      </c>
    </row>
    <row r="3777" spans="1:5">
      <c r="A3777" s="371">
        <v>44</v>
      </c>
      <c r="B3777" s="371" t="s">
        <v>93</v>
      </c>
      <c r="C3777" s="371">
        <v>2024</v>
      </c>
      <c r="D3777" s="371" t="s">
        <v>45</v>
      </c>
      <c r="E3777" s="371">
        <v>6.3636363636363598</v>
      </c>
    </row>
    <row r="3778" spans="1:5">
      <c r="A3778" s="371">
        <v>47</v>
      </c>
      <c r="B3778" s="371" t="s">
        <v>94</v>
      </c>
      <c r="C3778" s="371">
        <v>2024</v>
      </c>
      <c r="D3778" s="371" t="s">
        <v>45</v>
      </c>
      <c r="E3778" s="371">
        <v>0.75757575757575801</v>
      </c>
    </row>
    <row r="3779" spans="1:5">
      <c r="A3779" s="371">
        <v>50</v>
      </c>
      <c r="B3779" s="371" t="s">
        <v>95</v>
      </c>
      <c r="C3779" s="371">
        <v>2024</v>
      </c>
      <c r="D3779" s="371" t="s">
        <v>45</v>
      </c>
      <c r="E3779" s="371">
        <v>7.7272727272727302</v>
      </c>
    </row>
    <row r="3780" spans="1:5">
      <c r="A3780" s="371">
        <v>52</v>
      </c>
      <c r="B3780" s="371" t="s">
        <v>96</v>
      </c>
      <c r="C3780" s="371">
        <v>2024</v>
      </c>
      <c r="D3780" s="371" t="s">
        <v>45</v>
      </c>
      <c r="E3780" s="371">
        <v>2.5757575757575801</v>
      </c>
    </row>
    <row r="3781" spans="1:5">
      <c r="A3781" s="371">
        <v>54</v>
      </c>
      <c r="B3781" s="371" t="s">
        <v>97</v>
      </c>
      <c r="C3781" s="371">
        <v>2024</v>
      </c>
      <c r="D3781" s="371" t="s">
        <v>45</v>
      </c>
      <c r="E3781" s="371">
        <v>6.5151515151515103</v>
      </c>
    </row>
    <row r="3782" spans="1:5">
      <c r="A3782" s="371">
        <v>63</v>
      </c>
      <c r="B3782" s="371" t="s">
        <v>98</v>
      </c>
      <c r="C3782" s="371">
        <v>2024</v>
      </c>
      <c r="D3782" s="371" t="s">
        <v>45</v>
      </c>
      <c r="E3782" s="371">
        <v>8.3333333333333304</v>
      </c>
    </row>
    <row r="3783" spans="1:5">
      <c r="A3783" s="371">
        <v>66</v>
      </c>
      <c r="B3783" s="371" t="s">
        <v>99</v>
      </c>
      <c r="C3783" s="371">
        <v>2024</v>
      </c>
      <c r="D3783" s="371" t="s">
        <v>45</v>
      </c>
      <c r="E3783" s="371">
        <v>7.4242424242424203</v>
      </c>
    </row>
    <row r="3784" spans="1:5">
      <c r="A3784" s="371">
        <v>68</v>
      </c>
      <c r="B3784" s="371" t="s">
        <v>100</v>
      </c>
      <c r="C3784" s="371">
        <v>2024</v>
      </c>
      <c r="D3784" s="371" t="s">
        <v>45</v>
      </c>
      <c r="E3784" s="371">
        <v>7.5757575757575797</v>
      </c>
    </row>
    <row r="3785" spans="1:5">
      <c r="A3785" s="371">
        <v>70</v>
      </c>
      <c r="B3785" s="371" t="s">
        <v>101</v>
      </c>
      <c r="C3785" s="371">
        <v>2024</v>
      </c>
      <c r="D3785" s="371" t="s">
        <v>45</v>
      </c>
      <c r="E3785" s="371">
        <v>1.51515151515152</v>
      </c>
    </row>
    <row r="3786" spans="1:5">
      <c r="A3786" s="371">
        <v>73</v>
      </c>
      <c r="B3786" s="371" t="s">
        <v>102</v>
      </c>
      <c r="C3786" s="371">
        <v>2024</v>
      </c>
      <c r="D3786" s="371" t="s">
        <v>45</v>
      </c>
      <c r="E3786" s="371">
        <v>4.2424242424242404</v>
      </c>
    </row>
    <row r="3787" spans="1:5">
      <c r="A3787" s="371">
        <v>76</v>
      </c>
      <c r="B3787" s="371" t="s">
        <v>103</v>
      </c>
      <c r="C3787" s="371">
        <v>2024</v>
      </c>
      <c r="D3787" s="371" t="s">
        <v>45</v>
      </c>
      <c r="E3787" s="371">
        <v>4.6969696969696999</v>
      </c>
    </row>
    <row r="3788" spans="1:5">
      <c r="A3788" s="371">
        <v>81</v>
      </c>
      <c r="B3788" s="371" t="s">
        <v>104</v>
      </c>
      <c r="C3788" s="371">
        <v>2024</v>
      </c>
      <c r="D3788" s="371" t="s">
        <v>45</v>
      </c>
      <c r="E3788" s="371">
        <v>8.7878787878787907</v>
      </c>
    </row>
    <row r="3789" spans="1:5">
      <c r="A3789" s="371">
        <v>85</v>
      </c>
      <c r="B3789" s="371" t="s">
        <v>105</v>
      </c>
      <c r="C3789" s="371">
        <v>2024</v>
      </c>
      <c r="D3789" s="371" t="s">
        <v>45</v>
      </c>
      <c r="E3789" s="371">
        <v>6.0606060606060597</v>
      </c>
    </row>
    <row r="3790" spans="1:5">
      <c r="A3790" s="371">
        <v>86</v>
      </c>
      <c r="B3790" s="371" t="s">
        <v>106</v>
      </c>
      <c r="C3790" s="371">
        <v>2024</v>
      </c>
      <c r="D3790" s="371" t="s">
        <v>45</v>
      </c>
      <c r="E3790" s="371">
        <v>9.3939393939393891</v>
      </c>
    </row>
    <row r="3791" spans="1:5">
      <c r="A3791" s="371">
        <v>88</v>
      </c>
      <c r="B3791" s="371" t="s">
        <v>107</v>
      </c>
      <c r="C3791" s="371">
        <v>2024</v>
      </c>
      <c r="D3791" s="371" t="s">
        <v>45</v>
      </c>
      <c r="E3791" s="371">
        <v>8.1818181818181799</v>
      </c>
    </row>
    <row r="3792" spans="1:5">
      <c r="A3792" s="371">
        <v>91</v>
      </c>
      <c r="B3792" s="371" t="s">
        <v>108</v>
      </c>
      <c r="C3792" s="371">
        <v>2024</v>
      </c>
      <c r="D3792" s="371" t="s">
        <v>45</v>
      </c>
      <c r="E3792" s="371">
        <v>9.5454545454545503</v>
      </c>
    </row>
    <row r="3793" spans="1:5">
      <c r="A3793" s="371">
        <v>94</v>
      </c>
      <c r="B3793" s="371" t="s">
        <v>109</v>
      </c>
      <c r="C3793" s="371">
        <v>2024</v>
      </c>
      <c r="D3793" s="371" t="s">
        <v>45</v>
      </c>
      <c r="E3793" s="371">
        <v>0.60606060606060597</v>
      </c>
    </row>
    <row r="3794" spans="1:5">
      <c r="A3794" s="371">
        <v>95</v>
      </c>
      <c r="B3794" s="371" t="s">
        <v>110</v>
      </c>
      <c r="C3794" s="371">
        <v>2024</v>
      </c>
      <c r="D3794" s="371" t="s">
        <v>45</v>
      </c>
      <c r="E3794" s="371">
        <v>3.7878787878787898</v>
      </c>
    </row>
    <row r="3795" spans="1:5">
      <c r="A3795" s="371">
        <v>97</v>
      </c>
      <c r="B3795" s="371" t="s">
        <v>111</v>
      </c>
      <c r="C3795" s="371">
        <v>2024</v>
      </c>
      <c r="D3795" s="371" t="s">
        <v>45</v>
      </c>
      <c r="E3795" s="371">
        <v>9.6969696969697008</v>
      </c>
    </row>
    <row r="3796" spans="1:5">
      <c r="A3796" s="371">
        <v>99</v>
      </c>
      <c r="B3796" s="371" t="s">
        <v>112</v>
      </c>
      <c r="C3796" s="371">
        <v>2024</v>
      </c>
      <c r="D3796" s="371" t="s">
        <v>45</v>
      </c>
      <c r="E3796" s="371">
        <v>6.2121212121212102</v>
      </c>
    </row>
    <row r="3797" spans="1:5">
      <c r="A3797" s="371">
        <v>5</v>
      </c>
      <c r="B3797" s="371" t="s">
        <v>79</v>
      </c>
      <c r="C3797" s="371">
        <v>2023</v>
      </c>
      <c r="D3797" s="371" t="s">
        <v>45</v>
      </c>
      <c r="E3797" s="371">
        <v>5</v>
      </c>
    </row>
    <row r="3798" spans="1:5">
      <c r="A3798" s="371">
        <v>8</v>
      </c>
      <c r="B3798" s="371" t="s">
        <v>81</v>
      </c>
      <c r="C3798" s="371">
        <v>2023</v>
      </c>
      <c r="D3798" s="371" t="s">
        <v>45</v>
      </c>
      <c r="E3798" s="371">
        <v>1.8181818181818199</v>
      </c>
    </row>
    <row r="3799" spans="1:5">
      <c r="A3799" s="371">
        <v>11</v>
      </c>
      <c r="B3799" s="371" t="s">
        <v>82</v>
      </c>
      <c r="C3799" s="371">
        <v>2023</v>
      </c>
      <c r="D3799" s="371" t="s">
        <v>45</v>
      </c>
      <c r="E3799" s="371">
        <v>9.0909090909090899</v>
      </c>
    </row>
    <row r="3800" spans="1:5">
      <c r="A3800" s="371">
        <v>13</v>
      </c>
      <c r="B3800" s="371" t="s">
        <v>83</v>
      </c>
      <c r="C3800" s="371">
        <v>2023</v>
      </c>
      <c r="D3800" s="371" t="s">
        <v>45</v>
      </c>
      <c r="E3800" s="371">
        <v>0.30303030303030298</v>
      </c>
    </row>
    <row r="3801" spans="1:5">
      <c r="A3801" s="371">
        <v>15</v>
      </c>
      <c r="B3801" s="371" t="s">
        <v>84</v>
      </c>
      <c r="C3801" s="371">
        <v>2023</v>
      </c>
      <c r="D3801" s="371" t="s">
        <v>45</v>
      </c>
      <c r="E3801" s="371">
        <v>4.39393939393939</v>
      </c>
    </row>
    <row r="3802" spans="1:5">
      <c r="A3802" s="371">
        <v>17</v>
      </c>
      <c r="B3802" s="371" t="s">
        <v>85</v>
      </c>
      <c r="C3802" s="371">
        <v>2023</v>
      </c>
      <c r="D3802" s="371" t="s">
        <v>45</v>
      </c>
      <c r="E3802" s="371">
        <v>3.0303030303030298</v>
      </c>
    </row>
    <row r="3803" spans="1:5">
      <c r="A3803" s="371">
        <v>18</v>
      </c>
      <c r="B3803" s="371" t="s">
        <v>86</v>
      </c>
      <c r="C3803" s="371">
        <v>2023</v>
      </c>
      <c r="D3803" s="371" t="s">
        <v>45</v>
      </c>
      <c r="E3803" s="371">
        <v>3.3333333333333299</v>
      </c>
    </row>
    <row r="3804" spans="1:5">
      <c r="A3804" s="371">
        <v>19</v>
      </c>
      <c r="B3804" s="371" t="s">
        <v>87</v>
      </c>
      <c r="C3804" s="371">
        <v>2023</v>
      </c>
      <c r="D3804" s="371" t="s">
        <v>45</v>
      </c>
      <c r="E3804" s="371">
        <v>1.2121212121212099</v>
      </c>
    </row>
    <row r="3805" spans="1:5">
      <c r="A3805" s="371">
        <v>20</v>
      </c>
      <c r="B3805" s="371" t="s">
        <v>88</v>
      </c>
      <c r="C3805" s="371">
        <v>2023</v>
      </c>
      <c r="D3805" s="371" t="s">
        <v>45</v>
      </c>
      <c r="E3805" s="371">
        <v>1.6666666666666701</v>
      </c>
    </row>
    <row r="3806" spans="1:5">
      <c r="A3806" s="371">
        <v>23</v>
      </c>
      <c r="B3806" s="371" t="s">
        <v>89</v>
      </c>
      <c r="C3806" s="371">
        <v>2023</v>
      </c>
      <c r="D3806" s="371" t="s">
        <v>45</v>
      </c>
      <c r="E3806" s="371">
        <v>2.2727272727272698</v>
      </c>
    </row>
    <row r="3807" spans="1:5">
      <c r="A3807" s="371">
        <v>25</v>
      </c>
      <c r="B3807" s="371" t="s">
        <v>90</v>
      </c>
      <c r="C3807" s="371">
        <v>2023</v>
      </c>
      <c r="D3807" s="371" t="s">
        <v>45</v>
      </c>
      <c r="E3807" s="371">
        <v>6.6666666666666696</v>
      </c>
    </row>
    <row r="3808" spans="1:5">
      <c r="A3808" s="371">
        <v>27</v>
      </c>
      <c r="B3808" s="371" t="s">
        <v>91</v>
      </c>
      <c r="C3808" s="371">
        <v>2023</v>
      </c>
      <c r="D3808" s="371" t="s">
        <v>45</v>
      </c>
      <c r="E3808" s="371">
        <v>1.9696969696969699</v>
      </c>
    </row>
    <row r="3809" spans="1:5">
      <c r="A3809" s="371">
        <v>41</v>
      </c>
      <c r="B3809" s="371" t="s">
        <v>92</v>
      </c>
      <c r="C3809" s="371">
        <v>2023</v>
      </c>
      <c r="D3809" s="371" t="s">
        <v>45</v>
      </c>
      <c r="E3809" s="371">
        <v>3.4848484848484902</v>
      </c>
    </row>
    <row r="3810" spans="1:5">
      <c r="A3810" s="371">
        <v>44</v>
      </c>
      <c r="B3810" s="371" t="s">
        <v>93</v>
      </c>
      <c r="C3810" s="371">
        <v>2023</v>
      </c>
      <c r="D3810" s="371" t="s">
        <v>45</v>
      </c>
      <c r="E3810" s="371">
        <v>5.4545454545454497</v>
      </c>
    </row>
    <row r="3811" spans="1:5">
      <c r="A3811" s="371">
        <v>47</v>
      </c>
      <c r="B3811" s="371" t="s">
        <v>94</v>
      </c>
      <c r="C3811" s="371">
        <v>2023</v>
      </c>
      <c r="D3811" s="371" t="s">
        <v>45</v>
      </c>
      <c r="E3811" s="371">
        <v>0.15151515151515199</v>
      </c>
    </row>
    <row r="3812" spans="1:5">
      <c r="A3812" s="371">
        <v>50</v>
      </c>
      <c r="B3812" s="371" t="s">
        <v>95</v>
      </c>
      <c r="C3812" s="371">
        <v>2023</v>
      </c>
      <c r="D3812" s="371" t="s">
        <v>45</v>
      </c>
      <c r="E3812" s="371">
        <v>6.8181818181818201</v>
      </c>
    </row>
    <row r="3813" spans="1:5">
      <c r="A3813" s="371">
        <v>52</v>
      </c>
      <c r="B3813" s="371" t="s">
        <v>96</v>
      </c>
      <c r="C3813" s="371">
        <v>2023</v>
      </c>
      <c r="D3813" s="371" t="s">
        <v>45</v>
      </c>
      <c r="E3813" s="371">
        <v>5.7575757575757596</v>
      </c>
    </row>
    <row r="3814" spans="1:5">
      <c r="A3814" s="371">
        <v>54</v>
      </c>
      <c r="B3814" s="371" t="s">
        <v>97</v>
      </c>
      <c r="C3814" s="371">
        <v>2023</v>
      </c>
      <c r="D3814" s="371" t="s">
        <v>45</v>
      </c>
      <c r="E3814" s="371">
        <v>4.5454545454545396</v>
      </c>
    </row>
    <row r="3815" spans="1:5">
      <c r="A3815" s="371">
        <v>63</v>
      </c>
      <c r="B3815" s="371" t="s">
        <v>98</v>
      </c>
      <c r="C3815" s="371">
        <v>2023</v>
      </c>
      <c r="D3815" s="371" t="s">
        <v>45</v>
      </c>
      <c r="E3815" s="371">
        <v>5.3030303030303001</v>
      </c>
    </row>
    <row r="3816" spans="1:5">
      <c r="A3816" s="371">
        <v>66</v>
      </c>
      <c r="B3816" s="371" t="s">
        <v>99</v>
      </c>
      <c r="C3816" s="371">
        <v>2023</v>
      </c>
      <c r="D3816" s="371" t="s">
        <v>45</v>
      </c>
      <c r="E3816" s="371">
        <v>4.8484848484848504</v>
      </c>
    </row>
    <row r="3817" spans="1:5">
      <c r="A3817" s="371">
        <v>68</v>
      </c>
      <c r="B3817" s="371" t="s">
        <v>100</v>
      </c>
      <c r="C3817" s="371">
        <v>2023</v>
      </c>
      <c r="D3817" s="371" t="s">
        <v>45</v>
      </c>
      <c r="E3817" s="371">
        <v>7.1212121212121202</v>
      </c>
    </row>
    <row r="3818" spans="1:5">
      <c r="A3818" s="371">
        <v>70</v>
      </c>
      <c r="B3818" s="371" t="s">
        <v>101</v>
      </c>
      <c r="C3818" s="371">
        <v>2023</v>
      </c>
      <c r="D3818" s="371" t="s">
        <v>45</v>
      </c>
      <c r="E3818" s="371">
        <v>1.36363636363636</v>
      </c>
    </row>
    <row r="3819" spans="1:5">
      <c r="A3819" s="371">
        <v>73</v>
      </c>
      <c r="B3819" s="371" t="s">
        <v>102</v>
      </c>
      <c r="C3819" s="371">
        <v>2023</v>
      </c>
      <c r="D3819" s="371" t="s">
        <v>45</v>
      </c>
      <c r="E3819" s="371">
        <v>2.8787878787878798</v>
      </c>
    </row>
    <row r="3820" spans="1:5">
      <c r="A3820" s="371">
        <v>76</v>
      </c>
      <c r="B3820" s="371" t="s">
        <v>103</v>
      </c>
      <c r="C3820" s="371">
        <v>2023</v>
      </c>
      <c r="D3820" s="371" t="s">
        <v>45</v>
      </c>
      <c r="E3820" s="371">
        <v>4.0909090909090899</v>
      </c>
    </row>
    <row r="3821" spans="1:5">
      <c r="A3821" s="371">
        <v>81</v>
      </c>
      <c r="B3821" s="371" t="s">
        <v>104</v>
      </c>
      <c r="C3821" s="371">
        <v>2023</v>
      </c>
      <c r="D3821" s="371" t="s">
        <v>45</v>
      </c>
      <c r="E3821" s="371">
        <v>9.8484848484848495</v>
      </c>
    </row>
    <row r="3822" spans="1:5">
      <c r="A3822" s="371">
        <v>85</v>
      </c>
      <c r="B3822" s="371" t="s">
        <v>105</v>
      </c>
      <c r="C3822" s="371">
        <v>2023</v>
      </c>
      <c r="D3822" s="371" t="s">
        <v>45</v>
      </c>
      <c r="E3822" s="371">
        <v>5.9090909090909101</v>
      </c>
    </row>
    <row r="3823" spans="1:5">
      <c r="A3823" s="371">
        <v>86</v>
      </c>
      <c r="B3823" s="371" t="s">
        <v>106</v>
      </c>
      <c r="C3823" s="371">
        <v>2023</v>
      </c>
      <c r="D3823" s="371" t="s">
        <v>45</v>
      </c>
      <c r="E3823" s="371">
        <v>8.0303030303030294</v>
      </c>
    </row>
    <row r="3824" spans="1:5">
      <c r="A3824" s="371">
        <v>88</v>
      </c>
      <c r="B3824" s="371" t="s">
        <v>107</v>
      </c>
      <c r="C3824" s="371">
        <v>2023</v>
      </c>
      <c r="D3824" s="371" t="s">
        <v>45</v>
      </c>
      <c r="E3824" s="371">
        <v>8.9393939393939394</v>
      </c>
    </row>
    <row r="3825" spans="1:5">
      <c r="A3825" s="371">
        <v>91</v>
      </c>
      <c r="B3825" s="371" t="s">
        <v>108</v>
      </c>
      <c r="C3825" s="371">
        <v>2023</v>
      </c>
      <c r="D3825" s="371" t="s">
        <v>45</v>
      </c>
      <c r="E3825" s="371">
        <v>10</v>
      </c>
    </row>
    <row r="3826" spans="1:5">
      <c r="A3826" s="371">
        <v>94</v>
      </c>
      <c r="B3826" s="371" t="s">
        <v>109</v>
      </c>
      <c r="C3826" s="371">
        <v>2023</v>
      </c>
      <c r="D3826" s="371" t="s">
        <v>45</v>
      </c>
      <c r="E3826" s="371">
        <v>8.6363636363636402</v>
      </c>
    </row>
    <row r="3827" spans="1:5">
      <c r="A3827" s="371">
        <v>95</v>
      </c>
      <c r="B3827" s="371" t="s">
        <v>110</v>
      </c>
      <c r="C3827" s="371">
        <v>2023</v>
      </c>
      <c r="D3827" s="371" t="s">
        <v>45</v>
      </c>
      <c r="E3827" s="371">
        <v>5.1515151515151496</v>
      </c>
    </row>
    <row r="3828" spans="1:5">
      <c r="A3828" s="371">
        <v>97</v>
      </c>
      <c r="B3828" s="371" t="s">
        <v>111</v>
      </c>
      <c r="C3828" s="371">
        <v>2023</v>
      </c>
      <c r="D3828" s="371" t="s">
        <v>45</v>
      </c>
      <c r="E3828" s="371">
        <v>8.4848484848484809</v>
      </c>
    </row>
    <row r="3829" spans="1:5">
      <c r="A3829" s="371">
        <v>99</v>
      </c>
      <c r="B3829" s="371" t="s">
        <v>112</v>
      </c>
      <c r="C3829" s="371">
        <v>2023</v>
      </c>
      <c r="D3829" s="371" t="s">
        <v>45</v>
      </c>
      <c r="E3829" s="371">
        <v>3.6363636363636398</v>
      </c>
    </row>
    <row r="3830" spans="1:5">
      <c r="A3830" s="371">
        <v>5</v>
      </c>
      <c r="B3830" s="371" t="s">
        <v>79</v>
      </c>
      <c r="C3830" s="371">
        <v>2024</v>
      </c>
      <c r="D3830" s="371" t="s">
        <v>46</v>
      </c>
      <c r="E3830" s="371">
        <v>5.9090909090909101</v>
      </c>
    </row>
    <row r="3831" spans="1:5">
      <c r="A3831" s="371">
        <v>8</v>
      </c>
      <c r="B3831" s="371" t="s">
        <v>81</v>
      </c>
      <c r="C3831" s="371">
        <v>2024</v>
      </c>
      <c r="D3831" s="371" t="s">
        <v>46</v>
      </c>
      <c r="E3831" s="371">
        <v>4.0909090909090899</v>
      </c>
    </row>
    <row r="3832" spans="1:5">
      <c r="A3832" s="371">
        <v>11</v>
      </c>
      <c r="B3832" s="371" t="s">
        <v>82</v>
      </c>
      <c r="C3832" s="371">
        <v>2024</v>
      </c>
      <c r="D3832" s="371" t="s">
        <v>46</v>
      </c>
      <c r="E3832" s="371">
        <v>7.8787878787878798</v>
      </c>
    </row>
    <row r="3833" spans="1:5">
      <c r="A3833" s="371">
        <v>13</v>
      </c>
      <c r="B3833" s="371" t="s">
        <v>83</v>
      </c>
      <c r="C3833" s="371">
        <v>2024</v>
      </c>
      <c r="D3833" s="371" t="s">
        <v>46</v>
      </c>
      <c r="E3833" s="371">
        <v>0.60606060606060597</v>
      </c>
    </row>
    <row r="3834" spans="1:5">
      <c r="A3834" s="371">
        <v>15</v>
      </c>
      <c r="B3834" s="371" t="s">
        <v>84</v>
      </c>
      <c r="C3834" s="371">
        <v>2024</v>
      </c>
      <c r="D3834" s="371" t="s">
        <v>46</v>
      </c>
      <c r="E3834" s="371">
        <v>5</v>
      </c>
    </row>
    <row r="3835" spans="1:5">
      <c r="A3835" s="371">
        <v>17</v>
      </c>
      <c r="B3835" s="371" t="s">
        <v>85</v>
      </c>
      <c r="C3835" s="371">
        <v>2024</v>
      </c>
      <c r="D3835" s="371" t="s">
        <v>46</v>
      </c>
      <c r="E3835" s="371">
        <v>5.3030303030303001</v>
      </c>
    </row>
    <row r="3836" spans="1:5">
      <c r="A3836" s="371">
        <v>18</v>
      </c>
      <c r="B3836" s="371" t="s">
        <v>86</v>
      </c>
      <c r="C3836" s="371">
        <v>2024</v>
      </c>
      <c r="D3836" s="371" t="s">
        <v>46</v>
      </c>
      <c r="E3836" s="371">
        <v>1.51515151515152</v>
      </c>
    </row>
    <row r="3837" spans="1:5">
      <c r="A3837" s="371">
        <v>19</v>
      </c>
      <c r="B3837" s="371" t="s">
        <v>87</v>
      </c>
      <c r="C3837" s="371">
        <v>2024</v>
      </c>
      <c r="D3837" s="371" t="s">
        <v>46</v>
      </c>
      <c r="E3837" s="371">
        <v>0.75757575757575801</v>
      </c>
    </row>
    <row r="3838" spans="1:5">
      <c r="A3838" s="371">
        <v>20</v>
      </c>
      <c r="B3838" s="371" t="s">
        <v>88</v>
      </c>
      <c r="C3838" s="371">
        <v>2024</v>
      </c>
      <c r="D3838" s="371" t="s">
        <v>46</v>
      </c>
      <c r="E3838" s="371">
        <v>2.4242424242424199</v>
      </c>
    </row>
    <row r="3839" spans="1:5">
      <c r="A3839" s="371">
        <v>23</v>
      </c>
      <c r="B3839" s="371" t="s">
        <v>89</v>
      </c>
      <c r="C3839" s="371">
        <v>2024</v>
      </c>
      <c r="D3839" s="371" t="s">
        <v>46</v>
      </c>
      <c r="E3839" s="371">
        <v>1.2121212121212099</v>
      </c>
    </row>
    <row r="3840" spans="1:5">
      <c r="A3840" s="371">
        <v>25</v>
      </c>
      <c r="B3840" s="371" t="s">
        <v>90</v>
      </c>
      <c r="C3840" s="371">
        <v>2024</v>
      </c>
      <c r="D3840" s="371" t="s">
        <v>46</v>
      </c>
      <c r="E3840" s="371">
        <v>6.9696969696969697</v>
      </c>
    </row>
    <row r="3841" spans="1:5">
      <c r="A3841" s="371">
        <v>27</v>
      </c>
      <c r="B3841" s="371" t="s">
        <v>91</v>
      </c>
      <c r="C3841" s="371">
        <v>2024</v>
      </c>
      <c r="D3841" s="371" t="s">
        <v>46</v>
      </c>
      <c r="E3841" s="371">
        <v>3.7878787878787898</v>
      </c>
    </row>
    <row r="3842" spans="1:5">
      <c r="A3842" s="371">
        <v>41</v>
      </c>
      <c r="B3842" s="371" t="s">
        <v>92</v>
      </c>
      <c r="C3842" s="371">
        <v>2024</v>
      </c>
      <c r="D3842" s="371" t="s">
        <v>46</v>
      </c>
      <c r="E3842" s="371">
        <v>1.6666666666666701</v>
      </c>
    </row>
    <row r="3843" spans="1:5">
      <c r="A3843" s="371">
        <v>44</v>
      </c>
      <c r="B3843" s="371" t="s">
        <v>93</v>
      </c>
      <c r="C3843" s="371">
        <v>2024</v>
      </c>
      <c r="D3843" s="371" t="s">
        <v>46</v>
      </c>
      <c r="E3843" s="371">
        <v>3.1818181818181799</v>
      </c>
    </row>
    <row r="3844" spans="1:5">
      <c r="A3844" s="371">
        <v>47</v>
      </c>
      <c r="B3844" s="371" t="s">
        <v>94</v>
      </c>
      <c r="C3844" s="371">
        <v>2024</v>
      </c>
      <c r="D3844" s="371" t="s">
        <v>46</v>
      </c>
      <c r="E3844" s="371">
        <v>1.8181818181818199</v>
      </c>
    </row>
    <row r="3845" spans="1:5">
      <c r="A3845" s="371">
        <v>50</v>
      </c>
      <c r="B3845" s="371" t="s">
        <v>95</v>
      </c>
      <c r="C3845" s="371">
        <v>2024</v>
      </c>
      <c r="D3845" s="371" t="s">
        <v>46</v>
      </c>
      <c r="E3845" s="371">
        <v>4.2424242424242404</v>
      </c>
    </row>
    <row r="3846" spans="1:5">
      <c r="A3846" s="371">
        <v>52</v>
      </c>
      <c r="B3846" s="371" t="s">
        <v>96</v>
      </c>
      <c r="C3846" s="371">
        <v>2024</v>
      </c>
      <c r="D3846" s="371" t="s">
        <v>46</v>
      </c>
      <c r="E3846" s="371">
        <v>0.90909090909090895</v>
      </c>
    </row>
    <row r="3847" spans="1:5">
      <c r="A3847" s="371">
        <v>54</v>
      </c>
      <c r="B3847" s="371" t="s">
        <v>97</v>
      </c>
      <c r="C3847" s="371">
        <v>2024</v>
      </c>
      <c r="D3847" s="371" t="s">
        <v>46</v>
      </c>
      <c r="E3847" s="371">
        <v>2.7272727272727302</v>
      </c>
    </row>
    <row r="3848" spans="1:5">
      <c r="A3848" s="371">
        <v>63</v>
      </c>
      <c r="B3848" s="371" t="s">
        <v>98</v>
      </c>
      <c r="C3848" s="371">
        <v>2024</v>
      </c>
      <c r="D3848" s="371" t="s">
        <v>46</v>
      </c>
      <c r="E3848" s="371">
        <v>6.2121212121212102</v>
      </c>
    </row>
    <row r="3849" spans="1:5">
      <c r="A3849" s="371">
        <v>66</v>
      </c>
      <c r="B3849" s="371" t="s">
        <v>99</v>
      </c>
      <c r="C3849" s="371">
        <v>2024</v>
      </c>
      <c r="D3849" s="371" t="s">
        <v>46</v>
      </c>
      <c r="E3849" s="371">
        <v>5.60606060606061</v>
      </c>
    </row>
    <row r="3850" spans="1:5">
      <c r="A3850" s="371">
        <v>68</v>
      </c>
      <c r="B3850" s="371" t="s">
        <v>100</v>
      </c>
      <c r="C3850" s="371">
        <v>2024</v>
      </c>
      <c r="D3850" s="371" t="s">
        <v>46</v>
      </c>
      <c r="E3850" s="371">
        <v>4.5454545454545396</v>
      </c>
    </row>
    <row r="3851" spans="1:5">
      <c r="A3851" s="371">
        <v>70</v>
      </c>
      <c r="B3851" s="371" t="s">
        <v>101</v>
      </c>
      <c r="C3851" s="371">
        <v>2024</v>
      </c>
      <c r="D3851" s="371" t="s">
        <v>46</v>
      </c>
      <c r="E3851" s="371">
        <v>0.30303030303030298</v>
      </c>
    </row>
    <row r="3852" spans="1:5">
      <c r="A3852" s="371">
        <v>73</v>
      </c>
      <c r="B3852" s="371" t="s">
        <v>102</v>
      </c>
      <c r="C3852" s="371">
        <v>2024</v>
      </c>
      <c r="D3852" s="371" t="s">
        <v>46</v>
      </c>
      <c r="E3852" s="371">
        <v>3.3333333333333299</v>
      </c>
    </row>
    <row r="3853" spans="1:5">
      <c r="A3853" s="371">
        <v>76</v>
      </c>
      <c r="B3853" s="371" t="s">
        <v>103</v>
      </c>
      <c r="C3853" s="371">
        <v>2024</v>
      </c>
      <c r="D3853" s="371" t="s">
        <v>46</v>
      </c>
      <c r="E3853" s="371">
        <v>6.8181818181818201</v>
      </c>
    </row>
    <row r="3854" spans="1:5">
      <c r="A3854" s="371">
        <v>81</v>
      </c>
      <c r="B3854" s="371" t="s">
        <v>104</v>
      </c>
      <c r="C3854" s="371">
        <v>2024</v>
      </c>
      <c r="D3854" s="371" t="s">
        <v>46</v>
      </c>
      <c r="E3854" s="371">
        <v>9.2424242424242404</v>
      </c>
    </row>
    <row r="3855" spans="1:5">
      <c r="A3855" s="371">
        <v>85</v>
      </c>
      <c r="B3855" s="371" t="s">
        <v>105</v>
      </c>
      <c r="C3855" s="371">
        <v>2024</v>
      </c>
      <c r="D3855" s="371" t="s">
        <v>46</v>
      </c>
      <c r="E3855" s="371">
        <v>8.6363636363636402</v>
      </c>
    </row>
    <row r="3856" spans="1:5">
      <c r="A3856" s="371">
        <v>86</v>
      </c>
      <c r="B3856" s="371" t="s">
        <v>106</v>
      </c>
      <c r="C3856" s="371">
        <v>2024</v>
      </c>
      <c r="D3856" s="371" t="s">
        <v>46</v>
      </c>
      <c r="E3856" s="371">
        <v>9.8484848484848495</v>
      </c>
    </row>
    <row r="3857" spans="1:5">
      <c r="A3857" s="371">
        <v>88</v>
      </c>
      <c r="B3857" s="371" t="s">
        <v>107</v>
      </c>
      <c r="C3857" s="371">
        <v>2024</v>
      </c>
      <c r="D3857" s="371" t="s">
        <v>46</v>
      </c>
      <c r="E3857" s="371">
        <v>7.7272727272727302</v>
      </c>
    </row>
    <row r="3858" spans="1:5">
      <c r="A3858" s="371">
        <v>91</v>
      </c>
      <c r="B3858" s="371" t="s">
        <v>108</v>
      </c>
      <c r="C3858" s="371">
        <v>2024</v>
      </c>
      <c r="D3858" s="371" t="s">
        <v>46</v>
      </c>
      <c r="E3858" s="371">
        <v>7.5757575757575797</v>
      </c>
    </row>
    <row r="3859" spans="1:5">
      <c r="A3859" s="371">
        <v>94</v>
      </c>
      <c r="B3859" s="371" t="s">
        <v>109</v>
      </c>
      <c r="C3859" s="371">
        <v>2024</v>
      </c>
      <c r="D3859" s="371" t="s">
        <v>46</v>
      </c>
      <c r="E3859" s="371">
        <v>6.5151515151515103</v>
      </c>
    </row>
    <row r="3860" spans="1:5">
      <c r="A3860" s="371">
        <v>95</v>
      </c>
      <c r="B3860" s="371" t="s">
        <v>110</v>
      </c>
      <c r="C3860" s="371">
        <v>2024</v>
      </c>
      <c r="D3860" s="371" t="s">
        <v>46</v>
      </c>
      <c r="E3860" s="371">
        <v>8.0303030303030294</v>
      </c>
    </row>
    <row r="3861" spans="1:5">
      <c r="A3861" s="371">
        <v>97</v>
      </c>
      <c r="B3861" s="371" t="s">
        <v>111</v>
      </c>
      <c r="C3861" s="371">
        <v>2024</v>
      </c>
      <c r="D3861" s="371" t="s">
        <v>46</v>
      </c>
      <c r="E3861" s="371">
        <v>8.9393939393939394</v>
      </c>
    </row>
    <row r="3862" spans="1:5">
      <c r="A3862" s="371">
        <v>99</v>
      </c>
      <c r="B3862" s="371" t="s">
        <v>112</v>
      </c>
      <c r="C3862" s="371">
        <v>2024</v>
      </c>
      <c r="D3862" s="371" t="s">
        <v>46</v>
      </c>
      <c r="E3862" s="371">
        <v>9.3939393939393891</v>
      </c>
    </row>
    <row r="3863" spans="1:5">
      <c r="A3863" s="371">
        <v>5</v>
      </c>
      <c r="B3863" s="371" t="s">
        <v>79</v>
      </c>
      <c r="C3863" s="371">
        <v>2023</v>
      </c>
      <c r="D3863" s="371" t="s">
        <v>46</v>
      </c>
      <c r="E3863" s="371">
        <v>5.7575757575757596</v>
      </c>
    </row>
    <row r="3864" spans="1:5">
      <c r="A3864" s="371">
        <v>8</v>
      </c>
      <c r="B3864" s="371" t="s">
        <v>81</v>
      </c>
      <c r="C3864" s="371">
        <v>2023</v>
      </c>
      <c r="D3864" s="371" t="s">
        <v>46</v>
      </c>
      <c r="E3864" s="371">
        <v>3.6363636363636398</v>
      </c>
    </row>
    <row r="3865" spans="1:5">
      <c r="A3865" s="371">
        <v>11</v>
      </c>
      <c r="B3865" s="371" t="s">
        <v>82</v>
      </c>
      <c r="C3865" s="371">
        <v>2023</v>
      </c>
      <c r="D3865" s="371" t="s">
        <v>46</v>
      </c>
      <c r="E3865" s="371">
        <v>8.4848484848484809</v>
      </c>
    </row>
    <row r="3866" spans="1:5">
      <c r="A3866" s="371">
        <v>13</v>
      </c>
      <c r="B3866" s="371" t="s">
        <v>83</v>
      </c>
      <c r="C3866" s="371">
        <v>2023</v>
      </c>
      <c r="D3866" s="371" t="s">
        <v>46</v>
      </c>
      <c r="E3866" s="371">
        <v>1.9696969696969699</v>
      </c>
    </row>
    <row r="3867" spans="1:5">
      <c r="A3867" s="371">
        <v>15</v>
      </c>
      <c r="B3867" s="371" t="s">
        <v>84</v>
      </c>
      <c r="C3867" s="371">
        <v>2023</v>
      </c>
      <c r="D3867" s="371" t="s">
        <v>46</v>
      </c>
      <c r="E3867" s="371">
        <v>5.4545454545454497</v>
      </c>
    </row>
    <row r="3868" spans="1:5">
      <c r="A3868" s="371">
        <v>17</v>
      </c>
      <c r="B3868" s="371" t="s">
        <v>85</v>
      </c>
      <c r="C3868" s="371">
        <v>2023</v>
      </c>
      <c r="D3868" s="371" t="s">
        <v>46</v>
      </c>
      <c r="E3868" s="371">
        <v>5.1515151515151496</v>
      </c>
    </row>
    <row r="3869" spans="1:5">
      <c r="A3869" s="371">
        <v>18</v>
      </c>
      <c r="B3869" s="371" t="s">
        <v>86</v>
      </c>
      <c r="C3869" s="371">
        <v>2023</v>
      </c>
      <c r="D3869" s="371" t="s">
        <v>46</v>
      </c>
      <c r="E3869" s="371">
        <v>3.0303030303030298</v>
      </c>
    </row>
    <row r="3870" spans="1:5">
      <c r="A3870" s="371">
        <v>19</v>
      </c>
      <c r="B3870" s="371" t="s">
        <v>87</v>
      </c>
      <c r="C3870" s="371">
        <v>2023</v>
      </c>
      <c r="D3870" s="371" t="s">
        <v>46</v>
      </c>
      <c r="E3870" s="371">
        <v>2.5757575757575801</v>
      </c>
    </row>
    <row r="3871" spans="1:5">
      <c r="A3871" s="371">
        <v>20</v>
      </c>
      <c r="B3871" s="371" t="s">
        <v>88</v>
      </c>
      <c r="C3871" s="371">
        <v>2023</v>
      </c>
      <c r="D3871" s="371" t="s">
        <v>46</v>
      </c>
      <c r="E3871" s="371">
        <v>2.8787878787878798</v>
      </c>
    </row>
    <row r="3872" spans="1:5">
      <c r="A3872" s="371">
        <v>23</v>
      </c>
      <c r="B3872" s="371" t="s">
        <v>89</v>
      </c>
      <c r="C3872" s="371">
        <v>2023</v>
      </c>
      <c r="D3872" s="371" t="s">
        <v>46</v>
      </c>
      <c r="E3872" s="371">
        <v>0.45454545454545497</v>
      </c>
    </row>
    <row r="3873" spans="1:5">
      <c r="A3873" s="371">
        <v>25</v>
      </c>
      <c r="B3873" s="371" t="s">
        <v>90</v>
      </c>
      <c r="C3873" s="371">
        <v>2023</v>
      </c>
      <c r="D3873" s="371" t="s">
        <v>46</v>
      </c>
      <c r="E3873" s="371">
        <v>6.6666666666666696</v>
      </c>
    </row>
    <row r="3874" spans="1:5">
      <c r="A3874" s="371">
        <v>27</v>
      </c>
      <c r="B3874" s="371" t="s">
        <v>91</v>
      </c>
      <c r="C3874" s="371">
        <v>2023</v>
      </c>
      <c r="D3874" s="371" t="s">
        <v>46</v>
      </c>
      <c r="E3874" s="371">
        <v>4.6969696969696999</v>
      </c>
    </row>
    <row r="3875" spans="1:5">
      <c r="A3875" s="371">
        <v>41</v>
      </c>
      <c r="B3875" s="371" t="s">
        <v>92</v>
      </c>
      <c r="C3875" s="371">
        <v>2023</v>
      </c>
      <c r="D3875" s="371" t="s">
        <v>46</v>
      </c>
      <c r="E3875" s="371">
        <v>1.36363636363636</v>
      </c>
    </row>
    <row r="3876" spans="1:5">
      <c r="A3876" s="371">
        <v>44</v>
      </c>
      <c r="B3876" s="371" t="s">
        <v>93</v>
      </c>
      <c r="C3876" s="371">
        <v>2023</v>
      </c>
      <c r="D3876" s="371" t="s">
        <v>46</v>
      </c>
      <c r="E3876" s="371">
        <v>3.4848484848484902</v>
      </c>
    </row>
    <row r="3877" spans="1:5">
      <c r="A3877" s="371">
        <v>47</v>
      </c>
      <c r="B3877" s="371" t="s">
        <v>94</v>
      </c>
      <c r="C3877" s="371">
        <v>2023</v>
      </c>
      <c r="D3877" s="371" t="s">
        <v>46</v>
      </c>
      <c r="E3877" s="371">
        <v>2.1212121212121202</v>
      </c>
    </row>
    <row r="3878" spans="1:5">
      <c r="A3878" s="371">
        <v>50</v>
      </c>
      <c r="B3878" s="371" t="s">
        <v>95</v>
      </c>
      <c r="C3878" s="371">
        <v>2023</v>
      </c>
      <c r="D3878" s="371" t="s">
        <v>46</v>
      </c>
      <c r="E3878" s="371">
        <v>4.39393939393939</v>
      </c>
    </row>
    <row r="3879" spans="1:5">
      <c r="A3879" s="371">
        <v>52</v>
      </c>
      <c r="B3879" s="371" t="s">
        <v>96</v>
      </c>
      <c r="C3879" s="371">
        <v>2023</v>
      </c>
      <c r="D3879" s="371" t="s">
        <v>46</v>
      </c>
      <c r="E3879" s="371">
        <v>1.0606060606060601</v>
      </c>
    </row>
    <row r="3880" spans="1:5">
      <c r="A3880" s="371">
        <v>54</v>
      </c>
      <c r="B3880" s="371" t="s">
        <v>97</v>
      </c>
      <c r="C3880" s="371">
        <v>2023</v>
      </c>
      <c r="D3880" s="371" t="s">
        <v>46</v>
      </c>
      <c r="E3880" s="371">
        <v>2.2727272727272698</v>
      </c>
    </row>
    <row r="3881" spans="1:5">
      <c r="A3881" s="371">
        <v>63</v>
      </c>
      <c r="B3881" s="371" t="s">
        <v>98</v>
      </c>
      <c r="C3881" s="371">
        <v>2023</v>
      </c>
      <c r="D3881" s="371" t="s">
        <v>46</v>
      </c>
      <c r="E3881" s="371">
        <v>6.3636363636363598</v>
      </c>
    </row>
    <row r="3882" spans="1:5">
      <c r="A3882" s="371">
        <v>66</v>
      </c>
      <c r="B3882" s="371" t="s">
        <v>99</v>
      </c>
      <c r="C3882" s="371">
        <v>2023</v>
      </c>
      <c r="D3882" s="371" t="s">
        <v>46</v>
      </c>
      <c r="E3882" s="371">
        <v>6.0606060606060597</v>
      </c>
    </row>
    <row r="3883" spans="1:5">
      <c r="A3883" s="371">
        <v>68</v>
      </c>
      <c r="B3883" s="371" t="s">
        <v>100</v>
      </c>
      <c r="C3883" s="371">
        <v>2023</v>
      </c>
      <c r="D3883" s="371" t="s">
        <v>46</v>
      </c>
      <c r="E3883" s="371">
        <v>4.8484848484848504</v>
      </c>
    </row>
    <row r="3884" spans="1:5">
      <c r="A3884" s="371">
        <v>70</v>
      </c>
      <c r="B3884" s="371" t="s">
        <v>101</v>
      </c>
      <c r="C3884" s="371">
        <v>2023</v>
      </c>
      <c r="D3884" s="371" t="s">
        <v>46</v>
      </c>
      <c r="E3884" s="371">
        <v>0.15151515151515199</v>
      </c>
    </row>
    <row r="3885" spans="1:5">
      <c r="A3885" s="371">
        <v>73</v>
      </c>
      <c r="B3885" s="371" t="s">
        <v>102</v>
      </c>
      <c r="C3885" s="371">
        <v>2023</v>
      </c>
      <c r="D3885" s="371" t="s">
        <v>46</v>
      </c>
      <c r="E3885" s="371">
        <v>3.9393939393939399</v>
      </c>
    </row>
    <row r="3886" spans="1:5">
      <c r="A3886" s="371">
        <v>76</v>
      </c>
      <c r="B3886" s="371" t="s">
        <v>103</v>
      </c>
      <c r="C3886" s="371">
        <v>2023</v>
      </c>
      <c r="D3886" s="371" t="s">
        <v>46</v>
      </c>
      <c r="E3886" s="371">
        <v>7.1212121212121202</v>
      </c>
    </row>
    <row r="3887" spans="1:5">
      <c r="A3887" s="371">
        <v>81</v>
      </c>
      <c r="B3887" s="371" t="s">
        <v>104</v>
      </c>
      <c r="C3887" s="371">
        <v>2023</v>
      </c>
      <c r="D3887" s="371" t="s">
        <v>46</v>
      </c>
      <c r="E3887" s="371">
        <v>9.0909090909090899</v>
      </c>
    </row>
    <row r="3888" spans="1:5">
      <c r="A3888" s="371">
        <v>85</v>
      </c>
      <c r="B3888" s="371" t="s">
        <v>105</v>
      </c>
      <c r="C3888" s="371">
        <v>2023</v>
      </c>
      <c r="D3888" s="371" t="s">
        <v>46</v>
      </c>
      <c r="E3888" s="371">
        <v>9.6969696969697008</v>
      </c>
    </row>
    <row r="3889" spans="1:5">
      <c r="A3889" s="371">
        <v>86</v>
      </c>
      <c r="B3889" s="371" t="s">
        <v>106</v>
      </c>
      <c r="C3889" s="371">
        <v>2023</v>
      </c>
      <c r="D3889" s="371" t="s">
        <v>46</v>
      </c>
      <c r="E3889" s="371">
        <v>10</v>
      </c>
    </row>
    <row r="3890" spans="1:5">
      <c r="A3890" s="371">
        <v>88</v>
      </c>
      <c r="B3890" s="371" t="s">
        <v>107</v>
      </c>
      <c r="C3890" s="371">
        <v>2023</v>
      </c>
      <c r="D3890" s="371" t="s">
        <v>46</v>
      </c>
      <c r="E3890" s="371">
        <v>7.4242424242424203</v>
      </c>
    </row>
    <row r="3891" spans="1:5">
      <c r="A3891" s="371">
        <v>91</v>
      </c>
      <c r="B3891" s="371" t="s">
        <v>108</v>
      </c>
      <c r="C3891" s="371">
        <v>2023</v>
      </c>
      <c r="D3891" s="371" t="s">
        <v>46</v>
      </c>
      <c r="E3891" s="371">
        <v>8.1818181818181799</v>
      </c>
    </row>
    <row r="3892" spans="1:5">
      <c r="A3892" s="371">
        <v>94</v>
      </c>
      <c r="B3892" s="371" t="s">
        <v>109</v>
      </c>
      <c r="C3892" s="371">
        <v>2023</v>
      </c>
      <c r="D3892" s="371" t="s">
        <v>46</v>
      </c>
      <c r="E3892" s="371">
        <v>7.2727272727272698</v>
      </c>
    </row>
    <row r="3893" spans="1:5">
      <c r="A3893" s="371">
        <v>95</v>
      </c>
      <c r="B3893" s="371" t="s">
        <v>110</v>
      </c>
      <c r="C3893" s="371">
        <v>2023</v>
      </c>
      <c r="D3893" s="371" t="s">
        <v>46</v>
      </c>
      <c r="E3893" s="371">
        <v>8.3333333333333304</v>
      </c>
    </row>
    <row r="3894" spans="1:5">
      <c r="A3894" s="371">
        <v>97</v>
      </c>
      <c r="B3894" s="371" t="s">
        <v>111</v>
      </c>
      <c r="C3894" s="371">
        <v>2023</v>
      </c>
      <c r="D3894" s="371" t="s">
        <v>46</v>
      </c>
      <c r="E3894" s="371">
        <v>8.7878787878787907</v>
      </c>
    </row>
    <row r="3895" spans="1:5">
      <c r="A3895" s="371">
        <v>99</v>
      </c>
      <c r="B3895" s="371" t="s">
        <v>112</v>
      </c>
      <c r="C3895" s="371">
        <v>2023</v>
      </c>
      <c r="D3895" s="371" t="s">
        <v>46</v>
      </c>
      <c r="E3895" s="371">
        <v>9.5454545454545503</v>
      </c>
    </row>
    <row r="3896" spans="1:5">
      <c r="A3896" s="371">
        <v>5</v>
      </c>
      <c r="B3896" s="371" t="s">
        <v>79</v>
      </c>
      <c r="C3896" s="371">
        <v>2024</v>
      </c>
      <c r="D3896" s="371" t="s">
        <v>47</v>
      </c>
      <c r="E3896" s="371">
        <v>7.7272727272727302</v>
      </c>
    </row>
    <row r="3897" spans="1:5">
      <c r="A3897" s="371">
        <v>8</v>
      </c>
      <c r="B3897" s="371" t="s">
        <v>81</v>
      </c>
      <c r="C3897" s="371">
        <v>2024</v>
      </c>
      <c r="D3897" s="371" t="s">
        <v>47</v>
      </c>
      <c r="E3897" s="371">
        <v>4.6969696969696999</v>
      </c>
    </row>
    <row r="3898" spans="1:5">
      <c r="A3898" s="371">
        <v>11</v>
      </c>
      <c r="B3898" s="371" t="s">
        <v>82</v>
      </c>
      <c r="C3898" s="371">
        <v>2024</v>
      </c>
      <c r="D3898" s="371" t="s">
        <v>47</v>
      </c>
      <c r="E3898" s="371">
        <v>8.9393939393939394</v>
      </c>
    </row>
    <row r="3899" spans="1:5">
      <c r="A3899" s="371">
        <v>13</v>
      </c>
      <c r="B3899" s="371" t="s">
        <v>83</v>
      </c>
      <c r="C3899" s="371">
        <v>2024</v>
      </c>
      <c r="D3899" s="371" t="s">
        <v>47</v>
      </c>
      <c r="E3899" s="371">
        <v>3.4848484848484902</v>
      </c>
    </row>
    <row r="3900" spans="1:5">
      <c r="A3900" s="371">
        <v>15</v>
      </c>
      <c r="B3900" s="371" t="s">
        <v>84</v>
      </c>
      <c r="C3900" s="371">
        <v>2024</v>
      </c>
      <c r="D3900" s="371" t="s">
        <v>47</v>
      </c>
      <c r="E3900" s="371">
        <v>3.0303030303030298</v>
      </c>
    </row>
    <row r="3901" spans="1:5">
      <c r="A3901" s="371">
        <v>17</v>
      </c>
      <c r="B3901" s="371" t="s">
        <v>85</v>
      </c>
      <c r="C3901" s="371">
        <v>2024</v>
      </c>
      <c r="D3901" s="371" t="s">
        <v>47</v>
      </c>
      <c r="E3901" s="371">
        <v>6.2121212121212102</v>
      </c>
    </row>
    <row r="3902" spans="1:5">
      <c r="A3902" s="371">
        <v>18</v>
      </c>
      <c r="B3902" s="371" t="s">
        <v>86</v>
      </c>
      <c r="C3902" s="371">
        <v>2024</v>
      </c>
      <c r="D3902" s="371" t="s">
        <v>47</v>
      </c>
      <c r="E3902" s="371">
        <v>1.6666666666666701</v>
      </c>
    </row>
    <row r="3903" spans="1:5">
      <c r="A3903" s="371">
        <v>19</v>
      </c>
      <c r="B3903" s="371" t="s">
        <v>87</v>
      </c>
      <c r="C3903" s="371">
        <v>2024</v>
      </c>
      <c r="D3903" s="371" t="s">
        <v>47</v>
      </c>
      <c r="E3903" s="371">
        <v>1.36363636363636</v>
      </c>
    </row>
    <row r="3904" spans="1:5">
      <c r="A3904" s="371">
        <v>20</v>
      </c>
      <c r="B3904" s="371" t="s">
        <v>88</v>
      </c>
      <c r="C3904" s="371">
        <v>2024</v>
      </c>
      <c r="D3904" s="371" t="s">
        <v>47</v>
      </c>
      <c r="E3904" s="371">
        <v>1.51515151515152</v>
      </c>
    </row>
    <row r="3905" spans="1:5">
      <c r="A3905" s="371">
        <v>23</v>
      </c>
      <c r="B3905" s="371" t="s">
        <v>89</v>
      </c>
      <c r="C3905" s="371">
        <v>2024</v>
      </c>
      <c r="D3905" s="371" t="s">
        <v>47</v>
      </c>
      <c r="E3905" s="371">
        <v>2.7272727272727302</v>
      </c>
    </row>
    <row r="3906" spans="1:5">
      <c r="A3906" s="371">
        <v>25</v>
      </c>
      <c r="B3906" s="371" t="s">
        <v>90</v>
      </c>
      <c r="C3906" s="371">
        <v>2024</v>
      </c>
      <c r="D3906" s="371" t="s">
        <v>47</v>
      </c>
      <c r="E3906" s="371">
        <v>8.1818181818181799</v>
      </c>
    </row>
    <row r="3907" spans="1:5">
      <c r="A3907" s="371">
        <v>27</v>
      </c>
      <c r="B3907" s="371" t="s">
        <v>91</v>
      </c>
      <c r="C3907" s="371">
        <v>2024</v>
      </c>
      <c r="D3907" s="371" t="s">
        <v>47</v>
      </c>
      <c r="E3907" s="371">
        <v>8.4848484848484809</v>
      </c>
    </row>
    <row r="3908" spans="1:5">
      <c r="A3908" s="371">
        <v>41</v>
      </c>
      <c r="B3908" s="371" t="s">
        <v>92</v>
      </c>
      <c r="C3908" s="371">
        <v>2024</v>
      </c>
      <c r="D3908" s="371" t="s">
        <v>47</v>
      </c>
      <c r="E3908" s="371">
        <v>4.5454545454545396</v>
      </c>
    </row>
    <row r="3909" spans="1:5">
      <c r="A3909" s="371">
        <v>44</v>
      </c>
      <c r="B3909" s="371" t="s">
        <v>93</v>
      </c>
      <c r="C3909" s="371">
        <v>2024</v>
      </c>
      <c r="D3909" s="371" t="s">
        <v>47</v>
      </c>
      <c r="E3909" s="371">
        <v>9.0909090909090899</v>
      </c>
    </row>
    <row r="3910" spans="1:5">
      <c r="A3910" s="371">
        <v>47</v>
      </c>
      <c r="B3910" s="371" t="s">
        <v>94</v>
      </c>
      <c r="C3910" s="371">
        <v>2024</v>
      </c>
      <c r="D3910" s="371" t="s">
        <v>47</v>
      </c>
      <c r="E3910" s="371">
        <v>0.75757575757575801</v>
      </c>
    </row>
    <row r="3911" spans="1:5">
      <c r="A3911" s="371">
        <v>50</v>
      </c>
      <c r="B3911" s="371" t="s">
        <v>95</v>
      </c>
      <c r="C3911" s="371">
        <v>2024</v>
      </c>
      <c r="D3911" s="371" t="s">
        <v>47</v>
      </c>
      <c r="E3911" s="371">
        <v>5.3030303030303001</v>
      </c>
    </row>
    <row r="3912" spans="1:5">
      <c r="A3912" s="371">
        <v>52</v>
      </c>
      <c r="B3912" s="371" t="s">
        <v>96</v>
      </c>
      <c r="C3912" s="371">
        <v>2024</v>
      </c>
      <c r="D3912" s="371" t="s">
        <v>47</v>
      </c>
      <c r="E3912" s="371">
        <v>3.6363636363636398</v>
      </c>
    </row>
    <row r="3913" spans="1:5">
      <c r="A3913" s="371">
        <v>54</v>
      </c>
      <c r="B3913" s="371" t="s">
        <v>97</v>
      </c>
      <c r="C3913" s="371">
        <v>2024</v>
      </c>
      <c r="D3913" s="371" t="s">
        <v>47</v>
      </c>
      <c r="E3913" s="371">
        <v>5.7575757575757596</v>
      </c>
    </row>
    <row r="3914" spans="1:5">
      <c r="A3914" s="371">
        <v>63</v>
      </c>
      <c r="B3914" s="371" t="s">
        <v>98</v>
      </c>
      <c r="C3914" s="371">
        <v>2024</v>
      </c>
      <c r="D3914" s="371" t="s">
        <v>47</v>
      </c>
      <c r="E3914" s="371">
        <v>5</v>
      </c>
    </row>
    <row r="3915" spans="1:5">
      <c r="A3915" s="371">
        <v>66</v>
      </c>
      <c r="B3915" s="371" t="s">
        <v>99</v>
      </c>
      <c r="C3915" s="371">
        <v>2024</v>
      </c>
      <c r="D3915" s="371" t="s">
        <v>47</v>
      </c>
      <c r="E3915" s="371">
        <v>7.2727272727272698</v>
      </c>
    </row>
    <row r="3916" spans="1:5">
      <c r="A3916" s="371">
        <v>68</v>
      </c>
      <c r="B3916" s="371" t="s">
        <v>100</v>
      </c>
      <c r="C3916" s="371">
        <v>2024</v>
      </c>
      <c r="D3916" s="371" t="s">
        <v>47</v>
      </c>
      <c r="E3916" s="371">
        <v>6.8181818181818201</v>
      </c>
    </row>
    <row r="3917" spans="1:5">
      <c r="A3917" s="371">
        <v>70</v>
      </c>
      <c r="B3917" s="371" t="s">
        <v>101</v>
      </c>
      <c r="C3917" s="371">
        <v>2024</v>
      </c>
      <c r="D3917" s="371" t="s">
        <v>47</v>
      </c>
      <c r="E3917" s="371">
        <v>4.39393939393939</v>
      </c>
    </row>
    <row r="3918" spans="1:5">
      <c r="A3918" s="371">
        <v>73</v>
      </c>
      <c r="B3918" s="371" t="s">
        <v>102</v>
      </c>
      <c r="C3918" s="371">
        <v>2024</v>
      </c>
      <c r="D3918" s="371" t="s">
        <v>47</v>
      </c>
      <c r="E3918" s="371">
        <v>3.1818181818181799</v>
      </c>
    </row>
    <row r="3919" spans="1:5">
      <c r="A3919" s="371">
        <v>76</v>
      </c>
      <c r="B3919" s="371" t="s">
        <v>103</v>
      </c>
      <c r="C3919" s="371">
        <v>2024</v>
      </c>
      <c r="D3919" s="371" t="s">
        <v>47</v>
      </c>
      <c r="E3919" s="371">
        <v>6.6666666666666696</v>
      </c>
    </row>
    <row r="3920" spans="1:5">
      <c r="A3920" s="371">
        <v>81</v>
      </c>
      <c r="B3920" s="371" t="s">
        <v>104</v>
      </c>
      <c r="C3920" s="371">
        <v>2024</v>
      </c>
      <c r="D3920" s="371" t="s">
        <v>47</v>
      </c>
      <c r="E3920" s="371">
        <v>1.9696969696969699</v>
      </c>
    </row>
    <row r="3921" spans="1:5">
      <c r="A3921" s="371">
        <v>85</v>
      </c>
      <c r="B3921" s="371" t="s">
        <v>105</v>
      </c>
      <c r="C3921" s="371">
        <v>2024</v>
      </c>
      <c r="D3921" s="371" t="s">
        <v>47</v>
      </c>
      <c r="E3921" s="371">
        <v>5.4545454545454497</v>
      </c>
    </row>
    <row r="3922" spans="1:5">
      <c r="A3922" s="371">
        <v>86</v>
      </c>
      <c r="B3922" s="371" t="s">
        <v>106</v>
      </c>
      <c r="C3922" s="371">
        <v>2024</v>
      </c>
      <c r="D3922" s="371" t="s">
        <v>47</v>
      </c>
      <c r="E3922" s="371">
        <v>0.30303030303030298</v>
      </c>
    </row>
    <row r="3923" spans="1:5">
      <c r="A3923" s="371">
        <v>88</v>
      </c>
      <c r="B3923" s="371" t="s">
        <v>107</v>
      </c>
      <c r="C3923" s="371">
        <v>2024</v>
      </c>
      <c r="D3923" s="371" t="s">
        <v>47</v>
      </c>
      <c r="E3923" s="371">
        <v>10</v>
      </c>
    </row>
    <row r="3924" spans="1:5">
      <c r="A3924" s="371">
        <v>91</v>
      </c>
      <c r="B3924" s="371" t="s">
        <v>108</v>
      </c>
      <c r="C3924" s="371">
        <v>2024</v>
      </c>
      <c r="D3924" s="371" t="s">
        <v>47</v>
      </c>
      <c r="E3924" s="371">
        <v>8.7878787878787907</v>
      </c>
    </row>
    <row r="3925" spans="1:5">
      <c r="A3925" s="371">
        <v>94</v>
      </c>
      <c r="B3925" s="371" t="s">
        <v>109</v>
      </c>
      <c r="C3925" s="371">
        <v>2024</v>
      </c>
      <c r="D3925" s="371" t="s">
        <v>47</v>
      </c>
      <c r="E3925" s="371">
        <v>8.0303030303030294</v>
      </c>
    </row>
    <row r="3926" spans="1:5">
      <c r="A3926" s="371">
        <v>95</v>
      </c>
      <c r="B3926" s="371" t="s">
        <v>110</v>
      </c>
      <c r="C3926" s="371">
        <v>2024</v>
      </c>
      <c r="D3926" s="371" t="s">
        <v>47</v>
      </c>
      <c r="E3926" s="371">
        <v>9.2424242424242404</v>
      </c>
    </row>
    <row r="3927" spans="1:5">
      <c r="A3927" s="371">
        <v>97</v>
      </c>
      <c r="B3927" s="371" t="s">
        <v>111</v>
      </c>
      <c r="C3927" s="371">
        <v>2024</v>
      </c>
      <c r="D3927" s="371" t="s">
        <v>47</v>
      </c>
      <c r="E3927" s="371">
        <v>9.5454545454545503</v>
      </c>
    </row>
    <row r="3928" spans="1:5">
      <c r="A3928" s="371">
        <v>99</v>
      </c>
      <c r="B3928" s="371" t="s">
        <v>112</v>
      </c>
      <c r="C3928" s="371">
        <v>2024</v>
      </c>
      <c r="D3928" s="371" t="s">
        <v>47</v>
      </c>
      <c r="E3928" s="371">
        <v>0.60606060606060597</v>
      </c>
    </row>
    <row r="3929" spans="1:5">
      <c r="A3929" s="371">
        <v>5</v>
      </c>
      <c r="B3929" s="371" t="s">
        <v>79</v>
      </c>
      <c r="C3929" s="371">
        <v>2023</v>
      </c>
      <c r="D3929" s="371" t="s">
        <v>47</v>
      </c>
      <c r="E3929" s="371">
        <v>7.5757575757575797</v>
      </c>
    </row>
    <row r="3930" spans="1:5">
      <c r="A3930" s="371">
        <v>8</v>
      </c>
      <c r="B3930" s="371" t="s">
        <v>81</v>
      </c>
      <c r="C3930" s="371">
        <v>2023</v>
      </c>
      <c r="D3930" s="371" t="s">
        <v>47</v>
      </c>
      <c r="E3930" s="371">
        <v>4.0909090909090899</v>
      </c>
    </row>
    <row r="3931" spans="1:5">
      <c r="A3931" s="371">
        <v>11</v>
      </c>
      <c r="B3931" s="371" t="s">
        <v>82</v>
      </c>
      <c r="C3931" s="371">
        <v>2023</v>
      </c>
      <c r="D3931" s="371" t="s">
        <v>47</v>
      </c>
      <c r="E3931" s="371">
        <v>8.6363636363636402</v>
      </c>
    </row>
    <row r="3932" spans="1:5">
      <c r="A3932" s="371">
        <v>13</v>
      </c>
      <c r="B3932" s="371" t="s">
        <v>83</v>
      </c>
      <c r="C3932" s="371">
        <v>2023</v>
      </c>
      <c r="D3932" s="371" t="s">
        <v>47</v>
      </c>
      <c r="E3932" s="371">
        <v>2.5757575757575801</v>
      </c>
    </row>
    <row r="3933" spans="1:5">
      <c r="A3933" s="371">
        <v>15</v>
      </c>
      <c r="B3933" s="371" t="s">
        <v>84</v>
      </c>
      <c r="C3933" s="371">
        <v>2023</v>
      </c>
      <c r="D3933" s="371" t="s">
        <v>47</v>
      </c>
      <c r="E3933" s="371">
        <v>4.8484848484848504</v>
      </c>
    </row>
    <row r="3934" spans="1:5">
      <c r="A3934" s="371">
        <v>17</v>
      </c>
      <c r="B3934" s="371" t="s">
        <v>85</v>
      </c>
      <c r="C3934" s="371">
        <v>2023</v>
      </c>
      <c r="D3934" s="371" t="s">
        <v>47</v>
      </c>
      <c r="E3934" s="371">
        <v>6.0606060606060597</v>
      </c>
    </row>
    <row r="3935" spans="1:5">
      <c r="A3935" s="371">
        <v>18</v>
      </c>
      <c r="B3935" s="371" t="s">
        <v>86</v>
      </c>
      <c r="C3935" s="371">
        <v>2023</v>
      </c>
      <c r="D3935" s="371" t="s">
        <v>47</v>
      </c>
      <c r="E3935" s="371">
        <v>2.2727272727272698</v>
      </c>
    </row>
    <row r="3936" spans="1:5">
      <c r="A3936" s="371">
        <v>19</v>
      </c>
      <c r="B3936" s="371" t="s">
        <v>87</v>
      </c>
      <c r="C3936" s="371">
        <v>2023</v>
      </c>
      <c r="D3936" s="371" t="s">
        <v>47</v>
      </c>
      <c r="E3936" s="371">
        <v>1.0606060606060601</v>
      </c>
    </row>
    <row r="3937" spans="1:5">
      <c r="A3937" s="371">
        <v>20</v>
      </c>
      <c r="B3937" s="371" t="s">
        <v>88</v>
      </c>
      <c r="C3937" s="371">
        <v>2023</v>
      </c>
      <c r="D3937" s="371" t="s">
        <v>47</v>
      </c>
      <c r="E3937" s="371">
        <v>0.90909090909090895</v>
      </c>
    </row>
    <row r="3938" spans="1:5">
      <c r="A3938" s="371">
        <v>23</v>
      </c>
      <c r="B3938" s="371" t="s">
        <v>89</v>
      </c>
      <c r="C3938" s="371">
        <v>2023</v>
      </c>
      <c r="D3938" s="371" t="s">
        <v>47</v>
      </c>
      <c r="E3938" s="371">
        <v>3.9393939393939399</v>
      </c>
    </row>
    <row r="3939" spans="1:5">
      <c r="A3939" s="371">
        <v>25</v>
      </c>
      <c r="B3939" s="371" t="s">
        <v>90</v>
      </c>
      <c r="C3939" s="371">
        <v>2023</v>
      </c>
      <c r="D3939" s="371" t="s">
        <v>47</v>
      </c>
      <c r="E3939" s="371">
        <v>7.8787878787878798</v>
      </c>
    </row>
    <row r="3940" spans="1:5">
      <c r="A3940" s="371">
        <v>27</v>
      </c>
      <c r="B3940" s="371" t="s">
        <v>91</v>
      </c>
      <c r="C3940" s="371">
        <v>2023</v>
      </c>
      <c r="D3940" s="371" t="s">
        <v>47</v>
      </c>
      <c r="E3940" s="371">
        <v>9.3939393939393891</v>
      </c>
    </row>
    <row r="3941" spans="1:5">
      <c r="A3941" s="371">
        <v>41</v>
      </c>
      <c r="B3941" s="371" t="s">
        <v>92</v>
      </c>
      <c r="C3941" s="371">
        <v>2023</v>
      </c>
      <c r="D3941" s="371" t="s">
        <v>47</v>
      </c>
      <c r="E3941" s="371">
        <v>2.4242424242424199</v>
      </c>
    </row>
    <row r="3942" spans="1:5">
      <c r="A3942" s="371">
        <v>44</v>
      </c>
      <c r="B3942" s="371" t="s">
        <v>93</v>
      </c>
      <c r="C3942" s="371">
        <v>2023</v>
      </c>
      <c r="D3942" s="371" t="s">
        <v>47</v>
      </c>
      <c r="E3942" s="371">
        <v>4.2424242424242404</v>
      </c>
    </row>
    <row r="3943" spans="1:5">
      <c r="A3943" s="371">
        <v>47</v>
      </c>
      <c r="B3943" s="371" t="s">
        <v>94</v>
      </c>
      <c r="C3943" s="371">
        <v>2023</v>
      </c>
      <c r="D3943" s="371" t="s">
        <v>47</v>
      </c>
      <c r="E3943" s="371">
        <v>1.2121212121212099</v>
      </c>
    </row>
    <row r="3944" spans="1:5">
      <c r="A3944" s="371">
        <v>50</v>
      </c>
      <c r="B3944" s="371" t="s">
        <v>95</v>
      </c>
      <c r="C3944" s="371">
        <v>2023</v>
      </c>
      <c r="D3944" s="371" t="s">
        <v>47</v>
      </c>
      <c r="E3944" s="371">
        <v>5.1515151515151496</v>
      </c>
    </row>
    <row r="3945" spans="1:5">
      <c r="A3945" s="371">
        <v>52</v>
      </c>
      <c r="B3945" s="371" t="s">
        <v>96</v>
      </c>
      <c r="C3945" s="371">
        <v>2023</v>
      </c>
      <c r="D3945" s="371" t="s">
        <v>47</v>
      </c>
      <c r="E3945" s="371">
        <v>2.1212121212121202</v>
      </c>
    </row>
    <row r="3946" spans="1:5">
      <c r="A3946" s="371">
        <v>54</v>
      </c>
      <c r="B3946" s="371" t="s">
        <v>97</v>
      </c>
      <c r="C3946" s="371">
        <v>2023</v>
      </c>
      <c r="D3946" s="371" t="s">
        <v>47</v>
      </c>
      <c r="E3946" s="371">
        <v>3.3333333333333299</v>
      </c>
    </row>
    <row r="3947" spans="1:5">
      <c r="A3947" s="371">
        <v>63</v>
      </c>
      <c r="B3947" s="371" t="s">
        <v>98</v>
      </c>
      <c r="C3947" s="371">
        <v>2023</v>
      </c>
      <c r="D3947" s="371" t="s">
        <v>47</v>
      </c>
      <c r="E3947" s="371">
        <v>5.60606060606061</v>
      </c>
    </row>
    <row r="3948" spans="1:5">
      <c r="A3948" s="371">
        <v>66</v>
      </c>
      <c r="B3948" s="371" t="s">
        <v>99</v>
      </c>
      <c r="C3948" s="371">
        <v>2023</v>
      </c>
      <c r="D3948" s="371" t="s">
        <v>47</v>
      </c>
      <c r="E3948" s="371">
        <v>7.1212121212121202</v>
      </c>
    </row>
    <row r="3949" spans="1:5">
      <c r="A3949" s="371">
        <v>68</v>
      </c>
      <c r="B3949" s="371" t="s">
        <v>100</v>
      </c>
      <c r="C3949" s="371">
        <v>2023</v>
      </c>
      <c r="D3949" s="371" t="s">
        <v>47</v>
      </c>
      <c r="E3949" s="371">
        <v>7.4242424242424203</v>
      </c>
    </row>
    <row r="3950" spans="1:5">
      <c r="A3950" s="371">
        <v>70</v>
      </c>
      <c r="B3950" s="371" t="s">
        <v>101</v>
      </c>
      <c r="C3950" s="371">
        <v>2023</v>
      </c>
      <c r="D3950" s="371" t="s">
        <v>47</v>
      </c>
      <c r="E3950" s="371">
        <v>3.7878787878787898</v>
      </c>
    </row>
    <row r="3951" spans="1:5">
      <c r="A3951" s="371">
        <v>73</v>
      </c>
      <c r="B3951" s="371" t="s">
        <v>102</v>
      </c>
      <c r="C3951" s="371">
        <v>2023</v>
      </c>
      <c r="D3951" s="371" t="s">
        <v>47</v>
      </c>
      <c r="E3951" s="371">
        <v>2.8787878787878798</v>
      </c>
    </row>
    <row r="3952" spans="1:5">
      <c r="A3952" s="371">
        <v>76</v>
      </c>
      <c r="B3952" s="371" t="s">
        <v>103</v>
      </c>
      <c r="C3952" s="371">
        <v>2023</v>
      </c>
      <c r="D3952" s="371" t="s">
        <v>47</v>
      </c>
      <c r="E3952" s="371">
        <v>6.9696969696969697</v>
      </c>
    </row>
    <row r="3953" spans="1:5">
      <c r="A3953" s="371">
        <v>81</v>
      </c>
      <c r="B3953" s="371" t="s">
        <v>104</v>
      </c>
      <c r="C3953" s="371">
        <v>2023</v>
      </c>
      <c r="D3953" s="371" t="s">
        <v>47</v>
      </c>
      <c r="E3953" s="371">
        <v>6.5151515151515103</v>
      </c>
    </row>
    <row r="3954" spans="1:5">
      <c r="A3954" s="371">
        <v>85</v>
      </c>
      <c r="B3954" s="371" t="s">
        <v>105</v>
      </c>
      <c r="C3954" s="371">
        <v>2023</v>
      </c>
      <c r="D3954" s="371" t="s">
        <v>47</v>
      </c>
      <c r="E3954" s="371">
        <v>1.8181818181818199</v>
      </c>
    </row>
    <row r="3955" spans="1:5">
      <c r="A3955" s="371">
        <v>86</v>
      </c>
      <c r="B3955" s="371" t="s">
        <v>106</v>
      </c>
      <c r="C3955" s="371">
        <v>2023</v>
      </c>
      <c r="D3955" s="371" t="s">
        <v>47</v>
      </c>
      <c r="E3955" s="371">
        <v>0.15151515151515199</v>
      </c>
    </row>
    <row r="3956" spans="1:5">
      <c r="A3956" s="371">
        <v>88</v>
      </c>
      <c r="B3956" s="371" t="s">
        <v>107</v>
      </c>
      <c r="C3956" s="371">
        <v>2023</v>
      </c>
      <c r="D3956" s="371" t="s">
        <v>47</v>
      </c>
      <c r="E3956" s="371">
        <v>9.8484848484848495</v>
      </c>
    </row>
    <row r="3957" spans="1:5">
      <c r="A3957" s="371">
        <v>91</v>
      </c>
      <c r="B3957" s="371" t="s">
        <v>108</v>
      </c>
      <c r="C3957" s="371">
        <v>2023</v>
      </c>
      <c r="D3957" s="371" t="s">
        <v>47</v>
      </c>
      <c r="E3957" s="371">
        <v>5.9090909090909101</v>
      </c>
    </row>
    <row r="3958" spans="1:5">
      <c r="A3958" s="371">
        <v>94</v>
      </c>
      <c r="B3958" s="371" t="s">
        <v>109</v>
      </c>
      <c r="C3958" s="371">
        <v>2023</v>
      </c>
      <c r="D3958" s="371" t="s">
        <v>47</v>
      </c>
      <c r="E3958" s="371">
        <v>8.3333333333333304</v>
      </c>
    </row>
    <row r="3959" spans="1:5">
      <c r="A3959" s="371">
        <v>95</v>
      </c>
      <c r="B3959" s="371" t="s">
        <v>110</v>
      </c>
      <c r="C3959" s="371">
        <v>2023</v>
      </c>
      <c r="D3959" s="371" t="s">
        <v>47</v>
      </c>
      <c r="E3959" s="371">
        <v>6.3636363636363598</v>
      </c>
    </row>
    <row r="3960" spans="1:5">
      <c r="A3960" s="371">
        <v>97</v>
      </c>
      <c r="B3960" s="371" t="s">
        <v>111</v>
      </c>
      <c r="C3960" s="371">
        <v>2023</v>
      </c>
      <c r="D3960" s="371" t="s">
        <v>47</v>
      </c>
      <c r="E3960" s="371">
        <v>9.6969696969697008</v>
      </c>
    </row>
    <row r="3961" spans="1:5">
      <c r="A3961" s="371">
        <v>99</v>
      </c>
      <c r="B3961" s="371" t="s">
        <v>112</v>
      </c>
      <c r="C3961" s="371">
        <v>2023</v>
      </c>
      <c r="D3961" s="371" t="s">
        <v>47</v>
      </c>
      <c r="E3961" s="371">
        <v>0.45454545454545497</v>
      </c>
    </row>
    <row r="3962" spans="1:5">
      <c r="A3962" s="371">
        <v>5</v>
      </c>
      <c r="B3962" s="371" t="s">
        <v>79</v>
      </c>
      <c r="C3962" s="371">
        <v>2024</v>
      </c>
      <c r="D3962" s="371" t="s">
        <v>48</v>
      </c>
      <c r="E3962" s="371">
        <v>4.2424242424242404</v>
      </c>
    </row>
    <row r="3963" spans="1:5">
      <c r="A3963" s="371">
        <v>8</v>
      </c>
      <c r="B3963" s="371" t="s">
        <v>81</v>
      </c>
      <c r="C3963" s="371">
        <v>2024</v>
      </c>
      <c r="D3963" s="371" t="s">
        <v>48</v>
      </c>
      <c r="E3963" s="371">
        <v>0.30303030303030298</v>
      </c>
    </row>
    <row r="3964" spans="1:5">
      <c r="A3964" s="371">
        <v>11</v>
      </c>
      <c r="B3964" s="371" t="s">
        <v>82</v>
      </c>
      <c r="C3964" s="371">
        <v>2024</v>
      </c>
      <c r="D3964" s="371" t="s">
        <v>48</v>
      </c>
      <c r="E3964" s="371">
        <v>5.60606060606061</v>
      </c>
    </row>
    <row r="3965" spans="1:5">
      <c r="A3965" s="371">
        <v>13</v>
      </c>
      <c r="B3965" s="371" t="s">
        <v>83</v>
      </c>
      <c r="C3965" s="371">
        <v>2024</v>
      </c>
      <c r="D3965" s="371" t="s">
        <v>48</v>
      </c>
      <c r="E3965" s="371">
        <v>1.36363636363636</v>
      </c>
    </row>
    <row r="3966" spans="1:5">
      <c r="A3966" s="371">
        <v>15</v>
      </c>
      <c r="B3966" s="371" t="s">
        <v>84</v>
      </c>
      <c r="C3966" s="371">
        <v>2024</v>
      </c>
      <c r="D3966" s="371" t="s">
        <v>48</v>
      </c>
      <c r="E3966" s="371">
        <v>2.8787878787878798</v>
      </c>
    </row>
    <row r="3967" spans="1:5">
      <c r="A3967" s="371">
        <v>17</v>
      </c>
      <c r="B3967" s="371" t="s">
        <v>85</v>
      </c>
      <c r="C3967" s="371">
        <v>2024</v>
      </c>
      <c r="D3967" s="371" t="s">
        <v>48</v>
      </c>
      <c r="E3967" s="371">
        <v>5</v>
      </c>
    </row>
    <row r="3968" spans="1:5">
      <c r="A3968" s="371">
        <v>18</v>
      </c>
      <c r="B3968" s="371" t="s">
        <v>86</v>
      </c>
      <c r="C3968" s="371">
        <v>2024</v>
      </c>
      <c r="D3968" s="371" t="s">
        <v>48</v>
      </c>
      <c r="E3968" s="371">
        <v>2.4242424242424199</v>
      </c>
    </row>
    <row r="3969" spans="1:5">
      <c r="A3969" s="371">
        <v>19</v>
      </c>
      <c r="B3969" s="371" t="s">
        <v>87</v>
      </c>
      <c r="C3969" s="371">
        <v>2024</v>
      </c>
      <c r="D3969" s="371" t="s">
        <v>48</v>
      </c>
      <c r="E3969" s="371">
        <v>6.0606060606060597</v>
      </c>
    </row>
    <row r="3970" spans="1:5">
      <c r="A3970" s="371">
        <v>20</v>
      </c>
      <c r="B3970" s="371" t="s">
        <v>88</v>
      </c>
      <c r="C3970" s="371">
        <v>2024</v>
      </c>
      <c r="D3970" s="371" t="s">
        <v>48</v>
      </c>
      <c r="E3970" s="371">
        <v>0.45454545454545497</v>
      </c>
    </row>
    <row r="3971" spans="1:5">
      <c r="A3971" s="371">
        <v>23</v>
      </c>
      <c r="B3971" s="371" t="s">
        <v>89</v>
      </c>
      <c r="C3971" s="371">
        <v>2024</v>
      </c>
      <c r="D3971" s="371" t="s">
        <v>48</v>
      </c>
      <c r="E3971" s="371">
        <v>2.7272727272727302</v>
      </c>
    </row>
    <row r="3972" spans="1:5">
      <c r="A3972" s="371">
        <v>25</v>
      </c>
      <c r="B3972" s="371" t="s">
        <v>90</v>
      </c>
      <c r="C3972" s="371">
        <v>2024</v>
      </c>
      <c r="D3972" s="371" t="s">
        <v>48</v>
      </c>
      <c r="E3972" s="371">
        <v>2.1212121212121202</v>
      </c>
    </row>
    <row r="3973" spans="1:5">
      <c r="A3973" s="371">
        <v>27</v>
      </c>
      <c r="B3973" s="371" t="s">
        <v>91</v>
      </c>
      <c r="C3973" s="371">
        <v>2024</v>
      </c>
      <c r="D3973" s="371" t="s">
        <v>48</v>
      </c>
      <c r="E3973" s="371">
        <v>7.4242424242424203</v>
      </c>
    </row>
    <row r="3974" spans="1:5">
      <c r="A3974" s="371">
        <v>41</v>
      </c>
      <c r="B3974" s="371" t="s">
        <v>92</v>
      </c>
      <c r="C3974" s="371">
        <v>2024</v>
      </c>
      <c r="D3974" s="371" t="s">
        <v>48</v>
      </c>
      <c r="E3974" s="371">
        <v>5.3030303030303001</v>
      </c>
    </row>
    <row r="3975" spans="1:5">
      <c r="A3975" s="371">
        <v>44</v>
      </c>
      <c r="B3975" s="371" t="s">
        <v>93</v>
      </c>
      <c r="C3975" s="371">
        <v>2024</v>
      </c>
      <c r="D3975" s="371" t="s">
        <v>48</v>
      </c>
      <c r="E3975" s="371">
        <v>0.15151515151515199</v>
      </c>
    </row>
    <row r="3976" spans="1:5">
      <c r="A3976" s="371">
        <v>47</v>
      </c>
      <c r="B3976" s="371" t="s">
        <v>94</v>
      </c>
      <c r="C3976" s="371">
        <v>2024</v>
      </c>
      <c r="D3976" s="371" t="s">
        <v>48</v>
      </c>
      <c r="E3976" s="371">
        <v>3.3333333333333299</v>
      </c>
    </row>
    <row r="3977" spans="1:5">
      <c r="A3977" s="371">
        <v>50</v>
      </c>
      <c r="B3977" s="371" t="s">
        <v>95</v>
      </c>
      <c r="C3977" s="371">
        <v>2024</v>
      </c>
      <c r="D3977" s="371" t="s">
        <v>48</v>
      </c>
      <c r="E3977" s="371">
        <v>1.2121212121212099</v>
      </c>
    </row>
    <row r="3978" spans="1:5">
      <c r="A3978" s="371">
        <v>52</v>
      </c>
      <c r="B3978" s="371" t="s">
        <v>96</v>
      </c>
      <c r="C3978" s="371">
        <v>2024</v>
      </c>
      <c r="D3978" s="371" t="s">
        <v>48</v>
      </c>
      <c r="E3978" s="371">
        <v>0.60606060606060597</v>
      </c>
    </row>
    <row r="3979" spans="1:5">
      <c r="A3979" s="371">
        <v>54</v>
      </c>
      <c r="B3979" s="371" t="s">
        <v>97</v>
      </c>
      <c r="C3979" s="371">
        <v>2024</v>
      </c>
      <c r="D3979" s="371" t="s">
        <v>48</v>
      </c>
      <c r="E3979" s="371">
        <v>5.4545454545454497</v>
      </c>
    </row>
    <row r="3980" spans="1:5">
      <c r="A3980" s="371">
        <v>63</v>
      </c>
      <c r="B3980" s="371" t="s">
        <v>98</v>
      </c>
      <c r="C3980" s="371">
        <v>2024</v>
      </c>
      <c r="D3980" s="371" t="s">
        <v>48</v>
      </c>
      <c r="E3980" s="371">
        <v>8.3333333333333304</v>
      </c>
    </row>
    <row r="3981" spans="1:5">
      <c r="A3981" s="371">
        <v>66</v>
      </c>
      <c r="B3981" s="371" t="s">
        <v>99</v>
      </c>
      <c r="C3981" s="371">
        <v>2024</v>
      </c>
      <c r="D3981" s="371" t="s">
        <v>48</v>
      </c>
      <c r="E3981" s="371">
        <v>6.8181818181818201</v>
      </c>
    </row>
    <row r="3982" spans="1:5">
      <c r="A3982" s="371">
        <v>68</v>
      </c>
      <c r="B3982" s="371" t="s">
        <v>100</v>
      </c>
      <c r="C3982" s="371">
        <v>2024</v>
      </c>
      <c r="D3982" s="371" t="s">
        <v>48</v>
      </c>
      <c r="E3982" s="371">
        <v>4.6969696969696999</v>
      </c>
    </row>
    <row r="3983" spans="1:5">
      <c r="A3983" s="371">
        <v>70</v>
      </c>
      <c r="B3983" s="371" t="s">
        <v>101</v>
      </c>
      <c r="C3983" s="371">
        <v>2024</v>
      </c>
      <c r="D3983" s="371" t="s">
        <v>48</v>
      </c>
      <c r="E3983" s="371">
        <v>9.0909090909090899</v>
      </c>
    </row>
    <row r="3984" spans="1:5">
      <c r="A3984" s="371">
        <v>73</v>
      </c>
      <c r="B3984" s="371" t="s">
        <v>102</v>
      </c>
      <c r="C3984" s="371">
        <v>2024</v>
      </c>
      <c r="D3984" s="371" t="s">
        <v>48</v>
      </c>
      <c r="E3984" s="371">
        <v>5.9090909090909101</v>
      </c>
    </row>
    <row r="3985" spans="1:5">
      <c r="A3985" s="371">
        <v>76</v>
      </c>
      <c r="B3985" s="371" t="s">
        <v>103</v>
      </c>
      <c r="C3985" s="371">
        <v>2024</v>
      </c>
      <c r="D3985" s="371" t="s">
        <v>48</v>
      </c>
      <c r="E3985" s="371">
        <v>0.90909090909090895</v>
      </c>
    </row>
    <row r="3986" spans="1:5">
      <c r="A3986" s="371">
        <v>81</v>
      </c>
      <c r="B3986" s="371" t="s">
        <v>104</v>
      </c>
      <c r="C3986" s="371">
        <v>2024</v>
      </c>
      <c r="D3986" s="371" t="s">
        <v>48</v>
      </c>
      <c r="E3986" s="371">
        <v>7.5757575757575797</v>
      </c>
    </row>
    <row r="3987" spans="1:5">
      <c r="A3987" s="371">
        <v>85</v>
      </c>
      <c r="B3987" s="371" t="s">
        <v>105</v>
      </c>
      <c r="C3987" s="371">
        <v>2024</v>
      </c>
      <c r="D3987" s="371" t="s">
        <v>48</v>
      </c>
      <c r="E3987" s="371">
        <v>4.39393939393939</v>
      </c>
    </row>
    <row r="3988" spans="1:5">
      <c r="A3988" s="371">
        <v>86</v>
      </c>
      <c r="B3988" s="371" t="s">
        <v>106</v>
      </c>
      <c r="C3988" s="371">
        <v>2024</v>
      </c>
      <c r="D3988" s="371" t="s">
        <v>48</v>
      </c>
      <c r="E3988" s="371">
        <v>9.6969696969697008</v>
      </c>
    </row>
    <row r="3989" spans="1:5">
      <c r="A3989" s="371">
        <v>88</v>
      </c>
      <c r="B3989" s="371" t="s">
        <v>107</v>
      </c>
      <c r="C3989" s="371">
        <v>2024</v>
      </c>
      <c r="D3989" s="371" t="s">
        <v>48</v>
      </c>
      <c r="E3989" s="371">
        <v>10</v>
      </c>
    </row>
    <row r="3990" spans="1:5">
      <c r="A3990" s="371">
        <v>91</v>
      </c>
      <c r="B3990" s="371" t="s">
        <v>108</v>
      </c>
      <c r="C3990" s="371">
        <v>2024</v>
      </c>
      <c r="D3990" s="371" t="s">
        <v>48</v>
      </c>
      <c r="E3990" s="371">
        <v>8.4848484848484809</v>
      </c>
    </row>
    <row r="3991" spans="1:5">
      <c r="A3991" s="371">
        <v>94</v>
      </c>
      <c r="B3991" s="371" t="s">
        <v>109</v>
      </c>
      <c r="C3991" s="371">
        <v>2024</v>
      </c>
      <c r="D3991" s="371" t="s">
        <v>48</v>
      </c>
      <c r="E3991" s="371">
        <v>9.2424242424242404</v>
      </c>
    </row>
    <row r="3992" spans="1:5">
      <c r="A3992" s="371">
        <v>95</v>
      </c>
      <c r="B3992" s="371" t="s">
        <v>110</v>
      </c>
      <c r="C3992" s="371">
        <v>2024</v>
      </c>
      <c r="D3992" s="371" t="s">
        <v>48</v>
      </c>
      <c r="E3992" s="371">
        <v>7.7272727272727302</v>
      </c>
    </row>
    <row r="3993" spans="1:5">
      <c r="A3993" s="371">
        <v>97</v>
      </c>
      <c r="B3993" s="371" t="s">
        <v>111</v>
      </c>
      <c r="C3993" s="371">
        <v>2024</v>
      </c>
      <c r="D3993" s="371" t="s">
        <v>48</v>
      </c>
      <c r="E3993" s="371">
        <v>8.7878787878787907</v>
      </c>
    </row>
    <row r="3994" spans="1:5">
      <c r="A3994" s="371">
        <v>99</v>
      </c>
      <c r="B3994" s="371" t="s">
        <v>112</v>
      </c>
      <c r="C3994" s="371">
        <v>2024</v>
      </c>
      <c r="D3994" s="371" t="s">
        <v>48</v>
      </c>
      <c r="E3994" s="371">
        <v>6.3636363636363598</v>
      </c>
    </row>
    <row r="3995" spans="1:5">
      <c r="A3995" s="371">
        <v>5</v>
      </c>
      <c r="B3995" s="371" t="s">
        <v>79</v>
      </c>
      <c r="C3995" s="371">
        <v>2023</v>
      </c>
      <c r="D3995" s="371" t="s">
        <v>48</v>
      </c>
      <c r="E3995" s="371">
        <v>2.5757575757575801</v>
      </c>
    </row>
    <row r="3996" spans="1:5">
      <c r="A3996" s="371">
        <v>8</v>
      </c>
      <c r="B3996" s="371" t="s">
        <v>81</v>
      </c>
      <c r="C3996" s="371">
        <v>2023</v>
      </c>
      <c r="D3996" s="371" t="s">
        <v>48</v>
      </c>
      <c r="E3996" s="371">
        <v>1.51515151515152</v>
      </c>
    </row>
    <row r="3997" spans="1:5">
      <c r="A3997" s="371">
        <v>11</v>
      </c>
      <c r="B3997" s="371" t="s">
        <v>82</v>
      </c>
      <c r="C3997" s="371">
        <v>2023</v>
      </c>
      <c r="D3997" s="371" t="s">
        <v>48</v>
      </c>
      <c r="E3997" s="371">
        <v>8.0303030303030294</v>
      </c>
    </row>
    <row r="3998" spans="1:5">
      <c r="A3998" s="371">
        <v>13</v>
      </c>
      <c r="B3998" s="371" t="s">
        <v>83</v>
      </c>
      <c r="C3998" s="371">
        <v>2023</v>
      </c>
      <c r="D3998" s="371" t="s">
        <v>48</v>
      </c>
      <c r="E3998" s="371">
        <v>0.75757575757575801</v>
      </c>
    </row>
    <row r="3999" spans="1:5">
      <c r="A3999" s="371">
        <v>15</v>
      </c>
      <c r="B3999" s="371" t="s">
        <v>84</v>
      </c>
      <c r="C3999" s="371">
        <v>2023</v>
      </c>
      <c r="D3999" s="371" t="s">
        <v>48</v>
      </c>
      <c r="E3999" s="371">
        <v>3.0303030303030298</v>
      </c>
    </row>
    <row r="4000" spans="1:5">
      <c r="A4000" s="371">
        <v>17</v>
      </c>
      <c r="B4000" s="371" t="s">
        <v>85</v>
      </c>
      <c r="C4000" s="371">
        <v>2023</v>
      </c>
      <c r="D4000" s="371" t="s">
        <v>48</v>
      </c>
      <c r="E4000" s="371">
        <v>4.5454545454545396</v>
      </c>
    </row>
    <row r="4001" spans="1:5">
      <c r="A4001" s="371">
        <v>18</v>
      </c>
      <c r="B4001" s="371" t="s">
        <v>86</v>
      </c>
      <c r="C4001" s="371">
        <v>2023</v>
      </c>
      <c r="D4001" s="371" t="s">
        <v>48</v>
      </c>
      <c r="E4001" s="371">
        <v>6.5151515151515103</v>
      </c>
    </row>
    <row r="4002" spans="1:5">
      <c r="A4002" s="371">
        <v>19</v>
      </c>
      <c r="B4002" s="371" t="s">
        <v>87</v>
      </c>
      <c r="C4002" s="371">
        <v>2023</v>
      </c>
      <c r="D4002" s="371" t="s">
        <v>48</v>
      </c>
      <c r="E4002" s="371">
        <v>3.4848484848484902</v>
      </c>
    </row>
    <row r="4003" spans="1:5">
      <c r="A4003" s="371">
        <v>20</v>
      </c>
      <c r="B4003" s="371" t="s">
        <v>88</v>
      </c>
      <c r="C4003" s="371">
        <v>2023</v>
      </c>
      <c r="D4003" s="371" t="s">
        <v>48</v>
      </c>
      <c r="E4003" s="371">
        <v>3.9393939393939399</v>
      </c>
    </row>
    <row r="4004" spans="1:5">
      <c r="A4004" s="371">
        <v>23</v>
      </c>
      <c r="B4004" s="371" t="s">
        <v>89</v>
      </c>
      <c r="C4004" s="371">
        <v>2023</v>
      </c>
      <c r="D4004" s="371" t="s">
        <v>48</v>
      </c>
      <c r="E4004" s="371">
        <v>4.8484848484848504</v>
      </c>
    </row>
    <row r="4005" spans="1:5">
      <c r="A4005" s="371">
        <v>25</v>
      </c>
      <c r="B4005" s="371" t="s">
        <v>90</v>
      </c>
      <c r="C4005" s="371">
        <v>2023</v>
      </c>
      <c r="D4005" s="371" t="s">
        <v>48</v>
      </c>
      <c r="E4005" s="371">
        <v>7.8787878787878798</v>
      </c>
    </row>
    <row r="4006" spans="1:5">
      <c r="A4006" s="371">
        <v>27</v>
      </c>
      <c r="B4006" s="371" t="s">
        <v>91</v>
      </c>
      <c r="C4006" s="371">
        <v>2023</v>
      </c>
      <c r="D4006" s="371" t="s">
        <v>48</v>
      </c>
      <c r="E4006" s="371">
        <v>7.1212121212121202</v>
      </c>
    </row>
    <row r="4007" spans="1:5">
      <c r="A4007" s="371">
        <v>41</v>
      </c>
      <c r="B4007" s="371" t="s">
        <v>92</v>
      </c>
      <c r="C4007" s="371">
        <v>2023</v>
      </c>
      <c r="D4007" s="371" t="s">
        <v>48</v>
      </c>
      <c r="E4007" s="371">
        <v>6.6666666666666696</v>
      </c>
    </row>
    <row r="4008" spans="1:5">
      <c r="A4008" s="371">
        <v>44</v>
      </c>
      <c r="B4008" s="371" t="s">
        <v>93</v>
      </c>
      <c r="C4008" s="371">
        <v>2023</v>
      </c>
      <c r="D4008" s="371" t="s">
        <v>48</v>
      </c>
      <c r="E4008" s="371">
        <v>1.6666666666666701</v>
      </c>
    </row>
    <row r="4009" spans="1:5">
      <c r="A4009" s="371">
        <v>47</v>
      </c>
      <c r="B4009" s="371" t="s">
        <v>94</v>
      </c>
      <c r="C4009" s="371">
        <v>2023</v>
      </c>
      <c r="D4009" s="371" t="s">
        <v>48</v>
      </c>
      <c r="E4009" s="371">
        <v>3.6363636363636398</v>
      </c>
    </row>
    <row r="4010" spans="1:5">
      <c r="A4010" s="371">
        <v>50</v>
      </c>
      <c r="B4010" s="371" t="s">
        <v>95</v>
      </c>
      <c r="C4010" s="371">
        <v>2023</v>
      </c>
      <c r="D4010" s="371" t="s">
        <v>48</v>
      </c>
      <c r="E4010" s="371">
        <v>1.9696969696969699</v>
      </c>
    </row>
    <row r="4011" spans="1:5">
      <c r="A4011" s="371">
        <v>52</v>
      </c>
      <c r="B4011" s="371" t="s">
        <v>96</v>
      </c>
      <c r="C4011" s="371">
        <v>2023</v>
      </c>
      <c r="D4011" s="371" t="s">
        <v>48</v>
      </c>
      <c r="E4011" s="371">
        <v>4.0909090909090899</v>
      </c>
    </row>
    <row r="4012" spans="1:5">
      <c r="A4012" s="371">
        <v>54</v>
      </c>
      <c r="B4012" s="371" t="s">
        <v>97</v>
      </c>
      <c r="C4012" s="371">
        <v>2023</v>
      </c>
      <c r="D4012" s="371" t="s">
        <v>48</v>
      </c>
      <c r="E4012" s="371">
        <v>5.1515151515151496</v>
      </c>
    </row>
    <row r="4013" spans="1:5">
      <c r="A4013" s="371">
        <v>63</v>
      </c>
      <c r="B4013" s="371" t="s">
        <v>98</v>
      </c>
      <c r="C4013" s="371">
        <v>2023</v>
      </c>
      <c r="D4013" s="371" t="s">
        <v>48</v>
      </c>
      <c r="E4013" s="371">
        <v>1.8181818181818199</v>
      </c>
    </row>
    <row r="4014" spans="1:5">
      <c r="A4014" s="371">
        <v>66</v>
      </c>
      <c r="B4014" s="371" t="s">
        <v>99</v>
      </c>
      <c r="C4014" s="371">
        <v>2023</v>
      </c>
      <c r="D4014" s="371" t="s">
        <v>48</v>
      </c>
      <c r="E4014" s="371">
        <v>8.6363636363636402</v>
      </c>
    </row>
    <row r="4015" spans="1:5">
      <c r="A4015" s="371">
        <v>68</v>
      </c>
      <c r="B4015" s="371" t="s">
        <v>100</v>
      </c>
      <c r="C4015" s="371">
        <v>2023</v>
      </c>
      <c r="D4015" s="371" t="s">
        <v>48</v>
      </c>
      <c r="E4015" s="371">
        <v>5.7575757575757596</v>
      </c>
    </row>
    <row r="4016" spans="1:5">
      <c r="A4016" s="371">
        <v>70</v>
      </c>
      <c r="B4016" s="371" t="s">
        <v>101</v>
      </c>
      <c r="C4016" s="371">
        <v>2023</v>
      </c>
      <c r="D4016" s="371" t="s">
        <v>48</v>
      </c>
      <c r="E4016" s="371">
        <v>6.2121212121212102</v>
      </c>
    </row>
    <row r="4017" spans="1:5">
      <c r="A4017" s="371">
        <v>73</v>
      </c>
      <c r="B4017" s="371" t="s">
        <v>102</v>
      </c>
      <c r="C4017" s="371">
        <v>2023</v>
      </c>
      <c r="D4017" s="371" t="s">
        <v>48</v>
      </c>
      <c r="E4017" s="371">
        <v>3.7878787878787898</v>
      </c>
    </row>
    <row r="4018" spans="1:5">
      <c r="A4018" s="371">
        <v>76</v>
      </c>
      <c r="B4018" s="371" t="s">
        <v>103</v>
      </c>
      <c r="C4018" s="371">
        <v>2023</v>
      </c>
      <c r="D4018" s="371" t="s">
        <v>48</v>
      </c>
      <c r="E4018" s="371">
        <v>2.2727272727272698</v>
      </c>
    </row>
    <row r="4019" spans="1:5">
      <c r="A4019" s="371">
        <v>81</v>
      </c>
      <c r="B4019" s="371" t="s">
        <v>104</v>
      </c>
      <c r="C4019" s="371">
        <v>2023</v>
      </c>
      <c r="D4019" s="371" t="s">
        <v>48</v>
      </c>
      <c r="E4019" s="371">
        <v>3.1818181818181799</v>
      </c>
    </row>
    <row r="4020" spans="1:5">
      <c r="A4020" s="371">
        <v>85</v>
      </c>
      <c r="B4020" s="371" t="s">
        <v>105</v>
      </c>
      <c r="C4020" s="371">
        <v>2023</v>
      </c>
      <c r="D4020" s="371" t="s">
        <v>48</v>
      </c>
      <c r="E4020" s="371">
        <v>1.0606060606060601</v>
      </c>
    </row>
    <row r="4021" spans="1:5">
      <c r="A4021" s="371">
        <v>86</v>
      </c>
      <c r="B4021" s="371" t="s">
        <v>106</v>
      </c>
      <c r="C4021" s="371">
        <v>2023</v>
      </c>
      <c r="D4021" s="371" t="s">
        <v>48</v>
      </c>
      <c r="E4021" s="371">
        <v>9.8484848484848495</v>
      </c>
    </row>
    <row r="4022" spans="1:5">
      <c r="A4022" s="371">
        <v>88</v>
      </c>
      <c r="B4022" s="371" t="s">
        <v>107</v>
      </c>
      <c r="C4022" s="371">
        <v>2023</v>
      </c>
      <c r="D4022" s="371" t="s">
        <v>48</v>
      </c>
      <c r="E4022" s="371">
        <v>8.1818181818181799</v>
      </c>
    </row>
    <row r="4023" spans="1:5">
      <c r="A4023" s="371">
        <v>91</v>
      </c>
      <c r="B4023" s="371" t="s">
        <v>108</v>
      </c>
      <c r="C4023" s="371">
        <v>2023</v>
      </c>
      <c r="D4023" s="371" t="s">
        <v>48</v>
      </c>
      <c r="E4023" s="371">
        <v>9.5454545454545503</v>
      </c>
    </row>
    <row r="4024" spans="1:5">
      <c r="A4024" s="371">
        <v>94</v>
      </c>
      <c r="B4024" s="371" t="s">
        <v>109</v>
      </c>
      <c r="C4024" s="371">
        <v>2023</v>
      </c>
      <c r="D4024" s="371" t="s">
        <v>48</v>
      </c>
      <c r="E4024" s="371">
        <v>8.9393939393939394</v>
      </c>
    </row>
    <row r="4025" spans="1:5">
      <c r="A4025" s="371">
        <v>95</v>
      </c>
      <c r="B4025" s="371" t="s">
        <v>110</v>
      </c>
      <c r="C4025" s="371">
        <v>2023</v>
      </c>
      <c r="D4025" s="371" t="s">
        <v>48</v>
      </c>
      <c r="E4025" s="371">
        <v>7.2727272727272698</v>
      </c>
    </row>
    <row r="4026" spans="1:5">
      <c r="A4026" s="371">
        <v>97</v>
      </c>
      <c r="B4026" s="371" t="s">
        <v>111</v>
      </c>
      <c r="C4026" s="371">
        <v>2023</v>
      </c>
      <c r="D4026" s="371" t="s">
        <v>48</v>
      </c>
      <c r="E4026" s="371">
        <v>9.3939393939393891</v>
      </c>
    </row>
    <row r="4027" spans="1:5">
      <c r="A4027" s="371">
        <v>99</v>
      </c>
      <c r="B4027" s="371" t="s">
        <v>112</v>
      </c>
      <c r="C4027" s="371">
        <v>2023</v>
      </c>
      <c r="D4027" s="371" t="s">
        <v>48</v>
      </c>
      <c r="E4027" s="371">
        <v>6.9696969696969697</v>
      </c>
    </row>
    <row r="4028" spans="1:5">
      <c r="A4028" s="371">
        <v>5</v>
      </c>
      <c r="B4028" s="371" t="s">
        <v>79</v>
      </c>
      <c r="C4028" s="371">
        <v>2024</v>
      </c>
      <c r="D4028" s="371" t="s">
        <v>49</v>
      </c>
      <c r="E4028" s="371">
        <v>3.6363636363636398</v>
      </c>
    </row>
    <row r="4029" spans="1:5">
      <c r="A4029" s="371">
        <v>8</v>
      </c>
      <c r="B4029" s="371" t="s">
        <v>81</v>
      </c>
      <c r="C4029" s="371">
        <v>2024</v>
      </c>
      <c r="D4029" s="371" t="s">
        <v>49</v>
      </c>
      <c r="E4029" s="371">
        <v>7.4242424242424203</v>
      </c>
    </row>
    <row r="4030" spans="1:5">
      <c r="A4030" s="371">
        <v>11</v>
      </c>
      <c r="B4030" s="371" t="s">
        <v>82</v>
      </c>
      <c r="C4030" s="371">
        <v>2024</v>
      </c>
      <c r="D4030" s="371" t="s">
        <v>49</v>
      </c>
      <c r="E4030" s="371">
        <v>8.9393939393939394</v>
      </c>
    </row>
    <row r="4031" spans="1:5">
      <c r="A4031" s="371">
        <v>13</v>
      </c>
      <c r="B4031" s="371" t="s">
        <v>83</v>
      </c>
      <c r="C4031" s="371">
        <v>2024</v>
      </c>
      <c r="D4031" s="371" t="s">
        <v>49</v>
      </c>
      <c r="E4031" s="371">
        <v>6.2121212121212102</v>
      </c>
    </row>
    <row r="4032" spans="1:5">
      <c r="A4032" s="371">
        <v>15</v>
      </c>
      <c r="B4032" s="371" t="s">
        <v>84</v>
      </c>
      <c r="C4032" s="371">
        <v>2024</v>
      </c>
      <c r="D4032" s="371" t="s">
        <v>49</v>
      </c>
      <c r="E4032" s="371">
        <v>9.0909090909090899</v>
      </c>
    </row>
    <row r="4033" spans="1:5">
      <c r="A4033" s="371">
        <v>17</v>
      </c>
      <c r="B4033" s="371" t="s">
        <v>85</v>
      </c>
      <c r="C4033" s="371">
        <v>2024</v>
      </c>
      <c r="D4033" s="371" t="s">
        <v>49</v>
      </c>
      <c r="E4033" s="371">
        <v>8.0303030303030294</v>
      </c>
    </row>
    <row r="4034" spans="1:5">
      <c r="A4034" s="371">
        <v>18</v>
      </c>
      <c r="B4034" s="371" t="s">
        <v>86</v>
      </c>
      <c r="C4034" s="371">
        <v>2024</v>
      </c>
      <c r="D4034" s="371" t="s">
        <v>49</v>
      </c>
      <c r="E4034" s="371">
        <v>8.1818181818181799</v>
      </c>
    </row>
    <row r="4035" spans="1:5">
      <c r="A4035" s="371">
        <v>19</v>
      </c>
      <c r="B4035" s="371" t="s">
        <v>87</v>
      </c>
      <c r="C4035" s="371">
        <v>2024</v>
      </c>
      <c r="D4035" s="371" t="s">
        <v>49</v>
      </c>
      <c r="E4035" s="371">
        <v>4.39393939393939</v>
      </c>
    </row>
    <row r="4036" spans="1:5">
      <c r="A4036" s="371">
        <v>20</v>
      </c>
      <c r="B4036" s="371" t="s">
        <v>88</v>
      </c>
      <c r="C4036" s="371">
        <v>2024</v>
      </c>
      <c r="D4036" s="371" t="s">
        <v>49</v>
      </c>
      <c r="E4036" s="371">
        <v>1.51515151515152</v>
      </c>
    </row>
    <row r="4037" spans="1:5">
      <c r="A4037" s="371">
        <v>23</v>
      </c>
      <c r="B4037" s="371" t="s">
        <v>89</v>
      </c>
      <c r="C4037" s="371">
        <v>2024</v>
      </c>
      <c r="D4037" s="371" t="s">
        <v>49</v>
      </c>
      <c r="E4037" s="371">
        <v>10</v>
      </c>
    </row>
    <row r="4038" spans="1:5">
      <c r="A4038" s="371">
        <v>25</v>
      </c>
      <c r="B4038" s="371" t="s">
        <v>90</v>
      </c>
      <c r="C4038" s="371">
        <v>2024</v>
      </c>
      <c r="D4038" s="371" t="s">
        <v>49</v>
      </c>
      <c r="E4038" s="371">
        <v>9.3939393939393891</v>
      </c>
    </row>
    <row r="4039" spans="1:5">
      <c r="A4039" s="371">
        <v>27</v>
      </c>
      <c r="B4039" s="371" t="s">
        <v>91</v>
      </c>
      <c r="C4039" s="371">
        <v>2024</v>
      </c>
      <c r="D4039" s="371" t="s">
        <v>49</v>
      </c>
      <c r="E4039" s="371">
        <v>0.75757575757575801</v>
      </c>
    </row>
    <row r="4040" spans="1:5">
      <c r="A4040" s="371">
        <v>41</v>
      </c>
      <c r="B4040" s="371" t="s">
        <v>92</v>
      </c>
      <c r="C4040" s="371">
        <v>2024</v>
      </c>
      <c r="D4040" s="371" t="s">
        <v>49</v>
      </c>
      <c r="E4040" s="371">
        <v>5.7575757575757596</v>
      </c>
    </row>
    <row r="4041" spans="1:5">
      <c r="A4041" s="371">
        <v>44</v>
      </c>
      <c r="B4041" s="371" t="s">
        <v>93</v>
      </c>
      <c r="C4041" s="371">
        <v>2024</v>
      </c>
      <c r="D4041" s="371" t="s">
        <v>49</v>
      </c>
      <c r="E4041" s="371">
        <v>1.8181818181818199</v>
      </c>
    </row>
    <row r="4042" spans="1:5">
      <c r="A4042" s="371">
        <v>47</v>
      </c>
      <c r="B4042" s="371" t="s">
        <v>94</v>
      </c>
      <c r="C4042" s="371">
        <v>2024</v>
      </c>
      <c r="D4042" s="371" t="s">
        <v>49</v>
      </c>
      <c r="E4042" s="371">
        <v>2.7272727272727302</v>
      </c>
    </row>
    <row r="4043" spans="1:5">
      <c r="A4043" s="371">
        <v>50</v>
      </c>
      <c r="B4043" s="371" t="s">
        <v>95</v>
      </c>
      <c r="C4043" s="371">
        <v>2024</v>
      </c>
      <c r="D4043" s="371" t="s">
        <v>49</v>
      </c>
      <c r="E4043" s="371">
        <v>9.5454545454545503</v>
      </c>
    </row>
    <row r="4044" spans="1:5">
      <c r="A4044" s="371">
        <v>52</v>
      </c>
      <c r="B4044" s="371" t="s">
        <v>96</v>
      </c>
      <c r="C4044" s="371">
        <v>2024</v>
      </c>
      <c r="D4044" s="371" t="s">
        <v>49</v>
      </c>
      <c r="E4044" s="371">
        <v>2.4242424242424199</v>
      </c>
    </row>
    <row r="4045" spans="1:5">
      <c r="A4045" s="371">
        <v>54</v>
      </c>
      <c r="B4045" s="371" t="s">
        <v>97</v>
      </c>
      <c r="C4045" s="371">
        <v>2024</v>
      </c>
      <c r="D4045" s="371" t="s">
        <v>49</v>
      </c>
      <c r="E4045" s="371">
        <v>7.8787878787878798</v>
      </c>
    </row>
    <row r="4046" spans="1:5">
      <c r="A4046" s="371">
        <v>63</v>
      </c>
      <c r="B4046" s="371" t="s">
        <v>98</v>
      </c>
      <c r="C4046" s="371">
        <v>2024</v>
      </c>
      <c r="D4046" s="371" t="s">
        <v>49</v>
      </c>
      <c r="E4046" s="371">
        <v>9.6969696969697008</v>
      </c>
    </row>
    <row r="4047" spans="1:5">
      <c r="A4047" s="371">
        <v>66</v>
      </c>
      <c r="B4047" s="371" t="s">
        <v>99</v>
      </c>
      <c r="C4047" s="371">
        <v>2024</v>
      </c>
      <c r="D4047" s="371" t="s">
        <v>49</v>
      </c>
      <c r="E4047" s="371">
        <v>6.5151515151515103</v>
      </c>
    </row>
    <row r="4048" spans="1:5">
      <c r="A4048" s="371">
        <v>68</v>
      </c>
      <c r="B4048" s="371" t="s">
        <v>100</v>
      </c>
      <c r="C4048" s="371">
        <v>2024</v>
      </c>
      <c r="D4048" s="371" t="s">
        <v>49</v>
      </c>
      <c r="E4048" s="371">
        <v>6.9696969696969697</v>
      </c>
    </row>
    <row r="4049" spans="1:5">
      <c r="A4049" s="371">
        <v>70</v>
      </c>
      <c r="B4049" s="371" t="s">
        <v>101</v>
      </c>
      <c r="C4049" s="371">
        <v>2024</v>
      </c>
      <c r="D4049" s="371" t="s">
        <v>49</v>
      </c>
      <c r="E4049" s="371">
        <v>9.8484848484848495</v>
      </c>
    </row>
    <row r="4050" spans="1:5">
      <c r="A4050" s="371">
        <v>73</v>
      </c>
      <c r="B4050" s="371" t="s">
        <v>102</v>
      </c>
      <c r="C4050" s="371">
        <v>2024</v>
      </c>
      <c r="D4050" s="371" t="s">
        <v>49</v>
      </c>
      <c r="E4050" s="371">
        <v>8.4848484848484809</v>
      </c>
    </row>
    <row r="4051" spans="1:5">
      <c r="A4051" s="371">
        <v>76</v>
      </c>
      <c r="B4051" s="371" t="s">
        <v>103</v>
      </c>
      <c r="C4051" s="371">
        <v>2024</v>
      </c>
      <c r="D4051" s="371" t="s">
        <v>49</v>
      </c>
      <c r="E4051" s="371">
        <v>4.8484848484848504</v>
      </c>
    </row>
    <row r="4052" spans="1:5">
      <c r="A4052" s="371">
        <v>81</v>
      </c>
      <c r="B4052" s="371" t="s">
        <v>104</v>
      </c>
      <c r="C4052" s="371">
        <v>2024</v>
      </c>
      <c r="D4052" s="371" t="s">
        <v>49</v>
      </c>
      <c r="E4052" s="371">
        <v>4.0909090909090899</v>
      </c>
    </row>
    <row r="4053" spans="1:5">
      <c r="A4053" s="371">
        <v>85</v>
      </c>
      <c r="B4053" s="371" t="s">
        <v>105</v>
      </c>
      <c r="C4053" s="371">
        <v>2024</v>
      </c>
      <c r="D4053" s="371" t="s">
        <v>49</v>
      </c>
      <c r="E4053" s="371">
        <v>6.8181818181818201</v>
      </c>
    </row>
    <row r="4054" spans="1:5">
      <c r="A4054" s="371">
        <v>86</v>
      </c>
      <c r="B4054" s="371" t="s">
        <v>106</v>
      </c>
      <c r="C4054" s="371">
        <v>2024</v>
      </c>
      <c r="D4054" s="371" t="s">
        <v>49</v>
      </c>
      <c r="E4054" s="371">
        <v>3.3333333333333299</v>
      </c>
    </row>
    <row r="4055" spans="1:5">
      <c r="A4055" s="371">
        <v>88</v>
      </c>
      <c r="B4055" s="371" t="s">
        <v>107</v>
      </c>
      <c r="C4055" s="371">
        <v>2024</v>
      </c>
      <c r="D4055" s="371" t="s">
        <v>49</v>
      </c>
      <c r="E4055" s="371">
        <v>5.60606060606061</v>
      </c>
    </row>
    <row r="4056" spans="1:5">
      <c r="A4056" s="371">
        <v>91</v>
      </c>
      <c r="B4056" s="371" t="s">
        <v>108</v>
      </c>
      <c r="C4056" s="371">
        <v>2024</v>
      </c>
      <c r="D4056" s="371" t="s">
        <v>49</v>
      </c>
      <c r="E4056" s="371">
        <v>2.2727272727272698</v>
      </c>
    </row>
    <row r="4057" spans="1:5">
      <c r="A4057" s="371">
        <v>94</v>
      </c>
      <c r="B4057" s="371" t="s">
        <v>109</v>
      </c>
      <c r="C4057" s="371">
        <v>2024</v>
      </c>
      <c r="D4057" s="371" t="s">
        <v>49</v>
      </c>
      <c r="E4057" s="371">
        <v>6.6666666666666696</v>
      </c>
    </row>
    <row r="4058" spans="1:5">
      <c r="A4058" s="371">
        <v>95</v>
      </c>
      <c r="B4058" s="371" t="s">
        <v>110</v>
      </c>
      <c r="C4058" s="371">
        <v>2024</v>
      </c>
      <c r="D4058" s="371" t="s">
        <v>49</v>
      </c>
      <c r="E4058" s="371">
        <v>7.7272727272727302</v>
      </c>
    </row>
    <row r="4059" spans="1:5">
      <c r="A4059" s="371">
        <v>97</v>
      </c>
      <c r="B4059" s="371" t="s">
        <v>111</v>
      </c>
      <c r="C4059" s="371">
        <v>2024</v>
      </c>
      <c r="D4059" s="371" t="s">
        <v>49</v>
      </c>
      <c r="E4059" s="371">
        <v>3.7878787878787898</v>
      </c>
    </row>
    <row r="4060" spans="1:5">
      <c r="A4060" s="371">
        <v>99</v>
      </c>
      <c r="B4060" s="371" t="s">
        <v>112</v>
      </c>
      <c r="C4060" s="371">
        <v>2024</v>
      </c>
      <c r="D4060" s="371" t="s">
        <v>49</v>
      </c>
      <c r="E4060" s="371">
        <v>2.1212121212121202</v>
      </c>
    </row>
    <row r="4061" spans="1:5">
      <c r="A4061" s="371">
        <v>5</v>
      </c>
      <c r="B4061" s="371" t="s">
        <v>79</v>
      </c>
      <c r="C4061" s="371">
        <v>2023</v>
      </c>
      <c r="D4061" s="371" t="s">
        <v>49</v>
      </c>
      <c r="E4061" s="371">
        <v>3.4848484848484902</v>
      </c>
    </row>
    <row r="4062" spans="1:5">
      <c r="A4062" s="371">
        <v>8</v>
      </c>
      <c r="B4062" s="371" t="s">
        <v>81</v>
      </c>
      <c r="C4062" s="371">
        <v>2023</v>
      </c>
      <c r="D4062" s="371" t="s">
        <v>49</v>
      </c>
      <c r="E4062" s="371">
        <v>3.9393939393939399</v>
      </c>
    </row>
    <row r="4063" spans="1:5">
      <c r="A4063" s="371">
        <v>11</v>
      </c>
      <c r="B4063" s="371" t="s">
        <v>82</v>
      </c>
      <c r="C4063" s="371">
        <v>2023</v>
      </c>
      <c r="D4063" s="371" t="s">
        <v>49</v>
      </c>
      <c r="E4063" s="371">
        <v>9.2424242424242404</v>
      </c>
    </row>
    <row r="4064" spans="1:5">
      <c r="A4064" s="371">
        <v>13</v>
      </c>
      <c r="B4064" s="371" t="s">
        <v>83</v>
      </c>
      <c r="C4064" s="371">
        <v>2023</v>
      </c>
      <c r="D4064" s="371" t="s">
        <v>49</v>
      </c>
      <c r="E4064" s="371">
        <v>0.60606060606060597</v>
      </c>
    </row>
    <row r="4065" spans="1:5">
      <c r="A4065" s="371">
        <v>15</v>
      </c>
      <c r="B4065" s="371" t="s">
        <v>84</v>
      </c>
      <c r="C4065" s="371">
        <v>2023</v>
      </c>
      <c r="D4065" s="371" t="s">
        <v>49</v>
      </c>
      <c r="E4065" s="371">
        <v>8.3333333333333304</v>
      </c>
    </row>
    <row r="4066" spans="1:5">
      <c r="A4066" s="371">
        <v>17</v>
      </c>
      <c r="B4066" s="371" t="s">
        <v>85</v>
      </c>
      <c r="C4066" s="371">
        <v>2023</v>
      </c>
      <c r="D4066" s="371" t="s">
        <v>49</v>
      </c>
      <c r="E4066" s="371">
        <v>4.5454545454545396</v>
      </c>
    </row>
    <row r="4067" spans="1:5">
      <c r="A4067" s="371">
        <v>18</v>
      </c>
      <c r="B4067" s="371" t="s">
        <v>86</v>
      </c>
      <c r="C4067" s="371">
        <v>2023</v>
      </c>
      <c r="D4067" s="371" t="s">
        <v>49</v>
      </c>
      <c r="E4067" s="371">
        <v>5.3030303030303001</v>
      </c>
    </row>
    <row r="4068" spans="1:5">
      <c r="A4068" s="371">
        <v>19</v>
      </c>
      <c r="B4068" s="371" t="s">
        <v>87</v>
      </c>
      <c r="C4068" s="371">
        <v>2023</v>
      </c>
      <c r="D4068" s="371" t="s">
        <v>49</v>
      </c>
      <c r="E4068" s="371">
        <v>7.5757575757575797</v>
      </c>
    </row>
    <row r="4069" spans="1:5">
      <c r="A4069" s="371">
        <v>20</v>
      </c>
      <c r="B4069" s="371" t="s">
        <v>88</v>
      </c>
      <c r="C4069" s="371">
        <v>2023</v>
      </c>
      <c r="D4069" s="371" t="s">
        <v>49</v>
      </c>
      <c r="E4069" s="371">
        <v>0.45454545454545497</v>
      </c>
    </row>
    <row r="4070" spans="1:5">
      <c r="A4070" s="371">
        <v>23</v>
      </c>
      <c r="B4070" s="371" t="s">
        <v>89</v>
      </c>
      <c r="C4070" s="371">
        <v>2023</v>
      </c>
      <c r="D4070" s="371" t="s">
        <v>49</v>
      </c>
      <c r="E4070" s="371">
        <v>6.0606060606060597</v>
      </c>
    </row>
    <row r="4071" spans="1:5">
      <c r="A4071" s="371">
        <v>25</v>
      </c>
      <c r="B4071" s="371" t="s">
        <v>90</v>
      </c>
      <c r="C4071" s="371">
        <v>2023</v>
      </c>
      <c r="D4071" s="371" t="s">
        <v>49</v>
      </c>
      <c r="E4071" s="371">
        <v>7.2727272727272698</v>
      </c>
    </row>
    <row r="4072" spans="1:5">
      <c r="A4072" s="371">
        <v>27</v>
      </c>
      <c r="B4072" s="371" t="s">
        <v>91</v>
      </c>
      <c r="C4072" s="371">
        <v>2023</v>
      </c>
      <c r="D4072" s="371" t="s">
        <v>49</v>
      </c>
      <c r="E4072" s="371">
        <v>0.30303030303030298</v>
      </c>
    </row>
    <row r="4073" spans="1:5">
      <c r="A4073" s="371">
        <v>41</v>
      </c>
      <c r="B4073" s="371" t="s">
        <v>92</v>
      </c>
      <c r="C4073" s="371">
        <v>2023</v>
      </c>
      <c r="D4073" s="371" t="s">
        <v>49</v>
      </c>
      <c r="E4073" s="371">
        <v>8.6363636363636402</v>
      </c>
    </row>
    <row r="4074" spans="1:5">
      <c r="A4074" s="371">
        <v>44</v>
      </c>
      <c r="B4074" s="371" t="s">
        <v>93</v>
      </c>
      <c r="C4074" s="371">
        <v>2023</v>
      </c>
      <c r="D4074" s="371" t="s">
        <v>49</v>
      </c>
      <c r="E4074" s="371">
        <v>0.90909090909090895</v>
      </c>
    </row>
    <row r="4075" spans="1:5">
      <c r="A4075" s="371">
        <v>47</v>
      </c>
      <c r="B4075" s="371" t="s">
        <v>94</v>
      </c>
      <c r="C4075" s="371">
        <v>2023</v>
      </c>
      <c r="D4075" s="371" t="s">
        <v>49</v>
      </c>
      <c r="E4075" s="371">
        <v>2.5757575757575801</v>
      </c>
    </row>
    <row r="4076" spans="1:5">
      <c r="A4076" s="371">
        <v>50</v>
      </c>
      <c r="B4076" s="371" t="s">
        <v>95</v>
      </c>
      <c r="C4076" s="371">
        <v>2023</v>
      </c>
      <c r="D4076" s="371" t="s">
        <v>49</v>
      </c>
      <c r="E4076" s="371">
        <v>8.7878787878787907</v>
      </c>
    </row>
    <row r="4077" spans="1:5">
      <c r="A4077" s="371">
        <v>52</v>
      </c>
      <c r="B4077" s="371" t="s">
        <v>96</v>
      </c>
      <c r="C4077" s="371">
        <v>2023</v>
      </c>
      <c r="D4077" s="371" t="s">
        <v>49</v>
      </c>
      <c r="E4077" s="371">
        <v>4.2424242424242404</v>
      </c>
    </row>
    <row r="4078" spans="1:5">
      <c r="A4078" s="371">
        <v>54</v>
      </c>
      <c r="B4078" s="371" t="s">
        <v>97</v>
      </c>
      <c r="C4078" s="371">
        <v>2023</v>
      </c>
      <c r="D4078" s="371" t="s">
        <v>49</v>
      </c>
      <c r="E4078" s="371">
        <v>3.1818181818181799</v>
      </c>
    </row>
    <row r="4079" spans="1:5">
      <c r="A4079" s="371">
        <v>63</v>
      </c>
      <c r="B4079" s="371" t="s">
        <v>98</v>
      </c>
      <c r="C4079" s="371">
        <v>2023</v>
      </c>
      <c r="D4079" s="371" t="s">
        <v>49</v>
      </c>
      <c r="E4079" s="371">
        <v>2.8787878787878798</v>
      </c>
    </row>
    <row r="4080" spans="1:5">
      <c r="A4080" s="371">
        <v>66</v>
      </c>
      <c r="B4080" s="371" t="s">
        <v>99</v>
      </c>
      <c r="C4080" s="371">
        <v>2023</v>
      </c>
      <c r="D4080" s="371" t="s">
        <v>49</v>
      </c>
      <c r="E4080" s="371">
        <v>5.9090909090909101</v>
      </c>
    </row>
    <row r="4081" spans="1:5">
      <c r="A4081" s="371">
        <v>68</v>
      </c>
      <c r="B4081" s="371" t="s">
        <v>100</v>
      </c>
      <c r="C4081" s="371">
        <v>2023</v>
      </c>
      <c r="D4081" s="371" t="s">
        <v>49</v>
      </c>
      <c r="E4081" s="371">
        <v>4.6969696969696999</v>
      </c>
    </row>
    <row r="4082" spans="1:5">
      <c r="A4082" s="371">
        <v>70</v>
      </c>
      <c r="B4082" s="371" t="s">
        <v>101</v>
      </c>
      <c r="C4082" s="371">
        <v>2023</v>
      </c>
      <c r="D4082" s="371" t="s">
        <v>49</v>
      </c>
      <c r="E4082" s="371">
        <v>1.0606060606060601</v>
      </c>
    </row>
    <row r="4083" spans="1:5">
      <c r="A4083" s="371">
        <v>73</v>
      </c>
      <c r="B4083" s="371" t="s">
        <v>102</v>
      </c>
      <c r="C4083" s="371">
        <v>2023</v>
      </c>
      <c r="D4083" s="371" t="s">
        <v>49</v>
      </c>
      <c r="E4083" s="371">
        <v>7.1212121212121202</v>
      </c>
    </row>
    <row r="4084" spans="1:5">
      <c r="A4084" s="371">
        <v>76</v>
      </c>
      <c r="B4084" s="371" t="s">
        <v>103</v>
      </c>
      <c r="C4084" s="371">
        <v>2023</v>
      </c>
      <c r="D4084" s="371" t="s">
        <v>49</v>
      </c>
      <c r="E4084" s="371">
        <v>5</v>
      </c>
    </row>
    <row r="4085" spans="1:5">
      <c r="A4085" s="371">
        <v>81</v>
      </c>
      <c r="B4085" s="371" t="s">
        <v>104</v>
      </c>
      <c r="C4085" s="371">
        <v>2023</v>
      </c>
      <c r="D4085" s="371" t="s">
        <v>49</v>
      </c>
      <c r="E4085" s="371">
        <v>5.1515151515151496</v>
      </c>
    </row>
    <row r="4086" spans="1:5">
      <c r="A4086" s="371">
        <v>85</v>
      </c>
      <c r="B4086" s="371" t="s">
        <v>105</v>
      </c>
      <c r="C4086" s="371">
        <v>2023</v>
      </c>
      <c r="D4086" s="371" t="s">
        <v>49</v>
      </c>
      <c r="E4086" s="371">
        <v>6.3636363636363598</v>
      </c>
    </row>
    <row r="4087" spans="1:5">
      <c r="A4087" s="371">
        <v>86</v>
      </c>
      <c r="B4087" s="371" t="s">
        <v>106</v>
      </c>
      <c r="C4087" s="371">
        <v>2023</v>
      </c>
      <c r="D4087" s="371" t="s">
        <v>49</v>
      </c>
      <c r="E4087" s="371">
        <v>1.9696969696969699</v>
      </c>
    </row>
    <row r="4088" spans="1:5">
      <c r="A4088" s="371">
        <v>88</v>
      </c>
      <c r="B4088" s="371" t="s">
        <v>107</v>
      </c>
      <c r="C4088" s="371">
        <v>2023</v>
      </c>
      <c r="D4088" s="371" t="s">
        <v>49</v>
      </c>
      <c r="E4088" s="371">
        <v>3.0303030303030298</v>
      </c>
    </row>
    <row r="4089" spans="1:5">
      <c r="A4089" s="371">
        <v>91</v>
      </c>
      <c r="B4089" s="371" t="s">
        <v>108</v>
      </c>
      <c r="C4089" s="371">
        <v>2023</v>
      </c>
      <c r="D4089" s="371" t="s">
        <v>49</v>
      </c>
      <c r="E4089" s="371">
        <v>0.15151515151515199</v>
      </c>
    </row>
    <row r="4090" spans="1:5">
      <c r="A4090" s="371">
        <v>94</v>
      </c>
      <c r="B4090" s="371" t="s">
        <v>109</v>
      </c>
      <c r="C4090" s="371">
        <v>2023</v>
      </c>
      <c r="D4090" s="371" t="s">
        <v>49</v>
      </c>
      <c r="E4090" s="371">
        <v>1.36363636363636</v>
      </c>
    </row>
    <row r="4091" spans="1:5">
      <c r="A4091" s="371">
        <v>95</v>
      </c>
      <c r="B4091" s="371" t="s">
        <v>110</v>
      </c>
      <c r="C4091" s="371">
        <v>2023</v>
      </c>
      <c r="D4091" s="371" t="s">
        <v>49</v>
      </c>
      <c r="E4091" s="371">
        <v>5.4545454545454497</v>
      </c>
    </row>
    <row r="4092" spans="1:5">
      <c r="A4092" s="371">
        <v>97</v>
      </c>
      <c r="B4092" s="371" t="s">
        <v>111</v>
      </c>
      <c r="C4092" s="371">
        <v>2023</v>
      </c>
      <c r="D4092" s="371" t="s">
        <v>49</v>
      </c>
      <c r="E4092" s="371">
        <v>1.6666666666666701</v>
      </c>
    </row>
    <row r="4093" spans="1:5">
      <c r="A4093" s="371">
        <v>99</v>
      </c>
      <c r="B4093" s="371" t="s">
        <v>112</v>
      </c>
      <c r="C4093" s="371">
        <v>2023</v>
      </c>
      <c r="D4093" s="371" t="s">
        <v>49</v>
      </c>
      <c r="E4093" s="371">
        <v>1.2121212121212099</v>
      </c>
    </row>
    <row r="4094" spans="1:5">
      <c r="A4094" s="371">
        <v>5</v>
      </c>
      <c r="B4094" s="371" t="s">
        <v>79</v>
      </c>
      <c r="C4094" s="371">
        <v>2024</v>
      </c>
      <c r="D4094" s="371" t="s">
        <v>50</v>
      </c>
      <c r="E4094" s="371">
        <v>2.8787878787878798</v>
      </c>
    </row>
    <row r="4095" spans="1:5">
      <c r="A4095" s="371">
        <v>8</v>
      </c>
      <c r="B4095" s="371" t="s">
        <v>81</v>
      </c>
      <c r="C4095" s="371">
        <v>2024</v>
      </c>
      <c r="D4095" s="371" t="s">
        <v>50</v>
      </c>
      <c r="E4095" s="371">
        <v>8.0303030303030294</v>
      </c>
    </row>
    <row r="4096" spans="1:5">
      <c r="A4096" s="371">
        <v>11</v>
      </c>
      <c r="B4096" s="371" t="s">
        <v>82</v>
      </c>
      <c r="C4096" s="371">
        <v>2024</v>
      </c>
      <c r="D4096" s="371" t="s">
        <v>50</v>
      </c>
      <c r="E4096" s="371">
        <v>0.60606060606060597</v>
      </c>
    </row>
    <row r="4097" spans="1:5">
      <c r="A4097" s="371">
        <v>13</v>
      </c>
      <c r="B4097" s="371" t="s">
        <v>83</v>
      </c>
      <c r="C4097" s="371">
        <v>2024</v>
      </c>
      <c r="D4097" s="371" t="s">
        <v>50</v>
      </c>
      <c r="E4097" s="371">
        <v>8.6363636363636402</v>
      </c>
    </row>
    <row r="4098" spans="1:5">
      <c r="A4098" s="371">
        <v>15</v>
      </c>
      <c r="B4098" s="371" t="s">
        <v>84</v>
      </c>
      <c r="C4098" s="371">
        <v>2024</v>
      </c>
      <c r="D4098" s="371" t="s">
        <v>50</v>
      </c>
      <c r="E4098" s="371">
        <v>7.7272727272727302</v>
      </c>
    </row>
    <row r="4099" spans="1:5">
      <c r="A4099" s="371">
        <v>17</v>
      </c>
      <c r="B4099" s="371" t="s">
        <v>85</v>
      </c>
      <c r="C4099" s="371">
        <v>2024</v>
      </c>
      <c r="D4099" s="371" t="s">
        <v>50</v>
      </c>
      <c r="E4099" s="371">
        <v>7.2727272727272698</v>
      </c>
    </row>
    <row r="4100" spans="1:5">
      <c r="A4100" s="371">
        <v>18</v>
      </c>
      <c r="B4100" s="371" t="s">
        <v>86</v>
      </c>
      <c r="C4100" s="371">
        <v>2024</v>
      </c>
      <c r="D4100" s="371" t="s">
        <v>50</v>
      </c>
      <c r="E4100" s="371">
        <v>6.9696969696969697</v>
      </c>
    </row>
    <row r="4101" spans="1:5">
      <c r="A4101" s="371">
        <v>19</v>
      </c>
      <c r="B4101" s="371" t="s">
        <v>87</v>
      </c>
      <c r="C4101" s="371">
        <v>2024</v>
      </c>
      <c r="D4101" s="371" t="s">
        <v>50</v>
      </c>
      <c r="E4101" s="371">
        <v>5.60606060606061</v>
      </c>
    </row>
    <row r="4102" spans="1:5">
      <c r="A4102" s="371">
        <v>20</v>
      </c>
      <c r="B4102" s="371" t="s">
        <v>88</v>
      </c>
      <c r="C4102" s="371">
        <v>2024</v>
      </c>
      <c r="D4102" s="371" t="s">
        <v>50</v>
      </c>
      <c r="E4102" s="371">
        <v>6.5151515151515103</v>
      </c>
    </row>
    <row r="4103" spans="1:5">
      <c r="A4103" s="371">
        <v>23</v>
      </c>
      <c r="B4103" s="371" t="s">
        <v>89</v>
      </c>
      <c r="C4103" s="371">
        <v>2024</v>
      </c>
      <c r="D4103" s="371" t="s">
        <v>50</v>
      </c>
      <c r="E4103" s="371">
        <v>9.5454545454545503</v>
      </c>
    </row>
    <row r="4104" spans="1:5">
      <c r="A4104" s="371">
        <v>25</v>
      </c>
      <c r="B4104" s="371" t="s">
        <v>90</v>
      </c>
      <c r="C4104" s="371">
        <v>2024</v>
      </c>
      <c r="D4104" s="371" t="s">
        <v>50</v>
      </c>
      <c r="E4104" s="371">
        <v>1.9696969696969699</v>
      </c>
    </row>
    <row r="4105" spans="1:5">
      <c r="A4105" s="371">
        <v>27</v>
      </c>
      <c r="B4105" s="371" t="s">
        <v>91</v>
      </c>
      <c r="C4105" s="371">
        <v>2024</v>
      </c>
      <c r="D4105" s="371" t="s">
        <v>50</v>
      </c>
      <c r="E4105" s="371">
        <v>8.3333333333333304</v>
      </c>
    </row>
    <row r="4106" spans="1:5">
      <c r="A4106" s="371">
        <v>41</v>
      </c>
      <c r="B4106" s="371" t="s">
        <v>92</v>
      </c>
      <c r="C4106" s="371">
        <v>2024</v>
      </c>
      <c r="D4106" s="371" t="s">
        <v>50</v>
      </c>
      <c r="E4106" s="371">
        <v>8.7878787878787907</v>
      </c>
    </row>
    <row r="4107" spans="1:5">
      <c r="A4107" s="371">
        <v>44</v>
      </c>
      <c r="B4107" s="371" t="s">
        <v>93</v>
      </c>
      <c r="C4107" s="371">
        <v>2024</v>
      </c>
      <c r="D4107" s="371" t="s">
        <v>50</v>
      </c>
      <c r="E4107" s="371">
        <v>4.6969696969696999</v>
      </c>
    </row>
    <row r="4108" spans="1:5">
      <c r="A4108" s="371">
        <v>47</v>
      </c>
      <c r="B4108" s="371" t="s">
        <v>94</v>
      </c>
      <c r="C4108" s="371">
        <v>2024</v>
      </c>
      <c r="D4108" s="371" t="s">
        <v>50</v>
      </c>
      <c r="E4108" s="371">
        <v>9.6969696969697008</v>
      </c>
    </row>
    <row r="4109" spans="1:5">
      <c r="A4109" s="371">
        <v>50</v>
      </c>
      <c r="B4109" s="371" t="s">
        <v>95</v>
      </c>
      <c r="C4109" s="371">
        <v>2024</v>
      </c>
      <c r="D4109" s="371" t="s">
        <v>50</v>
      </c>
      <c r="E4109" s="371">
        <v>7.1212121212121202</v>
      </c>
    </row>
    <row r="4110" spans="1:5">
      <c r="A4110" s="371">
        <v>52</v>
      </c>
      <c r="B4110" s="371" t="s">
        <v>96</v>
      </c>
      <c r="C4110" s="371">
        <v>2024</v>
      </c>
      <c r="D4110" s="371" t="s">
        <v>50</v>
      </c>
      <c r="E4110" s="371">
        <v>8.4848484848484809</v>
      </c>
    </row>
    <row r="4111" spans="1:5">
      <c r="A4111" s="371">
        <v>54</v>
      </c>
      <c r="B4111" s="371" t="s">
        <v>97</v>
      </c>
      <c r="C4111" s="371">
        <v>2024</v>
      </c>
      <c r="D4111" s="371" t="s">
        <v>50</v>
      </c>
      <c r="E4111" s="371">
        <v>7.8787878787878798</v>
      </c>
    </row>
    <row r="4112" spans="1:5">
      <c r="A4112" s="371">
        <v>63</v>
      </c>
      <c r="B4112" s="371" t="s">
        <v>98</v>
      </c>
      <c r="C4112" s="371">
        <v>2024</v>
      </c>
      <c r="D4112" s="371" t="s">
        <v>50</v>
      </c>
      <c r="E4112" s="371">
        <v>4.8484848484848504</v>
      </c>
    </row>
    <row r="4113" spans="1:5">
      <c r="A4113" s="371">
        <v>66</v>
      </c>
      <c r="B4113" s="371" t="s">
        <v>99</v>
      </c>
      <c r="C4113" s="371">
        <v>2024</v>
      </c>
      <c r="D4113" s="371" t="s">
        <v>50</v>
      </c>
      <c r="E4113" s="371">
        <v>9.8484848484848495</v>
      </c>
    </row>
    <row r="4114" spans="1:5">
      <c r="A4114" s="371">
        <v>68</v>
      </c>
      <c r="B4114" s="371" t="s">
        <v>100</v>
      </c>
      <c r="C4114" s="371">
        <v>2024</v>
      </c>
      <c r="D4114" s="371" t="s">
        <v>50</v>
      </c>
      <c r="E4114" s="371">
        <v>8.9393939393939394</v>
      </c>
    </row>
    <row r="4115" spans="1:5">
      <c r="A4115" s="371">
        <v>70</v>
      </c>
      <c r="B4115" s="371" t="s">
        <v>101</v>
      </c>
      <c r="C4115" s="371">
        <v>2024</v>
      </c>
      <c r="D4115" s="371" t="s">
        <v>50</v>
      </c>
      <c r="E4115" s="371">
        <v>9.3939393939393891</v>
      </c>
    </row>
    <row r="4116" spans="1:5">
      <c r="A4116" s="371">
        <v>73</v>
      </c>
      <c r="B4116" s="371" t="s">
        <v>102</v>
      </c>
      <c r="C4116" s="371">
        <v>2024</v>
      </c>
      <c r="D4116" s="371" t="s">
        <v>50</v>
      </c>
      <c r="E4116" s="371">
        <v>7.4242424242424203</v>
      </c>
    </row>
    <row r="4117" spans="1:5">
      <c r="A4117" s="371">
        <v>76</v>
      </c>
      <c r="B4117" s="371" t="s">
        <v>103</v>
      </c>
      <c r="C4117" s="371">
        <v>2024</v>
      </c>
      <c r="D4117" s="371" t="s">
        <v>50</v>
      </c>
      <c r="E4117" s="371">
        <v>2.4242424242424199</v>
      </c>
    </row>
    <row r="4118" spans="1:5">
      <c r="A4118" s="371">
        <v>81</v>
      </c>
      <c r="B4118" s="371" t="s">
        <v>104</v>
      </c>
      <c r="C4118" s="371">
        <v>2024</v>
      </c>
      <c r="D4118" s="371" t="s">
        <v>50</v>
      </c>
      <c r="E4118" s="371">
        <v>5.1515151515151496</v>
      </c>
    </row>
    <row r="4119" spans="1:5">
      <c r="A4119" s="371">
        <v>85</v>
      </c>
      <c r="B4119" s="371" t="s">
        <v>105</v>
      </c>
      <c r="C4119" s="371">
        <v>2024</v>
      </c>
      <c r="D4119" s="371" t="s">
        <v>50</v>
      </c>
      <c r="E4119" s="371">
        <v>2.7272727272727302</v>
      </c>
    </row>
    <row r="4120" spans="1:5">
      <c r="A4120" s="371">
        <v>86</v>
      </c>
      <c r="B4120" s="371" t="s">
        <v>106</v>
      </c>
      <c r="C4120" s="371">
        <v>2024</v>
      </c>
      <c r="D4120" s="371" t="s">
        <v>50</v>
      </c>
      <c r="E4120" s="371">
        <v>3.0303030303030298</v>
      </c>
    </row>
    <row r="4121" spans="1:5">
      <c r="A4121" s="371">
        <v>88</v>
      </c>
      <c r="B4121" s="371" t="s">
        <v>107</v>
      </c>
      <c r="C4121" s="371">
        <v>2024</v>
      </c>
      <c r="D4121" s="371" t="s">
        <v>50</v>
      </c>
      <c r="E4121" s="371">
        <v>1.6666666666666701</v>
      </c>
    </row>
    <row r="4122" spans="1:5">
      <c r="A4122" s="371">
        <v>91</v>
      </c>
      <c r="B4122" s="371" t="s">
        <v>108</v>
      </c>
      <c r="C4122" s="371">
        <v>2024</v>
      </c>
      <c r="D4122" s="371" t="s">
        <v>50</v>
      </c>
      <c r="E4122" s="371">
        <v>3.7878787878787898</v>
      </c>
    </row>
    <row r="4123" spans="1:5">
      <c r="A4123" s="371">
        <v>94</v>
      </c>
      <c r="B4123" s="371" t="s">
        <v>109</v>
      </c>
      <c r="C4123" s="371">
        <v>2024</v>
      </c>
      <c r="D4123" s="371" t="s">
        <v>50</v>
      </c>
      <c r="E4123" s="371">
        <v>3.9393939393939399</v>
      </c>
    </row>
    <row r="4124" spans="1:5">
      <c r="A4124" s="371">
        <v>95</v>
      </c>
      <c r="B4124" s="371" t="s">
        <v>110</v>
      </c>
      <c r="C4124" s="371">
        <v>2024</v>
      </c>
      <c r="D4124" s="371" t="s">
        <v>50</v>
      </c>
      <c r="E4124" s="371">
        <v>5.4545454545454497</v>
      </c>
    </row>
    <row r="4125" spans="1:5">
      <c r="A4125" s="371">
        <v>97</v>
      </c>
      <c r="B4125" s="371" t="s">
        <v>111</v>
      </c>
      <c r="C4125" s="371">
        <v>2024</v>
      </c>
      <c r="D4125" s="371" t="s">
        <v>50</v>
      </c>
      <c r="E4125" s="371">
        <v>1.8181818181818199</v>
      </c>
    </row>
    <row r="4126" spans="1:5">
      <c r="A4126" s="371">
        <v>99</v>
      </c>
      <c r="B4126" s="371" t="s">
        <v>112</v>
      </c>
      <c r="C4126" s="371">
        <v>2024</v>
      </c>
      <c r="D4126" s="371" t="s">
        <v>50</v>
      </c>
      <c r="E4126" s="371">
        <v>0.15151515151515199</v>
      </c>
    </row>
    <row r="4127" spans="1:5">
      <c r="A4127" s="371">
        <v>5</v>
      </c>
      <c r="B4127" s="371" t="s">
        <v>79</v>
      </c>
      <c r="C4127" s="371">
        <v>2023</v>
      </c>
      <c r="D4127" s="371" t="s">
        <v>50</v>
      </c>
      <c r="E4127" s="371">
        <v>0.75757575757575801</v>
      </c>
    </row>
    <row r="4128" spans="1:5">
      <c r="A4128" s="371">
        <v>8</v>
      </c>
      <c r="B4128" s="371" t="s">
        <v>81</v>
      </c>
      <c r="C4128" s="371">
        <v>2023</v>
      </c>
      <c r="D4128" s="371" t="s">
        <v>50</v>
      </c>
      <c r="E4128" s="371">
        <v>4.39393939393939</v>
      </c>
    </row>
    <row r="4129" spans="1:5">
      <c r="A4129" s="371">
        <v>11</v>
      </c>
      <c r="B4129" s="371" t="s">
        <v>82</v>
      </c>
      <c r="C4129" s="371">
        <v>2023</v>
      </c>
      <c r="D4129" s="371" t="s">
        <v>50</v>
      </c>
      <c r="E4129" s="371">
        <v>0.45454545454545497</v>
      </c>
    </row>
    <row r="4130" spans="1:5">
      <c r="A4130" s="371">
        <v>13</v>
      </c>
      <c r="B4130" s="371" t="s">
        <v>83</v>
      </c>
      <c r="C4130" s="371">
        <v>2023</v>
      </c>
      <c r="D4130" s="371" t="s">
        <v>50</v>
      </c>
      <c r="E4130" s="371">
        <v>9.0909090909090899</v>
      </c>
    </row>
    <row r="4131" spans="1:5">
      <c r="A4131" s="371">
        <v>15</v>
      </c>
      <c r="B4131" s="371" t="s">
        <v>84</v>
      </c>
      <c r="C4131" s="371">
        <v>2023</v>
      </c>
      <c r="D4131" s="371" t="s">
        <v>50</v>
      </c>
      <c r="E4131" s="371">
        <v>6.8181818181818201</v>
      </c>
    </row>
    <row r="4132" spans="1:5">
      <c r="A4132" s="371">
        <v>17</v>
      </c>
      <c r="B4132" s="371" t="s">
        <v>85</v>
      </c>
      <c r="C4132" s="371">
        <v>2023</v>
      </c>
      <c r="D4132" s="371" t="s">
        <v>50</v>
      </c>
      <c r="E4132" s="371">
        <v>9.2424242424242404</v>
      </c>
    </row>
    <row r="4133" spans="1:5">
      <c r="A4133" s="371">
        <v>18</v>
      </c>
      <c r="B4133" s="371" t="s">
        <v>86</v>
      </c>
      <c r="C4133" s="371">
        <v>2023</v>
      </c>
      <c r="D4133" s="371" t="s">
        <v>50</v>
      </c>
      <c r="E4133" s="371">
        <v>4.0909090909090899</v>
      </c>
    </row>
    <row r="4134" spans="1:5">
      <c r="A4134" s="371">
        <v>19</v>
      </c>
      <c r="B4134" s="371" t="s">
        <v>87</v>
      </c>
      <c r="C4134" s="371">
        <v>2023</v>
      </c>
      <c r="D4134" s="371" t="s">
        <v>50</v>
      </c>
      <c r="E4134" s="371">
        <v>4.5454545454545396</v>
      </c>
    </row>
    <row r="4135" spans="1:5">
      <c r="A4135" s="371">
        <v>20</v>
      </c>
      <c r="B4135" s="371" t="s">
        <v>88</v>
      </c>
      <c r="C4135" s="371">
        <v>2023</v>
      </c>
      <c r="D4135" s="371" t="s">
        <v>50</v>
      </c>
      <c r="E4135" s="371">
        <v>5.7575757575757596</v>
      </c>
    </row>
    <row r="4136" spans="1:5">
      <c r="A4136" s="371">
        <v>23</v>
      </c>
      <c r="B4136" s="371" t="s">
        <v>89</v>
      </c>
      <c r="C4136" s="371">
        <v>2023</v>
      </c>
      <c r="D4136" s="371" t="s">
        <v>50</v>
      </c>
      <c r="E4136" s="371">
        <v>6.6666666666666696</v>
      </c>
    </row>
    <row r="4137" spans="1:5">
      <c r="A4137" s="371">
        <v>25</v>
      </c>
      <c r="B4137" s="371" t="s">
        <v>90</v>
      </c>
      <c r="C4137" s="371">
        <v>2023</v>
      </c>
      <c r="D4137" s="371" t="s">
        <v>50</v>
      </c>
      <c r="E4137" s="371">
        <v>1.2121212121212099</v>
      </c>
    </row>
    <row r="4138" spans="1:5">
      <c r="A4138" s="371">
        <v>27</v>
      </c>
      <c r="B4138" s="371" t="s">
        <v>91</v>
      </c>
      <c r="C4138" s="371">
        <v>2023</v>
      </c>
      <c r="D4138" s="371" t="s">
        <v>50</v>
      </c>
      <c r="E4138" s="371">
        <v>6.2121212121212102</v>
      </c>
    </row>
    <row r="4139" spans="1:5">
      <c r="A4139" s="371">
        <v>41</v>
      </c>
      <c r="B4139" s="371" t="s">
        <v>92</v>
      </c>
      <c r="C4139" s="371">
        <v>2023</v>
      </c>
      <c r="D4139" s="371" t="s">
        <v>50</v>
      </c>
      <c r="E4139" s="371">
        <v>8.1818181818181799</v>
      </c>
    </row>
    <row r="4140" spans="1:5">
      <c r="A4140" s="371">
        <v>44</v>
      </c>
      <c r="B4140" s="371" t="s">
        <v>93</v>
      </c>
      <c r="C4140" s="371">
        <v>2023</v>
      </c>
      <c r="D4140" s="371" t="s">
        <v>50</v>
      </c>
      <c r="E4140" s="371">
        <v>6.3636363636363598</v>
      </c>
    </row>
    <row r="4141" spans="1:5">
      <c r="A4141" s="371">
        <v>47</v>
      </c>
      <c r="B4141" s="371" t="s">
        <v>94</v>
      </c>
      <c r="C4141" s="371">
        <v>2023</v>
      </c>
      <c r="D4141" s="371" t="s">
        <v>50</v>
      </c>
      <c r="E4141" s="371">
        <v>7.5757575757575797</v>
      </c>
    </row>
    <row r="4142" spans="1:5">
      <c r="A4142" s="371">
        <v>50</v>
      </c>
      <c r="B4142" s="371" t="s">
        <v>95</v>
      </c>
      <c r="C4142" s="371">
        <v>2023</v>
      </c>
      <c r="D4142" s="371" t="s">
        <v>50</v>
      </c>
      <c r="E4142" s="371">
        <v>4.2424242424242404</v>
      </c>
    </row>
    <row r="4143" spans="1:5">
      <c r="A4143" s="371">
        <v>52</v>
      </c>
      <c r="B4143" s="371" t="s">
        <v>96</v>
      </c>
      <c r="C4143" s="371">
        <v>2023</v>
      </c>
      <c r="D4143" s="371" t="s">
        <v>50</v>
      </c>
      <c r="E4143" s="371">
        <v>6.0606060606060597</v>
      </c>
    </row>
    <row r="4144" spans="1:5">
      <c r="A4144" s="371">
        <v>54</v>
      </c>
      <c r="B4144" s="371" t="s">
        <v>97</v>
      </c>
      <c r="C4144" s="371">
        <v>2023</v>
      </c>
      <c r="D4144" s="371" t="s">
        <v>50</v>
      </c>
      <c r="E4144" s="371">
        <v>5</v>
      </c>
    </row>
    <row r="4145" spans="1:5">
      <c r="A4145" s="371">
        <v>63</v>
      </c>
      <c r="B4145" s="371" t="s">
        <v>98</v>
      </c>
      <c r="C4145" s="371">
        <v>2023</v>
      </c>
      <c r="D4145" s="371" t="s">
        <v>50</v>
      </c>
      <c r="E4145" s="371">
        <v>3.6363636363636398</v>
      </c>
    </row>
    <row r="4146" spans="1:5">
      <c r="A4146" s="371">
        <v>66</v>
      </c>
      <c r="B4146" s="371" t="s">
        <v>99</v>
      </c>
      <c r="C4146" s="371">
        <v>2023</v>
      </c>
      <c r="D4146" s="371" t="s">
        <v>50</v>
      </c>
      <c r="E4146" s="371">
        <v>2.2727272727272698</v>
      </c>
    </row>
    <row r="4147" spans="1:5">
      <c r="A4147" s="371">
        <v>68</v>
      </c>
      <c r="B4147" s="371" t="s">
        <v>100</v>
      </c>
      <c r="C4147" s="371">
        <v>2023</v>
      </c>
      <c r="D4147" s="371" t="s">
        <v>50</v>
      </c>
      <c r="E4147" s="371">
        <v>5.9090909090909101</v>
      </c>
    </row>
    <row r="4148" spans="1:5">
      <c r="A4148" s="371">
        <v>70</v>
      </c>
      <c r="B4148" s="371" t="s">
        <v>101</v>
      </c>
      <c r="C4148" s="371">
        <v>2023</v>
      </c>
      <c r="D4148" s="371" t="s">
        <v>50</v>
      </c>
      <c r="E4148" s="371">
        <v>10</v>
      </c>
    </row>
    <row r="4149" spans="1:5">
      <c r="A4149" s="371">
        <v>73</v>
      </c>
      <c r="B4149" s="371" t="s">
        <v>102</v>
      </c>
      <c r="C4149" s="371">
        <v>2023</v>
      </c>
      <c r="D4149" s="371" t="s">
        <v>50</v>
      </c>
      <c r="E4149" s="371">
        <v>5.3030303030303001</v>
      </c>
    </row>
    <row r="4150" spans="1:5">
      <c r="A4150" s="371">
        <v>76</v>
      </c>
      <c r="B4150" s="371" t="s">
        <v>103</v>
      </c>
      <c r="C4150" s="371">
        <v>2023</v>
      </c>
      <c r="D4150" s="371" t="s">
        <v>50</v>
      </c>
      <c r="E4150" s="371">
        <v>1.51515151515152</v>
      </c>
    </row>
    <row r="4151" spans="1:5">
      <c r="A4151" s="371">
        <v>81</v>
      </c>
      <c r="B4151" s="371" t="s">
        <v>104</v>
      </c>
      <c r="C4151" s="371">
        <v>2023</v>
      </c>
      <c r="D4151" s="371" t="s">
        <v>50</v>
      </c>
      <c r="E4151" s="371">
        <v>3.4848484848484902</v>
      </c>
    </row>
    <row r="4152" spans="1:5">
      <c r="A4152" s="371">
        <v>85</v>
      </c>
      <c r="B4152" s="371" t="s">
        <v>105</v>
      </c>
      <c r="C4152" s="371">
        <v>2023</v>
      </c>
      <c r="D4152" s="371" t="s">
        <v>50</v>
      </c>
      <c r="E4152" s="371">
        <v>3.1818181818181799</v>
      </c>
    </row>
    <row r="4153" spans="1:5">
      <c r="A4153" s="371">
        <v>86</v>
      </c>
      <c r="B4153" s="371" t="s">
        <v>106</v>
      </c>
      <c r="C4153" s="371">
        <v>2023</v>
      </c>
      <c r="D4153" s="371" t="s">
        <v>50</v>
      </c>
      <c r="E4153" s="371">
        <v>2.5757575757575801</v>
      </c>
    </row>
    <row r="4154" spans="1:5">
      <c r="A4154" s="371">
        <v>88</v>
      </c>
      <c r="B4154" s="371" t="s">
        <v>107</v>
      </c>
      <c r="C4154" s="371">
        <v>2023</v>
      </c>
      <c r="D4154" s="371" t="s">
        <v>50</v>
      </c>
      <c r="E4154" s="371">
        <v>0.30303030303030298</v>
      </c>
    </row>
    <row r="4155" spans="1:5">
      <c r="A4155" s="371">
        <v>91</v>
      </c>
      <c r="B4155" s="371" t="s">
        <v>108</v>
      </c>
      <c r="C4155" s="371">
        <v>2023</v>
      </c>
      <c r="D4155" s="371" t="s">
        <v>50</v>
      </c>
      <c r="E4155" s="371">
        <v>1.36363636363636</v>
      </c>
    </row>
    <row r="4156" spans="1:5">
      <c r="A4156" s="371">
        <v>94</v>
      </c>
      <c r="B4156" s="371" t="s">
        <v>109</v>
      </c>
      <c r="C4156" s="371">
        <v>2023</v>
      </c>
      <c r="D4156" s="371" t="s">
        <v>50</v>
      </c>
      <c r="E4156" s="371">
        <v>2.1212121212121202</v>
      </c>
    </row>
    <row r="4157" spans="1:5">
      <c r="A4157" s="371">
        <v>95</v>
      </c>
      <c r="B4157" s="371" t="s">
        <v>110</v>
      </c>
      <c r="C4157" s="371">
        <v>2023</v>
      </c>
      <c r="D4157" s="371" t="s">
        <v>50</v>
      </c>
      <c r="E4157" s="371">
        <v>3.3333333333333299</v>
      </c>
    </row>
    <row r="4158" spans="1:5">
      <c r="A4158" s="371">
        <v>97</v>
      </c>
      <c r="B4158" s="371" t="s">
        <v>111</v>
      </c>
      <c r="C4158" s="371">
        <v>2023</v>
      </c>
      <c r="D4158" s="371" t="s">
        <v>50</v>
      </c>
      <c r="E4158" s="371">
        <v>0.90909090909090895</v>
      </c>
    </row>
    <row r="4159" spans="1:5">
      <c r="A4159" s="371">
        <v>99</v>
      </c>
      <c r="B4159" s="371" t="s">
        <v>112</v>
      </c>
      <c r="C4159" s="371">
        <v>2023</v>
      </c>
      <c r="D4159" s="371" t="s">
        <v>50</v>
      </c>
      <c r="E4159" s="371">
        <v>1.0606060606060601</v>
      </c>
    </row>
    <row r="4160" spans="1:5">
      <c r="A4160" s="371">
        <v>5</v>
      </c>
      <c r="B4160" s="371" t="s">
        <v>79</v>
      </c>
      <c r="C4160" s="371">
        <v>2024</v>
      </c>
      <c r="D4160" s="371" t="s">
        <v>51</v>
      </c>
      <c r="E4160" s="371">
        <v>3.1818181818181799</v>
      </c>
    </row>
    <row r="4161" spans="1:5">
      <c r="A4161" s="371">
        <v>8</v>
      </c>
      <c r="B4161" s="371" t="s">
        <v>81</v>
      </c>
      <c r="C4161" s="371">
        <v>2024</v>
      </c>
      <c r="D4161" s="371" t="s">
        <v>51</v>
      </c>
      <c r="E4161" s="371">
        <v>7.5757575757575797</v>
      </c>
    </row>
    <row r="4162" spans="1:5">
      <c r="A4162" s="371">
        <v>11</v>
      </c>
      <c r="B4162" s="371" t="s">
        <v>82</v>
      </c>
      <c r="C4162" s="371">
        <v>2024</v>
      </c>
      <c r="D4162" s="371" t="s">
        <v>51</v>
      </c>
      <c r="E4162" s="371">
        <v>0.75757575757575801</v>
      </c>
    </row>
    <row r="4163" spans="1:5">
      <c r="A4163" s="371">
        <v>13</v>
      </c>
      <c r="B4163" s="371" t="s">
        <v>83</v>
      </c>
      <c r="C4163" s="371">
        <v>2024</v>
      </c>
      <c r="D4163" s="371" t="s">
        <v>51</v>
      </c>
      <c r="E4163" s="371">
        <v>8.6363636363636402</v>
      </c>
    </row>
    <row r="4164" spans="1:5">
      <c r="A4164" s="371">
        <v>15</v>
      </c>
      <c r="B4164" s="371" t="s">
        <v>84</v>
      </c>
      <c r="C4164" s="371">
        <v>2024</v>
      </c>
      <c r="D4164" s="371" t="s">
        <v>51</v>
      </c>
      <c r="E4164" s="371">
        <v>7.1212121212121202</v>
      </c>
    </row>
    <row r="4165" spans="1:5">
      <c r="A4165" s="371">
        <v>17</v>
      </c>
      <c r="B4165" s="371" t="s">
        <v>85</v>
      </c>
      <c r="C4165" s="371">
        <v>2024</v>
      </c>
      <c r="D4165" s="371" t="s">
        <v>51</v>
      </c>
      <c r="E4165" s="371">
        <v>6.6666666666666696</v>
      </c>
    </row>
    <row r="4166" spans="1:5">
      <c r="A4166" s="371">
        <v>18</v>
      </c>
      <c r="B4166" s="371" t="s">
        <v>86</v>
      </c>
      <c r="C4166" s="371">
        <v>2024</v>
      </c>
      <c r="D4166" s="371" t="s">
        <v>51</v>
      </c>
      <c r="E4166" s="371">
        <v>6.2121212121212102</v>
      </c>
    </row>
    <row r="4167" spans="1:5">
      <c r="A4167" s="371">
        <v>19</v>
      </c>
      <c r="B4167" s="371" t="s">
        <v>87</v>
      </c>
      <c r="C4167" s="371">
        <v>2024</v>
      </c>
      <c r="D4167" s="371" t="s">
        <v>51</v>
      </c>
      <c r="E4167" s="371">
        <v>5.60606060606061</v>
      </c>
    </row>
    <row r="4168" spans="1:5">
      <c r="A4168" s="371">
        <v>20</v>
      </c>
      <c r="B4168" s="371" t="s">
        <v>88</v>
      </c>
      <c r="C4168" s="371">
        <v>2024</v>
      </c>
      <c r="D4168" s="371" t="s">
        <v>51</v>
      </c>
      <c r="E4168" s="371">
        <v>6.0606060606060597</v>
      </c>
    </row>
    <row r="4169" spans="1:5">
      <c r="A4169" s="371">
        <v>23</v>
      </c>
      <c r="B4169" s="371" t="s">
        <v>89</v>
      </c>
      <c r="C4169" s="371">
        <v>2024</v>
      </c>
      <c r="D4169" s="371" t="s">
        <v>51</v>
      </c>
      <c r="E4169" s="371">
        <v>9.3939393939393891</v>
      </c>
    </row>
    <row r="4170" spans="1:5">
      <c r="A4170" s="371">
        <v>25</v>
      </c>
      <c r="B4170" s="371" t="s">
        <v>90</v>
      </c>
      <c r="C4170" s="371">
        <v>2024</v>
      </c>
      <c r="D4170" s="371" t="s">
        <v>51</v>
      </c>
      <c r="E4170" s="371">
        <v>2.1212121212121202</v>
      </c>
    </row>
    <row r="4171" spans="1:5">
      <c r="A4171" s="371">
        <v>27</v>
      </c>
      <c r="B4171" s="371" t="s">
        <v>91</v>
      </c>
      <c r="C4171" s="371">
        <v>2024</v>
      </c>
      <c r="D4171" s="371" t="s">
        <v>51</v>
      </c>
      <c r="E4171" s="371">
        <v>8.1818181818181799</v>
      </c>
    </row>
    <row r="4172" spans="1:5">
      <c r="A4172" s="371">
        <v>41</v>
      </c>
      <c r="B4172" s="371" t="s">
        <v>92</v>
      </c>
      <c r="C4172" s="371">
        <v>2024</v>
      </c>
      <c r="D4172" s="371" t="s">
        <v>51</v>
      </c>
      <c r="E4172" s="371">
        <v>8.7878787878787907</v>
      </c>
    </row>
    <row r="4173" spans="1:5">
      <c r="A4173" s="371">
        <v>44</v>
      </c>
      <c r="B4173" s="371" t="s">
        <v>93</v>
      </c>
      <c r="C4173" s="371">
        <v>2024</v>
      </c>
      <c r="D4173" s="371" t="s">
        <v>51</v>
      </c>
      <c r="E4173" s="371">
        <v>4.5454545454545396</v>
      </c>
    </row>
    <row r="4174" spans="1:5">
      <c r="A4174" s="371">
        <v>47</v>
      </c>
      <c r="B4174" s="371" t="s">
        <v>94</v>
      </c>
      <c r="C4174" s="371">
        <v>2024</v>
      </c>
      <c r="D4174" s="371" t="s">
        <v>51</v>
      </c>
      <c r="E4174" s="371">
        <v>9.5454545454545503</v>
      </c>
    </row>
    <row r="4175" spans="1:5">
      <c r="A4175" s="371">
        <v>50</v>
      </c>
      <c r="B4175" s="371" t="s">
        <v>95</v>
      </c>
      <c r="C4175" s="371">
        <v>2024</v>
      </c>
      <c r="D4175" s="371" t="s">
        <v>51</v>
      </c>
      <c r="E4175" s="371">
        <v>6.3636363636363598</v>
      </c>
    </row>
    <row r="4176" spans="1:5">
      <c r="A4176" s="371">
        <v>52</v>
      </c>
      <c r="B4176" s="371" t="s">
        <v>96</v>
      </c>
      <c r="C4176" s="371">
        <v>2024</v>
      </c>
      <c r="D4176" s="371" t="s">
        <v>51</v>
      </c>
      <c r="E4176" s="371">
        <v>8.3333333333333304</v>
      </c>
    </row>
    <row r="4177" spans="1:5">
      <c r="A4177" s="371">
        <v>54</v>
      </c>
      <c r="B4177" s="371" t="s">
        <v>97</v>
      </c>
      <c r="C4177" s="371">
        <v>2024</v>
      </c>
      <c r="D4177" s="371" t="s">
        <v>51</v>
      </c>
      <c r="E4177" s="371">
        <v>7.4242424242424203</v>
      </c>
    </row>
    <row r="4178" spans="1:5">
      <c r="A4178" s="371">
        <v>63</v>
      </c>
      <c r="B4178" s="371" t="s">
        <v>98</v>
      </c>
      <c r="C4178" s="371">
        <v>2024</v>
      </c>
      <c r="D4178" s="371" t="s">
        <v>51</v>
      </c>
      <c r="E4178" s="371">
        <v>4.6969696969696999</v>
      </c>
    </row>
    <row r="4179" spans="1:5">
      <c r="A4179" s="371">
        <v>66</v>
      </c>
      <c r="B4179" s="371" t="s">
        <v>99</v>
      </c>
      <c r="C4179" s="371">
        <v>2024</v>
      </c>
      <c r="D4179" s="371" t="s">
        <v>51</v>
      </c>
      <c r="E4179" s="371">
        <v>9.6969696969697008</v>
      </c>
    </row>
    <row r="4180" spans="1:5">
      <c r="A4180" s="371">
        <v>68</v>
      </c>
      <c r="B4180" s="371" t="s">
        <v>100</v>
      </c>
      <c r="C4180" s="371">
        <v>2024</v>
      </c>
      <c r="D4180" s="371" t="s">
        <v>51</v>
      </c>
      <c r="E4180" s="371">
        <v>8.9393939393939394</v>
      </c>
    </row>
    <row r="4181" spans="1:5">
      <c r="A4181" s="371">
        <v>70</v>
      </c>
      <c r="B4181" s="371" t="s">
        <v>101</v>
      </c>
      <c r="C4181" s="371">
        <v>2024</v>
      </c>
      <c r="D4181" s="371" t="s">
        <v>51</v>
      </c>
      <c r="E4181" s="371">
        <v>9.0909090909090899</v>
      </c>
    </row>
    <row r="4182" spans="1:5">
      <c r="A4182" s="371">
        <v>73</v>
      </c>
      <c r="B4182" s="371" t="s">
        <v>102</v>
      </c>
      <c r="C4182" s="371">
        <v>2024</v>
      </c>
      <c r="D4182" s="371" t="s">
        <v>51</v>
      </c>
      <c r="E4182" s="371">
        <v>6.9696969696969697</v>
      </c>
    </row>
    <row r="4183" spans="1:5">
      <c r="A4183" s="371">
        <v>76</v>
      </c>
      <c r="B4183" s="371" t="s">
        <v>103</v>
      </c>
      <c r="C4183" s="371">
        <v>2024</v>
      </c>
      <c r="D4183" s="371" t="s">
        <v>51</v>
      </c>
      <c r="E4183" s="371">
        <v>2.5757575757575801</v>
      </c>
    </row>
    <row r="4184" spans="1:5">
      <c r="A4184" s="371">
        <v>81</v>
      </c>
      <c r="B4184" s="371" t="s">
        <v>104</v>
      </c>
      <c r="C4184" s="371">
        <v>2024</v>
      </c>
      <c r="D4184" s="371" t="s">
        <v>51</v>
      </c>
      <c r="E4184" s="371">
        <v>5</v>
      </c>
    </row>
    <row r="4185" spans="1:5">
      <c r="A4185" s="371">
        <v>85</v>
      </c>
      <c r="B4185" s="371" t="s">
        <v>105</v>
      </c>
      <c r="C4185" s="371">
        <v>2024</v>
      </c>
      <c r="D4185" s="371" t="s">
        <v>51</v>
      </c>
      <c r="E4185" s="371">
        <v>3.0303030303030298</v>
      </c>
    </row>
    <row r="4186" spans="1:5">
      <c r="A4186" s="371">
        <v>86</v>
      </c>
      <c r="B4186" s="371" t="s">
        <v>106</v>
      </c>
      <c r="C4186" s="371">
        <v>2024</v>
      </c>
      <c r="D4186" s="371" t="s">
        <v>51</v>
      </c>
      <c r="E4186" s="371">
        <v>3.3333333333333299</v>
      </c>
    </row>
    <row r="4187" spans="1:5">
      <c r="A4187" s="371">
        <v>88</v>
      </c>
      <c r="B4187" s="371" t="s">
        <v>107</v>
      </c>
      <c r="C4187" s="371">
        <v>2024</v>
      </c>
      <c r="D4187" s="371" t="s">
        <v>51</v>
      </c>
      <c r="E4187" s="371">
        <v>1.51515151515152</v>
      </c>
    </row>
    <row r="4188" spans="1:5">
      <c r="A4188" s="371">
        <v>91</v>
      </c>
      <c r="B4188" s="371" t="s">
        <v>108</v>
      </c>
      <c r="C4188" s="371">
        <v>2024</v>
      </c>
      <c r="D4188" s="371" t="s">
        <v>51</v>
      </c>
      <c r="E4188" s="371">
        <v>3.9393939393939399</v>
      </c>
    </row>
    <row r="4189" spans="1:5">
      <c r="A4189" s="371">
        <v>94</v>
      </c>
      <c r="B4189" s="371" t="s">
        <v>109</v>
      </c>
      <c r="C4189" s="371">
        <v>2024</v>
      </c>
      <c r="D4189" s="371" t="s">
        <v>51</v>
      </c>
      <c r="E4189" s="371">
        <v>4.0909090909090899</v>
      </c>
    </row>
    <row r="4190" spans="1:5">
      <c r="A4190" s="371">
        <v>95</v>
      </c>
      <c r="B4190" s="371" t="s">
        <v>110</v>
      </c>
      <c r="C4190" s="371">
        <v>2024</v>
      </c>
      <c r="D4190" s="371" t="s">
        <v>51</v>
      </c>
      <c r="E4190" s="371">
        <v>5.4545454545454497</v>
      </c>
    </row>
    <row r="4191" spans="1:5">
      <c r="A4191" s="371">
        <v>97</v>
      </c>
      <c r="B4191" s="371" t="s">
        <v>111</v>
      </c>
      <c r="C4191" s="371">
        <v>2024</v>
      </c>
      <c r="D4191" s="371" t="s">
        <v>51</v>
      </c>
      <c r="E4191" s="371">
        <v>1.8181818181818199</v>
      </c>
    </row>
    <row r="4192" spans="1:5">
      <c r="A4192" s="371">
        <v>99</v>
      </c>
      <c r="B4192" s="371" t="s">
        <v>112</v>
      </c>
      <c r="C4192" s="371">
        <v>2024</v>
      </c>
      <c r="D4192" s="371" t="s">
        <v>51</v>
      </c>
      <c r="E4192" s="371">
        <v>0.45454545454545497</v>
      </c>
    </row>
    <row r="4193" spans="1:5">
      <c r="A4193" s="371">
        <v>5</v>
      </c>
      <c r="B4193" s="371" t="s">
        <v>79</v>
      </c>
      <c r="C4193" s="371">
        <v>2023</v>
      </c>
      <c r="D4193" s="371" t="s">
        <v>51</v>
      </c>
      <c r="E4193" s="371">
        <v>6.5151515151515103</v>
      </c>
    </row>
    <row r="4194" spans="1:5">
      <c r="A4194" s="371">
        <v>8</v>
      </c>
      <c r="B4194" s="371" t="s">
        <v>81</v>
      </c>
      <c r="C4194" s="371">
        <v>2023</v>
      </c>
      <c r="D4194" s="371" t="s">
        <v>51</v>
      </c>
      <c r="E4194" s="371">
        <v>2.7272727272727302</v>
      </c>
    </row>
    <row r="4195" spans="1:5">
      <c r="A4195" s="371">
        <v>11</v>
      </c>
      <c r="B4195" s="371" t="s">
        <v>82</v>
      </c>
      <c r="C4195" s="371">
        <v>2023</v>
      </c>
      <c r="D4195" s="371" t="s">
        <v>51</v>
      </c>
      <c r="E4195" s="371">
        <v>10</v>
      </c>
    </row>
    <row r="4196" spans="1:5">
      <c r="A4196" s="371">
        <v>13</v>
      </c>
      <c r="B4196" s="371" t="s">
        <v>83</v>
      </c>
      <c r="C4196" s="371">
        <v>2023</v>
      </c>
      <c r="D4196" s="371" t="s">
        <v>51</v>
      </c>
      <c r="E4196" s="371">
        <v>8.0303030303030294</v>
      </c>
    </row>
    <row r="4197" spans="1:5">
      <c r="A4197" s="371">
        <v>15</v>
      </c>
      <c r="B4197" s="371" t="s">
        <v>84</v>
      </c>
      <c r="C4197" s="371">
        <v>2023</v>
      </c>
      <c r="D4197" s="371" t="s">
        <v>51</v>
      </c>
      <c r="E4197" s="371">
        <v>8.4848484848484809</v>
      </c>
    </row>
    <row r="4198" spans="1:5">
      <c r="A4198" s="371">
        <v>17</v>
      </c>
      <c r="B4198" s="371" t="s">
        <v>85</v>
      </c>
      <c r="C4198" s="371">
        <v>2023</v>
      </c>
      <c r="D4198" s="371" t="s">
        <v>51</v>
      </c>
      <c r="E4198" s="371">
        <v>7.8787878787878798</v>
      </c>
    </row>
    <row r="4199" spans="1:5">
      <c r="A4199" s="371">
        <v>18</v>
      </c>
      <c r="B4199" s="371" t="s">
        <v>86</v>
      </c>
      <c r="C4199" s="371">
        <v>2023</v>
      </c>
      <c r="D4199" s="371" t="s">
        <v>51</v>
      </c>
      <c r="E4199" s="371">
        <v>5.1515151515151496</v>
      </c>
    </row>
    <row r="4200" spans="1:5">
      <c r="A4200" s="371">
        <v>19</v>
      </c>
      <c r="B4200" s="371" t="s">
        <v>87</v>
      </c>
      <c r="C4200" s="371">
        <v>2023</v>
      </c>
      <c r="D4200" s="371" t="s">
        <v>51</v>
      </c>
      <c r="E4200" s="371">
        <v>1.9696969696969699</v>
      </c>
    </row>
    <row r="4201" spans="1:5">
      <c r="A4201" s="371">
        <v>20</v>
      </c>
      <c r="B4201" s="371" t="s">
        <v>88</v>
      </c>
      <c r="C4201" s="371">
        <v>2023</v>
      </c>
      <c r="D4201" s="371" t="s">
        <v>51</v>
      </c>
      <c r="E4201" s="371">
        <v>2.2727272727272698</v>
      </c>
    </row>
    <row r="4202" spans="1:5">
      <c r="A4202" s="371">
        <v>23</v>
      </c>
      <c r="B4202" s="371" t="s">
        <v>89</v>
      </c>
      <c r="C4202" s="371">
        <v>2023</v>
      </c>
      <c r="D4202" s="371" t="s">
        <v>51</v>
      </c>
      <c r="E4202" s="371">
        <v>1.2121212121212099</v>
      </c>
    </row>
    <row r="4203" spans="1:5">
      <c r="A4203" s="371">
        <v>25</v>
      </c>
      <c r="B4203" s="371" t="s">
        <v>90</v>
      </c>
      <c r="C4203" s="371">
        <v>2023</v>
      </c>
      <c r="D4203" s="371" t="s">
        <v>51</v>
      </c>
      <c r="E4203" s="371">
        <v>6.8181818181818201</v>
      </c>
    </row>
    <row r="4204" spans="1:5">
      <c r="A4204" s="371">
        <v>27</v>
      </c>
      <c r="B4204" s="371" t="s">
        <v>91</v>
      </c>
      <c r="C4204" s="371">
        <v>2023</v>
      </c>
      <c r="D4204" s="371" t="s">
        <v>51</v>
      </c>
      <c r="E4204" s="371">
        <v>1.36363636363636</v>
      </c>
    </row>
    <row r="4205" spans="1:5">
      <c r="A4205" s="371">
        <v>41</v>
      </c>
      <c r="B4205" s="371" t="s">
        <v>92</v>
      </c>
      <c r="C4205" s="371">
        <v>2023</v>
      </c>
      <c r="D4205" s="371" t="s">
        <v>51</v>
      </c>
      <c r="E4205" s="371">
        <v>3.6363636363636398</v>
      </c>
    </row>
    <row r="4206" spans="1:5">
      <c r="A4206" s="371">
        <v>44</v>
      </c>
      <c r="B4206" s="371" t="s">
        <v>93</v>
      </c>
      <c r="C4206" s="371">
        <v>2023</v>
      </c>
      <c r="D4206" s="371" t="s">
        <v>51</v>
      </c>
      <c r="E4206" s="371">
        <v>0.60606060606060597</v>
      </c>
    </row>
    <row r="4207" spans="1:5">
      <c r="A4207" s="371">
        <v>47</v>
      </c>
      <c r="B4207" s="371" t="s">
        <v>94</v>
      </c>
      <c r="C4207" s="371">
        <v>2023</v>
      </c>
      <c r="D4207" s="371" t="s">
        <v>51</v>
      </c>
      <c r="E4207" s="371">
        <v>0.90909090909090895</v>
      </c>
    </row>
    <row r="4208" spans="1:5">
      <c r="A4208" s="371">
        <v>50</v>
      </c>
      <c r="B4208" s="371" t="s">
        <v>95</v>
      </c>
      <c r="C4208" s="371">
        <v>2023</v>
      </c>
      <c r="D4208" s="371" t="s">
        <v>51</v>
      </c>
      <c r="E4208" s="371">
        <v>4.8484848484848504</v>
      </c>
    </row>
    <row r="4209" spans="1:5">
      <c r="A4209" s="371">
        <v>52</v>
      </c>
      <c r="B4209" s="371" t="s">
        <v>96</v>
      </c>
      <c r="C4209" s="371">
        <v>2023</v>
      </c>
      <c r="D4209" s="371" t="s">
        <v>51</v>
      </c>
      <c r="E4209" s="371">
        <v>9.8484848484848495</v>
      </c>
    </row>
    <row r="4210" spans="1:5">
      <c r="A4210" s="371">
        <v>54</v>
      </c>
      <c r="B4210" s="371" t="s">
        <v>97</v>
      </c>
      <c r="C4210" s="371">
        <v>2023</v>
      </c>
      <c r="D4210" s="371" t="s">
        <v>51</v>
      </c>
      <c r="E4210" s="371">
        <v>1.6666666666666701</v>
      </c>
    </row>
    <row r="4211" spans="1:5">
      <c r="A4211" s="371">
        <v>63</v>
      </c>
      <c r="B4211" s="371" t="s">
        <v>98</v>
      </c>
      <c r="C4211" s="371">
        <v>2023</v>
      </c>
      <c r="D4211" s="371" t="s">
        <v>51</v>
      </c>
      <c r="E4211" s="371">
        <v>9.2424242424242404</v>
      </c>
    </row>
    <row r="4212" spans="1:5">
      <c r="A4212" s="371">
        <v>66</v>
      </c>
      <c r="B4212" s="371" t="s">
        <v>99</v>
      </c>
      <c r="C4212" s="371">
        <v>2023</v>
      </c>
      <c r="D4212" s="371" t="s">
        <v>51</v>
      </c>
      <c r="E4212" s="371">
        <v>4.39393939393939</v>
      </c>
    </row>
    <row r="4213" spans="1:5">
      <c r="A4213" s="371">
        <v>68</v>
      </c>
      <c r="B4213" s="371" t="s">
        <v>100</v>
      </c>
      <c r="C4213" s="371">
        <v>2023</v>
      </c>
      <c r="D4213" s="371" t="s">
        <v>51</v>
      </c>
      <c r="E4213" s="371">
        <v>3.7878787878787898</v>
      </c>
    </row>
    <row r="4214" spans="1:5">
      <c r="A4214" s="371">
        <v>70</v>
      </c>
      <c r="B4214" s="371" t="s">
        <v>101</v>
      </c>
      <c r="C4214" s="371">
        <v>2023</v>
      </c>
      <c r="D4214" s="371" t="s">
        <v>51</v>
      </c>
      <c r="E4214" s="371">
        <v>4.2424242424242404</v>
      </c>
    </row>
    <row r="4215" spans="1:5">
      <c r="A4215" s="371">
        <v>73</v>
      </c>
      <c r="B4215" s="371" t="s">
        <v>102</v>
      </c>
      <c r="C4215" s="371">
        <v>2023</v>
      </c>
      <c r="D4215" s="371" t="s">
        <v>51</v>
      </c>
      <c r="E4215" s="371">
        <v>3.4848484848484902</v>
      </c>
    </row>
    <row r="4216" spans="1:5">
      <c r="A4216" s="371">
        <v>76</v>
      </c>
      <c r="B4216" s="371" t="s">
        <v>103</v>
      </c>
      <c r="C4216" s="371">
        <v>2023</v>
      </c>
      <c r="D4216" s="371" t="s">
        <v>51</v>
      </c>
      <c r="E4216" s="371">
        <v>5.7575757575757596</v>
      </c>
    </row>
    <row r="4217" spans="1:5">
      <c r="A4217" s="371">
        <v>81</v>
      </c>
      <c r="B4217" s="371" t="s">
        <v>104</v>
      </c>
      <c r="C4217" s="371">
        <v>2023</v>
      </c>
      <c r="D4217" s="371" t="s">
        <v>51</v>
      </c>
      <c r="E4217" s="371">
        <v>5.9090909090909101</v>
      </c>
    </row>
    <row r="4218" spans="1:5">
      <c r="A4218" s="371">
        <v>85</v>
      </c>
      <c r="B4218" s="371" t="s">
        <v>105</v>
      </c>
      <c r="C4218" s="371">
        <v>2023</v>
      </c>
      <c r="D4218" s="371" t="s">
        <v>51</v>
      </c>
      <c r="E4218" s="371">
        <v>2.8787878787878798</v>
      </c>
    </row>
    <row r="4219" spans="1:5">
      <c r="A4219" s="371">
        <v>86</v>
      </c>
      <c r="B4219" s="371" t="s">
        <v>106</v>
      </c>
      <c r="C4219" s="371">
        <v>2023</v>
      </c>
      <c r="D4219" s="371" t="s">
        <v>51</v>
      </c>
      <c r="E4219" s="371">
        <v>1.0606060606060601</v>
      </c>
    </row>
    <row r="4220" spans="1:5">
      <c r="A4220" s="371">
        <v>88</v>
      </c>
      <c r="B4220" s="371" t="s">
        <v>107</v>
      </c>
      <c r="C4220" s="371">
        <v>2023</v>
      </c>
      <c r="D4220" s="371" t="s">
        <v>51</v>
      </c>
      <c r="E4220" s="371">
        <v>7.7272727272727302</v>
      </c>
    </row>
    <row r="4221" spans="1:5">
      <c r="A4221" s="371">
        <v>91</v>
      </c>
      <c r="B4221" s="371" t="s">
        <v>108</v>
      </c>
      <c r="C4221" s="371">
        <v>2023</v>
      </c>
      <c r="D4221" s="371" t="s">
        <v>51</v>
      </c>
      <c r="E4221" s="371">
        <v>0.15151515151515199</v>
      </c>
    </row>
    <row r="4222" spans="1:5">
      <c r="A4222" s="371">
        <v>94</v>
      </c>
      <c r="B4222" s="371" t="s">
        <v>109</v>
      </c>
      <c r="C4222" s="371">
        <v>2023</v>
      </c>
      <c r="D4222" s="371" t="s">
        <v>51</v>
      </c>
      <c r="E4222" s="371">
        <v>0.30303030303030298</v>
      </c>
    </row>
    <row r="4223" spans="1:5">
      <c r="A4223" s="371">
        <v>95</v>
      </c>
      <c r="B4223" s="371" t="s">
        <v>110</v>
      </c>
      <c r="C4223" s="371">
        <v>2023</v>
      </c>
      <c r="D4223" s="371" t="s">
        <v>51</v>
      </c>
      <c r="E4223" s="371">
        <v>7.2727272727272698</v>
      </c>
    </row>
    <row r="4224" spans="1:5">
      <c r="A4224" s="371">
        <v>97</v>
      </c>
      <c r="B4224" s="371" t="s">
        <v>111</v>
      </c>
      <c r="C4224" s="371">
        <v>2023</v>
      </c>
      <c r="D4224" s="371" t="s">
        <v>51</v>
      </c>
      <c r="E4224" s="371">
        <v>5.3030303030303001</v>
      </c>
    </row>
    <row r="4225" spans="1:5">
      <c r="A4225" s="371">
        <v>99</v>
      </c>
      <c r="B4225" s="371" t="s">
        <v>112</v>
      </c>
      <c r="C4225" s="371">
        <v>2023</v>
      </c>
      <c r="D4225" s="371" t="s">
        <v>51</v>
      </c>
      <c r="E4225" s="371">
        <v>2.4242424242424199</v>
      </c>
    </row>
    <row r="4226" spans="1:5">
      <c r="A4226" s="371">
        <v>5</v>
      </c>
      <c r="B4226" s="371" t="s">
        <v>79</v>
      </c>
      <c r="C4226" s="371">
        <v>2024</v>
      </c>
      <c r="D4226" s="371" t="s">
        <v>52</v>
      </c>
      <c r="E4226" s="371">
        <v>9.3939393939393891</v>
      </c>
    </row>
    <row r="4227" spans="1:5">
      <c r="A4227" s="371">
        <v>8</v>
      </c>
      <c r="B4227" s="371" t="s">
        <v>81</v>
      </c>
      <c r="C4227" s="371">
        <v>2024</v>
      </c>
      <c r="D4227" s="371" t="s">
        <v>52</v>
      </c>
      <c r="E4227" s="371">
        <v>2.8787878787878798</v>
      </c>
    </row>
    <row r="4228" spans="1:5">
      <c r="A4228" s="371">
        <v>11</v>
      </c>
      <c r="B4228" s="371" t="s">
        <v>82</v>
      </c>
      <c r="C4228" s="371">
        <v>2024</v>
      </c>
      <c r="D4228" s="371" t="s">
        <v>52</v>
      </c>
      <c r="E4228" s="371">
        <v>9.8484848484848495</v>
      </c>
    </row>
    <row r="4229" spans="1:5">
      <c r="A4229" s="371">
        <v>13</v>
      </c>
      <c r="B4229" s="371" t="s">
        <v>83</v>
      </c>
      <c r="C4229" s="371">
        <v>2024</v>
      </c>
      <c r="D4229" s="371" t="s">
        <v>52</v>
      </c>
      <c r="E4229" s="371">
        <v>1.2121212121212099</v>
      </c>
    </row>
    <row r="4230" spans="1:5">
      <c r="A4230" s="371">
        <v>15</v>
      </c>
      <c r="B4230" s="371" t="s">
        <v>84</v>
      </c>
      <c r="C4230" s="371">
        <v>2024</v>
      </c>
      <c r="D4230" s="371" t="s">
        <v>52</v>
      </c>
      <c r="E4230" s="371">
        <v>2.7272727272727302</v>
      </c>
    </row>
    <row r="4231" spans="1:5">
      <c r="A4231" s="371">
        <v>17</v>
      </c>
      <c r="B4231" s="371" t="s">
        <v>85</v>
      </c>
      <c r="C4231" s="371">
        <v>2024</v>
      </c>
      <c r="D4231" s="371" t="s">
        <v>52</v>
      </c>
      <c r="E4231" s="371">
        <v>8.3333333333333304</v>
      </c>
    </row>
    <row r="4232" spans="1:5">
      <c r="A4232" s="371">
        <v>18</v>
      </c>
      <c r="B4232" s="371" t="s">
        <v>86</v>
      </c>
      <c r="C4232" s="371">
        <v>2024</v>
      </c>
      <c r="D4232" s="371" t="s">
        <v>52</v>
      </c>
      <c r="E4232" s="371">
        <v>3.9393939393939399</v>
      </c>
    </row>
    <row r="4233" spans="1:5">
      <c r="A4233" s="371">
        <v>19</v>
      </c>
      <c r="B4233" s="371" t="s">
        <v>87</v>
      </c>
      <c r="C4233" s="371">
        <v>2024</v>
      </c>
      <c r="D4233" s="371" t="s">
        <v>52</v>
      </c>
      <c r="E4233" s="371">
        <v>3.3333333333333299</v>
      </c>
    </row>
    <row r="4234" spans="1:5">
      <c r="A4234" s="371">
        <v>20</v>
      </c>
      <c r="B4234" s="371" t="s">
        <v>88</v>
      </c>
      <c r="C4234" s="371">
        <v>2024</v>
      </c>
      <c r="D4234" s="371" t="s">
        <v>52</v>
      </c>
      <c r="E4234" s="371">
        <v>9.6969696969697008</v>
      </c>
    </row>
    <row r="4235" spans="1:5">
      <c r="A4235" s="371">
        <v>23</v>
      </c>
      <c r="B4235" s="371" t="s">
        <v>89</v>
      </c>
      <c r="C4235" s="371">
        <v>2024</v>
      </c>
      <c r="D4235" s="371" t="s">
        <v>52</v>
      </c>
      <c r="E4235" s="371">
        <v>1.0606060606060601</v>
      </c>
    </row>
    <row r="4236" spans="1:5">
      <c r="A4236" s="371">
        <v>25</v>
      </c>
      <c r="B4236" s="371" t="s">
        <v>90</v>
      </c>
      <c r="C4236" s="371">
        <v>2024</v>
      </c>
      <c r="D4236" s="371" t="s">
        <v>52</v>
      </c>
      <c r="E4236" s="371">
        <v>6.5151515151515103</v>
      </c>
    </row>
    <row r="4237" spans="1:5">
      <c r="A4237" s="371">
        <v>27</v>
      </c>
      <c r="B4237" s="371" t="s">
        <v>91</v>
      </c>
      <c r="C4237" s="371">
        <v>2024</v>
      </c>
      <c r="D4237" s="371" t="s">
        <v>52</v>
      </c>
      <c r="E4237" s="371">
        <v>3.6363636363636398</v>
      </c>
    </row>
    <row r="4238" spans="1:5">
      <c r="A4238" s="371">
        <v>41</v>
      </c>
      <c r="B4238" s="371" t="s">
        <v>92</v>
      </c>
      <c r="C4238" s="371">
        <v>2024</v>
      </c>
      <c r="D4238" s="371" t="s">
        <v>52</v>
      </c>
      <c r="E4238" s="371">
        <v>9.3939393939393891</v>
      </c>
    </row>
    <row r="4239" spans="1:5">
      <c r="A4239" s="371">
        <v>44</v>
      </c>
      <c r="B4239" s="371" t="s">
        <v>93</v>
      </c>
      <c r="C4239" s="371">
        <v>2024</v>
      </c>
      <c r="D4239" s="371" t="s">
        <v>52</v>
      </c>
      <c r="E4239" s="371">
        <v>0.90909090909090895</v>
      </c>
    </row>
    <row r="4240" spans="1:5">
      <c r="A4240" s="371">
        <v>47</v>
      </c>
      <c r="B4240" s="371" t="s">
        <v>94</v>
      </c>
      <c r="C4240" s="371">
        <v>2024</v>
      </c>
      <c r="D4240" s="371" t="s">
        <v>52</v>
      </c>
      <c r="E4240" s="371">
        <v>2.5757575757575801</v>
      </c>
    </row>
    <row r="4241" spans="1:5">
      <c r="A4241" s="371">
        <v>50</v>
      </c>
      <c r="B4241" s="371" t="s">
        <v>95</v>
      </c>
      <c r="C4241" s="371">
        <v>2024</v>
      </c>
      <c r="D4241" s="371" t="s">
        <v>52</v>
      </c>
      <c r="E4241" s="371">
        <v>5.7575757575757596</v>
      </c>
    </row>
    <row r="4242" spans="1:5">
      <c r="A4242" s="371">
        <v>52</v>
      </c>
      <c r="B4242" s="371" t="s">
        <v>96</v>
      </c>
      <c r="C4242" s="371">
        <v>2024</v>
      </c>
      <c r="D4242" s="371" t="s">
        <v>52</v>
      </c>
      <c r="E4242" s="371">
        <v>6.9696969696969697</v>
      </c>
    </row>
    <row r="4243" spans="1:5">
      <c r="A4243" s="371">
        <v>54</v>
      </c>
      <c r="B4243" s="371" t="s">
        <v>97</v>
      </c>
      <c r="C4243" s="371">
        <v>2024</v>
      </c>
      <c r="D4243" s="371" t="s">
        <v>52</v>
      </c>
      <c r="E4243" s="371">
        <v>3.7878787878787898</v>
      </c>
    </row>
    <row r="4244" spans="1:5">
      <c r="A4244" s="371">
        <v>63</v>
      </c>
      <c r="B4244" s="371" t="s">
        <v>98</v>
      </c>
      <c r="C4244" s="371">
        <v>2024</v>
      </c>
      <c r="D4244" s="371" t="s">
        <v>52</v>
      </c>
      <c r="E4244" s="371">
        <v>7.5757575757575797</v>
      </c>
    </row>
    <row r="4245" spans="1:5">
      <c r="A4245" s="371">
        <v>66</v>
      </c>
      <c r="B4245" s="371" t="s">
        <v>99</v>
      </c>
      <c r="C4245" s="371">
        <v>2024</v>
      </c>
      <c r="D4245" s="371" t="s">
        <v>52</v>
      </c>
      <c r="E4245" s="371">
        <v>7.7272727272727302</v>
      </c>
    </row>
    <row r="4246" spans="1:5">
      <c r="A4246" s="371">
        <v>68</v>
      </c>
      <c r="B4246" s="371" t="s">
        <v>100</v>
      </c>
      <c r="C4246" s="371">
        <v>2024</v>
      </c>
      <c r="D4246" s="371" t="s">
        <v>52</v>
      </c>
      <c r="E4246" s="371">
        <v>8.6363636363636402</v>
      </c>
    </row>
    <row r="4247" spans="1:5">
      <c r="A4247" s="371">
        <v>70</v>
      </c>
      <c r="B4247" s="371" t="s">
        <v>101</v>
      </c>
      <c r="C4247" s="371">
        <v>2024</v>
      </c>
      <c r="D4247" s="371" t="s">
        <v>52</v>
      </c>
      <c r="E4247" s="371">
        <v>0.60606060606060597</v>
      </c>
    </row>
    <row r="4248" spans="1:5">
      <c r="A4248" s="371">
        <v>73</v>
      </c>
      <c r="B4248" s="371" t="s">
        <v>102</v>
      </c>
      <c r="C4248" s="371">
        <v>2024</v>
      </c>
      <c r="D4248" s="371" t="s">
        <v>52</v>
      </c>
      <c r="E4248" s="371">
        <v>6.0606060606060597</v>
      </c>
    </row>
    <row r="4249" spans="1:5">
      <c r="A4249" s="371">
        <v>76</v>
      </c>
      <c r="B4249" s="371" t="s">
        <v>103</v>
      </c>
      <c r="C4249" s="371">
        <v>2024</v>
      </c>
      <c r="D4249" s="371" t="s">
        <v>52</v>
      </c>
      <c r="E4249" s="371">
        <v>7.4242424242424203</v>
      </c>
    </row>
    <row r="4250" spans="1:5">
      <c r="A4250" s="371">
        <v>81</v>
      </c>
      <c r="B4250" s="371" t="s">
        <v>104</v>
      </c>
      <c r="C4250" s="371">
        <v>2024</v>
      </c>
      <c r="D4250" s="371" t="s">
        <v>52</v>
      </c>
      <c r="E4250" s="371">
        <v>9.2424242424242404</v>
      </c>
    </row>
    <row r="4251" spans="1:5">
      <c r="A4251" s="371">
        <v>85</v>
      </c>
      <c r="B4251" s="371" t="s">
        <v>105</v>
      </c>
      <c r="C4251" s="371">
        <v>2024</v>
      </c>
      <c r="D4251" s="371" t="s">
        <v>52</v>
      </c>
      <c r="E4251" s="371">
        <v>4.8484848484848504</v>
      </c>
    </row>
    <row r="4252" spans="1:5">
      <c r="A4252" s="371">
        <v>86</v>
      </c>
      <c r="B4252" s="371" t="s">
        <v>106</v>
      </c>
      <c r="C4252" s="371">
        <v>2024</v>
      </c>
      <c r="D4252" s="371" t="s">
        <v>52</v>
      </c>
      <c r="E4252" s="371">
        <v>8.4848484848484809</v>
      </c>
    </row>
    <row r="4253" spans="1:5">
      <c r="A4253" s="371">
        <v>88</v>
      </c>
      <c r="B4253" s="371" t="s">
        <v>107</v>
      </c>
      <c r="C4253" s="371">
        <v>2024</v>
      </c>
      <c r="D4253" s="371" t="s">
        <v>52</v>
      </c>
      <c r="E4253" s="371">
        <v>6.6666666666666696</v>
      </c>
    </row>
    <row r="4254" spans="1:5">
      <c r="A4254" s="371">
        <v>91</v>
      </c>
      <c r="B4254" s="371" t="s">
        <v>108</v>
      </c>
      <c r="C4254" s="371">
        <v>2024</v>
      </c>
      <c r="D4254" s="371" t="s">
        <v>52</v>
      </c>
      <c r="E4254" s="371">
        <v>0.15151515151515199</v>
      </c>
    </row>
    <row r="4255" spans="1:5">
      <c r="A4255" s="371">
        <v>94</v>
      </c>
      <c r="B4255" s="371" t="s">
        <v>109</v>
      </c>
      <c r="C4255" s="371">
        <v>2024</v>
      </c>
      <c r="D4255" s="371" t="s">
        <v>52</v>
      </c>
      <c r="E4255" s="371">
        <v>7.8787878787878798</v>
      </c>
    </row>
    <row r="4256" spans="1:5">
      <c r="A4256" s="371">
        <v>95</v>
      </c>
      <c r="B4256" s="371" t="s">
        <v>110</v>
      </c>
      <c r="C4256" s="371">
        <v>2024</v>
      </c>
      <c r="D4256" s="371" t="s">
        <v>52</v>
      </c>
      <c r="E4256" s="371">
        <v>0.30303030303030298</v>
      </c>
    </row>
    <row r="4257" spans="1:5">
      <c r="A4257" s="371">
        <v>97</v>
      </c>
      <c r="B4257" s="371" t="s">
        <v>111</v>
      </c>
      <c r="C4257" s="371">
        <v>2024</v>
      </c>
      <c r="D4257" s="371" t="s">
        <v>52</v>
      </c>
      <c r="E4257" s="371">
        <v>2.2727272727272698</v>
      </c>
    </row>
    <row r="4258" spans="1:5">
      <c r="A4258" s="371">
        <v>99</v>
      </c>
      <c r="B4258" s="371" t="s">
        <v>112</v>
      </c>
      <c r="C4258" s="371">
        <v>2024</v>
      </c>
      <c r="D4258" s="371" t="s">
        <v>52</v>
      </c>
      <c r="E4258" s="371">
        <v>0.45454545454545497</v>
      </c>
    </row>
    <row r="4259" spans="1:5">
      <c r="A4259" s="371">
        <v>5</v>
      </c>
      <c r="B4259" s="371" t="s">
        <v>79</v>
      </c>
      <c r="C4259" s="371">
        <v>2023</v>
      </c>
      <c r="D4259" s="371" t="s">
        <v>52</v>
      </c>
      <c r="E4259" s="371">
        <v>5.4545454545454497</v>
      </c>
    </row>
    <row r="4260" spans="1:5">
      <c r="A4260" s="371">
        <v>8</v>
      </c>
      <c r="B4260" s="371" t="s">
        <v>81</v>
      </c>
      <c r="C4260" s="371">
        <v>2023</v>
      </c>
      <c r="D4260" s="371" t="s">
        <v>52</v>
      </c>
      <c r="E4260" s="371">
        <v>9.8484848484848495</v>
      </c>
    </row>
    <row r="4261" spans="1:5">
      <c r="A4261" s="371">
        <v>11</v>
      </c>
      <c r="B4261" s="371" t="s">
        <v>82</v>
      </c>
      <c r="C4261" s="371">
        <v>2023</v>
      </c>
      <c r="D4261" s="371" t="s">
        <v>52</v>
      </c>
      <c r="E4261" s="371">
        <v>6.2121212121212102</v>
      </c>
    </row>
    <row r="4262" spans="1:5">
      <c r="A4262" s="371">
        <v>13</v>
      </c>
      <c r="B4262" s="371" t="s">
        <v>83</v>
      </c>
      <c r="C4262" s="371">
        <v>2023</v>
      </c>
      <c r="D4262" s="371" t="s">
        <v>52</v>
      </c>
      <c r="E4262" s="371">
        <v>4.39393939393939</v>
      </c>
    </row>
    <row r="4263" spans="1:5">
      <c r="A4263" s="371">
        <v>15</v>
      </c>
      <c r="B4263" s="371" t="s">
        <v>84</v>
      </c>
      <c r="C4263" s="371">
        <v>2023</v>
      </c>
      <c r="D4263" s="371" t="s">
        <v>52</v>
      </c>
      <c r="E4263" s="371">
        <v>6.8181818181818201</v>
      </c>
    </row>
    <row r="4264" spans="1:5">
      <c r="A4264" s="371">
        <v>17</v>
      </c>
      <c r="B4264" s="371" t="s">
        <v>85</v>
      </c>
      <c r="C4264" s="371">
        <v>2023</v>
      </c>
      <c r="D4264" s="371" t="s">
        <v>52</v>
      </c>
      <c r="E4264" s="371">
        <v>3.1818181818181799</v>
      </c>
    </row>
    <row r="4265" spans="1:5">
      <c r="A4265" s="371">
        <v>18</v>
      </c>
      <c r="B4265" s="371" t="s">
        <v>86</v>
      </c>
      <c r="C4265" s="371">
        <v>2023</v>
      </c>
      <c r="D4265" s="371" t="s">
        <v>52</v>
      </c>
      <c r="E4265" s="371">
        <v>0.75757575757575801</v>
      </c>
    </row>
    <row r="4266" spans="1:5">
      <c r="A4266" s="371">
        <v>19</v>
      </c>
      <c r="B4266" s="371" t="s">
        <v>87</v>
      </c>
      <c r="C4266" s="371">
        <v>2023</v>
      </c>
      <c r="D4266" s="371" t="s">
        <v>52</v>
      </c>
      <c r="E4266" s="371">
        <v>5</v>
      </c>
    </row>
    <row r="4267" spans="1:5">
      <c r="A4267" s="371">
        <v>20</v>
      </c>
      <c r="B4267" s="371" t="s">
        <v>88</v>
      </c>
      <c r="C4267" s="371">
        <v>2023</v>
      </c>
      <c r="D4267" s="371" t="s">
        <v>52</v>
      </c>
      <c r="E4267" s="371">
        <v>1.36363636363636</v>
      </c>
    </row>
    <row r="4268" spans="1:5">
      <c r="A4268" s="371">
        <v>23</v>
      </c>
      <c r="B4268" s="371" t="s">
        <v>89</v>
      </c>
      <c r="C4268" s="371">
        <v>2023</v>
      </c>
      <c r="D4268" s="371" t="s">
        <v>52</v>
      </c>
      <c r="E4268" s="371">
        <v>1.9696969696969699</v>
      </c>
    </row>
    <row r="4269" spans="1:5">
      <c r="A4269" s="371">
        <v>25</v>
      </c>
      <c r="B4269" s="371" t="s">
        <v>90</v>
      </c>
      <c r="C4269" s="371">
        <v>2023</v>
      </c>
      <c r="D4269" s="371" t="s">
        <v>52</v>
      </c>
      <c r="E4269" s="371">
        <v>7.2727272727272698</v>
      </c>
    </row>
    <row r="4270" spans="1:5">
      <c r="A4270" s="371">
        <v>27</v>
      </c>
      <c r="B4270" s="371" t="s">
        <v>91</v>
      </c>
      <c r="C4270" s="371">
        <v>2023</v>
      </c>
      <c r="D4270" s="371" t="s">
        <v>52</v>
      </c>
      <c r="E4270" s="371">
        <v>8.7878787878787907</v>
      </c>
    </row>
    <row r="4271" spans="1:5">
      <c r="A4271" s="371">
        <v>41</v>
      </c>
      <c r="B4271" s="371" t="s">
        <v>92</v>
      </c>
      <c r="C4271" s="371">
        <v>2023</v>
      </c>
      <c r="D4271" s="371" t="s">
        <v>52</v>
      </c>
      <c r="E4271" s="371">
        <v>5.9090909090909101</v>
      </c>
    </row>
    <row r="4272" spans="1:5">
      <c r="A4272" s="371">
        <v>44</v>
      </c>
      <c r="B4272" s="371" t="s">
        <v>93</v>
      </c>
      <c r="C4272" s="371">
        <v>2023</v>
      </c>
      <c r="D4272" s="371" t="s">
        <v>52</v>
      </c>
      <c r="E4272" s="371">
        <v>1.8181818181818199</v>
      </c>
    </row>
    <row r="4273" spans="1:5">
      <c r="A4273" s="371">
        <v>47</v>
      </c>
      <c r="B4273" s="371" t="s">
        <v>94</v>
      </c>
      <c r="C4273" s="371">
        <v>2023</v>
      </c>
      <c r="D4273" s="371" t="s">
        <v>52</v>
      </c>
      <c r="E4273" s="371">
        <v>3.0303030303030298</v>
      </c>
    </row>
    <row r="4274" spans="1:5">
      <c r="A4274" s="371">
        <v>50</v>
      </c>
      <c r="B4274" s="371" t="s">
        <v>95</v>
      </c>
      <c r="C4274" s="371">
        <v>2023</v>
      </c>
      <c r="D4274" s="371" t="s">
        <v>52</v>
      </c>
      <c r="E4274" s="371">
        <v>8.1818181818181799</v>
      </c>
    </row>
    <row r="4275" spans="1:5">
      <c r="A4275" s="371">
        <v>52</v>
      </c>
      <c r="B4275" s="371" t="s">
        <v>96</v>
      </c>
      <c r="C4275" s="371">
        <v>2023</v>
      </c>
      <c r="D4275" s="371" t="s">
        <v>52</v>
      </c>
      <c r="E4275" s="371">
        <v>6.3636363636363598</v>
      </c>
    </row>
    <row r="4276" spans="1:5">
      <c r="A4276" s="371">
        <v>54</v>
      </c>
      <c r="B4276" s="371" t="s">
        <v>97</v>
      </c>
      <c r="C4276" s="371">
        <v>2023</v>
      </c>
      <c r="D4276" s="371" t="s">
        <v>52</v>
      </c>
      <c r="E4276" s="371">
        <v>4.6969696969696999</v>
      </c>
    </row>
    <row r="4277" spans="1:5">
      <c r="A4277" s="371">
        <v>63</v>
      </c>
      <c r="B4277" s="371" t="s">
        <v>98</v>
      </c>
      <c r="C4277" s="371">
        <v>2023</v>
      </c>
      <c r="D4277" s="371" t="s">
        <v>52</v>
      </c>
      <c r="E4277" s="371">
        <v>4.5454545454545396</v>
      </c>
    </row>
    <row r="4278" spans="1:5">
      <c r="A4278" s="371">
        <v>66</v>
      </c>
      <c r="B4278" s="371" t="s">
        <v>99</v>
      </c>
      <c r="C4278" s="371">
        <v>2023</v>
      </c>
      <c r="D4278" s="371" t="s">
        <v>52</v>
      </c>
      <c r="E4278" s="371">
        <v>7.1212121212121202</v>
      </c>
    </row>
    <row r="4279" spans="1:5">
      <c r="A4279" s="371">
        <v>68</v>
      </c>
      <c r="B4279" s="371" t="s">
        <v>100</v>
      </c>
      <c r="C4279" s="371">
        <v>2023</v>
      </c>
      <c r="D4279" s="371" t="s">
        <v>52</v>
      </c>
      <c r="E4279" s="371">
        <v>4.2424242424242404</v>
      </c>
    </row>
    <row r="4280" spans="1:5">
      <c r="A4280" s="371">
        <v>70</v>
      </c>
      <c r="B4280" s="371" t="s">
        <v>101</v>
      </c>
      <c r="C4280" s="371">
        <v>2023</v>
      </c>
      <c r="D4280" s="371" t="s">
        <v>52</v>
      </c>
      <c r="E4280" s="371">
        <v>1.51515151515152</v>
      </c>
    </row>
    <row r="4281" spans="1:5">
      <c r="A4281" s="371">
        <v>73</v>
      </c>
      <c r="B4281" s="371" t="s">
        <v>102</v>
      </c>
      <c r="C4281" s="371">
        <v>2023</v>
      </c>
      <c r="D4281" s="371" t="s">
        <v>52</v>
      </c>
      <c r="E4281" s="371">
        <v>5.60606060606061</v>
      </c>
    </row>
    <row r="4282" spans="1:5">
      <c r="A4282" s="371">
        <v>76</v>
      </c>
      <c r="B4282" s="371" t="s">
        <v>103</v>
      </c>
      <c r="C4282" s="371">
        <v>2023</v>
      </c>
      <c r="D4282" s="371" t="s">
        <v>52</v>
      </c>
      <c r="E4282" s="371">
        <v>8.9393939393939394</v>
      </c>
    </row>
    <row r="4283" spans="1:5">
      <c r="A4283" s="371">
        <v>81</v>
      </c>
      <c r="B4283" s="371" t="s">
        <v>104</v>
      </c>
      <c r="C4283" s="371">
        <v>2023</v>
      </c>
      <c r="D4283" s="371" t="s">
        <v>52</v>
      </c>
      <c r="E4283" s="371">
        <v>5.1515151515151496</v>
      </c>
    </row>
    <row r="4284" spans="1:5">
      <c r="A4284" s="371">
        <v>85</v>
      </c>
      <c r="B4284" s="371" t="s">
        <v>105</v>
      </c>
      <c r="C4284" s="371">
        <v>2023</v>
      </c>
      <c r="D4284" s="371" t="s">
        <v>52</v>
      </c>
      <c r="E4284" s="371">
        <v>8.0303030303030294</v>
      </c>
    </row>
    <row r="4285" spans="1:5">
      <c r="A4285" s="371">
        <v>86</v>
      </c>
      <c r="B4285" s="371" t="s">
        <v>106</v>
      </c>
      <c r="C4285" s="371">
        <v>2023</v>
      </c>
      <c r="D4285" s="371" t="s">
        <v>52</v>
      </c>
      <c r="E4285" s="371">
        <v>2.1212121212121202</v>
      </c>
    </row>
    <row r="4286" spans="1:5">
      <c r="A4286" s="371">
        <v>88</v>
      </c>
      <c r="B4286" s="371" t="s">
        <v>107</v>
      </c>
      <c r="C4286" s="371">
        <v>2023</v>
      </c>
      <c r="D4286" s="371" t="s">
        <v>52</v>
      </c>
      <c r="E4286" s="371">
        <v>9.0909090909090899</v>
      </c>
    </row>
    <row r="4287" spans="1:5">
      <c r="A4287" s="371">
        <v>91</v>
      </c>
      <c r="B4287" s="371" t="s">
        <v>108</v>
      </c>
      <c r="C4287" s="371">
        <v>2023</v>
      </c>
      <c r="D4287" s="371" t="s">
        <v>52</v>
      </c>
      <c r="E4287" s="371">
        <v>1.6666666666666701</v>
      </c>
    </row>
    <row r="4288" spans="1:5">
      <c r="A4288" s="371">
        <v>94</v>
      </c>
      <c r="B4288" s="371" t="s">
        <v>109</v>
      </c>
      <c r="C4288" s="371">
        <v>2023</v>
      </c>
      <c r="D4288" s="371" t="s">
        <v>52</v>
      </c>
      <c r="E4288" s="371">
        <v>5.3030303030303001</v>
      </c>
    </row>
    <row r="4289" spans="1:5">
      <c r="A4289" s="371">
        <v>95</v>
      </c>
      <c r="B4289" s="371" t="s">
        <v>110</v>
      </c>
      <c r="C4289" s="371">
        <v>2023</v>
      </c>
      <c r="D4289" s="371" t="s">
        <v>52</v>
      </c>
      <c r="E4289" s="371">
        <v>4.0909090909090899</v>
      </c>
    </row>
    <row r="4290" spans="1:5">
      <c r="A4290" s="371">
        <v>97</v>
      </c>
      <c r="B4290" s="371" t="s">
        <v>111</v>
      </c>
      <c r="C4290" s="371">
        <v>2023</v>
      </c>
      <c r="D4290" s="371" t="s">
        <v>52</v>
      </c>
      <c r="E4290" s="371">
        <v>2.4242424242424199</v>
      </c>
    </row>
    <row r="4291" spans="1:5">
      <c r="A4291" s="371">
        <v>99</v>
      </c>
      <c r="B4291" s="371" t="s">
        <v>112</v>
      </c>
      <c r="C4291" s="371">
        <v>2023</v>
      </c>
      <c r="D4291" s="371" t="s">
        <v>52</v>
      </c>
      <c r="E4291" s="371">
        <v>3.4848484848484902</v>
      </c>
    </row>
    <row r="4292" spans="1:5">
      <c r="A4292" s="371">
        <v>5</v>
      </c>
      <c r="B4292" s="371" t="s">
        <v>79</v>
      </c>
      <c r="C4292" s="371">
        <v>2024</v>
      </c>
      <c r="D4292" s="371" t="s">
        <v>53</v>
      </c>
      <c r="E4292" s="371">
        <v>7.7272727272727302</v>
      </c>
    </row>
    <row r="4293" spans="1:5">
      <c r="A4293" s="371">
        <v>8</v>
      </c>
      <c r="B4293" s="371" t="s">
        <v>81</v>
      </c>
      <c r="C4293" s="371">
        <v>2024</v>
      </c>
      <c r="D4293" s="371" t="s">
        <v>53</v>
      </c>
      <c r="E4293" s="371">
        <v>9.6969696969697008</v>
      </c>
    </row>
    <row r="4294" spans="1:5">
      <c r="A4294" s="371">
        <v>11</v>
      </c>
      <c r="B4294" s="371" t="s">
        <v>82</v>
      </c>
      <c r="C4294" s="371">
        <v>2024</v>
      </c>
      <c r="D4294" s="371" t="s">
        <v>53</v>
      </c>
      <c r="E4294" s="371">
        <v>6.8181818181818201</v>
      </c>
    </row>
    <row r="4295" spans="1:5">
      <c r="A4295" s="371">
        <v>13</v>
      </c>
      <c r="B4295" s="371" t="s">
        <v>83</v>
      </c>
      <c r="C4295" s="371">
        <v>2024</v>
      </c>
      <c r="D4295" s="371" t="s">
        <v>53</v>
      </c>
      <c r="E4295" s="371">
        <v>3.0303030303030298</v>
      </c>
    </row>
    <row r="4296" spans="1:5">
      <c r="A4296" s="371">
        <v>15</v>
      </c>
      <c r="B4296" s="371" t="s">
        <v>84</v>
      </c>
      <c r="C4296" s="371">
        <v>2024</v>
      </c>
      <c r="D4296" s="371" t="s">
        <v>53</v>
      </c>
      <c r="E4296" s="371">
        <v>5.7575757575757596</v>
      </c>
    </row>
    <row r="4297" spans="1:5">
      <c r="A4297" s="371">
        <v>17</v>
      </c>
      <c r="B4297" s="371" t="s">
        <v>85</v>
      </c>
      <c r="C4297" s="371">
        <v>2024</v>
      </c>
      <c r="D4297" s="371" t="s">
        <v>53</v>
      </c>
      <c r="E4297" s="371">
        <v>9.8484848484848495</v>
      </c>
    </row>
    <row r="4298" spans="1:5">
      <c r="A4298" s="371">
        <v>18</v>
      </c>
      <c r="B4298" s="371" t="s">
        <v>86</v>
      </c>
      <c r="C4298" s="371">
        <v>2024</v>
      </c>
      <c r="D4298" s="371" t="s">
        <v>53</v>
      </c>
      <c r="E4298" s="371">
        <v>4.8484848484848504</v>
      </c>
    </row>
    <row r="4299" spans="1:5">
      <c r="A4299" s="371">
        <v>19</v>
      </c>
      <c r="B4299" s="371" t="s">
        <v>87</v>
      </c>
      <c r="C4299" s="371">
        <v>2024</v>
      </c>
      <c r="D4299" s="371" t="s">
        <v>53</v>
      </c>
      <c r="E4299" s="371">
        <v>5.4545454545454497</v>
      </c>
    </row>
    <row r="4300" spans="1:5">
      <c r="A4300" s="371">
        <v>20</v>
      </c>
      <c r="B4300" s="371" t="s">
        <v>88</v>
      </c>
      <c r="C4300" s="371">
        <v>2024</v>
      </c>
      <c r="D4300" s="371" t="s">
        <v>53</v>
      </c>
      <c r="E4300" s="371">
        <v>5.9090909090909101</v>
      </c>
    </row>
    <row r="4301" spans="1:5">
      <c r="A4301" s="371">
        <v>23</v>
      </c>
      <c r="B4301" s="371" t="s">
        <v>89</v>
      </c>
      <c r="C4301" s="371">
        <v>2024</v>
      </c>
      <c r="D4301" s="371" t="s">
        <v>53</v>
      </c>
      <c r="E4301" s="371">
        <v>2.1212121212121202</v>
      </c>
    </row>
    <row r="4302" spans="1:5">
      <c r="A4302" s="371">
        <v>25</v>
      </c>
      <c r="B4302" s="371" t="s">
        <v>90</v>
      </c>
      <c r="C4302" s="371">
        <v>2024</v>
      </c>
      <c r="D4302" s="371" t="s">
        <v>53</v>
      </c>
      <c r="E4302" s="371">
        <v>8.4848484848484809</v>
      </c>
    </row>
    <row r="4303" spans="1:5">
      <c r="A4303" s="371">
        <v>27</v>
      </c>
      <c r="B4303" s="371" t="s">
        <v>91</v>
      </c>
      <c r="C4303" s="371">
        <v>2024</v>
      </c>
      <c r="D4303" s="371" t="s">
        <v>53</v>
      </c>
      <c r="E4303" s="371">
        <v>0.75757575757575801</v>
      </c>
    </row>
    <row r="4304" spans="1:5">
      <c r="A4304" s="371">
        <v>41</v>
      </c>
      <c r="B4304" s="371" t="s">
        <v>92</v>
      </c>
      <c r="C4304" s="371">
        <v>2024</v>
      </c>
      <c r="D4304" s="371" t="s">
        <v>53</v>
      </c>
      <c r="E4304" s="371">
        <v>2.8787878787878798</v>
      </c>
    </row>
    <row r="4305" spans="1:5">
      <c r="A4305" s="371">
        <v>44</v>
      </c>
      <c r="B4305" s="371" t="s">
        <v>93</v>
      </c>
      <c r="C4305" s="371">
        <v>2024</v>
      </c>
      <c r="D4305" s="371" t="s">
        <v>53</v>
      </c>
      <c r="E4305" s="371">
        <v>3.7878787878787898</v>
      </c>
    </row>
    <row r="4306" spans="1:5">
      <c r="A4306" s="371">
        <v>47</v>
      </c>
      <c r="B4306" s="371" t="s">
        <v>94</v>
      </c>
      <c r="C4306" s="371">
        <v>2024</v>
      </c>
      <c r="D4306" s="371" t="s">
        <v>53</v>
      </c>
      <c r="E4306" s="371">
        <v>2.7272727272727302</v>
      </c>
    </row>
    <row r="4307" spans="1:5">
      <c r="A4307" s="371">
        <v>50</v>
      </c>
      <c r="B4307" s="371" t="s">
        <v>95</v>
      </c>
      <c r="C4307" s="371">
        <v>2024</v>
      </c>
      <c r="D4307" s="371" t="s">
        <v>53</v>
      </c>
      <c r="E4307" s="371">
        <v>8.0303030303030294</v>
      </c>
    </row>
    <row r="4308" spans="1:5">
      <c r="A4308" s="371">
        <v>52</v>
      </c>
      <c r="B4308" s="371" t="s">
        <v>96</v>
      </c>
      <c r="C4308" s="371">
        <v>2024</v>
      </c>
      <c r="D4308" s="371" t="s">
        <v>53</v>
      </c>
      <c r="E4308" s="371">
        <v>4.6969696969696999</v>
      </c>
    </row>
    <row r="4309" spans="1:5">
      <c r="A4309" s="371">
        <v>54</v>
      </c>
      <c r="B4309" s="371" t="s">
        <v>97</v>
      </c>
      <c r="C4309" s="371">
        <v>2024</v>
      </c>
      <c r="D4309" s="371" t="s">
        <v>53</v>
      </c>
      <c r="E4309" s="371">
        <v>4.0909090909090899</v>
      </c>
    </row>
    <row r="4310" spans="1:5">
      <c r="A4310" s="371">
        <v>63</v>
      </c>
      <c r="B4310" s="371" t="s">
        <v>98</v>
      </c>
      <c r="C4310" s="371">
        <v>2024</v>
      </c>
      <c r="D4310" s="371" t="s">
        <v>53</v>
      </c>
      <c r="E4310" s="371">
        <v>7.2727272727272698</v>
      </c>
    </row>
    <row r="4311" spans="1:5">
      <c r="A4311" s="371">
        <v>66</v>
      </c>
      <c r="B4311" s="371" t="s">
        <v>99</v>
      </c>
      <c r="C4311" s="371">
        <v>2024</v>
      </c>
      <c r="D4311" s="371" t="s">
        <v>53</v>
      </c>
      <c r="E4311" s="371">
        <v>6.5151515151515103</v>
      </c>
    </row>
    <row r="4312" spans="1:5">
      <c r="A4312" s="371">
        <v>68</v>
      </c>
      <c r="B4312" s="371" t="s">
        <v>100</v>
      </c>
      <c r="C4312" s="371">
        <v>2024</v>
      </c>
      <c r="D4312" s="371" t="s">
        <v>53</v>
      </c>
      <c r="E4312" s="371">
        <v>7.8787878787878798</v>
      </c>
    </row>
    <row r="4313" spans="1:5">
      <c r="A4313" s="371">
        <v>70</v>
      </c>
      <c r="B4313" s="371" t="s">
        <v>101</v>
      </c>
      <c r="C4313" s="371">
        <v>2024</v>
      </c>
      <c r="D4313" s="371" t="s">
        <v>53</v>
      </c>
      <c r="E4313" s="371">
        <v>0.30303030303030298</v>
      </c>
    </row>
    <row r="4314" spans="1:5">
      <c r="A4314" s="371">
        <v>73</v>
      </c>
      <c r="B4314" s="371" t="s">
        <v>102</v>
      </c>
      <c r="C4314" s="371">
        <v>2024</v>
      </c>
      <c r="D4314" s="371" t="s">
        <v>53</v>
      </c>
      <c r="E4314" s="371">
        <v>8.7878787878787907</v>
      </c>
    </row>
    <row r="4315" spans="1:5">
      <c r="A4315" s="371">
        <v>76</v>
      </c>
      <c r="B4315" s="371" t="s">
        <v>103</v>
      </c>
      <c r="C4315" s="371">
        <v>2024</v>
      </c>
      <c r="D4315" s="371" t="s">
        <v>53</v>
      </c>
      <c r="E4315" s="371">
        <v>9.3939393939393891</v>
      </c>
    </row>
    <row r="4316" spans="1:5">
      <c r="A4316" s="371">
        <v>81</v>
      </c>
      <c r="B4316" s="371" t="s">
        <v>104</v>
      </c>
      <c r="C4316" s="371">
        <v>2024</v>
      </c>
      <c r="D4316" s="371" t="s">
        <v>53</v>
      </c>
      <c r="E4316" s="371">
        <v>1.6666666666666701</v>
      </c>
    </row>
    <row r="4317" spans="1:5">
      <c r="A4317" s="371">
        <v>85</v>
      </c>
      <c r="B4317" s="371" t="s">
        <v>105</v>
      </c>
      <c r="C4317" s="371">
        <v>2024</v>
      </c>
      <c r="D4317" s="371" t="s">
        <v>53</v>
      </c>
      <c r="E4317" s="371">
        <v>5.1515151515151496</v>
      </c>
    </row>
    <row r="4318" spans="1:5">
      <c r="A4318" s="371">
        <v>86</v>
      </c>
      <c r="B4318" s="371" t="s">
        <v>106</v>
      </c>
      <c r="C4318" s="371">
        <v>2024</v>
      </c>
      <c r="D4318" s="371" t="s">
        <v>53</v>
      </c>
      <c r="E4318" s="371">
        <v>0.15151515151515199</v>
      </c>
    </row>
    <row r="4319" spans="1:5">
      <c r="A4319" s="371">
        <v>88</v>
      </c>
      <c r="B4319" s="371" t="s">
        <v>107</v>
      </c>
      <c r="C4319" s="371">
        <v>2024</v>
      </c>
      <c r="D4319" s="371" t="s">
        <v>53</v>
      </c>
      <c r="E4319" s="371">
        <v>1.36363636363636</v>
      </c>
    </row>
    <row r="4320" spans="1:5">
      <c r="A4320" s="371">
        <v>91</v>
      </c>
      <c r="B4320" s="371" t="s">
        <v>108</v>
      </c>
      <c r="C4320" s="371">
        <v>2024</v>
      </c>
      <c r="D4320" s="371" t="s">
        <v>53</v>
      </c>
      <c r="E4320" s="371">
        <v>2.2727272727272698</v>
      </c>
    </row>
    <row r="4321" spans="1:5">
      <c r="A4321" s="371">
        <v>94</v>
      </c>
      <c r="B4321" s="371" t="s">
        <v>109</v>
      </c>
      <c r="C4321" s="371">
        <v>2024</v>
      </c>
      <c r="D4321" s="371" t="s">
        <v>53</v>
      </c>
      <c r="E4321" s="371">
        <v>5.60606060606061</v>
      </c>
    </row>
    <row r="4322" spans="1:5">
      <c r="A4322" s="371">
        <v>95</v>
      </c>
      <c r="B4322" s="371" t="s">
        <v>110</v>
      </c>
      <c r="C4322" s="371">
        <v>2024</v>
      </c>
      <c r="D4322" s="371" t="s">
        <v>53</v>
      </c>
      <c r="E4322" s="371">
        <v>2.4242424242424199</v>
      </c>
    </row>
    <row r="4323" spans="1:5">
      <c r="A4323" s="371">
        <v>97</v>
      </c>
      <c r="B4323" s="371" t="s">
        <v>111</v>
      </c>
      <c r="C4323" s="371">
        <v>2024</v>
      </c>
      <c r="D4323" s="371" t="s">
        <v>53</v>
      </c>
      <c r="E4323" s="371">
        <v>7.1212121212121202</v>
      </c>
    </row>
    <row r="4324" spans="1:5">
      <c r="A4324" s="371">
        <v>99</v>
      </c>
      <c r="B4324" s="371" t="s">
        <v>112</v>
      </c>
      <c r="C4324" s="371">
        <v>2024</v>
      </c>
      <c r="D4324" s="371" t="s">
        <v>53</v>
      </c>
      <c r="E4324" s="371">
        <v>1.2121212121212099</v>
      </c>
    </row>
    <row r="4325" spans="1:5">
      <c r="A4325" s="371">
        <v>5</v>
      </c>
      <c r="B4325" s="371" t="s">
        <v>79</v>
      </c>
      <c r="C4325" s="371">
        <v>2023</v>
      </c>
      <c r="D4325" s="371" t="s">
        <v>53</v>
      </c>
      <c r="E4325" s="371">
        <v>6.6666666666666696</v>
      </c>
    </row>
    <row r="4326" spans="1:5">
      <c r="A4326" s="371">
        <v>8</v>
      </c>
      <c r="B4326" s="371" t="s">
        <v>81</v>
      </c>
      <c r="C4326" s="371">
        <v>2023</v>
      </c>
      <c r="D4326" s="371" t="s">
        <v>53</v>
      </c>
      <c r="E4326" s="371">
        <v>8.9393939393939394</v>
      </c>
    </row>
    <row r="4327" spans="1:5">
      <c r="A4327" s="371">
        <v>11</v>
      </c>
      <c r="B4327" s="371" t="s">
        <v>82</v>
      </c>
      <c r="C4327" s="371">
        <v>2023</v>
      </c>
      <c r="D4327" s="371" t="s">
        <v>53</v>
      </c>
      <c r="E4327" s="371">
        <v>9.5454545454545503</v>
      </c>
    </row>
    <row r="4328" spans="1:5">
      <c r="A4328" s="371">
        <v>13</v>
      </c>
      <c r="B4328" s="371" t="s">
        <v>83</v>
      </c>
      <c r="C4328" s="371">
        <v>2023</v>
      </c>
      <c r="D4328" s="371" t="s">
        <v>53</v>
      </c>
      <c r="E4328" s="371">
        <v>7.4242424242424203</v>
      </c>
    </row>
    <row r="4329" spans="1:5">
      <c r="A4329" s="371">
        <v>15</v>
      </c>
      <c r="B4329" s="371" t="s">
        <v>84</v>
      </c>
      <c r="C4329" s="371">
        <v>2023</v>
      </c>
      <c r="D4329" s="371" t="s">
        <v>53</v>
      </c>
      <c r="E4329" s="371">
        <v>6.3636363636363598</v>
      </c>
    </row>
    <row r="4330" spans="1:5">
      <c r="A4330" s="371">
        <v>17</v>
      </c>
      <c r="B4330" s="371" t="s">
        <v>85</v>
      </c>
      <c r="C4330" s="371">
        <v>2023</v>
      </c>
      <c r="D4330" s="371" t="s">
        <v>53</v>
      </c>
      <c r="E4330" s="371">
        <v>8.6363636363636402</v>
      </c>
    </row>
    <row r="4331" spans="1:5">
      <c r="A4331" s="371">
        <v>18</v>
      </c>
      <c r="B4331" s="371" t="s">
        <v>86</v>
      </c>
      <c r="C4331" s="371">
        <v>2023</v>
      </c>
      <c r="D4331" s="371" t="s">
        <v>53</v>
      </c>
      <c r="E4331" s="371">
        <v>6.9696969696969697</v>
      </c>
    </row>
    <row r="4332" spans="1:5">
      <c r="A4332" s="371">
        <v>19</v>
      </c>
      <c r="B4332" s="371" t="s">
        <v>87</v>
      </c>
      <c r="C4332" s="371">
        <v>2023</v>
      </c>
      <c r="D4332" s="371" t="s">
        <v>53</v>
      </c>
      <c r="E4332" s="371">
        <v>6.2121212121212102</v>
      </c>
    </row>
    <row r="4333" spans="1:5">
      <c r="A4333" s="371">
        <v>20</v>
      </c>
      <c r="B4333" s="371" t="s">
        <v>88</v>
      </c>
      <c r="C4333" s="371">
        <v>2023</v>
      </c>
      <c r="D4333" s="371" t="s">
        <v>53</v>
      </c>
      <c r="E4333" s="371">
        <v>4.2424242424242404</v>
      </c>
    </row>
    <row r="4334" spans="1:5">
      <c r="A4334" s="371">
        <v>23</v>
      </c>
      <c r="B4334" s="371" t="s">
        <v>89</v>
      </c>
      <c r="C4334" s="371">
        <v>2023</v>
      </c>
      <c r="D4334" s="371" t="s">
        <v>53</v>
      </c>
      <c r="E4334" s="371">
        <v>6.0606060606060597</v>
      </c>
    </row>
    <row r="4335" spans="1:5">
      <c r="A4335" s="371">
        <v>25</v>
      </c>
      <c r="B4335" s="371" t="s">
        <v>90</v>
      </c>
      <c r="C4335" s="371">
        <v>2023</v>
      </c>
      <c r="D4335" s="371" t="s">
        <v>53</v>
      </c>
      <c r="E4335" s="371">
        <v>10</v>
      </c>
    </row>
    <row r="4336" spans="1:5">
      <c r="A4336" s="371">
        <v>27</v>
      </c>
      <c r="B4336" s="371" t="s">
        <v>91</v>
      </c>
      <c r="C4336" s="371">
        <v>2023</v>
      </c>
      <c r="D4336" s="371" t="s">
        <v>53</v>
      </c>
      <c r="E4336" s="371">
        <v>1.0606060606060601</v>
      </c>
    </row>
    <row r="4337" spans="1:5">
      <c r="A4337" s="371">
        <v>41</v>
      </c>
      <c r="B4337" s="371" t="s">
        <v>92</v>
      </c>
      <c r="C4337" s="371">
        <v>2023</v>
      </c>
      <c r="D4337" s="371" t="s">
        <v>53</v>
      </c>
      <c r="E4337" s="371">
        <v>4.39393939393939</v>
      </c>
    </row>
    <row r="4338" spans="1:5">
      <c r="A4338" s="371">
        <v>44</v>
      </c>
      <c r="B4338" s="371" t="s">
        <v>93</v>
      </c>
      <c r="C4338" s="371">
        <v>2023</v>
      </c>
      <c r="D4338" s="371" t="s">
        <v>53</v>
      </c>
      <c r="E4338" s="371">
        <v>1.9696969696969699</v>
      </c>
    </row>
    <row r="4339" spans="1:5">
      <c r="A4339" s="371">
        <v>47</v>
      </c>
      <c r="B4339" s="371" t="s">
        <v>94</v>
      </c>
      <c r="C4339" s="371">
        <v>2023</v>
      </c>
      <c r="D4339" s="371" t="s">
        <v>53</v>
      </c>
      <c r="E4339" s="371">
        <v>1.51515151515152</v>
      </c>
    </row>
    <row r="4340" spans="1:5">
      <c r="A4340" s="371">
        <v>50</v>
      </c>
      <c r="B4340" s="371" t="s">
        <v>95</v>
      </c>
      <c r="C4340" s="371">
        <v>2023</v>
      </c>
      <c r="D4340" s="371" t="s">
        <v>53</v>
      </c>
      <c r="E4340" s="371">
        <v>4.5454545454545396</v>
      </c>
    </row>
    <row r="4341" spans="1:5">
      <c r="A4341" s="371">
        <v>52</v>
      </c>
      <c r="B4341" s="371" t="s">
        <v>96</v>
      </c>
      <c r="C4341" s="371">
        <v>2023</v>
      </c>
      <c r="D4341" s="371" t="s">
        <v>53</v>
      </c>
      <c r="E4341" s="371">
        <v>3.9393939393939399</v>
      </c>
    </row>
    <row r="4342" spans="1:5">
      <c r="A4342" s="371">
        <v>54</v>
      </c>
      <c r="B4342" s="371" t="s">
        <v>97</v>
      </c>
      <c r="C4342" s="371">
        <v>2023</v>
      </c>
      <c r="D4342" s="371" t="s">
        <v>53</v>
      </c>
      <c r="E4342" s="371">
        <v>5.3030303030303001</v>
      </c>
    </row>
    <row r="4343" spans="1:5">
      <c r="A4343" s="371">
        <v>63</v>
      </c>
      <c r="B4343" s="371" t="s">
        <v>98</v>
      </c>
      <c r="C4343" s="371">
        <v>2023</v>
      </c>
      <c r="D4343" s="371" t="s">
        <v>53</v>
      </c>
      <c r="E4343" s="371">
        <v>9.2424242424242404</v>
      </c>
    </row>
    <row r="4344" spans="1:5">
      <c r="A4344" s="371">
        <v>66</v>
      </c>
      <c r="B4344" s="371" t="s">
        <v>99</v>
      </c>
      <c r="C4344" s="371">
        <v>2023</v>
      </c>
      <c r="D4344" s="371" t="s">
        <v>53</v>
      </c>
      <c r="E4344" s="371">
        <v>8.1818181818181799</v>
      </c>
    </row>
    <row r="4345" spans="1:5">
      <c r="A4345" s="371">
        <v>68</v>
      </c>
      <c r="B4345" s="371" t="s">
        <v>100</v>
      </c>
      <c r="C4345" s="371">
        <v>2023</v>
      </c>
      <c r="D4345" s="371" t="s">
        <v>53</v>
      </c>
      <c r="E4345" s="371">
        <v>8.3333333333333304</v>
      </c>
    </row>
    <row r="4346" spans="1:5">
      <c r="A4346" s="371">
        <v>70</v>
      </c>
      <c r="B4346" s="371" t="s">
        <v>101</v>
      </c>
      <c r="C4346" s="371">
        <v>2023</v>
      </c>
      <c r="D4346" s="371" t="s">
        <v>53</v>
      </c>
      <c r="E4346" s="371">
        <v>3.3333333333333299</v>
      </c>
    </row>
    <row r="4347" spans="1:5">
      <c r="A4347" s="371">
        <v>73</v>
      </c>
      <c r="B4347" s="371" t="s">
        <v>102</v>
      </c>
      <c r="C4347" s="371">
        <v>2023</v>
      </c>
      <c r="D4347" s="371" t="s">
        <v>53</v>
      </c>
      <c r="E4347" s="371">
        <v>7.5757575757575797</v>
      </c>
    </row>
    <row r="4348" spans="1:5">
      <c r="A4348" s="371">
        <v>76</v>
      </c>
      <c r="B4348" s="371" t="s">
        <v>103</v>
      </c>
      <c r="C4348" s="371">
        <v>2023</v>
      </c>
      <c r="D4348" s="371" t="s">
        <v>53</v>
      </c>
      <c r="E4348" s="371">
        <v>9.0909090909090899</v>
      </c>
    </row>
    <row r="4349" spans="1:5">
      <c r="A4349" s="371">
        <v>81</v>
      </c>
      <c r="B4349" s="371" t="s">
        <v>104</v>
      </c>
      <c r="C4349" s="371">
        <v>2023</v>
      </c>
      <c r="D4349" s="371" t="s">
        <v>53</v>
      </c>
      <c r="E4349" s="371">
        <v>0.60606060606060597</v>
      </c>
    </row>
    <row r="4350" spans="1:5">
      <c r="A4350" s="371">
        <v>85</v>
      </c>
      <c r="B4350" s="371" t="s">
        <v>105</v>
      </c>
      <c r="C4350" s="371">
        <v>2023</v>
      </c>
      <c r="D4350" s="371" t="s">
        <v>53</v>
      </c>
      <c r="E4350" s="371">
        <v>3.4848484848484902</v>
      </c>
    </row>
    <row r="4351" spans="1:5">
      <c r="A4351" s="371">
        <v>86</v>
      </c>
      <c r="B4351" s="371" t="s">
        <v>106</v>
      </c>
      <c r="C4351" s="371">
        <v>2023</v>
      </c>
      <c r="D4351" s="371" t="s">
        <v>53</v>
      </c>
      <c r="E4351" s="371">
        <v>2.5757575757575801</v>
      </c>
    </row>
    <row r="4352" spans="1:5">
      <c r="A4352" s="371">
        <v>88</v>
      </c>
      <c r="B4352" s="371" t="s">
        <v>107</v>
      </c>
      <c r="C4352" s="371">
        <v>2023</v>
      </c>
      <c r="D4352" s="371" t="s">
        <v>53</v>
      </c>
      <c r="E4352" s="371">
        <v>5</v>
      </c>
    </row>
    <row r="4353" spans="1:5">
      <c r="A4353" s="371">
        <v>91</v>
      </c>
      <c r="B4353" s="371" t="s">
        <v>108</v>
      </c>
      <c r="C4353" s="371">
        <v>2023</v>
      </c>
      <c r="D4353" s="371" t="s">
        <v>53</v>
      </c>
      <c r="E4353" s="371">
        <v>3.6363636363636398</v>
      </c>
    </row>
    <row r="4354" spans="1:5">
      <c r="A4354" s="371">
        <v>94</v>
      </c>
      <c r="B4354" s="371" t="s">
        <v>109</v>
      </c>
      <c r="C4354" s="371">
        <v>2023</v>
      </c>
      <c r="D4354" s="371" t="s">
        <v>53</v>
      </c>
      <c r="E4354" s="371">
        <v>1.8181818181818199</v>
      </c>
    </row>
    <row r="4355" spans="1:5">
      <c r="A4355" s="371">
        <v>95</v>
      </c>
      <c r="B4355" s="371" t="s">
        <v>110</v>
      </c>
      <c r="C4355" s="371">
        <v>2023</v>
      </c>
      <c r="D4355" s="371" t="s">
        <v>53</v>
      </c>
      <c r="E4355" s="371">
        <v>0.45454545454545497</v>
      </c>
    </row>
    <row r="4356" spans="1:5">
      <c r="A4356" s="371">
        <v>97</v>
      </c>
      <c r="B4356" s="371" t="s">
        <v>111</v>
      </c>
      <c r="C4356" s="371">
        <v>2023</v>
      </c>
      <c r="D4356" s="371" t="s">
        <v>53</v>
      </c>
      <c r="E4356" s="371">
        <v>0.90909090909090895</v>
      </c>
    </row>
    <row r="4357" spans="1:5">
      <c r="A4357" s="371">
        <v>99</v>
      </c>
      <c r="B4357" s="371" t="s">
        <v>112</v>
      </c>
      <c r="C4357" s="371">
        <v>2023</v>
      </c>
      <c r="D4357" s="371" t="s">
        <v>53</v>
      </c>
      <c r="E4357" s="371">
        <v>3.1818181818181799</v>
      </c>
    </row>
    <row r="4358" spans="1:5">
      <c r="A4358" s="371">
        <v>5</v>
      </c>
      <c r="B4358" s="371" t="s">
        <v>79</v>
      </c>
      <c r="C4358" s="371">
        <v>2024</v>
      </c>
      <c r="D4358" s="371" t="s">
        <v>54</v>
      </c>
      <c r="E4358" s="371">
        <v>3.1818181818181799</v>
      </c>
    </row>
    <row r="4359" spans="1:5">
      <c r="A4359" s="371">
        <v>8</v>
      </c>
      <c r="B4359" s="371" t="s">
        <v>81</v>
      </c>
      <c r="C4359" s="371">
        <v>2024</v>
      </c>
      <c r="D4359" s="371" t="s">
        <v>54</v>
      </c>
      <c r="E4359" s="371">
        <v>2.7272727272727302</v>
      </c>
    </row>
    <row r="4360" spans="1:5">
      <c r="A4360" s="371">
        <v>11</v>
      </c>
      <c r="B4360" s="371" t="s">
        <v>82</v>
      </c>
      <c r="C4360" s="371">
        <v>2024</v>
      </c>
      <c r="D4360" s="371" t="s">
        <v>54</v>
      </c>
      <c r="E4360" s="371">
        <v>8.9393939393939394</v>
      </c>
    </row>
    <row r="4361" spans="1:5">
      <c r="A4361" s="371">
        <v>13</v>
      </c>
      <c r="B4361" s="371" t="s">
        <v>83</v>
      </c>
      <c r="C4361" s="371">
        <v>2024</v>
      </c>
      <c r="D4361" s="371" t="s">
        <v>54</v>
      </c>
      <c r="E4361" s="371">
        <v>5.3030303030303001</v>
      </c>
    </row>
    <row r="4362" spans="1:5">
      <c r="A4362" s="371">
        <v>15</v>
      </c>
      <c r="B4362" s="371" t="s">
        <v>84</v>
      </c>
      <c r="C4362" s="371">
        <v>2024</v>
      </c>
      <c r="D4362" s="371" t="s">
        <v>54</v>
      </c>
      <c r="E4362" s="371">
        <v>7.2727272727272698</v>
      </c>
    </row>
    <row r="4363" spans="1:5">
      <c r="A4363" s="371">
        <v>17</v>
      </c>
      <c r="B4363" s="371" t="s">
        <v>85</v>
      </c>
      <c r="C4363" s="371">
        <v>2024</v>
      </c>
      <c r="D4363" s="371" t="s">
        <v>54</v>
      </c>
      <c r="E4363" s="371">
        <v>7.5757575757575797</v>
      </c>
    </row>
    <row r="4364" spans="1:5">
      <c r="A4364" s="371">
        <v>18</v>
      </c>
      <c r="B4364" s="371" t="s">
        <v>86</v>
      </c>
      <c r="C4364" s="371">
        <v>2024</v>
      </c>
      <c r="D4364" s="371" t="s">
        <v>54</v>
      </c>
      <c r="E4364" s="371">
        <v>2.4242424242424199</v>
      </c>
    </row>
    <row r="4365" spans="1:5">
      <c r="A4365" s="371">
        <v>19</v>
      </c>
      <c r="B4365" s="371" t="s">
        <v>87</v>
      </c>
      <c r="C4365" s="371">
        <v>2024</v>
      </c>
      <c r="D4365" s="371" t="s">
        <v>54</v>
      </c>
      <c r="E4365" s="371">
        <v>8.6363636363636402</v>
      </c>
    </row>
    <row r="4366" spans="1:5">
      <c r="A4366" s="371">
        <v>20</v>
      </c>
      <c r="B4366" s="371" t="s">
        <v>88</v>
      </c>
      <c r="C4366" s="371">
        <v>2024</v>
      </c>
      <c r="D4366" s="371" t="s">
        <v>54</v>
      </c>
      <c r="E4366" s="371">
        <v>6.6666666666666696</v>
      </c>
    </row>
    <row r="4367" spans="1:5">
      <c r="A4367" s="371">
        <v>23</v>
      </c>
      <c r="B4367" s="371" t="s">
        <v>89</v>
      </c>
      <c r="C4367" s="371">
        <v>2024</v>
      </c>
      <c r="D4367" s="371" t="s">
        <v>54</v>
      </c>
      <c r="E4367" s="371">
        <v>6.0606060606060597</v>
      </c>
    </row>
    <row r="4368" spans="1:5">
      <c r="A4368" s="371">
        <v>25</v>
      </c>
      <c r="B4368" s="371" t="s">
        <v>90</v>
      </c>
      <c r="C4368" s="371">
        <v>2024</v>
      </c>
      <c r="D4368" s="371" t="s">
        <v>54</v>
      </c>
      <c r="E4368" s="371">
        <v>5.1515151515151496</v>
      </c>
    </row>
    <row r="4369" spans="1:5">
      <c r="A4369" s="371">
        <v>27</v>
      </c>
      <c r="B4369" s="371" t="s">
        <v>91</v>
      </c>
      <c r="C4369" s="371">
        <v>2024</v>
      </c>
      <c r="D4369" s="371" t="s">
        <v>54</v>
      </c>
      <c r="E4369" s="371">
        <v>2.2727272727272698</v>
      </c>
    </row>
    <row r="4370" spans="1:5">
      <c r="A4370" s="371">
        <v>41</v>
      </c>
      <c r="B4370" s="371" t="s">
        <v>92</v>
      </c>
      <c r="C4370" s="371">
        <v>2024</v>
      </c>
      <c r="D4370" s="371" t="s">
        <v>54</v>
      </c>
      <c r="E4370" s="371">
        <v>8.3333333333333304</v>
      </c>
    </row>
    <row r="4371" spans="1:5">
      <c r="A4371" s="371">
        <v>44</v>
      </c>
      <c r="B4371" s="371" t="s">
        <v>93</v>
      </c>
      <c r="C4371" s="371">
        <v>2024</v>
      </c>
      <c r="D4371" s="371" t="s">
        <v>54</v>
      </c>
      <c r="E4371" s="371">
        <v>1.2121212121212099</v>
      </c>
    </row>
    <row r="4372" spans="1:5">
      <c r="A4372" s="371">
        <v>47</v>
      </c>
      <c r="B4372" s="371" t="s">
        <v>94</v>
      </c>
      <c r="C4372" s="371">
        <v>2024</v>
      </c>
      <c r="D4372" s="371" t="s">
        <v>54</v>
      </c>
      <c r="E4372" s="371">
        <v>5.7575757575757596</v>
      </c>
    </row>
    <row r="4373" spans="1:5">
      <c r="A4373" s="371">
        <v>50</v>
      </c>
      <c r="B4373" s="371" t="s">
        <v>95</v>
      </c>
      <c r="C4373" s="371">
        <v>2024</v>
      </c>
      <c r="D4373" s="371" t="s">
        <v>54</v>
      </c>
      <c r="E4373" s="371">
        <v>3.3333333333333299</v>
      </c>
    </row>
    <row r="4374" spans="1:5">
      <c r="A4374" s="371">
        <v>52</v>
      </c>
      <c r="B4374" s="371" t="s">
        <v>96</v>
      </c>
      <c r="C4374" s="371">
        <v>2024</v>
      </c>
      <c r="D4374" s="371" t="s">
        <v>54</v>
      </c>
      <c r="E4374" s="371">
        <v>4.0909090909090899</v>
      </c>
    </row>
    <row r="4375" spans="1:5">
      <c r="A4375" s="371">
        <v>54</v>
      </c>
      <c r="B4375" s="371" t="s">
        <v>97</v>
      </c>
      <c r="C4375" s="371">
        <v>2024</v>
      </c>
      <c r="D4375" s="371" t="s">
        <v>54</v>
      </c>
      <c r="E4375" s="371">
        <v>6.3636363636363598</v>
      </c>
    </row>
    <row r="4376" spans="1:5">
      <c r="A4376" s="371">
        <v>63</v>
      </c>
      <c r="B4376" s="371" t="s">
        <v>98</v>
      </c>
      <c r="C4376" s="371">
        <v>2024</v>
      </c>
      <c r="D4376" s="371" t="s">
        <v>54</v>
      </c>
      <c r="E4376" s="371">
        <v>6.9696969696969697</v>
      </c>
    </row>
    <row r="4377" spans="1:5">
      <c r="A4377" s="371">
        <v>66</v>
      </c>
      <c r="B4377" s="371" t="s">
        <v>99</v>
      </c>
      <c r="C4377" s="371">
        <v>2024</v>
      </c>
      <c r="D4377" s="371" t="s">
        <v>54</v>
      </c>
      <c r="E4377" s="371">
        <v>6.8181818181818201</v>
      </c>
    </row>
    <row r="4378" spans="1:5">
      <c r="A4378" s="371">
        <v>68</v>
      </c>
      <c r="B4378" s="371" t="s">
        <v>100</v>
      </c>
      <c r="C4378" s="371">
        <v>2024</v>
      </c>
      <c r="D4378" s="371" t="s">
        <v>54</v>
      </c>
      <c r="E4378" s="371">
        <v>3.9393939393939399</v>
      </c>
    </row>
    <row r="4379" spans="1:5">
      <c r="A4379" s="371">
        <v>70</v>
      </c>
      <c r="B4379" s="371" t="s">
        <v>101</v>
      </c>
      <c r="C4379" s="371">
        <v>2024</v>
      </c>
      <c r="D4379" s="371" t="s">
        <v>54</v>
      </c>
      <c r="E4379" s="371">
        <v>0.45454545454545497</v>
      </c>
    </row>
    <row r="4380" spans="1:5">
      <c r="A4380" s="371">
        <v>73</v>
      </c>
      <c r="B4380" s="371" t="s">
        <v>102</v>
      </c>
      <c r="C4380" s="371">
        <v>2024</v>
      </c>
      <c r="D4380" s="371" t="s">
        <v>54</v>
      </c>
      <c r="E4380" s="371">
        <v>9.5454545454545503</v>
      </c>
    </row>
    <row r="4381" spans="1:5">
      <c r="A4381" s="371">
        <v>76</v>
      </c>
      <c r="B4381" s="371" t="s">
        <v>103</v>
      </c>
      <c r="C4381" s="371">
        <v>2024</v>
      </c>
      <c r="D4381" s="371" t="s">
        <v>54</v>
      </c>
      <c r="E4381" s="371">
        <v>9.6969696969697008</v>
      </c>
    </row>
    <row r="4382" spans="1:5">
      <c r="A4382" s="371">
        <v>81</v>
      </c>
      <c r="B4382" s="371" t="s">
        <v>104</v>
      </c>
      <c r="C4382" s="371">
        <v>2024</v>
      </c>
      <c r="D4382" s="371" t="s">
        <v>54</v>
      </c>
      <c r="E4382" s="371">
        <v>1.51515151515152</v>
      </c>
    </row>
    <row r="4383" spans="1:5">
      <c r="A4383" s="371">
        <v>85</v>
      </c>
      <c r="B4383" s="371" t="s">
        <v>105</v>
      </c>
      <c r="C4383" s="371">
        <v>2024</v>
      </c>
      <c r="D4383" s="371" t="s">
        <v>54</v>
      </c>
      <c r="E4383" s="371">
        <v>2.5757575757575801</v>
      </c>
    </row>
    <row r="4384" spans="1:5">
      <c r="A4384" s="371">
        <v>86</v>
      </c>
      <c r="B4384" s="371" t="s">
        <v>106</v>
      </c>
      <c r="C4384" s="371">
        <v>2024</v>
      </c>
      <c r="D4384" s="371" t="s">
        <v>54</v>
      </c>
      <c r="E4384" s="371">
        <v>0.60606060606060597</v>
      </c>
    </row>
    <row r="4385" spans="1:5">
      <c r="A4385" s="371">
        <v>88</v>
      </c>
      <c r="B4385" s="371" t="s">
        <v>107</v>
      </c>
      <c r="C4385" s="371">
        <v>2024</v>
      </c>
      <c r="D4385" s="371" t="s">
        <v>54</v>
      </c>
      <c r="E4385" s="371">
        <v>7.4242424242424203</v>
      </c>
    </row>
    <row r="4386" spans="1:5">
      <c r="A4386" s="371">
        <v>91</v>
      </c>
      <c r="B4386" s="371" t="s">
        <v>108</v>
      </c>
      <c r="C4386" s="371">
        <v>2024</v>
      </c>
      <c r="D4386" s="371" t="s">
        <v>54</v>
      </c>
      <c r="E4386" s="371">
        <v>3.4848484848484902</v>
      </c>
    </row>
    <row r="4387" spans="1:5">
      <c r="A4387" s="371">
        <v>94</v>
      </c>
      <c r="B4387" s="371" t="s">
        <v>109</v>
      </c>
      <c r="C4387" s="371">
        <v>2024</v>
      </c>
      <c r="D4387" s="371" t="s">
        <v>54</v>
      </c>
      <c r="E4387" s="371">
        <v>0.75757575757575801</v>
      </c>
    </row>
    <row r="4388" spans="1:5">
      <c r="A4388" s="371">
        <v>95</v>
      </c>
      <c r="B4388" s="371" t="s">
        <v>110</v>
      </c>
      <c r="C4388" s="371">
        <v>2024</v>
      </c>
      <c r="D4388" s="371" t="s">
        <v>54</v>
      </c>
      <c r="E4388" s="371">
        <v>3.6363636363636398</v>
      </c>
    </row>
    <row r="4389" spans="1:5">
      <c r="A4389" s="371">
        <v>97</v>
      </c>
      <c r="B4389" s="371" t="s">
        <v>111</v>
      </c>
      <c r="C4389" s="371">
        <v>2024</v>
      </c>
      <c r="D4389" s="371" t="s">
        <v>54</v>
      </c>
      <c r="E4389" s="371">
        <v>9.2424242424242404</v>
      </c>
    </row>
    <row r="4390" spans="1:5">
      <c r="A4390" s="371">
        <v>99</v>
      </c>
      <c r="B4390" s="371" t="s">
        <v>112</v>
      </c>
      <c r="C4390" s="371">
        <v>2024</v>
      </c>
      <c r="D4390" s="371" t="s">
        <v>54</v>
      </c>
      <c r="E4390" s="371">
        <v>5.9090909090909101</v>
      </c>
    </row>
    <row r="4391" spans="1:5">
      <c r="A4391" s="371">
        <v>5</v>
      </c>
      <c r="B4391" s="371" t="s">
        <v>79</v>
      </c>
      <c r="C4391" s="371">
        <v>2023</v>
      </c>
      <c r="D4391" s="371" t="s">
        <v>54</v>
      </c>
      <c r="E4391" s="371">
        <v>6.5151515151515103</v>
      </c>
    </row>
    <row r="4392" spans="1:5">
      <c r="A4392" s="371">
        <v>8</v>
      </c>
      <c r="B4392" s="371" t="s">
        <v>81</v>
      </c>
      <c r="C4392" s="371">
        <v>2023</v>
      </c>
      <c r="D4392" s="371" t="s">
        <v>54</v>
      </c>
      <c r="E4392" s="371">
        <v>10</v>
      </c>
    </row>
    <row r="4393" spans="1:5">
      <c r="A4393" s="371">
        <v>11</v>
      </c>
      <c r="B4393" s="371" t="s">
        <v>82</v>
      </c>
      <c r="C4393" s="371">
        <v>2023</v>
      </c>
      <c r="D4393" s="371" t="s">
        <v>54</v>
      </c>
      <c r="E4393" s="371">
        <v>9.8484848484848495</v>
      </c>
    </row>
    <row r="4394" spans="1:5">
      <c r="A4394" s="371">
        <v>13</v>
      </c>
      <c r="B4394" s="371" t="s">
        <v>83</v>
      </c>
      <c r="C4394" s="371">
        <v>2023</v>
      </c>
      <c r="D4394" s="371" t="s">
        <v>54</v>
      </c>
      <c r="E4394" s="371">
        <v>5.60606060606061</v>
      </c>
    </row>
    <row r="4395" spans="1:5">
      <c r="A4395" s="371">
        <v>15</v>
      </c>
      <c r="B4395" s="371" t="s">
        <v>84</v>
      </c>
      <c r="C4395" s="371">
        <v>2023</v>
      </c>
      <c r="D4395" s="371" t="s">
        <v>54</v>
      </c>
      <c r="E4395" s="371">
        <v>6.2121212121212102</v>
      </c>
    </row>
    <row r="4396" spans="1:5">
      <c r="A4396" s="371">
        <v>17</v>
      </c>
      <c r="B4396" s="371" t="s">
        <v>85</v>
      </c>
      <c r="C4396" s="371">
        <v>2023</v>
      </c>
      <c r="D4396" s="371" t="s">
        <v>54</v>
      </c>
      <c r="E4396" s="371">
        <v>8.7878787878787907</v>
      </c>
    </row>
    <row r="4397" spans="1:5">
      <c r="A4397" s="371">
        <v>18</v>
      </c>
      <c r="B4397" s="371" t="s">
        <v>86</v>
      </c>
      <c r="C4397" s="371">
        <v>2023</v>
      </c>
      <c r="D4397" s="371" t="s">
        <v>54</v>
      </c>
      <c r="E4397" s="371">
        <v>3.7878787878787898</v>
      </c>
    </row>
    <row r="4398" spans="1:5">
      <c r="A4398" s="371">
        <v>19</v>
      </c>
      <c r="B4398" s="371" t="s">
        <v>87</v>
      </c>
      <c r="C4398" s="371">
        <v>2023</v>
      </c>
      <c r="D4398" s="371" t="s">
        <v>54</v>
      </c>
      <c r="E4398" s="371">
        <v>5</v>
      </c>
    </row>
    <row r="4399" spans="1:5">
      <c r="A4399" s="371">
        <v>20</v>
      </c>
      <c r="B4399" s="371" t="s">
        <v>88</v>
      </c>
      <c r="C4399" s="371">
        <v>2023</v>
      </c>
      <c r="D4399" s="371" t="s">
        <v>54</v>
      </c>
      <c r="E4399" s="371">
        <v>2.8787878787878798</v>
      </c>
    </row>
    <row r="4400" spans="1:5">
      <c r="A4400" s="371">
        <v>23</v>
      </c>
      <c r="B4400" s="371" t="s">
        <v>89</v>
      </c>
      <c r="C4400" s="371">
        <v>2023</v>
      </c>
      <c r="D4400" s="371" t="s">
        <v>54</v>
      </c>
      <c r="E4400" s="371">
        <v>9.0909090909090899</v>
      </c>
    </row>
    <row r="4401" spans="1:5">
      <c r="A4401" s="371">
        <v>25</v>
      </c>
      <c r="B4401" s="371" t="s">
        <v>90</v>
      </c>
      <c r="C4401" s="371">
        <v>2023</v>
      </c>
      <c r="D4401" s="371" t="s">
        <v>54</v>
      </c>
      <c r="E4401" s="371">
        <v>8.0303030303030294</v>
      </c>
    </row>
    <row r="4402" spans="1:5">
      <c r="A4402" s="371">
        <v>27</v>
      </c>
      <c r="B4402" s="371" t="s">
        <v>91</v>
      </c>
      <c r="C4402" s="371">
        <v>2023</v>
      </c>
      <c r="D4402" s="371" t="s">
        <v>54</v>
      </c>
      <c r="E4402" s="371">
        <v>7.8787878787878798</v>
      </c>
    </row>
    <row r="4403" spans="1:5">
      <c r="A4403" s="371">
        <v>41</v>
      </c>
      <c r="B4403" s="371" t="s">
        <v>92</v>
      </c>
      <c r="C4403" s="371">
        <v>2023</v>
      </c>
      <c r="D4403" s="371" t="s">
        <v>54</v>
      </c>
      <c r="E4403" s="371">
        <v>5.4545454545454497</v>
      </c>
    </row>
    <row r="4404" spans="1:5">
      <c r="A4404" s="371">
        <v>44</v>
      </c>
      <c r="B4404" s="371" t="s">
        <v>93</v>
      </c>
      <c r="C4404" s="371">
        <v>2023</v>
      </c>
      <c r="D4404" s="371" t="s">
        <v>54</v>
      </c>
      <c r="E4404" s="371">
        <v>1.8181818181818199</v>
      </c>
    </row>
    <row r="4405" spans="1:5">
      <c r="A4405" s="371">
        <v>47</v>
      </c>
      <c r="B4405" s="371" t="s">
        <v>94</v>
      </c>
      <c r="C4405" s="371">
        <v>2023</v>
      </c>
      <c r="D4405" s="371" t="s">
        <v>54</v>
      </c>
      <c r="E4405" s="371">
        <v>8.1818181818181799</v>
      </c>
    </row>
    <row r="4406" spans="1:5">
      <c r="A4406" s="371">
        <v>50</v>
      </c>
      <c r="B4406" s="371" t="s">
        <v>95</v>
      </c>
      <c r="C4406" s="371">
        <v>2023</v>
      </c>
      <c r="D4406" s="371" t="s">
        <v>54</v>
      </c>
      <c r="E4406" s="371">
        <v>2.1212121212121202</v>
      </c>
    </row>
    <row r="4407" spans="1:5">
      <c r="A4407" s="371">
        <v>52</v>
      </c>
      <c r="B4407" s="371" t="s">
        <v>96</v>
      </c>
      <c r="C4407" s="371">
        <v>2023</v>
      </c>
      <c r="D4407" s="371" t="s">
        <v>54</v>
      </c>
      <c r="E4407" s="371">
        <v>4.2424242424242404</v>
      </c>
    </row>
    <row r="4408" spans="1:5">
      <c r="A4408" s="371">
        <v>54</v>
      </c>
      <c r="B4408" s="371" t="s">
        <v>97</v>
      </c>
      <c r="C4408" s="371">
        <v>2023</v>
      </c>
      <c r="D4408" s="371" t="s">
        <v>54</v>
      </c>
      <c r="E4408" s="371">
        <v>4.6969696969696999</v>
      </c>
    </row>
    <row r="4409" spans="1:5">
      <c r="A4409" s="371">
        <v>63</v>
      </c>
      <c r="B4409" s="371" t="s">
        <v>98</v>
      </c>
      <c r="C4409" s="371">
        <v>2023</v>
      </c>
      <c r="D4409" s="371" t="s">
        <v>54</v>
      </c>
      <c r="E4409" s="371">
        <v>8.4848484848484809</v>
      </c>
    </row>
    <row r="4410" spans="1:5">
      <c r="A4410" s="371">
        <v>66</v>
      </c>
      <c r="B4410" s="371" t="s">
        <v>99</v>
      </c>
      <c r="C4410" s="371">
        <v>2023</v>
      </c>
      <c r="D4410" s="371" t="s">
        <v>54</v>
      </c>
      <c r="E4410" s="371">
        <v>3.0303030303030298</v>
      </c>
    </row>
    <row r="4411" spans="1:5">
      <c r="A4411" s="371">
        <v>68</v>
      </c>
      <c r="B4411" s="371" t="s">
        <v>100</v>
      </c>
      <c r="C4411" s="371">
        <v>2023</v>
      </c>
      <c r="D4411" s="371" t="s">
        <v>54</v>
      </c>
      <c r="E4411" s="371">
        <v>4.5454545454545396</v>
      </c>
    </row>
    <row r="4412" spans="1:5">
      <c r="A4412" s="371">
        <v>70</v>
      </c>
      <c r="B4412" s="371" t="s">
        <v>101</v>
      </c>
      <c r="C4412" s="371">
        <v>2023</v>
      </c>
      <c r="D4412" s="371" t="s">
        <v>54</v>
      </c>
      <c r="E4412" s="371">
        <v>1.9696969696969699</v>
      </c>
    </row>
    <row r="4413" spans="1:5">
      <c r="A4413" s="371">
        <v>73</v>
      </c>
      <c r="B4413" s="371" t="s">
        <v>102</v>
      </c>
      <c r="C4413" s="371">
        <v>2023</v>
      </c>
      <c r="D4413" s="371" t="s">
        <v>54</v>
      </c>
      <c r="E4413" s="371">
        <v>1.0606060606060601</v>
      </c>
    </row>
    <row r="4414" spans="1:5">
      <c r="A4414" s="371">
        <v>76</v>
      </c>
      <c r="B4414" s="371" t="s">
        <v>103</v>
      </c>
      <c r="C4414" s="371">
        <v>2023</v>
      </c>
      <c r="D4414" s="371" t="s">
        <v>54</v>
      </c>
      <c r="E4414" s="371">
        <v>4.8484848484848504</v>
      </c>
    </row>
    <row r="4415" spans="1:5">
      <c r="A4415" s="371">
        <v>81</v>
      </c>
      <c r="B4415" s="371" t="s">
        <v>104</v>
      </c>
      <c r="C4415" s="371">
        <v>2023</v>
      </c>
      <c r="D4415" s="371" t="s">
        <v>54</v>
      </c>
      <c r="E4415" s="371">
        <v>0.30303030303030298</v>
      </c>
    </row>
    <row r="4416" spans="1:5">
      <c r="A4416" s="371">
        <v>85</v>
      </c>
      <c r="B4416" s="371" t="s">
        <v>105</v>
      </c>
      <c r="C4416" s="371">
        <v>2023</v>
      </c>
      <c r="D4416" s="371" t="s">
        <v>54</v>
      </c>
      <c r="E4416" s="371">
        <v>7.1212121212121202</v>
      </c>
    </row>
    <row r="4417" spans="1:5">
      <c r="A4417" s="371">
        <v>86</v>
      </c>
      <c r="B4417" s="371" t="s">
        <v>106</v>
      </c>
      <c r="C4417" s="371">
        <v>2023</v>
      </c>
      <c r="D4417" s="371" t="s">
        <v>54</v>
      </c>
      <c r="E4417" s="371">
        <v>1.6666666666666701</v>
      </c>
    </row>
    <row r="4418" spans="1:5">
      <c r="A4418" s="371">
        <v>88</v>
      </c>
      <c r="B4418" s="371" t="s">
        <v>107</v>
      </c>
      <c r="C4418" s="371">
        <v>2023</v>
      </c>
      <c r="D4418" s="371" t="s">
        <v>54</v>
      </c>
      <c r="E4418" s="371">
        <v>4.39393939393939</v>
      </c>
    </row>
    <row r="4419" spans="1:5">
      <c r="A4419" s="371">
        <v>91</v>
      </c>
      <c r="B4419" s="371" t="s">
        <v>108</v>
      </c>
      <c r="C4419" s="371">
        <v>2023</v>
      </c>
      <c r="D4419" s="371" t="s">
        <v>54</v>
      </c>
      <c r="E4419" s="371">
        <v>7.7272727272727302</v>
      </c>
    </row>
    <row r="4420" spans="1:5">
      <c r="A4420" s="371">
        <v>94</v>
      </c>
      <c r="B4420" s="371" t="s">
        <v>109</v>
      </c>
      <c r="C4420" s="371">
        <v>2023</v>
      </c>
      <c r="D4420" s="371" t="s">
        <v>54</v>
      </c>
      <c r="E4420" s="371">
        <v>0.15151515151515199</v>
      </c>
    </row>
    <row r="4421" spans="1:5">
      <c r="A4421" s="371">
        <v>95</v>
      </c>
      <c r="B4421" s="371" t="s">
        <v>110</v>
      </c>
      <c r="C4421" s="371">
        <v>2023</v>
      </c>
      <c r="D4421" s="371" t="s">
        <v>54</v>
      </c>
      <c r="E4421" s="371">
        <v>9.3939393939393891</v>
      </c>
    </row>
    <row r="4422" spans="1:5">
      <c r="A4422" s="371">
        <v>97</v>
      </c>
      <c r="B4422" s="371" t="s">
        <v>111</v>
      </c>
      <c r="C4422" s="371">
        <v>2023</v>
      </c>
      <c r="D4422" s="371" t="s">
        <v>54</v>
      </c>
      <c r="E4422" s="371">
        <v>1.36363636363636</v>
      </c>
    </row>
    <row r="4423" spans="1:5">
      <c r="A4423" s="371">
        <v>99</v>
      </c>
      <c r="B4423" s="371" t="s">
        <v>112</v>
      </c>
      <c r="C4423" s="371">
        <v>2023</v>
      </c>
      <c r="D4423" s="371" t="s">
        <v>54</v>
      </c>
      <c r="E4423" s="371">
        <v>0.90909090909090895</v>
      </c>
    </row>
    <row r="4424" spans="1:5">
      <c r="A4424" s="371">
        <v>5</v>
      </c>
      <c r="B4424" s="371" t="s">
        <v>79</v>
      </c>
      <c r="C4424" s="371">
        <v>2024</v>
      </c>
      <c r="D4424" s="371" t="s">
        <v>55</v>
      </c>
      <c r="E4424" s="371">
        <v>8.7878787878787907</v>
      </c>
    </row>
    <row r="4425" spans="1:5">
      <c r="A4425" s="371">
        <v>8</v>
      </c>
      <c r="B4425" s="371" t="s">
        <v>81</v>
      </c>
      <c r="C4425" s="371">
        <v>2024</v>
      </c>
      <c r="D4425" s="371" t="s">
        <v>55</v>
      </c>
      <c r="E4425" s="371">
        <v>6.8181818181818201</v>
      </c>
    </row>
    <row r="4426" spans="1:5">
      <c r="A4426" s="371">
        <v>11</v>
      </c>
      <c r="B4426" s="371" t="s">
        <v>82</v>
      </c>
      <c r="C4426" s="371">
        <v>2024</v>
      </c>
      <c r="D4426" s="371" t="s">
        <v>55</v>
      </c>
      <c r="E4426" s="371">
        <v>9.0909090909090899</v>
      </c>
    </row>
    <row r="4427" spans="1:5">
      <c r="A4427" s="371">
        <v>13</v>
      </c>
      <c r="B4427" s="371" t="s">
        <v>83</v>
      </c>
      <c r="C4427" s="371">
        <v>2024</v>
      </c>
      <c r="D4427" s="371" t="s">
        <v>55</v>
      </c>
      <c r="E4427" s="371">
        <v>8.1818181818181799</v>
      </c>
    </row>
    <row r="4428" spans="1:5">
      <c r="A4428" s="371">
        <v>15</v>
      </c>
      <c r="B4428" s="371" t="s">
        <v>84</v>
      </c>
      <c r="C4428" s="371">
        <v>2024</v>
      </c>
      <c r="D4428" s="371" t="s">
        <v>55</v>
      </c>
      <c r="E4428" s="371">
        <v>5.9090909090909101</v>
      </c>
    </row>
    <row r="4429" spans="1:5">
      <c r="A4429" s="371">
        <v>17</v>
      </c>
      <c r="B4429" s="371" t="s">
        <v>85</v>
      </c>
      <c r="C4429" s="371">
        <v>2024</v>
      </c>
      <c r="D4429" s="371" t="s">
        <v>55</v>
      </c>
      <c r="E4429" s="371">
        <v>5.60606060606061</v>
      </c>
    </row>
    <row r="4430" spans="1:5">
      <c r="A4430" s="371">
        <v>18</v>
      </c>
      <c r="B4430" s="371" t="s">
        <v>86</v>
      </c>
      <c r="C4430" s="371">
        <v>2024</v>
      </c>
      <c r="D4430" s="371" t="s">
        <v>55</v>
      </c>
      <c r="E4430" s="371">
        <v>4.0909090909090899</v>
      </c>
    </row>
    <row r="4431" spans="1:5">
      <c r="A4431" s="371">
        <v>19</v>
      </c>
      <c r="B4431" s="371" t="s">
        <v>87</v>
      </c>
      <c r="C4431" s="371">
        <v>2024</v>
      </c>
      <c r="D4431" s="371" t="s">
        <v>55</v>
      </c>
      <c r="E4431" s="371">
        <v>4.39393939393939</v>
      </c>
    </row>
    <row r="4432" spans="1:5">
      <c r="A4432" s="371">
        <v>20</v>
      </c>
      <c r="B4432" s="371" t="s">
        <v>88</v>
      </c>
      <c r="C4432" s="371">
        <v>2024</v>
      </c>
      <c r="D4432" s="371" t="s">
        <v>55</v>
      </c>
      <c r="E4432" s="371">
        <v>3.7878787878787898</v>
      </c>
    </row>
    <row r="4433" spans="1:5">
      <c r="A4433" s="371">
        <v>23</v>
      </c>
      <c r="B4433" s="371" t="s">
        <v>89</v>
      </c>
      <c r="C4433" s="371">
        <v>2024</v>
      </c>
      <c r="D4433" s="371" t="s">
        <v>55</v>
      </c>
      <c r="E4433" s="371">
        <v>9.2424242424242404</v>
      </c>
    </row>
    <row r="4434" spans="1:5">
      <c r="A4434" s="371">
        <v>25</v>
      </c>
      <c r="B4434" s="371" t="s">
        <v>90</v>
      </c>
      <c r="C4434" s="371">
        <v>2024</v>
      </c>
      <c r="D4434" s="371" t="s">
        <v>55</v>
      </c>
      <c r="E4434" s="371">
        <v>6.5151515151515103</v>
      </c>
    </row>
    <row r="4435" spans="1:5">
      <c r="A4435" s="371">
        <v>27</v>
      </c>
      <c r="B4435" s="371" t="s">
        <v>91</v>
      </c>
      <c r="C4435" s="371">
        <v>2024</v>
      </c>
      <c r="D4435" s="371" t="s">
        <v>55</v>
      </c>
      <c r="E4435" s="371">
        <v>4.0909090909090899</v>
      </c>
    </row>
    <row r="4436" spans="1:5">
      <c r="A4436" s="371">
        <v>41</v>
      </c>
      <c r="B4436" s="371" t="s">
        <v>92</v>
      </c>
      <c r="C4436" s="371">
        <v>2024</v>
      </c>
      <c r="D4436" s="371" t="s">
        <v>55</v>
      </c>
      <c r="E4436" s="371">
        <v>9.2424242424242404</v>
      </c>
    </row>
    <row r="4437" spans="1:5">
      <c r="A4437" s="371">
        <v>44</v>
      </c>
      <c r="B4437" s="371" t="s">
        <v>93</v>
      </c>
      <c r="C4437" s="371">
        <v>2024</v>
      </c>
      <c r="D4437" s="371" t="s">
        <v>55</v>
      </c>
      <c r="E4437" s="371">
        <v>0.15151515151515199</v>
      </c>
    </row>
    <row r="4438" spans="1:5">
      <c r="A4438" s="371">
        <v>47</v>
      </c>
      <c r="B4438" s="371" t="s">
        <v>94</v>
      </c>
      <c r="C4438" s="371">
        <v>2024</v>
      </c>
      <c r="D4438" s="371" t="s">
        <v>55</v>
      </c>
      <c r="E4438" s="371">
        <v>6.2121212121212102</v>
      </c>
    </row>
    <row r="4439" spans="1:5">
      <c r="A4439" s="371">
        <v>50</v>
      </c>
      <c r="B4439" s="371" t="s">
        <v>95</v>
      </c>
      <c r="C4439" s="371">
        <v>2024</v>
      </c>
      <c r="D4439" s="371" t="s">
        <v>55</v>
      </c>
      <c r="E4439" s="371">
        <v>3.4848484848484902</v>
      </c>
    </row>
    <row r="4440" spans="1:5">
      <c r="A4440" s="371">
        <v>52</v>
      </c>
      <c r="B4440" s="371" t="s">
        <v>96</v>
      </c>
      <c r="C4440" s="371">
        <v>2024</v>
      </c>
      <c r="D4440" s="371" t="s">
        <v>55</v>
      </c>
      <c r="E4440" s="371">
        <v>6.8181818181818201</v>
      </c>
    </row>
    <row r="4441" spans="1:5">
      <c r="A4441" s="371">
        <v>54</v>
      </c>
      <c r="B4441" s="371" t="s">
        <v>97</v>
      </c>
      <c r="C4441" s="371">
        <v>2024</v>
      </c>
      <c r="D4441" s="371" t="s">
        <v>55</v>
      </c>
      <c r="E4441" s="371">
        <v>4.39393939393939</v>
      </c>
    </row>
    <row r="4442" spans="1:5">
      <c r="A4442" s="371">
        <v>63</v>
      </c>
      <c r="B4442" s="371" t="s">
        <v>98</v>
      </c>
      <c r="C4442" s="371">
        <v>2024</v>
      </c>
      <c r="D4442" s="371" t="s">
        <v>55</v>
      </c>
      <c r="E4442" s="371">
        <v>2.2727272727272698</v>
      </c>
    </row>
    <row r="4443" spans="1:5">
      <c r="A4443" s="371">
        <v>66</v>
      </c>
      <c r="B4443" s="371" t="s">
        <v>99</v>
      </c>
      <c r="C4443" s="371">
        <v>2024</v>
      </c>
      <c r="D4443" s="371" t="s">
        <v>55</v>
      </c>
      <c r="E4443" s="371">
        <v>5</v>
      </c>
    </row>
    <row r="4444" spans="1:5">
      <c r="A4444" s="371">
        <v>68</v>
      </c>
      <c r="B4444" s="371" t="s">
        <v>100</v>
      </c>
      <c r="C4444" s="371">
        <v>2024</v>
      </c>
      <c r="D4444" s="371" t="s">
        <v>55</v>
      </c>
      <c r="E4444" s="371">
        <v>6.8181818181818201</v>
      </c>
    </row>
    <row r="4445" spans="1:5">
      <c r="A4445" s="371">
        <v>70</v>
      </c>
      <c r="B4445" s="371" t="s">
        <v>101</v>
      </c>
      <c r="C4445" s="371">
        <v>2024</v>
      </c>
      <c r="D4445" s="371" t="s">
        <v>55</v>
      </c>
      <c r="E4445" s="371">
        <v>2.2727272727272698</v>
      </c>
    </row>
    <row r="4446" spans="1:5">
      <c r="A4446" s="371">
        <v>73</v>
      </c>
      <c r="B4446" s="371" t="s">
        <v>102</v>
      </c>
      <c r="C4446" s="371">
        <v>2024</v>
      </c>
      <c r="D4446" s="371" t="s">
        <v>55</v>
      </c>
      <c r="E4446" s="371">
        <v>8.3333333333333304</v>
      </c>
    </row>
    <row r="4447" spans="1:5">
      <c r="A4447" s="371">
        <v>76</v>
      </c>
      <c r="B4447" s="371" t="s">
        <v>103</v>
      </c>
      <c r="C4447" s="371">
        <v>2024</v>
      </c>
      <c r="D4447" s="371" t="s">
        <v>55</v>
      </c>
      <c r="E4447" s="371">
        <v>7.8787878787878798</v>
      </c>
    </row>
    <row r="4448" spans="1:5">
      <c r="A4448" s="371">
        <v>81</v>
      </c>
      <c r="B4448" s="371" t="s">
        <v>104</v>
      </c>
      <c r="C4448" s="371">
        <v>2024</v>
      </c>
      <c r="D4448" s="371" t="s">
        <v>55</v>
      </c>
      <c r="E4448" s="371">
        <v>2.2727272727272698</v>
      </c>
    </row>
    <row r="4449" spans="1:5">
      <c r="A4449" s="371">
        <v>85</v>
      </c>
      <c r="B4449" s="371" t="s">
        <v>105</v>
      </c>
      <c r="C4449" s="371">
        <v>2024</v>
      </c>
      <c r="D4449" s="371" t="s">
        <v>55</v>
      </c>
      <c r="E4449" s="371">
        <v>0.15151515151515199</v>
      </c>
    </row>
    <row r="4450" spans="1:5">
      <c r="A4450" s="371">
        <v>86</v>
      </c>
      <c r="B4450" s="371" t="s">
        <v>106</v>
      </c>
      <c r="C4450" s="371">
        <v>2024</v>
      </c>
      <c r="D4450" s="371" t="s">
        <v>55</v>
      </c>
      <c r="E4450" s="371">
        <v>2.7272727272727302</v>
      </c>
    </row>
    <row r="4451" spans="1:5">
      <c r="A4451" s="371">
        <v>88</v>
      </c>
      <c r="B4451" s="371" t="s">
        <v>107</v>
      </c>
      <c r="C4451" s="371">
        <v>2024</v>
      </c>
      <c r="D4451" s="371" t="s">
        <v>55</v>
      </c>
      <c r="E4451" s="371">
        <v>9.2424242424242404</v>
      </c>
    </row>
    <row r="4452" spans="1:5">
      <c r="A4452" s="371">
        <v>91</v>
      </c>
      <c r="B4452" s="371" t="s">
        <v>108</v>
      </c>
      <c r="C4452" s="371">
        <v>2024</v>
      </c>
      <c r="D4452" s="371" t="s">
        <v>55</v>
      </c>
      <c r="E4452" s="371">
        <v>0.15151515151515199</v>
      </c>
    </row>
    <row r="4453" spans="1:5">
      <c r="A4453" s="371">
        <v>94</v>
      </c>
      <c r="B4453" s="371" t="s">
        <v>109</v>
      </c>
      <c r="C4453" s="371">
        <v>2024</v>
      </c>
      <c r="D4453" s="371" t="s">
        <v>55</v>
      </c>
      <c r="E4453" s="371">
        <v>0.15151515151515199</v>
      </c>
    </row>
    <row r="4454" spans="1:5">
      <c r="A4454" s="371">
        <v>95</v>
      </c>
      <c r="B4454" s="371" t="s">
        <v>110</v>
      </c>
      <c r="C4454" s="371">
        <v>2024</v>
      </c>
      <c r="D4454" s="371" t="s">
        <v>55</v>
      </c>
      <c r="E4454" s="371">
        <v>0.15151515151515199</v>
      </c>
    </row>
    <row r="4455" spans="1:5">
      <c r="A4455" s="371">
        <v>97</v>
      </c>
      <c r="B4455" s="371" t="s">
        <v>111</v>
      </c>
      <c r="C4455" s="371">
        <v>2024</v>
      </c>
      <c r="D4455" s="371" t="s">
        <v>55</v>
      </c>
      <c r="E4455" s="371">
        <v>0.15151515151515199</v>
      </c>
    </row>
    <row r="4456" spans="1:5">
      <c r="A4456" s="371">
        <v>99</v>
      </c>
      <c r="B4456" s="371" t="s">
        <v>112</v>
      </c>
      <c r="C4456" s="371">
        <v>2024</v>
      </c>
      <c r="D4456" s="371" t="s">
        <v>55</v>
      </c>
      <c r="E4456" s="371">
        <v>0.15151515151515199</v>
      </c>
    </row>
    <row r="4457" spans="1:5">
      <c r="A4457" s="371">
        <v>5</v>
      </c>
      <c r="B4457" s="371" t="s">
        <v>79</v>
      </c>
      <c r="C4457" s="371">
        <v>2023</v>
      </c>
      <c r="D4457" s="371" t="s">
        <v>55</v>
      </c>
      <c r="E4457" s="371">
        <v>8.6363636363636402</v>
      </c>
    </row>
    <row r="4458" spans="1:5">
      <c r="A4458" s="371">
        <v>8</v>
      </c>
      <c r="B4458" s="371" t="s">
        <v>81</v>
      </c>
      <c r="C4458" s="371">
        <v>2023</v>
      </c>
      <c r="D4458" s="371" t="s">
        <v>55</v>
      </c>
      <c r="E4458" s="371">
        <v>6.8181818181818201</v>
      </c>
    </row>
    <row r="4459" spans="1:5">
      <c r="A4459" s="371">
        <v>11</v>
      </c>
      <c r="B4459" s="371" t="s">
        <v>82</v>
      </c>
      <c r="C4459" s="371">
        <v>2023</v>
      </c>
      <c r="D4459" s="371" t="s">
        <v>55</v>
      </c>
      <c r="E4459" s="371">
        <v>8.9393939393939394</v>
      </c>
    </row>
    <row r="4460" spans="1:5">
      <c r="A4460" s="371">
        <v>13</v>
      </c>
      <c r="B4460" s="371" t="s">
        <v>83</v>
      </c>
      <c r="C4460" s="371">
        <v>2023</v>
      </c>
      <c r="D4460" s="371" t="s">
        <v>55</v>
      </c>
      <c r="E4460" s="371">
        <v>6.8181818181818201</v>
      </c>
    </row>
    <row r="4461" spans="1:5">
      <c r="A4461" s="371">
        <v>15</v>
      </c>
      <c r="B4461" s="371" t="s">
        <v>84</v>
      </c>
      <c r="C4461" s="371">
        <v>2023</v>
      </c>
      <c r="D4461" s="371" t="s">
        <v>55</v>
      </c>
      <c r="E4461" s="371">
        <v>6.0606060606060597</v>
      </c>
    </row>
    <row r="4462" spans="1:5">
      <c r="A4462" s="371">
        <v>17</v>
      </c>
      <c r="B4462" s="371" t="s">
        <v>85</v>
      </c>
      <c r="C4462" s="371">
        <v>2023</v>
      </c>
      <c r="D4462" s="371" t="s">
        <v>55</v>
      </c>
      <c r="E4462" s="371">
        <v>5.7575757575757596</v>
      </c>
    </row>
    <row r="4463" spans="1:5">
      <c r="A4463" s="371">
        <v>18</v>
      </c>
      <c r="B4463" s="371" t="s">
        <v>86</v>
      </c>
      <c r="C4463" s="371">
        <v>2023</v>
      </c>
      <c r="D4463" s="371" t="s">
        <v>55</v>
      </c>
      <c r="E4463" s="371">
        <v>4.39393939393939</v>
      </c>
    </row>
    <row r="4464" spans="1:5">
      <c r="A4464" s="371">
        <v>19</v>
      </c>
      <c r="B4464" s="371" t="s">
        <v>87</v>
      </c>
      <c r="C4464" s="371">
        <v>2023</v>
      </c>
      <c r="D4464" s="371" t="s">
        <v>55</v>
      </c>
      <c r="E4464" s="371">
        <v>5</v>
      </c>
    </row>
    <row r="4465" spans="1:5">
      <c r="A4465" s="371">
        <v>20</v>
      </c>
      <c r="B4465" s="371" t="s">
        <v>88</v>
      </c>
      <c r="C4465" s="371">
        <v>2023</v>
      </c>
      <c r="D4465" s="371" t="s">
        <v>55</v>
      </c>
      <c r="E4465" s="371">
        <v>3.9393939393939399</v>
      </c>
    </row>
    <row r="4466" spans="1:5">
      <c r="A4466" s="371">
        <v>23</v>
      </c>
      <c r="B4466" s="371" t="s">
        <v>89</v>
      </c>
      <c r="C4466" s="371">
        <v>2023</v>
      </c>
      <c r="D4466" s="371" t="s">
        <v>55</v>
      </c>
      <c r="E4466" s="371">
        <v>9.2424242424242404</v>
      </c>
    </row>
    <row r="4467" spans="1:5">
      <c r="A4467" s="371">
        <v>25</v>
      </c>
      <c r="B4467" s="371" t="s">
        <v>90</v>
      </c>
      <c r="C4467" s="371">
        <v>2023</v>
      </c>
      <c r="D4467" s="371" t="s">
        <v>55</v>
      </c>
      <c r="E4467" s="371">
        <v>6.5151515151515103</v>
      </c>
    </row>
    <row r="4468" spans="1:5">
      <c r="A4468" s="371">
        <v>27</v>
      </c>
      <c r="B4468" s="371" t="s">
        <v>91</v>
      </c>
      <c r="C4468" s="371">
        <v>2023</v>
      </c>
      <c r="D4468" s="371" t="s">
        <v>55</v>
      </c>
      <c r="E4468" s="371">
        <v>4.39393939393939</v>
      </c>
    </row>
    <row r="4469" spans="1:5">
      <c r="A4469" s="371">
        <v>41</v>
      </c>
      <c r="B4469" s="371" t="s">
        <v>92</v>
      </c>
      <c r="C4469" s="371">
        <v>2023</v>
      </c>
      <c r="D4469" s="371" t="s">
        <v>55</v>
      </c>
      <c r="E4469" s="371">
        <v>9.2424242424242404</v>
      </c>
    </row>
    <row r="4470" spans="1:5">
      <c r="A4470" s="371">
        <v>44</v>
      </c>
      <c r="B4470" s="371" t="s">
        <v>93</v>
      </c>
      <c r="C4470" s="371">
        <v>2023</v>
      </c>
      <c r="D4470" s="371" t="s">
        <v>55</v>
      </c>
      <c r="E4470" s="371">
        <v>0.15151515151515199</v>
      </c>
    </row>
    <row r="4471" spans="1:5">
      <c r="A4471" s="371">
        <v>47</v>
      </c>
      <c r="B4471" s="371" t="s">
        <v>94</v>
      </c>
      <c r="C4471" s="371">
        <v>2023</v>
      </c>
      <c r="D4471" s="371" t="s">
        <v>55</v>
      </c>
      <c r="E4471" s="371">
        <v>6.2121212121212102</v>
      </c>
    </row>
    <row r="4472" spans="1:5">
      <c r="A4472" s="371">
        <v>50</v>
      </c>
      <c r="B4472" s="371" t="s">
        <v>95</v>
      </c>
      <c r="C4472" s="371">
        <v>2023</v>
      </c>
      <c r="D4472" s="371" t="s">
        <v>55</v>
      </c>
      <c r="E4472" s="371">
        <v>3.4848484848484902</v>
      </c>
    </row>
    <row r="4473" spans="1:5">
      <c r="A4473" s="371">
        <v>52</v>
      </c>
      <c r="B4473" s="371" t="s">
        <v>96</v>
      </c>
      <c r="C4473" s="371">
        <v>2023</v>
      </c>
      <c r="D4473" s="371" t="s">
        <v>55</v>
      </c>
      <c r="E4473" s="371">
        <v>6.8181818181818201</v>
      </c>
    </row>
    <row r="4474" spans="1:5">
      <c r="A4474" s="371">
        <v>54</v>
      </c>
      <c r="B4474" s="371" t="s">
        <v>97</v>
      </c>
      <c r="C4474" s="371">
        <v>2023</v>
      </c>
      <c r="D4474" s="371" t="s">
        <v>55</v>
      </c>
      <c r="E4474" s="371">
        <v>5</v>
      </c>
    </row>
    <row r="4475" spans="1:5">
      <c r="A4475" s="371">
        <v>63</v>
      </c>
      <c r="B4475" s="371" t="s">
        <v>98</v>
      </c>
      <c r="C4475" s="371">
        <v>2023</v>
      </c>
      <c r="D4475" s="371" t="s">
        <v>55</v>
      </c>
      <c r="E4475" s="371">
        <v>2.7272727272727302</v>
      </c>
    </row>
    <row r="4476" spans="1:5">
      <c r="A4476" s="371">
        <v>66</v>
      </c>
      <c r="B4476" s="371" t="s">
        <v>99</v>
      </c>
      <c r="C4476" s="371">
        <v>2023</v>
      </c>
      <c r="D4476" s="371" t="s">
        <v>55</v>
      </c>
      <c r="E4476" s="371">
        <v>5</v>
      </c>
    </row>
    <row r="4477" spans="1:5">
      <c r="A4477" s="371">
        <v>68</v>
      </c>
      <c r="B4477" s="371" t="s">
        <v>100</v>
      </c>
      <c r="C4477" s="371">
        <v>2023</v>
      </c>
      <c r="D4477" s="371" t="s">
        <v>55</v>
      </c>
      <c r="E4477" s="371">
        <v>6.8181818181818201</v>
      </c>
    </row>
    <row r="4478" spans="1:5">
      <c r="A4478" s="371">
        <v>70</v>
      </c>
      <c r="B4478" s="371" t="s">
        <v>101</v>
      </c>
      <c r="C4478" s="371">
        <v>2023</v>
      </c>
      <c r="D4478" s="371" t="s">
        <v>55</v>
      </c>
      <c r="E4478" s="371">
        <v>2.7272727272727302</v>
      </c>
    </row>
    <row r="4479" spans="1:5">
      <c r="A4479" s="371">
        <v>73</v>
      </c>
      <c r="B4479" s="371" t="s">
        <v>102</v>
      </c>
      <c r="C4479" s="371">
        <v>2023</v>
      </c>
      <c r="D4479" s="371" t="s">
        <v>55</v>
      </c>
      <c r="E4479" s="371">
        <v>8.4848484848484809</v>
      </c>
    </row>
    <row r="4480" spans="1:5">
      <c r="A4480" s="371">
        <v>76</v>
      </c>
      <c r="B4480" s="371" t="s">
        <v>103</v>
      </c>
      <c r="C4480" s="371">
        <v>2023</v>
      </c>
      <c r="D4480" s="371" t="s">
        <v>55</v>
      </c>
      <c r="E4480" s="371">
        <v>7.8787878787878798</v>
      </c>
    </row>
    <row r="4481" spans="1:5">
      <c r="A4481" s="371">
        <v>81</v>
      </c>
      <c r="B4481" s="371" t="s">
        <v>104</v>
      </c>
      <c r="C4481" s="371">
        <v>2023</v>
      </c>
      <c r="D4481" s="371" t="s">
        <v>55</v>
      </c>
      <c r="E4481" s="371">
        <v>2.7272727272727302</v>
      </c>
    </row>
    <row r="4482" spans="1:5">
      <c r="A4482" s="371">
        <v>85</v>
      </c>
      <c r="B4482" s="371" t="s">
        <v>105</v>
      </c>
      <c r="C4482" s="371">
        <v>2023</v>
      </c>
      <c r="D4482" s="371" t="s">
        <v>55</v>
      </c>
      <c r="E4482" s="371">
        <v>0.15151515151515199</v>
      </c>
    </row>
    <row r="4483" spans="1:5">
      <c r="A4483" s="371">
        <v>86</v>
      </c>
      <c r="B4483" s="371" t="s">
        <v>106</v>
      </c>
      <c r="C4483" s="371">
        <v>2023</v>
      </c>
      <c r="D4483" s="371" t="s">
        <v>55</v>
      </c>
      <c r="E4483" s="371">
        <v>3.3333333333333299</v>
      </c>
    </row>
    <row r="4484" spans="1:5">
      <c r="A4484" s="371">
        <v>88</v>
      </c>
      <c r="B4484" s="371" t="s">
        <v>107</v>
      </c>
      <c r="C4484" s="371">
        <v>2023</v>
      </c>
      <c r="D4484" s="371" t="s">
        <v>55</v>
      </c>
      <c r="E4484" s="371">
        <v>9.2424242424242404</v>
      </c>
    </row>
    <row r="4485" spans="1:5">
      <c r="A4485" s="371">
        <v>91</v>
      </c>
      <c r="B4485" s="371" t="s">
        <v>108</v>
      </c>
      <c r="C4485" s="371">
        <v>2023</v>
      </c>
      <c r="D4485" s="371" t="s">
        <v>55</v>
      </c>
      <c r="E4485" s="371">
        <v>0.15151515151515199</v>
      </c>
    </row>
    <row r="4486" spans="1:5">
      <c r="A4486" s="371">
        <v>94</v>
      </c>
      <c r="B4486" s="371" t="s">
        <v>109</v>
      </c>
      <c r="C4486" s="371">
        <v>2023</v>
      </c>
      <c r="D4486" s="371" t="s">
        <v>55</v>
      </c>
      <c r="E4486" s="371">
        <v>0.15151515151515199</v>
      </c>
    </row>
    <row r="4487" spans="1:5">
      <c r="A4487" s="371">
        <v>95</v>
      </c>
      <c r="B4487" s="371" t="s">
        <v>110</v>
      </c>
      <c r="C4487" s="371">
        <v>2023</v>
      </c>
      <c r="D4487" s="371" t="s">
        <v>55</v>
      </c>
      <c r="E4487" s="371">
        <v>0.15151515151515199</v>
      </c>
    </row>
    <row r="4488" spans="1:5">
      <c r="A4488" s="371">
        <v>97</v>
      </c>
      <c r="B4488" s="371" t="s">
        <v>111</v>
      </c>
      <c r="C4488" s="371">
        <v>2023</v>
      </c>
      <c r="D4488" s="371" t="s">
        <v>55</v>
      </c>
      <c r="E4488" s="371">
        <v>0.15151515151515199</v>
      </c>
    </row>
    <row r="4489" spans="1:5">
      <c r="A4489" s="371">
        <v>99</v>
      </c>
      <c r="B4489" s="371" t="s">
        <v>112</v>
      </c>
      <c r="C4489" s="371">
        <v>2023</v>
      </c>
      <c r="D4489" s="371" t="s">
        <v>55</v>
      </c>
      <c r="E4489" s="371">
        <v>0.15151515151515199</v>
      </c>
    </row>
    <row r="4490" spans="1:5">
      <c r="A4490" s="371">
        <v>5</v>
      </c>
      <c r="B4490" s="371" t="s">
        <v>79</v>
      </c>
      <c r="C4490" s="371">
        <v>2024</v>
      </c>
      <c r="D4490" s="371" t="s">
        <v>56</v>
      </c>
      <c r="E4490" s="371">
        <v>10</v>
      </c>
    </row>
    <row r="4491" spans="1:5">
      <c r="A4491" s="371">
        <v>8</v>
      </c>
      <c r="B4491" s="371" t="s">
        <v>81</v>
      </c>
      <c r="C4491" s="371">
        <v>2024</v>
      </c>
      <c r="D4491" s="371" t="s">
        <v>56</v>
      </c>
      <c r="E4491" s="371">
        <v>5.3030303030303001</v>
      </c>
    </row>
    <row r="4492" spans="1:5">
      <c r="A4492" s="371">
        <v>11</v>
      </c>
      <c r="B4492" s="371" t="s">
        <v>82</v>
      </c>
      <c r="C4492" s="371">
        <v>2024</v>
      </c>
      <c r="D4492" s="371" t="s">
        <v>56</v>
      </c>
      <c r="E4492" s="371">
        <v>4.39393939393939</v>
      </c>
    </row>
    <row r="4493" spans="1:5">
      <c r="A4493" s="371">
        <v>13</v>
      </c>
      <c r="B4493" s="371" t="s">
        <v>83</v>
      </c>
      <c r="C4493" s="371">
        <v>2024</v>
      </c>
      <c r="D4493" s="371" t="s">
        <v>56</v>
      </c>
      <c r="E4493" s="371">
        <v>8.0303030303030294</v>
      </c>
    </row>
    <row r="4494" spans="1:5">
      <c r="A4494" s="371">
        <v>15</v>
      </c>
      <c r="B4494" s="371" t="s">
        <v>84</v>
      </c>
      <c r="C4494" s="371">
        <v>2024</v>
      </c>
      <c r="D4494" s="371" t="s">
        <v>56</v>
      </c>
      <c r="E4494" s="371">
        <v>8.6363636363636402</v>
      </c>
    </row>
    <row r="4495" spans="1:5">
      <c r="A4495" s="371">
        <v>17</v>
      </c>
      <c r="B4495" s="371" t="s">
        <v>85</v>
      </c>
      <c r="C4495" s="371">
        <v>2024</v>
      </c>
      <c r="D4495" s="371" t="s">
        <v>56</v>
      </c>
      <c r="E4495" s="371">
        <v>5.9090909090909101</v>
      </c>
    </row>
    <row r="4496" spans="1:5">
      <c r="A4496" s="371">
        <v>18</v>
      </c>
      <c r="B4496" s="371" t="s">
        <v>86</v>
      </c>
      <c r="C4496" s="371">
        <v>2024</v>
      </c>
      <c r="D4496" s="371" t="s">
        <v>56</v>
      </c>
      <c r="E4496" s="371">
        <v>2.4242424242424199</v>
      </c>
    </row>
    <row r="4497" spans="1:5">
      <c r="A4497" s="371">
        <v>19</v>
      </c>
      <c r="B4497" s="371" t="s">
        <v>87</v>
      </c>
      <c r="C4497" s="371">
        <v>2024</v>
      </c>
      <c r="D4497" s="371" t="s">
        <v>56</v>
      </c>
      <c r="E4497" s="371">
        <v>5.7575757575757596</v>
      </c>
    </row>
    <row r="4498" spans="1:5">
      <c r="A4498" s="371">
        <v>20</v>
      </c>
      <c r="B4498" s="371" t="s">
        <v>88</v>
      </c>
      <c r="C4498" s="371">
        <v>2024</v>
      </c>
      <c r="D4498" s="371" t="s">
        <v>56</v>
      </c>
      <c r="E4498" s="371">
        <v>5.1515151515151496</v>
      </c>
    </row>
    <row r="4499" spans="1:5">
      <c r="A4499" s="371">
        <v>23</v>
      </c>
      <c r="B4499" s="371" t="s">
        <v>89</v>
      </c>
      <c r="C4499" s="371">
        <v>2024</v>
      </c>
      <c r="D4499" s="371" t="s">
        <v>56</v>
      </c>
      <c r="E4499" s="371">
        <v>6.8181818181818201</v>
      </c>
    </row>
    <row r="4500" spans="1:5">
      <c r="A4500" s="371">
        <v>25</v>
      </c>
      <c r="B4500" s="371" t="s">
        <v>90</v>
      </c>
      <c r="C4500" s="371">
        <v>2024</v>
      </c>
      <c r="D4500" s="371" t="s">
        <v>56</v>
      </c>
      <c r="E4500" s="371">
        <v>9.8484848484848495</v>
      </c>
    </row>
    <row r="4501" spans="1:5">
      <c r="A4501" s="371">
        <v>27</v>
      </c>
      <c r="B4501" s="371" t="s">
        <v>91</v>
      </c>
      <c r="C4501" s="371">
        <v>2024</v>
      </c>
      <c r="D4501" s="371" t="s">
        <v>56</v>
      </c>
      <c r="E4501" s="371">
        <v>2.7272727272727302</v>
      </c>
    </row>
    <row r="4502" spans="1:5">
      <c r="A4502" s="371">
        <v>41</v>
      </c>
      <c r="B4502" s="371" t="s">
        <v>92</v>
      </c>
      <c r="C4502" s="371">
        <v>2024</v>
      </c>
      <c r="D4502" s="371" t="s">
        <v>56</v>
      </c>
      <c r="E4502" s="371">
        <v>6.6666666666666696</v>
      </c>
    </row>
    <row r="4503" spans="1:5">
      <c r="A4503" s="371">
        <v>44</v>
      </c>
      <c r="B4503" s="371" t="s">
        <v>93</v>
      </c>
      <c r="C4503" s="371">
        <v>2024</v>
      </c>
      <c r="D4503" s="371" t="s">
        <v>56</v>
      </c>
      <c r="E4503" s="371">
        <v>4.6969696969696999</v>
      </c>
    </row>
    <row r="4504" spans="1:5">
      <c r="A4504" s="371">
        <v>47</v>
      </c>
      <c r="B4504" s="371" t="s">
        <v>94</v>
      </c>
      <c r="C4504" s="371">
        <v>2024</v>
      </c>
      <c r="D4504" s="371" t="s">
        <v>56</v>
      </c>
      <c r="E4504" s="371">
        <v>7.4242424242424203</v>
      </c>
    </row>
    <row r="4505" spans="1:5">
      <c r="A4505" s="371">
        <v>50</v>
      </c>
      <c r="B4505" s="371" t="s">
        <v>95</v>
      </c>
      <c r="C4505" s="371">
        <v>2024</v>
      </c>
      <c r="D4505" s="371" t="s">
        <v>56</v>
      </c>
      <c r="E4505" s="371">
        <v>5.60606060606061</v>
      </c>
    </row>
    <row r="4506" spans="1:5">
      <c r="A4506" s="371">
        <v>52</v>
      </c>
      <c r="B4506" s="371" t="s">
        <v>96</v>
      </c>
      <c r="C4506" s="371">
        <v>2024</v>
      </c>
      <c r="D4506" s="371" t="s">
        <v>56</v>
      </c>
      <c r="E4506" s="371">
        <v>7.1212121212121202</v>
      </c>
    </row>
    <row r="4507" spans="1:5">
      <c r="A4507" s="371">
        <v>54</v>
      </c>
      <c r="B4507" s="371" t="s">
        <v>97</v>
      </c>
      <c r="C4507" s="371">
        <v>2024</v>
      </c>
      <c r="D4507" s="371" t="s">
        <v>56</v>
      </c>
      <c r="E4507" s="371">
        <v>7.8787878787878798</v>
      </c>
    </row>
    <row r="4508" spans="1:5">
      <c r="A4508" s="371">
        <v>63</v>
      </c>
      <c r="B4508" s="371" t="s">
        <v>98</v>
      </c>
      <c r="C4508" s="371">
        <v>2024</v>
      </c>
      <c r="D4508" s="371" t="s">
        <v>56</v>
      </c>
      <c r="E4508" s="371">
        <v>3.7878787878787898</v>
      </c>
    </row>
    <row r="4509" spans="1:5">
      <c r="A4509" s="371">
        <v>66</v>
      </c>
      <c r="B4509" s="371" t="s">
        <v>99</v>
      </c>
      <c r="C4509" s="371">
        <v>2024</v>
      </c>
      <c r="D4509" s="371" t="s">
        <v>56</v>
      </c>
      <c r="E4509" s="371">
        <v>3.9393939393939399</v>
      </c>
    </row>
    <row r="4510" spans="1:5">
      <c r="A4510" s="371">
        <v>68</v>
      </c>
      <c r="B4510" s="371" t="s">
        <v>100</v>
      </c>
      <c r="C4510" s="371">
        <v>2024</v>
      </c>
      <c r="D4510" s="371" t="s">
        <v>56</v>
      </c>
      <c r="E4510" s="371">
        <v>9.0909090909090899</v>
      </c>
    </row>
    <row r="4511" spans="1:5">
      <c r="A4511" s="371">
        <v>70</v>
      </c>
      <c r="B4511" s="371" t="s">
        <v>101</v>
      </c>
      <c r="C4511" s="371">
        <v>2024</v>
      </c>
      <c r="D4511" s="371" t="s">
        <v>56</v>
      </c>
      <c r="E4511" s="371">
        <v>4.5454545454545396</v>
      </c>
    </row>
    <row r="4512" spans="1:5">
      <c r="A4512" s="371">
        <v>73</v>
      </c>
      <c r="B4512" s="371" t="s">
        <v>102</v>
      </c>
      <c r="C4512" s="371">
        <v>2024</v>
      </c>
      <c r="D4512" s="371" t="s">
        <v>56</v>
      </c>
      <c r="E4512" s="371">
        <v>8.4848484848484809</v>
      </c>
    </row>
    <row r="4513" spans="1:5">
      <c r="A4513" s="371">
        <v>76</v>
      </c>
      <c r="B4513" s="371" t="s">
        <v>103</v>
      </c>
      <c r="C4513" s="371">
        <v>2024</v>
      </c>
      <c r="D4513" s="371" t="s">
        <v>56</v>
      </c>
      <c r="E4513" s="371">
        <v>8.7878787878787907</v>
      </c>
    </row>
    <row r="4514" spans="1:5">
      <c r="A4514" s="371">
        <v>81</v>
      </c>
      <c r="B4514" s="371" t="s">
        <v>104</v>
      </c>
      <c r="C4514" s="371">
        <v>2024</v>
      </c>
      <c r="D4514" s="371" t="s">
        <v>56</v>
      </c>
      <c r="E4514" s="371">
        <v>1.9696969696969699</v>
      </c>
    </row>
    <row r="4515" spans="1:5">
      <c r="A4515" s="371">
        <v>85</v>
      </c>
      <c r="B4515" s="371" t="s">
        <v>105</v>
      </c>
      <c r="C4515" s="371">
        <v>2024</v>
      </c>
      <c r="D4515" s="371" t="s">
        <v>56</v>
      </c>
      <c r="E4515" s="371">
        <v>3.0303030303030298</v>
      </c>
    </row>
    <row r="4516" spans="1:5">
      <c r="A4516" s="371">
        <v>86</v>
      </c>
      <c r="B4516" s="371" t="s">
        <v>106</v>
      </c>
      <c r="C4516" s="371">
        <v>2024</v>
      </c>
      <c r="D4516" s="371" t="s">
        <v>56</v>
      </c>
      <c r="E4516" s="371">
        <v>2.2727272727272698</v>
      </c>
    </row>
    <row r="4517" spans="1:5">
      <c r="A4517" s="371">
        <v>88</v>
      </c>
      <c r="B4517" s="371" t="s">
        <v>107</v>
      </c>
      <c r="C4517" s="371">
        <v>2024</v>
      </c>
      <c r="D4517" s="371" t="s">
        <v>56</v>
      </c>
      <c r="E4517" s="371">
        <v>0.45454545454545497</v>
      </c>
    </row>
    <row r="4518" spans="1:5">
      <c r="A4518" s="371">
        <v>91</v>
      </c>
      <c r="B4518" s="371" t="s">
        <v>108</v>
      </c>
      <c r="C4518" s="371">
        <v>2024</v>
      </c>
      <c r="D4518" s="371" t="s">
        <v>56</v>
      </c>
      <c r="E4518" s="371">
        <v>1.2121212121212099</v>
      </c>
    </row>
    <row r="4519" spans="1:5">
      <c r="A4519" s="371">
        <v>94</v>
      </c>
      <c r="B4519" s="371" t="s">
        <v>109</v>
      </c>
      <c r="C4519" s="371">
        <v>2024</v>
      </c>
      <c r="D4519" s="371" t="s">
        <v>56</v>
      </c>
      <c r="E4519" s="371">
        <v>0.75757575757575801</v>
      </c>
    </row>
    <row r="4520" spans="1:5">
      <c r="A4520" s="371">
        <v>95</v>
      </c>
      <c r="B4520" s="371" t="s">
        <v>110</v>
      </c>
      <c r="C4520" s="371">
        <v>2024</v>
      </c>
      <c r="D4520" s="371" t="s">
        <v>56</v>
      </c>
      <c r="E4520" s="371">
        <v>1.36363636363636</v>
      </c>
    </row>
    <row r="4521" spans="1:5">
      <c r="A4521" s="371">
        <v>97</v>
      </c>
      <c r="B4521" s="371" t="s">
        <v>111</v>
      </c>
      <c r="C4521" s="371">
        <v>2024</v>
      </c>
      <c r="D4521" s="371" t="s">
        <v>56</v>
      </c>
      <c r="E4521" s="371">
        <v>0.30303030303030298</v>
      </c>
    </row>
    <row r="4522" spans="1:5">
      <c r="A4522" s="371">
        <v>99</v>
      </c>
      <c r="B4522" s="371" t="s">
        <v>112</v>
      </c>
      <c r="C4522" s="371">
        <v>2024</v>
      </c>
      <c r="D4522" s="371" t="s">
        <v>56</v>
      </c>
      <c r="E4522" s="371">
        <v>1.51515151515152</v>
      </c>
    </row>
    <row r="4523" spans="1:5">
      <c r="A4523" s="371">
        <v>5</v>
      </c>
      <c r="B4523" s="371" t="s">
        <v>79</v>
      </c>
      <c r="C4523" s="371">
        <v>2023</v>
      </c>
      <c r="D4523" s="371" t="s">
        <v>56</v>
      </c>
      <c r="E4523" s="371">
        <v>9.6969696969697008</v>
      </c>
    </row>
    <row r="4524" spans="1:5">
      <c r="A4524" s="371">
        <v>8</v>
      </c>
      <c r="B4524" s="371" t="s">
        <v>81</v>
      </c>
      <c r="C4524" s="371">
        <v>2023</v>
      </c>
      <c r="D4524" s="371" t="s">
        <v>56</v>
      </c>
      <c r="E4524" s="371">
        <v>6.0606060606060597</v>
      </c>
    </row>
    <row r="4525" spans="1:5">
      <c r="A4525" s="371">
        <v>11</v>
      </c>
      <c r="B4525" s="371" t="s">
        <v>82</v>
      </c>
      <c r="C4525" s="371">
        <v>2023</v>
      </c>
      <c r="D4525" s="371" t="s">
        <v>56</v>
      </c>
      <c r="E4525" s="371">
        <v>4.8484848484848504</v>
      </c>
    </row>
    <row r="4526" spans="1:5">
      <c r="A4526" s="371">
        <v>13</v>
      </c>
      <c r="B4526" s="371" t="s">
        <v>83</v>
      </c>
      <c r="C4526" s="371">
        <v>2023</v>
      </c>
      <c r="D4526" s="371" t="s">
        <v>56</v>
      </c>
      <c r="E4526" s="371">
        <v>8.1818181818181799</v>
      </c>
    </row>
    <row r="4527" spans="1:5">
      <c r="A4527" s="371">
        <v>15</v>
      </c>
      <c r="B4527" s="371" t="s">
        <v>84</v>
      </c>
      <c r="C4527" s="371">
        <v>2023</v>
      </c>
      <c r="D4527" s="371" t="s">
        <v>56</v>
      </c>
      <c r="E4527" s="371">
        <v>9.2424242424242404</v>
      </c>
    </row>
    <row r="4528" spans="1:5">
      <c r="A4528" s="371">
        <v>17</v>
      </c>
      <c r="B4528" s="371" t="s">
        <v>85</v>
      </c>
      <c r="C4528" s="371">
        <v>2023</v>
      </c>
      <c r="D4528" s="371" t="s">
        <v>56</v>
      </c>
      <c r="E4528" s="371">
        <v>5</v>
      </c>
    </row>
    <row r="4529" spans="1:5">
      <c r="A4529" s="371">
        <v>18</v>
      </c>
      <c r="B4529" s="371" t="s">
        <v>86</v>
      </c>
      <c r="C4529" s="371">
        <v>2023</v>
      </c>
      <c r="D4529" s="371" t="s">
        <v>56</v>
      </c>
      <c r="E4529" s="371">
        <v>2.8787878787878798</v>
      </c>
    </row>
    <row r="4530" spans="1:5">
      <c r="A4530" s="371">
        <v>19</v>
      </c>
      <c r="B4530" s="371" t="s">
        <v>87</v>
      </c>
      <c r="C4530" s="371">
        <v>2023</v>
      </c>
      <c r="D4530" s="371" t="s">
        <v>56</v>
      </c>
      <c r="E4530" s="371">
        <v>5.4545454545454497</v>
      </c>
    </row>
    <row r="4531" spans="1:5">
      <c r="A4531" s="371">
        <v>20</v>
      </c>
      <c r="B4531" s="371" t="s">
        <v>88</v>
      </c>
      <c r="C4531" s="371">
        <v>2023</v>
      </c>
      <c r="D4531" s="371" t="s">
        <v>56</v>
      </c>
      <c r="E4531" s="371">
        <v>6.3636363636363598</v>
      </c>
    </row>
    <row r="4532" spans="1:5">
      <c r="A4532" s="371">
        <v>23</v>
      </c>
      <c r="B4532" s="371" t="s">
        <v>89</v>
      </c>
      <c r="C4532" s="371">
        <v>2023</v>
      </c>
      <c r="D4532" s="371" t="s">
        <v>56</v>
      </c>
      <c r="E4532" s="371">
        <v>7.5757575757575797</v>
      </c>
    </row>
    <row r="4533" spans="1:5">
      <c r="A4533" s="371">
        <v>25</v>
      </c>
      <c r="B4533" s="371" t="s">
        <v>90</v>
      </c>
      <c r="C4533" s="371">
        <v>2023</v>
      </c>
      <c r="D4533" s="371" t="s">
        <v>56</v>
      </c>
      <c r="E4533" s="371">
        <v>9.5454545454545503</v>
      </c>
    </row>
    <row r="4534" spans="1:5">
      <c r="A4534" s="371">
        <v>27</v>
      </c>
      <c r="B4534" s="371" t="s">
        <v>91</v>
      </c>
      <c r="C4534" s="371">
        <v>2023</v>
      </c>
      <c r="D4534" s="371" t="s">
        <v>56</v>
      </c>
      <c r="E4534" s="371">
        <v>3.1818181818181799</v>
      </c>
    </row>
    <row r="4535" spans="1:5">
      <c r="A4535" s="371">
        <v>41</v>
      </c>
      <c r="B4535" s="371" t="s">
        <v>92</v>
      </c>
      <c r="C4535" s="371">
        <v>2023</v>
      </c>
      <c r="D4535" s="371" t="s">
        <v>56</v>
      </c>
      <c r="E4535" s="371">
        <v>6.5151515151515103</v>
      </c>
    </row>
    <row r="4536" spans="1:5">
      <c r="A4536" s="371">
        <v>44</v>
      </c>
      <c r="B4536" s="371" t="s">
        <v>93</v>
      </c>
      <c r="C4536" s="371">
        <v>2023</v>
      </c>
      <c r="D4536" s="371" t="s">
        <v>56</v>
      </c>
      <c r="E4536" s="371">
        <v>4.2424242424242404</v>
      </c>
    </row>
    <row r="4537" spans="1:5">
      <c r="A4537" s="371">
        <v>47</v>
      </c>
      <c r="B4537" s="371" t="s">
        <v>94</v>
      </c>
      <c r="C4537" s="371">
        <v>2023</v>
      </c>
      <c r="D4537" s="371" t="s">
        <v>56</v>
      </c>
      <c r="E4537" s="371">
        <v>6.9696969696969697</v>
      </c>
    </row>
    <row r="4538" spans="1:5">
      <c r="A4538" s="371">
        <v>50</v>
      </c>
      <c r="B4538" s="371" t="s">
        <v>95</v>
      </c>
      <c r="C4538" s="371">
        <v>2023</v>
      </c>
      <c r="D4538" s="371" t="s">
        <v>56</v>
      </c>
      <c r="E4538" s="371">
        <v>6.2121212121212102</v>
      </c>
    </row>
    <row r="4539" spans="1:5">
      <c r="A4539" s="371">
        <v>52</v>
      </c>
      <c r="B4539" s="371" t="s">
        <v>96</v>
      </c>
      <c r="C4539" s="371">
        <v>2023</v>
      </c>
      <c r="D4539" s="371" t="s">
        <v>56</v>
      </c>
      <c r="E4539" s="371">
        <v>7.7272727272727302</v>
      </c>
    </row>
    <row r="4540" spans="1:5">
      <c r="A4540" s="371">
        <v>54</v>
      </c>
      <c r="B4540" s="371" t="s">
        <v>97</v>
      </c>
      <c r="C4540" s="371">
        <v>2023</v>
      </c>
      <c r="D4540" s="371" t="s">
        <v>56</v>
      </c>
      <c r="E4540" s="371">
        <v>7.2727272727272698</v>
      </c>
    </row>
    <row r="4541" spans="1:5">
      <c r="A4541" s="371">
        <v>63</v>
      </c>
      <c r="B4541" s="371" t="s">
        <v>98</v>
      </c>
      <c r="C4541" s="371">
        <v>2023</v>
      </c>
      <c r="D4541" s="371" t="s">
        <v>56</v>
      </c>
      <c r="E4541" s="371">
        <v>3.3333333333333299</v>
      </c>
    </row>
    <row r="4542" spans="1:5">
      <c r="A4542" s="371">
        <v>66</v>
      </c>
      <c r="B4542" s="371" t="s">
        <v>99</v>
      </c>
      <c r="C4542" s="371">
        <v>2023</v>
      </c>
      <c r="D4542" s="371" t="s">
        <v>56</v>
      </c>
      <c r="E4542" s="371">
        <v>3.6363636363636398</v>
      </c>
    </row>
    <row r="4543" spans="1:5">
      <c r="A4543" s="371">
        <v>68</v>
      </c>
      <c r="B4543" s="371" t="s">
        <v>100</v>
      </c>
      <c r="C4543" s="371">
        <v>2023</v>
      </c>
      <c r="D4543" s="371" t="s">
        <v>56</v>
      </c>
      <c r="E4543" s="371">
        <v>9.3939393939393891</v>
      </c>
    </row>
    <row r="4544" spans="1:5">
      <c r="A4544" s="371">
        <v>70</v>
      </c>
      <c r="B4544" s="371" t="s">
        <v>101</v>
      </c>
      <c r="C4544" s="371">
        <v>2023</v>
      </c>
      <c r="D4544" s="371" t="s">
        <v>56</v>
      </c>
      <c r="E4544" s="371">
        <v>4.0909090909090899</v>
      </c>
    </row>
    <row r="4545" spans="1:5">
      <c r="A4545" s="371">
        <v>73</v>
      </c>
      <c r="B4545" s="371" t="s">
        <v>102</v>
      </c>
      <c r="C4545" s="371">
        <v>2023</v>
      </c>
      <c r="D4545" s="371" t="s">
        <v>56</v>
      </c>
      <c r="E4545" s="371">
        <v>8.3333333333333304</v>
      </c>
    </row>
    <row r="4546" spans="1:5">
      <c r="A4546" s="371">
        <v>76</v>
      </c>
      <c r="B4546" s="371" t="s">
        <v>103</v>
      </c>
      <c r="C4546" s="371">
        <v>2023</v>
      </c>
      <c r="D4546" s="371" t="s">
        <v>56</v>
      </c>
      <c r="E4546" s="371">
        <v>8.9393939393939394</v>
      </c>
    </row>
    <row r="4547" spans="1:5">
      <c r="A4547" s="371">
        <v>81</v>
      </c>
      <c r="B4547" s="371" t="s">
        <v>104</v>
      </c>
      <c r="C4547" s="371">
        <v>2023</v>
      </c>
      <c r="D4547" s="371" t="s">
        <v>56</v>
      </c>
      <c r="E4547" s="371">
        <v>2.1212121212121202</v>
      </c>
    </row>
    <row r="4548" spans="1:5">
      <c r="A4548" s="371">
        <v>85</v>
      </c>
      <c r="B4548" s="371" t="s">
        <v>105</v>
      </c>
      <c r="C4548" s="371">
        <v>2023</v>
      </c>
      <c r="D4548" s="371" t="s">
        <v>56</v>
      </c>
      <c r="E4548" s="371">
        <v>3.4848484848484902</v>
      </c>
    </row>
    <row r="4549" spans="1:5">
      <c r="A4549" s="371">
        <v>86</v>
      </c>
      <c r="B4549" s="371" t="s">
        <v>106</v>
      </c>
      <c r="C4549" s="371">
        <v>2023</v>
      </c>
      <c r="D4549" s="371" t="s">
        <v>56</v>
      </c>
      <c r="E4549" s="371">
        <v>2.5757575757575801</v>
      </c>
    </row>
    <row r="4550" spans="1:5">
      <c r="A4550" s="371">
        <v>88</v>
      </c>
      <c r="B4550" s="371" t="s">
        <v>107</v>
      </c>
      <c r="C4550" s="371">
        <v>2023</v>
      </c>
      <c r="D4550" s="371" t="s">
        <v>56</v>
      </c>
      <c r="E4550" s="371">
        <v>0.15151515151515199</v>
      </c>
    </row>
    <row r="4551" spans="1:5">
      <c r="A4551" s="371">
        <v>91</v>
      </c>
      <c r="B4551" s="371" t="s">
        <v>108</v>
      </c>
      <c r="C4551" s="371">
        <v>2023</v>
      </c>
      <c r="D4551" s="371" t="s">
        <v>56</v>
      </c>
      <c r="E4551" s="371">
        <v>1.0606060606060601</v>
      </c>
    </row>
    <row r="4552" spans="1:5">
      <c r="A4552" s="371">
        <v>94</v>
      </c>
      <c r="B4552" s="371" t="s">
        <v>109</v>
      </c>
      <c r="C4552" s="371">
        <v>2023</v>
      </c>
      <c r="D4552" s="371" t="s">
        <v>56</v>
      </c>
      <c r="E4552" s="371">
        <v>0.60606060606060597</v>
      </c>
    </row>
    <row r="4553" spans="1:5">
      <c r="A4553" s="371">
        <v>95</v>
      </c>
      <c r="B4553" s="371" t="s">
        <v>110</v>
      </c>
      <c r="C4553" s="371">
        <v>2023</v>
      </c>
      <c r="D4553" s="371" t="s">
        <v>56</v>
      </c>
      <c r="E4553" s="371">
        <v>1.8181818181818199</v>
      </c>
    </row>
    <row r="4554" spans="1:5">
      <c r="A4554" s="371">
        <v>97</v>
      </c>
      <c r="B4554" s="371" t="s">
        <v>111</v>
      </c>
      <c r="C4554" s="371">
        <v>2023</v>
      </c>
      <c r="D4554" s="371" t="s">
        <v>56</v>
      </c>
      <c r="E4554" s="371">
        <v>0.90909090909090895</v>
      </c>
    </row>
    <row r="4555" spans="1:5">
      <c r="A4555" s="371">
        <v>99</v>
      </c>
      <c r="B4555" s="371" t="s">
        <v>112</v>
      </c>
      <c r="C4555" s="371">
        <v>2023</v>
      </c>
      <c r="D4555" s="371" t="s">
        <v>56</v>
      </c>
      <c r="E4555" s="371">
        <v>1.6666666666666701</v>
      </c>
    </row>
    <row r="4556" spans="1:5">
      <c r="A4556" s="371">
        <v>5</v>
      </c>
      <c r="B4556" s="371" t="s">
        <v>79</v>
      </c>
      <c r="C4556" s="371">
        <v>2024</v>
      </c>
      <c r="D4556" s="371" t="s">
        <v>57</v>
      </c>
      <c r="E4556" s="371">
        <v>8.7878787878787907</v>
      </c>
    </row>
    <row r="4557" spans="1:5">
      <c r="A4557" s="371">
        <v>8</v>
      </c>
      <c r="B4557" s="371" t="s">
        <v>81</v>
      </c>
      <c r="C4557" s="371">
        <v>2024</v>
      </c>
      <c r="D4557" s="371" t="s">
        <v>57</v>
      </c>
      <c r="E4557" s="371">
        <v>9.2424242424242404</v>
      </c>
    </row>
    <row r="4558" spans="1:5">
      <c r="A4558" s="371">
        <v>11</v>
      </c>
      <c r="B4558" s="371" t="s">
        <v>82</v>
      </c>
      <c r="C4558" s="371">
        <v>2024</v>
      </c>
      <c r="D4558" s="371" t="s">
        <v>57</v>
      </c>
      <c r="E4558" s="371">
        <v>10</v>
      </c>
    </row>
    <row r="4559" spans="1:5">
      <c r="A4559" s="371">
        <v>13</v>
      </c>
      <c r="B4559" s="371" t="s">
        <v>83</v>
      </c>
      <c r="C4559" s="371">
        <v>2024</v>
      </c>
      <c r="D4559" s="371" t="s">
        <v>57</v>
      </c>
      <c r="E4559" s="371">
        <v>9.0909090909090899</v>
      </c>
    </row>
    <row r="4560" spans="1:5">
      <c r="A4560" s="371">
        <v>15</v>
      </c>
      <c r="B4560" s="371" t="s">
        <v>84</v>
      </c>
      <c r="C4560" s="371">
        <v>2024</v>
      </c>
      <c r="D4560" s="371" t="s">
        <v>57</v>
      </c>
      <c r="E4560" s="371">
        <v>5.3030303030303001</v>
      </c>
    </row>
    <row r="4561" spans="1:5">
      <c r="A4561" s="371">
        <v>17</v>
      </c>
      <c r="B4561" s="371" t="s">
        <v>85</v>
      </c>
      <c r="C4561" s="371">
        <v>2024</v>
      </c>
      <c r="D4561" s="371" t="s">
        <v>57</v>
      </c>
      <c r="E4561" s="371">
        <v>7.4242424242424203</v>
      </c>
    </row>
    <row r="4562" spans="1:5">
      <c r="A4562" s="371">
        <v>18</v>
      </c>
      <c r="B4562" s="371" t="s">
        <v>86</v>
      </c>
      <c r="C4562" s="371">
        <v>2024</v>
      </c>
      <c r="D4562" s="371" t="s">
        <v>57</v>
      </c>
      <c r="E4562" s="371">
        <v>1.8181818181818199</v>
      </c>
    </row>
    <row r="4563" spans="1:5">
      <c r="A4563" s="371">
        <v>19</v>
      </c>
      <c r="B4563" s="371" t="s">
        <v>87</v>
      </c>
      <c r="C4563" s="371">
        <v>2024</v>
      </c>
      <c r="D4563" s="371" t="s">
        <v>57</v>
      </c>
      <c r="E4563" s="371">
        <v>7.7272727272727302</v>
      </c>
    </row>
    <row r="4564" spans="1:5">
      <c r="A4564" s="371">
        <v>20</v>
      </c>
      <c r="B4564" s="371" t="s">
        <v>88</v>
      </c>
      <c r="C4564" s="371">
        <v>2024</v>
      </c>
      <c r="D4564" s="371" t="s">
        <v>57</v>
      </c>
      <c r="E4564" s="371">
        <v>4.39393939393939</v>
      </c>
    </row>
    <row r="4565" spans="1:5">
      <c r="A4565" s="371">
        <v>23</v>
      </c>
      <c r="B4565" s="371" t="s">
        <v>89</v>
      </c>
      <c r="C4565" s="371">
        <v>2024</v>
      </c>
      <c r="D4565" s="371" t="s">
        <v>57</v>
      </c>
      <c r="E4565" s="371">
        <v>5.7575757575757596</v>
      </c>
    </row>
    <row r="4566" spans="1:5">
      <c r="A4566" s="371">
        <v>25</v>
      </c>
      <c r="B4566" s="371" t="s">
        <v>90</v>
      </c>
      <c r="C4566" s="371">
        <v>2024</v>
      </c>
      <c r="D4566" s="371" t="s">
        <v>57</v>
      </c>
      <c r="E4566" s="371">
        <v>6.9696969696969697</v>
      </c>
    </row>
    <row r="4567" spans="1:5">
      <c r="A4567" s="371">
        <v>27</v>
      </c>
      <c r="B4567" s="371" t="s">
        <v>91</v>
      </c>
      <c r="C4567" s="371">
        <v>2024</v>
      </c>
      <c r="D4567" s="371" t="s">
        <v>57</v>
      </c>
      <c r="E4567" s="371">
        <v>5</v>
      </c>
    </row>
    <row r="4568" spans="1:5">
      <c r="A4568" s="371">
        <v>41</v>
      </c>
      <c r="B4568" s="371" t="s">
        <v>92</v>
      </c>
      <c r="C4568" s="371">
        <v>2024</v>
      </c>
      <c r="D4568" s="371" t="s">
        <v>57</v>
      </c>
      <c r="E4568" s="371">
        <v>9.6969696969697008</v>
      </c>
    </row>
    <row r="4569" spans="1:5">
      <c r="A4569" s="371">
        <v>44</v>
      </c>
      <c r="B4569" s="371" t="s">
        <v>93</v>
      </c>
      <c r="C4569" s="371">
        <v>2024</v>
      </c>
      <c r="D4569" s="371" t="s">
        <v>57</v>
      </c>
      <c r="E4569" s="371">
        <v>2.7272727272727302</v>
      </c>
    </row>
    <row r="4570" spans="1:5">
      <c r="A4570" s="371">
        <v>47</v>
      </c>
      <c r="B4570" s="371" t="s">
        <v>94</v>
      </c>
      <c r="C4570" s="371">
        <v>2024</v>
      </c>
      <c r="D4570" s="371" t="s">
        <v>57</v>
      </c>
      <c r="E4570" s="371">
        <v>6.8181818181818201</v>
      </c>
    </row>
    <row r="4571" spans="1:5">
      <c r="A4571" s="371">
        <v>50</v>
      </c>
      <c r="B4571" s="371" t="s">
        <v>95</v>
      </c>
      <c r="C4571" s="371">
        <v>2024</v>
      </c>
      <c r="D4571" s="371" t="s">
        <v>57</v>
      </c>
      <c r="E4571" s="371">
        <v>3.1818181818181799</v>
      </c>
    </row>
    <row r="4572" spans="1:5">
      <c r="A4572" s="371">
        <v>52</v>
      </c>
      <c r="B4572" s="371" t="s">
        <v>96</v>
      </c>
      <c r="C4572" s="371">
        <v>2024</v>
      </c>
      <c r="D4572" s="371" t="s">
        <v>57</v>
      </c>
      <c r="E4572" s="371">
        <v>6.3636363636363598</v>
      </c>
    </row>
    <row r="4573" spans="1:5">
      <c r="A4573" s="371">
        <v>54</v>
      </c>
      <c r="B4573" s="371" t="s">
        <v>97</v>
      </c>
      <c r="C4573" s="371">
        <v>2024</v>
      </c>
      <c r="D4573" s="371" t="s">
        <v>57</v>
      </c>
      <c r="E4573" s="371">
        <v>4.2424242424242404</v>
      </c>
    </row>
    <row r="4574" spans="1:5">
      <c r="A4574" s="371">
        <v>63</v>
      </c>
      <c r="B4574" s="371" t="s">
        <v>98</v>
      </c>
      <c r="C4574" s="371">
        <v>2024</v>
      </c>
      <c r="D4574" s="371" t="s">
        <v>57</v>
      </c>
      <c r="E4574" s="371">
        <v>5.1515151515151496</v>
      </c>
    </row>
    <row r="4575" spans="1:5">
      <c r="A4575" s="371">
        <v>66</v>
      </c>
      <c r="B4575" s="371" t="s">
        <v>99</v>
      </c>
      <c r="C4575" s="371">
        <v>2024</v>
      </c>
      <c r="D4575" s="371" t="s">
        <v>57</v>
      </c>
      <c r="E4575" s="371">
        <v>9.8484848484848495</v>
      </c>
    </row>
    <row r="4576" spans="1:5">
      <c r="A4576" s="371">
        <v>68</v>
      </c>
      <c r="B4576" s="371" t="s">
        <v>100</v>
      </c>
      <c r="C4576" s="371">
        <v>2024</v>
      </c>
      <c r="D4576" s="371" t="s">
        <v>57</v>
      </c>
      <c r="E4576" s="371">
        <v>6.5151515151515103</v>
      </c>
    </row>
    <row r="4577" spans="1:5">
      <c r="A4577" s="371">
        <v>70</v>
      </c>
      <c r="B4577" s="371" t="s">
        <v>101</v>
      </c>
      <c r="C4577" s="371">
        <v>2024</v>
      </c>
      <c r="D4577" s="371" t="s">
        <v>57</v>
      </c>
      <c r="E4577" s="371">
        <v>8.9393939393939394</v>
      </c>
    </row>
    <row r="4578" spans="1:5">
      <c r="A4578" s="371">
        <v>73</v>
      </c>
      <c r="B4578" s="371" t="s">
        <v>102</v>
      </c>
      <c r="C4578" s="371">
        <v>2024</v>
      </c>
      <c r="D4578" s="371" t="s">
        <v>57</v>
      </c>
      <c r="E4578" s="371">
        <v>6.6666666666666696</v>
      </c>
    </row>
    <row r="4579" spans="1:5">
      <c r="A4579" s="371">
        <v>76</v>
      </c>
      <c r="B4579" s="371" t="s">
        <v>103</v>
      </c>
      <c r="C4579" s="371">
        <v>2024</v>
      </c>
      <c r="D4579" s="371" t="s">
        <v>57</v>
      </c>
      <c r="E4579" s="371">
        <v>9.5454545454545503</v>
      </c>
    </row>
    <row r="4580" spans="1:5">
      <c r="A4580" s="371">
        <v>81</v>
      </c>
      <c r="B4580" s="371" t="s">
        <v>104</v>
      </c>
      <c r="C4580" s="371">
        <v>2024</v>
      </c>
      <c r="D4580" s="371" t="s">
        <v>57</v>
      </c>
      <c r="E4580" s="371">
        <v>1.0606060606060601</v>
      </c>
    </row>
    <row r="4581" spans="1:5">
      <c r="A4581" s="371">
        <v>85</v>
      </c>
      <c r="B4581" s="371" t="s">
        <v>105</v>
      </c>
      <c r="C4581" s="371">
        <v>2024</v>
      </c>
      <c r="D4581" s="371" t="s">
        <v>57</v>
      </c>
      <c r="E4581" s="371">
        <v>3.9393939393939399</v>
      </c>
    </row>
    <row r="4582" spans="1:5">
      <c r="A4582" s="371">
        <v>86</v>
      </c>
      <c r="B4582" s="371" t="s">
        <v>106</v>
      </c>
      <c r="C4582" s="371">
        <v>2024</v>
      </c>
      <c r="D4582" s="371" t="s">
        <v>57</v>
      </c>
      <c r="E4582" s="371">
        <v>2.1212121212121202</v>
      </c>
    </row>
    <row r="4583" spans="1:5">
      <c r="A4583" s="371">
        <v>88</v>
      </c>
      <c r="B4583" s="371" t="s">
        <v>107</v>
      </c>
      <c r="C4583" s="371">
        <v>2024</v>
      </c>
      <c r="D4583" s="371" t="s">
        <v>57</v>
      </c>
      <c r="E4583" s="371">
        <v>0.90909090909090895</v>
      </c>
    </row>
    <row r="4584" spans="1:5">
      <c r="A4584" s="371">
        <v>91</v>
      </c>
      <c r="B4584" s="371" t="s">
        <v>108</v>
      </c>
      <c r="C4584" s="371">
        <v>2024</v>
      </c>
      <c r="D4584" s="371" t="s">
        <v>57</v>
      </c>
      <c r="E4584" s="371">
        <v>1.9696969696969699</v>
      </c>
    </row>
    <row r="4585" spans="1:5">
      <c r="A4585" s="371">
        <v>94</v>
      </c>
      <c r="B4585" s="371" t="s">
        <v>109</v>
      </c>
      <c r="C4585" s="371">
        <v>2024</v>
      </c>
      <c r="D4585" s="371" t="s">
        <v>57</v>
      </c>
      <c r="E4585" s="371">
        <v>1.2121212121212099</v>
      </c>
    </row>
    <row r="4586" spans="1:5">
      <c r="A4586" s="371">
        <v>95</v>
      </c>
      <c r="B4586" s="371" t="s">
        <v>110</v>
      </c>
      <c r="C4586" s="371">
        <v>2024</v>
      </c>
      <c r="D4586" s="371" t="s">
        <v>57</v>
      </c>
      <c r="E4586" s="371">
        <v>1.36363636363636</v>
      </c>
    </row>
    <row r="4587" spans="1:5">
      <c r="A4587" s="371">
        <v>97</v>
      </c>
      <c r="B4587" s="371" t="s">
        <v>111</v>
      </c>
      <c r="C4587" s="371">
        <v>2024</v>
      </c>
      <c r="D4587" s="371" t="s">
        <v>57</v>
      </c>
      <c r="E4587" s="371">
        <v>0.75757575757575801</v>
      </c>
    </row>
    <row r="4588" spans="1:5">
      <c r="A4588" s="371">
        <v>99</v>
      </c>
      <c r="B4588" s="371" t="s">
        <v>112</v>
      </c>
      <c r="C4588" s="371">
        <v>2024</v>
      </c>
      <c r="D4588" s="371" t="s">
        <v>57</v>
      </c>
      <c r="E4588" s="371">
        <v>3.6363636363636398</v>
      </c>
    </row>
    <row r="4589" spans="1:5">
      <c r="A4589" s="371">
        <v>5</v>
      </c>
      <c r="B4589" s="371" t="s">
        <v>79</v>
      </c>
      <c r="C4589" s="371">
        <v>2023</v>
      </c>
      <c r="D4589" s="371" t="s">
        <v>57</v>
      </c>
      <c r="E4589" s="371">
        <v>8.0303030303030294</v>
      </c>
    </row>
    <row r="4590" spans="1:5">
      <c r="A4590" s="371">
        <v>8</v>
      </c>
      <c r="B4590" s="371" t="s">
        <v>81</v>
      </c>
      <c r="C4590" s="371">
        <v>2023</v>
      </c>
      <c r="D4590" s="371" t="s">
        <v>57</v>
      </c>
      <c r="E4590" s="371">
        <v>5.9090909090909101</v>
      </c>
    </row>
    <row r="4591" spans="1:5">
      <c r="A4591" s="371">
        <v>11</v>
      </c>
      <c r="B4591" s="371" t="s">
        <v>82</v>
      </c>
      <c r="C4591" s="371">
        <v>2023</v>
      </c>
      <c r="D4591" s="371" t="s">
        <v>57</v>
      </c>
      <c r="E4591" s="371">
        <v>8.6363636363636402</v>
      </c>
    </row>
    <row r="4592" spans="1:5">
      <c r="A4592" s="371">
        <v>13</v>
      </c>
      <c r="B4592" s="371" t="s">
        <v>83</v>
      </c>
      <c r="C4592" s="371">
        <v>2023</v>
      </c>
      <c r="D4592" s="371" t="s">
        <v>57</v>
      </c>
      <c r="E4592" s="371">
        <v>5.60606060606061</v>
      </c>
    </row>
    <row r="4593" spans="1:5">
      <c r="A4593" s="371">
        <v>15</v>
      </c>
      <c r="B4593" s="371" t="s">
        <v>84</v>
      </c>
      <c r="C4593" s="371">
        <v>2023</v>
      </c>
      <c r="D4593" s="371" t="s">
        <v>57</v>
      </c>
      <c r="E4593" s="371">
        <v>8.1818181818181799</v>
      </c>
    </row>
    <row r="4594" spans="1:5">
      <c r="A4594" s="371">
        <v>17</v>
      </c>
      <c r="B4594" s="371" t="s">
        <v>85</v>
      </c>
      <c r="C4594" s="371">
        <v>2023</v>
      </c>
      <c r="D4594" s="371" t="s">
        <v>57</v>
      </c>
      <c r="E4594" s="371">
        <v>3.7878787878787898</v>
      </c>
    </row>
    <row r="4595" spans="1:5">
      <c r="A4595" s="371">
        <v>18</v>
      </c>
      <c r="B4595" s="371" t="s">
        <v>86</v>
      </c>
      <c r="C4595" s="371">
        <v>2023</v>
      </c>
      <c r="D4595" s="371" t="s">
        <v>57</v>
      </c>
      <c r="E4595" s="371">
        <v>1.51515151515152</v>
      </c>
    </row>
    <row r="4596" spans="1:5">
      <c r="A4596" s="371">
        <v>19</v>
      </c>
      <c r="B4596" s="371" t="s">
        <v>87</v>
      </c>
      <c r="C4596" s="371">
        <v>2023</v>
      </c>
      <c r="D4596" s="371" t="s">
        <v>57</v>
      </c>
      <c r="E4596" s="371">
        <v>5.4545454545454497</v>
      </c>
    </row>
    <row r="4597" spans="1:5">
      <c r="A4597" s="371">
        <v>20</v>
      </c>
      <c r="B4597" s="371" t="s">
        <v>88</v>
      </c>
      <c r="C4597" s="371">
        <v>2023</v>
      </c>
      <c r="D4597" s="371" t="s">
        <v>57</v>
      </c>
      <c r="E4597" s="371">
        <v>6.0606060606060597</v>
      </c>
    </row>
    <row r="4598" spans="1:5">
      <c r="A4598" s="371">
        <v>23</v>
      </c>
      <c r="B4598" s="371" t="s">
        <v>89</v>
      </c>
      <c r="C4598" s="371">
        <v>2023</v>
      </c>
      <c r="D4598" s="371" t="s">
        <v>57</v>
      </c>
      <c r="E4598" s="371">
        <v>3.4848484848484902</v>
      </c>
    </row>
    <row r="4599" spans="1:5">
      <c r="A4599" s="371">
        <v>25</v>
      </c>
      <c r="B4599" s="371" t="s">
        <v>90</v>
      </c>
      <c r="C4599" s="371">
        <v>2023</v>
      </c>
      <c r="D4599" s="371" t="s">
        <v>57</v>
      </c>
      <c r="E4599" s="371">
        <v>7.1212121212121202</v>
      </c>
    </row>
    <row r="4600" spans="1:5">
      <c r="A4600" s="371">
        <v>27</v>
      </c>
      <c r="B4600" s="371" t="s">
        <v>91</v>
      </c>
      <c r="C4600" s="371">
        <v>2023</v>
      </c>
      <c r="D4600" s="371" t="s">
        <v>57</v>
      </c>
      <c r="E4600" s="371">
        <v>2.5757575757575801</v>
      </c>
    </row>
    <row r="4601" spans="1:5">
      <c r="A4601" s="371">
        <v>41</v>
      </c>
      <c r="B4601" s="371" t="s">
        <v>92</v>
      </c>
      <c r="C4601" s="371">
        <v>2023</v>
      </c>
      <c r="D4601" s="371" t="s">
        <v>57</v>
      </c>
      <c r="E4601" s="371">
        <v>4.6969696969696999</v>
      </c>
    </row>
    <row r="4602" spans="1:5">
      <c r="A4602" s="371">
        <v>44</v>
      </c>
      <c r="B4602" s="371" t="s">
        <v>93</v>
      </c>
      <c r="C4602" s="371">
        <v>2023</v>
      </c>
      <c r="D4602" s="371" t="s">
        <v>57</v>
      </c>
      <c r="E4602" s="371">
        <v>3.3333333333333299</v>
      </c>
    </row>
    <row r="4603" spans="1:5">
      <c r="A4603" s="371">
        <v>47</v>
      </c>
      <c r="B4603" s="371" t="s">
        <v>94</v>
      </c>
      <c r="C4603" s="371">
        <v>2023</v>
      </c>
      <c r="D4603" s="371" t="s">
        <v>57</v>
      </c>
      <c r="E4603" s="371">
        <v>4.0909090909090899</v>
      </c>
    </row>
    <row r="4604" spans="1:5">
      <c r="A4604" s="371">
        <v>50</v>
      </c>
      <c r="B4604" s="371" t="s">
        <v>95</v>
      </c>
      <c r="C4604" s="371">
        <v>2023</v>
      </c>
      <c r="D4604" s="371" t="s">
        <v>57</v>
      </c>
      <c r="E4604" s="371">
        <v>9.3939393939393891</v>
      </c>
    </row>
    <row r="4605" spans="1:5">
      <c r="A4605" s="371">
        <v>52</v>
      </c>
      <c r="B4605" s="371" t="s">
        <v>96</v>
      </c>
      <c r="C4605" s="371">
        <v>2023</v>
      </c>
      <c r="D4605" s="371" t="s">
        <v>57</v>
      </c>
      <c r="E4605" s="371">
        <v>7.2727272727272698</v>
      </c>
    </row>
    <row r="4606" spans="1:5">
      <c r="A4606" s="371">
        <v>54</v>
      </c>
      <c r="B4606" s="371" t="s">
        <v>97</v>
      </c>
      <c r="C4606" s="371">
        <v>2023</v>
      </c>
      <c r="D4606" s="371" t="s">
        <v>57</v>
      </c>
      <c r="E4606" s="371">
        <v>4.5454545454545396</v>
      </c>
    </row>
    <row r="4607" spans="1:5">
      <c r="A4607" s="371">
        <v>63</v>
      </c>
      <c r="B4607" s="371" t="s">
        <v>98</v>
      </c>
      <c r="C4607" s="371">
        <v>2023</v>
      </c>
      <c r="D4607" s="371" t="s">
        <v>57</v>
      </c>
      <c r="E4607" s="371">
        <v>4.8484848484848504</v>
      </c>
    </row>
    <row r="4608" spans="1:5">
      <c r="A4608" s="371">
        <v>66</v>
      </c>
      <c r="B4608" s="371" t="s">
        <v>99</v>
      </c>
      <c r="C4608" s="371">
        <v>2023</v>
      </c>
      <c r="D4608" s="371" t="s">
        <v>57</v>
      </c>
      <c r="E4608" s="371">
        <v>7.5757575757575797</v>
      </c>
    </row>
    <row r="4609" spans="1:5">
      <c r="A4609" s="371">
        <v>68</v>
      </c>
      <c r="B4609" s="371" t="s">
        <v>100</v>
      </c>
      <c r="C4609" s="371">
        <v>2023</v>
      </c>
      <c r="D4609" s="371" t="s">
        <v>57</v>
      </c>
      <c r="E4609" s="371">
        <v>7.8787878787878798</v>
      </c>
    </row>
    <row r="4610" spans="1:5">
      <c r="A4610" s="371">
        <v>70</v>
      </c>
      <c r="B4610" s="371" t="s">
        <v>101</v>
      </c>
      <c r="C4610" s="371">
        <v>2023</v>
      </c>
      <c r="D4610" s="371" t="s">
        <v>57</v>
      </c>
      <c r="E4610" s="371">
        <v>2.4242424242424199</v>
      </c>
    </row>
    <row r="4611" spans="1:5">
      <c r="A4611" s="371">
        <v>73</v>
      </c>
      <c r="B4611" s="371" t="s">
        <v>102</v>
      </c>
      <c r="C4611" s="371">
        <v>2023</v>
      </c>
      <c r="D4611" s="371" t="s">
        <v>57</v>
      </c>
      <c r="E4611" s="371">
        <v>6.2121212121212102</v>
      </c>
    </row>
    <row r="4612" spans="1:5">
      <c r="A4612" s="371">
        <v>76</v>
      </c>
      <c r="B4612" s="371" t="s">
        <v>103</v>
      </c>
      <c r="C4612" s="371">
        <v>2023</v>
      </c>
      <c r="D4612" s="371" t="s">
        <v>57</v>
      </c>
      <c r="E4612" s="371">
        <v>8.3333333333333304</v>
      </c>
    </row>
    <row r="4613" spans="1:5">
      <c r="A4613" s="371">
        <v>81</v>
      </c>
      <c r="B4613" s="371" t="s">
        <v>104</v>
      </c>
      <c r="C4613" s="371">
        <v>2023</v>
      </c>
      <c r="D4613" s="371" t="s">
        <v>57</v>
      </c>
      <c r="E4613" s="371">
        <v>2.8787878787878798</v>
      </c>
    </row>
    <row r="4614" spans="1:5">
      <c r="A4614" s="371">
        <v>85</v>
      </c>
      <c r="B4614" s="371" t="s">
        <v>105</v>
      </c>
      <c r="C4614" s="371">
        <v>2023</v>
      </c>
      <c r="D4614" s="371" t="s">
        <v>57</v>
      </c>
      <c r="E4614" s="371">
        <v>8.4848484848484809</v>
      </c>
    </row>
    <row r="4615" spans="1:5">
      <c r="A4615" s="371">
        <v>86</v>
      </c>
      <c r="B4615" s="371" t="s">
        <v>106</v>
      </c>
      <c r="C4615" s="371">
        <v>2023</v>
      </c>
      <c r="D4615" s="371" t="s">
        <v>57</v>
      </c>
      <c r="E4615" s="371">
        <v>2.2727272727272698</v>
      </c>
    </row>
    <row r="4616" spans="1:5">
      <c r="A4616" s="371">
        <v>88</v>
      </c>
      <c r="B4616" s="371" t="s">
        <v>107</v>
      </c>
      <c r="C4616" s="371">
        <v>2023</v>
      </c>
      <c r="D4616" s="371" t="s">
        <v>57</v>
      </c>
      <c r="E4616" s="371">
        <v>1.6666666666666701</v>
      </c>
    </row>
    <row r="4617" spans="1:5">
      <c r="A4617" s="371">
        <v>91</v>
      </c>
      <c r="B4617" s="371" t="s">
        <v>108</v>
      </c>
      <c r="C4617" s="371">
        <v>2023</v>
      </c>
      <c r="D4617" s="371" t="s">
        <v>57</v>
      </c>
      <c r="E4617" s="371">
        <v>0.30303030303030298</v>
      </c>
    </row>
    <row r="4618" spans="1:5">
      <c r="A4618" s="371">
        <v>94</v>
      </c>
      <c r="B4618" s="371" t="s">
        <v>109</v>
      </c>
      <c r="C4618" s="371">
        <v>2023</v>
      </c>
      <c r="D4618" s="371" t="s">
        <v>57</v>
      </c>
      <c r="E4618" s="371">
        <v>0.60606060606060597</v>
      </c>
    </row>
    <row r="4619" spans="1:5">
      <c r="A4619" s="371">
        <v>95</v>
      </c>
      <c r="B4619" s="371" t="s">
        <v>110</v>
      </c>
      <c r="C4619" s="371">
        <v>2023</v>
      </c>
      <c r="D4619" s="371" t="s">
        <v>57</v>
      </c>
      <c r="E4619" s="371">
        <v>3.0303030303030298</v>
      </c>
    </row>
    <row r="4620" spans="1:5">
      <c r="A4620" s="371">
        <v>97</v>
      </c>
      <c r="B4620" s="371" t="s">
        <v>111</v>
      </c>
      <c r="C4620" s="371">
        <v>2023</v>
      </c>
      <c r="D4620" s="371" t="s">
        <v>57</v>
      </c>
      <c r="E4620" s="371">
        <v>0.45454545454545497</v>
      </c>
    </row>
    <row r="4621" spans="1:5">
      <c r="A4621" s="371">
        <v>99</v>
      </c>
      <c r="B4621" s="371" t="s">
        <v>112</v>
      </c>
      <c r="C4621" s="371">
        <v>2023</v>
      </c>
      <c r="D4621" s="371" t="s">
        <v>57</v>
      </c>
      <c r="E4621" s="371">
        <v>0.15151515151515199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E56EB-A723-4B0E-A76A-8156C293B3AD}">
  <dimension ref="A1:E6271"/>
  <sheetViews>
    <sheetView workbookViewId="0"/>
  </sheetViews>
  <sheetFormatPr baseColWidth="10" defaultColWidth="11.5703125" defaultRowHeight="15"/>
  <sheetData>
    <row r="1" spans="1:5">
      <c r="A1" s="371" t="s">
        <v>114</v>
      </c>
      <c r="B1" s="371" t="s">
        <v>0</v>
      </c>
      <c r="C1" s="371" t="s">
        <v>1</v>
      </c>
      <c r="D1" s="371" t="s">
        <v>239</v>
      </c>
      <c r="E1" s="371" t="s">
        <v>240</v>
      </c>
    </row>
    <row r="2" spans="1:5">
      <c r="A2" s="371">
        <v>5</v>
      </c>
      <c r="B2" s="371" t="s">
        <v>79</v>
      </c>
      <c r="C2" s="371">
        <v>2024</v>
      </c>
      <c r="D2" s="371" t="s">
        <v>24</v>
      </c>
      <c r="E2" s="371">
        <v>18</v>
      </c>
    </row>
    <row r="3" spans="1:5">
      <c r="A3" s="371">
        <v>8</v>
      </c>
      <c r="B3" s="371" t="s">
        <v>81</v>
      </c>
      <c r="C3" s="371">
        <v>2024</v>
      </c>
      <c r="D3" s="371" t="s">
        <v>24</v>
      </c>
      <c r="E3" s="371">
        <v>1</v>
      </c>
    </row>
    <row r="4" spans="1:5">
      <c r="A4" s="371">
        <v>11</v>
      </c>
      <c r="B4" s="371" t="s">
        <v>82</v>
      </c>
      <c r="C4" s="371">
        <v>2024</v>
      </c>
      <c r="D4" s="371" t="s">
        <v>24</v>
      </c>
      <c r="E4" s="371">
        <v>10</v>
      </c>
    </row>
    <row r="5" spans="1:5">
      <c r="A5" s="371">
        <v>13</v>
      </c>
      <c r="B5" s="371" t="s">
        <v>83</v>
      </c>
      <c r="C5" s="371">
        <v>2024</v>
      </c>
      <c r="D5" s="371" t="s">
        <v>24</v>
      </c>
      <c r="E5" s="371">
        <v>2</v>
      </c>
    </row>
    <row r="6" spans="1:5">
      <c r="A6" s="371">
        <v>15</v>
      </c>
      <c r="B6" s="371" t="s">
        <v>84</v>
      </c>
      <c r="C6" s="371">
        <v>2024</v>
      </c>
      <c r="D6" s="371" t="s">
        <v>24</v>
      </c>
      <c r="E6" s="371">
        <v>7</v>
      </c>
    </row>
    <row r="7" spans="1:5">
      <c r="A7" s="371">
        <v>17</v>
      </c>
      <c r="B7" s="371" t="s">
        <v>85</v>
      </c>
      <c r="C7" s="371">
        <v>2024</v>
      </c>
      <c r="D7" s="371" t="s">
        <v>24</v>
      </c>
      <c r="E7" s="371">
        <v>20</v>
      </c>
    </row>
    <row r="8" spans="1:5">
      <c r="A8" s="371">
        <v>18</v>
      </c>
      <c r="B8" s="371" t="s">
        <v>86</v>
      </c>
      <c r="C8" s="371">
        <v>2024</v>
      </c>
      <c r="D8" s="371" t="s">
        <v>24</v>
      </c>
      <c r="E8" s="371">
        <v>6</v>
      </c>
    </row>
    <row r="9" spans="1:5">
      <c r="A9" s="371">
        <v>19</v>
      </c>
      <c r="B9" s="371" t="s">
        <v>87</v>
      </c>
      <c r="C9" s="371">
        <v>2024</v>
      </c>
      <c r="D9" s="371" t="s">
        <v>24</v>
      </c>
      <c r="E9" s="371">
        <v>11</v>
      </c>
    </row>
    <row r="10" spans="1:5">
      <c r="A10" s="371">
        <v>20</v>
      </c>
      <c r="B10" s="371" t="s">
        <v>88</v>
      </c>
      <c r="C10" s="371">
        <v>2024</v>
      </c>
      <c r="D10" s="371" t="s">
        <v>24</v>
      </c>
      <c r="E10" s="371">
        <v>13</v>
      </c>
    </row>
    <row r="11" spans="1:5">
      <c r="A11" s="371">
        <v>23</v>
      </c>
      <c r="B11" s="371" t="s">
        <v>89</v>
      </c>
      <c r="C11" s="371">
        <v>2024</v>
      </c>
      <c r="D11" s="371" t="s">
        <v>24</v>
      </c>
      <c r="E11" s="371">
        <v>4</v>
      </c>
    </row>
    <row r="12" spans="1:5">
      <c r="A12" s="371">
        <v>25</v>
      </c>
      <c r="B12" s="371" t="s">
        <v>90</v>
      </c>
      <c r="C12" s="371">
        <v>2024</v>
      </c>
      <c r="D12" s="371" t="s">
        <v>24</v>
      </c>
      <c r="E12" s="371">
        <v>9</v>
      </c>
    </row>
    <row r="13" spans="1:5">
      <c r="A13" s="371">
        <v>27</v>
      </c>
      <c r="B13" s="371" t="s">
        <v>91</v>
      </c>
      <c r="C13" s="371">
        <v>2024</v>
      </c>
      <c r="D13" s="371" t="s">
        <v>24</v>
      </c>
      <c r="E13" s="371">
        <v>25</v>
      </c>
    </row>
    <row r="14" spans="1:5">
      <c r="A14" s="371">
        <v>41</v>
      </c>
      <c r="B14" s="371" t="s">
        <v>92</v>
      </c>
      <c r="C14" s="371">
        <v>2024</v>
      </c>
      <c r="D14" s="371" t="s">
        <v>24</v>
      </c>
      <c r="E14" s="371">
        <v>22</v>
      </c>
    </row>
    <row r="15" spans="1:5">
      <c r="A15" s="371">
        <v>44</v>
      </c>
      <c r="B15" s="371" t="s">
        <v>93</v>
      </c>
      <c r="C15" s="371">
        <v>2024</v>
      </c>
      <c r="D15" s="371" t="s">
        <v>24</v>
      </c>
      <c r="E15" s="371">
        <v>23</v>
      </c>
    </row>
    <row r="16" spans="1:5">
      <c r="A16" s="371">
        <v>47</v>
      </c>
      <c r="B16" s="371" t="s">
        <v>94</v>
      </c>
      <c r="C16" s="371">
        <v>2024</v>
      </c>
      <c r="D16" s="371" t="s">
        <v>24</v>
      </c>
      <c r="E16" s="371">
        <v>14</v>
      </c>
    </row>
    <row r="17" spans="1:5">
      <c r="A17" s="371">
        <v>50</v>
      </c>
      <c r="B17" s="371" t="s">
        <v>95</v>
      </c>
      <c r="C17" s="371">
        <v>2024</v>
      </c>
      <c r="D17" s="371" t="s">
        <v>24</v>
      </c>
      <c r="E17" s="371">
        <v>16</v>
      </c>
    </row>
    <row r="18" spans="1:5">
      <c r="A18" s="371">
        <v>52</v>
      </c>
      <c r="B18" s="371" t="s">
        <v>96</v>
      </c>
      <c r="C18" s="371">
        <v>2024</v>
      </c>
      <c r="D18" s="371" t="s">
        <v>24</v>
      </c>
      <c r="E18" s="371">
        <v>21</v>
      </c>
    </row>
    <row r="19" spans="1:5">
      <c r="A19" s="371">
        <v>54</v>
      </c>
      <c r="B19" s="371" t="s">
        <v>97</v>
      </c>
      <c r="C19" s="371">
        <v>2024</v>
      </c>
      <c r="D19" s="371" t="s">
        <v>24</v>
      </c>
      <c r="E19" s="371">
        <v>28</v>
      </c>
    </row>
    <row r="20" spans="1:5">
      <c r="A20" s="371">
        <v>63</v>
      </c>
      <c r="B20" s="371" t="s">
        <v>98</v>
      </c>
      <c r="C20" s="371">
        <v>2024</v>
      </c>
      <c r="D20" s="371" t="s">
        <v>24</v>
      </c>
      <c r="E20" s="371">
        <v>30</v>
      </c>
    </row>
    <row r="21" spans="1:5">
      <c r="A21" s="371">
        <v>66</v>
      </c>
      <c r="B21" s="371" t="s">
        <v>99</v>
      </c>
      <c r="C21" s="371">
        <v>2024</v>
      </c>
      <c r="D21" s="371" t="s">
        <v>24</v>
      </c>
      <c r="E21" s="371">
        <v>24</v>
      </c>
    </row>
    <row r="22" spans="1:5">
      <c r="A22" s="371">
        <v>68</v>
      </c>
      <c r="B22" s="371" t="s">
        <v>100</v>
      </c>
      <c r="C22" s="371">
        <v>2024</v>
      </c>
      <c r="D22" s="371" t="s">
        <v>24</v>
      </c>
      <c r="E22" s="371">
        <v>8</v>
      </c>
    </row>
    <row r="23" spans="1:5">
      <c r="A23" s="371">
        <v>70</v>
      </c>
      <c r="B23" s="371" t="s">
        <v>101</v>
      </c>
      <c r="C23" s="371">
        <v>2024</v>
      </c>
      <c r="D23" s="371" t="s">
        <v>24</v>
      </c>
      <c r="E23" s="371">
        <v>12</v>
      </c>
    </row>
    <row r="24" spans="1:5">
      <c r="A24" s="371">
        <v>73</v>
      </c>
      <c r="B24" s="371" t="s">
        <v>102</v>
      </c>
      <c r="C24" s="371">
        <v>2024</v>
      </c>
      <c r="D24" s="371" t="s">
        <v>24</v>
      </c>
      <c r="E24" s="371">
        <v>3</v>
      </c>
    </row>
    <row r="25" spans="1:5">
      <c r="A25" s="371">
        <v>76</v>
      </c>
      <c r="B25" s="371" t="s">
        <v>103</v>
      </c>
      <c r="C25" s="371">
        <v>2024</v>
      </c>
      <c r="D25" s="371" t="s">
        <v>24</v>
      </c>
      <c r="E25" s="371">
        <v>5</v>
      </c>
    </row>
    <row r="26" spans="1:5">
      <c r="A26" s="371">
        <v>81</v>
      </c>
      <c r="B26" s="371" t="s">
        <v>104</v>
      </c>
      <c r="C26" s="371">
        <v>2024</v>
      </c>
      <c r="D26" s="371" t="s">
        <v>24</v>
      </c>
      <c r="E26" s="371">
        <v>31</v>
      </c>
    </row>
    <row r="27" spans="1:5">
      <c r="A27" s="371">
        <v>85</v>
      </c>
      <c r="B27" s="371" t="s">
        <v>105</v>
      </c>
      <c r="C27" s="371">
        <v>2024</v>
      </c>
      <c r="D27" s="371" t="s">
        <v>24</v>
      </c>
      <c r="E27" s="371">
        <v>15</v>
      </c>
    </row>
    <row r="28" spans="1:5">
      <c r="A28" s="371">
        <v>86</v>
      </c>
      <c r="B28" s="371" t="s">
        <v>106</v>
      </c>
      <c r="C28" s="371">
        <v>2024</v>
      </c>
      <c r="D28" s="371" t="s">
        <v>24</v>
      </c>
      <c r="E28" s="371">
        <v>17</v>
      </c>
    </row>
    <row r="29" spans="1:5">
      <c r="A29" s="371">
        <v>88</v>
      </c>
      <c r="B29" s="371" t="s">
        <v>107</v>
      </c>
      <c r="C29" s="371">
        <v>2024</v>
      </c>
      <c r="D29" s="371" t="s">
        <v>24</v>
      </c>
      <c r="E29" s="371">
        <v>19</v>
      </c>
    </row>
    <row r="30" spans="1:5">
      <c r="A30" s="371">
        <v>91</v>
      </c>
      <c r="B30" s="371" t="s">
        <v>108</v>
      </c>
      <c r="C30" s="371">
        <v>2024</v>
      </c>
      <c r="D30" s="371" t="s">
        <v>24</v>
      </c>
      <c r="E30" s="371">
        <v>26</v>
      </c>
    </row>
    <row r="31" spans="1:5">
      <c r="A31" s="371">
        <v>94</v>
      </c>
      <c r="B31" s="371" t="s">
        <v>109</v>
      </c>
      <c r="C31" s="371">
        <v>2024</v>
      </c>
      <c r="D31" s="371" t="s">
        <v>24</v>
      </c>
      <c r="E31" s="371">
        <v>29</v>
      </c>
    </row>
    <row r="32" spans="1:5">
      <c r="A32" s="371">
        <v>95</v>
      </c>
      <c r="B32" s="371" t="s">
        <v>110</v>
      </c>
      <c r="C32" s="371">
        <v>2024</v>
      </c>
      <c r="D32" s="371" t="s">
        <v>24</v>
      </c>
      <c r="E32" s="371">
        <v>33</v>
      </c>
    </row>
    <row r="33" spans="1:5">
      <c r="A33" s="371">
        <v>97</v>
      </c>
      <c r="B33" s="371" t="s">
        <v>111</v>
      </c>
      <c r="C33" s="371">
        <v>2024</v>
      </c>
      <c r="D33" s="371" t="s">
        <v>24</v>
      </c>
      <c r="E33" s="371">
        <v>32</v>
      </c>
    </row>
    <row r="34" spans="1:5">
      <c r="A34" s="371">
        <v>99</v>
      </c>
      <c r="B34" s="371" t="s">
        <v>112</v>
      </c>
      <c r="C34" s="371">
        <v>2024</v>
      </c>
      <c r="D34" s="371" t="s">
        <v>24</v>
      </c>
      <c r="E34" s="371">
        <v>27</v>
      </c>
    </row>
    <row r="35" spans="1:5">
      <c r="A35" s="371">
        <v>5</v>
      </c>
      <c r="B35" s="371" t="s">
        <v>79</v>
      </c>
      <c r="C35" s="371">
        <v>2023</v>
      </c>
      <c r="D35" s="371" t="s">
        <v>24</v>
      </c>
      <c r="E35" s="371">
        <v>19</v>
      </c>
    </row>
    <row r="36" spans="1:5">
      <c r="A36" s="371">
        <v>8</v>
      </c>
      <c r="B36" s="371" t="s">
        <v>81</v>
      </c>
      <c r="C36" s="371">
        <v>2023</v>
      </c>
      <c r="D36" s="371" t="s">
        <v>24</v>
      </c>
      <c r="E36" s="371">
        <v>14</v>
      </c>
    </row>
    <row r="37" spans="1:5">
      <c r="A37" s="371">
        <v>11</v>
      </c>
      <c r="B37" s="371" t="s">
        <v>82</v>
      </c>
      <c r="C37" s="371">
        <v>2023</v>
      </c>
      <c r="D37" s="371" t="s">
        <v>24</v>
      </c>
      <c r="E37" s="371">
        <v>16</v>
      </c>
    </row>
    <row r="38" spans="1:5">
      <c r="A38" s="371">
        <v>13</v>
      </c>
      <c r="B38" s="371" t="s">
        <v>83</v>
      </c>
      <c r="C38" s="371">
        <v>2023</v>
      </c>
      <c r="D38" s="371" t="s">
        <v>24</v>
      </c>
      <c r="E38" s="371">
        <v>3</v>
      </c>
    </row>
    <row r="39" spans="1:5">
      <c r="A39" s="371">
        <v>15</v>
      </c>
      <c r="B39" s="371" t="s">
        <v>84</v>
      </c>
      <c r="C39" s="371">
        <v>2023</v>
      </c>
      <c r="D39" s="371" t="s">
        <v>24</v>
      </c>
      <c r="E39" s="371">
        <v>23</v>
      </c>
    </row>
    <row r="40" spans="1:5">
      <c r="A40" s="371">
        <v>17</v>
      </c>
      <c r="B40" s="371" t="s">
        <v>85</v>
      </c>
      <c r="C40" s="371">
        <v>2023</v>
      </c>
      <c r="D40" s="371" t="s">
        <v>24</v>
      </c>
      <c r="E40" s="371">
        <v>2</v>
      </c>
    </row>
    <row r="41" spans="1:5">
      <c r="A41" s="371">
        <v>18</v>
      </c>
      <c r="B41" s="371" t="s">
        <v>86</v>
      </c>
      <c r="C41" s="371">
        <v>2023</v>
      </c>
      <c r="D41" s="371" t="s">
        <v>24</v>
      </c>
      <c r="E41" s="371">
        <v>26</v>
      </c>
    </row>
    <row r="42" spans="1:5">
      <c r="A42" s="371">
        <v>19</v>
      </c>
      <c r="B42" s="371" t="s">
        <v>87</v>
      </c>
      <c r="C42" s="371">
        <v>2023</v>
      </c>
      <c r="D42" s="371" t="s">
        <v>24</v>
      </c>
      <c r="E42" s="371">
        <v>18</v>
      </c>
    </row>
    <row r="43" spans="1:5">
      <c r="A43" s="371">
        <v>20</v>
      </c>
      <c r="B43" s="371" t="s">
        <v>88</v>
      </c>
      <c r="C43" s="371">
        <v>2023</v>
      </c>
      <c r="D43" s="371" t="s">
        <v>24</v>
      </c>
      <c r="E43" s="371">
        <v>22</v>
      </c>
    </row>
    <row r="44" spans="1:5">
      <c r="A44" s="371">
        <v>23</v>
      </c>
      <c r="B44" s="371" t="s">
        <v>89</v>
      </c>
      <c r="C44" s="371">
        <v>2023</v>
      </c>
      <c r="D44" s="371" t="s">
        <v>24</v>
      </c>
      <c r="E44" s="371">
        <v>13</v>
      </c>
    </row>
    <row r="45" spans="1:5">
      <c r="A45" s="371">
        <v>25</v>
      </c>
      <c r="B45" s="371" t="s">
        <v>90</v>
      </c>
      <c r="C45" s="371">
        <v>2023</v>
      </c>
      <c r="D45" s="371" t="s">
        <v>24</v>
      </c>
      <c r="E45" s="371">
        <v>11</v>
      </c>
    </row>
    <row r="46" spans="1:5">
      <c r="A46" s="371">
        <v>27</v>
      </c>
      <c r="B46" s="371" t="s">
        <v>91</v>
      </c>
      <c r="C46" s="371">
        <v>2023</v>
      </c>
      <c r="D46" s="371" t="s">
        <v>24</v>
      </c>
      <c r="E46" s="371">
        <v>1</v>
      </c>
    </row>
    <row r="47" spans="1:5">
      <c r="A47" s="371">
        <v>41</v>
      </c>
      <c r="B47" s="371" t="s">
        <v>92</v>
      </c>
      <c r="C47" s="371">
        <v>2023</v>
      </c>
      <c r="D47" s="371" t="s">
        <v>24</v>
      </c>
      <c r="E47" s="371">
        <v>6</v>
      </c>
    </row>
    <row r="48" spans="1:5">
      <c r="A48" s="371">
        <v>44</v>
      </c>
      <c r="B48" s="371" t="s">
        <v>93</v>
      </c>
      <c r="C48" s="371">
        <v>2023</v>
      </c>
      <c r="D48" s="371" t="s">
        <v>24</v>
      </c>
      <c r="E48" s="371">
        <v>10</v>
      </c>
    </row>
    <row r="49" spans="1:5">
      <c r="A49" s="371">
        <v>47</v>
      </c>
      <c r="B49" s="371" t="s">
        <v>94</v>
      </c>
      <c r="C49" s="371">
        <v>2023</v>
      </c>
      <c r="D49" s="371" t="s">
        <v>24</v>
      </c>
      <c r="E49" s="371">
        <v>12</v>
      </c>
    </row>
    <row r="50" spans="1:5">
      <c r="A50" s="371">
        <v>50</v>
      </c>
      <c r="B50" s="371" t="s">
        <v>95</v>
      </c>
      <c r="C50" s="371">
        <v>2023</v>
      </c>
      <c r="D50" s="371" t="s">
        <v>24</v>
      </c>
      <c r="E50" s="371">
        <v>7</v>
      </c>
    </row>
    <row r="51" spans="1:5">
      <c r="A51" s="371">
        <v>52</v>
      </c>
      <c r="B51" s="371" t="s">
        <v>96</v>
      </c>
      <c r="C51" s="371">
        <v>2023</v>
      </c>
      <c r="D51" s="371" t="s">
        <v>24</v>
      </c>
      <c r="E51" s="371">
        <v>9</v>
      </c>
    </row>
    <row r="52" spans="1:5">
      <c r="A52" s="371">
        <v>54</v>
      </c>
      <c r="B52" s="371" t="s">
        <v>97</v>
      </c>
      <c r="C52" s="371">
        <v>2023</v>
      </c>
      <c r="D52" s="371" t="s">
        <v>24</v>
      </c>
      <c r="E52" s="371">
        <v>21</v>
      </c>
    </row>
    <row r="53" spans="1:5">
      <c r="A53" s="371">
        <v>63</v>
      </c>
      <c r="B53" s="371" t="s">
        <v>98</v>
      </c>
      <c r="C53" s="371">
        <v>2023</v>
      </c>
      <c r="D53" s="371" t="s">
        <v>24</v>
      </c>
      <c r="E53" s="371">
        <v>25</v>
      </c>
    </row>
    <row r="54" spans="1:5">
      <c r="A54" s="371">
        <v>66</v>
      </c>
      <c r="B54" s="371" t="s">
        <v>99</v>
      </c>
      <c r="C54" s="371">
        <v>2023</v>
      </c>
      <c r="D54" s="371" t="s">
        <v>24</v>
      </c>
      <c r="E54" s="371">
        <v>17</v>
      </c>
    </row>
    <row r="55" spans="1:5">
      <c r="A55" s="371">
        <v>68</v>
      </c>
      <c r="B55" s="371" t="s">
        <v>100</v>
      </c>
      <c r="C55" s="371">
        <v>2023</v>
      </c>
      <c r="D55" s="371" t="s">
        <v>24</v>
      </c>
      <c r="E55" s="371">
        <v>27</v>
      </c>
    </row>
    <row r="56" spans="1:5">
      <c r="A56" s="371">
        <v>70</v>
      </c>
      <c r="B56" s="371" t="s">
        <v>101</v>
      </c>
      <c r="C56" s="371">
        <v>2023</v>
      </c>
      <c r="D56" s="371" t="s">
        <v>24</v>
      </c>
      <c r="E56" s="371">
        <v>5</v>
      </c>
    </row>
    <row r="57" spans="1:5">
      <c r="A57" s="371">
        <v>73</v>
      </c>
      <c r="B57" s="371" t="s">
        <v>102</v>
      </c>
      <c r="C57" s="371">
        <v>2023</v>
      </c>
      <c r="D57" s="371" t="s">
        <v>24</v>
      </c>
      <c r="E57" s="371">
        <v>20</v>
      </c>
    </row>
    <row r="58" spans="1:5">
      <c r="A58" s="371">
        <v>76</v>
      </c>
      <c r="B58" s="371" t="s">
        <v>103</v>
      </c>
      <c r="C58" s="371">
        <v>2023</v>
      </c>
      <c r="D58" s="371" t="s">
        <v>24</v>
      </c>
      <c r="E58" s="371">
        <v>4</v>
      </c>
    </row>
    <row r="59" spans="1:5">
      <c r="A59" s="371">
        <v>81</v>
      </c>
      <c r="B59" s="371" t="s">
        <v>104</v>
      </c>
      <c r="C59" s="371">
        <v>2023</v>
      </c>
      <c r="D59" s="371" t="s">
        <v>24</v>
      </c>
      <c r="E59" s="371">
        <v>33</v>
      </c>
    </row>
    <row r="60" spans="1:5">
      <c r="A60" s="371">
        <v>85</v>
      </c>
      <c r="B60" s="371" t="s">
        <v>105</v>
      </c>
      <c r="C60" s="371">
        <v>2023</v>
      </c>
      <c r="D60" s="371" t="s">
        <v>24</v>
      </c>
      <c r="E60" s="371">
        <v>24</v>
      </c>
    </row>
    <row r="61" spans="1:5">
      <c r="A61" s="371">
        <v>86</v>
      </c>
      <c r="B61" s="371" t="s">
        <v>106</v>
      </c>
      <c r="C61" s="371">
        <v>2023</v>
      </c>
      <c r="D61" s="371" t="s">
        <v>24</v>
      </c>
      <c r="E61" s="371">
        <v>29</v>
      </c>
    </row>
    <row r="62" spans="1:5">
      <c r="A62" s="371">
        <v>88</v>
      </c>
      <c r="B62" s="371" t="s">
        <v>107</v>
      </c>
      <c r="C62" s="371">
        <v>2023</v>
      </c>
      <c r="D62" s="371" t="s">
        <v>24</v>
      </c>
      <c r="E62" s="371">
        <v>8</v>
      </c>
    </row>
    <row r="63" spans="1:5">
      <c r="A63" s="371">
        <v>91</v>
      </c>
      <c r="B63" s="371" t="s">
        <v>108</v>
      </c>
      <c r="C63" s="371">
        <v>2023</v>
      </c>
      <c r="D63" s="371" t="s">
        <v>24</v>
      </c>
      <c r="E63" s="371">
        <v>28</v>
      </c>
    </row>
    <row r="64" spans="1:5">
      <c r="A64" s="371">
        <v>94</v>
      </c>
      <c r="B64" s="371" t="s">
        <v>109</v>
      </c>
      <c r="C64" s="371">
        <v>2023</v>
      </c>
      <c r="D64" s="371" t="s">
        <v>24</v>
      </c>
      <c r="E64" s="371">
        <v>32</v>
      </c>
    </row>
    <row r="65" spans="1:5">
      <c r="A65" s="371">
        <v>95</v>
      </c>
      <c r="B65" s="371" t="s">
        <v>110</v>
      </c>
      <c r="C65" s="371">
        <v>2023</v>
      </c>
      <c r="D65" s="371" t="s">
        <v>24</v>
      </c>
      <c r="E65" s="371">
        <v>15</v>
      </c>
    </row>
    <row r="66" spans="1:5">
      <c r="A66" s="371">
        <v>97</v>
      </c>
      <c r="B66" s="371" t="s">
        <v>111</v>
      </c>
      <c r="C66" s="371">
        <v>2023</v>
      </c>
      <c r="D66" s="371" t="s">
        <v>24</v>
      </c>
      <c r="E66" s="371">
        <v>31</v>
      </c>
    </row>
    <row r="67" spans="1:5">
      <c r="A67" s="371">
        <v>99</v>
      </c>
      <c r="B67" s="371" t="s">
        <v>112</v>
      </c>
      <c r="C67" s="371">
        <v>2023</v>
      </c>
      <c r="D67" s="371" t="s">
        <v>24</v>
      </c>
      <c r="E67" s="371">
        <v>30</v>
      </c>
    </row>
    <row r="68" spans="1:5">
      <c r="A68" s="371">
        <v>5</v>
      </c>
      <c r="B68" s="371" t="s">
        <v>79</v>
      </c>
      <c r="C68" s="371">
        <v>2024</v>
      </c>
      <c r="D68" s="371" t="s">
        <v>25</v>
      </c>
      <c r="E68" s="371">
        <v>21</v>
      </c>
    </row>
    <row r="69" spans="1:5">
      <c r="A69" s="371">
        <v>8</v>
      </c>
      <c r="B69" s="371" t="s">
        <v>81</v>
      </c>
      <c r="C69" s="371">
        <v>2024</v>
      </c>
      <c r="D69" s="371" t="s">
        <v>25</v>
      </c>
      <c r="E69" s="371">
        <v>5</v>
      </c>
    </row>
    <row r="70" spans="1:5">
      <c r="A70" s="371">
        <v>11</v>
      </c>
      <c r="B70" s="371" t="s">
        <v>82</v>
      </c>
      <c r="C70" s="371">
        <v>2024</v>
      </c>
      <c r="D70" s="371" t="s">
        <v>25</v>
      </c>
      <c r="E70" s="371">
        <v>1</v>
      </c>
    </row>
    <row r="71" spans="1:5">
      <c r="A71" s="371">
        <v>13</v>
      </c>
      <c r="B71" s="371" t="s">
        <v>83</v>
      </c>
      <c r="C71" s="371">
        <v>2024</v>
      </c>
      <c r="D71" s="371" t="s">
        <v>25</v>
      </c>
      <c r="E71" s="371">
        <v>14</v>
      </c>
    </row>
    <row r="72" spans="1:5">
      <c r="A72" s="371">
        <v>15</v>
      </c>
      <c r="B72" s="371" t="s">
        <v>84</v>
      </c>
      <c r="C72" s="371">
        <v>2024</v>
      </c>
      <c r="D72" s="371" t="s">
        <v>25</v>
      </c>
      <c r="E72" s="371">
        <v>27</v>
      </c>
    </row>
    <row r="73" spans="1:5">
      <c r="A73" s="371">
        <v>17</v>
      </c>
      <c r="B73" s="371" t="s">
        <v>85</v>
      </c>
      <c r="C73" s="371">
        <v>2024</v>
      </c>
      <c r="D73" s="371" t="s">
        <v>25</v>
      </c>
      <c r="E73" s="371">
        <v>16</v>
      </c>
    </row>
    <row r="74" spans="1:5">
      <c r="A74" s="371">
        <v>18</v>
      </c>
      <c r="B74" s="371" t="s">
        <v>86</v>
      </c>
      <c r="C74" s="371">
        <v>2024</v>
      </c>
      <c r="D74" s="371" t="s">
        <v>25</v>
      </c>
      <c r="E74" s="371">
        <v>4</v>
      </c>
    </row>
    <row r="75" spans="1:5">
      <c r="A75" s="371">
        <v>19</v>
      </c>
      <c r="B75" s="371" t="s">
        <v>87</v>
      </c>
      <c r="C75" s="371">
        <v>2024</v>
      </c>
      <c r="D75" s="371" t="s">
        <v>25</v>
      </c>
      <c r="E75" s="371">
        <v>25</v>
      </c>
    </row>
    <row r="76" spans="1:5">
      <c r="A76" s="371">
        <v>20</v>
      </c>
      <c r="B76" s="371" t="s">
        <v>88</v>
      </c>
      <c r="C76" s="371">
        <v>2024</v>
      </c>
      <c r="D76" s="371" t="s">
        <v>25</v>
      </c>
      <c r="E76" s="371">
        <v>24</v>
      </c>
    </row>
    <row r="77" spans="1:5">
      <c r="A77" s="371">
        <v>23</v>
      </c>
      <c r="B77" s="371" t="s">
        <v>89</v>
      </c>
      <c r="C77" s="371">
        <v>2024</v>
      </c>
      <c r="D77" s="371" t="s">
        <v>25</v>
      </c>
      <c r="E77" s="371">
        <v>15</v>
      </c>
    </row>
    <row r="78" spans="1:5">
      <c r="A78" s="371">
        <v>25</v>
      </c>
      <c r="B78" s="371" t="s">
        <v>90</v>
      </c>
      <c r="C78" s="371">
        <v>2024</v>
      </c>
      <c r="D78" s="371" t="s">
        <v>25</v>
      </c>
      <c r="E78" s="371">
        <v>6</v>
      </c>
    </row>
    <row r="79" spans="1:5">
      <c r="A79" s="371">
        <v>27</v>
      </c>
      <c r="B79" s="371" t="s">
        <v>91</v>
      </c>
      <c r="C79" s="371">
        <v>2024</v>
      </c>
      <c r="D79" s="371" t="s">
        <v>25</v>
      </c>
      <c r="E79" s="371">
        <v>17</v>
      </c>
    </row>
    <row r="80" spans="1:5">
      <c r="A80" s="371">
        <v>41</v>
      </c>
      <c r="B80" s="371" t="s">
        <v>92</v>
      </c>
      <c r="C80" s="371">
        <v>2024</v>
      </c>
      <c r="D80" s="371" t="s">
        <v>25</v>
      </c>
      <c r="E80" s="371">
        <v>13</v>
      </c>
    </row>
    <row r="81" spans="1:5">
      <c r="A81" s="371">
        <v>44</v>
      </c>
      <c r="B81" s="371" t="s">
        <v>93</v>
      </c>
      <c r="C81" s="371">
        <v>2024</v>
      </c>
      <c r="D81" s="371" t="s">
        <v>25</v>
      </c>
      <c r="E81" s="371">
        <v>11</v>
      </c>
    </row>
    <row r="82" spans="1:5">
      <c r="A82" s="371">
        <v>47</v>
      </c>
      <c r="B82" s="371" t="s">
        <v>94</v>
      </c>
      <c r="C82" s="371">
        <v>2024</v>
      </c>
      <c r="D82" s="371" t="s">
        <v>25</v>
      </c>
      <c r="E82" s="371">
        <v>8</v>
      </c>
    </row>
    <row r="83" spans="1:5">
      <c r="A83" s="371">
        <v>50</v>
      </c>
      <c r="B83" s="371" t="s">
        <v>95</v>
      </c>
      <c r="C83" s="371">
        <v>2024</v>
      </c>
      <c r="D83" s="371" t="s">
        <v>25</v>
      </c>
      <c r="E83" s="371">
        <v>26</v>
      </c>
    </row>
    <row r="84" spans="1:5">
      <c r="A84" s="371">
        <v>52</v>
      </c>
      <c r="B84" s="371" t="s">
        <v>96</v>
      </c>
      <c r="C84" s="371">
        <v>2024</v>
      </c>
      <c r="D84" s="371" t="s">
        <v>25</v>
      </c>
      <c r="E84" s="371">
        <v>30</v>
      </c>
    </row>
    <row r="85" spans="1:5">
      <c r="A85" s="371">
        <v>54</v>
      </c>
      <c r="B85" s="371" t="s">
        <v>97</v>
      </c>
      <c r="C85" s="371">
        <v>2024</v>
      </c>
      <c r="D85" s="371" t="s">
        <v>25</v>
      </c>
      <c r="E85" s="371">
        <v>19</v>
      </c>
    </row>
    <row r="86" spans="1:5">
      <c r="A86" s="371">
        <v>63</v>
      </c>
      <c r="B86" s="371" t="s">
        <v>98</v>
      </c>
      <c r="C86" s="371">
        <v>2024</v>
      </c>
      <c r="D86" s="371" t="s">
        <v>25</v>
      </c>
      <c r="E86" s="371">
        <v>7</v>
      </c>
    </row>
    <row r="87" spans="1:5">
      <c r="A87" s="371">
        <v>66</v>
      </c>
      <c r="B87" s="371" t="s">
        <v>99</v>
      </c>
      <c r="C87" s="371">
        <v>2024</v>
      </c>
      <c r="D87" s="371" t="s">
        <v>25</v>
      </c>
      <c r="E87" s="371">
        <v>28</v>
      </c>
    </row>
    <row r="88" spans="1:5">
      <c r="A88" s="371">
        <v>68</v>
      </c>
      <c r="B88" s="371" t="s">
        <v>100</v>
      </c>
      <c r="C88" s="371">
        <v>2024</v>
      </c>
      <c r="D88" s="371" t="s">
        <v>25</v>
      </c>
      <c r="E88" s="371">
        <v>10</v>
      </c>
    </row>
    <row r="89" spans="1:5">
      <c r="A89" s="371">
        <v>70</v>
      </c>
      <c r="B89" s="371" t="s">
        <v>101</v>
      </c>
      <c r="C89" s="371">
        <v>2024</v>
      </c>
      <c r="D89" s="371" t="s">
        <v>25</v>
      </c>
      <c r="E89" s="371">
        <v>2</v>
      </c>
    </row>
    <row r="90" spans="1:5">
      <c r="A90" s="371">
        <v>73</v>
      </c>
      <c r="B90" s="371" t="s">
        <v>102</v>
      </c>
      <c r="C90" s="371">
        <v>2024</v>
      </c>
      <c r="D90" s="371" t="s">
        <v>25</v>
      </c>
      <c r="E90" s="371">
        <v>29</v>
      </c>
    </row>
    <row r="91" spans="1:5">
      <c r="A91" s="371">
        <v>76</v>
      </c>
      <c r="B91" s="371" t="s">
        <v>103</v>
      </c>
      <c r="C91" s="371">
        <v>2024</v>
      </c>
      <c r="D91" s="371" t="s">
        <v>25</v>
      </c>
      <c r="E91" s="371">
        <v>12</v>
      </c>
    </row>
    <row r="92" spans="1:5">
      <c r="A92" s="371">
        <v>81</v>
      </c>
      <c r="B92" s="371" t="s">
        <v>104</v>
      </c>
      <c r="C92" s="371">
        <v>2024</v>
      </c>
      <c r="D92" s="371" t="s">
        <v>25</v>
      </c>
      <c r="E92" s="371">
        <v>3</v>
      </c>
    </row>
    <row r="93" spans="1:5">
      <c r="A93" s="371">
        <v>85</v>
      </c>
      <c r="B93" s="371" t="s">
        <v>105</v>
      </c>
      <c r="C93" s="371">
        <v>2024</v>
      </c>
      <c r="D93" s="371" t="s">
        <v>25</v>
      </c>
      <c r="E93" s="371">
        <v>20</v>
      </c>
    </row>
    <row r="94" spans="1:5">
      <c r="A94" s="371">
        <v>86</v>
      </c>
      <c r="B94" s="371" t="s">
        <v>106</v>
      </c>
      <c r="C94" s="371">
        <v>2024</v>
      </c>
      <c r="D94" s="371" t="s">
        <v>25</v>
      </c>
      <c r="E94" s="371">
        <v>9</v>
      </c>
    </row>
    <row r="95" spans="1:5">
      <c r="A95" s="371">
        <v>88</v>
      </c>
      <c r="B95" s="371" t="s">
        <v>107</v>
      </c>
      <c r="C95" s="371">
        <v>2024</v>
      </c>
      <c r="D95" s="371" t="s">
        <v>25</v>
      </c>
      <c r="E95" s="371">
        <v>22</v>
      </c>
    </row>
    <row r="96" spans="1:5">
      <c r="A96" s="371">
        <v>91</v>
      </c>
      <c r="B96" s="371" t="s">
        <v>108</v>
      </c>
      <c r="C96" s="371">
        <v>2024</v>
      </c>
      <c r="D96" s="371" t="s">
        <v>25</v>
      </c>
      <c r="E96" s="371">
        <v>32</v>
      </c>
    </row>
    <row r="97" spans="1:5">
      <c r="A97" s="371">
        <v>94</v>
      </c>
      <c r="B97" s="371" t="s">
        <v>109</v>
      </c>
      <c r="C97" s="371">
        <v>2024</v>
      </c>
      <c r="D97" s="371" t="s">
        <v>25</v>
      </c>
      <c r="E97" s="371">
        <v>18</v>
      </c>
    </row>
    <row r="98" spans="1:5">
      <c r="A98" s="371">
        <v>95</v>
      </c>
      <c r="B98" s="371" t="s">
        <v>110</v>
      </c>
      <c r="C98" s="371">
        <v>2024</v>
      </c>
      <c r="D98" s="371" t="s">
        <v>25</v>
      </c>
      <c r="E98" s="371">
        <v>31</v>
      </c>
    </row>
    <row r="99" spans="1:5">
      <c r="A99" s="371">
        <v>97</v>
      </c>
      <c r="B99" s="371" t="s">
        <v>111</v>
      </c>
      <c r="C99" s="371">
        <v>2024</v>
      </c>
      <c r="D99" s="371" t="s">
        <v>25</v>
      </c>
      <c r="E99" s="371">
        <v>33</v>
      </c>
    </row>
    <row r="100" spans="1:5">
      <c r="A100" s="371">
        <v>99</v>
      </c>
      <c r="B100" s="371" t="s">
        <v>112</v>
      </c>
      <c r="C100" s="371">
        <v>2024</v>
      </c>
      <c r="D100" s="371" t="s">
        <v>25</v>
      </c>
      <c r="E100" s="371">
        <v>23</v>
      </c>
    </row>
    <row r="101" spans="1:5">
      <c r="A101" s="371">
        <v>5</v>
      </c>
      <c r="B101" s="371" t="s">
        <v>79</v>
      </c>
      <c r="C101" s="371">
        <v>2023</v>
      </c>
      <c r="D101" s="371" t="s">
        <v>25</v>
      </c>
      <c r="E101" s="371">
        <v>10</v>
      </c>
    </row>
    <row r="102" spans="1:5">
      <c r="A102" s="371">
        <v>8</v>
      </c>
      <c r="B102" s="371" t="s">
        <v>81</v>
      </c>
      <c r="C102" s="371">
        <v>2023</v>
      </c>
      <c r="D102" s="371" t="s">
        <v>25</v>
      </c>
      <c r="E102" s="371">
        <v>5</v>
      </c>
    </row>
    <row r="103" spans="1:5">
      <c r="A103" s="371">
        <v>11</v>
      </c>
      <c r="B103" s="371" t="s">
        <v>82</v>
      </c>
      <c r="C103" s="371">
        <v>2023</v>
      </c>
      <c r="D103" s="371" t="s">
        <v>25</v>
      </c>
      <c r="E103" s="371">
        <v>22</v>
      </c>
    </row>
    <row r="104" spans="1:5">
      <c r="A104" s="371">
        <v>13</v>
      </c>
      <c r="B104" s="371" t="s">
        <v>83</v>
      </c>
      <c r="C104" s="371">
        <v>2023</v>
      </c>
      <c r="D104" s="371" t="s">
        <v>25</v>
      </c>
      <c r="E104" s="371">
        <v>1</v>
      </c>
    </row>
    <row r="105" spans="1:5">
      <c r="A105" s="371">
        <v>15</v>
      </c>
      <c r="B105" s="371" t="s">
        <v>84</v>
      </c>
      <c r="C105" s="371">
        <v>2023</v>
      </c>
      <c r="D105" s="371" t="s">
        <v>25</v>
      </c>
      <c r="E105" s="371">
        <v>21</v>
      </c>
    </row>
    <row r="106" spans="1:5">
      <c r="A106" s="371">
        <v>17</v>
      </c>
      <c r="B106" s="371" t="s">
        <v>85</v>
      </c>
      <c r="C106" s="371">
        <v>2023</v>
      </c>
      <c r="D106" s="371" t="s">
        <v>25</v>
      </c>
      <c r="E106" s="371">
        <v>25</v>
      </c>
    </row>
    <row r="107" spans="1:5">
      <c r="A107" s="371">
        <v>18</v>
      </c>
      <c r="B107" s="371" t="s">
        <v>86</v>
      </c>
      <c r="C107" s="371">
        <v>2023</v>
      </c>
      <c r="D107" s="371" t="s">
        <v>25</v>
      </c>
      <c r="E107" s="371">
        <v>9</v>
      </c>
    </row>
    <row r="108" spans="1:5">
      <c r="A108" s="371">
        <v>19</v>
      </c>
      <c r="B108" s="371" t="s">
        <v>87</v>
      </c>
      <c r="C108" s="371">
        <v>2023</v>
      </c>
      <c r="D108" s="371" t="s">
        <v>25</v>
      </c>
      <c r="E108" s="371">
        <v>16</v>
      </c>
    </row>
    <row r="109" spans="1:5">
      <c r="A109" s="371">
        <v>20</v>
      </c>
      <c r="B109" s="371" t="s">
        <v>88</v>
      </c>
      <c r="C109" s="371">
        <v>2023</v>
      </c>
      <c r="D109" s="371" t="s">
        <v>25</v>
      </c>
      <c r="E109" s="371">
        <v>23</v>
      </c>
    </row>
    <row r="110" spans="1:5">
      <c r="A110" s="371">
        <v>23</v>
      </c>
      <c r="B110" s="371" t="s">
        <v>89</v>
      </c>
      <c r="C110" s="371">
        <v>2023</v>
      </c>
      <c r="D110" s="371" t="s">
        <v>25</v>
      </c>
      <c r="E110" s="371">
        <v>30</v>
      </c>
    </row>
    <row r="111" spans="1:5">
      <c r="A111" s="371">
        <v>25</v>
      </c>
      <c r="B111" s="371" t="s">
        <v>90</v>
      </c>
      <c r="C111" s="371">
        <v>2023</v>
      </c>
      <c r="D111" s="371" t="s">
        <v>25</v>
      </c>
      <c r="E111" s="371">
        <v>18</v>
      </c>
    </row>
    <row r="112" spans="1:5">
      <c r="A112" s="371">
        <v>27</v>
      </c>
      <c r="B112" s="371" t="s">
        <v>91</v>
      </c>
      <c r="C112" s="371">
        <v>2023</v>
      </c>
      <c r="D112" s="371" t="s">
        <v>25</v>
      </c>
      <c r="E112" s="371">
        <v>20</v>
      </c>
    </row>
    <row r="113" spans="1:5">
      <c r="A113" s="371">
        <v>41</v>
      </c>
      <c r="B113" s="371" t="s">
        <v>92</v>
      </c>
      <c r="C113" s="371">
        <v>2023</v>
      </c>
      <c r="D113" s="371" t="s">
        <v>25</v>
      </c>
      <c r="E113" s="371">
        <v>12</v>
      </c>
    </row>
    <row r="114" spans="1:5">
      <c r="A114" s="371">
        <v>44</v>
      </c>
      <c r="B114" s="371" t="s">
        <v>93</v>
      </c>
      <c r="C114" s="371">
        <v>2023</v>
      </c>
      <c r="D114" s="371" t="s">
        <v>25</v>
      </c>
      <c r="E114" s="371">
        <v>2</v>
      </c>
    </row>
    <row r="115" spans="1:5">
      <c r="A115" s="371">
        <v>47</v>
      </c>
      <c r="B115" s="371" t="s">
        <v>94</v>
      </c>
      <c r="C115" s="371">
        <v>2023</v>
      </c>
      <c r="D115" s="371" t="s">
        <v>25</v>
      </c>
      <c r="E115" s="371">
        <v>24</v>
      </c>
    </row>
    <row r="116" spans="1:5">
      <c r="A116" s="371">
        <v>50</v>
      </c>
      <c r="B116" s="371" t="s">
        <v>95</v>
      </c>
      <c r="C116" s="371">
        <v>2023</v>
      </c>
      <c r="D116" s="371" t="s">
        <v>25</v>
      </c>
      <c r="E116" s="371">
        <v>6</v>
      </c>
    </row>
    <row r="117" spans="1:5">
      <c r="A117" s="371">
        <v>52</v>
      </c>
      <c r="B117" s="371" t="s">
        <v>96</v>
      </c>
      <c r="C117" s="371">
        <v>2023</v>
      </c>
      <c r="D117" s="371" t="s">
        <v>25</v>
      </c>
      <c r="E117" s="371">
        <v>15</v>
      </c>
    </row>
    <row r="118" spans="1:5">
      <c r="A118" s="371">
        <v>54</v>
      </c>
      <c r="B118" s="371" t="s">
        <v>97</v>
      </c>
      <c r="C118" s="371">
        <v>2023</v>
      </c>
      <c r="D118" s="371" t="s">
        <v>25</v>
      </c>
      <c r="E118" s="371">
        <v>3</v>
      </c>
    </row>
    <row r="119" spans="1:5">
      <c r="A119" s="371">
        <v>63</v>
      </c>
      <c r="B119" s="371" t="s">
        <v>98</v>
      </c>
      <c r="C119" s="371">
        <v>2023</v>
      </c>
      <c r="D119" s="371" t="s">
        <v>25</v>
      </c>
      <c r="E119" s="371">
        <v>14</v>
      </c>
    </row>
    <row r="120" spans="1:5">
      <c r="A120" s="371">
        <v>66</v>
      </c>
      <c r="B120" s="371" t="s">
        <v>99</v>
      </c>
      <c r="C120" s="371">
        <v>2023</v>
      </c>
      <c r="D120" s="371" t="s">
        <v>25</v>
      </c>
      <c r="E120" s="371">
        <v>31</v>
      </c>
    </row>
    <row r="121" spans="1:5">
      <c r="A121" s="371">
        <v>68</v>
      </c>
      <c r="B121" s="371" t="s">
        <v>100</v>
      </c>
      <c r="C121" s="371">
        <v>2023</v>
      </c>
      <c r="D121" s="371" t="s">
        <v>25</v>
      </c>
      <c r="E121" s="371">
        <v>7</v>
      </c>
    </row>
    <row r="122" spans="1:5">
      <c r="A122" s="371">
        <v>70</v>
      </c>
      <c r="B122" s="371" t="s">
        <v>101</v>
      </c>
      <c r="C122" s="371">
        <v>2023</v>
      </c>
      <c r="D122" s="371" t="s">
        <v>25</v>
      </c>
      <c r="E122" s="371">
        <v>13</v>
      </c>
    </row>
    <row r="123" spans="1:5">
      <c r="A123" s="371">
        <v>73</v>
      </c>
      <c r="B123" s="371" t="s">
        <v>102</v>
      </c>
      <c r="C123" s="371">
        <v>2023</v>
      </c>
      <c r="D123" s="371" t="s">
        <v>25</v>
      </c>
      <c r="E123" s="371">
        <v>4</v>
      </c>
    </row>
    <row r="124" spans="1:5">
      <c r="A124" s="371">
        <v>76</v>
      </c>
      <c r="B124" s="371" t="s">
        <v>103</v>
      </c>
      <c r="C124" s="371">
        <v>2023</v>
      </c>
      <c r="D124" s="371" t="s">
        <v>25</v>
      </c>
      <c r="E124" s="371">
        <v>28</v>
      </c>
    </row>
    <row r="125" spans="1:5">
      <c r="A125" s="371">
        <v>81</v>
      </c>
      <c r="B125" s="371" t="s">
        <v>104</v>
      </c>
      <c r="C125" s="371">
        <v>2023</v>
      </c>
      <c r="D125" s="371" t="s">
        <v>25</v>
      </c>
      <c r="E125" s="371">
        <v>19</v>
      </c>
    </row>
    <row r="126" spans="1:5">
      <c r="A126" s="371">
        <v>85</v>
      </c>
      <c r="B126" s="371" t="s">
        <v>105</v>
      </c>
      <c r="C126" s="371">
        <v>2023</v>
      </c>
      <c r="D126" s="371" t="s">
        <v>25</v>
      </c>
      <c r="E126" s="371">
        <v>26</v>
      </c>
    </row>
    <row r="127" spans="1:5">
      <c r="A127" s="371">
        <v>86</v>
      </c>
      <c r="B127" s="371" t="s">
        <v>106</v>
      </c>
      <c r="C127" s="371">
        <v>2023</v>
      </c>
      <c r="D127" s="371" t="s">
        <v>25</v>
      </c>
      <c r="E127" s="371">
        <v>29</v>
      </c>
    </row>
    <row r="128" spans="1:5">
      <c r="A128" s="371">
        <v>88</v>
      </c>
      <c r="B128" s="371" t="s">
        <v>107</v>
      </c>
      <c r="C128" s="371">
        <v>2023</v>
      </c>
      <c r="D128" s="371" t="s">
        <v>25</v>
      </c>
      <c r="E128" s="371">
        <v>8</v>
      </c>
    </row>
    <row r="129" spans="1:5">
      <c r="A129" s="371">
        <v>91</v>
      </c>
      <c r="B129" s="371" t="s">
        <v>108</v>
      </c>
      <c r="C129" s="371">
        <v>2023</v>
      </c>
      <c r="D129" s="371" t="s">
        <v>25</v>
      </c>
      <c r="E129" s="371">
        <v>17</v>
      </c>
    </row>
    <row r="130" spans="1:5">
      <c r="A130" s="371">
        <v>94</v>
      </c>
      <c r="B130" s="371" t="s">
        <v>109</v>
      </c>
      <c r="C130" s="371">
        <v>2023</v>
      </c>
      <c r="D130" s="371" t="s">
        <v>25</v>
      </c>
      <c r="E130" s="371">
        <v>11</v>
      </c>
    </row>
    <row r="131" spans="1:5">
      <c r="A131" s="371">
        <v>95</v>
      </c>
      <c r="B131" s="371" t="s">
        <v>110</v>
      </c>
      <c r="C131" s="371">
        <v>2023</v>
      </c>
      <c r="D131" s="371" t="s">
        <v>25</v>
      </c>
      <c r="E131" s="371">
        <v>27</v>
      </c>
    </row>
    <row r="132" spans="1:5">
      <c r="A132" s="371">
        <v>97</v>
      </c>
      <c r="B132" s="371" t="s">
        <v>111</v>
      </c>
      <c r="C132" s="371">
        <v>2023</v>
      </c>
      <c r="D132" s="371" t="s">
        <v>25</v>
      </c>
      <c r="E132" s="371">
        <v>33</v>
      </c>
    </row>
    <row r="133" spans="1:5">
      <c r="A133" s="371">
        <v>99</v>
      </c>
      <c r="B133" s="371" t="s">
        <v>112</v>
      </c>
      <c r="C133" s="371">
        <v>2023</v>
      </c>
      <c r="D133" s="371" t="s">
        <v>25</v>
      </c>
      <c r="E133" s="371">
        <v>32</v>
      </c>
    </row>
    <row r="134" spans="1:5">
      <c r="A134" s="371">
        <v>5</v>
      </c>
      <c r="B134" s="371" t="s">
        <v>79</v>
      </c>
      <c r="C134" s="371">
        <v>2024</v>
      </c>
      <c r="D134" s="371" t="s">
        <v>26</v>
      </c>
      <c r="E134" s="371">
        <v>3</v>
      </c>
    </row>
    <row r="135" spans="1:5">
      <c r="A135" s="371">
        <v>8</v>
      </c>
      <c r="B135" s="371" t="s">
        <v>81</v>
      </c>
      <c r="C135" s="371">
        <v>2024</v>
      </c>
      <c r="D135" s="371" t="s">
        <v>26</v>
      </c>
      <c r="E135" s="371">
        <v>5</v>
      </c>
    </row>
    <row r="136" spans="1:5">
      <c r="A136" s="371">
        <v>11</v>
      </c>
      <c r="B136" s="371" t="s">
        <v>82</v>
      </c>
      <c r="C136" s="371">
        <v>2024</v>
      </c>
      <c r="D136" s="371" t="s">
        <v>26</v>
      </c>
      <c r="E136" s="371">
        <v>4</v>
      </c>
    </row>
    <row r="137" spans="1:5">
      <c r="A137" s="371">
        <v>13</v>
      </c>
      <c r="B137" s="371" t="s">
        <v>83</v>
      </c>
      <c r="C137" s="371">
        <v>2024</v>
      </c>
      <c r="D137" s="371" t="s">
        <v>26</v>
      </c>
      <c r="E137" s="371">
        <v>21</v>
      </c>
    </row>
    <row r="138" spans="1:5">
      <c r="A138" s="371">
        <v>15</v>
      </c>
      <c r="B138" s="371" t="s">
        <v>84</v>
      </c>
      <c r="C138" s="371">
        <v>2024</v>
      </c>
      <c r="D138" s="371" t="s">
        <v>26</v>
      </c>
      <c r="E138" s="371">
        <v>17</v>
      </c>
    </row>
    <row r="139" spans="1:5">
      <c r="A139" s="371">
        <v>17</v>
      </c>
      <c r="B139" s="371" t="s">
        <v>85</v>
      </c>
      <c r="C139" s="371">
        <v>2024</v>
      </c>
      <c r="D139" s="371" t="s">
        <v>26</v>
      </c>
      <c r="E139" s="371">
        <v>11</v>
      </c>
    </row>
    <row r="140" spans="1:5">
      <c r="A140" s="371">
        <v>18</v>
      </c>
      <c r="B140" s="371" t="s">
        <v>86</v>
      </c>
      <c r="C140" s="371">
        <v>2024</v>
      </c>
      <c r="D140" s="371" t="s">
        <v>26</v>
      </c>
      <c r="E140" s="371">
        <v>18</v>
      </c>
    </row>
    <row r="141" spans="1:5">
      <c r="A141" s="371">
        <v>19</v>
      </c>
      <c r="B141" s="371" t="s">
        <v>87</v>
      </c>
      <c r="C141" s="371">
        <v>2024</v>
      </c>
      <c r="D141" s="371" t="s">
        <v>26</v>
      </c>
      <c r="E141" s="371">
        <v>7</v>
      </c>
    </row>
    <row r="142" spans="1:5">
      <c r="A142" s="371">
        <v>20</v>
      </c>
      <c r="B142" s="371" t="s">
        <v>88</v>
      </c>
      <c r="C142" s="371">
        <v>2024</v>
      </c>
      <c r="D142" s="371" t="s">
        <v>26</v>
      </c>
      <c r="E142" s="371">
        <v>23</v>
      </c>
    </row>
    <row r="143" spans="1:5">
      <c r="A143" s="371">
        <v>23</v>
      </c>
      <c r="B143" s="371" t="s">
        <v>89</v>
      </c>
      <c r="C143" s="371">
        <v>2024</v>
      </c>
      <c r="D143" s="371" t="s">
        <v>26</v>
      </c>
      <c r="E143" s="371">
        <v>14</v>
      </c>
    </row>
    <row r="144" spans="1:5">
      <c r="A144" s="371">
        <v>25</v>
      </c>
      <c r="B144" s="371" t="s">
        <v>90</v>
      </c>
      <c r="C144" s="371">
        <v>2024</v>
      </c>
      <c r="D144" s="371" t="s">
        <v>26</v>
      </c>
      <c r="E144" s="371">
        <v>12</v>
      </c>
    </row>
    <row r="145" spans="1:5">
      <c r="A145" s="371">
        <v>27</v>
      </c>
      <c r="B145" s="371" t="s">
        <v>91</v>
      </c>
      <c r="C145" s="371">
        <v>2024</v>
      </c>
      <c r="D145" s="371" t="s">
        <v>26</v>
      </c>
      <c r="E145" s="371">
        <v>27</v>
      </c>
    </row>
    <row r="146" spans="1:5">
      <c r="A146" s="371">
        <v>41</v>
      </c>
      <c r="B146" s="371" t="s">
        <v>92</v>
      </c>
      <c r="C146" s="371">
        <v>2024</v>
      </c>
      <c r="D146" s="371" t="s">
        <v>26</v>
      </c>
      <c r="E146" s="371">
        <v>13</v>
      </c>
    </row>
    <row r="147" spans="1:5">
      <c r="A147" s="371">
        <v>44</v>
      </c>
      <c r="B147" s="371" t="s">
        <v>93</v>
      </c>
      <c r="C147" s="371">
        <v>2024</v>
      </c>
      <c r="D147" s="371" t="s">
        <v>26</v>
      </c>
      <c r="E147" s="371">
        <v>26</v>
      </c>
    </row>
    <row r="148" spans="1:5">
      <c r="A148" s="371">
        <v>47</v>
      </c>
      <c r="B148" s="371" t="s">
        <v>94</v>
      </c>
      <c r="C148" s="371">
        <v>2024</v>
      </c>
      <c r="D148" s="371" t="s">
        <v>26</v>
      </c>
      <c r="E148" s="371">
        <v>25</v>
      </c>
    </row>
    <row r="149" spans="1:5">
      <c r="A149" s="371">
        <v>50</v>
      </c>
      <c r="B149" s="371" t="s">
        <v>95</v>
      </c>
      <c r="C149" s="371">
        <v>2024</v>
      </c>
      <c r="D149" s="371" t="s">
        <v>26</v>
      </c>
      <c r="E149" s="371">
        <v>15</v>
      </c>
    </row>
    <row r="150" spans="1:5">
      <c r="A150" s="371">
        <v>52</v>
      </c>
      <c r="B150" s="371" t="s">
        <v>96</v>
      </c>
      <c r="C150" s="371">
        <v>2024</v>
      </c>
      <c r="D150" s="371" t="s">
        <v>26</v>
      </c>
      <c r="E150" s="371">
        <v>6</v>
      </c>
    </row>
    <row r="151" spans="1:5">
      <c r="A151" s="371">
        <v>54</v>
      </c>
      <c r="B151" s="371" t="s">
        <v>97</v>
      </c>
      <c r="C151" s="371">
        <v>2024</v>
      </c>
      <c r="D151" s="371" t="s">
        <v>26</v>
      </c>
      <c r="E151" s="371">
        <v>24</v>
      </c>
    </row>
    <row r="152" spans="1:5">
      <c r="A152" s="371">
        <v>63</v>
      </c>
      <c r="B152" s="371" t="s">
        <v>98</v>
      </c>
      <c r="C152" s="371">
        <v>2024</v>
      </c>
      <c r="D152" s="371" t="s">
        <v>26</v>
      </c>
      <c r="E152" s="371">
        <v>8</v>
      </c>
    </row>
    <row r="153" spans="1:5">
      <c r="A153" s="371">
        <v>66</v>
      </c>
      <c r="B153" s="371" t="s">
        <v>99</v>
      </c>
      <c r="C153" s="371">
        <v>2024</v>
      </c>
      <c r="D153" s="371" t="s">
        <v>26</v>
      </c>
      <c r="E153" s="371">
        <v>16</v>
      </c>
    </row>
    <row r="154" spans="1:5">
      <c r="A154" s="371">
        <v>68</v>
      </c>
      <c r="B154" s="371" t="s">
        <v>100</v>
      </c>
      <c r="C154" s="371">
        <v>2024</v>
      </c>
      <c r="D154" s="371" t="s">
        <v>26</v>
      </c>
      <c r="E154" s="371">
        <v>10</v>
      </c>
    </row>
    <row r="155" spans="1:5">
      <c r="A155" s="371">
        <v>70</v>
      </c>
      <c r="B155" s="371" t="s">
        <v>101</v>
      </c>
      <c r="C155" s="371">
        <v>2024</v>
      </c>
      <c r="D155" s="371" t="s">
        <v>26</v>
      </c>
      <c r="E155" s="371">
        <v>19</v>
      </c>
    </row>
    <row r="156" spans="1:5">
      <c r="A156" s="371">
        <v>73</v>
      </c>
      <c r="B156" s="371" t="s">
        <v>102</v>
      </c>
      <c r="C156" s="371">
        <v>2024</v>
      </c>
      <c r="D156" s="371" t="s">
        <v>26</v>
      </c>
      <c r="E156" s="371">
        <v>22</v>
      </c>
    </row>
    <row r="157" spans="1:5">
      <c r="A157" s="371">
        <v>76</v>
      </c>
      <c r="B157" s="371" t="s">
        <v>103</v>
      </c>
      <c r="C157" s="371">
        <v>2024</v>
      </c>
      <c r="D157" s="371" t="s">
        <v>26</v>
      </c>
      <c r="E157" s="371">
        <v>1</v>
      </c>
    </row>
    <row r="158" spans="1:5">
      <c r="A158" s="371">
        <v>81</v>
      </c>
      <c r="B158" s="371" t="s">
        <v>104</v>
      </c>
      <c r="C158" s="371">
        <v>2024</v>
      </c>
      <c r="D158" s="371" t="s">
        <v>26</v>
      </c>
      <c r="E158" s="371">
        <v>9</v>
      </c>
    </row>
    <row r="159" spans="1:5">
      <c r="A159" s="371">
        <v>85</v>
      </c>
      <c r="B159" s="371" t="s">
        <v>105</v>
      </c>
      <c r="C159" s="371">
        <v>2024</v>
      </c>
      <c r="D159" s="371" t="s">
        <v>26</v>
      </c>
      <c r="E159" s="371">
        <v>20</v>
      </c>
    </row>
    <row r="160" spans="1:5">
      <c r="A160" s="371">
        <v>86</v>
      </c>
      <c r="B160" s="371" t="s">
        <v>106</v>
      </c>
      <c r="C160" s="371">
        <v>2024</v>
      </c>
      <c r="D160" s="371" t="s">
        <v>26</v>
      </c>
      <c r="E160" s="371">
        <v>30</v>
      </c>
    </row>
    <row r="161" spans="1:5">
      <c r="A161" s="371">
        <v>88</v>
      </c>
      <c r="B161" s="371" t="s">
        <v>107</v>
      </c>
      <c r="C161" s="371">
        <v>2024</v>
      </c>
      <c r="D161" s="371" t="s">
        <v>26</v>
      </c>
      <c r="E161" s="371">
        <v>2</v>
      </c>
    </row>
    <row r="162" spans="1:5">
      <c r="A162" s="371">
        <v>91</v>
      </c>
      <c r="B162" s="371" t="s">
        <v>108</v>
      </c>
      <c r="C162" s="371">
        <v>2024</v>
      </c>
      <c r="D162" s="371" t="s">
        <v>26</v>
      </c>
      <c r="E162" s="371">
        <v>29</v>
      </c>
    </row>
    <row r="163" spans="1:5">
      <c r="A163" s="371">
        <v>94</v>
      </c>
      <c r="B163" s="371" t="s">
        <v>109</v>
      </c>
      <c r="C163" s="371">
        <v>2024</v>
      </c>
      <c r="D163" s="371" t="s">
        <v>26</v>
      </c>
      <c r="E163" s="371">
        <v>32</v>
      </c>
    </row>
    <row r="164" spans="1:5">
      <c r="A164" s="371">
        <v>95</v>
      </c>
      <c r="B164" s="371" t="s">
        <v>110</v>
      </c>
      <c r="C164" s="371">
        <v>2024</v>
      </c>
      <c r="D164" s="371" t="s">
        <v>26</v>
      </c>
      <c r="E164" s="371">
        <v>28</v>
      </c>
    </row>
    <row r="165" spans="1:5">
      <c r="A165" s="371">
        <v>97</v>
      </c>
      <c r="B165" s="371" t="s">
        <v>111</v>
      </c>
      <c r="C165" s="371">
        <v>2024</v>
      </c>
      <c r="D165" s="371" t="s">
        <v>26</v>
      </c>
      <c r="E165" s="371">
        <v>31</v>
      </c>
    </row>
    <row r="166" spans="1:5">
      <c r="A166" s="371">
        <v>99</v>
      </c>
      <c r="B166" s="371" t="s">
        <v>112</v>
      </c>
      <c r="C166" s="371">
        <v>2024</v>
      </c>
      <c r="D166" s="371" t="s">
        <v>26</v>
      </c>
      <c r="E166" s="371">
        <v>33</v>
      </c>
    </row>
    <row r="167" spans="1:5">
      <c r="A167" s="371">
        <v>5</v>
      </c>
      <c r="B167" s="371" t="s">
        <v>79</v>
      </c>
      <c r="C167" s="371">
        <v>2023</v>
      </c>
      <c r="D167" s="371" t="s">
        <v>26</v>
      </c>
      <c r="E167" s="371">
        <v>8</v>
      </c>
    </row>
    <row r="168" spans="1:5">
      <c r="A168" s="371">
        <v>8</v>
      </c>
      <c r="B168" s="371" t="s">
        <v>81</v>
      </c>
      <c r="C168" s="371">
        <v>2023</v>
      </c>
      <c r="D168" s="371" t="s">
        <v>26</v>
      </c>
      <c r="E168" s="371">
        <v>6</v>
      </c>
    </row>
    <row r="169" spans="1:5">
      <c r="A169" s="371">
        <v>11</v>
      </c>
      <c r="B169" s="371" t="s">
        <v>82</v>
      </c>
      <c r="C169" s="371">
        <v>2023</v>
      </c>
      <c r="D169" s="371" t="s">
        <v>26</v>
      </c>
      <c r="E169" s="371">
        <v>1</v>
      </c>
    </row>
    <row r="170" spans="1:5">
      <c r="A170" s="371">
        <v>13</v>
      </c>
      <c r="B170" s="371" t="s">
        <v>83</v>
      </c>
      <c r="C170" s="371">
        <v>2023</v>
      </c>
      <c r="D170" s="371" t="s">
        <v>26</v>
      </c>
      <c r="E170" s="371">
        <v>14</v>
      </c>
    </row>
    <row r="171" spans="1:5">
      <c r="A171" s="371">
        <v>15</v>
      </c>
      <c r="B171" s="371" t="s">
        <v>84</v>
      </c>
      <c r="C171" s="371">
        <v>2023</v>
      </c>
      <c r="D171" s="371" t="s">
        <v>26</v>
      </c>
      <c r="E171" s="371">
        <v>17</v>
      </c>
    </row>
    <row r="172" spans="1:5">
      <c r="A172" s="371">
        <v>17</v>
      </c>
      <c r="B172" s="371" t="s">
        <v>85</v>
      </c>
      <c r="C172" s="371">
        <v>2023</v>
      </c>
      <c r="D172" s="371" t="s">
        <v>26</v>
      </c>
      <c r="E172" s="371">
        <v>10</v>
      </c>
    </row>
    <row r="173" spans="1:5">
      <c r="A173" s="371">
        <v>18</v>
      </c>
      <c r="B173" s="371" t="s">
        <v>86</v>
      </c>
      <c r="C173" s="371">
        <v>2023</v>
      </c>
      <c r="D173" s="371" t="s">
        <v>26</v>
      </c>
      <c r="E173" s="371">
        <v>26</v>
      </c>
    </row>
    <row r="174" spans="1:5">
      <c r="A174" s="371">
        <v>19</v>
      </c>
      <c r="B174" s="371" t="s">
        <v>87</v>
      </c>
      <c r="C174" s="371">
        <v>2023</v>
      </c>
      <c r="D174" s="371" t="s">
        <v>26</v>
      </c>
      <c r="E174" s="371">
        <v>30</v>
      </c>
    </row>
    <row r="175" spans="1:5">
      <c r="A175" s="371">
        <v>20</v>
      </c>
      <c r="B175" s="371" t="s">
        <v>88</v>
      </c>
      <c r="C175" s="371">
        <v>2023</v>
      </c>
      <c r="D175" s="371" t="s">
        <v>26</v>
      </c>
      <c r="E175" s="371">
        <v>13</v>
      </c>
    </row>
    <row r="176" spans="1:5">
      <c r="A176" s="371">
        <v>23</v>
      </c>
      <c r="B176" s="371" t="s">
        <v>89</v>
      </c>
      <c r="C176" s="371">
        <v>2023</v>
      </c>
      <c r="D176" s="371" t="s">
        <v>26</v>
      </c>
      <c r="E176" s="371">
        <v>23</v>
      </c>
    </row>
    <row r="177" spans="1:5">
      <c r="A177" s="371">
        <v>25</v>
      </c>
      <c r="B177" s="371" t="s">
        <v>90</v>
      </c>
      <c r="C177" s="371">
        <v>2023</v>
      </c>
      <c r="D177" s="371" t="s">
        <v>26</v>
      </c>
      <c r="E177" s="371">
        <v>7</v>
      </c>
    </row>
    <row r="178" spans="1:5">
      <c r="A178" s="371">
        <v>27</v>
      </c>
      <c r="B178" s="371" t="s">
        <v>91</v>
      </c>
      <c r="C178" s="371">
        <v>2023</v>
      </c>
      <c r="D178" s="371" t="s">
        <v>26</v>
      </c>
      <c r="E178" s="371">
        <v>25</v>
      </c>
    </row>
    <row r="179" spans="1:5">
      <c r="A179" s="371">
        <v>41</v>
      </c>
      <c r="B179" s="371" t="s">
        <v>92</v>
      </c>
      <c r="C179" s="371">
        <v>2023</v>
      </c>
      <c r="D179" s="371" t="s">
        <v>26</v>
      </c>
      <c r="E179" s="371">
        <v>4</v>
      </c>
    </row>
    <row r="180" spans="1:5">
      <c r="A180" s="371">
        <v>44</v>
      </c>
      <c r="B180" s="371" t="s">
        <v>93</v>
      </c>
      <c r="C180" s="371">
        <v>2023</v>
      </c>
      <c r="D180" s="371" t="s">
        <v>26</v>
      </c>
      <c r="E180" s="371">
        <v>29</v>
      </c>
    </row>
    <row r="181" spans="1:5">
      <c r="A181" s="371">
        <v>47</v>
      </c>
      <c r="B181" s="371" t="s">
        <v>94</v>
      </c>
      <c r="C181" s="371">
        <v>2023</v>
      </c>
      <c r="D181" s="371" t="s">
        <v>26</v>
      </c>
      <c r="E181" s="371">
        <v>15</v>
      </c>
    </row>
    <row r="182" spans="1:5">
      <c r="A182" s="371">
        <v>50</v>
      </c>
      <c r="B182" s="371" t="s">
        <v>95</v>
      </c>
      <c r="C182" s="371">
        <v>2023</v>
      </c>
      <c r="D182" s="371" t="s">
        <v>26</v>
      </c>
      <c r="E182" s="371">
        <v>20</v>
      </c>
    </row>
    <row r="183" spans="1:5">
      <c r="A183" s="371">
        <v>52</v>
      </c>
      <c r="B183" s="371" t="s">
        <v>96</v>
      </c>
      <c r="C183" s="371">
        <v>2023</v>
      </c>
      <c r="D183" s="371" t="s">
        <v>26</v>
      </c>
      <c r="E183" s="371">
        <v>22</v>
      </c>
    </row>
    <row r="184" spans="1:5">
      <c r="A184" s="371">
        <v>54</v>
      </c>
      <c r="B184" s="371" t="s">
        <v>97</v>
      </c>
      <c r="C184" s="371">
        <v>2023</v>
      </c>
      <c r="D184" s="371" t="s">
        <v>26</v>
      </c>
      <c r="E184" s="371">
        <v>16</v>
      </c>
    </row>
    <row r="185" spans="1:5">
      <c r="A185" s="371">
        <v>63</v>
      </c>
      <c r="B185" s="371" t="s">
        <v>98</v>
      </c>
      <c r="C185" s="371">
        <v>2023</v>
      </c>
      <c r="D185" s="371" t="s">
        <v>26</v>
      </c>
      <c r="E185" s="371">
        <v>9</v>
      </c>
    </row>
    <row r="186" spans="1:5">
      <c r="A186" s="371">
        <v>66</v>
      </c>
      <c r="B186" s="371" t="s">
        <v>99</v>
      </c>
      <c r="C186" s="371">
        <v>2023</v>
      </c>
      <c r="D186" s="371" t="s">
        <v>26</v>
      </c>
      <c r="E186" s="371">
        <v>5</v>
      </c>
    </row>
    <row r="187" spans="1:5">
      <c r="A187" s="371">
        <v>68</v>
      </c>
      <c r="B187" s="371" t="s">
        <v>100</v>
      </c>
      <c r="C187" s="371">
        <v>2023</v>
      </c>
      <c r="D187" s="371" t="s">
        <v>26</v>
      </c>
      <c r="E187" s="371">
        <v>12</v>
      </c>
    </row>
    <row r="188" spans="1:5">
      <c r="A188" s="371">
        <v>70</v>
      </c>
      <c r="B188" s="371" t="s">
        <v>101</v>
      </c>
      <c r="C188" s="371">
        <v>2023</v>
      </c>
      <c r="D188" s="371" t="s">
        <v>26</v>
      </c>
      <c r="E188" s="371">
        <v>24</v>
      </c>
    </row>
    <row r="189" spans="1:5">
      <c r="A189" s="371">
        <v>73</v>
      </c>
      <c r="B189" s="371" t="s">
        <v>102</v>
      </c>
      <c r="C189" s="371">
        <v>2023</v>
      </c>
      <c r="D189" s="371" t="s">
        <v>26</v>
      </c>
      <c r="E189" s="371">
        <v>21</v>
      </c>
    </row>
    <row r="190" spans="1:5">
      <c r="A190" s="371">
        <v>76</v>
      </c>
      <c r="B190" s="371" t="s">
        <v>103</v>
      </c>
      <c r="C190" s="371">
        <v>2023</v>
      </c>
      <c r="D190" s="371" t="s">
        <v>26</v>
      </c>
      <c r="E190" s="371">
        <v>2</v>
      </c>
    </row>
    <row r="191" spans="1:5">
      <c r="A191" s="371">
        <v>81</v>
      </c>
      <c r="B191" s="371" t="s">
        <v>104</v>
      </c>
      <c r="C191" s="371">
        <v>2023</v>
      </c>
      <c r="D191" s="371" t="s">
        <v>26</v>
      </c>
      <c r="E191" s="371">
        <v>11</v>
      </c>
    </row>
    <row r="192" spans="1:5">
      <c r="A192" s="371">
        <v>85</v>
      </c>
      <c r="B192" s="371" t="s">
        <v>105</v>
      </c>
      <c r="C192" s="371">
        <v>2023</v>
      </c>
      <c r="D192" s="371" t="s">
        <v>26</v>
      </c>
      <c r="E192" s="371">
        <v>19</v>
      </c>
    </row>
    <row r="193" spans="1:5">
      <c r="A193" s="371">
        <v>86</v>
      </c>
      <c r="B193" s="371" t="s">
        <v>106</v>
      </c>
      <c r="C193" s="371">
        <v>2023</v>
      </c>
      <c r="D193" s="371" t="s">
        <v>26</v>
      </c>
      <c r="E193" s="371">
        <v>27</v>
      </c>
    </row>
    <row r="194" spans="1:5">
      <c r="A194" s="371">
        <v>88</v>
      </c>
      <c r="B194" s="371" t="s">
        <v>107</v>
      </c>
      <c r="C194" s="371">
        <v>2023</v>
      </c>
      <c r="D194" s="371" t="s">
        <v>26</v>
      </c>
      <c r="E194" s="371">
        <v>3</v>
      </c>
    </row>
    <row r="195" spans="1:5">
      <c r="A195" s="371">
        <v>91</v>
      </c>
      <c r="B195" s="371" t="s">
        <v>108</v>
      </c>
      <c r="C195" s="371">
        <v>2023</v>
      </c>
      <c r="D195" s="371" t="s">
        <v>26</v>
      </c>
      <c r="E195" s="371">
        <v>31</v>
      </c>
    </row>
    <row r="196" spans="1:5">
      <c r="A196" s="371">
        <v>94</v>
      </c>
      <c r="B196" s="371" t="s">
        <v>109</v>
      </c>
      <c r="C196" s="371">
        <v>2023</v>
      </c>
      <c r="D196" s="371" t="s">
        <v>26</v>
      </c>
      <c r="E196" s="371">
        <v>32</v>
      </c>
    </row>
    <row r="197" spans="1:5">
      <c r="A197" s="371">
        <v>95</v>
      </c>
      <c r="B197" s="371" t="s">
        <v>110</v>
      </c>
      <c r="C197" s="371">
        <v>2023</v>
      </c>
      <c r="D197" s="371" t="s">
        <v>26</v>
      </c>
      <c r="E197" s="371">
        <v>28</v>
      </c>
    </row>
    <row r="198" spans="1:5">
      <c r="A198" s="371">
        <v>97</v>
      </c>
      <c r="B198" s="371" t="s">
        <v>111</v>
      </c>
      <c r="C198" s="371">
        <v>2023</v>
      </c>
      <c r="D198" s="371" t="s">
        <v>26</v>
      </c>
      <c r="E198" s="371">
        <v>18</v>
      </c>
    </row>
    <row r="199" spans="1:5">
      <c r="A199" s="371">
        <v>99</v>
      </c>
      <c r="B199" s="371" t="s">
        <v>112</v>
      </c>
      <c r="C199" s="371">
        <v>2023</v>
      </c>
      <c r="D199" s="371" t="s">
        <v>26</v>
      </c>
      <c r="E199" s="371">
        <v>33</v>
      </c>
    </row>
    <row r="200" spans="1:5">
      <c r="A200" s="371">
        <v>5</v>
      </c>
      <c r="B200" s="371" t="s">
        <v>79</v>
      </c>
      <c r="C200" s="371">
        <v>2024</v>
      </c>
      <c r="D200" s="371" t="s">
        <v>27</v>
      </c>
      <c r="E200" s="371">
        <v>4</v>
      </c>
    </row>
    <row r="201" spans="1:5">
      <c r="A201" s="371">
        <v>8</v>
      </c>
      <c r="B201" s="371" t="s">
        <v>81</v>
      </c>
      <c r="C201" s="371">
        <v>2024</v>
      </c>
      <c r="D201" s="371" t="s">
        <v>27</v>
      </c>
      <c r="E201" s="371">
        <v>17</v>
      </c>
    </row>
    <row r="202" spans="1:5">
      <c r="A202" s="371">
        <v>11</v>
      </c>
      <c r="B202" s="371" t="s">
        <v>82</v>
      </c>
      <c r="C202" s="371">
        <v>2024</v>
      </c>
      <c r="D202" s="371" t="s">
        <v>27</v>
      </c>
      <c r="E202" s="371">
        <v>18</v>
      </c>
    </row>
    <row r="203" spans="1:5">
      <c r="A203" s="371">
        <v>13</v>
      </c>
      <c r="B203" s="371" t="s">
        <v>83</v>
      </c>
      <c r="C203" s="371">
        <v>2024</v>
      </c>
      <c r="D203" s="371" t="s">
        <v>27</v>
      </c>
      <c r="E203" s="371">
        <v>19</v>
      </c>
    </row>
    <row r="204" spans="1:5">
      <c r="A204" s="371">
        <v>15</v>
      </c>
      <c r="B204" s="371" t="s">
        <v>84</v>
      </c>
      <c r="C204" s="371">
        <v>2024</v>
      </c>
      <c r="D204" s="371" t="s">
        <v>27</v>
      </c>
      <c r="E204" s="371">
        <v>15</v>
      </c>
    </row>
    <row r="205" spans="1:5">
      <c r="A205" s="371">
        <v>17</v>
      </c>
      <c r="B205" s="371" t="s">
        <v>85</v>
      </c>
      <c r="C205" s="371">
        <v>2024</v>
      </c>
      <c r="D205" s="371" t="s">
        <v>27</v>
      </c>
      <c r="E205" s="371">
        <v>12</v>
      </c>
    </row>
    <row r="206" spans="1:5">
      <c r="A206" s="371">
        <v>18</v>
      </c>
      <c r="B206" s="371" t="s">
        <v>86</v>
      </c>
      <c r="C206" s="371">
        <v>2024</v>
      </c>
      <c r="D206" s="371" t="s">
        <v>27</v>
      </c>
      <c r="E206" s="371">
        <v>3</v>
      </c>
    </row>
    <row r="207" spans="1:5">
      <c r="A207" s="371">
        <v>19</v>
      </c>
      <c r="B207" s="371" t="s">
        <v>87</v>
      </c>
      <c r="C207" s="371">
        <v>2024</v>
      </c>
      <c r="D207" s="371" t="s">
        <v>27</v>
      </c>
      <c r="E207" s="371">
        <v>25</v>
      </c>
    </row>
    <row r="208" spans="1:5">
      <c r="A208" s="371">
        <v>20</v>
      </c>
      <c r="B208" s="371" t="s">
        <v>88</v>
      </c>
      <c r="C208" s="371">
        <v>2024</v>
      </c>
      <c r="D208" s="371" t="s">
        <v>27</v>
      </c>
      <c r="E208" s="371">
        <v>20</v>
      </c>
    </row>
    <row r="209" spans="1:5">
      <c r="A209" s="371">
        <v>23</v>
      </c>
      <c r="B209" s="371" t="s">
        <v>89</v>
      </c>
      <c r="C209" s="371">
        <v>2024</v>
      </c>
      <c r="D209" s="371" t="s">
        <v>27</v>
      </c>
      <c r="E209" s="371">
        <v>24</v>
      </c>
    </row>
    <row r="210" spans="1:5">
      <c r="A210" s="371">
        <v>25</v>
      </c>
      <c r="B210" s="371" t="s">
        <v>90</v>
      </c>
      <c r="C210" s="371">
        <v>2024</v>
      </c>
      <c r="D210" s="371" t="s">
        <v>27</v>
      </c>
      <c r="E210" s="371">
        <v>1</v>
      </c>
    </row>
    <row r="211" spans="1:5">
      <c r="A211" s="371">
        <v>27</v>
      </c>
      <c r="B211" s="371" t="s">
        <v>91</v>
      </c>
      <c r="C211" s="371">
        <v>2024</v>
      </c>
      <c r="D211" s="371" t="s">
        <v>27</v>
      </c>
      <c r="E211" s="371">
        <v>28</v>
      </c>
    </row>
    <row r="212" spans="1:5">
      <c r="A212" s="371">
        <v>41</v>
      </c>
      <c r="B212" s="371" t="s">
        <v>92</v>
      </c>
      <c r="C212" s="371">
        <v>2024</v>
      </c>
      <c r="D212" s="371" t="s">
        <v>27</v>
      </c>
      <c r="E212" s="371">
        <v>10</v>
      </c>
    </row>
    <row r="213" spans="1:5">
      <c r="A213" s="371">
        <v>44</v>
      </c>
      <c r="B213" s="371" t="s">
        <v>93</v>
      </c>
      <c r="C213" s="371">
        <v>2024</v>
      </c>
      <c r="D213" s="371" t="s">
        <v>27</v>
      </c>
      <c r="E213" s="371">
        <v>27</v>
      </c>
    </row>
    <row r="214" spans="1:5">
      <c r="A214" s="371">
        <v>47</v>
      </c>
      <c r="B214" s="371" t="s">
        <v>94</v>
      </c>
      <c r="C214" s="371">
        <v>2024</v>
      </c>
      <c r="D214" s="371" t="s">
        <v>27</v>
      </c>
      <c r="E214" s="371">
        <v>22</v>
      </c>
    </row>
    <row r="215" spans="1:5">
      <c r="A215" s="371">
        <v>50</v>
      </c>
      <c r="B215" s="371" t="s">
        <v>95</v>
      </c>
      <c r="C215" s="371">
        <v>2024</v>
      </c>
      <c r="D215" s="371" t="s">
        <v>27</v>
      </c>
      <c r="E215" s="371">
        <v>9</v>
      </c>
    </row>
    <row r="216" spans="1:5">
      <c r="A216" s="371">
        <v>52</v>
      </c>
      <c r="B216" s="371" t="s">
        <v>96</v>
      </c>
      <c r="C216" s="371">
        <v>2024</v>
      </c>
      <c r="D216" s="371" t="s">
        <v>27</v>
      </c>
      <c r="E216" s="371">
        <v>8</v>
      </c>
    </row>
    <row r="217" spans="1:5">
      <c r="A217" s="371">
        <v>54</v>
      </c>
      <c r="B217" s="371" t="s">
        <v>97</v>
      </c>
      <c r="C217" s="371">
        <v>2024</v>
      </c>
      <c r="D217" s="371" t="s">
        <v>27</v>
      </c>
      <c r="E217" s="371">
        <v>6</v>
      </c>
    </row>
    <row r="218" spans="1:5">
      <c r="A218" s="371">
        <v>63</v>
      </c>
      <c r="B218" s="371" t="s">
        <v>98</v>
      </c>
      <c r="C218" s="371">
        <v>2024</v>
      </c>
      <c r="D218" s="371" t="s">
        <v>27</v>
      </c>
      <c r="E218" s="371">
        <v>14</v>
      </c>
    </row>
    <row r="219" spans="1:5">
      <c r="A219" s="371">
        <v>66</v>
      </c>
      <c r="B219" s="371" t="s">
        <v>99</v>
      </c>
      <c r="C219" s="371">
        <v>2024</v>
      </c>
      <c r="D219" s="371" t="s">
        <v>27</v>
      </c>
      <c r="E219" s="371">
        <v>11</v>
      </c>
    </row>
    <row r="220" spans="1:5">
      <c r="A220" s="371">
        <v>68</v>
      </c>
      <c r="B220" s="371" t="s">
        <v>100</v>
      </c>
      <c r="C220" s="371">
        <v>2024</v>
      </c>
      <c r="D220" s="371" t="s">
        <v>27</v>
      </c>
      <c r="E220" s="371">
        <v>5</v>
      </c>
    </row>
    <row r="221" spans="1:5">
      <c r="A221" s="371">
        <v>70</v>
      </c>
      <c r="B221" s="371" t="s">
        <v>101</v>
      </c>
      <c r="C221" s="371">
        <v>2024</v>
      </c>
      <c r="D221" s="371" t="s">
        <v>27</v>
      </c>
      <c r="E221" s="371">
        <v>26</v>
      </c>
    </row>
    <row r="222" spans="1:5">
      <c r="A222" s="371">
        <v>73</v>
      </c>
      <c r="B222" s="371" t="s">
        <v>102</v>
      </c>
      <c r="C222" s="371">
        <v>2024</v>
      </c>
      <c r="D222" s="371" t="s">
        <v>27</v>
      </c>
      <c r="E222" s="371">
        <v>13</v>
      </c>
    </row>
    <row r="223" spans="1:5">
      <c r="A223" s="371">
        <v>76</v>
      </c>
      <c r="B223" s="371" t="s">
        <v>103</v>
      </c>
      <c r="C223" s="371">
        <v>2024</v>
      </c>
      <c r="D223" s="371" t="s">
        <v>27</v>
      </c>
      <c r="E223" s="371">
        <v>7</v>
      </c>
    </row>
    <row r="224" spans="1:5">
      <c r="A224" s="371">
        <v>81</v>
      </c>
      <c r="B224" s="371" t="s">
        <v>104</v>
      </c>
      <c r="C224" s="371">
        <v>2024</v>
      </c>
      <c r="D224" s="371" t="s">
        <v>27</v>
      </c>
      <c r="E224" s="371">
        <v>21</v>
      </c>
    </row>
    <row r="225" spans="1:5">
      <c r="A225" s="371">
        <v>85</v>
      </c>
      <c r="B225" s="371" t="s">
        <v>105</v>
      </c>
      <c r="C225" s="371">
        <v>2024</v>
      </c>
      <c r="D225" s="371" t="s">
        <v>27</v>
      </c>
      <c r="E225" s="371">
        <v>16</v>
      </c>
    </row>
    <row r="226" spans="1:5">
      <c r="A226" s="371">
        <v>86</v>
      </c>
      <c r="B226" s="371" t="s">
        <v>106</v>
      </c>
      <c r="C226" s="371">
        <v>2024</v>
      </c>
      <c r="D226" s="371" t="s">
        <v>27</v>
      </c>
      <c r="E226" s="371">
        <v>30</v>
      </c>
    </row>
    <row r="227" spans="1:5">
      <c r="A227" s="371">
        <v>88</v>
      </c>
      <c r="B227" s="371" t="s">
        <v>107</v>
      </c>
      <c r="C227" s="371">
        <v>2024</v>
      </c>
      <c r="D227" s="371" t="s">
        <v>27</v>
      </c>
      <c r="E227" s="371">
        <v>2</v>
      </c>
    </row>
    <row r="228" spans="1:5">
      <c r="A228" s="371">
        <v>91</v>
      </c>
      <c r="B228" s="371" t="s">
        <v>108</v>
      </c>
      <c r="C228" s="371">
        <v>2024</v>
      </c>
      <c r="D228" s="371" t="s">
        <v>27</v>
      </c>
      <c r="E228" s="371">
        <v>29</v>
      </c>
    </row>
    <row r="229" spans="1:5">
      <c r="A229" s="371">
        <v>94</v>
      </c>
      <c r="B229" s="371" t="s">
        <v>109</v>
      </c>
      <c r="C229" s="371">
        <v>2024</v>
      </c>
      <c r="D229" s="371" t="s">
        <v>27</v>
      </c>
      <c r="E229" s="371">
        <v>32</v>
      </c>
    </row>
    <row r="230" spans="1:5">
      <c r="A230" s="371">
        <v>95</v>
      </c>
      <c r="B230" s="371" t="s">
        <v>110</v>
      </c>
      <c r="C230" s="371">
        <v>2024</v>
      </c>
      <c r="D230" s="371" t="s">
        <v>27</v>
      </c>
      <c r="E230" s="371">
        <v>31</v>
      </c>
    </row>
    <row r="231" spans="1:5">
      <c r="A231" s="371">
        <v>97</v>
      </c>
      <c r="B231" s="371" t="s">
        <v>111</v>
      </c>
      <c r="C231" s="371">
        <v>2024</v>
      </c>
      <c r="D231" s="371" t="s">
        <v>27</v>
      </c>
      <c r="E231" s="371">
        <v>23</v>
      </c>
    </row>
    <row r="232" spans="1:5">
      <c r="A232" s="371">
        <v>99</v>
      </c>
      <c r="B232" s="371" t="s">
        <v>112</v>
      </c>
      <c r="C232" s="371">
        <v>2024</v>
      </c>
      <c r="D232" s="371" t="s">
        <v>27</v>
      </c>
      <c r="E232" s="371">
        <v>33</v>
      </c>
    </row>
    <row r="233" spans="1:5">
      <c r="A233" s="371">
        <v>5</v>
      </c>
      <c r="B233" s="371" t="s">
        <v>79</v>
      </c>
      <c r="C233" s="371">
        <v>2023</v>
      </c>
      <c r="D233" s="371" t="s">
        <v>27</v>
      </c>
      <c r="E233" s="371">
        <v>7</v>
      </c>
    </row>
    <row r="234" spans="1:5">
      <c r="A234" s="371">
        <v>8</v>
      </c>
      <c r="B234" s="371" t="s">
        <v>81</v>
      </c>
      <c r="C234" s="371">
        <v>2023</v>
      </c>
      <c r="D234" s="371" t="s">
        <v>27</v>
      </c>
      <c r="E234" s="371">
        <v>15</v>
      </c>
    </row>
    <row r="235" spans="1:5">
      <c r="A235" s="371">
        <v>11</v>
      </c>
      <c r="B235" s="371" t="s">
        <v>82</v>
      </c>
      <c r="C235" s="371">
        <v>2023</v>
      </c>
      <c r="D235" s="371" t="s">
        <v>27</v>
      </c>
      <c r="E235" s="371">
        <v>17</v>
      </c>
    </row>
    <row r="236" spans="1:5">
      <c r="A236" s="371">
        <v>13</v>
      </c>
      <c r="B236" s="371" t="s">
        <v>83</v>
      </c>
      <c r="C236" s="371">
        <v>2023</v>
      </c>
      <c r="D236" s="371" t="s">
        <v>27</v>
      </c>
      <c r="E236" s="371">
        <v>18</v>
      </c>
    </row>
    <row r="237" spans="1:5">
      <c r="A237" s="371">
        <v>15</v>
      </c>
      <c r="B237" s="371" t="s">
        <v>84</v>
      </c>
      <c r="C237" s="371">
        <v>2023</v>
      </c>
      <c r="D237" s="371" t="s">
        <v>27</v>
      </c>
      <c r="E237" s="371">
        <v>19</v>
      </c>
    </row>
    <row r="238" spans="1:5">
      <c r="A238" s="371">
        <v>17</v>
      </c>
      <c r="B238" s="371" t="s">
        <v>85</v>
      </c>
      <c r="C238" s="371">
        <v>2023</v>
      </c>
      <c r="D238" s="371" t="s">
        <v>27</v>
      </c>
      <c r="E238" s="371">
        <v>8</v>
      </c>
    </row>
    <row r="239" spans="1:5">
      <c r="A239" s="371">
        <v>18</v>
      </c>
      <c r="B239" s="371" t="s">
        <v>86</v>
      </c>
      <c r="C239" s="371">
        <v>2023</v>
      </c>
      <c r="D239" s="371" t="s">
        <v>27</v>
      </c>
      <c r="E239" s="371">
        <v>10</v>
      </c>
    </row>
    <row r="240" spans="1:5">
      <c r="A240" s="371">
        <v>19</v>
      </c>
      <c r="B240" s="371" t="s">
        <v>87</v>
      </c>
      <c r="C240" s="371">
        <v>2023</v>
      </c>
      <c r="D240" s="371" t="s">
        <v>27</v>
      </c>
      <c r="E240" s="371">
        <v>27</v>
      </c>
    </row>
    <row r="241" spans="1:5">
      <c r="A241" s="371">
        <v>20</v>
      </c>
      <c r="B241" s="371" t="s">
        <v>88</v>
      </c>
      <c r="C241" s="371">
        <v>2023</v>
      </c>
      <c r="D241" s="371" t="s">
        <v>27</v>
      </c>
      <c r="E241" s="371">
        <v>22</v>
      </c>
    </row>
    <row r="242" spans="1:5">
      <c r="A242" s="371">
        <v>23</v>
      </c>
      <c r="B242" s="371" t="s">
        <v>89</v>
      </c>
      <c r="C242" s="371">
        <v>2023</v>
      </c>
      <c r="D242" s="371" t="s">
        <v>27</v>
      </c>
      <c r="E242" s="371">
        <v>25</v>
      </c>
    </row>
    <row r="243" spans="1:5">
      <c r="A243" s="371">
        <v>25</v>
      </c>
      <c r="B243" s="371" t="s">
        <v>90</v>
      </c>
      <c r="C243" s="371">
        <v>2023</v>
      </c>
      <c r="D243" s="371" t="s">
        <v>27</v>
      </c>
      <c r="E243" s="371">
        <v>12</v>
      </c>
    </row>
    <row r="244" spans="1:5">
      <c r="A244" s="371">
        <v>27</v>
      </c>
      <c r="B244" s="371" t="s">
        <v>91</v>
      </c>
      <c r="C244" s="371">
        <v>2023</v>
      </c>
      <c r="D244" s="371" t="s">
        <v>27</v>
      </c>
      <c r="E244" s="371">
        <v>24</v>
      </c>
    </row>
    <row r="245" spans="1:5">
      <c r="A245" s="371">
        <v>41</v>
      </c>
      <c r="B245" s="371" t="s">
        <v>92</v>
      </c>
      <c r="C245" s="371">
        <v>2023</v>
      </c>
      <c r="D245" s="371" t="s">
        <v>27</v>
      </c>
      <c r="E245" s="371">
        <v>2</v>
      </c>
    </row>
    <row r="246" spans="1:5">
      <c r="A246" s="371">
        <v>44</v>
      </c>
      <c r="B246" s="371" t="s">
        <v>93</v>
      </c>
      <c r="C246" s="371">
        <v>2023</v>
      </c>
      <c r="D246" s="371" t="s">
        <v>27</v>
      </c>
      <c r="E246" s="371">
        <v>28</v>
      </c>
    </row>
    <row r="247" spans="1:5">
      <c r="A247" s="371">
        <v>47</v>
      </c>
      <c r="B247" s="371" t="s">
        <v>94</v>
      </c>
      <c r="C247" s="371">
        <v>2023</v>
      </c>
      <c r="D247" s="371" t="s">
        <v>27</v>
      </c>
      <c r="E247" s="371">
        <v>21</v>
      </c>
    </row>
    <row r="248" spans="1:5">
      <c r="A248" s="371">
        <v>50</v>
      </c>
      <c r="B248" s="371" t="s">
        <v>95</v>
      </c>
      <c r="C248" s="371">
        <v>2023</v>
      </c>
      <c r="D248" s="371" t="s">
        <v>27</v>
      </c>
      <c r="E248" s="371">
        <v>20</v>
      </c>
    </row>
    <row r="249" spans="1:5">
      <c r="A249" s="371">
        <v>52</v>
      </c>
      <c r="B249" s="371" t="s">
        <v>96</v>
      </c>
      <c r="C249" s="371">
        <v>2023</v>
      </c>
      <c r="D249" s="371" t="s">
        <v>27</v>
      </c>
      <c r="E249" s="371">
        <v>13</v>
      </c>
    </row>
    <row r="250" spans="1:5">
      <c r="A250" s="371">
        <v>54</v>
      </c>
      <c r="B250" s="371" t="s">
        <v>97</v>
      </c>
      <c r="C250" s="371">
        <v>2023</v>
      </c>
      <c r="D250" s="371" t="s">
        <v>27</v>
      </c>
      <c r="E250" s="371">
        <v>3</v>
      </c>
    </row>
    <row r="251" spans="1:5">
      <c r="A251" s="371">
        <v>63</v>
      </c>
      <c r="B251" s="371" t="s">
        <v>98</v>
      </c>
      <c r="C251" s="371">
        <v>2023</v>
      </c>
      <c r="D251" s="371" t="s">
        <v>27</v>
      </c>
      <c r="E251" s="371">
        <v>4</v>
      </c>
    </row>
    <row r="252" spans="1:5">
      <c r="A252" s="371">
        <v>66</v>
      </c>
      <c r="B252" s="371" t="s">
        <v>99</v>
      </c>
      <c r="C252" s="371">
        <v>2023</v>
      </c>
      <c r="D252" s="371" t="s">
        <v>27</v>
      </c>
      <c r="E252" s="371">
        <v>9</v>
      </c>
    </row>
    <row r="253" spans="1:5">
      <c r="A253" s="371">
        <v>68</v>
      </c>
      <c r="B253" s="371" t="s">
        <v>100</v>
      </c>
      <c r="C253" s="371">
        <v>2023</v>
      </c>
      <c r="D253" s="371" t="s">
        <v>27</v>
      </c>
      <c r="E253" s="371">
        <v>6</v>
      </c>
    </row>
    <row r="254" spans="1:5">
      <c r="A254" s="371">
        <v>70</v>
      </c>
      <c r="B254" s="371" t="s">
        <v>101</v>
      </c>
      <c r="C254" s="371">
        <v>2023</v>
      </c>
      <c r="D254" s="371" t="s">
        <v>27</v>
      </c>
      <c r="E254" s="371">
        <v>26</v>
      </c>
    </row>
    <row r="255" spans="1:5">
      <c r="A255" s="371">
        <v>73</v>
      </c>
      <c r="B255" s="371" t="s">
        <v>102</v>
      </c>
      <c r="C255" s="371">
        <v>2023</v>
      </c>
      <c r="D255" s="371" t="s">
        <v>27</v>
      </c>
      <c r="E255" s="371">
        <v>11</v>
      </c>
    </row>
    <row r="256" spans="1:5">
      <c r="A256" s="371">
        <v>76</v>
      </c>
      <c r="B256" s="371" t="s">
        <v>103</v>
      </c>
      <c r="C256" s="371">
        <v>2023</v>
      </c>
      <c r="D256" s="371" t="s">
        <v>27</v>
      </c>
      <c r="E256" s="371">
        <v>1</v>
      </c>
    </row>
    <row r="257" spans="1:5">
      <c r="A257" s="371">
        <v>81</v>
      </c>
      <c r="B257" s="371" t="s">
        <v>104</v>
      </c>
      <c r="C257" s="371">
        <v>2023</v>
      </c>
      <c r="D257" s="371" t="s">
        <v>27</v>
      </c>
      <c r="E257" s="371">
        <v>5</v>
      </c>
    </row>
    <row r="258" spans="1:5">
      <c r="A258" s="371">
        <v>85</v>
      </c>
      <c r="B258" s="371" t="s">
        <v>105</v>
      </c>
      <c r="C258" s="371">
        <v>2023</v>
      </c>
      <c r="D258" s="371" t="s">
        <v>27</v>
      </c>
      <c r="E258" s="371">
        <v>14</v>
      </c>
    </row>
    <row r="259" spans="1:5">
      <c r="A259" s="371">
        <v>86</v>
      </c>
      <c r="B259" s="371" t="s">
        <v>106</v>
      </c>
      <c r="C259" s="371">
        <v>2023</v>
      </c>
      <c r="D259" s="371" t="s">
        <v>27</v>
      </c>
      <c r="E259" s="371">
        <v>29</v>
      </c>
    </row>
    <row r="260" spans="1:5">
      <c r="A260" s="371">
        <v>88</v>
      </c>
      <c r="B260" s="371" t="s">
        <v>107</v>
      </c>
      <c r="C260" s="371">
        <v>2023</v>
      </c>
      <c r="D260" s="371" t="s">
        <v>27</v>
      </c>
      <c r="E260" s="371">
        <v>16</v>
      </c>
    </row>
    <row r="261" spans="1:5">
      <c r="A261" s="371">
        <v>91</v>
      </c>
      <c r="B261" s="371" t="s">
        <v>108</v>
      </c>
      <c r="C261" s="371">
        <v>2023</v>
      </c>
      <c r="D261" s="371" t="s">
        <v>27</v>
      </c>
      <c r="E261" s="371">
        <v>23</v>
      </c>
    </row>
    <row r="262" spans="1:5">
      <c r="A262" s="371">
        <v>94</v>
      </c>
      <c r="B262" s="371" t="s">
        <v>109</v>
      </c>
      <c r="C262" s="371">
        <v>2023</v>
      </c>
      <c r="D262" s="371" t="s">
        <v>27</v>
      </c>
      <c r="E262" s="371">
        <v>32</v>
      </c>
    </row>
    <row r="263" spans="1:5">
      <c r="A263" s="371">
        <v>95</v>
      </c>
      <c r="B263" s="371" t="s">
        <v>110</v>
      </c>
      <c r="C263" s="371">
        <v>2023</v>
      </c>
      <c r="D263" s="371" t="s">
        <v>27</v>
      </c>
      <c r="E263" s="371">
        <v>30</v>
      </c>
    </row>
    <row r="264" spans="1:5">
      <c r="A264" s="371">
        <v>97</v>
      </c>
      <c r="B264" s="371" t="s">
        <v>111</v>
      </c>
      <c r="C264" s="371">
        <v>2023</v>
      </c>
      <c r="D264" s="371" t="s">
        <v>27</v>
      </c>
      <c r="E264" s="371">
        <v>31</v>
      </c>
    </row>
    <row r="265" spans="1:5">
      <c r="A265" s="371">
        <v>99</v>
      </c>
      <c r="B265" s="371" t="s">
        <v>112</v>
      </c>
      <c r="C265" s="371">
        <v>2023</v>
      </c>
      <c r="D265" s="371" t="s">
        <v>27</v>
      </c>
      <c r="E265" s="371">
        <v>33</v>
      </c>
    </row>
    <row r="266" spans="1:5">
      <c r="A266" s="371">
        <v>5</v>
      </c>
      <c r="B266" s="371" t="s">
        <v>79</v>
      </c>
      <c r="C266" s="371">
        <v>2024</v>
      </c>
      <c r="D266" s="371" t="s">
        <v>308</v>
      </c>
      <c r="E266" s="371">
        <v>2</v>
      </c>
    </row>
    <row r="267" spans="1:5">
      <c r="A267" s="371">
        <v>8</v>
      </c>
      <c r="B267" s="371" t="s">
        <v>81</v>
      </c>
      <c r="C267" s="371">
        <v>2024</v>
      </c>
      <c r="D267" s="371" t="s">
        <v>308</v>
      </c>
      <c r="E267" s="371">
        <v>11</v>
      </c>
    </row>
    <row r="268" spans="1:5">
      <c r="A268" s="371">
        <v>11</v>
      </c>
      <c r="B268" s="371" t="s">
        <v>82</v>
      </c>
      <c r="C268" s="371">
        <v>2024</v>
      </c>
      <c r="D268" s="371" t="s">
        <v>308</v>
      </c>
      <c r="E268" s="371">
        <v>8</v>
      </c>
    </row>
    <row r="269" spans="1:5">
      <c r="A269" s="371">
        <v>13</v>
      </c>
      <c r="B269" s="371" t="s">
        <v>83</v>
      </c>
      <c r="C269" s="371">
        <v>2024</v>
      </c>
      <c r="D269" s="371" t="s">
        <v>308</v>
      </c>
      <c r="E269" s="371">
        <v>21</v>
      </c>
    </row>
    <row r="270" spans="1:5">
      <c r="A270" s="371">
        <v>15</v>
      </c>
      <c r="B270" s="371" t="s">
        <v>84</v>
      </c>
      <c r="C270" s="371">
        <v>2024</v>
      </c>
      <c r="D270" s="371" t="s">
        <v>308</v>
      </c>
      <c r="E270" s="371">
        <v>5</v>
      </c>
    </row>
    <row r="271" spans="1:5">
      <c r="A271" s="371">
        <v>17</v>
      </c>
      <c r="B271" s="371" t="s">
        <v>85</v>
      </c>
      <c r="C271" s="371">
        <v>2024</v>
      </c>
      <c r="D271" s="371" t="s">
        <v>308</v>
      </c>
      <c r="E271" s="371">
        <v>9</v>
      </c>
    </row>
    <row r="272" spans="1:5">
      <c r="A272" s="371">
        <v>18</v>
      </c>
      <c r="B272" s="371" t="s">
        <v>86</v>
      </c>
      <c r="C272" s="371">
        <v>2024</v>
      </c>
      <c r="D272" s="371" t="s">
        <v>308</v>
      </c>
      <c r="E272" s="371">
        <v>10</v>
      </c>
    </row>
    <row r="273" spans="1:5">
      <c r="A273" s="371">
        <v>19</v>
      </c>
      <c r="B273" s="371" t="s">
        <v>87</v>
      </c>
      <c r="C273" s="371">
        <v>2024</v>
      </c>
      <c r="D273" s="371" t="s">
        <v>308</v>
      </c>
      <c r="E273" s="371">
        <v>23</v>
      </c>
    </row>
    <row r="274" spans="1:5">
      <c r="A274" s="371">
        <v>20</v>
      </c>
      <c r="B274" s="371" t="s">
        <v>88</v>
      </c>
      <c r="C274" s="371">
        <v>2024</v>
      </c>
      <c r="D274" s="371" t="s">
        <v>308</v>
      </c>
      <c r="E274" s="371">
        <v>24</v>
      </c>
    </row>
    <row r="275" spans="1:5">
      <c r="A275" s="371">
        <v>23</v>
      </c>
      <c r="B275" s="371" t="s">
        <v>89</v>
      </c>
      <c r="C275" s="371">
        <v>2024</v>
      </c>
      <c r="D275" s="371" t="s">
        <v>308</v>
      </c>
      <c r="E275" s="371">
        <v>26</v>
      </c>
    </row>
    <row r="276" spans="1:5">
      <c r="A276" s="371">
        <v>25</v>
      </c>
      <c r="B276" s="371" t="s">
        <v>90</v>
      </c>
      <c r="C276" s="371">
        <v>2024</v>
      </c>
      <c r="D276" s="371" t="s">
        <v>308</v>
      </c>
      <c r="E276" s="371">
        <v>1</v>
      </c>
    </row>
    <row r="277" spans="1:5">
      <c r="A277" s="371">
        <v>27</v>
      </c>
      <c r="B277" s="371" t="s">
        <v>91</v>
      </c>
      <c r="C277" s="371">
        <v>2024</v>
      </c>
      <c r="D277" s="371" t="s">
        <v>308</v>
      </c>
      <c r="E277" s="371">
        <v>29</v>
      </c>
    </row>
    <row r="278" spans="1:5">
      <c r="A278" s="371">
        <v>41</v>
      </c>
      <c r="B278" s="371" t="s">
        <v>92</v>
      </c>
      <c r="C278" s="371">
        <v>2024</v>
      </c>
      <c r="D278" s="371" t="s">
        <v>308</v>
      </c>
      <c r="E278" s="371">
        <v>17</v>
      </c>
    </row>
    <row r="279" spans="1:5">
      <c r="A279" s="371">
        <v>44</v>
      </c>
      <c r="B279" s="371" t="s">
        <v>93</v>
      </c>
      <c r="C279" s="371">
        <v>2024</v>
      </c>
      <c r="D279" s="371" t="s">
        <v>308</v>
      </c>
      <c r="E279" s="371">
        <v>28</v>
      </c>
    </row>
    <row r="280" spans="1:5">
      <c r="A280" s="371">
        <v>47</v>
      </c>
      <c r="B280" s="371" t="s">
        <v>94</v>
      </c>
      <c r="C280" s="371">
        <v>2024</v>
      </c>
      <c r="D280" s="371" t="s">
        <v>308</v>
      </c>
      <c r="E280" s="371">
        <v>25</v>
      </c>
    </row>
    <row r="281" spans="1:5">
      <c r="A281" s="371">
        <v>50</v>
      </c>
      <c r="B281" s="371" t="s">
        <v>95</v>
      </c>
      <c r="C281" s="371">
        <v>2024</v>
      </c>
      <c r="D281" s="371" t="s">
        <v>308</v>
      </c>
      <c r="E281" s="371">
        <v>12</v>
      </c>
    </row>
    <row r="282" spans="1:5">
      <c r="A282" s="371">
        <v>52</v>
      </c>
      <c r="B282" s="371" t="s">
        <v>96</v>
      </c>
      <c r="C282" s="371">
        <v>2024</v>
      </c>
      <c r="D282" s="371" t="s">
        <v>308</v>
      </c>
      <c r="E282" s="371">
        <v>4</v>
      </c>
    </row>
    <row r="283" spans="1:5">
      <c r="A283" s="371">
        <v>54</v>
      </c>
      <c r="B283" s="371" t="s">
        <v>97</v>
      </c>
      <c r="C283" s="371">
        <v>2024</v>
      </c>
      <c r="D283" s="371" t="s">
        <v>308</v>
      </c>
      <c r="E283" s="371">
        <v>19</v>
      </c>
    </row>
    <row r="284" spans="1:5">
      <c r="A284" s="371">
        <v>63</v>
      </c>
      <c r="B284" s="371" t="s">
        <v>98</v>
      </c>
      <c r="C284" s="371">
        <v>2024</v>
      </c>
      <c r="D284" s="371" t="s">
        <v>308</v>
      </c>
      <c r="E284" s="371">
        <v>20</v>
      </c>
    </row>
    <row r="285" spans="1:5">
      <c r="A285" s="371">
        <v>66</v>
      </c>
      <c r="B285" s="371" t="s">
        <v>99</v>
      </c>
      <c r="C285" s="371">
        <v>2024</v>
      </c>
      <c r="D285" s="371" t="s">
        <v>308</v>
      </c>
      <c r="E285" s="371">
        <v>16</v>
      </c>
    </row>
    <row r="286" spans="1:5">
      <c r="A286" s="371">
        <v>68</v>
      </c>
      <c r="B286" s="371" t="s">
        <v>100</v>
      </c>
      <c r="C286" s="371">
        <v>2024</v>
      </c>
      <c r="D286" s="371" t="s">
        <v>308</v>
      </c>
      <c r="E286" s="371">
        <v>13</v>
      </c>
    </row>
    <row r="287" spans="1:5">
      <c r="A287" s="371">
        <v>70</v>
      </c>
      <c r="B287" s="371" t="s">
        <v>101</v>
      </c>
      <c r="C287" s="371">
        <v>2024</v>
      </c>
      <c r="D287" s="371" t="s">
        <v>308</v>
      </c>
      <c r="E287" s="371">
        <v>30</v>
      </c>
    </row>
    <row r="288" spans="1:5">
      <c r="A288" s="371">
        <v>73</v>
      </c>
      <c r="B288" s="371" t="s">
        <v>102</v>
      </c>
      <c r="C288" s="371">
        <v>2024</v>
      </c>
      <c r="D288" s="371" t="s">
        <v>308</v>
      </c>
      <c r="E288" s="371">
        <v>14</v>
      </c>
    </row>
    <row r="289" spans="1:5">
      <c r="A289" s="371">
        <v>76</v>
      </c>
      <c r="B289" s="371" t="s">
        <v>103</v>
      </c>
      <c r="C289" s="371">
        <v>2024</v>
      </c>
      <c r="D289" s="371" t="s">
        <v>308</v>
      </c>
      <c r="E289" s="371">
        <v>6</v>
      </c>
    </row>
    <row r="290" spans="1:5">
      <c r="A290" s="371">
        <v>81</v>
      </c>
      <c r="B290" s="371" t="s">
        <v>104</v>
      </c>
      <c r="C290" s="371">
        <v>2024</v>
      </c>
      <c r="D290" s="371" t="s">
        <v>308</v>
      </c>
      <c r="E290" s="371">
        <v>3</v>
      </c>
    </row>
    <row r="291" spans="1:5">
      <c r="A291" s="371">
        <v>85</v>
      </c>
      <c r="B291" s="371" t="s">
        <v>105</v>
      </c>
      <c r="C291" s="371">
        <v>2024</v>
      </c>
      <c r="D291" s="371" t="s">
        <v>308</v>
      </c>
      <c r="E291" s="371">
        <v>15</v>
      </c>
    </row>
    <row r="292" spans="1:5">
      <c r="A292" s="371">
        <v>86</v>
      </c>
      <c r="B292" s="371" t="s">
        <v>106</v>
      </c>
      <c r="C292" s="371">
        <v>2024</v>
      </c>
      <c r="D292" s="371" t="s">
        <v>308</v>
      </c>
      <c r="E292" s="371">
        <v>22</v>
      </c>
    </row>
    <row r="293" spans="1:5">
      <c r="A293" s="371">
        <v>88</v>
      </c>
      <c r="B293" s="371" t="s">
        <v>107</v>
      </c>
      <c r="C293" s="371">
        <v>2024</v>
      </c>
      <c r="D293" s="371" t="s">
        <v>308</v>
      </c>
      <c r="E293" s="371">
        <v>7</v>
      </c>
    </row>
    <row r="294" spans="1:5">
      <c r="A294" s="371">
        <v>91</v>
      </c>
      <c r="B294" s="371" t="s">
        <v>108</v>
      </c>
      <c r="C294" s="371">
        <v>2024</v>
      </c>
      <c r="D294" s="371" t="s">
        <v>308</v>
      </c>
      <c r="E294" s="371">
        <v>27</v>
      </c>
    </row>
    <row r="295" spans="1:5">
      <c r="A295" s="371">
        <v>94</v>
      </c>
      <c r="B295" s="371" t="s">
        <v>109</v>
      </c>
      <c r="C295" s="371">
        <v>2024</v>
      </c>
      <c r="D295" s="371" t="s">
        <v>308</v>
      </c>
      <c r="E295" s="371">
        <v>32</v>
      </c>
    </row>
    <row r="296" spans="1:5">
      <c r="A296" s="371">
        <v>95</v>
      </c>
      <c r="B296" s="371" t="s">
        <v>110</v>
      </c>
      <c r="C296" s="371">
        <v>2024</v>
      </c>
      <c r="D296" s="371" t="s">
        <v>308</v>
      </c>
      <c r="E296" s="371">
        <v>31</v>
      </c>
    </row>
    <row r="297" spans="1:5">
      <c r="A297" s="371">
        <v>97</v>
      </c>
      <c r="B297" s="371" t="s">
        <v>111</v>
      </c>
      <c r="C297" s="371">
        <v>2024</v>
      </c>
      <c r="D297" s="371" t="s">
        <v>308</v>
      </c>
      <c r="E297" s="371">
        <v>18</v>
      </c>
    </row>
    <row r="298" spans="1:5">
      <c r="A298" s="371">
        <v>99</v>
      </c>
      <c r="B298" s="371" t="s">
        <v>112</v>
      </c>
      <c r="C298" s="371">
        <v>2024</v>
      </c>
      <c r="D298" s="371" t="s">
        <v>308</v>
      </c>
      <c r="E298" s="371">
        <v>33</v>
      </c>
    </row>
    <row r="299" spans="1:5">
      <c r="A299" s="371">
        <v>5</v>
      </c>
      <c r="B299" s="371" t="s">
        <v>79</v>
      </c>
      <c r="C299" s="371">
        <v>2023</v>
      </c>
      <c r="D299" s="371" t="s">
        <v>308</v>
      </c>
      <c r="E299" s="371">
        <v>5</v>
      </c>
    </row>
    <row r="300" spans="1:5">
      <c r="A300" s="371">
        <v>8</v>
      </c>
      <c r="B300" s="371" t="s">
        <v>81</v>
      </c>
      <c r="C300" s="371">
        <v>2023</v>
      </c>
      <c r="D300" s="371" t="s">
        <v>308</v>
      </c>
      <c r="E300" s="371">
        <v>3</v>
      </c>
    </row>
    <row r="301" spans="1:5">
      <c r="A301" s="371">
        <v>11</v>
      </c>
      <c r="B301" s="371" t="s">
        <v>82</v>
      </c>
      <c r="C301" s="371">
        <v>2023</v>
      </c>
      <c r="D301" s="371" t="s">
        <v>308</v>
      </c>
      <c r="E301" s="371">
        <v>2</v>
      </c>
    </row>
    <row r="302" spans="1:5">
      <c r="A302" s="371">
        <v>13</v>
      </c>
      <c r="B302" s="371" t="s">
        <v>83</v>
      </c>
      <c r="C302" s="371">
        <v>2023</v>
      </c>
      <c r="D302" s="371" t="s">
        <v>308</v>
      </c>
      <c r="E302" s="371">
        <v>23</v>
      </c>
    </row>
    <row r="303" spans="1:5">
      <c r="A303" s="371">
        <v>15</v>
      </c>
      <c r="B303" s="371" t="s">
        <v>84</v>
      </c>
      <c r="C303" s="371">
        <v>2023</v>
      </c>
      <c r="D303" s="371" t="s">
        <v>308</v>
      </c>
      <c r="E303" s="371">
        <v>16</v>
      </c>
    </row>
    <row r="304" spans="1:5">
      <c r="A304" s="371">
        <v>17</v>
      </c>
      <c r="B304" s="371" t="s">
        <v>85</v>
      </c>
      <c r="C304" s="371">
        <v>2023</v>
      </c>
      <c r="D304" s="371" t="s">
        <v>308</v>
      </c>
      <c r="E304" s="371">
        <v>15</v>
      </c>
    </row>
    <row r="305" spans="1:5">
      <c r="A305" s="371">
        <v>18</v>
      </c>
      <c r="B305" s="371" t="s">
        <v>86</v>
      </c>
      <c r="C305" s="371">
        <v>2023</v>
      </c>
      <c r="D305" s="371" t="s">
        <v>308</v>
      </c>
      <c r="E305" s="371">
        <v>14</v>
      </c>
    </row>
    <row r="306" spans="1:5">
      <c r="A306" s="371">
        <v>19</v>
      </c>
      <c r="B306" s="371" t="s">
        <v>87</v>
      </c>
      <c r="C306" s="371">
        <v>2023</v>
      </c>
      <c r="D306" s="371" t="s">
        <v>308</v>
      </c>
      <c r="E306" s="371">
        <v>26</v>
      </c>
    </row>
    <row r="307" spans="1:5">
      <c r="A307" s="371">
        <v>20</v>
      </c>
      <c r="B307" s="371" t="s">
        <v>88</v>
      </c>
      <c r="C307" s="371">
        <v>2023</v>
      </c>
      <c r="D307" s="371" t="s">
        <v>308</v>
      </c>
      <c r="E307" s="371">
        <v>21</v>
      </c>
    </row>
    <row r="308" spans="1:5">
      <c r="A308" s="371">
        <v>23</v>
      </c>
      <c r="B308" s="371" t="s">
        <v>89</v>
      </c>
      <c r="C308" s="371">
        <v>2023</v>
      </c>
      <c r="D308" s="371" t="s">
        <v>308</v>
      </c>
      <c r="E308" s="371">
        <v>27</v>
      </c>
    </row>
    <row r="309" spans="1:5">
      <c r="A309" s="371">
        <v>25</v>
      </c>
      <c r="B309" s="371" t="s">
        <v>90</v>
      </c>
      <c r="C309" s="371">
        <v>2023</v>
      </c>
      <c r="D309" s="371" t="s">
        <v>308</v>
      </c>
      <c r="E309" s="371">
        <v>7</v>
      </c>
    </row>
    <row r="310" spans="1:5">
      <c r="A310" s="371">
        <v>27</v>
      </c>
      <c r="B310" s="371" t="s">
        <v>91</v>
      </c>
      <c r="C310" s="371">
        <v>2023</v>
      </c>
      <c r="D310" s="371" t="s">
        <v>308</v>
      </c>
      <c r="E310" s="371">
        <v>19</v>
      </c>
    </row>
    <row r="311" spans="1:5">
      <c r="A311" s="371">
        <v>41</v>
      </c>
      <c r="B311" s="371" t="s">
        <v>92</v>
      </c>
      <c r="C311" s="371">
        <v>2023</v>
      </c>
      <c r="D311" s="371" t="s">
        <v>308</v>
      </c>
      <c r="E311" s="371">
        <v>8</v>
      </c>
    </row>
    <row r="312" spans="1:5">
      <c r="A312" s="371">
        <v>44</v>
      </c>
      <c r="B312" s="371" t="s">
        <v>93</v>
      </c>
      <c r="C312" s="371">
        <v>2023</v>
      </c>
      <c r="D312" s="371" t="s">
        <v>308</v>
      </c>
      <c r="E312" s="371">
        <v>25</v>
      </c>
    </row>
    <row r="313" spans="1:5">
      <c r="A313" s="371">
        <v>47</v>
      </c>
      <c r="B313" s="371" t="s">
        <v>94</v>
      </c>
      <c r="C313" s="371">
        <v>2023</v>
      </c>
      <c r="D313" s="371" t="s">
        <v>308</v>
      </c>
      <c r="E313" s="371">
        <v>24</v>
      </c>
    </row>
    <row r="314" spans="1:5">
      <c r="A314" s="371">
        <v>50</v>
      </c>
      <c r="B314" s="371" t="s">
        <v>95</v>
      </c>
      <c r="C314" s="371">
        <v>2023</v>
      </c>
      <c r="D314" s="371" t="s">
        <v>308</v>
      </c>
      <c r="E314" s="371">
        <v>18</v>
      </c>
    </row>
    <row r="315" spans="1:5">
      <c r="A315" s="371">
        <v>52</v>
      </c>
      <c r="B315" s="371" t="s">
        <v>96</v>
      </c>
      <c r="C315" s="371">
        <v>2023</v>
      </c>
      <c r="D315" s="371" t="s">
        <v>308</v>
      </c>
      <c r="E315" s="371">
        <v>17</v>
      </c>
    </row>
    <row r="316" spans="1:5">
      <c r="A316" s="371">
        <v>54</v>
      </c>
      <c r="B316" s="371" t="s">
        <v>97</v>
      </c>
      <c r="C316" s="371">
        <v>2023</v>
      </c>
      <c r="D316" s="371" t="s">
        <v>308</v>
      </c>
      <c r="E316" s="371">
        <v>11</v>
      </c>
    </row>
    <row r="317" spans="1:5">
      <c r="A317" s="371">
        <v>63</v>
      </c>
      <c r="B317" s="371" t="s">
        <v>98</v>
      </c>
      <c r="C317" s="371">
        <v>2023</v>
      </c>
      <c r="D317" s="371" t="s">
        <v>308</v>
      </c>
      <c r="E317" s="371">
        <v>10</v>
      </c>
    </row>
    <row r="318" spans="1:5">
      <c r="A318" s="371">
        <v>66</v>
      </c>
      <c r="B318" s="371" t="s">
        <v>99</v>
      </c>
      <c r="C318" s="371">
        <v>2023</v>
      </c>
      <c r="D318" s="371" t="s">
        <v>308</v>
      </c>
      <c r="E318" s="371">
        <v>1</v>
      </c>
    </row>
    <row r="319" spans="1:5">
      <c r="A319" s="371">
        <v>68</v>
      </c>
      <c r="B319" s="371" t="s">
        <v>100</v>
      </c>
      <c r="C319" s="371">
        <v>2023</v>
      </c>
      <c r="D319" s="371" t="s">
        <v>308</v>
      </c>
      <c r="E319" s="371">
        <v>13</v>
      </c>
    </row>
    <row r="320" spans="1:5">
      <c r="A320" s="371">
        <v>70</v>
      </c>
      <c r="B320" s="371" t="s">
        <v>101</v>
      </c>
      <c r="C320" s="371">
        <v>2023</v>
      </c>
      <c r="D320" s="371" t="s">
        <v>308</v>
      </c>
      <c r="E320" s="371">
        <v>28</v>
      </c>
    </row>
    <row r="321" spans="1:5">
      <c r="A321" s="371">
        <v>73</v>
      </c>
      <c r="B321" s="371" t="s">
        <v>102</v>
      </c>
      <c r="C321" s="371">
        <v>2023</v>
      </c>
      <c r="D321" s="371" t="s">
        <v>308</v>
      </c>
      <c r="E321" s="371">
        <v>12</v>
      </c>
    </row>
    <row r="322" spans="1:5">
      <c r="A322" s="371">
        <v>76</v>
      </c>
      <c r="B322" s="371" t="s">
        <v>103</v>
      </c>
      <c r="C322" s="371">
        <v>2023</v>
      </c>
      <c r="D322" s="371" t="s">
        <v>308</v>
      </c>
      <c r="E322" s="371">
        <v>6</v>
      </c>
    </row>
    <row r="323" spans="1:5">
      <c r="A323" s="371">
        <v>81</v>
      </c>
      <c r="B323" s="371" t="s">
        <v>104</v>
      </c>
      <c r="C323" s="371">
        <v>2023</v>
      </c>
      <c r="D323" s="371" t="s">
        <v>308</v>
      </c>
      <c r="E323" s="371">
        <v>9</v>
      </c>
    </row>
    <row r="324" spans="1:5">
      <c r="A324" s="371">
        <v>85</v>
      </c>
      <c r="B324" s="371" t="s">
        <v>105</v>
      </c>
      <c r="C324" s="371">
        <v>2023</v>
      </c>
      <c r="D324" s="371" t="s">
        <v>308</v>
      </c>
      <c r="E324" s="371">
        <v>4</v>
      </c>
    </row>
    <row r="325" spans="1:5">
      <c r="A325" s="371">
        <v>86</v>
      </c>
      <c r="B325" s="371" t="s">
        <v>106</v>
      </c>
      <c r="C325" s="371">
        <v>2023</v>
      </c>
      <c r="D325" s="371" t="s">
        <v>308</v>
      </c>
      <c r="E325" s="371">
        <v>22</v>
      </c>
    </row>
    <row r="326" spans="1:5">
      <c r="A326" s="371">
        <v>88</v>
      </c>
      <c r="B326" s="371" t="s">
        <v>107</v>
      </c>
      <c r="C326" s="371">
        <v>2023</v>
      </c>
      <c r="D326" s="371" t="s">
        <v>308</v>
      </c>
      <c r="E326" s="371">
        <v>20</v>
      </c>
    </row>
    <row r="327" spans="1:5">
      <c r="A327" s="371">
        <v>91</v>
      </c>
      <c r="B327" s="371" t="s">
        <v>108</v>
      </c>
      <c r="C327" s="371">
        <v>2023</v>
      </c>
      <c r="D327" s="371" t="s">
        <v>308</v>
      </c>
      <c r="E327" s="371">
        <v>30</v>
      </c>
    </row>
    <row r="328" spans="1:5">
      <c r="A328" s="371">
        <v>94</v>
      </c>
      <c r="B328" s="371" t="s">
        <v>109</v>
      </c>
      <c r="C328" s="371">
        <v>2023</v>
      </c>
      <c r="D328" s="371" t="s">
        <v>308</v>
      </c>
      <c r="E328" s="371">
        <v>32</v>
      </c>
    </row>
    <row r="329" spans="1:5">
      <c r="A329" s="371">
        <v>95</v>
      </c>
      <c r="B329" s="371" t="s">
        <v>110</v>
      </c>
      <c r="C329" s="371">
        <v>2023</v>
      </c>
      <c r="D329" s="371" t="s">
        <v>308</v>
      </c>
      <c r="E329" s="371">
        <v>29</v>
      </c>
    </row>
    <row r="330" spans="1:5">
      <c r="A330" s="371">
        <v>97</v>
      </c>
      <c r="B330" s="371" t="s">
        <v>111</v>
      </c>
      <c r="C330" s="371">
        <v>2023</v>
      </c>
      <c r="D330" s="371" t="s">
        <v>308</v>
      </c>
      <c r="E330" s="371">
        <v>31</v>
      </c>
    </row>
    <row r="331" spans="1:5">
      <c r="A331" s="371">
        <v>99</v>
      </c>
      <c r="B331" s="371" t="s">
        <v>112</v>
      </c>
      <c r="C331" s="371">
        <v>2023</v>
      </c>
      <c r="D331" s="371" t="s">
        <v>308</v>
      </c>
      <c r="E331" s="371">
        <v>33</v>
      </c>
    </row>
    <row r="332" spans="1:5">
      <c r="A332" s="371">
        <v>5</v>
      </c>
      <c r="B332" s="371" t="s">
        <v>79</v>
      </c>
      <c r="C332" s="371">
        <v>2024</v>
      </c>
      <c r="D332" s="371" t="s">
        <v>28</v>
      </c>
      <c r="E332" s="371">
        <v>17</v>
      </c>
    </row>
    <row r="333" spans="1:5">
      <c r="A333" s="371">
        <v>8</v>
      </c>
      <c r="B333" s="371" t="s">
        <v>81</v>
      </c>
      <c r="C333" s="371">
        <v>2024</v>
      </c>
      <c r="D333" s="371" t="s">
        <v>28</v>
      </c>
      <c r="E333" s="371">
        <v>14</v>
      </c>
    </row>
    <row r="334" spans="1:5">
      <c r="A334" s="371">
        <v>11</v>
      </c>
      <c r="B334" s="371" t="s">
        <v>82</v>
      </c>
      <c r="C334" s="371">
        <v>2024</v>
      </c>
      <c r="D334" s="371" t="s">
        <v>28</v>
      </c>
      <c r="E334" s="371">
        <v>2</v>
      </c>
    </row>
    <row r="335" spans="1:5">
      <c r="A335" s="371">
        <v>13</v>
      </c>
      <c r="B335" s="371" t="s">
        <v>83</v>
      </c>
      <c r="C335" s="371">
        <v>2024</v>
      </c>
      <c r="D335" s="371" t="s">
        <v>28</v>
      </c>
      <c r="E335" s="371">
        <v>26</v>
      </c>
    </row>
    <row r="336" spans="1:5">
      <c r="A336" s="371">
        <v>15</v>
      </c>
      <c r="B336" s="371" t="s">
        <v>84</v>
      </c>
      <c r="C336" s="371">
        <v>2024</v>
      </c>
      <c r="D336" s="371" t="s">
        <v>28</v>
      </c>
      <c r="E336" s="371">
        <v>4</v>
      </c>
    </row>
    <row r="337" spans="1:5">
      <c r="A337" s="371">
        <v>17</v>
      </c>
      <c r="B337" s="371" t="s">
        <v>85</v>
      </c>
      <c r="C337" s="371">
        <v>2024</v>
      </c>
      <c r="D337" s="371" t="s">
        <v>28</v>
      </c>
      <c r="E337" s="371">
        <v>22</v>
      </c>
    </row>
    <row r="338" spans="1:5">
      <c r="A338" s="371">
        <v>18</v>
      </c>
      <c r="B338" s="371" t="s">
        <v>86</v>
      </c>
      <c r="C338" s="371">
        <v>2024</v>
      </c>
      <c r="D338" s="371" t="s">
        <v>28</v>
      </c>
      <c r="E338" s="371">
        <v>20</v>
      </c>
    </row>
    <row r="339" spans="1:5">
      <c r="A339" s="371">
        <v>19</v>
      </c>
      <c r="B339" s="371" t="s">
        <v>87</v>
      </c>
      <c r="C339" s="371">
        <v>2024</v>
      </c>
      <c r="D339" s="371" t="s">
        <v>28</v>
      </c>
      <c r="E339" s="371">
        <v>29</v>
      </c>
    </row>
    <row r="340" spans="1:5">
      <c r="A340" s="371">
        <v>20</v>
      </c>
      <c r="B340" s="371" t="s">
        <v>88</v>
      </c>
      <c r="C340" s="371">
        <v>2024</v>
      </c>
      <c r="D340" s="371" t="s">
        <v>28</v>
      </c>
      <c r="E340" s="371">
        <v>18</v>
      </c>
    </row>
    <row r="341" spans="1:5">
      <c r="A341" s="371">
        <v>23</v>
      </c>
      <c r="B341" s="371" t="s">
        <v>89</v>
      </c>
      <c r="C341" s="371">
        <v>2024</v>
      </c>
      <c r="D341" s="371" t="s">
        <v>28</v>
      </c>
      <c r="E341" s="371">
        <v>27</v>
      </c>
    </row>
    <row r="342" spans="1:5">
      <c r="A342" s="371">
        <v>25</v>
      </c>
      <c r="B342" s="371" t="s">
        <v>90</v>
      </c>
      <c r="C342" s="371">
        <v>2024</v>
      </c>
      <c r="D342" s="371" t="s">
        <v>28</v>
      </c>
      <c r="E342" s="371">
        <v>9</v>
      </c>
    </row>
    <row r="343" spans="1:5">
      <c r="A343" s="371">
        <v>27</v>
      </c>
      <c r="B343" s="371" t="s">
        <v>91</v>
      </c>
      <c r="C343" s="371">
        <v>2024</v>
      </c>
      <c r="D343" s="371" t="s">
        <v>28</v>
      </c>
      <c r="E343" s="371">
        <v>32</v>
      </c>
    </row>
    <row r="344" spans="1:5">
      <c r="A344" s="371">
        <v>41</v>
      </c>
      <c r="B344" s="371" t="s">
        <v>92</v>
      </c>
      <c r="C344" s="371">
        <v>2024</v>
      </c>
      <c r="D344" s="371" t="s">
        <v>28</v>
      </c>
      <c r="E344" s="371">
        <v>24</v>
      </c>
    </row>
    <row r="345" spans="1:5">
      <c r="A345" s="371">
        <v>44</v>
      </c>
      <c r="B345" s="371" t="s">
        <v>93</v>
      </c>
      <c r="C345" s="371">
        <v>2024</v>
      </c>
      <c r="D345" s="371" t="s">
        <v>28</v>
      </c>
      <c r="E345" s="371">
        <v>25</v>
      </c>
    </row>
    <row r="346" spans="1:5">
      <c r="A346" s="371">
        <v>47</v>
      </c>
      <c r="B346" s="371" t="s">
        <v>94</v>
      </c>
      <c r="C346" s="371">
        <v>2024</v>
      </c>
      <c r="D346" s="371" t="s">
        <v>28</v>
      </c>
      <c r="E346" s="371">
        <v>21</v>
      </c>
    </row>
    <row r="347" spans="1:5">
      <c r="A347" s="371">
        <v>50</v>
      </c>
      <c r="B347" s="371" t="s">
        <v>95</v>
      </c>
      <c r="C347" s="371">
        <v>2024</v>
      </c>
      <c r="D347" s="371" t="s">
        <v>28</v>
      </c>
      <c r="E347" s="371">
        <v>7</v>
      </c>
    </row>
    <row r="348" spans="1:5">
      <c r="A348" s="371">
        <v>52</v>
      </c>
      <c r="B348" s="371" t="s">
        <v>96</v>
      </c>
      <c r="C348" s="371">
        <v>2024</v>
      </c>
      <c r="D348" s="371" t="s">
        <v>28</v>
      </c>
      <c r="E348" s="371">
        <v>30</v>
      </c>
    </row>
    <row r="349" spans="1:5">
      <c r="A349" s="371">
        <v>54</v>
      </c>
      <c r="B349" s="371" t="s">
        <v>97</v>
      </c>
      <c r="C349" s="371">
        <v>2024</v>
      </c>
      <c r="D349" s="371" t="s">
        <v>28</v>
      </c>
      <c r="E349" s="371">
        <v>11</v>
      </c>
    </row>
    <row r="350" spans="1:5">
      <c r="A350" s="371">
        <v>63</v>
      </c>
      <c r="B350" s="371" t="s">
        <v>98</v>
      </c>
      <c r="C350" s="371">
        <v>2024</v>
      </c>
      <c r="D350" s="371" t="s">
        <v>28</v>
      </c>
      <c r="E350" s="371">
        <v>16</v>
      </c>
    </row>
    <row r="351" spans="1:5">
      <c r="A351" s="371">
        <v>66</v>
      </c>
      <c r="B351" s="371" t="s">
        <v>99</v>
      </c>
      <c r="C351" s="371">
        <v>2024</v>
      </c>
      <c r="D351" s="371" t="s">
        <v>28</v>
      </c>
      <c r="E351" s="371">
        <v>19</v>
      </c>
    </row>
    <row r="352" spans="1:5">
      <c r="A352" s="371">
        <v>68</v>
      </c>
      <c r="B352" s="371" t="s">
        <v>100</v>
      </c>
      <c r="C352" s="371">
        <v>2024</v>
      </c>
      <c r="D352" s="371" t="s">
        <v>28</v>
      </c>
      <c r="E352" s="371">
        <v>12</v>
      </c>
    </row>
    <row r="353" spans="1:5">
      <c r="A353" s="371">
        <v>70</v>
      </c>
      <c r="B353" s="371" t="s">
        <v>101</v>
      </c>
      <c r="C353" s="371">
        <v>2024</v>
      </c>
      <c r="D353" s="371" t="s">
        <v>28</v>
      </c>
      <c r="E353" s="371">
        <v>28</v>
      </c>
    </row>
    <row r="354" spans="1:5">
      <c r="A354" s="371">
        <v>73</v>
      </c>
      <c r="B354" s="371" t="s">
        <v>102</v>
      </c>
      <c r="C354" s="371">
        <v>2024</v>
      </c>
      <c r="D354" s="371" t="s">
        <v>28</v>
      </c>
      <c r="E354" s="371">
        <v>15</v>
      </c>
    </row>
    <row r="355" spans="1:5">
      <c r="A355" s="371">
        <v>76</v>
      </c>
      <c r="B355" s="371" t="s">
        <v>103</v>
      </c>
      <c r="C355" s="371">
        <v>2024</v>
      </c>
      <c r="D355" s="371" t="s">
        <v>28</v>
      </c>
      <c r="E355" s="371">
        <v>8</v>
      </c>
    </row>
    <row r="356" spans="1:5">
      <c r="A356" s="371">
        <v>81</v>
      </c>
      <c r="B356" s="371" t="s">
        <v>104</v>
      </c>
      <c r="C356" s="371">
        <v>2024</v>
      </c>
      <c r="D356" s="371" t="s">
        <v>28</v>
      </c>
      <c r="E356" s="371">
        <v>31</v>
      </c>
    </row>
    <row r="357" spans="1:5">
      <c r="A357" s="371">
        <v>85</v>
      </c>
      <c r="B357" s="371" t="s">
        <v>105</v>
      </c>
      <c r="C357" s="371">
        <v>2024</v>
      </c>
      <c r="D357" s="371" t="s">
        <v>28</v>
      </c>
      <c r="E357" s="371">
        <v>10</v>
      </c>
    </row>
    <row r="358" spans="1:5">
      <c r="A358" s="371">
        <v>86</v>
      </c>
      <c r="B358" s="371" t="s">
        <v>106</v>
      </c>
      <c r="C358" s="371">
        <v>2024</v>
      </c>
      <c r="D358" s="371" t="s">
        <v>28</v>
      </c>
      <c r="E358" s="371">
        <v>33</v>
      </c>
    </row>
    <row r="359" spans="1:5">
      <c r="A359" s="371">
        <v>88</v>
      </c>
      <c r="B359" s="371" t="s">
        <v>107</v>
      </c>
      <c r="C359" s="371">
        <v>2024</v>
      </c>
      <c r="D359" s="371" t="s">
        <v>28</v>
      </c>
      <c r="E359" s="371">
        <v>5</v>
      </c>
    </row>
    <row r="360" spans="1:5">
      <c r="A360" s="371">
        <v>91</v>
      </c>
      <c r="B360" s="371" t="s">
        <v>108</v>
      </c>
      <c r="C360" s="371">
        <v>2024</v>
      </c>
      <c r="D360" s="371" t="s">
        <v>28</v>
      </c>
      <c r="E360" s="371">
        <v>3</v>
      </c>
    </row>
    <row r="361" spans="1:5">
      <c r="A361" s="371">
        <v>94</v>
      </c>
      <c r="B361" s="371" t="s">
        <v>109</v>
      </c>
      <c r="C361" s="371">
        <v>2024</v>
      </c>
      <c r="D361" s="371" t="s">
        <v>28</v>
      </c>
      <c r="E361" s="371">
        <v>6</v>
      </c>
    </row>
    <row r="362" spans="1:5">
      <c r="A362" s="371">
        <v>95</v>
      </c>
      <c r="B362" s="371" t="s">
        <v>110</v>
      </c>
      <c r="C362" s="371">
        <v>2024</v>
      </c>
      <c r="D362" s="371" t="s">
        <v>28</v>
      </c>
      <c r="E362" s="371">
        <v>13</v>
      </c>
    </row>
    <row r="363" spans="1:5">
      <c r="A363" s="371">
        <v>97</v>
      </c>
      <c r="B363" s="371" t="s">
        <v>111</v>
      </c>
      <c r="C363" s="371">
        <v>2024</v>
      </c>
      <c r="D363" s="371" t="s">
        <v>28</v>
      </c>
      <c r="E363" s="371">
        <v>1</v>
      </c>
    </row>
    <row r="364" spans="1:5">
      <c r="A364" s="371">
        <v>99</v>
      </c>
      <c r="B364" s="371" t="s">
        <v>112</v>
      </c>
      <c r="C364" s="371">
        <v>2024</v>
      </c>
      <c r="D364" s="371" t="s">
        <v>28</v>
      </c>
      <c r="E364" s="371">
        <v>23</v>
      </c>
    </row>
    <row r="365" spans="1:5">
      <c r="A365" s="371">
        <v>5</v>
      </c>
      <c r="B365" s="371" t="s">
        <v>79</v>
      </c>
      <c r="C365" s="371">
        <v>2023</v>
      </c>
      <c r="D365" s="371" t="s">
        <v>28</v>
      </c>
      <c r="E365" s="371">
        <v>15</v>
      </c>
    </row>
    <row r="366" spans="1:5">
      <c r="A366" s="371">
        <v>8</v>
      </c>
      <c r="B366" s="371" t="s">
        <v>81</v>
      </c>
      <c r="C366" s="371">
        <v>2023</v>
      </c>
      <c r="D366" s="371" t="s">
        <v>28</v>
      </c>
      <c r="E366" s="371">
        <v>20</v>
      </c>
    </row>
    <row r="367" spans="1:5">
      <c r="A367" s="371">
        <v>11</v>
      </c>
      <c r="B367" s="371" t="s">
        <v>82</v>
      </c>
      <c r="C367" s="371">
        <v>2023</v>
      </c>
      <c r="D367" s="371" t="s">
        <v>28</v>
      </c>
      <c r="E367" s="371">
        <v>4</v>
      </c>
    </row>
    <row r="368" spans="1:5">
      <c r="A368" s="371">
        <v>13</v>
      </c>
      <c r="B368" s="371" t="s">
        <v>83</v>
      </c>
      <c r="C368" s="371">
        <v>2023</v>
      </c>
      <c r="D368" s="371" t="s">
        <v>28</v>
      </c>
      <c r="E368" s="371">
        <v>23</v>
      </c>
    </row>
    <row r="369" spans="1:5">
      <c r="A369" s="371">
        <v>15</v>
      </c>
      <c r="B369" s="371" t="s">
        <v>84</v>
      </c>
      <c r="C369" s="371">
        <v>2023</v>
      </c>
      <c r="D369" s="371" t="s">
        <v>28</v>
      </c>
      <c r="E369" s="371">
        <v>11</v>
      </c>
    </row>
    <row r="370" spans="1:5">
      <c r="A370" s="371">
        <v>17</v>
      </c>
      <c r="B370" s="371" t="s">
        <v>85</v>
      </c>
      <c r="C370" s="371">
        <v>2023</v>
      </c>
      <c r="D370" s="371" t="s">
        <v>28</v>
      </c>
      <c r="E370" s="371">
        <v>19</v>
      </c>
    </row>
    <row r="371" spans="1:5">
      <c r="A371" s="371">
        <v>18</v>
      </c>
      <c r="B371" s="371" t="s">
        <v>86</v>
      </c>
      <c r="C371" s="371">
        <v>2023</v>
      </c>
      <c r="D371" s="371" t="s">
        <v>28</v>
      </c>
      <c r="E371" s="371">
        <v>22</v>
      </c>
    </row>
    <row r="372" spans="1:5">
      <c r="A372" s="371">
        <v>19</v>
      </c>
      <c r="B372" s="371" t="s">
        <v>87</v>
      </c>
      <c r="C372" s="371">
        <v>2023</v>
      </c>
      <c r="D372" s="371" t="s">
        <v>28</v>
      </c>
      <c r="E372" s="371">
        <v>32</v>
      </c>
    </row>
    <row r="373" spans="1:5">
      <c r="A373" s="371">
        <v>20</v>
      </c>
      <c r="B373" s="371" t="s">
        <v>88</v>
      </c>
      <c r="C373" s="371">
        <v>2023</v>
      </c>
      <c r="D373" s="371" t="s">
        <v>28</v>
      </c>
      <c r="E373" s="371">
        <v>18</v>
      </c>
    </row>
    <row r="374" spans="1:5">
      <c r="A374" s="371">
        <v>23</v>
      </c>
      <c r="B374" s="371" t="s">
        <v>89</v>
      </c>
      <c r="C374" s="371">
        <v>2023</v>
      </c>
      <c r="D374" s="371" t="s">
        <v>28</v>
      </c>
      <c r="E374" s="371">
        <v>33</v>
      </c>
    </row>
    <row r="375" spans="1:5">
      <c r="A375" s="371">
        <v>25</v>
      </c>
      <c r="B375" s="371" t="s">
        <v>90</v>
      </c>
      <c r="C375" s="371">
        <v>2023</v>
      </c>
      <c r="D375" s="371" t="s">
        <v>28</v>
      </c>
      <c r="E375" s="371">
        <v>5</v>
      </c>
    </row>
    <row r="376" spans="1:5">
      <c r="A376" s="371">
        <v>27</v>
      </c>
      <c r="B376" s="371" t="s">
        <v>91</v>
      </c>
      <c r="C376" s="371">
        <v>2023</v>
      </c>
      <c r="D376" s="371" t="s">
        <v>28</v>
      </c>
      <c r="E376" s="371">
        <v>30</v>
      </c>
    </row>
    <row r="377" spans="1:5">
      <c r="A377" s="371">
        <v>41</v>
      </c>
      <c r="B377" s="371" t="s">
        <v>92</v>
      </c>
      <c r="C377" s="371">
        <v>2023</v>
      </c>
      <c r="D377" s="371" t="s">
        <v>28</v>
      </c>
      <c r="E377" s="371">
        <v>21</v>
      </c>
    </row>
    <row r="378" spans="1:5">
      <c r="A378" s="371">
        <v>44</v>
      </c>
      <c r="B378" s="371" t="s">
        <v>93</v>
      </c>
      <c r="C378" s="371">
        <v>2023</v>
      </c>
      <c r="D378" s="371" t="s">
        <v>28</v>
      </c>
      <c r="E378" s="371">
        <v>7</v>
      </c>
    </row>
    <row r="379" spans="1:5">
      <c r="A379" s="371">
        <v>47</v>
      </c>
      <c r="B379" s="371" t="s">
        <v>94</v>
      </c>
      <c r="C379" s="371">
        <v>2023</v>
      </c>
      <c r="D379" s="371" t="s">
        <v>28</v>
      </c>
      <c r="E379" s="371">
        <v>27</v>
      </c>
    </row>
    <row r="380" spans="1:5">
      <c r="A380" s="371">
        <v>50</v>
      </c>
      <c r="B380" s="371" t="s">
        <v>95</v>
      </c>
      <c r="C380" s="371">
        <v>2023</v>
      </c>
      <c r="D380" s="371" t="s">
        <v>28</v>
      </c>
      <c r="E380" s="371">
        <v>12</v>
      </c>
    </row>
    <row r="381" spans="1:5">
      <c r="A381" s="371">
        <v>52</v>
      </c>
      <c r="B381" s="371" t="s">
        <v>96</v>
      </c>
      <c r="C381" s="371">
        <v>2023</v>
      </c>
      <c r="D381" s="371" t="s">
        <v>28</v>
      </c>
      <c r="E381" s="371">
        <v>28</v>
      </c>
    </row>
    <row r="382" spans="1:5">
      <c r="A382" s="371">
        <v>54</v>
      </c>
      <c r="B382" s="371" t="s">
        <v>97</v>
      </c>
      <c r="C382" s="371">
        <v>2023</v>
      </c>
      <c r="D382" s="371" t="s">
        <v>28</v>
      </c>
      <c r="E382" s="371">
        <v>17</v>
      </c>
    </row>
    <row r="383" spans="1:5">
      <c r="A383" s="371">
        <v>63</v>
      </c>
      <c r="B383" s="371" t="s">
        <v>98</v>
      </c>
      <c r="C383" s="371">
        <v>2023</v>
      </c>
      <c r="D383" s="371" t="s">
        <v>28</v>
      </c>
      <c r="E383" s="371">
        <v>13</v>
      </c>
    </row>
    <row r="384" spans="1:5">
      <c r="A384" s="371">
        <v>66</v>
      </c>
      <c r="B384" s="371" t="s">
        <v>99</v>
      </c>
      <c r="C384" s="371">
        <v>2023</v>
      </c>
      <c r="D384" s="371" t="s">
        <v>28</v>
      </c>
      <c r="E384" s="371">
        <v>14</v>
      </c>
    </row>
    <row r="385" spans="1:5">
      <c r="A385" s="371">
        <v>68</v>
      </c>
      <c r="B385" s="371" t="s">
        <v>100</v>
      </c>
      <c r="C385" s="371">
        <v>2023</v>
      </c>
      <c r="D385" s="371" t="s">
        <v>28</v>
      </c>
      <c r="E385" s="371">
        <v>25</v>
      </c>
    </row>
    <row r="386" spans="1:5">
      <c r="A386" s="371">
        <v>70</v>
      </c>
      <c r="B386" s="371" t="s">
        <v>101</v>
      </c>
      <c r="C386" s="371">
        <v>2023</v>
      </c>
      <c r="D386" s="371" t="s">
        <v>28</v>
      </c>
      <c r="E386" s="371">
        <v>29</v>
      </c>
    </row>
    <row r="387" spans="1:5">
      <c r="A387" s="371">
        <v>73</v>
      </c>
      <c r="B387" s="371" t="s">
        <v>102</v>
      </c>
      <c r="C387" s="371">
        <v>2023</v>
      </c>
      <c r="D387" s="371" t="s">
        <v>28</v>
      </c>
      <c r="E387" s="371">
        <v>10</v>
      </c>
    </row>
    <row r="388" spans="1:5">
      <c r="A388" s="371">
        <v>76</v>
      </c>
      <c r="B388" s="371" t="s">
        <v>103</v>
      </c>
      <c r="C388" s="371">
        <v>2023</v>
      </c>
      <c r="D388" s="371" t="s">
        <v>28</v>
      </c>
      <c r="E388" s="371">
        <v>9</v>
      </c>
    </row>
    <row r="389" spans="1:5">
      <c r="A389" s="371">
        <v>81</v>
      </c>
      <c r="B389" s="371" t="s">
        <v>104</v>
      </c>
      <c r="C389" s="371">
        <v>2023</v>
      </c>
      <c r="D389" s="371" t="s">
        <v>28</v>
      </c>
      <c r="E389" s="371">
        <v>26</v>
      </c>
    </row>
    <row r="390" spans="1:5">
      <c r="A390" s="371">
        <v>85</v>
      </c>
      <c r="B390" s="371" t="s">
        <v>105</v>
      </c>
      <c r="C390" s="371">
        <v>2023</v>
      </c>
      <c r="D390" s="371" t="s">
        <v>28</v>
      </c>
      <c r="E390" s="371">
        <v>8</v>
      </c>
    </row>
    <row r="391" spans="1:5">
      <c r="A391" s="371">
        <v>86</v>
      </c>
      <c r="B391" s="371" t="s">
        <v>106</v>
      </c>
      <c r="C391" s="371">
        <v>2023</v>
      </c>
      <c r="D391" s="371" t="s">
        <v>28</v>
      </c>
      <c r="E391" s="371">
        <v>31</v>
      </c>
    </row>
    <row r="392" spans="1:5">
      <c r="A392" s="371">
        <v>88</v>
      </c>
      <c r="B392" s="371" t="s">
        <v>107</v>
      </c>
      <c r="C392" s="371">
        <v>2023</v>
      </c>
      <c r="D392" s="371" t="s">
        <v>28</v>
      </c>
      <c r="E392" s="371">
        <v>3</v>
      </c>
    </row>
    <row r="393" spans="1:5">
      <c r="A393" s="371">
        <v>91</v>
      </c>
      <c r="B393" s="371" t="s">
        <v>108</v>
      </c>
      <c r="C393" s="371">
        <v>2023</v>
      </c>
      <c r="D393" s="371" t="s">
        <v>28</v>
      </c>
      <c r="E393" s="371">
        <v>6</v>
      </c>
    </row>
    <row r="394" spans="1:5">
      <c r="A394" s="371">
        <v>94</v>
      </c>
      <c r="B394" s="371" t="s">
        <v>109</v>
      </c>
      <c r="C394" s="371">
        <v>2023</v>
      </c>
      <c r="D394" s="371" t="s">
        <v>28</v>
      </c>
      <c r="E394" s="371">
        <v>24</v>
      </c>
    </row>
    <row r="395" spans="1:5">
      <c r="A395" s="371">
        <v>95</v>
      </c>
      <c r="B395" s="371" t="s">
        <v>110</v>
      </c>
      <c r="C395" s="371">
        <v>2023</v>
      </c>
      <c r="D395" s="371" t="s">
        <v>28</v>
      </c>
      <c r="E395" s="371">
        <v>16</v>
      </c>
    </row>
    <row r="396" spans="1:5">
      <c r="A396" s="371">
        <v>97</v>
      </c>
      <c r="B396" s="371" t="s">
        <v>111</v>
      </c>
      <c r="C396" s="371">
        <v>2023</v>
      </c>
      <c r="D396" s="371" t="s">
        <v>28</v>
      </c>
      <c r="E396" s="371">
        <v>1</v>
      </c>
    </row>
    <row r="397" spans="1:5">
      <c r="A397" s="371">
        <v>99</v>
      </c>
      <c r="B397" s="371" t="s">
        <v>112</v>
      </c>
      <c r="C397" s="371">
        <v>2023</v>
      </c>
      <c r="D397" s="371" t="s">
        <v>28</v>
      </c>
      <c r="E397" s="371">
        <v>2</v>
      </c>
    </row>
    <row r="398" spans="1:5">
      <c r="A398" s="371">
        <v>5</v>
      </c>
      <c r="B398" s="371" t="s">
        <v>79</v>
      </c>
      <c r="C398" s="371">
        <v>2024</v>
      </c>
      <c r="D398" s="371" t="s">
        <v>30</v>
      </c>
      <c r="E398" s="371">
        <v>14</v>
      </c>
    </row>
    <row r="399" spans="1:5">
      <c r="A399" s="371">
        <v>8</v>
      </c>
      <c r="B399" s="371" t="s">
        <v>81</v>
      </c>
      <c r="C399" s="371">
        <v>2024</v>
      </c>
      <c r="D399" s="371" t="s">
        <v>30</v>
      </c>
      <c r="E399" s="371">
        <v>15</v>
      </c>
    </row>
    <row r="400" spans="1:5">
      <c r="A400" s="371">
        <v>11</v>
      </c>
      <c r="B400" s="371" t="s">
        <v>82</v>
      </c>
      <c r="C400" s="371">
        <v>2024</v>
      </c>
      <c r="D400" s="371" t="s">
        <v>30</v>
      </c>
      <c r="E400" s="371">
        <v>6</v>
      </c>
    </row>
    <row r="401" spans="1:5">
      <c r="A401" s="371">
        <v>13</v>
      </c>
      <c r="B401" s="371" t="s">
        <v>83</v>
      </c>
      <c r="C401" s="371">
        <v>2024</v>
      </c>
      <c r="D401" s="371" t="s">
        <v>30</v>
      </c>
      <c r="E401" s="371">
        <v>12</v>
      </c>
    </row>
    <row r="402" spans="1:5">
      <c r="A402" s="371">
        <v>15</v>
      </c>
      <c r="B402" s="371" t="s">
        <v>84</v>
      </c>
      <c r="C402" s="371">
        <v>2024</v>
      </c>
      <c r="D402" s="371" t="s">
        <v>30</v>
      </c>
      <c r="E402" s="371">
        <v>2</v>
      </c>
    </row>
    <row r="403" spans="1:5">
      <c r="A403" s="371">
        <v>17</v>
      </c>
      <c r="B403" s="371" t="s">
        <v>85</v>
      </c>
      <c r="C403" s="371">
        <v>2024</v>
      </c>
      <c r="D403" s="371" t="s">
        <v>30</v>
      </c>
      <c r="E403" s="371">
        <v>16</v>
      </c>
    </row>
    <row r="404" spans="1:5">
      <c r="A404" s="371">
        <v>18</v>
      </c>
      <c r="B404" s="371" t="s">
        <v>86</v>
      </c>
      <c r="C404" s="371">
        <v>2024</v>
      </c>
      <c r="D404" s="371" t="s">
        <v>30</v>
      </c>
      <c r="E404" s="371">
        <v>27</v>
      </c>
    </row>
    <row r="405" spans="1:5">
      <c r="A405" s="371">
        <v>19</v>
      </c>
      <c r="B405" s="371" t="s">
        <v>87</v>
      </c>
      <c r="C405" s="371">
        <v>2024</v>
      </c>
      <c r="D405" s="371" t="s">
        <v>30</v>
      </c>
      <c r="E405" s="371">
        <v>8</v>
      </c>
    </row>
    <row r="406" spans="1:5">
      <c r="A406" s="371">
        <v>20</v>
      </c>
      <c r="B406" s="371" t="s">
        <v>88</v>
      </c>
      <c r="C406" s="371">
        <v>2024</v>
      </c>
      <c r="D406" s="371" t="s">
        <v>30</v>
      </c>
      <c r="E406" s="371">
        <v>23</v>
      </c>
    </row>
    <row r="407" spans="1:5">
      <c r="A407" s="371">
        <v>23</v>
      </c>
      <c r="B407" s="371" t="s">
        <v>89</v>
      </c>
      <c r="C407" s="371">
        <v>2024</v>
      </c>
      <c r="D407" s="371" t="s">
        <v>30</v>
      </c>
      <c r="E407" s="371">
        <v>19</v>
      </c>
    </row>
    <row r="408" spans="1:5">
      <c r="A408" s="371">
        <v>25</v>
      </c>
      <c r="B408" s="371" t="s">
        <v>90</v>
      </c>
      <c r="C408" s="371">
        <v>2024</v>
      </c>
      <c r="D408" s="371" t="s">
        <v>30</v>
      </c>
      <c r="E408" s="371">
        <v>1</v>
      </c>
    </row>
    <row r="409" spans="1:5">
      <c r="A409" s="371">
        <v>27</v>
      </c>
      <c r="B409" s="371" t="s">
        <v>91</v>
      </c>
      <c r="C409" s="371">
        <v>2024</v>
      </c>
      <c r="D409" s="371" t="s">
        <v>30</v>
      </c>
      <c r="E409" s="371">
        <v>33</v>
      </c>
    </row>
    <row r="410" spans="1:5">
      <c r="A410" s="371">
        <v>41</v>
      </c>
      <c r="B410" s="371" t="s">
        <v>92</v>
      </c>
      <c r="C410" s="371">
        <v>2024</v>
      </c>
      <c r="D410" s="371" t="s">
        <v>30</v>
      </c>
      <c r="E410" s="371">
        <v>3</v>
      </c>
    </row>
    <row r="411" spans="1:5">
      <c r="A411" s="371">
        <v>44</v>
      </c>
      <c r="B411" s="371" t="s">
        <v>93</v>
      </c>
      <c r="C411" s="371">
        <v>2024</v>
      </c>
      <c r="D411" s="371" t="s">
        <v>30</v>
      </c>
      <c r="E411" s="371">
        <v>28</v>
      </c>
    </row>
    <row r="412" spans="1:5">
      <c r="A412" s="371">
        <v>47</v>
      </c>
      <c r="B412" s="371" t="s">
        <v>94</v>
      </c>
      <c r="C412" s="371">
        <v>2024</v>
      </c>
      <c r="D412" s="371" t="s">
        <v>30</v>
      </c>
      <c r="E412" s="371">
        <v>17</v>
      </c>
    </row>
    <row r="413" spans="1:5">
      <c r="A413" s="371">
        <v>50</v>
      </c>
      <c r="B413" s="371" t="s">
        <v>95</v>
      </c>
      <c r="C413" s="371">
        <v>2024</v>
      </c>
      <c r="D413" s="371" t="s">
        <v>30</v>
      </c>
      <c r="E413" s="371">
        <v>21</v>
      </c>
    </row>
    <row r="414" spans="1:5">
      <c r="A414" s="371">
        <v>52</v>
      </c>
      <c r="B414" s="371" t="s">
        <v>96</v>
      </c>
      <c r="C414" s="371">
        <v>2024</v>
      </c>
      <c r="D414" s="371" t="s">
        <v>30</v>
      </c>
      <c r="E414" s="371">
        <v>7</v>
      </c>
    </row>
    <row r="415" spans="1:5">
      <c r="A415" s="371">
        <v>54</v>
      </c>
      <c r="B415" s="371" t="s">
        <v>97</v>
      </c>
      <c r="C415" s="371">
        <v>2024</v>
      </c>
      <c r="D415" s="371" t="s">
        <v>30</v>
      </c>
      <c r="E415" s="371">
        <v>25</v>
      </c>
    </row>
    <row r="416" spans="1:5">
      <c r="A416" s="371">
        <v>63</v>
      </c>
      <c r="B416" s="371" t="s">
        <v>98</v>
      </c>
      <c r="C416" s="371">
        <v>2024</v>
      </c>
      <c r="D416" s="371" t="s">
        <v>30</v>
      </c>
      <c r="E416" s="371">
        <v>10</v>
      </c>
    </row>
    <row r="417" spans="1:5">
      <c r="A417" s="371">
        <v>66</v>
      </c>
      <c r="B417" s="371" t="s">
        <v>99</v>
      </c>
      <c r="C417" s="371">
        <v>2024</v>
      </c>
      <c r="D417" s="371" t="s">
        <v>30</v>
      </c>
      <c r="E417" s="371">
        <v>4</v>
      </c>
    </row>
    <row r="418" spans="1:5">
      <c r="A418" s="371">
        <v>68</v>
      </c>
      <c r="B418" s="371" t="s">
        <v>100</v>
      </c>
      <c r="C418" s="371">
        <v>2024</v>
      </c>
      <c r="D418" s="371" t="s">
        <v>30</v>
      </c>
      <c r="E418" s="371">
        <v>13</v>
      </c>
    </row>
    <row r="419" spans="1:5">
      <c r="A419" s="371">
        <v>70</v>
      </c>
      <c r="B419" s="371" t="s">
        <v>101</v>
      </c>
      <c r="C419" s="371">
        <v>2024</v>
      </c>
      <c r="D419" s="371" t="s">
        <v>30</v>
      </c>
      <c r="E419" s="371">
        <v>9</v>
      </c>
    </row>
    <row r="420" spans="1:5">
      <c r="A420" s="371">
        <v>73</v>
      </c>
      <c r="B420" s="371" t="s">
        <v>102</v>
      </c>
      <c r="C420" s="371">
        <v>2024</v>
      </c>
      <c r="D420" s="371" t="s">
        <v>30</v>
      </c>
      <c r="E420" s="371">
        <v>11</v>
      </c>
    </row>
    <row r="421" spans="1:5">
      <c r="A421" s="371">
        <v>76</v>
      </c>
      <c r="B421" s="371" t="s">
        <v>103</v>
      </c>
      <c r="C421" s="371">
        <v>2024</v>
      </c>
      <c r="D421" s="371" t="s">
        <v>30</v>
      </c>
      <c r="E421" s="371">
        <v>5</v>
      </c>
    </row>
    <row r="422" spans="1:5">
      <c r="A422" s="371">
        <v>81</v>
      </c>
      <c r="B422" s="371" t="s">
        <v>104</v>
      </c>
      <c r="C422" s="371">
        <v>2024</v>
      </c>
      <c r="D422" s="371" t="s">
        <v>30</v>
      </c>
      <c r="E422" s="371">
        <v>26</v>
      </c>
    </row>
    <row r="423" spans="1:5">
      <c r="A423" s="371">
        <v>85</v>
      </c>
      <c r="B423" s="371" t="s">
        <v>105</v>
      </c>
      <c r="C423" s="371">
        <v>2024</v>
      </c>
      <c r="D423" s="371" t="s">
        <v>30</v>
      </c>
      <c r="E423" s="371">
        <v>24</v>
      </c>
    </row>
    <row r="424" spans="1:5">
      <c r="A424" s="371">
        <v>86</v>
      </c>
      <c r="B424" s="371" t="s">
        <v>106</v>
      </c>
      <c r="C424" s="371">
        <v>2024</v>
      </c>
      <c r="D424" s="371" t="s">
        <v>30</v>
      </c>
      <c r="E424" s="371">
        <v>18</v>
      </c>
    </row>
    <row r="425" spans="1:5">
      <c r="A425" s="371">
        <v>88</v>
      </c>
      <c r="B425" s="371" t="s">
        <v>107</v>
      </c>
      <c r="C425" s="371">
        <v>2024</v>
      </c>
      <c r="D425" s="371" t="s">
        <v>30</v>
      </c>
      <c r="E425" s="371">
        <v>20</v>
      </c>
    </row>
    <row r="426" spans="1:5">
      <c r="A426" s="371">
        <v>91</v>
      </c>
      <c r="B426" s="371" t="s">
        <v>108</v>
      </c>
      <c r="C426" s="371">
        <v>2024</v>
      </c>
      <c r="D426" s="371" t="s">
        <v>30</v>
      </c>
      <c r="E426" s="371">
        <v>22</v>
      </c>
    </row>
    <row r="427" spans="1:5">
      <c r="A427" s="371">
        <v>94</v>
      </c>
      <c r="B427" s="371" t="s">
        <v>109</v>
      </c>
      <c r="C427" s="371">
        <v>2024</v>
      </c>
      <c r="D427" s="371" t="s">
        <v>30</v>
      </c>
      <c r="E427" s="371">
        <v>31</v>
      </c>
    </row>
    <row r="428" spans="1:5">
      <c r="A428" s="371">
        <v>95</v>
      </c>
      <c r="B428" s="371" t="s">
        <v>110</v>
      </c>
      <c r="C428" s="371">
        <v>2024</v>
      </c>
      <c r="D428" s="371" t="s">
        <v>30</v>
      </c>
      <c r="E428" s="371">
        <v>30</v>
      </c>
    </row>
    <row r="429" spans="1:5">
      <c r="A429" s="371">
        <v>97</v>
      </c>
      <c r="B429" s="371" t="s">
        <v>111</v>
      </c>
      <c r="C429" s="371">
        <v>2024</v>
      </c>
      <c r="D429" s="371" t="s">
        <v>30</v>
      </c>
      <c r="E429" s="371">
        <v>32</v>
      </c>
    </row>
    <row r="430" spans="1:5">
      <c r="A430" s="371">
        <v>99</v>
      </c>
      <c r="B430" s="371" t="s">
        <v>112</v>
      </c>
      <c r="C430" s="371">
        <v>2024</v>
      </c>
      <c r="D430" s="371" t="s">
        <v>30</v>
      </c>
      <c r="E430" s="371">
        <v>29</v>
      </c>
    </row>
    <row r="431" spans="1:5">
      <c r="A431" s="371">
        <v>5</v>
      </c>
      <c r="B431" s="371" t="s">
        <v>79</v>
      </c>
      <c r="C431" s="371">
        <v>2023</v>
      </c>
      <c r="D431" s="371" t="s">
        <v>30</v>
      </c>
      <c r="E431" s="371">
        <v>6</v>
      </c>
    </row>
    <row r="432" spans="1:5">
      <c r="A432" s="371">
        <v>8</v>
      </c>
      <c r="B432" s="371" t="s">
        <v>81</v>
      </c>
      <c r="C432" s="371">
        <v>2023</v>
      </c>
      <c r="D432" s="371" t="s">
        <v>30</v>
      </c>
      <c r="E432" s="371">
        <v>10</v>
      </c>
    </row>
    <row r="433" spans="1:5">
      <c r="A433" s="371">
        <v>11</v>
      </c>
      <c r="B433" s="371" t="s">
        <v>82</v>
      </c>
      <c r="C433" s="371">
        <v>2023</v>
      </c>
      <c r="D433" s="371" t="s">
        <v>30</v>
      </c>
      <c r="E433" s="371">
        <v>1</v>
      </c>
    </row>
    <row r="434" spans="1:5">
      <c r="A434" s="371">
        <v>13</v>
      </c>
      <c r="B434" s="371" t="s">
        <v>83</v>
      </c>
      <c r="C434" s="371">
        <v>2023</v>
      </c>
      <c r="D434" s="371" t="s">
        <v>30</v>
      </c>
      <c r="E434" s="371">
        <v>12</v>
      </c>
    </row>
    <row r="435" spans="1:5">
      <c r="A435" s="371">
        <v>15</v>
      </c>
      <c r="B435" s="371" t="s">
        <v>84</v>
      </c>
      <c r="C435" s="371">
        <v>2023</v>
      </c>
      <c r="D435" s="371" t="s">
        <v>30</v>
      </c>
      <c r="E435" s="371">
        <v>11</v>
      </c>
    </row>
    <row r="436" spans="1:5">
      <c r="A436" s="371">
        <v>17</v>
      </c>
      <c r="B436" s="371" t="s">
        <v>85</v>
      </c>
      <c r="C436" s="371">
        <v>2023</v>
      </c>
      <c r="D436" s="371" t="s">
        <v>30</v>
      </c>
      <c r="E436" s="371">
        <v>16</v>
      </c>
    </row>
    <row r="437" spans="1:5">
      <c r="A437" s="371">
        <v>18</v>
      </c>
      <c r="B437" s="371" t="s">
        <v>86</v>
      </c>
      <c r="C437" s="371">
        <v>2023</v>
      </c>
      <c r="D437" s="371" t="s">
        <v>30</v>
      </c>
      <c r="E437" s="371">
        <v>21</v>
      </c>
    </row>
    <row r="438" spans="1:5">
      <c r="A438" s="371">
        <v>19</v>
      </c>
      <c r="B438" s="371" t="s">
        <v>87</v>
      </c>
      <c r="C438" s="371">
        <v>2023</v>
      </c>
      <c r="D438" s="371" t="s">
        <v>30</v>
      </c>
      <c r="E438" s="371">
        <v>20</v>
      </c>
    </row>
    <row r="439" spans="1:5">
      <c r="A439" s="371">
        <v>20</v>
      </c>
      <c r="B439" s="371" t="s">
        <v>88</v>
      </c>
      <c r="C439" s="371">
        <v>2023</v>
      </c>
      <c r="D439" s="371" t="s">
        <v>30</v>
      </c>
      <c r="E439" s="371">
        <v>19</v>
      </c>
    </row>
    <row r="440" spans="1:5">
      <c r="A440" s="371">
        <v>23</v>
      </c>
      <c r="B440" s="371" t="s">
        <v>89</v>
      </c>
      <c r="C440" s="371">
        <v>2023</v>
      </c>
      <c r="D440" s="371" t="s">
        <v>30</v>
      </c>
      <c r="E440" s="371">
        <v>17</v>
      </c>
    </row>
    <row r="441" spans="1:5">
      <c r="A441" s="371">
        <v>25</v>
      </c>
      <c r="B441" s="371" t="s">
        <v>90</v>
      </c>
      <c r="C441" s="371">
        <v>2023</v>
      </c>
      <c r="D441" s="371" t="s">
        <v>30</v>
      </c>
      <c r="E441" s="371">
        <v>3</v>
      </c>
    </row>
    <row r="442" spans="1:5">
      <c r="A442" s="371">
        <v>27</v>
      </c>
      <c r="B442" s="371" t="s">
        <v>91</v>
      </c>
      <c r="C442" s="371">
        <v>2023</v>
      </c>
      <c r="D442" s="371" t="s">
        <v>30</v>
      </c>
      <c r="E442" s="371">
        <v>24</v>
      </c>
    </row>
    <row r="443" spans="1:5">
      <c r="A443" s="371">
        <v>41</v>
      </c>
      <c r="B443" s="371" t="s">
        <v>92</v>
      </c>
      <c r="C443" s="371">
        <v>2023</v>
      </c>
      <c r="D443" s="371" t="s">
        <v>30</v>
      </c>
      <c r="E443" s="371">
        <v>7</v>
      </c>
    </row>
    <row r="444" spans="1:5">
      <c r="A444" s="371">
        <v>44</v>
      </c>
      <c r="B444" s="371" t="s">
        <v>93</v>
      </c>
      <c r="C444" s="371">
        <v>2023</v>
      </c>
      <c r="D444" s="371" t="s">
        <v>30</v>
      </c>
      <c r="E444" s="371">
        <v>27</v>
      </c>
    </row>
    <row r="445" spans="1:5">
      <c r="A445" s="371">
        <v>47</v>
      </c>
      <c r="B445" s="371" t="s">
        <v>94</v>
      </c>
      <c r="C445" s="371">
        <v>2023</v>
      </c>
      <c r="D445" s="371" t="s">
        <v>30</v>
      </c>
      <c r="E445" s="371">
        <v>15</v>
      </c>
    </row>
    <row r="446" spans="1:5">
      <c r="A446" s="371">
        <v>50</v>
      </c>
      <c r="B446" s="371" t="s">
        <v>95</v>
      </c>
      <c r="C446" s="371">
        <v>2023</v>
      </c>
      <c r="D446" s="371" t="s">
        <v>30</v>
      </c>
      <c r="E446" s="371">
        <v>2</v>
      </c>
    </row>
    <row r="447" spans="1:5">
      <c r="A447" s="371">
        <v>52</v>
      </c>
      <c r="B447" s="371" t="s">
        <v>96</v>
      </c>
      <c r="C447" s="371">
        <v>2023</v>
      </c>
      <c r="D447" s="371" t="s">
        <v>30</v>
      </c>
      <c r="E447" s="371">
        <v>14</v>
      </c>
    </row>
    <row r="448" spans="1:5">
      <c r="A448" s="371">
        <v>54</v>
      </c>
      <c r="B448" s="371" t="s">
        <v>97</v>
      </c>
      <c r="C448" s="371">
        <v>2023</v>
      </c>
      <c r="D448" s="371" t="s">
        <v>30</v>
      </c>
      <c r="E448" s="371">
        <v>23</v>
      </c>
    </row>
    <row r="449" spans="1:5">
      <c r="A449" s="371">
        <v>63</v>
      </c>
      <c r="B449" s="371" t="s">
        <v>98</v>
      </c>
      <c r="C449" s="371">
        <v>2023</v>
      </c>
      <c r="D449" s="371" t="s">
        <v>30</v>
      </c>
      <c r="E449" s="371">
        <v>8</v>
      </c>
    </row>
    <row r="450" spans="1:5">
      <c r="A450" s="371">
        <v>66</v>
      </c>
      <c r="B450" s="371" t="s">
        <v>99</v>
      </c>
      <c r="C450" s="371">
        <v>2023</v>
      </c>
      <c r="D450" s="371" t="s">
        <v>30</v>
      </c>
      <c r="E450" s="371">
        <v>5</v>
      </c>
    </row>
    <row r="451" spans="1:5">
      <c r="A451" s="371">
        <v>68</v>
      </c>
      <c r="B451" s="371" t="s">
        <v>100</v>
      </c>
      <c r="C451" s="371">
        <v>2023</v>
      </c>
      <c r="D451" s="371" t="s">
        <v>30</v>
      </c>
      <c r="E451" s="371">
        <v>18</v>
      </c>
    </row>
    <row r="452" spans="1:5">
      <c r="A452" s="371">
        <v>70</v>
      </c>
      <c r="B452" s="371" t="s">
        <v>101</v>
      </c>
      <c r="C452" s="371">
        <v>2023</v>
      </c>
      <c r="D452" s="371" t="s">
        <v>30</v>
      </c>
      <c r="E452" s="371">
        <v>13</v>
      </c>
    </row>
    <row r="453" spans="1:5">
      <c r="A453" s="371">
        <v>73</v>
      </c>
      <c r="B453" s="371" t="s">
        <v>102</v>
      </c>
      <c r="C453" s="371">
        <v>2023</v>
      </c>
      <c r="D453" s="371" t="s">
        <v>30</v>
      </c>
      <c r="E453" s="371">
        <v>9</v>
      </c>
    </row>
    <row r="454" spans="1:5">
      <c r="A454" s="371">
        <v>76</v>
      </c>
      <c r="B454" s="371" t="s">
        <v>103</v>
      </c>
      <c r="C454" s="371">
        <v>2023</v>
      </c>
      <c r="D454" s="371" t="s">
        <v>30</v>
      </c>
      <c r="E454" s="371">
        <v>4</v>
      </c>
    </row>
    <row r="455" spans="1:5">
      <c r="A455" s="371">
        <v>81</v>
      </c>
      <c r="B455" s="371" t="s">
        <v>104</v>
      </c>
      <c r="C455" s="371">
        <v>2023</v>
      </c>
      <c r="D455" s="371" t="s">
        <v>30</v>
      </c>
      <c r="E455" s="371">
        <v>31</v>
      </c>
    </row>
    <row r="456" spans="1:5">
      <c r="A456" s="371">
        <v>85</v>
      </c>
      <c r="B456" s="371" t="s">
        <v>105</v>
      </c>
      <c r="C456" s="371">
        <v>2023</v>
      </c>
      <c r="D456" s="371" t="s">
        <v>30</v>
      </c>
      <c r="E456" s="371">
        <v>26</v>
      </c>
    </row>
    <row r="457" spans="1:5">
      <c r="A457" s="371">
        <v>86</v>
      </c>
      <c r="B457" s="371" t="s">
        <v>106</v>
      </c>
      <c r="C457" s="371">
        <v>2023</v>
      </c>
      <c r="D457" s="371" t="s">
        <v>30</v>
      </c>
      <c r="E457" s="371">
        <v>25</v>
      </c>
    </row>
    <row r="458" spans="1:5">
      <c r="A458" s="371">
        <v>88</v>
      </c>
      <c r="B458" s="371" t="s">
        <v>107</v>
      </c>
      <c r="C458" s="371">
        <v>2023</v>
      </c>
      <c r="D458" s="371" t="s">
        <v>30</v>
      </c>
      <c r="E458" s="371">
        <v>22</v>
      </c>
    </row>
    <row r="459" spans="1:5">
      <c r="A459" s="371">
        <v>91</v>
      </c>
      <c r="B459" s="371" t="s">
        <v>108</v>
      </c>
      <c r="C459" s="371">
        <v>2023</v>
      </c>
      <c r="D459" s="371" t="s">
        <v>30</v>
      </c>
      <c r="E459" s="371">
        <v>29</v>
      </c>
    </row>
    <row r="460" spans="1:5">
      <c r="A460" s="371">
        <v>94</v>
      </c>
      <c r="B460" s="371" t="s">
        <v>109</v>
      </c>
      <c r="C460" s="371">
        <v>2023</v>
      </c>
      <c r="D460" s="371" t="s">
        <v>30</v>
      </c>
      <c r="E460" s="371">
        <v>28</v>
      </c>
    </row>
    <row r="461" spans="1:5">
      <c r="A461" s="371">
        <v>95</v>
      </c>
      <c r="B461" s="371" t="s">
        <v>110</v>
      </c>
      <c r="C461" s="371">
        <v>2023</v>
      </c>
      <c r="D461" s="371" t="s">
        <v>30</v>
      </c>
      <c r="E461" s="371">
        <v>32</v>
      </c>
    </row>
    <row r="462" spans="1:5">
      <c r="A462" s="371">
        <v>97</v>
      </c>
      <c r="B462" s="371" t="s">
        <v>111</v>
      </c>
      <c r="C462" s="371">
        <v>2023</v>
      </c>
      <c r="D462" s="371" t="s">
        <v>30</v>
      </c>
      <c r="E462" s="371">
        <v>30</v>
      </c>
    </row>
    <row r="463" spans="1:5">
      <c r="A463" s="371">
        <v>99</v>
      </c>
      <c r="B463" s="371" t="s">
        <v>112</v>
      </c>
      <c r="C463" s="371">
        <v>2023</v>
      </c>
      <c r="D463" s="371" t="s">
        <v>30</v>
      </c>
      <c r="E463" s="371">
        <v>33</v>
      </c>
    </row>
    <row r="464" spans="1:5">
      <c r="A464" s="371">
        <v>5</v>
      </c>
      <c r="B464" s="371" t="s">
        <v>79</v>
      </c>
      <c r="C464" s="371">
        <v>2024</v>
      </c>
      <c r="D464" s="371" t="s">
        <v>31</v>
      </c>
      <c r="E464" s="371">
        <v>11</v>
      </c>
    </row>
    <row r="465" spans="1:5">
      <c r="A465" s="371">
        <v>8</v>
      </c>
      <c r="B465" s="371" t="s">
        <v>81</v>
      </c>
      <c r="C465" s="371">
        <v>2024</v>
      </c>
      <c r="D465" s="371" t="s">
        <v>31</v>
      </c>
      <c r="E465" s="371">
        <v>15</v>
      </c>
    </row>
    <row r="466" spans="1:5">
      <c r="A466" s="371">
        <v>11</v>
      </c>
      <c r="B466" s="371" t="s">
        <v>82</v>
      </c>
      <c r="C466" s="371">
        <v>2024</v>
      </c>
      <c r="D466" s="371" t="s">
        <v>31</v>
      </c>
      <c r="E466" s="371">
        <v>1</v>
      </c>
    </row>
    <row r="467" spans="1:5">
      <c r="A467" s="371">
        <v>13</v>
      </c>
      <c r="B467" s="371" t="s">
        <v>83</v>
      </c>
      <c r="C467" s="371">
        <v>2024</v>
      </c>
      <c r="D467" s="371" t="s">
        <v>31</v>
      </c>
      <c r="E467" s="371">
        <v>22</v>
      </c>
    </row>
    <row r="468" spans="1:5">
      <c r="A468" s="371">
        <v>15</v>
      </c>
      <c r="B468" s="371" t="s">
        <v>84</v>
      </c>
      <c r="C468" s="371">
        <v>2024</v>
      </c>
      <c r="D468" s="371" t="s">
        <v>31</v>
      </c>
      <c r="E468" s="371">
        <v>7</v>
      </c>
    </row>
    <row r="469" spans="1:5">
      <c r="A469" s="371">
        <v>17</v>
      </c>
      <c r="B469" s="371" t="s">
        <v>85</v>
      </c>
      <c r="C469" s="371">
        <v>2024</v>
      </c>
      <c r="D469" s="371" t="s">
        <v>31</v>
      </c>
      <c r="E469" s="371">
        <v>12</v>
      </c>
    </row>
    <row r="470" spans="1:5">
      <c r="A470" s="371">
        <v>18</v>
      </c>
      <c r="B470" s="371" t="s">
        <v>86</v>
      </c>
      <c r="C470" s="371">
        <v>2024</v>
      </c>
      <c r="D470" s="371" t="s">
        <v>31</v>
      </c>
      <c r="E470" s="371">
        <v>21</v>
      </c>
    </row>
    <row r="471" spans="1:5">
      <c r="A471" s="371">
        <v>19</v>
      </c>
      <c r="B471" s="371" t="s">
        <v>87</v>
      </c>
      <c r="C471" s="371">
        <v>2024</v>
      </c>
      <c r="D471" s="371" t="s">
        <v>31</v>
      </c>
      <c r="E471" s="371">
        <v>2</v>
      </c>
    </row>
    <row r="472" spans="1:5">
      <c r="A472" s="371">
        <v>20</v>
      </c>
      <c r="B472" s="371" t="s">
        <v>88</v>
      </c>
      <c r="C472" s="371">
        <v>2024</v>
      </c>
      <c r="D472" s="371" t="s">
        <v>31</v>
      </c>
      <c r="E472" s="371">
        <v>30</v>
      </c>
    </row>
    <row r="473" spans="1:5">
      <c r="A473" s="371">
        <v>23</v>
      </c>
      <c r="B473" s="371" t="s">
        <v>89</v>
      </c>
      <c r="C473" s="371">
        <v>2024</v>
      </c>
      <c r="D473" s="371" t="s">
        <v>31</v>
      </c>
      <c r="E473" s="371">
        <v>10</v>
      </c>
    </row>
    <row r="474" spans="1:5">
      <c r="A474" s="371">
        <v>25</v>
      </c>
      <c r="B474" s="371" t="s">
        <v>90</v>
      </c>
      <c r="C474" s="371">
        <v>2024</v>
      </c>
      <c r="D474" s="371" t="s">
        <v>31</v>
      </c>
      <c r="E474" s="371">
        <v>5</v>
      </c>
    </row>
    <row r="475" spans="1:5">
      <c r="A475" s="371">
        <v>27</v>
      </c>
      <c r="B475" s="371" t="s">
        <v>91</v>
      </c>
      <c r="C475" s="371">
        <v>2024</v>
      </c>
      <c r="D475" s="371" t="s">
        <v>31</v>
      </c>
      <c r="E475" s="371">
        <v>27</v>
      </c>
    </row>
    <row r="476" spans="1:5">
      <c r="A476" s="371">
        <v>41</v>
      </c>
      <c r="B476" s="371" t="s">
        <v>92</v>
      </c>
      <c r="C476" s="371">
        <v>2024</v>
      </c>
      <c r="D476" s="371" t="s">
        <v>31</v>
      </c>
      <c r="E476" s="371">
        <v>6</v>
      </c>
    </row>
    <row r="477" spans="1:5">
      <c r="A477" s="371">
        <v>44</v>
      </c>
      <c r="B477" s="371" t="s">
        <v>93</v>
      </c>
      <c r="C477" s="371">
        <v>2024</v>
      </c>
      <c r="D477" s="371" t="s">
        <v>31</v>
      </c>
      <c r="E477" s="371">
        <v>31</v>
      </c>
    </row>
    <row r="478" spans="1:5">
      <c r="A478" s="371">
        <v>47</v>
      </c>
      <c r="B478" s="371" t="s">
        <v>94</v>
      </c>
      <c r="C478" s="371">
        <v>2024</v>
      </c>
      <c r="D478" s="371" t="s">
        <v>31</v>
      </c>
      <c r="E478" s="371">
        <v>20</v>
      </c>
    </row>
    <row r="479" spans="1:5">
      <c r="A479" s="371">
        <v>50</v>
      </c>
      <c r="B479" s="371" t="s">
        <v>95</v>
      </c>
      <c r="C479" s="371">
        <v>2024</v>
      </c>
      <c r="D479" s="371" t="s">
        <v>31</v>
      </c>
      <c r="E479" s="371">
        <v>25</v>
      </c>
    </row>
    <row r="480" spans="1:5">
      <c r="A480" s="371">
        <v>52</v>
      </c>
      <c r="B480" s="371" t="s">
        <v>96</v>
      </c>
      <c r="C480" s="371">
        <v>2024</v>
      </c>
      <c r="D480" s="371" t="s">
        <v>31</v>
      </c>
      <c r="E480" s="371">
        <v>9</v>
      </c>
    </row>
    <row r="481" spans="1:5">
      <c r="A481" s="371">
        <v>54</v>
      </c>
      <c r="B481" s="371" t="s">
        <v>97</v>
      </c>
      <c r="C481" s="371">
        <v>2024</v>
      </c>
      <c r="D481" s="371" t="s">
        <v>31</v>
      </c>
      <c r="E481" s="371">
        <v>8</v>
      </c>
    </row>
    <row r="482" spans="1:5">
      <c r="A482" s="371">
        <v>63</v>
      </c>
      <c r="B482" s="371" t="s">
        <v>98</v>
      </c>
      <c r="C482" s="371">
        <v>2024</v>
      </c>
      <c r="D482" s="371" t="s">
        <v>31</v>
      </c>
      <c r="E482" s="371">
        <v>4</v>
      </c>
    </row>
    <row r="483" spans="1:5">
      <c r="A483" s="371">
        <v>66</v>
      </c>
      <c r="B483" s="371" t="s">
        <v>99</v>
      </c>
      <c r="C483" s="371">
        <v>2024</v>
      </c>
      <c r="D483" s="371" t="s">
        <v>31</v>
      </c>
      <c r="E483" s="371">
        <v>13</v>
      </c>
    </row>
    <row r="484" spans="1:5">
      <c r="A484" s="371">
        <v>68</v>
      </c>
      <c r="B484" s="371" t="s">
        <v>100</v>
      </c>
      <c r="C484" s="371">
        <v>2024</v>
      </c>
      <c r="D484" s="371" t="s">
        <v>31</v>
      </c>
      <c r="E484" s="371">
        <v>3</v>
      </c>
    </row>
    <row r="485" spans="1:5">
      <c r="A485" s="371">
        <v>70</v>
      </c>
      <c r="B485" s="371" t="s">
        <v>101</v>
      </c>
      <c r="C485" s="371">
        <v>2024</v>
      </c>
      <c r="D485" s="371" t="s">
        <v>31</v>
      </c>
      <c r="E485" s="371">
        <v>18</v>
      </c>
    </row>
    <row r="486" spans="1:5">
      <c r="A486" s="371">
        <v>73</v>
      </c>
      <c r="B486" s="371" t="s">
        <v>102</v>
      </c>
      <c r="C486" s="371">
        <v>2024</v>
      </c>
      <c r="D486" s="371" t="s">
        <v>31</v>
      </c>
      <c r="E486" s="371">
        <v>23</v>
      </c>
    </row>
    <row r="487" spans="1:5">
      <c r="A487" s="371">
        <v>76</v>
      </c>
      <c r="B487" s="371" t="s">
        <v>103</v>
      </c>
      <c r="C487" s="371">
        <v>2024</v>
      </c>
      <c r="D487" s="371" t="s">
        <v>31</v>
      </c>
      <c r="E487" s="371">
        <v>17</v>
      </c>
    </row>
    <row r="488" spans="1:5">
      <c r="A488" s="371">
        <v>81</v>
      </c>
      <c r="B488" s="371" t="s">
        <v>104</v>
      </c>
      <c r="C488" s="371">
        <v>2024</v>
      </c>
      <c r="D488" s="371" t="s">
        <v>31</v>
      </c>
      <c r="E488" s="371">
        <v>26</v>
      </c>
    </row>
    <row r="489" spans="1:5">
      <c r="A489" s="371">
        <v>85</v>
      </c>
      <c r="B489" s="371" t="s">
        <v>105</v>
      </c>
      <c r="C489" s="371">
        <v>2024</v>
      </c>
      <c r="D489" s="371" t="s">
        <v>31</v>
      </c>
      <c r="E489" s="371">
        <v>14</v>
      </c>
    </row>
    <row r="490" spans="1:5">
      <c r="A490" s="371">
        <v>86</v>
      </c>
      <c r="B490" s="371" t="s">
        <v>106</v>
      </c>
      <c r="C490" s="371">
        <v>2024</v>
      </c>
      <c r="D490" s="371" t="s">
        <v>31</v>
      </c>
      <c r="E490" s="371">
        <v>19</v>
      </c>
    </row>
    <row r="491" spans="1:5">
      <c r="A491" s="371">
        <v>88</v>
      </c>
      <c r="B491" s="371" t="s">
        <v>107</v>
      </c>
      <c r="C491" s="371">
        <v>2024</v>
      </c>
      <c r="D491" s="371" t="s">
        <v>31</v>
      </c>
      <c r="E491" s="371">
        <v>16</v>
      </c>
    </row>
    <row r="492" spans="1:5">
      <c r="A492" s="371">
        <v>91</v>
      </c>
      <c r="B492" s="371" t="s">
        <v>108</v>
      </c>
      <c r="C492" s="371">
        <v>2024</v>
      </c>
      <c r="D492" s="371" t="s">
        <v>31</v>
      </c>
      <c r="E492" s="371">
        <v>32</v>
      </c>
    </row>
    <row r="493" spans="1:5">
      <c r="A493" s="371">
        <v>94</v>
      </c>
      <c r="B493" s="371" t="s">
        <v>109</v>
      </c>
      <c r="C493" s="371">
        <v>2024</v>
      </c>
      <c r="D493" s="371" t="s">
        <v>31</v>
      </c>
      <c r="E493" s="371">
        <v>24</v>
      </c>
    </row>
    <row r="494" spans="1:5">
      <c r="A494" s="371">
        <v>95</v>
      </c>
      <c r="B494" s="371" t="s">
        <v>110</v>
      </c>
      <c r="C494" s="371">
        <v>2024</v>
      </c>
      <c r="D494" s="371" t="s">
        <v>31</v>
      </c>
      <c r="E494" s="371">
        <v>28</v>
      </c>
    </row>
    <row r="495" spans="1:5">
      <c r="A495" s="371">
        <v>97</v>
      </c>
      <c r="B495" s="371" t="s">
        <v>111</v>
      </c>
      <c r="C495" s="371">
        <v>2024</v>
      </c>
      <c r="D495" s="371" t="s">
        <v>31</v>
      </c>
      <c r="E495" s="371">
        <v>29</v>
      </c>
    </row>
    <row r="496" spans="1:5">
      <c r="A496" s="371">
        <v>99</v>
      </c>
      <c r="B496" s="371" t="s">
        <v>112</v>
      </c>
      <c r="C496" s="371">
        <v>2024</v>
      </c>
      <c r="D496" s="371" t="s">
        <v>31</v>
      </c>
      <c r="E496" s="371">
        <v>33</v>
      </c>
    </row>
    <row r="497" spans="1:5">
      <c r="A497" s="371">
        <v>5</v>
      </c>
      <c r="B497" s="371" t="s">
        <v>79</v>
      </c>
      <c r="C497" s="371">
        <v>2023</v>
      </c>
      <c r="D497" s="371" t="s">
        <v>31</v>
      </c>
      <c r="E497" s="371">
        <v>1</v>
      </c>
    </row>
    <row r="498" spans="1:5">
      <c r="A498" s="371">
        <v>8</v>
      </c>
      <c r="B498" s="371" t="s">
        <v>81</v>
      </c>
      <c r="C498" s="371">
        <v>2023</v>
      </c>
      <c r="D498" s="371" t="s">
        <v>31</v>
      </c>
      <c r="E498" s="371">
        <v>20</v>
      </c>
    </row>
    <row r="499" spans="1:5">
      <c r="A499" s="371">
        <v>11</v>
      </c>
      <c r="B499" s="371" t="s">
        <v>82</v>
      </c>
      <c r="C499" s="371">
        <v>2023</v>
      </c>
      <c r="D499" s="371" t="s">
        <v>31</v>
      </c>
      <c r="E499" s="371">
        <v>5</v>
      </c>
    </row>
    <row r="500" spans="1:5">
      <c r="A500" s="371">
        <v>13</v>
      </c>
      <c r="B500" s="371" t="s">
        <v>83</v>
      </c>
      <c r="C500" s="371">
        <v>2023</v>
      </c>
      <c r="D500" s="371" t="s">
        <v>31</v>
      </c>
      <c r="E500" s="371">
        <v>22</v>
      </c>
    </row>
    <row r="501" spans="1:5">
      <c r="A501" s="371">
        <v>15</v>
      </c>
      <c r="B501" s="371" t="s">
        <v>84</v>
      </c>
      <c r="C501" s="371">
        <v>2023</v>
      </c>
      <c r="D501" s="371" t="s">
        <v>31</v>
      </c>
      <c r="E501" s="371">
        <v>17</v>
      </c>
    </row>
    <row r="502" spans="1:5">
      <c r="A502" s="371">
        <v>17</v>
      </c>
      <c r="B502" s="371" t="s">
        <v>85</v>
      </c>
      <c r="C502" s="371">
        <v>2023</v>
      </c>
      <c r="D502" s="371" t="s">
        <v>31</v>
      </c>
      <c r="E502" s="371">
        <v>14</v>
      </c>
    </row>
    <row r="503" spans="1:5">
      <c r="A503" s="371">
        <v>18</v>
      </c>
      <c r="B503" s="371" t="s">
        <v>86</v>
      </c>
      <c r="C503" s="371">
        <v>2023</v>
      </c>
      <c r="D503" s="371" t="s">
        <v>31</v>
      </c>
      <c r="E503" s="371">
        <v>27</v>
      </c>
    </row>
    <row r="504" spans="1:5">
      <c r="A504" s="371">
        <v>19</v>
      </c>
      <c r="B504" s="371" t="s">
        <v>87</v>
      </c>
      <c r="C504" s="371">
        <v>2023</v>
      </c>
      <c r="D504" s="371" t="s">
        <v>31</v>
      </c>
      <c r="E504" s="371">
        <v>24</v>
      </c>
    </row>
    <row r="505" spans="1:5">
      <c r="A505" s="371">
        <v>20</v>
      </c>
      <c r="B505" s="371" t="s">
        <v>88</v>
      </c>
      <c r="C505" s="371">
        <v>2023</v>
      </c>
      <c r="D505" s="371" t="s">
        <v>31</v>
      </c>
      <c r="E505" s="371">
        <v>25</v>
      </c>
    </row>
    <row r="506" spans="1:5">
      <c r="A506" s="371">
        <v>23</v>
      </c>
      <c r="B506" s="371" t="s">
        <v>89</v>
      </c>
      <c r="C506" s="371">
        <v>2023</v>
      </c>
      <c r="D506" s="371" t="s">
        <v>31</v>
      </c>
      <c r="E506" s="371">
        <v>11</v>
      </c>
    </row>
    <row r="507" spans="1:5">
      <c r="A507" s="371">
        <v>25</v>
      </c>
      <c r="B507" s="371" t="s">
        <v>90</v>
      </c>
      <c r="C507" s="371">
        <v>2023</v>
      </c>
      <c r="D507" s="371" t="s">
        <v>31</v>
      </c>
      <c r="E507" s="371">
        <v>4</v>
      </c>
    </row>
    <row r="508" spans="1:5">
      <c r="A508" s="371">
        <v>27</v>
      </c>
      <c r="B508" s="371" t="s">
        <v>91</v>
      </c>
      <c r="C508" s="371">
        <v>2023</v>
      </c>
      <c r="D508" s="371" t="s">
        <v>31</v>
      </c>
      <c r="E508" s="371">
        <v>31</v>
      </c>
    </row>
    <row r="509" spans="1:5">
      <c r="A509" s="371">
        <v>41</v>
      </c>
      <c r="B509" s="371" t="s">
        <v>92</v>
      </c>
      <c r="C509" s="371">
        <v>2023</v>
      </c>
      <c r="D509" s="371" t="s">
        <v>31</v>
      </c>
      <c r="E509" s="371">
        <v>2</v>
      </c>
    </row>
    <row r="510" spans="1:5">
      <c r="A510" s="371">
        <v>44</v>
      </c>
      <c r="B510" s="371" t="s">
        <v>93</v>
      </c>
      <c r="C510" s="371">
        <v>2023</v>
      </c>
      <c r="D510" s="371" t="s">
        <v>31</v>
      </c>
      <c r="E510" s="371">
        <v>29</v>
      </c>
    </row>
    <row r="511" spans="1:5">
      <c r="A511" s="371">
        <v>47</v>
      </c>
      <c r="B511" s="371" t="s">
        <v>94</v>
      </c>
      <c r="C511" s="371">
        <v>2023</v>
      </c>
      <c r="D511" s="371" t="s">
        <v>31</v>
      </c>
      <c r="E511" s="371">
        <v>23</v>
      </c>
    </row>
    <row r="512" spans="1:5">
      <c r="A512" s="371">
        <v>50</v>
      </c>
      <c r="B512" s="371" t="s">
        <v>95</v>
      </c>
      <c r="C512" s="371">
        <v>2023</v>
      </c>
      <c r="D512" s="371" t="s">
        <v>31</v>
      </c>
      <c r="E512" s="371">
        <v>3</v>
      </c>
    </row>
    <row r="513" spans="1:5">
      <c r="A513" s="371">
        <v>52</v>
      </c>
      <c r="B513" s="371" t="s">
        <v>96</v>
      </c>
      <c r="C513" s="371">
        <v>2023</v>
      </c>
      <c r="D513" s="371" t="s">
        <v>31</v>
      </c>
      <c r="E513" s="371">
        <v>7</v>
      </c>
    </row>
    <row r="514" spans="1:5">
      <c r="A514" s="371">
        <v>54</v>
      </c>
      <c r="B514" s="371" t="s">
        <v>97</v>
      </c>
      <c r="C514" s="371">
        <v>2023</v>
      </c>
      <c r="D514" s="371" t="s">
        <v>31</v>
      </c>
      <c r="E514" s="371">
        <v>9</v>
      </c>
    </row>
    <row r="515" spans="1:5">
      <c r="A515" s="371">
        <v>63</v>
      </c>
      <c r="B515" s="371" t="s">
        <v>98</v>
      </c>
      <c r="C515" s="371">
        <v>2023</v>
      </c>
      <c r="D515" s="371" t="s">
        <v>31</v>
      </c>
      <c r="E515" s="371">
        <v>6</v>
      </c>
    </row>
    <row r="516" spans="1:5">
      <c r="A516" s="371">
        <v>66</v>
      </c>
      <c r="B516" s="371" t="s">
        <v>99</v>
      </c>
      <c r="C516" s="371">
        <v>2023</v>
      </c>
      <c r="D516" s="371" t="s">
        <v>31</v>
      </c>
      <c r="E516" s="371">
        <v>13</v>
      </c>
    </row>
    <row r="517" spans="1:5">
      <c r="A517" s="371">
        <v>68</v>
      </c>
      <c r="B517" s="371" t="s">
        <v>100</v>
      </c>
      <c r="C517" s="371">
        <v>2023</v>
      </c>
      <c r="D517" s="371" t="s">
        <v>31</v>
      </c>
      <c r="E517" s="371">
        <v>16</v>
      </c>
    </row>
    <row r="518" spans="1:5">
      <c r="A518" s="371">
        <v>70</v>
      </c>
      <c r="B518" s="371" t="s">
        <v>101</v>
      </c>
      <c r="C518" s="371">
        <v>2023</v>
      </c>
      <c r="D518" s="371" t="s">
        <v>31</v>
      </c>
      <c r="E518" s="371">
        <v>10</v>
      </c>
    </row>
    <row r="519" spans="1:5">
      <c r="A519" s="371">
        <v>73</v>
      </c>
      <c r="B519" s="371" t="s">
        <v>102</v>
      </c>
      <c r="C519" s="371">
        <v>2023</v>
      </c>
      <c r="D519" s="371" t="s">
        <v>31</v>
      </c>
      <c r="E519" s="371">
        <v>12</v>
      </c>
    </row>
    <row r="520" spans="1:5">
      <c r="A520" s="371">
        <v>76</v>
      </c>
      <c r="B520" s="371" t="s">
        <v>103</v>
      </c>
      <c r="C520" s="371">
        <v>2023</v>
      </c>
      <c r="D520" s="371" t="s">
        <v>31</v>
      </c>
      <c r="E520" s="371">
        <v>15</v>
      </c>
    </row>
    <row r="521" spans="1:5">
      <c r="A521" s="371">
        <v>81</v>
      </c>
      <c r="B521" s="371" t="s">
        <v>104</v>
      </c>
      <c r="C521" s="371">
        <v>2023</v>
      </c>
      <c r="D521" s="371" t="s">
        <v>31</v>
      </c>
      <c r="E521" s="371">
        <v>26</v>
      </c>
    </row>
    <row r="522" spans="1:5">
      <c r="A522" s="371">
        <v>85</v>
      </c>
      <c r="B522" s="371" t="s">
        <v>105</v>
      </c>
      <c r="C522" s="371">
        <v>2023</v>
      </c>
      <c r="D522" s="371" t="s">
        <v>31</v>
      </c>
      <c r="E522" s="371">
        <v>21</v>
      </c>
    </row>
    <row r="523" spans="1:5">
      <c r="A523" s="371">
        <v>86</v>
      </c>
      <c r="B523" s="371" t="s">
        <v>106</v>
      </c>
      <c r="C523" s="371">
        <v>2023</v>
      </c>
      <c r="D523" s="371" t="s">
        <v>31</v>
      </c>
      <c r="E523" s="371">
        <v>30</v>
      </c>
    </row>
    <row r="524" spans="1:5">
      <c r="A524" s="371">
        <v>88</v>
      </c>
      <c r="B524" s="371" t="s">
        <v>107</v>
      </c>
      <c r="C524" s="371">
        <v>2023</v>
      </c>
      <c r="D524" s="371" t="s">
        <v>31</v>
      </c>
      <c r="E524" s="371">
        <v>19</v>
      </c>
    </row>
    <row r="525" spans="1:5">
      <c r="A525" s="371">
        <v>91</v>
      </c>
      <c r="B525" s="371" t="s">
        <v>108</v>
      </c>
      <c r="C525" s="371">
        <v>2023</v>
      </c>
      <c r="D525" s="371" t="s">
        <v>31</v>
      </c>
      <c r="E525" s="371">
        <v>28</v>
      </c>
    </row>
    <row r="526" spans="1:5">
      <c r="A526" s="371">
        <v>94</v>
      </c>
      <c r="B526" s="371" t="s">
        <v>109</v>
      </c>
      <c r="C526" s="371">
        <v>2023</v>
      </c>
      <c r="D526" s="371" t="s">
        <v>31</v>
      </c>
      <c r="E526" s="371">
        <v>8</v>
      </c>
    </row>
    <row r="527" spans="1:5">
      <c r="A527" s="371">
        <v>95</v>
      </c>
      <c r="B527" s="371" t="s">
        <v>110</v>
      </c>
      <c r="C527" s="371">
        <v>2023</v>
      </c>
      <c r="D527" s="371" t="s">
        <v>31</v>
      </c>
      <c r="E527" s="371">
        <v>32</v>
      </c>
    </row>
    <row r="528" spans="1:5">
      <c r="A528" s="371">
        <v>97</v>
      </c>
      <c r="B528" s="371" t="s">
        <v>111</v>
      </c>
      <c r="C528" s="371">
        <v>2023</v>
      </c>
      <c r="D528" s="371" t="s">
        <v>31</v>
      </c>
      <c r="E528" s="371">
        <v>18</v>
      </c>
    </row>
    <row r="529" spans="1:5">
      <c r="A529" s="371">
        <v>99</v>
      </c>
      <c r="B529" s="371" t="s">
        <v>112</v>
      </c>
      <c r="C529" s="371">
        <v>2023</v>
      </c>
      <c r="D529" s="371" t="s">
        <v>31</v>
      </c>
      <c r="E529" s="371">
        <v>33</v>
      </c>
    </row>
    <row r="530" spans="1:5">
      <c r="A530" s="371">
        <v>5</v>
      </c>
      <c r="B530" s="371" t="s">
        <v>79</v>
      </c>
      <c r="C530" s="371">
        <v>2024</v>
      </c>
      <c r="D530" s="371" t="s">
        <v>32</v>
      </c>
      <c r="E530" s="371">
        <v>5</v>
      </c>
    </row>
    <row r="531" spans="1:5">
      <c r="A531" s="371">
        <v>8</v>
      </c>
      <c r="B531" s="371" t="s">
        <v>81</v>
      </c>
      <c r="C531" s="371">
        <v>2024</v>
      </c>
      <c r="D531" s="371" t="s">
        <v>32</v>
      </c>
      <c r="E531" s="371">
        <v>27</v>
      </c>
    </row>
    <row r="532" spans="1:5">
      <c r="A532" s="371">
        <v>11</v>
      </c>
      <c r="B532" s="371" t="s">
        <v>82</v>
      </c>
      <c r="C532" s="371">
        <v>2024</v>
      </c>
      <c r="D532" s="371" t="s">
        <v>32</v>
      </c>
      <c r="E532" s="371">
        <v>8</v>
      </c>
    </row>
    <row r="533" spans="1:5">
      <c r="A533" s="371">
        <v>13</v>
      </c>
      <c r="B533" s="371" t="s">
        <v>83</v>
      </c>
      <c r="C533" s="371">
        <v>2024</v>
      </c>
      <c r="D533" s="371" t="s">
        <v>32</v>
      </c>
      <c r="E533" s="371">
        <v>26</v>
      </c>
    </row>
    <row r="534" spans="1:5">
      <c r="A534" s="371">
        <v>15</v>
      </c>
      <c r="B534" s="371" t="s">
        <v>84</v>
      </c>
      <c r="C534" s="371">
        <v>2024</v>
      </c>
      <c r="D534" s="371" t="s">
        <v>32</v>
      </c>
      <c r="E534" s="371">
        <v>1</v>
      </c>
    </row>
    <row r="535" spans="1:5">
      <c r="A535" s="371">
        <v>17</v>
      </c>
      <c r="B535" s="371" t="s">
        <v>85</v>
      </c>
      <c r="C535" s="371">
        <v>2024</v>
      </c>
      <c r="D535" s="371" t="s">
        <v>32</v>
      </c>
      <c r="E535" s="371">
        <v>25</v>
      </c>
    </row>
    <row r="536" spans="1:5">
      <c r="A536" s="371">
        <v>18</v>
      </c>
      <c r="B536" s="371" t="s">
        <v>86</v>
      </c>
      <c r="C536" s="371">
        <v>2024</v>
      </c>
      <c r="D536" s="371" t="s">
        <v>32</v>
      </c>
      <c r="E536" s="371">
        <v>3</v>
      </c>
    </row>
    <row r="537" spans="1:5">
      <c r="A537" s="371">
        <v>19</v>
      </c>
      <c r="B537" s="371" t="s">
        <v>87</v>
      </c>
      <c r="C537" s="371">
        <v>2024</v>
      </c>
      <c r="D537" s="371" t="s">
        <v>32</v>
      </c>
      <c r="E537" s="371">
        <v>6</v>
      </c>
    </row>
    <row r="538" spans="1:5">
      <c r="A538" s="371">
        <v>20</v>
      </c>
      <c r="B538" s="371" t="s">
        <v>88</v>
      </c>
      <c r="C538" s="371">
        <v>2024</v>
      </c>
      <c r="D538" s="371" t="s">
        <v>32</v>
      </c>
      <c r="E538" s="371">
        <v>14</v>
      </c>
    </row>
    <row r="539" spans="1:5">
      <c r="A539" s="371">
        <v>23</v>
      </c>
      <c r="B539" s="371" t="s">
        <v>89</v>
      </c>
      <c r="C539" s="371">
        <v>2024</v>
      </c>
      <c r="D539" s="371" t="s">
        <v>32</v>
      </c>
      <c r="E539" s="371">
        <v>17</v>
      </c>
    </row>
    <row r="540" spans="1:5">
      <c r="A540" s="371">
        <v>25</v>
      </c>
      <c r="B540" s="371" t="s">
        <v>90</v>
      </c>
      <c r="C540" s="371">
        <v>2024</v>
      </c>
      <c r="D540" s="371" t="s">
        <v>32</v>
      </c>
      <c r="E540" s="371">
        <v>4</v>
      </c>
    </row>
    <row r="541" spans="1:5">
      <c r="A541" s="371">
        <v>27</v>
      </c>
      <c r="B541" s="371" t="s">
        <v>91</v>
      </c>
      <c r="C541" s="371">
        <v>2024</v>
      </c>
      <c r="D541" s="371" t="s">
        <v>32</v>
      </c>
      <c r="E541" s="371">
        <v>32</v>
      </c>
    </row>
    <row r="542" spans="1:5">
      <c r="A542" s="371">
        <v>41</v>
      </c>
      <c r="B542" s="371" t="s">
        <v>92</v>
      </c>
      <c r="C542" s="371">
        <v>2024</v>
      </c>
      <c r="D542" s="371" t="s">
        <v>32</v>
      </c>
      <c r="E542" s="371">
        <v>12</v>
      </c>
    </row>
    <row r="543" spans="1:5">
      <c r="A543" s="371">
        <v>44</v>
      </c>
      <c r="B543" s="371" t="s">
        <v>93</v>
      </c>
      <c r="C543" s="371">
        <v>2024</v>
      </c>
      <c r="D543" s="371" t="s">
        <v>32</v>
      </c>
      <c r="E543" s="371">
        <v>31</v>
      </c>
    </row>
    <row r="544" spans="1:5">
      <c r="A544" s="371">
        <v>47</v>
      </c>
      <c r="B544" s="371" t="s">
        <v>94</v>
      </c>
      <c r="C544" s="371">
        <v>2024</v>
      </c>
      <c r="D544" s="371" t="s">
        <v>32</v>
      </c>
      <c r="E544" s="371">
        <v>18</v>
      </c>
    </row>
    <row r="545" spans="1:5">
      <c r="A545" s="371">
        <v>50</v>
      </c>
      <c r="B545" s="371" t="s">
        <v>95</v>
      </c>
      <c r="C545" s="371">
        <v>2024</v>
      </c>
      <c r="D545" s="371" t="s">
        <v>32</v>
      </c>
      <c r="E545" s="371">
        <v>7</v>
      </c>
    </row>
    <row r="546" spans="1:5">
      <c r="A546" s="371">
        <v>52</v>
      </c>
      <c r="B546" s="371" t="s">
        <v>96</v>
      </c>
      <c r="C546" s="371">
        <v>2024</v>
      </c>
      <c r="D546" s="371" t="s">
        <v>32</v>
      </c>
      <c r="E546" s="371">
        <v>2</v>
      </c>
    </row>
    <row r="547" spans="1:5">
      <c r="A547" s="371">
        <v>54</v>
      </c>
      <c r="B547" s="371" t="s">
        <v>97</v>
      </c>
      <c r="C547" s="371">
        <v>2024</v>
      </c>
      <c r="D547" s="371" t="s">
        <v>32</v>
      </c>
      <c r="E547" s="371">
        <v>21</v>
      </c>
    </row>
    <row r="548" spans="1:5">
      <c r="A548" s="371">
        <v>63</v>
      </c>
      <c r="B548" s="371" t="s">
        <v>98</v>
      </c>
      <c r="C548" s="371">
        <v>2024</v>
      </c>
      <c r="D548" s="371" t="s">
        <v>32</v>
      </c>
      <c r="E548" s="371">
        <v>16</v>
      </c>
    </row>
    <row r="549" spans="1:5">
      <c r="A549" s="371">
        <v>66</v>
      </c>
      <c r="B549" s="371" t="s">
        <v>99</v>
      </c>
      <c r="C549" s="371">
        <v>2024</v>
      </c>
      <c r="D549" s="371" t="s">
        <v>32</v>
      </c>
      <c r="E549" s="371">
        <v>20</v>
      </c>
    </row>
    <row r="550" spans="1:5">
      <c r="A550" s="371">
        <v>68</v>
      </c>
      <c r="B550" s="371" t="s">
        <v>100</v>
      </c>
      <c r="C550" s="371">
        <v>2024</v>
      </c>
      <c r="D550" s="371" t="s">
        <v>32</v>
      </c>
      <c r="E550" s="371">
        <v>19</v>
      </c>
    </row>
    <row r="551" spans="1:5">
      <c r="A551" s="371">
        <v>70</v>
      </c>
      <c r="B551" s="371" t="s">
        <v>101</v>
      </c>
      <c r="C551" s="371">
        <v>2024</v>
      </c>
      <c r="D551" s="371" t="s">
        <v>32</v>
      </c>
      <c r="E551" s="371">
        <v>23</v>
      </c>
    </row>
    <row r="552" spans="1:5">
      <c r="A552" s="371">
        <v>73</v>
      </c>
      <c r="B552" s="371" t="s">
        <v>102</v>
      </c>
      <c r="C552" s="371">
        <v>2024</v>
      </c>
      <c r="D552" s="371" t="s">
        <v>32</v>
      </c>
      <c r="E552" s="371">
        <v>10</v>
      </c>
    </row>
    <row r="553" spans="1:5">
      <c r="A553" s="371">
        <v>76</v>
      </c>
      <c r="B553" s="371" t="s">
        <v>103</v>
      </c>
      <c r="C553" s="371">
        <v>2024</v>
      </c>
      <c r="D553" s="371" t="s">
        <v>32</v>
      </c>
      <c r="E553" s="371">
        <v>13</v>
      </c>
    </row>
    <row r="554" spans="1:5">
      <c r="A554" s="371">
        <v>81</v>
      </c>
      <c r="B554" s="371" t="s">
        <v>104</v>
      </c>
      <c r="C554" s="371">
        <v>2024</v>
      </c>
      <c r="D554" s="371" t="s">
        <v>32</v>
      </c>
      <c r="E554" s="371">
        <v>28</v>
      </c>
    </row>
    <row r="555" spans="1:5">
      <c r="A555" s="371">
        <v>85</v>
      </c>
      <c r="B555" s="371" t="s">
        <v>105</v>
      </c>
      <c r="C555" s="371">
        <v>2024</v>
      </c>
      <c r="D555" s="371" t="s">
        <v>32</v>
      </c>
      <c r="E555" s="371">
        <v>24</v>
      </c>
    </row>
    <row r="556" spans="1:5">
      <c r="A556" s="371">
        <v>86</v>
      </c>
      <c r="B556" s="371" t="s">
        <v>106</v>
      </c>
      <c r="C556" s="371">
        <v>2024</v>
      </c>
      <c r="D556" s="371" t="s">
        <v>32</v>
      </c>
      <c r="E556" s="371">
        <v>9</v>
      </c>
    </row>
    <row r="557" spans="1:5">
      <c r="A557" s="371">
        <v>88</v>
      </c>
      <c r="B557" s="371" t="s">
        <v>107</v>
      </c>
      <c r="C557" s="371">
        <v>2024</v>
      </c>
      <c r="D557" s="371" t="s">
        <v>32</v>
      </c>
      <c r="E557" s="371">
        <v>15</v>
      </c>
    </row>
    <row r="558" spans="1:5">
      <c r="A558" s="371">
        <v>91</v>
      </c>
      <c r="B558" s="371" t="s">
        <v>108</v>
      </c>
      <c r="C558" s="371">
        <v>2024</v>
      </c>
      <c r="D558" s="371" t="s">
        <v>32</v>
      </c>
      <c r="E558" s="371">
        <v>11</v>
      </c>
    </row>
    <row r="559" spans="1:5">
      <c r="A559" s="371">
        <v>94</v>
      </c>
      <c r="B559" s="371" t="s">
        <v>109</v>
      </c>
      <c r="C559" s="371">
        <v>2024</v>
      </c>
      <c r="D559" s="371" t="s">
        <v>32</v>
      </c>
      <c r="E559" s="371">
        <v>22</v>
      </c>
    </row>
    <row r="560" spans="1:5">
      <c r="A560" s="371">
        <v>95</v>
      </c>
      <c r="B560" s="371" t="s">
        <v>110</v>
      </c>
      <c r="C560" s="371">
        <v>2024</v>
      </c>
      <c r="D560" s="371" t="s">
        <v>32</v>
      </c>
      <c r="E560" s="371">
        <v>29</v>
      </c>
    </row>
    <row r="561" spans="1:5">
      <c r="A561" s="371">
        <v>97</v>
      </c>
      <c r="B561" s="371" t="s">
        <v>111</v>
      </c>
      <c r="C561" s="371">
        <v>2024</v>
      </c>
      <c r="D561" s="371" t="s">
        <v>32</v>
      </c>
      <c r="E561" s="371">
        <v>30</v>
      </c>
    </row>
    <row r="562" spans="1:5">
      <c r="A562" s="371">
        <v>99</v>
      </c>
      <c r="B562" s="371" t="s">
        <v>112</v>
      </c>
      <c r="C562" s="371">
        <v>2024</v>
      </c>
      <c r="D562" s="371" t="s">
        <v>32</v>
      </c>
      <c r="E562" s="371">
        <v>33</v>
      </c>
    </row>
    <row r="563" spans="1:5">
      <c r="A563" s="371">
        <v>5</v>
      </c>
      <c r="B563" s="371" t="s">
        <v>79</v>
      </c>
      <c r="C563" s="371">
        <v>2023</v>
      </c>
      <c r="D563" s="371" t="s">
        <v>32</v>
      </c>
      <c r="E563" s="371">
        <v>26</v>
      </c>
    </row>
    <row r="564" spans="1:5">
      <c r="A564" s="371">
        <v>8</v>
      </c>
      <c r="B564" s="371" t="s">
        <v>81</v>
      </c>
      <c r="C564" s="371">
        <v>2023</v>
      </c>
      <c r="D564" s="371" t="s">
        <v>32</v>
      </c>
      <c r="E564" s="371">
        <v>27</v>
      </c>
    </row>
    <row r="565" spans="1:5">
      <c r="A565" s="371">
        <v>11</v>
      </c>
      <c r="B565" s="371" t="s">
        <v>82</v>
      </c>
      <c r="C565" s="371">
        <v>2023</v>
      </c>
      <c r="D565" s="371" t="s">
        <v>32</v>
      </c>
      <c r="E565" s="371">
        <v>17</v>
      </c>
    </row>
    <row r="566" spans="1:5">
      <c r="A566" s="371">
        <v>13</v>
      </c>
      <c r="B566" s="371" t="s">
        <v>83</v>
      </c>
      <c r="C566" s="371">
        <v>2023</v>
      </c>
      <c r="D566" s="371" t="s">
        <v>32</v>
      </c>
      <c r="E566" s="371">
        <v>13</v>
      </c>
    </row>
    <row r="567" spans="1:5">
      <c r="A567" s="371">
        <v>15</v>
      </c>
      <c r="B567" s="371" t="s">
        <v>84</v>
      </c>
      <c r="C567" s="371">
        <v>2023</v>
      </c>
      <c r="D567" s="371" t="s">
        <v>32</v>
      </c>
      <c r="E567" s="371">
        <v>16</v>
      </c>
    </row>
    <row r="568" spans="1:5">
      <c r="A568" s="371">
        <v>17</v>
      </c>
      <c r="B568" s="371" t="s">
        <v>85</v>
      </c>
      <c r="C568" s="371">
        <v>2023</v>
      </c>
      <c r="D568" s="371" t="s">
        <v>32</v>
      </c>
      <c r="E568" s="371">
        <v>25</v>
      </c>
    </row>
    <row r="569" spans="1:5">
      <c r="A569" s="371">
        <v>18</v>
      </c>
      <c r="B569" s="371" t="s">
        <v>86</v>
      </c>
      <c r="C569" s="371">
        <v>2023</v>
      </c>
      <c r="D569" s="371" t="s">
        <v>32</v>
      </c>
      <c r="E569" s="371">
        <v>15</v>
      </c>
    </row>
    <row r="570" spans="1:5">
      <c r="A570" s="371">
        <v>19</v>
      </c>
      <c r="B570" s="371" t="s">
        <v>87</v>
      </c>
      <c r="C570" s="371">
        <v>2023</v>
      </c>
      <c r="D570" s="371" t="s">
        <v>32</v>
      </c>
      <c r="E570" s="371">
        <v>22</v>
      </c>
    </row>
    <row r="571" spans="1:5">
      <c r="A571" s="371">
        <v>20</v>
      </c>
      <c r="B571" s="371" t="s">
        <v>88</v>
      </c>
      <c r="C571" s="371">
        <v>2023</v>
      </c>
      <c r="D571" s="371" t="s">
        <v>32</v>
      </c>
      <c r="E571" s="371">
        <v>6</v>
      </c>
    </row>
    <row r="572" spans="1:5">
      <c r="A572" s="371">
        <v>23</v>
      </c>
      <c r="B572" s="371" t="s">
        <v>89</v>
      </c>
      <c r="C572" s="371">
        <v>2023</v>
      </c>
      <c r="D572" s="371" t="s">
        <v>32</v>
      </c>
      <c r="E572" s="371">
        <v>30</v>
      </c>
    </row>
    <row r="573" spans="1:5">
      <c r="A573" s="371">
        <v>25</v>
      </c>
      <c r="B573" s="371" t="s">
        <v>90</v>
      </c>
      <c r="C573" s="371">
        <v>2023</v>
      </c>
      <c r="D573" s="371" t="s">
        <v>32</v>
      </c>
      <c r="E573" s="371">
        <v>7</v>
      </c>
    </row>
    <row r="574" spans="1:5">
      <c r="A574" s="371">
        <v>27</v>
      </c>
      <c r="B574" s="371" t="s">
        <v>91</v>
      </c>
      <c r="C574" s="371">
        <v>2023</v>
      </c>
      <c r="D574" s="371" t="s">
        <v>32</v>
      </c>
      <c r="E574" s="371">
        <v>33</v>
      </c>
    </row>
    <row r="575" spans="1:5">
      <c r="A575" s="371">
        <v>41</v>
      </c>
      <c r="B575" s="371" t="s">
        <v>92</v>
      </c>
      <c r="C575" s="371">
        <v>2023</v>
      </c>
      <c r="D575" s="371" t="s">
        <v>32</v>
      </c>
      <c r="E575" s="371">
        <v>2</v>
      </c>
    </row>
    <row r="576" spans="1:5">
      <c r="A576" s="371">
        <v>44</v>
      </c>
      <c r="B576" s="371" t="s">
        <v>93</v>
      </c>
      <c r="C576" s="371">
        <v>2023</v>
      </c>
      <c r="D576" s="371" t="s">
        <v>32</v>
      </c>
      <c r="E576" s="371">
        <v>28</v>
      </c>
    </row>
    <row r="577" spans="1:5">
      <c r="A577" s="371">
        <v>47</v>
      </c>
      <c r="B577" s="371" t="s">
        <v>94</v>
      </c>
      <c r="C577" s="371">
        <v>2023</v>
      </c>
      <c r="D577" s="371" t="s">
        <v>32</v>
      </c>
      <c r="E577" s="371">
        <v>4</v>
      </c>
    </row>
    <row r="578" spans="1:5">
      <c r="A578" s="371">
        <v>50</v>
      </c>
      <c r="B578" s="371" t="s">
        <v>95</v>
      </c>
      <c r="C578" s="371">
        <v>2023</v>
      </c>
      <c r="D578" s="371" t="s">
        <v>32</v>
      </c>
      <c r="E578" s="371">
        <v>8</v>
      </c>
    </row>
    <row r="579" spans="1:5">
      <c r="A579" s="371">
        <v>52</v>
      </c>
      <c r="B579" s="371" t="s">
        <v>96</v>
      </c>
      <c r="C579" s="371">
        <v>2023</v>
      </c>
      <c r="D579" s="371" t="s">
        <v>32</v>
      </c>
      <c r="E579" s="371">
        <v>21</v>
      </c>
    </row>
    <row r="580" spans="1:5">
      <c r="A580" s="371">
        <v>54</v>
      </c>
      <c r="B580" s="371" t="s">
        <v>97</v>
      </c>
      <c r="C580" s="371">
        <v>2023</v>
      </c>
      <c r="D580" s="371" t="s">
        <v>32</v>
      </c>
      <c r="E580" s="371">
        <v>10</v>
      </c>
    </row>
    <row r="581" spans="1:5">
      <c r="A581" s="371">
        <v>63</v>
      </c>
      <c r="B581" s="371" t="s">
        <v>98</v>
      </c>
      <c r="C581" s="371">
        <v>2023</v>
      </c>
      <c r="D581" s="371" t="s">
        <v>32</v>
      </c>
      <c r="E581" s="371">
        <v>11</v>
      </c>
    </row>
    <row r="582" spans="1:5">
      <c r="A582" s="371">
        <v>66</v>
      </c>
      <c r="B582" s="371" t="s">
        <v>99</v>
      </c>
      <c r="C582" s="371">
        <v>2023</v>
      </c>
      <c r="D582" s="371" t="s">
        <v>32</v>
      </c>
      <c r="E582" s="371">
        <v>14</v>
      </c>
    </row>
    <row r="583" spans="1:5">
      <c r="A583" s="371">
        <v>68</v>
      </c>
      <c r="B583" s="371" t="s">
        <v>100</v>
      </c>
      <c r="C583" s="371">
        <v>2023</v>
      </c>
      <c r="D583" s="371" t="s">
        <v>32</v>
      </c>
      <c r="E583" s="371">
        <v>5</v>
      </c>
    </row>
    <row r="584" spans="1:5">
      <c r="A584" s="371">
        <v>70</v>
      </c>
      <c r="B584" s="371" t="s">
        <v>101</v>
      </c>
      <c r="C584" s="371">
        <v>2023</v>
      </c>
      <c r="D584" s="371" t="s">
        <v>32</v>
      </c>
      <c r="E584" s="371">
        <v>23</v>
      </c>
    </row>
    <row r="585" spans="1:5">
      <c r="A585" s="371">
        <v>73</v>
      </c>
      <c r="B585" s="371" t="s">
        <v>102</v>
      </c>
      <c r="C585" s="371">
        <v>2023</v>
      </c>
      <c r="D585" s="371" t="s">
        <v>32</v>
      </c>
      <c r="E585" s="371">
        <v>18</v>
      </c>
    </row>
    <row r="586" spans="1:5">
      <c r="A586" s="371">
        <v>76</v>
      </c>
      <c r="B586" s="371" t="s">
        <v>103</v>
      </c>
      <c r="C586" s="371">
        <v>2023</v>
      </c>
      <c r="D586" s="371" t="s">
        <v>32</v>
      </c>
      <c r="E586" s="371">
        <v>12</v>
      </c>
    </row>
    <row r="587" spans="1:5">
      <c r="A587" s="371">
        <v>81</v>
      </c>
      <c r="B587" s="371" t="s">
        <v>104</v>
      </c>
      <c r="C587" s="371">
        <v>2023</v>
      </c>
      <c r="D587" s="371" t="s">
        <v>32</v>
      </c>
      <c r="E587" s="371">
        <v>20</v>
      </c>
    </row>
    <row r="588" spans="1:5">
      <c r="A588" s="371">
        <v>85</v>
      </c>
      <c r="B588" s="371" t="s">
        <v>105</v>
      </c>
      <c r="C588" s="371">
        <v>2023</v>
      </c>
      <c r="D588" s="371" t="s">
        <v>32</v>
      </c>
      <c r="E588" s="371">
        <v>3</v>
      </c>
    </row>
    <row r="589" spans="1:5">
      <c r="A589" s="371">
        <v>86</v>
      </c>
      <c r="B589" s="371" t="s">
        <v>106</v>
      </c>
      <c r="C589" s="371">
        <v>2023</v>
      </c>
      <c r="D589" s="371" t="s">
        <v>32</v>
      </c>
      <c r="E589" s="371">
        <v>24</v>
      </c>
    </row>
    <row r="590" spans="1:5">
      <c r="A590" s="371">
        <v>88</v>
      </c>
      <c r="B590" s="371" t="s">
        <v>107</v>
      </c>
      <c r="C590" s="371">
        <v>2023</v>
      </c>
      <c r="D590" s="371" t="s">
        <v>32</v>
      </c>
      <c r="E590" s="371">
        <v>19</v>
      </c>
    </row>
    <row r="591" spans="1:5">
      <c r="A591" s="371">
        <v>91</v>
      </c>
      <c r="B591" s="371" t="s">
        <v>108</v>
      </c>
      <c r="C591" s="371">
        <v>2023</v>
      </c>
      <c r="D591" s="371" t="s">
        <v>32</v>
      </c>
      <c r="E591" s="371">
        <v>1</v>
      </c>
    </row>
    <row r="592" spans="1:5">
      <c r="A592" s="371">
        <v>94</v>
      </c>
      <c r="B592" s="371" t="s">
        <v>109</v>
      </c>
      <c r="C592" s="371">
        <v>2023</v>
      </c>
      <c r="D592" s="371" t="s">
        <v>32</v>
      </c>
      <c r="E592" s="371">
        <v>29</v>
      </c>
    </row>
    <row r="593" spans="1:5">
      <c r="A593" s="371">
        <v>95</v>
      </c>
      <c r="B593" s="371" t="s">
        <v>110</v>
      </c>
      <c r="C593" s="371">
        <v>2023</v>
      </c>
      <c r="D593" s="371" t="s">
        <v>32</v>
      </c>
      <c r="E593" s="371">
        <v>9</v>
      </c>
    </row>
    <row r="594" spans="1:5">
      <c r="A594" s="371">
        <v>97</v>
      </c>
      <c r="B594" s="371" t="s">
        <v>111</v>
      </c>
      <c r="C594" s="371">
        <v>2023</v>
      </c>
      <c r="D594" s="371" t="s">
        <v>32</v>
      </c>
      <c r="E594" s="371">
        <v>32</v>
      </c>
    </row>
    <row r="595" spans="1:5">
      <c r="A595" s="371">
        <v>99</v>
      </c>
      <c r="B595" s="371" t="s">
        <v>112</v>
      </c>
      <c r="C595" s="371">
        <v>2023</v>
      </c>
      <c r="D595" s="371" t="s">
        <v>32</v>
      </c>
      <c r="E595" s="371">
        <v>31</v>
      </c>
    </row>
    <row r="596" spans="1:5">
      <c r="A596" s="371">
        <v>5</v>
      </c>
      <c r="B596" s="371" t="s">
        <v>79</v>
      </c>
      <c r="C596" s="371">
        <v>2024</v>
      </c>
      <c r="D596" s="371" t="s">
        <v>33</v>
      </c>
      <c r="E596" s="371">
        <v>22</v>
      </c>
    </row>
    <row r="597" spans="1:5">
      <c r="A597" s="371">
        <v>8</v>
      </c>
      <c r="B597" s="371" t="s">
        <v>81</v>
      </c>
      <c r="C597" s="371">
        <v>2024</v>
      </c>
      <c r="D597" s="371" t="s">
        <v>33</v>
      </c>
      <c r="E597" s="371">
        <v>5</v>
      </c>
    </row>
    <row r="598" spans="1:5">
      <c r="A598" s="371">
        <v>11</v>
      </c>
      <c r="B598" s="371" t="s">
        <v>82</v>
      </c>
      <c r="C598" s="371">
        <v>2024</v>
      </c>
      <c r="D598" s="371" t="s">
        <v>33</v>
      </c>
      <c r="E598" s="371">
        <v>1</v>
      </c>
    </row>
    <row r="599" spans="1:5">
      <c r="A599" s="371">
        <v>13</v>
      </c>
      <c r="B599" s="371" t="s">
        <v>83</v>
      </c>
      <c r="C599" s="371">
        <v>2024</v>
      </c>
      <c r="D599" s="371" t="s">
        <v>33</v>
      </c>
      <c r="E599" s="371">
        <v>9</v>
      </c>
    </row>
    <row r="600" spans="1:5">
      <c r="A600" s="371">
        <v>15</v>
      </c>
      <c r="B600" s="371" t="s">
        <v>84</v>
      </c>
      <c r="C600" s="371">
        <v>2024</v>
      </c>
      <c r="D600" s="371" t="s">
        <v>33</v>
      </c>
      <c r="E600" s="371">
        <v>8</v>
      </c>
    </row>
    <row r="601" spans="1:5">
      <c r="A601" s="371">
        <v>17</v>
      </c>
      <c r="B601" s="371" t="s">
        <v>85</v>
      </c>
      <c r="C601" s="371">
        <v>2024</v>
      </c>
      <c r="D601" s="371" t="s">
        <v>33</v>
      </c>
      <c r="E601" s="371">
        <v>17</v>
      </c>
    </row>
    <row r="602" spans="1:5">
      <c r="A602" s="371">
        <v>18</v>
      </c>
      <c r="B602" s="371" t="s">
        <v>86</v>
      </c>
      <c r="C602" s="371">
        <v>2024</v>
      </c>
      <c r="D602" s="371" t="s">
        <v>33</v>
      </c>
      <c r="E602" s="371">
        <v>15</v>
      </c>
    </row>
    <row r="603" spans="1:5">
      <c r="A603" s="371">
        <v>19</v>
      </c>
      <c r="B603" s="371" t="s">
        <v>87</v>
      </c>
      <c r="C603" s="371">
        <v>2024</v>
      </c>
      <c r="D603" s="371" t="s">
        <v>33</v>
      </c>
      <c r="E603" s="371">
        <v>20</v>
      </c>
    </row>
    <row r="604" spans="1:5">
      <c r="A604" s="371">
        <v>20</v>
      </c>
      <c r="B604" s="371" t="s">
        <v>88</v>
      </c>
      <c r="C604" s="371">
        <v>2024</v>
      </c>
      <c r="D604" s="371" t="s">
        <v>33</v>
      </c>
      <c r="E604" s="371">
        <v>19</v>
      </c>
    </row>
    <row r="605" spans="1:5">
      <c r="A605" s="371">
        <v>23</v>
      </c>
      <c r="B605" s="371" t="s">
        <v>89</v>
      </c>
      <c r="C605" s="371">
        <v>2024</v>
      </c>
      <c r="D605" s="371" t="s">
        <v>33</v>
      </c>
      <c r="E605" s="371">
        <v>12</v>
      </c>
    </row>
    <row r="606" spans="1:5">
      <c r="A606" s="371">
        <v>25</v>
      </c>
      <c r="B606" s="371" t="s">
        <v>90</v>
      </c>
      <c r="C606" s="371">
        <v>2024</v>
      </c>
      <c r="D606" s="371" t="s">
        <v>33</v>
      </c>
      <c r="E606" s="371">
        <v>24</v>
      </c>
    </row>
    <row r="607" spans="1:5">
      <c r="A607" s="371">
        <v>27</v>
      </c>
      <c r="B607" s="371" t="s">
        <v>91</v>
      </c>
      <c r="C607" s="371">
        <v>2024</v>
      </c>
      <c r="D607" s="371" t="s">
        <v>33</v>
      </c>
      <c r="E607" s="371">
        <v>30</v>
      </c>
    </row>
    <row r="608" spans="1:5">
      <c r="A608" s="371">
        <v>41</v>
      </c>
      <c r="B608" s="371" t="s">
        <v>92</v>
      </c>
      <c r="C608" s="371">
        <v>2024</v>
      </c>
      <c r="D608" s="371" t="s">
        <v>33</v>
      </c>
      <c r="E608" s="371">
        <v>3</v>
      </c>
    </row>
    <row r="609" spans="1:5">
      <c r="A609" s="371">
        <v>44</v>
      </c>
      <c r="B609" s="371" t="s">
        <v>93</v>
      </c>
      <c r="C609" s="371">
        <v>2024</v>
      </c>
      <c r="D609" s="371" t="s">
        <v>33</v>
      </c>
      <c r="E609" s="371">
        <v>14</v>
      </c>
    </row>
    <row r="610" spans="1:5">
      <c r="A610" s="371">
        <v>47</v>
      </c>
      <c r="B610" s="371" t="s">
        <v>94</v>
      </c>
      <c r="C610" s="371">
        <v>2024</v>
      </c>
      <c r="D610" s="371" t="s">
        <v>33</v>
      </c>
      <c r="E610" s="371">
        <v>11</v>
      </c>
    </row>
    <row r="611" spans="1:5">
      <c r="A611" s="371">
        <v>50</v>
      </c>
      <c r="B611" s="371" t="s">
        <v>95</v>
      </c>
      <c r="C611" s="371">
        <v>2024</v>
      </c>
      <c r="D611" s="371" t="s">
        <v>33</v>
      </c>
      <c r="E611" s="371">
        <v>23</v>
      </c>
    </row>
    <row r="612" spans="1:5">
      <c r="A612" s="371">
        <v>52</v>
      </c>
      <c r="B612" s="371" t="s">
        <v>96</v>
      </c>
      <c r="C612" s="371">
        <v>2024</v>
      </c>
      <c r="D612" s="371" t="s">
        <v>33</v>
      </c>
      <c r="E612" s="371">
        <v>21</v>
      </c>
    </row>
    <row r="613" spans="1:5">
      <c r="A613" s="371">
        <v>54</v>
      </c>
      <c r="B613" s="371" t="s">
        <v>97</v>
      </c>
      <c r="C613" s="371">
        <v>2024</v>
      </c>
      <c r="D613" s="371" t="s">
        <v>33</v>
      </c>
      <c r="E613" s="371">
        <v>16</v>
      </c>
    </row>
    <row r="614" spans="1:5">
      <c r="A614" s="371">
        <v>63</v>
      </c>
      <c r="B614" s="371" t="s">
        <v>98</v>
      </c>
      <c r="C614" s="371">
        <v>2024</v>
      </c>
      <c r="D614" s="371" t="s">
        <v>33</v>
      </c>
      <c r="E614" s="371">
        <v>13</v>
      </c>
    </row>
    <row r="615" spans="1:5">
      <c r="A615" s="371">
        <v>66</v>
      </c>
      <c r="B615" s="371" t="s">
        <v>99</v>
      </c>
      <c r="C615" s="371">
        <v>2024</v>
      </c>
      <c r="D615" s="371" t="s">
        <v>33</v>
      </c>
      <c r="E615" s="371">
        <v>7</v>
      </c>
    </row>
    <row r="616" spans="1:5">
      <c r="A616" s="371">
        <v>68</v>
      </c>
      <c r="B616" s="371" t="s">
        <v>100</v>
      </c>
      <c r="C616" s="371">
        <v>2024</v>
      </c>
      <c r="D616" s="371" t="s">
        <v>33</v>
      </c>
      <c r="E616" s="371">
        <v>4</v>
      </c>
    </row>
    <row r="617" spans="1:5">
      <c r="A617" s="371">
        <v>70</v>
      </c>
      <c r="B617" s="371" t="s">
        <v>101</v>
      </c>
      <c r="C617" s="371">
        <v>2024</v>
      </c>
      <c r="D617" s="371" t="s">
        <v>33</v>
      </c>
      <c r="E617" s="371">
        <v>10</v>
      </c>
    </row>
    <row r="618" spans="1:5">
      <c r="A618" s="371">
        <v>73</v>
      </c>
      <c r="B618" s="371" t="s">
        <v>102</v>
      </c>
      <c r="C618" s="371">
        <v>2024</v>
      </c>
      <c r="D618" s="371" t="s">
        <v>33</v>
      </c>
      <c r="E618" s="371">
        <v>18</v>
      </c>
    </row>
    <row r="619" spans="1:5">
      <c r="A619" s="371">
        <v>76</v>
      </c>
      <c r="B619" s="371" t="s">
        <v>103</v>
      </c>
      <c r="C619" s="371">
        <v>2024</v>
      </c>
      <c r="D619" s="371" t="s">
        <v>33</v>
      </c>
      <c r="E619" s="371">
        <v>6</v>
      </c>
    </row>
    <row r="620" spans="1:5">
      <c r="A620" s="371">
        <v>81</v>
      </c>
      <c r="B620" s="371" t="s">
        <v>104</v>
      </c>
      <c r="C620" s="371">
        <v>2024</v>
      </c>
      <c r="D620" s="371" t="s">
        <v>33</v>
      </c>
      <c r="E620" s="371">
        <v>27</v>
      </c>
    </row>
    <row r="621" spans="1:5">
      <c r="A621" s="371">
        <v>85</v>
      </c>
      <c r="B621" s="371" t="s">
        <v>105</v>
      </c>
      <c r="C621" s="371">
        <v>2024</v>
      </c>
      <c r="D621" s="371" t="s">
        <v>33</v>
      </c>
      <c r="E621" s="371">
        <v>2</v>
      </c>
    </row>
    <row r="622" spans="1:5">
      <c r="A622" s="371">
        <v>86</v>
      </c>
      <c r="B622" s="371" t="s">
        <v>106</v>
      </c>
      <c r="C622" s="371">
        <v>2024</v>
      </c>
      <c r="D622" s="371" t="s">
        <v>33</v>
      </c>
      <c r="E622" s="371">
        <v>26</v>
      </c>
    </row>
    <row r="623" spans="1:5">
      <c r="A623" s="371">
        <v>88</v>
      </c>
      <c r="B623" s="371" t="s">
        <v>107</v>
      </c>
      <c r="C623" s="371">
        <v>2024</v>
      </c>
      <c r="D623" s="371" t="s">
        <v>33</v>
      </c>
      <c r="E623" s="371">
        <v>31</v>
      </c>
    </row>
    <row r="624" spans="1:5">
      <c r="A624" s="371">
        <v>91</v>
      </c>
      <c r="B624" s="371" t="s">
        <v>108</v>
      </c>
      <c r="C624" s="371">
        <v>2024</v>
      </c>
      <c r="D624" s="371" t="s">
        <v>33</v>
      </c>
      <c r="E624" s="371">
        <v>29</v>
      </c>
    </row>
    <row r="625" spans="1:5">
      <c r="A625" s="371">
        <v>94</v>
      </c>
      <c r="B625" s="371" t="s">
        <v>109</v>
      </c>
      <c r="C625" s="371">
        <v>2024</v>
      </c>
      <c r="D625" s="371" t="s">
        <v>33</v>
      </c>
      <c r="E625" s="371">
        <v>33</v>
      </c>
    </row>
    <row r="626" spans="1:5">
      <c r="A626" s="371">
        <v>95</v>
      </c>
      <c r="B626" s="371" t="s">
        <v>110</v>
      </c>
      <c r="C626" s="371">
        <v>2024</v>
      </c>
      <c r="D626" s="371" t="s">
        <v>33</v>
      </c>
      <c r="E626" s="371">
        <v>25</v>
      </c>
    </row>
    <row r="627" spans="1:5">
      <c r="A627" s="371">
        <v>97</v>
      </c>
      <c r="B627" s="371" t="s">
        <v>111</v>
      </c>
      <c r="C627" s="371">
        <v>2024</v>
      </c>
      <c r="D627" s="371" t="s">
        <v>33</v>
      </c>
      <c r="E627" s="371">
        <v>32</v>
      </c>
    </row>
    <row r="628" spans="1:5">
      <c r="A628" s="371">
        <v>99</v>
      </c>
      <c r="B628" s="371" t="s">
        <v>112</v>
      </c>
      <c r="C628" s="371">
        <v>2024</v>
      </c>
      <c r="D628" s="371" t="s">
        <v>33</v>
      </c>
      <c r="E628" s="371">
        <v>28</v>
      </c>
    </row>
    <row r="629" spans="1:5">
      <c r="A629" s="371">
        <v>5</v>
      </c>
      <c r="B629" s="371" t="s">
        <v>79</v>
      </c>
      <c r="C629" s="371">
        <v>2023</v>
      </c>
      <c r="D629" s="371" t="s">
        <v>33</v>
      </c>
      <c r="E629" s="371">
        <v>24</v>
      </c>
    </row>
    <row r="630" spans="1:5">
      <c r="A630" s="371">
        <v>8</v>
      </c>
      <c r="B630" s="371" t="s">
        <v>81</v>
      </c>
      <c r="C630" s="371">
        <v>2023</v>
      </c>
      <c r="D630" s="371" t="s">
        <v>33</v>
      </c>
      <c r="E630" s="371">
        <v>7</v>
      </c>
    </row>
    <row r="631" spans="1:5">
      <c r="A631" s="371">
        <v>11</v>
      </c>
      <c r="B631" s="371" t="s">
        <v>82</v>
      </c>
      <c r="C631" s="371">
        <v>2023</v>
      </c>
      <c r="D631" s="371" t="s">
        <v>33</v>
      </c>
      <c r="E631" s="371">
        <v>1</v>
      </c>
    </row>
    <row r="632" spans="1:5">
      <c r="A632" s="371">
        <v>13</v>
      </c>
      <c r="B632" s="371" t="s">
        <v>83</v>
      </c>
      <c r="C632" s="371">
        <v>2023</v>
      </c>
      <c r="D632" s="371" t="s">
        <v>33</v>
      </c>
      <c r="E632" s="371">
        <v>9</v>
      </c>
    </row>
    <row r="633" spans="1:5">
      <c r="A633" s="371">
        <v>15</v>
      </c>
      <c r="B633" s="371" t="s">
        <v>84</v>
      </c>
      <c r="C633" s="371">
        <v>2023</v>
      </c>
      <c r="D633" s="371" t="s">
        <v>33</v>
      </c>
      <c r="E633" s="371">
        <v>2</v>
      </c>
    </row>
    <row r="634" spans="1:5">
      <c r="A634" s="371">
        <v>17</v>
      </c>
      <c r="B634" s="371" t="s">
        <v>85</v>
      </c>
      <c r="C634" s="371">
        <v>2023</v>
      </c>
      <c r="D634" s="371" t="s">
        <v>33</v>
      </c>
      <c r="E634" s="371">
        <v>18</v>
      </c>
    </row>
    <row r="635" spans="1:5">
      <c r="A635" s="371">
        <v>18</v>
      </c>
      <c r="B635" s="371" t="s">
        <v>86</v>
      </c>
      <c r="C635" s="371">
        <v>2023</v>
      </c>
      <c r="D635" s="371" t="s">
        <v>33</v>
      </c>
      <c r="E635" s="371">
        <v>20</v>
      </c>
    </row>
    <row r="636" spans="1:5">
      <c r="A636" s="371">
        <v>19</v>
      </c>
      <c r="B636" s="371" t="s">
        <v>87</v>
      </c>
      <c r="C636" s="371">
        <v>2023</v>
      </c>
      <c r="D636" s="371" t="s">
        <v>33</v>
      </c>
      <c r="E636" s="371">
        <v>14</v>
      </c>
    </row>
    <row r="637" spans="1:5">
      <c r="A637" s="371">
        <v>20</v>
      </c>
      <c r="B637" s="371" t="s">
        <v>88</v>
      </c>
      <c r="C637" s="371">
        <v>2023</v>
      </c>
      <c r="D637" s="371" t="s">
        <v>33</v>
      </c>
      <c r="E637" s="371">
        <v>17</v>
      </c>
    </row>
    <row r="638" spans="1:5">
      <c r="A638" s="371">
        <v>23</v>
      </c>
      <c r="B638" s="371" t="s">
        <v>89</v>
      </c>
      <c r="C638" s="371">
        <v>2023</v>
      </c>
      <c r="D638" s="371" t="s">
        <v>33</v>
      </c>
      <c r="E638" s="371">
        <v>8</v>
      </c>
    </row>
    <row r="639" spans="1:5">
      <c r="A639" s="371">
        <v>25</v>
      </c>
      <c r="B639" s="371" t="s">
        <v>90</v>
      </c>
      <c r="C639" s="371">
        <v>2023</v>
      </c>
      <c r="D639" s="371" t="s">
        <v>33</v>
      </c>
      <c r="E639" s="371">
        <v>21</v>
      </c>
    </row>
    <row r="640" spans="1:5">
      <c r="A640" s="371">
        <v>27</v>
      </c>
      <c r="B640" s="371" t="s">
        <v>91</v>
      </c>
      <c r="C640" s="371">
        <v>2023</v>
      </c>
      <c r="D640" s="371" t="s">
        <v>33</v>
      </c>
      <c r="E640" s="371">
        <v>28</v>
      </c>
    </row>
    <row r="641" spans="1:5">
      <c r="A641" s="371">
        <v>41</v>
      </c>
      <c r="B641" s="371" t="s">
        <v>92</v>
      </c>
      <c r="C641" s="371">
        <v>2023</v>
      </c>
      <c r="D641" s="371" t="s">
        <v>33</v>
      </c>
      <c r="E641" s="371">
        <v>4</v>
      </c>
    </row>
    <row r="642" spans="1:5">
      <c r="A642" s="371">
        <v>44</v>
      </c>
      <c r="B642" s="371" t="s">
        <v>93</v>
      </c>
      <c r="C642" s="371">
        <v>2023</v>
      </c>
      <c r="D642" s="371" t="s">
        <v>33</v>
      </c>
      <c r="E642" s="371">
        <v>23</v>
      </c>
    </row>
    <row r="643" spans="1:5">
      <c r="A643" s="371">
        <v>47</v>
      </c>
      <c r="B643" s="371" t="s">
        <v>94</v>
      </c>
      <c r="C643" s="371">
        <v>2023</v>
      </c>
      <c r="D643" s="371" t="s">
        <v>33</v>
      </c>
      <c r="E643" s="371">
        <v>13</v>
      </c>
    </row>
    <row r="644" spans="1:5">
      <c r="A644" s="371">
        <v>50</v>
      </c>
      <c r="B644" s="371" t="s">
        <v>95</v>
      </c>
      <c r="C644" s="371">
        <v>2023</v>
      </c>
      <c r="D644" s="371" t="s">
        <v>33</v>
      </c>
      <c r="E644" s="371">
        <v>25</v>
      </c>
    </row>
    <row r="645" spans="1:5">
      <c r="A645" s="371">
        <v>52</v>
      </c>
      <c r="B645" s="371" t="s">
        <v>96</v>
      </c>
      <c r="C645" s="371">
        <v>2023</v>
      </c>
      <c r="D645" s="371" t="s">
        <v>33</v>
      </c>
      <c r="E645" s="371">
        <v>26</v>
      </c>
    </row>
    <row r="646" spans="1:5">
      <c r="A646" s="371">
        <v>54</v>
      </c>
      <c r="B646" s="371" t="s">
        <v>97</v>
      </c>
      <c r="C646" s="371">
        <v>2023</v>
      </c>
      <c r="D646" s="371" t="s">
        <v>33</v>
      </c>
      <c r="E646" s="371">
        <v>16</v>
      </c>
    </row>
    <row r="647" spans="1:5">
      <c r="A647" s="371">
        <v>63</v>
      </c>
      <c r="B647" s="371" t="s">
        <v>98</v>
      </c>
      <c r="C647" s="371">
        <v>2023</v>
      </c>
      <c r="D647" s="371" t="s">
        <v>33</v>
      </c>
      <c r="E647" s="371">
        <v>15</v>
      </c>
    </row>
    <row r="648" spans="1:5">
      <c r="A648" s="371">
        <v>66</v>
      </c>
      <c r="B648" s="371" t="s">
        <v>99</v>
      </c>
      <c r="C648" s="371">
        <v>2023</v>
      </c>
      <c r="D648" s="371" t="s">
        <v>33</v>
      </c>
      <c r="E648" s="371">
        <v>12</v>
      </c>
    </row>
    <row r="649" spans="1:5">
      <c r="A649" s="371">
        <v>68</v>
      </c>
      <c r="B649" s="371" t="s">
        <v>100</v>
      </c>
      <c r="C649" s="371">
        <v>2023</v>
      </c>
      <c r="D649" s="371" t="s">
        <v>33</v>
      </c>
      <c r="E649" s="371">
        <v>5</v>
      </c>
    </row>
    <row r="650" spans="1:5">
      <c r="A650" s="371">
        <v>70</v>
      </c>
      <c r="B650" s="371" t="s">
        <v>101</v>
      </c>
      <c r="C650" s="371">
        <v>2023</v>
      </c>
      <c r="D650" s="371" t="s">
        <v>33</v>
      </c>
      <c r="E650" s="371">
        <v>19</v>
      </c>
    </row>
    <row r="651" spans="1:5">
      <c r="A651" s="371">
        <v>73</v>
      </c>
      <c r="B651" s="371" t="s">
        <v>102</v>
      </c>
      <c r="C651" s="371">
        <v>2023</v>
      </c>
      <c r="D651" s="371" t="s">
        <v>33</v>
      </c>
      <c r="E651" s="371">
        <v>22</v>
      </c>
    </row>
    <row r="652" spans="1:5">
      <c r="A652" s="371">
        <v>76</v>
      </c>
      <c r="B652" s="371" t="s">
        <v>103</v>
      </c>
      <c r="C652" s="371">
        <v>2023</v>
      </c>
      <c r="D652" s="371" t="s">
        <v>33</v>
      </c>
      <c r="E652" s="371">
        <v>11</v>
      </c>
    </row>
    <row r="653" spans="1:5">
      <c r="A653" s="371">
        <v>81</v>
      </c>
      <c r="B653" s="371" t="s">
        <v>104</v>
      </c>
      <c r="C653" s="371">
        <v>2023</v>
      </c>
      <c r="D653" s="371" t="s">
        <v>33</v>
      </c>
      <c r="E653" s="371">
        <v>29</v>
      </c>
    </row>
    <row r="654" spans="1:5">
      <c r="A654" s="371">
        <v>85</v>
      </c>
      <c r="B654" s="371" t="s">
        <v>105</v>
      </c>
      <c r="C654" s="371">
        <v>2023</v>
      </c>
      <c r="D654" s="371" t="s">
        <v>33</v>
      </c>
      <c r="E654" s="371">
        <v>3</v>
      </c>
    </row>
    <row r="655" spans="1:5">
      <c r="A655" s="371">
        <v>86</v>
      </c>
      <c r="B655" s="371" t="s">
        <v>106</v>
      </c>
      <c r="C655" s="371">
        <v>2023</v>
      </c>
      <c r="D655" s="371" t="s">
        <v>33</v>
      </c>
      <c r="E655" s="371">
        <v>6</v>
      </c>
    </row>
    <row r="656" spans="1:5">
      <c r="A656" s="371">
        <v>88</v>
      </c>
      <c r="B656" s="371" t="s">
        <v>107</v>
      </c>
      <c r="C656" s="371">
        <v>2023</v>
      </c>
      <c r="D656" s="371" t="s">
        <v>33</v>
      </c>
      <c r="E656" s="371">
        <v>27</v>
      </c>
    </row>
    <row r="657" spans="1:5">
      <c r="A657" s="371">
        <v>91</v>
      </c>
      <c r="B657" s="371" t="s">
        <v>108</v>
      </c>
      <c r="C657" s="371">
        <v>2023</v>
      </c>
      <c r="D657" s="371" t="s">
        <v>33</v>
      </c>
      <c r="E657" s="371">
        <v>33</v>
      </c>
    </row>
    <row r="658" spans="1:5">
      <c r="A658" s="371">
        <v>94</v>
      </c>
      <c r="B658" s="371" t="s">
        <v>109</v>
      </c>
      <c r="C658" s="371">
        <v>2023</v>
      </c>
      <c r="D658" s="371" t="s">
        <v>33</v>
      </c>
      <c r="E658" s="371">
        <v>31</v>
      </c>
    </row>
    <row r="659" spans="1:5">
      <c r="A659" s="371">
        <v>95</v>
      </c>
      <c r="B659" s="371" t="s">
        <v>110</v>
      </c>
      <c r="C659" s="371">
        <v>2023</v>
      </c>
      <c r="D659" s="371" t="s">
        <v>33</v>
      </c>
      <c r="E659" s="371">
        <v>10</v>
      </c>
    </row>
    <row r="660" spans="1:5">
      <c r="A660" s="371">
        <v>97</v>
      </c>
      <c r="B660" s="371" t="s">
        <v>111</v>
      </c>
      <c r="C660" s="371">
        <v>2023</v>
      </c>
      <c r="D660" s="371" t="s">
        <v>33</v>
      </c>
      <c r="E660" s="371">
        <v>32</v>
      </c>
    </row>
    <row r="661" spans="1:5">
      <c r="A661" s="371">
        <v>99</v>
      </c>
      <c r="B661" s="371" t="s">
        <v>112</v>
      </c>
      <c r="C661" s="371">
        <v>2023</v>
      </c>
      <c r="D661" s="371" t="s">
        <v>33</v>
      </c>
      <c r="E661" s="371">
        <v>30</v>
      </c>
    </row>
    <row r="662" spans="1:5">
      <c r="A662" s="371">
        <v>5</v>
      </c>
      <c r="B662" s="371" t="s">
        <v>79</v>
      </c>
      <c r="C662" s="371">
        <v>2024</v>
      </c>
      <c r="D662" s="371" t="s">
        <v>34</v>
      </c>
      <c r="E662" s="371">
        <v>6</v>
      </c>
    </row>
    <row r="663" spans="1:5">
      <c r="A663" s="371">
        <v>8</v>
      </c>
      <c r="B663" s="371" t="s">
        <v>81</v>
      </c>
      <c r="C663" s="371">
        <v>2024</v>
      </c>
      <c r="D663" s="371" t="s">
        <v>34</v>
      </c>
      <c r="E663" s="371">
        <v>17</v>
      </c>
    </row>
    <row r="664" spans="1:5">
      <c r="A664" s="371">
        <v>11</v>
      </c>
      <c r="B664" s="371" t="s">
        <v>82</v>
      </c>
      <c r="C664" s="371">
        <v>2024</v>
      </c>
      <c r="D664" s="371" t="s">
        <v>34</v>
      </c>
      <c r="E664" s="371">
        <v>4</v>
      </c>
    </row>
    <row r="665" spans="1:5">
      <c r="A665" s="371">
        <v>13</v>
      </c>
      <c r="B665" s="371" t="s">
        <v>83</v>
      </c>
      <c r="C665" s="371">
        <v>2024</v>
      </c>
      <c r="D665" s="371" t="s">
        <v>34</v>
      </c>
      <c r="E665" s="371">
        <v>29</v>
      </c>
    </row>
    <row r="666" spans="1:5">
      <c r="A666" s="371">
        <v>15</v>
      </c>
      <c r="B666" s="371" t="s">
        <v>84</v>
      </c>
      <c r="C666" s="371">
        <v>2024</v>
      </c>
      <c r="D666" s="371" t="s">
        <v>34</v>
      </c>
      <c r="E666" s="371">
        <v>15</v>
      </c>
    </row>
    <row r="667" spans="1:5">
      <c r="A667" s="371">
        <v>17</v>
      </c>
      <c r="B667" s="371" t="s">
        <v>85</v>
      </c>
      <c r="C667" s="371">
        <v>2024</v>
      </c>
      <c r="D667" s="371" t="s">
        <v>34</v>
      </c>
      <c r="E667" s="371">
        <v>7</v>
      </c>
    </row>
    <row r="668" spans="1:5">
      <c r="A668" s="371">
        <v>18</v>
      </c>
      <c r="B668" s="371" t="s">
        <v>86</v>
      </c>
      <c r="C668" s="371">
        <v>2024</v>
      </c>
      <c r="D668" s="371" t="s">
        <v>34</v>
      </c>
      <c r="E668" s="371">
        <v>24</v>
      </c>
    </row>
    <row r="669" spans="1:5">
      <c r="A669" s="371">
        <v>19</v>
      </c>
      <c r="B669" s="371" t="s">
        <v>87</v>
      </c>
      <c r="C669" s="371">
        <v>2024</v>
      </c>
      <c r="D669" s="371" t="s">
        <v>34</v>
      </c>
      <c r="E669" s="371">
        <v>18</v>
      </c>
    </row>
    <row r="670" spans="1:5">
      <c r="A670" s="371">
        <v>20</v>
      </c>
      <c r="B670" s="371" t="s">
        <v>88</v>
      </c>
      <c r="C670" s="371">
        <v>2024</v>
      </c>
      <c r="D670" s="371" t="s">
        <v>34</v>
      </c>
      <c r="E670" s="371">
        <v>16</v>
      </c>
    </row>
    <row r="671" spans="1:5">
      <c r="A671" s="371">
        <v>23</v>
      </c>
      <c r="B671" s="371" t="s">
        <v>89</v>
      </c>
      <c r="C671" s="371">
        <v>2024</v>
      </c>
      <c r="D671" s="371" t="s">
        <v>34</v>
      </c>
      <c r="E671" s="371">
        <v>28</v>
      </c>
    </row>
    <row r="672" spans="1:5">
      <c r="A672" s="371">
        <v>25</v>
      </c>
      <c r="B672" s="371" t="s">
        <v>90</v>
      </c>
      <c r="C672" s="371">
        <v>2024</v>
      </c>
      <c r="D672" s="371" t="s">
        <v>34</v>
      </c>
      <c r="E672" s="371">
        <v>2</v>
      </c>
    </row>
    <row r="673" spans="1:5">
      <c r="A673" s="371">
        <v>27</v>
      </c>
      <c r="B673" s="371" t="s">
        <v>91</v>
      </c>
      <c r="C673" s="371">
        <v>2024</v>
      </c>
      <c r="D673" s="371" t="s">
        <v>34</v>
      </c>
      <c r="E673" s="371">
        <v>32</v>
      </c>
    </row>
    <row r="674" spans="1:5">
      <c r="A674" s="371">
        <v>41</v>
      </c>
      <c r="B674" s="371" t="s">
        <v>92</v>
      </c>
      <c r="C674" s="371">
        <v>2024</v>
      </c>
      <c r="D674" s="371" t="s">
        <v>34</v>
      </c>
      <c r="E674" s="371">
        <v>10</v>
      </c>
    </row>
    <row r="675" spans="1:5">
      <c r="A675" s="371">
        <v>44</v>
      </c>
      <c r="B675" s="371" t="s">
        <v>93</v>
      </c>
      <c r="C675" s="371">
        <v>2024</v>
      </c>
      <c r="D675" s="371" t="s">
        <v>34</v>
      </c>
      <c r="E675" s="371">
        <v>19</v>
      </c>
    </row>
    <row r="676" spans="1:5">
      <c r="A676" s="371">
        <v>47</v>
      </c>
      <c r="B676" s="371" t="s">
        <v>94</v>
      </c>
      <c r="C676" s="371">
        <v>2024</v>
      </c>
      <c r="D676" s="371" t="s">
        <v>34</v>
      </c>
      <c r="E676" s="371">
        <v>21</v>
      </c>
    </row>
    <row r="677" spans="1:5">
      <c r="A677" s="371">
        <v>50</v>
      </c>
      <c r="B677" s="371" t="s">
        <v>95</v>
      </c>
      <c r="C677" s="371">
        <v>2024</v>
      </c>
      <c r="D677" s="371" t="s">
        <v>34</v>
      </c>
      <c r="E677" s="371">
        <v>22</v>
      </c>
    </row>
    <row r="678" spans="1:5">
      <c r="A678" s="371">
        <v>52</v>
      </c>
      <c r="B678" s="371" t="s">
        <v>96</v>
      </c>
      <c r="C678" s="371">
        <v>2024</v>
      </c>
      <c r="D678" s="371" t="s">
        <v>34</v>
      </c>
      <c r="E678" s="371">
        <v>13</v>
      </c>
    </row>
    <row r="679" spans="1:5">
      <c r="A679" s="371">
        <v>54</v>
      </c>
      <c r="B679" s="371" t="s">
        <v>97</v>
      </c>
      <c r="C679" s="371">
        <v>2024</v>
      </c>
      <c r="D679" s="371" t="s">
        <v>34</v>
      </c>
      <c r="E679" s="371">
        <v>8</v>
      </c>
    </row>
    <row r="680" spans="1:5">
      <c r="A680" s="371">
        <v>63</v>
      </c>
      <c r="B680" s="371" t="s">
        <v>98</v>
      </c>
      <c r="C680" s="371">
        <v>2024</v>
      </c>
      <c r="D680" s="371" t="s">
        <v>34</v>
      </c>
      <c r="E680" s="371">
        <v>11</v>
      </c>
    </row>
    <row r="681" spans="1:5">
      <c r="A681" s="371">
        <v>66</v>
      </c>
      <c r="B681" s="371" t="s">
        <v>99</v>
      </c>
      <c r="C681" s="371">
        <v>2024</v>
      </c>
      <c r="D681" s="371" t="s">
        <v>34</v>
      </c>
      <c r="E681" s="371">
        <v>5</v>
      </c>
    </row>
    <row r="682" spans="1:5">
      <c r="A682" s="371">
        <v>68</v>
      </c>
      <c r="B682" s="371" t="s">
        <v>100</v>
      </c>
      <c r="C682" s="371">
        <v>2024</v>
      </c>
      <c r="D682" s="371" t="s">
        <v>34</v>
      </c>
      <c r="E682" s="371">
        <v>23</v>
      </c>
    </row>
    <row r="683" spans="1:5">
      <c r="A683" s="371">
        <v>70</v>
      </c>
      <c r="B683" s="371" t="s">
        <v>101</v>
      </c>
      <c r="C683" s="371">
        <v>2024</v>
      </c>
      <c r="D683" s="371" t="s">
        <v>34</v>
      </c>
      <c r="E683" s="371">
        <v>25</v>
      </c>
    </row>
    <row r="684" spans="1:5">
      <c r="A684" s="371">
        <v>73</v>
      </c>
      <c r="B684" s="371" t="s">
        <v>102</v>
      </c>
      <c r="C684" s="371">
        <v>2024</v>
      </c>
      <c r="D684" s="371" t="s">
        <v>34</v>
      </c>
      <c r="E684" s="371">
        <v>12</v>
      </c>
    </row>
    <row r="685" spans="1:5">
      <c r="A685" s="371">
        <v>76</v>
      </c>
      <c r="B685" s="371" t="s">
        <v>103</v>
      </c>
      <c r="C685" s="371">
        <v>2024</v>
      </c>
      <c r="D685" s="371" t="s">
        <v>34</v>
      </c>
      <c r="E685" s="371">
        <v>3</v>
      </c>
    </row>
    <row r="686" spans="1:5">
      <c r="A686" s="371">
        <v>81</v>
      </c>
      <c r="B686" s="371" t="s">
        <v>104</v>
      </c>
      <c r="C686" s="371">
        <v>2024</v>
      </c>
      <c r="D686" s="371" t="s">
        <v>34</v>
      </c>
      <c r="E686" s="371">
        <v>20</v>
      </c>
    </row>
    <row r="687" spans="1:5">
      <c r="A687" s="371">
        <v>85</v>
      </c>
      <c r="B687" s="371" t="s">
        <v>105</v>
      </c>
      <c r="C687" s="371">
        <v>2024</v>
      </c>
      <c r="D687" s="371" t="s">
        <v>34</v>
      </c>
      <c r="E687" s="371">
        <v>14</v>
      </c>
    </row>
    <row r="688" spans="1:5">
      <c r="A688" s="371">
        <v>86</v>
      </c>
      <c r="B688" s="371" t="s">
        <v>106</v>
      </c>
      <c r="C688" s="371">
        <v>2024</v>
      </c>
      <c r="D688" s="371" t="s">
        <v>34</v>
      </c>
      <c r="E688" s="371">
        <v>9</v>
      </c>
    </row>
    <row r="689" spans="1:5">
      <c r="A689" s="371">
        <v>88</v>
      </c>
      <c r="B689" s="371" t="s">
        <v>107</v>
      </c>
      <c r="C689" s="371">
        <v>2024</v>
      </c>
      <c r="D689" s="371" t="s">
        <v>34</v>
      </c>
      <c r="E689" s="371">
        <v>1</v>
      </c>
    </row>
    <row r="690" spans="1:5">
      <c r="A690" s="371">
        <v>91</v>
      </c>
      <c r="B690" s="371" t="s">
        <v>108</v>
      </c>
      <c r="C690" s="371">
        <v>2024</v>
      </c>
      <c r="D690" s="371" t="s">
        <v>34</v>
      </c>
      <c r="E690" s="371">
        <v>31</v>
      </c>
    </row>
    <row r="691" spans="1:5">
      <c r="A691" s="371">
        <v>94</v>
      </c>
      <c r="B691" s="371" t="s">
        <v>109</v>
      </c>
      <c r="C691" s="371">
        <v>2024</v>
      </c>
      <c r="D691" s="371" t="s">
        <v>34</v>
      </c>
      <c r="E691" s="371">
        <v>30</v>
      </c>
    </row>
    <row r="692" spans="1:5">
      <c r="A692" s="371">
        <v>95</v>
      </c>
      <c r="B692" s="371" t="s">
        <v>110</v>
      </c>
      <c r="C692" s="371">
        <v>2024</v>
      </c>
      <c r="D692" s="371" t="s">
        <v>34</v>
      </c>
      <c r="E692" s="371">
        <v>27</v>
      </c>
    </row>
    <row r="693" spans="1:5">
      <c r="A693" s="371">
        <v>97</v>
      </c>
      <c r="B693" s="371" t="s">
        <v>111</v>
      </c>
      <c r="C693" s="371">
        <v>2024</v>
      </c>
      <c r="D693" s="371" t="s">
        <v>34</v>
      </c>
      <c r="E693" s="371">
        <v>26</v>
      </c>
    </row>
    <row r="694" spans="1:5">
      <c r="A694" s="371">
        <v>99</v>
      </c>
      <c r="B694" s="371" t="s">
        <v>112</v>
      </c>
      <c r="C694" s="371">
        <v>2024</v>
      </c>
      <c r="D694" s="371" t="s">
        <v>34</v>
      </c>
      <c r="E694" s="371">
        <v>33</v>
      </c>
    </row>
    <row r="695" spans="1:5">
      <c r="A695" s="371">
        <v>5</v>
      </c>
      <c r="B695" s="371" t="s">
        <v>79</v>
      </c>
      <c r="C695" s="371">
        <v>2023</v>
      </c>
      <c r="D695" s="371" t="s">
        <v>34</v>
      </c>
      <c r="E695" s="371">
        <v>18</v>
      </c>
    </row>
    <row r="696" spans="1:5">
      <c r="A696" s="371">
        <v>8</v>
      </c>
      <c r="B696" s="371" t="s">
        <v>81</v>
      </c>
      <c r="C696" s="371">
        <v>2023</v>
      </c>
      <c r="D696" s="371" t="s">
        <v>34</v>
      </c>
      <c r="E696" s="371">
        <v>14</v>
      </c>
    </row>
    <row r="697" spans="1:5">
      <c r="A697" s="371">
        <v>11</v>
      </c>
      <c r="B697" s="371" t="s">
        <v>82</v>
      </c>
      <c r="C697" s="371">
        <v>2023</v>
      </c>
      <c r="D697" s="371" t="s">
        <v>34</v>
      </c>
      <c r="E697" s="371">
        <v>3</v>
      </c>
    </row>
    <row r="698" spans="1:5">
      <c r="A698" s="371">
        <v>13</v>
      </c>
      <c r="B698" s="371" t="s">
        <v>83</v>
      </c>
      <c r="C698" s="371">
        <v>2023</v>
      </c>
      <c r="D698" s="371" t="s">
        <v>34</v>
      </c>
      <c r="E698" s="371">
        <v>15</v>
      </c>
    </row>
    <row r="699" spans="1:5">
      <c r="A699" s="371">
        <v>15</v>
      </c>
      <c r="B699" s="371" t="s">
        <v>84</v>
      </c>
      <c r="C699" s="371">
        <v>2023</v>
      </c>
      <c r="D699" s="371" t="s">
        <v>34</v>
      </c>
      <c r="E699" s="371">
        <v>13</v>
      </c>
    </row>
    <row r="700" spans="1:5">
      <c r="A700" s="371">
        <v>17</v>
      </c>
      <c r="B700" s="371" t="s">
        <v>85</v>
      </c>
      <c r="C700" s="371">
        <v>2023</v>
      </c>
      <c r="D700" s="371" t="s">
        <v>34</v>
      </c>
      <c r="E700" s="371">
        <v>10</v>
      </c>
    </row>
    <row r="701" spans="1:5">
      <c r="A701" s="371">
        <v>18</v>
      </c>
      <c r="B701" s="371" t="s">
        <v>86</v>
      </c>
      <c r="C701" s="371">
        <v>2023</v>
      </c>
      <c r="D701" s="371" t="s">
        <v>34</v>
      </c>
      <c r="E701" s="371">
        <v>25</v>
      </c>
    </row>
    <row r="702" spans="1:5">
      <c r="A702" s="371">
        <v>19</v>
      </c>
      <c r="B702" s="371" t="s">
        <v>87</v>
      </c>
      <c r="C702" s="371">
        <v>2023</v>
      </c>
      <c r="D702" s="371" t="s">
        <v>34</v>
      </c>
      <c r="E702" s="371">
        <v>27</v>
      </c>
    </row>
    <row r="703" spans="1:5">
      <c r="A703" s="371">
        <v>20</v>
      </c>
      <c r="B703" s="371" t="s">
        <v>88</v>
      </c>
      <c r="C703" s="371">
        <v>2023</v>
      </c>
      <c r="D703" s="371" t="s">
        <v>34</v>
      </c>
      <c r="E703" s="371">
        <v>8</v>
      </c>
    </row>
    <row r="704" spans="1:5">
      <c r="A704" s="371">
        <v>23</v>
      </c>
      <c r="B704" s="371" t="s">
        <v>89</v>
      </c>
      <c r="C704" s="371">
        <v>2023</v>
      </c>
      <c r="D704" s="371" t="s">
        <v>34</v>
      </c>
      <c r="E704" s="371">
        <v>29</v>
      </c>
    </row>
    <row r="705" spans="1:5">
      <c r="A705" s="371">
        <v>25</v>
      </c>
      <c r="B705" s="371" t="s">
        <v>90</v>
      </c>
      <c r="C705" s="371">
        <v>2023</v>
      </c>
      <c r="D705" s="371" t="s">
        <v>34</v>
      </c>
      <c r="E705" s="371">
        <v>4</v>
      </c>
    </row>
    <row r="706" spans="1:5">
      <c r="A706" s="371">
        <v>27</v>
      </c>
      <c r="B706" s="371" t="s">
        <v>91</v>
      </c>
      <c r="C706" s="371">
        <v>2023</v>
      </c>
      <c r="D706" s="371" t="s">
        <v>34</v>
      </c>
      <c r="E706" s="371">
        <v>17</v>
      </c>
    </row>
    <row r="707" spans="1:5">
      <c r="A707" s="371">
        <v>41</v>
      </c>
      <c r="B707" s="371" t="s">
        <v>92</v>
      </c>
      <c r="C707" s="371">
        <v>2023</v>
      </c>
      <c r="D707" s="371" t="s">
        <v>34</v>
      </c>
      <c r="E707" s="371">
        <v>9</v>
      </c>
    </row>
    <row r="708" spans="1:5">
      <c r="A708" s="371">
        <v>44</v>
      </c>
      <c r="B708" s="371" t="s">
        <v>93</v>
      </c>
      <c r="C708" s="371">
        <v>2023</v>
      </c>
      <c r="D708" s="371" t="s">
        <v>34</v>
      </c>
      <c r="E708" s="371">
        <v>23</v>
      </c>
    </row>
    <row r="709" spans="1:5">
      <c r="A709" s="371">
        <v>47</v>
      </c>
      <c r="B709" s="371" t="s">
        <v>94</v>
      </c>
      <c r="C709" s="371">
        <v>2023</v>
      </c>
      <c r="D709" s="371" t="s">
        <v>34</v>
      </c>
      <c r="E709" s="371">
        <v>31</v>
      </c>
    </row>
    <row r="710" spans="1:5">
      <c r="A710" s="371">
        <v>50</v>
      </c>
      <c r="B710" s="371" t="s">
        <v>95</v>
      </c>
      <c r="C710" s="371">
        <v>2023</v>
      </c>
      <c r="D710" s="371" t="s">
        <v>34</v>
      </c>
      <c r="E710" s="371">
        <v>1</v>
      </c>
    </row>
    <row r="711" spans="1:5">
      <c r="A711" s="371">
        <v>52</v>
      </c>
      <c r="B711" s="371" t="s">
        <v>96</v>
      </c>
      <c r="C711" s="371">
        <v>2023</v>
      </c>
      <c r="D711" s="371" t="s">
        <v>34</v>
      </c>
      <c r="E711" s="371">
        <v>11</v>
      </c>
    </row>
    <row r="712" spans="1:5">
      <c r="A712" s="371">
        <v>54</v>
      </c>
      <c r="B712" s="371" t="s">
        <v>97</v>
      </c>
      <c r="C712" s="371">
        <v>2023</v>
      </c>
      <c r="D712" s="371" t="s">
        <v>34</v>
      </c>
      <c r="E712" s="371">
        <v>6</v>
      </c>
    </row>
    <row r="713" spans="1:5">
      <c r="A713" s="371">
        <v>63</v>
      </c>
      <c r="B713" s="371" t="s">
        <v>98</v>
      </c>
      <c r="C713" s="371">
        <v>2023</v>
      </c>
      <c r="D713" s="371" t="s">
        <v>34</v>
      </c>
      <c r="E713" s="371">
        <v>20</v>
      </c>
    </row>
    <row r="714" spans="1:5">
      <c r="A714" s="371">
        <v>66</v>
      </c>
      <c r="B714" s="371" t="s">
        <v>99</v>
      </c>
      <c r="C714" s="371">
        <v>2023</v>
      </c>
      <c r="D714" s="371" t="s">
        <v>34</v>
      </c>
      <c r="E714" s="371">
        <v>7</v>
      </c>
    </row>
    <row r="715" spans="1:5">
      <c r="A715" s="371">
        <v>68</v>
      </c>
      <c r="B715" s="371" t="s">
        <v>100</v>
      </c>
      <c r="C715" s="371">
        <v>2023</v>
      </c>
      <c r="D715" s="371" t="s">
        <v>34</v>
      </c>
      <c r="E715" s="371">
        <v>19</v>
      </c>
    </row>
    <row r="716" spans="1:5">
      <c r="A716" s="371">
        <v>70</v>
      </c>
      <c r="B716" s="371" t="s">
        <v>101</v>
      </c>
      <c r="C716" s="371">
        <v>2023</v>
      </c>
      <c r="D716" s="371" t="s">
        <v>34</v>
      </c>
      <c r="E716" s="371">
        <v>28</v>
      </c>
    </row>
    <row r="717" spans="1:5">
      <c r="A717" s="371">
        <v>73</v>
      </c>
      <c r="B717" s="371" t="s">
        <v>102</v>
      </c>
      <c r="C717" s="371">
        <v>2023</v>
      </c>
      <c r="D717" s="371" t="s">
        <v>34</v>
      </c>
      <c r="E717" s="371">
        <v>26</v>
      </c>
    </row>
    <row r="718" spans="1:5">
      <c r="A718" s="371">
        <v>76</v>
      </c>
      <c r="B718" s="371" t="s">
        <v>103</v>
      </c>
      <c r="C718" s="371">
        <v>2023</v>
      </c>
      <c r="D718" s="371" t="s">
        <v>34</v>
      </c>
      <c r="E718" s="371">
        <v>2</v>
      </c>
    </row>
    <row r="719" spans="1:5">
      <c r="A719" s="371">
        <v>81</v>
      </c>
      <c r="B719" s="371" t="s">
        <v>104</v>
      </c>
      <c r="C719" s="371">
        <v>2023</v>
      </c>
      <c r="D719" s="371" t="s">
        <v>34</v>
      </c>
      <c r="E719" s="371">
        <v>32</v>
      </c>
    </row>
    <row r="720" spans="1:5">
      <c r="A720" s="371">
        <v>85</v>
      </c>
      <c r="B720" s="371" t="s">
        <v>105</v>
      </c>
      <c r="C720" s="371">
        <v>2023</v>
      </c>
      <c r="D720" s="371" t="s">
        <v>34</v>
      </c>
      <c r="E720" s="371">
        <v>21</v>
      </c>
    </row>
    <row r="721" spans="1:5">
      <c r="A721" s="371">
        <v>86</v>
      </c>
      <c r="B721" s="371" t="s">
        <v>106</v>
      </c>
      <c r="C721" s="371">
        <v>2023</v>
      </c>
      <c r="D721" s="371" t="s">
        <v>34</v>
      </c>
      <c r="E721" s="371">
        <v>12</v>
      </c>
    </row>
    <row r="722" spans="1:5">
      <c r="A722" s="371">
        <v>88</v>
      </c>
      <c r="B722" s="371" t="s">
        <v>107</v>
      </c>
      <c r="C722" s="371">
        <v>2023</v>
      </c>
      <c r="D722" s="371" t="s">
        <v>34</v>
      </c>
      <c r="E722" s="371">
        <v>5</v>
      </c>
    </row>
    <row r="723" spans="1:5">
      <c r="A723" s="371">
        <v>91</v>
      </c>
      <c r="B723" s="371" t="s">
        <v>108</v>
      </c>
      <c r="C723" s="371">
        <v>2023</v>
      </c>
      <c r="D723" s="371" t="s">
        <v>34</v>
      </c>
      <c r="E723" s="371">
        <v>22</v>
      </c>
    </row>
    <row r="724" spans="1:5">
      <c r="A724" s="371">
        <v>94</v>
      </c>
      <c r="B724" s="371" t="s">
        <v>109</v>
      </c>
      <c r="C724" s="371">
        <v>2023</v>
      </c>
      <c r="D724" s="371" t="s">
        <v>34</v>
      </c>
      <c r="E724" s="371">
        <v>16</v>
      </c>
    </row>
    <row r="725" spans="1:5">
      <c r="A725" s="371">
        <v>95</v>
      </c>
      <c r="B725" s="371" t="s">
        <v>110</v>
      </c>
      <c r="C725" s="371">
        <v>2023</v>
      </c>
      <c r="D725" s="371" t="s">
        <v>34</v>
      </c>
      <c r="E725" s="371">
        <v>30</v>
      </c>
    </row>
    <row r="726" spans="1:5">
      <c r="A726" s="371">
        <v>97</v>
      </c>
      <c r="B726" s="371" t="s">
        <v>111</v>
      </c>
      <c r="C726" s="371">
        <v>2023</v>
      </c>
      <c r="D726" s="371" t="s">
        <v>34</v>
      </c>
      <c r="E726" s="371">
        <v>24</v>
      </c>
    </row>
    <row r="727" spans="1:5">
      <c r="A727" s="371">
        <v>99</v>
      </c>
      <c r="B727" s="371" t="s">
        <v>112</v>
      </c>
      <c r="C727" s="371">
        <v>2023</v>
      </c>
      <c r="D727" s="371" t="s">
        <v>34</v>
      </c>
      <c r="E727" s="371">
        <v>33</v>
      </c>
    </row>
    <row r="728" spans="1:5">
      <c r="A728" s="371">
        <v>5</v>
      </c>
      <c r="B728" s="371" t="s">
        <v>79</v>
      </c>
      <c r="C728" s="371">
        <v>2024</v>
      </c>
      <c r="D728" s="371" t="s">
        <v>35</v>
      </c>
      <c r="E728" s="371">
        <v>4</v>
      </c>
    </row>
    <row r="729" spans="1:5">
      <c r="A729" s="371">
        <v>8</v>
      </c>
      <c r="B729" s="371" t="s">
        <v>81</v>
      </c>
      <c r="C729" s="371">
        <v>2024</v>
      </c>
      <c r="D729" s="371" t="s">
        <v>35</v>
      </c>
      <c r="E729" s="371">
        <v>13</v>
      </c>
    </row>
    <row r="730" spans="1:5">
      <c r="A730" s="371">
        <v>11</v>
      </c>
      <c r="B730" s="371" t="s">
        <v>82</v>
      </c>
      <c r="C730" s="371">
        <v>2024</v>
      </c>
      <c r="D730" s="371" t="s">
        <v>35</v>
      </c>
      <c r="E730" s="371">
        <v>7</v>
      </c>
    </row>
    <row r="731" spans="1:5">
      <c r="A731" s="371">
        <v>13</v>
      </c>
      <c r="B731" s="371" t="s">
        <v>83</v>
      </c>
      <c r="C731" s="371">
        <v>2024</v>
      </c>
      <c r="D731" s="371" t="s">
        <v>35</v>
      </c>
      <c r="E731" s="371">
        <v>10</v>
      </c>
    </row>
    <row r="732" spans="1:5">
      <c r="A732" s="371">
        <v>15</v>
      </c>
      <c r="B732" s="371" t="s">
        <v>84</v>
      </c>
      <c r="C732" s="371">
        <v>2024</v>
      </c>
      <c r="D732" s="371" t="s">
        <v>35</v>
      </c>
      <c r="E732" s="371">
        <v>26</v>
      </c>
    </row>
    <row r="733" spans="1:5">
      <c r="A733" s="371">
        <v>17</v>
      </c>
      <c r="B733" s="371" t="s">
        <v>85</v>
      </c>
      <c r="C733" s="371">
        <v>2024</v>
      </c>
      <c r="D733" s="371" t="s">
        <v>35</v>
      </c>
      <c r="E733" s="371">
        <v>2</v>
      </c>
    </row>
    <row r="734" spans="1:5">
      <c r="A734" s="371">
        <v>18</v>
      </c>
      <c r="B734" s="371" t="s">
        <v>86</v>
      </c>
      <c r="C734" s="371">
        <v>2024</v>
      </c>
      <c r="D734" s="371" t="s">
        <v>35</v>
      </c>
      <c r="E734" s="371">
        <v>20</v>
      </c>
    </row>
    <row r="735" spans="1:5">
      <c r="A735" s="371">
        <v>19</v>
      </c>
      <c r="B735" s="371" t="s">
        <v>87</v>
      </c>
      <c r="C735" s="371">
        <v>2024</v>
      </c>
      <c r="D735" s="371" t="s">
        <v>35</v>
      </c>
      <c r="E735" s="371">
        <v>5</v>
      </c>
    </row>
    <row r="736" spans="1:5">
      <c r="A736" s="371">
        <v>20</v>
      </c>
      <c r="B736" s="371" t="s">
        <v>88</v>
      </c>
      <c r="C736" s="371">
        <v>2024</v>
      </c>
      <c r="D736" s="371" t="s">
        <v>35</v>
      </c>
      <c r="E736" s="371">
        <v>11</v>
      </c>
    </row>
    <row r="737" spans="1:5">
      <c r="A737" s="371">
        <v>23</v>
      </c>
      <c r="B737" s="371" t="s">
        <v>89</v>
      </c>
      <c r="C737" s="371">
        <v>2024</v>
      </c>
      <c r="D737" s="371" t="s">
        <v>35</v>
      </c>
      <c r="E737" s="371">
        <v>25</v>
      </c>
    </row>
    <row r="738" spans="1:5">
      <c r="A738" s="371">
        <v>25</v>
      </c>
      <c r="B738" s="371" t="s">
        <v>90</v>
      </c>
      <c r="C738" s="371">
        <v>2024</v>
      </c>
      <c r="D738" s="371" t="s">
        <v>35</v>
      </c>
      <c r="E738" s="371">
        <v>12</v>
      </c>
    </row>
    <row r="739" spans="1:5">
      <c r="A739" s="371">
        <v>27</v>
      </c>
      <c r="B739" s="371" t="s">
        <v>91</v>
      </c>
      <c r="C739" s="371">
        <v>2024</v>
      </c>
      <c r="D739" s="371" t="s">
        <v>35</v>
      </c>
      <c r="E739" s="371">
        <v>18</v>
      </c>
    </row>
    <row r="740" spans="1:5">
      <c r="A740" s="371">
        <v>41</v>
      </c>
      <c r="B740" s="371" t="s">
        <v>92</v>
      </c>
      <c r="C740" s="371">
        <v>2024</v>
      </c>
      <c r="D740" s="371" t="s">
        <v>35</v>
      </c>
      <c r="E740" s="371">
        <v>19</v>
      </c>
    </row>
    <row r="741" spans="1:5">
      <c r="A741" s="371">
        <v>44</v>
      </c>
      <c r="B741" s="371" t="s">
        <v>93</v>
      </c>
      <c r="C741" s="371">
        <v>2024</v>
      </c>
      <c r="D741" s="371" t="s">
        <v>35</v>
      </c>
      <c r="E741" s="371">
        <v>30</v>
      </c>
    </row>
    <row r="742" spans="1:5">
      <c r="A742" s="371">
        <v>47</v>
      </c>
      <c r="B742" s="371" t="s">
        <v>94</v>
      </c>
      <c r="C742" s="371">
        <v>2024</v>
      </c>
      <c r="D742" s="371" t="s">
        <v>35</v>
      </c>
      <c r="E742" s="371">
        <v>1</v>
      </c>
    </row>
    <row r="743" spans="1:5">
      <c r="A743" s="371">
        <v>50</v>
      </c>
      <c r="B743" s="371" t="s">
        <v>95</v>
      </c>
      <c r="C743" s="371">
        <v>2024</v>
      </c>
      <c r="D743" s="371" t="s">
        <v>35</v>
      </c>
      <c r="E743" s="371">
        <v>14</v>
      </c>
    </row>
    <row r="744" spans="1:5">
      <c r="A744" s="371">
        <v>52</v>
      </c>
      <c r="B744" s="371" t="s">
        <v>96</v>
      </c>
      <c r="C744" s="371">
        <v>2024</v>
      </c>
      <c r="D744" s="371" t="s">
        <v>35</v>
      </c>
      <c r="E744" s="371">
        <v>23</v>
      </c>
    </row>
    <row r="745" spans="1:5">
      <c r="A745" s="371">
        <v>54</v>
      </c>
      <c r="B745" s="371" t="s">
        <v>97</v>
      </c>
      <c r="C745" s="371">
        <v>2024</v>
      </c>
      <c r="D745" s="371" t="s">
        <v>35</v>
      </c>
      <c r="E745" s="371">
        <v>22</v>
      </c>
    </row>
    <row r="746" spans="1:5">
      <c r="A746" s="371">
        <v>63</v>
      </c>
      <c r="B746" s="371" t="s">
        <v>98</v>
      </c>
      <c r="C746" s="371">
        <v>2024</v>
      </c>
      <c r="D746" s="371" t="s">
        <v>35</v>
      </c>
      <c r="E746" s="371">
        <v>15</v>
      </c>
    </row>
    <row r="747" spans="1:5">
      <c r="A747" s="371">
        <v>66</v>
      </c>
      <c r="B747" s="371" t="s">
        <v>99</v>
      </c>
      <c r="C747" s="371">
        <v>2024</v>
      </c>
      <c r="D747" s="371" t="s">
        <v>35</v>
      </c>
      <c r="E747" s="371">
        <v>8</v>
      </c>
    </row>
    <row r="748" spans="1:5">
      <c r="A748" s="371">
        <v>68</v>
      </c>
      <c r="B748" s="371" t="s">
        <v>100</v>
      </c>
      <c r="C748" s="371">
        <v>2024</v>
      </c>
      <c r="D748" s="371" t="s">
        <v>35</v>
      </c>
      <c r="E748" s="371">
        <v>17</v>
      </c>
    </row>
    <row r="749" spans="1:5">
      <c r="A749" s="371">
        <v>70</v>
      </c>
      <c r="B749" s="371" t="s">
        <v>101</v>
      </c>
      <c r="C749" s="371">
        <v>2024</v>
      </c>
      <c r="D749" s="371" t="s">
        <v>35</v>
      </c>
      <c r="E749" s="371">
        <v>16</v>
      </c>
    </row>
    <row r="750" spans="1:5">
      <c r="A750" s="371">
        <v>73</v>
      </c>
      <c r="B750" s="371" t="s">
        <v>102</v>
      </c>
      <c r="C750" s="371">
        <v>2024</v>
      </c>
      <c r="D750" s="371" t="s">
        <v>35</v>
      </c>
      <c r="E750" s="371">
        <v>24</v>
      </c>
    </row>
    <row r="751" spans="1:5">
      <c r="A751" s="371">
        <v>76</v>
      </c>
      <c r="B751" s="371" t="s">
        <v>103</v>
      </c>
      <c r="C751" s="371">
        <v>2024</v>
      </c>
      <c r="D751" s="371" t="s">
        <v>35</v>
      </c>
      <c r="E751" s="371">
        <v>29</v>
      </c>
    </row>
    <row r="752" spans="1:5">
      <c r="A752" s="371">
        <v>81</v>
      </c>
      <c r="B752" s="371" t="s">
        <v>104</v>
      </c>
      <c r="C752" s="371">
        <v>2024</v>
      </c>
      <c r="D752" s="371" t="s">
        <v>35</v>
      </c>
      <c r="E752" s="371">
        <v>21</v>
      </c>
    </row>
    <row r="753" spans="1:5">
      <c r="A753" s="371">
        <v>85</v>
      </c>
      <c r="B753" s="371" t="s">
        <v>105</v>
      </c>
      <c r="C753" s="371">
        <v>2024</v>
      </c>
      <c r="D753" s="371" t="s">
        <v>35</v>
      </c>
      <c r="E753" s="371">
        <v>6</v>
      </c>
    </row>
    <row r="754" spans="1:5">
      <c r="A754" s="371">
        <v>86</v>
      </c>
      <c r="B754" s="371" t="s">
        <v>106</v>
      </c>
      <c r="C754" s="371">
        <v>2024</v>
      </c>
      <c r="D754" s="371" t="s">
        <v>35</v>
      </c>
      <c r="E754" s="371">
        <v>3</v>
      </c>
    </row>
    <row r="755" spans="1:5">
      <c r="A755" s="371">
        <v>88</v>
      </c>
      <c r="B755" s="371" t="s">
        <v>107</v>
      </c>
      <c r="C755" s="371">
        <v>2024</v>
      </c>
      <c r="D755" s="371" t="s">
        <v>35</v>
      </c>
      <c r="E755" s="371">
        <v>9</v>
      </c>
    </row>
    <row r="756" spans="1:5">
      <c r="A756" s="371">
        <v>91</v>
      </c>
      <c r="B756" s="371" t="s">
        <v>108</v>
      </c>
      <c r="C756" s="371">
        <v>2024</v>
      </c>
      <c r="D756" s="371" t="s">
        <v>35</v>
      </c>
      <c r="E756" s="371">
        <v>27</v>
      </c>
    </row>
    <row r="757" spans="1:5">
      <c r="A757" s="371">
        <v>94</v>
      </c>
      <c r="B757" s="371" t="s">
        <v>109</v>
      </c>
      <c r="C757" s="371">
        <v>2024</v>
      </c>
      <c r="D757" s="371" t="s">
        <v>35</v>
      </c>
      <c r="E757" s="371">
        <v>33</v>
      </c>
    </row>
    <row r="758" spans="1:5">
      <c r="A758" s="371">
        <v>95</v>
      </c>
      <c r="B758" s="371" t="s">
        <v>110</v>
      </c>
      <c r="C758" s="371">
        <v>2024</v>
      </c>
      <c r="D758" s="371" t="s">
        <v>35</v>
      </c>
      <c r="E758" s="371">
        <v>28</v>
      </c>
    </row>
    <row r="759" spans="1:5">
      <c r="A759" s="371">
        <v>97</v>
      </c>
      <c r="B759" s="371" t="s">
        <v>111</v>
      </c>
      <c r="C759" s="371">
        <v>2024</v>
      </c>
      <c r="D759" s="371" t="s">
        <v>35</v>
      </c>
      <c r="E759" s="371">
        <v>32</v>
      </c>
    </row>
    <row r="760" spans="1:5">
      <c r="A760" s="371">
        <v>99</v>
      </c>
      <c r="B760" s="371" t="s">
        <v>112</v>
      </c>
      <c r="C760" s="371">
        <v>2024</v>
      </c>
      <c r="D760" s="371" t="s">
        <v>35</v>
      </c>
      <c r="E760" s="371">
        <v>31</v>
      </c>
    </row>
    <row r="761" spans="1:5">
      <c r="A761" s="371">
        <v>5</v>
      </c>
      <c r="B761" s="371" t="s">
        <v>79</v>
      </c>
      <c r="C761" s="371">
        <v>2023</v>
      </c>
      <c r="D761" s="371" t="s">
        <v>35</v>
      </c>
      <c r="E761" s="371">
        <v>1</v>
      </c>
    </row>
    <row r="762" spans="1:5">
      <c r="A762" s="371">
        <v>8</v>
      </c>
      <c r="B762" s="371" t="s">
        <v>81</v>
      </c>
      <c r="C762" s="371">
        <v>2023</v>
      </c>
      <c r="D762" s="371" t="s">
        <v>35</v>
      </c>
      <c r="E762" s="371">
        <v>11</v>
      </c>
    </row>
    <row r="763" spans="1:5">
      <c r="A763" s="371">
        <v>11</v>
      </c>
      <c r="B763" s="371" t="s">
        <v>82</v>
      </c>
      <c r="C763" s="371">
        <v>2023</v>
      </c>
      <c r="D763" s="371" t="s">
        <v>35</v>
      </c>
      <c r="E763" s="371">
        <v>6</v>
      </c>
    </row>
    <row r="764" spans="1:5">
      <c r="A764" s="371">
        <v>13</v>
      </c>
      <c r="B764" s="371" t="s">
        <v>83</v>
      </c>
      <c r="C764" s="371">
        <v>2023</v>
      </c>
      <c r="D764" s="371" t="s">
        <v>35</v>
      </c>
      <c r="E764" s="371">
        <v>10</v>
      </c>
    </row>
    <row r="765" spans="1:5">
      <c r="A765" s="371">
        <v>15</v>
      </c>
      <c r="B765" s="371" t="s">
        <v>84</v>
      </c>
      <c r="C765" s="371">
        <v>2023</v>
      </c>
      <c r="D765" s="371" t="s">
        <v>35</v>
      </c>
      <c r="E765" s="371">
        <v>21</v>
      </c>
    </row>
    <row r="766" spans="1:5">
      <c r="A766" s="371">
        <v>17</v>
      </c>
      <c r="B766" s="371" t="s">
        <v>85</v>
      </c>
      <c r="C766" s="371">
        <v>2023</v>
      </c>
      <c r="D766" s="371" t="s">
        <v>35</v>
      </c>
      <c r="E766" s="371">
        <v>2</v>
      </c>
    </row>
    <row r="767" spans="1:5">
      <c r="A767" s="371">
        <v>18</v>
      </c>
      <c r="B767" s="371" t="s">
        <v>86</v>
      </c>
      <c r="C767" s="371">
        <v>2023</v>
      </c>
      <c r="D767" s="371" t="s">
        <v>35</v>
      </c>
      <c r="E767" s="371">
        <v>19</v>
      </c>
    </row>
    <row r="768" spans="1:5">
      <c r="A768" s="371">
        <v>19</v>
      </c>
      <c r="B768" s="371" t="s">
        <v>87</v>
      </c>
      <c r="C768" s="371">
        <v>2023</v>
      </c>
      <c r="D768" s="371" t="s">
        <v>35</v>
      </c>
      <c r="E768" s="371">
        <v>8</v>
      </c>
    </row>
    <row r="769" spans="1:5">
      <c r="A769" s="371">
        <v>20</v>
      </c>
      <c r="B769" s="371" t="s">
        <v>88</v>
      </c>
      <c r="C769" s="371">
        <v>2023</v>
      </c>
      <c r="D769" s="371" t="s">
        <v>35</v>
      </c>
      <c r="E769" s="371">
        <v>28</v>
      </c>
    </row>
    <row r="770" spans="1:5">
      <c r="A770" s="371">
        <v>23</v>
      </c>
      <c r="B770" s="371" t="s">
        <v>89</v>
      </c>
      <c r="C770" s="371">
        <v>2023</v>
      </c>
      <c r="D770" s="371" t="s">
        <v>35</v>
      </c>
      <c r="E770" s="371">
        <v>3</v>
      </c>
    </row>
    <row r="771" spans="1:5">
      <c r="A771" s="371">
        <v>25</v>
      </c>
      <c r="B771" s="371" t="s">
        <v>90</v>
      </c>
      <c r="C771" s="371">
        <v>2023</v>
      </c>
      <c r="D771" s="371" t="s">
        <v>35</v>
      </c>
      <c r="E771" s="371">
        <v>20</v>
      </c>
    </row>
    <row r="772" spans="1:5">
      <c r="A772" s="371">
        <v>27</v>
      </c>
      <c r="B772" s="371" t="s">
        <v>91</v>
      </c>
      <c r="C772" s="371">
        <v>2023</v>
      </c>
      <c r="D772" s="371" t="s">
        <v>35</v>
      </c>
      <c r="E772" s="371">
        <v>13</v>
      </c>
    </row>
    <row r="773" spans="1:5">
      <c r="A773" s="371">
        <v>41</v>
      </c>
      <c r="B773" s="371" t="s">
        <v>92</v>
      </c>
      <c r="C773" s="371">
        <v>2023</v>
      </c>
      <c r="D773" s="371" t="s">
        <v>35</v>
      </c>
      <c r="E773" s="371">
        <v>26</v>
      </c>
    </row>
    <row r="774" spans="1:5">
      <c r="A774" s="371">
        <v>44</v>
      </c>
      <c r="B774" s="371" t="s">
        <v>93</v>
      </c>
      <c r="C774" s="371">
        <v>2023</v>
      </c>
      <c r="D774" s="371" t="s">
        <v>35</v>
      </c>
      <c r="E774" s="371">
        <v>23</v>
      </c>
    </row>
    <row r="775" spans="1:5">
      <c r="A775" s="371">
        <v>47</v>
      </c>
      <c r="B775" s="371" t="s">
        <v>94</v>
      </c>
      <c r="C775" s="371">
        <v>2023</v>
      </c>
      <c r="D775" s="371" t="s">
        <v>35</v>
      </c>
      <c r="E775" s="371">
        <v>7</v>
      </c>
    </row>
    <row r="776" spans="1:5">
      <c r="A776" s="371">
        <v>50</v>
      </c>
      <c r="B776" s="371" t="s">
        <v>95</v>
      </c>
      <c r="C776" s="371">
        <v>2023</v>
      </c>
      <c r="D776" s="371" t="s">
        <v>35</v>
      </c>
      <c r="E776" s="371">
        <v>24</v>
      </c>
    </row>
    <row r="777" spans="1:5">
      <c r="A777" s="371">
        <v>52</v>
      </c>
      <c r="B777" s="371" t="s">
        <v>96</v>
      </c>
      <c r="C777" s="371">
        <v>2023</v>
      </c>
      <c r="D777" s="371" t="s">
        <v>35</v>
      </c>
      <c r="E777" s="371">
        <v>22</v>
      </c>
    </row>
    <row r="778" spans="1:5">
      <c r="A778" s="371">
        <v>54</v>
      </c>
      <c r="B778" s="371" t="s">
        <v>97</v>
      </c>
      <c r="C778" s="371">
        <v>2023</v>
      </c>
      <c r="D778" s="371" t="s">
        <v>35</v>
      </c>
      <c r="E778" s="371">
        <v>9</v>
      </c>
    </row>
    <row r="779" spans="1:5">
      <c r="A779" s="371">
        <v>63</v>
      </c>
      <c r="B779" s="371" t="s">
        <v>98</v>
      </c>
      <c r="C779" s="371">
        <v>2023</v>
      </c>
      <c r="D779" s="371" t="s">
        <v>35</v>
      </c>
      <c r="E779" s="371">
        <v>16</v>
      </c>
    </row>
    <row r="780" spans="1:5">
      <c r="A780" s="371">
        <v>66</v>
      </c>
      <c r="B780" s="371" t="s">
        <v>99</v>
      </c>
      <c r="C780" s="371">
        <v>2023</v>
      </c>
      <c r="D780" s="371" t="s">
        <v>35</v>
      </c>
      <c r="E780" s="371">
        <v>18</v>
      </c>
    </row>
    <row r="781" spans="1:5">
      <c r="A781" s="371">
        <v>68</v>
      </c>
      <c r="B781" s="371" t="s">
        <v>100</v>
      </c>
      <c r="C781" s="371">
        <v>2023</v>
      </c>
      <c r="D781" s="371" t="s">
        <v>35</v>
      </c>
      <c r="E781" s="371">
        <v>17</v>
      </c>
    </row>
    <row r="782" spans="1:5">
      <c r="A782" s="371">
        <v>70</v>
      </c>
      <c r="B782" s="371" t="s">
        <v>101</v>
      </c>
      <c r="C782" s="371">
        <v>2023</v>
      </c>
      <c r="D782" s="371" t="s">
        <v>35</v>
      </c>
      <c r="E782" s="371">
        <v>5</v>
      </c>
    </row>
    <row r="783" spans="1:5">
      <c r="A783" s="371">
        <v>73</v>
      </c>
      <c r="B783" s="371" t="s">
        <v>102</v>
      </c>
      <c r="C783" s="371">
        <v>2023</v>
      </c>
      <c r="D783" s="371" t="s">
        <v>35</v>
      </c>
      <c r="E783" s="371">
        <v>4</v>
      </c>
    </row>
    <row r="784" spans="1:5">
      <c r="A784" s="371">
        <v>76</v>
      </c>
      <c r="B784" s="371" t="s">
        <v>103</v>
      </c>
      <c r="C784" s="371">
        <v>2023</v>
      </c>
      <c r="D784" s="371" t="s">
        <v>35</v>
      </c>
      <c r="E784" s="371">
        <v>12</v>
      </c>
    </row>
    <row r="785" spans="1:5">
      <c r="A785" s="371">
        <v>81</v>
      </c>
      <c r="B785" s="371" t="s">
        <v>104</v>
      </c>
      <c r="C785" s="371">
        <v>2023</v>
      </c>
      <c r="D785" s="371" t="s">
        <v>35</v>
      </c>
      <c r="E785" s="371">
        <v>15</v>
      </c>
    </row>
    <row r="786" spans="1:5">
      <c r="A786" s="371">
        <v>85</v>
      </c>
      <c r="B786" s="371" t="s">
        <v>105</v>
      </c>
      <c r="C786" s="371">
        <v>2023</v>
      </c>
      <c r="D786" s="371" t="s">
        <v>35</v>
      </c>
      <c r="E786" s="371">
        <v>14</v>
      </c>
    </row>
    <row r="787" spans="1:5">
      <c r="A787" s="371">
        <v>86</v>
      </c>
      <c r="B787" s="371" t="s">
        <v>106</v>
      </c>
      <c r="C787" s="371">
        <v>2023</v>
      </c>
      <c r="D787" s="371" t="s">
        <v>35</v>
      </c>
      <c r="E787" s="371">
        <v>27</v>
      </c>
    </row>
    <row r="788" spans="1:5">
      <c r="A788" s="371">
        <v>88</v>
      </c>
      <c r="B788" s="371" t="s">
        <v>107</v>
      </c>
      <c r="C788" s="371">
        <v>2023</v>
      </c>
      <c r="D788" s="371" t="s">
        <v>35</v>
      </c>
      <c r="E788" s="371">
        <v>30</v>
      </c>
    </row>
    <row r="789" spans="1:5">
      <c r="A789" s="371">
        <v>91</v>
      </c>
      <c r="B789" s="371" t="s">
        <v>108</v>
      </c>
      <c r="C789" s="371">
        <v>2023</v>
      </c>
      <c r="D789" s="371" t="s">
        <v>35</v>
      </c>
      <c r="E789" s="371">
        <v>32</v>
      </c>
    </row>
    <row r="790" spans="1:5">
      <c r="A790" s="371">
        <v>94</v>
      </c>
      <c r="B790" s="371" t="s">
        <v>109</v>
      </c>
      <c r="C790" s="371">
        <v>2023</v>
      </c>
      <c r="D790" s="371" t="s">
        <v>35</v>
      </c>
      <c r="E790" s="371">
        <v>31</v>
      </c>
    </row>
    <row r="791" spans="1:5">
      <c r="A791" s="371">
        <v>95</v>
      </c>
      <c r="B791" s="371" t="s">
        <v>110</v>
      </c>
      <c r="C791" s="371">
        <v>2023</v>
      </c>
      <c r="D791" s="371" t="s">
        <v>35</v>
      </c>
      <c r="E791" s="371">
        <v>25</v>
      </c>
    </row>
    <row r="792" spans="1:5">
      <c r="A792" s="371">
        <v>97</v>
      </c>
      <c r="B792" s="371" t="s">
        <v>111</v>
      </c>
      <c r="C792" s="371">
        <v>2023</v>
      </c>
      <c r="D792" s="371" t="s">
        <v>35</v>
      </c>
      <c r="E792" s="371">
        <v>33</v>
      </c>
    </row>
    <row r="793" spans="1:5">
      <c r="A793" s="371">
        <v>99</v>
      </c>
      <c r="B793" s="371" t="s">
        <v>112</v>
      </c>
      <c r="C793" s="371">
        <v>2023</v>
      </c>
      <c r="D793" s="371" t="s">
        <v>35</v>
      </c>
      <c r="E793" s="371">
        <v>29</v>
      </c>
    </row>
    <row r="794" spans="1:5">
      <c r="A794" s="371">
        <v>5</v>
      </c>
      <c r="B794" s="371" t="s">
        <v>79</v>
      </c>
      <c r="C794" s="371">
        <v>2024</v>
      </c>
      <c r="D794" s="371" t="s">
        <v>36</v>
      </c>
      <c r="E794" s="371">
        <v>7</v>
      </c>
    </row>
    <row r="795" spans="1:5">
      <c r="A795" s="371">
        <v>8</v>
      </c>
      <c r="B795" s="371" t="s">
        <v>81</v>
      </c>
      <c r="C795" s="371">
        <v>2024</v>
      </c>
      <c r="D795" s="371" t="s">
        <v>36</v>
      </c>
      <c r="E795" s="371">
        <v>4</v>
      </c>
    </row>
    <row r="796" spans="1:5">
      <c r="A796" s="371">
        <v>11</v>
      </c>
      <c r="B796" s="371" t="s">
        <v>82</v>
      </c>
      <c r="C796" s="371">
        <v>2024</v>
      </c>
      <c r="D796" s="371" t="s">
        <v>36</v>
      </c>
      <c r="E796" s="371">
        <v>29</v>
      </c>
    </row>
    <row r="797" spans="1:5">
      <c r="A797" s="371">
        <v>13</v>
      </c>
      <c r="B797" s="371" t="s">
        <v>83</v>
      </c>
      <c r="C797" s="371">
        <v>2024</v>
      </c>
      <c r="D797" s="371" t="s">
        <v>36</v>
      </c>
      <c r="E797" s="371">
        <v>28</v>
      </c>
    </row>
    <row r="798" spans="1:5">
      <c r="A798" s="371">
        <v>15</v>
      </c>
      <c r="B798" s="371" t="s">
        <v>84</v>
      </c>
      <c r="C798" s="371">
        <v>2024</v>
      </c>
      <c r="D798" s="371" t="s">
        <v>36</v>
      </c>
      <c r="E798" s="371">
        <v>3</v>
      </c>
    </row>
    <row r="799" spans="1:5">
      <c r="A799" s="371">
        <v>17</v>
      </c>
      <c r="B799" s="371" t="s">
        <v>85</v>
      </c>
      <c r="C799" s="371">
        <v>2024</v>
      </c>
      <c r="D799" s="371" t="s">
        <v>36</v>
      </c>
      <c r="E799" s="371">
        <v>5</v>
      </c>
    </row>
    <row r="800" spans="1:5">
      <c r="A800" s="371">
        <v>18</v>
      </c>
      <c r="B800" s="371" t="s">
        <v>86</v>
      </c>
      <c r="C800" s="371">
        <v>2024</v>
      </c>
      <c r="D800" s="371" t="s">
        <v>36</v>
      </c>
      <c r="E800" s="371">
        <v>12</v>
      </c>
    </row>
    <row r="801" spans="1:5">
      <c r="A801" s="371">
        <v>19</v>
      </c>
      <c r="B801" s="371" t="s">
        <v>87</v>
      </c>
      <c r="C801" s="371">
        <v>2024</v>
      </c>
      <c r="D801" s="371" t="s">
        <v>36</v>
      </c>
      <c r="E801" s="371">
        <v>19</v>
      </c>
    </row>
    <row r="802" spans="1:5">
      <c r="A802" s="371">
        <v>20</v>
      </c>
      <c r="B802" s="371" t="s">
        <v>88</v>
      </c>
      <c r="C802" s="371">
        <v>2024</v>
      </c>
      <c r="D802" s="371" t="s">
        <v>36</v>
      </c>
      <c r="E802" s="371">
        <v>23</v>
      </c>
    </row>
    <row r="803" spans="1:5">
      <c r="A803" s="371">
        <v>23</v>
      </c>
      <c r="B803" s="371" t="s">
        <v>89</v>
      </c>
      <c r="C803" s="371">
        <v>2024</v>
      </c>
      <c r="D803" s="371" t="s">
        <v>36</v>
      </c>
      <c r="E803" s="371">
        <v>6</v>
      </c>
    </row>
    <row r="804" spans="1:5">
      <c r="A804" s="371">
        <v>25</v>
      </c>
      <c r="B804" s="371" t="s">
        <v>90</v>
      </c>
      <c r="C804" s="371">
        <v>2024</v>
      </c>
      <c r="D804" s="371" t="s">
        <v>36</v>
      </c>
      <c r="E804" s="371">
        <v>18</v>
      </c>
    </row>
    <row r="805" spans="1:5">
      <c r="A805" s="371">
        <v>27</v>
      </c>
      <c r="B805" s="371" t="s">
        <v>91</v>
      </c>
      <c r="C805" s="371">
        <v>2024</v>
      </c>
      <c r="D805" s="371" t="s">
        <v>36</v>
      </c>
      <c r="E805" s="371">
        <v>9</v>
      </c>
    </row>
    <row r="806" spans="1:5">
      <c r="A806" s="371">
        <v>41</v>
      </c>
      <c r="B806" s="371" t="s">
        <v>92</v>
      </c>
      <c r="C806" s="371">
        <v>2024</v>
      </c>
      <c r="D806" s="371" t="s">
        <v>36</v>
      </c>
      <c r="E806" s="371">
        <v>25</v>
      </c>
    </row>
    <row r="807" spans="1:5">
      <c r="A807" s="371">
        <v>44</v>
      </c>
      <c r="B807" s="371" t="s">
        <v>93</v>
      </c>
      <c r="C807" s="371">
        <v>2024</v>
      </c>
      <c r="D807" s="371" t="s">
        <v>36</v>
      </c>
      <c r="E807" s="371">
        <v>17</v>
      </c>
    </row>
    <row r="808" spans="1:5">
      <c r="A808" s="371">
        <v>47</v>
      </c>
      <c r="B808" s="371" t="s">
        <v>94</v>
      </c>
      <c r="C808" s="371">
        <v>2024</v>
      </c>
      <c r="D808" s="371" t="s">
        <v>36</v>
      </c>
      <c r="E808" s="371">
        <v>15</v>
      </c>
    </row>
    <row r="809" spans="1:5">
      <c r="A809" s="371">
        <v>50</v>
      </c>
      <c r="B809" s="371" t="s">
        <v>95</v>
      </c>
      <c r="C809" s="371">
        <v>2024</v>
      </c>
      <c r="D809" s="371" t="s">
        <v>36</v>
      </c>
      <c r="E809" s="371">
        <v>31</v>
      </c>
    </row>
    <row r="810" spans="1:5">
      <c r="A810" s="371">
        <v>52</v>
      </c>
      <c r="B810" s="371" t="s">
        <v>96</v>
      </c>
      <c r="C810" s="371">
        <v>2024</v>
      </c>
      <c r="D810" s="371" t="s">
        <v>36</v>
      </c>
      <c r="E810" s="371">
        <v>24</v>
      </c>
    </row>
    <row r="811" spans="1:5">
      <c r="A811" s="371">
        <v>54</v>
      </c>
      <c r="B811" s="371" t="s">
        <v>97</v>
      </c>
      <c r="C811" s="371">
        <v>2024</v>
      </c>
      <c r="D811" s="371" t="s">
        <v>36</v>
      </c>
      <c r="E811" s="371">
        <v>32</v>
      </c>
    </row>
    <row r="812" spans="1:5">
      <c r="A812" s="371">
        <v>63</v>
      </c>
      <c r="B812" s="371" t="s">
        <v>98</v>
      </c>
      <c r="C812" s="371">
        <v>2024</v>
      </c>
      <c r="D812" s="371" t="s">
        <v>36</v>
      </c>
      <c r="E812" s="371">
        <v>14</v>
      </c>
    </row>
    <row r="813" spans="1:5">
      <c r="A813" s="371">
        <v>66</v>
      </c>
      <c r="B813" s="371" t="s">
        <v>99</v>
      </c>
      <c r="C813" s="371">
        <v>2024</v>
      </c>
      <c r="D813" s="371" t="s">
        <v>36</v>
      </c>
      <c r="E813" s="371">
        <v>10</v>
      </c>
    </row>
    <row r="814" spans="1:5">
      <c r="A814" s="371">
        <v>68</v>
      </c>
      <c r="B814" s="371" t="s">
        <v>100</v>
      </c>
      <c r="C814" s="371">
        <v>2024</v>
      </c>
      <c r="D814" s="371" t="s">
        <v>36</v>
      </c>
      <c r="E814" s="371">
        <v>26</v>
      </c>
    </row>
    <row r="815" spans="1:5">
      <c r="A815" s="371">
        <v>70</v>
      </c>
      <c r="B815" s="371" t="s">
        <v>101</v>
      </c>
      <c r="C815" s="371">
        <v>2024</v>
      </c>
      <c r="D815" s="371" t="s">
        <v>36</v>
      </c>
      <c r="E815" s="371">
        <v>8</v>
      </c>
    </row>
    <row r="816" spans="1:5">
      <c r="A816" s="371">
        <v>73</v>
      </c>
      <c r="B816" s="371" t="s">
        <v>102</v>
      </c>
      <c r="C816" s="371">
        <v>2024</v>
      </c>
      <c r="D816" s="371" t="s">
        <v>36</v>
      </c>
      <c r="E816" s="371">
        <v>20</v>
      </c>
    </row>
    <row r="817" spans="1:5">
      <c r="A817" s="371">
        <v>76</v>
      </c>
      <c r="B817" s="371" t="s">
        <v>103</v>
      </c>
      <c r="C817" s="371">
        <v>2024</v>
      </c>
      <c r="D817" s="371" t="s">
        <v>36</v>
      </c>
      <c r="E817" s="371">
        <v>30</v>
      </c>
    </row>
    <row r="818" spans="1:5">
      <c r="A818" s="371">
        <v>81</v>
      </c>
      <c r="B818" s="371" t="s">
        <v>104</v>
      </c>
      <c r="C818" s="371">
        <v>2024</v>
      </c>
      <c r="D818" s="371" t="s">
        <v>36</v>
      </c>
      <c r="E818" s="371">
        <v>2</v>
      </c>
    </row>
    <row r="819" spans="1:5">
      <c r="A819" s="371">
        <v>85</v>
      </c>
      <c r="B819" s="371" t="s">
        <v>105</v>
      </c>
      <c r="C819" s="371">
        <v>2024</v>
      </c>
      <c r="D819" s="371" t="s">
        <v>36</v>
      </c>
      <c r="E819" s="371">
        <v>22</v>
      </c>
    </row>
    <row r="820" spans="1:5">
      <c r="A820" s="371">
        <v>86</v>
      </c>
      <c r="B820" s="371" t="s">
        <v>106</v>
      </c>
      <c r="C820" s="371">
        <v>2024</v>
      </c>
      <c r="D820" s="371" t="s">
        <v>36</v>
      </c>
      <c r="E820" s="371">
        <v>21</v>
      </c>
    </row>
    <row r="821" spans="1:5">
      <c r="A821" s="371">
        <v>88</v>
      </c>
      <c r="B821" s="371" t="s">
        <v>107</v>
      </c>
      <c r="C821" s="371">
        <v>2024</v>
      </c>
      <c r="D821" s="371" t="s">
        <v>36</v>
      </c>
      <c r="E821" s="371">
        <v>13</v>
      </c>
    </row>
    <row r="822" spans="1:5">
      <c r="A822" s="371">
        <v>91</v>
      </c>
      <c r="B822" s="371" t="s">
        <v>108</v>
      </c>
      <c r="C822" s="371">
        <v>2024</v>
      </c>
      <c r="D822" s="371" t="s">
        <v>36</v>
      </c>
      <c r="E822" s="371">
        <v>27</v>
      </c>
    </row>
    <row r="823" spans="1:5">
      <c r="A823" s="371">
        <v>94</v>
      </c>
      <c r="B823" s="371" t="s">
        <v>109</v>
      </c>
      <c r="C823" s="371">
        <v>2024</v>
      </c>
      <c r="D823" s="371" t="s">
        <v>36</v>
      </c>
      <c r="E823" s="371">
        <v>33</v>
      </c>
    </row>
    <row r="824" spans="1:5">
      <c r="A824" s="371">
        <v>95</v>
      </c>
      <c r="B824" s="371" t="s">
        <v>110</v>
      </c>
      <c r="C824" s="371">
        <v>2024</v>
      </c>
      <c r="D824" s="371" t="s">
        <v>36</v>
      </c>
      <c r="E824" s="371">
        <v>11</v>
      </c>
    </row>
    <row r="825" spans="1:5">
      <c r="A825" s="371">
        <v>97</v>
      </c>
      <c r="B825" s="371" t="s">
        <v>111</v>
      </c>
      <c r="C825" s="371">
        <v>2024</v>
      </c>
      <c r="D825" s="371" t="s">
        <v>36</v>
      </c>
      <c r="E825" s="371">
        <v>1</v>
      </c>
    </row>
    <row r="826" spans="1:5">
      <c r="A826" s="371">
        <v>99</v>
      </c>
      <c r="B826" s="371" t="s">
        <v>112</v>
      </c>
      <c r="C826" s="371">
        <v>2024</v>
      </c>
      <c r="D826" s="371" t="s">
        <v>36</v>
      </c>
      <c r="E826" s="371">
        <v>16</v>
      </c>
    </row>
    <row r="827" spans="1:5">
      <c r="A827" s="371">
        <v>5</v>
      </c>
      <c r="B827" s="371" t="s">
        <v>79</v>
      </c>
      <c r="C827" s="371">
        <v>2023</v>
      </c>
      <c r="D827" s="371" t="s">
        <v>36</v>
      </c>
      <c r="E827" s="371">
        <v>6</v>
      </c>
    </row>
    <row r="828" spans="1:5">
      <c r="A828" s="371">
        <v>8</v>
      </c>
      <c r="B828" s="371" t="s">
        <v>81</v>
      </c>
      <c r="C828" s="371">
        <v>2023</v>
      </c>
      <c r="D828" s="371" t="s">
        <v>36</v>
      </c>
      <c r="E828" s="371">
        <v>29</v>
      </c>
    </row>
    <row r="829" spans="1:5">
      <c r="A829" s="371">
        <v>11</v>
      </c>
      <c r="B829" s="371" t="s">
        <v>82</v>
      </c>
      <c r="C829" s="371">
        <v>2023</v>
      </c>
      <c r="D829" s="371" t="s">
        <v>36</v>
      </c>
      <c r="E829" s="371">
        <v>28</v>
      </c>
    </row>
    <row r="830" spans="1:5">
      <c r="A830" s="371">
        <v>13</v>
      </c>
      <c r="B830" s="371" t="s">
        <v>83</v>
      </c>
      <c r="C830" s="371">
        <v>2023</v>
      </c>
      <c r="D830" s="371" t="s">
        <v>36</v>
      </c>
      <c r="E830" s="371">
        <v>27</v>
      </c>
    </row>
    <row r="831" spans="1:5">
      <c r="A831" s="371">
        <v>15</v>
      </c>
      <c r="B831" s="371" t="s">
        <v>84</v>
      </c>
      <c r="C831" s="371">
        <v>2023</v>
      </c>
      <c r="D831" s="371" t="s">
        <v>36</v>
      </c>
      <c r="E831" s="371">
        <v>16</v>
      </c>
    </row>
    <row r="832" spans="1:5">
      <c r="A832" s="371">
        <v>17</v>
      </c>
      <c r="B832" s="371" t="s">
        <v>85</v>
      </c>
      <c r="C832" s="371">
        <v>2023</v>
      </c>
      <c r="D832" s="371" t="s">
        <v>36</v>
      </c>
      <c r="E832" s="371">
        <v>5</v>
      </c>
    </row>
    <row r="833" spans="1:5">
      <c r="A833" s="371">
        <v>18</v>
      </c>
      <c r="B833" s="371" t="s">
        <v>86</v>
      </c>
      <c r="C833" s="371">
        <v>2023</v>
      </c>
      <c r="D833" s="371" t="s">
        <v>36</v>
      </c>
      <c r="E833" s="371">
        <v>2</v>
      </c>
    </row>
    <row r="834" spans="1:5">
      <c r="A834" s="371">
        <v>19</v>
      </c>
      <c r="B834" s="371" t="s">
        <v>87</v>
      </c>
      <c r="C834" s="371">
        <v>2023</v>
      </c>
      <c r="D834" s="371" t="s">
        <v>36</v>
      </c>
      <c r="E834" s="371">
        <v>22</v>
      </c>
    </row>
    <row r="835" spans="1:5">
      <c r="A835" s="371">
        <v>20</v>
      </c>
      <c r="B835" s="371" t="s">
        <v>88</v>
      </c>
      <c r="C835" s="371">
        <v>2023</v>
      </c>
      <c r="D835" s="371" t="s">
        <v>36</v>
      </c>
      <c r="E835" s="371">
        <v>13</v>
      </c>
    </row>
    <row r="836" spans="1:5">
      <c r="A836" s="371">
        <v>23</v>
      </c>
      <c r="B836" s="371" t="s">
        <v>89</v>
      </c>
      <c r="C836" s="371">
        <v>2023</v>
      </c>
      <c r="D836" s="371" t="s">
        <v>36</v>
      </c>
      <c r="E836" s="371">
        <v>11</v>
      </c>
    </row>
    <row r="837" spans="1:5">
      <c r="A837" s="371">
        <v>25</v>
      </c>
      <c r="B837" s="371" t="s">
        <v>90</v>
      </c>
      <c r="C837" s="371">
        <v>2023</v>
      </c>
      <c r="D837" s="371" t="s">
        <v>36</v>
      </c>
      <c r="E837" s="371">
        <v>17</v>
      </c>
    </row>
    <row r="838" spans="1:5">
      <c r="A838" s="371">
        <v>27</v>
      </c>
      <c r="B838" s="371" t="s">
        <v>91</v>
      </c>
      <c r="C838" s="371">
        <v>2023</v>
      </c>
      <c r="D838" s="371" t="s">
        <v>36</v>
      </c>
      <c r="E838" s="371">
        <v>23</v>
      </c>
    </row>
    <row r="839" spans="1:5">
      <c r="A839" s="371">
        <v>41</v>
      </c>
      <c r="B839" s="371" t="s">
        <v>92</v>
      </c>
      <c r="C839" s="371">
        <v>2023</v>
      </c>
      <c r="D839" s="371" t="s">
        <v>36</v>
      </c>
      <c r="E839" s="371">
        <v>32</v>
      </c>
    </row>
    <row r="840" spans="1:5">
      <c r="A840" s="371">
        <v>44</v>
      </c>
      <c r="B840" s="371" t="s">
        <v>93</v>
      </c>
      <c r="C840" s="371">
        <v>2023</v>
      </c>
      <c r="D840" s="371" t="s">
        <v>36</v>
      </c>
      <c r="E840" s="371">
        <v>24</v>
      </c>
    </row>
    <row r="841" spans="1:5">
      <c r="A841" s="371">
        <v>47</v>
      </c>
      <c r="B841" s="371" t="s">
        <v>94</v>
      </c>
      <c r="C841" s="371">
        <v>2023</v>
      </c>
      <c r="D841" s="371" t="s">
        <v>36</v>
      </c>
      <c r="E841" s="371">
        <v>18</v>
      </c>
    </row>
    <row r="842" spans="1:5">
      <c r="A842" s="371">
        <v>50</v>
      </c>
      <c r="B842" s="371" t="s">
        <v>95</v>
      </c>
      <c r="C842" s="371">
        <v>2023</v>
      </c>
      <c r="D842" s="371" t="s">
        <v>36</v>
      </c>
      <c r="E842" s="371">
        <v>3</v>
      </c>
    </row>
    <row r="843" spans="1:5">
      <c r="A843" s="371">
        <v>52</v>
      </c>
      <c r="B843" s="371" t="s">
        <v>96</v>
      </c>
      <c r="C843" s="371">
        <v>2023</v>
      </c>
      <c r="D843" s="371" t="s">
        <v>36</v>
      </c>
      <c r="E843" s="371">
        <v>21</v>
      </c>
    </row>
    <row r="844" spans="1:5">
      <c r="A844" s="371">
        <v>54</v>
      </c>
      <c r="B844" s="371" t="s">
        <v>97</v>
      </c>
      <c r="C844" s="371">
        <v>2023</v>
      </c>
      <c r="D844" s="371" t="s">
        <v>36</v>
      </c>
      <c r="E844" s="371">
        <v>30</v>
      </c>
    </row>
    <row r="845" spans="1:5">
      <c r="A845" s="371">
        <v>63</v>
      </c>
      <c r="B845" s="371" t="s">
        <v>98</v>
      </c>
      <c r="C845" s="371">
        <v>2023</v>
      </c>
      <c r="D845" s="371" t="s">
        <v>36</v>
      </c>
      <c r="E845" s="371">
        <v>15</v>
      </c>
    </row>
    <row r="846" spans="1:5">
      <c r="A846" s="371">
        <v>66</v>
      </c>
      <c r="B846" s="371" t="s">
        <v>99</v>
      </c>
      <c r="C846" s="371">
        <v>2023</v>
      </c>
      <c r="D846" s="371" t="s">
        <v>36</v>
      </c>
      <c r="E846" s="371">
        <v>9</v>
      </c>
    </row>
    <row r="847" spans="1:5">
      <c r="A847" s="371">
        <v>68</v>
      </c>
      <c r="B847" s="371" t="s">
        <v>100</v>
      </c>
      <c r="C847" s="371">
        <v>2023</v>
      </c>
      <c r="D847" s="371" t="s">
        <v>36</v>
      </c>
      <c r="E847" s="371">
        <v>19</v>
      </c>
    </row>
    <row r="848" spans="1:5">
      <c r="A848" s="371">
        <v>70</v>
      </c>
      <c r="B848" s="371" t="s">
        <v>101</v>
      </c>
      <c r="C848" s="371">
        <v>2023</v>
      </c>
      <c r="D848" s="371" t="s">
        <v>36</v>
      </c>
      <c r="E848" s="371">
        <v>4</v>
      </c>
    </row>
    <row r="849" spans="1:5">
      <c r="A849" s="371">
        <v>73</v>
      </c>
      <c r="B849" s="371" t="s">
        <v>102</v>
      </c>
      <c r="C849" s="371">
        <v>2023</v>
      </c>
      <c r="D849" s="371" t="s">
        <v>36</v>
      </c>
      <c r="E849" s="371">
        <v>12</v>
      </c>
    </row>
    <row r="850" spans="1:5">
      <c r="A850" s="371">
        <v>76</v>
      </c>
      <c r="B850" s="371" t="s">
        <v>103</v>
      </c>
      <c r="C850" s="371">
        <v>2023</v>
      </c>
      <c r="D850" s="371" t="s">
        <v>36</v>
      </c>
      <c r="E850" s="371">
        <v>26</v>
      </c>
    </row>
    <row r="851" spans="1:5">
      <c r="A851" s="371">
        <v>81</v>
      </c>
      <c r="B851" s="371" t="s">
        <v>104</v>
      </c>
      <c r="C851" s="371">
        <v>2023</v>
      </c>
      <c r="D851" s="371" t="s">
        <v>36</v>
      </c>
      <c r="E851" s="371">
        <v>10</v>
      </c>
    </row>
    <row r="852" spans="1:5">
      <c r="A852" s="371">
        <v>85</v>
      </c>
      <c r="B852" s="371" t="s">
        <v>105</v>
      </c>
      <c r="C852" s="371">
        <v>2023</v>
      </c>
      <c r="D852" s="371" t="s">
        <v>36</v>
      </c>
      <c r="E852" s="371">
        <v>8</v>
      </c>
    </row>
    <row r="853" spans="1:5">
      <c r="A853" s="371">
        <v>86</v>
      </c>
      <c r="B853" s="371" t="s">
        <v>106</v>
      </c>
      <c r="C853" s="371">
        <v>2023</v>
      </c>
      <c r="D853" s="371" t="s">
        <v>36</v>
      </c>
      <c r="E853" s="371">
        <v>25</v>
      </c>
    </row>
    <row r="854" spans="1:5">
      <c r="A854" s="371">
        <v>88</v>
      </c>
      <c r="B854" s="371" t="s">
        <v>107</v>
      </c>
      <c r="C854" s="371">
        <v>2023</v>
      </c>
      <c r="D854" s="371" t="s">
        <v>36</v>
      </c>
      <c r="E854" s="371">
        <v>14</v>
      </c>
    </row>
    <row r="855" spans="1:5">
      <c r="A855" s="371">
        <v>91</v>
      </c>
      <c r="B855" s="371" t="s">
        <v>108</v>
      </c>
      <c r="C855" s="371">
        <v>2023</v>
      </c>
      <c r="D855" s="371" t="s">
        <v>36</v>
      </c>
      <c r="E855" s="371">
        <v>33</v>
      </c>
    </row>
    <row r="856" spans="1:5">
      <c r="A856" s="371">
        <v>94</v>
      </c>
      <c r="B856" s="371" t="s">
        <v>109</v>
      </c>
      <c r="C856" s="371">
        <v>2023</v>
      </c>
      <c r="D856" s="371" t="s">
        <v>36</v>
      </c>
      <c r="E856" s="371">
        <v>31</v>
      </c>
    </row>
    <row r="857" spans="1:5">
      <c r="A857" s="371">
        <v>95</v>
      </c>
      <c r="B857" s="371" t="s">
        <v>110</v>
      </c>
      <c r="C857" s="371">
        <v>2023</v>
      </c>
      <c r="D857" s="371" t="s">
        <v>36</v>
      </c>
      <c r="E857" s="371">
        <v>7</v>
      </c>
    </row>
    <row r="858" spans="1:5">
      <c r="A858" s="371">
        <v>97</v>
      </c>
      <c r="B858" s="371" t="s">
        <v>111</v>
      </c>
      <c r="C858" s="371">
        <v>2023</v>
      </c>
      <c r="D858" s="371" t="s">
        <v>36</v>
      </c>
      <c r="E858" s="371">
        <v>1</v>
      </c>
    </row>
    <row r="859" spans="1:5">
      <c r="A859" s="371">
        <v>99</v>
      </c>
      <c r="B859" s="371" t="s">
        <v>112</v>
      </c>
      <c r="C859" s="371">
        <v>2023</v>
      </c>
      <c r="D859" s="371" t="s">
        <v>36</v>
      </c>
      <c r="E859" s="371">
        <v>20</v>
      </c>
    </row>
    <row r="860" spans="1:5">
      <c r="A860" s="371">
        <v>5</v>
      </c>
      <c r="B860" s="371" t="s">
        <v>79</v>
      </c>
      <c r="C860" s="371">
        <v>2024</v>
      </c>
      <c r="D860" s="371" t="s">
        <v>37</v>
      </c>
      <c r="E860" s="371">
        <v>11</v>
      </c>
    </row>
    <row r="861" spans="1:5">
      <c r="A861" s="371">
        <v>8</v>
      </c>
      <c r="B861" s="371" t="s">
        <v>81</v>
      </c>
      <c r="C861" s="371">
        <v>2024</v>
      </c>
      <c r="D861" s="371" t="s">
        <v>37</v>
      </c>
      <c r="E861" s="371">
        <v>3</v>
      </c>
    </row>
    <row r="862" spans="1:5">
      <c r="A862" s="371">
        <v>11</v>
      </c>
      <c r="B862" s="371" t="s">
        <v>82</v>
      </c>
      <c r="C862" s="371">
        <v>2024</v>
      </c>
      <c r="D862" s="371" t="s">
        <v>37</v>
      </c>
      <c r="E862" s="371">
        <v>23</v>
      </c>
    </row>
    <row r="863" spans="1:5">
      <c r="A863" s="371">
        <v>13</v>
      </c>
      <c r="B863" s="371" t="s">
        <v>83</v>
      </c>
      <c r="C863" s="371">
        <v>2024</v>
      </c>
      <c r="D863" s="371" t="s">
        <v>37</v>
      </c>
      <c r="E863" s="371">
        <v>1</v>
      </c>
    </row>
    <row r="864" spans="1:5">
      <c r="A864" s="371">
        <v>15</v>
      </c>
      <c r="B864" s="371" t="s">
        <v>84</v>
      </c>
      <c r="C864" s="371">
        <v>2024</v>
      </c>
      <c r="D864" s="371" t="s">
        <v>37</v>
      </c>
      <c r="E864" s="371">
        <v>4</v>
      </c>
    </row>
    <row r="865" spans="1:5">
      <c r="A865" s="371">
        <v>17</v>
      </c>
      <c r="B865" s="371" t="s">
        <v>85</v>
      </c>
      <c r="C865" s="371">
        <v>2024</v>
      </c>
      <c r="D865" s="371" t="s">
        <v>37</v>
      </c>
      <c r="E865" s="371">
        <v>14</v>
      </c>
    </row>
    <row r="866" spans="1:5">
      <c r="A866" s="371">
        <v>18</v>
      </c>
      <c r="B866" s="371" t="s">
        <v>86</v>
      </c>
      <c r="C866" s="371">
        <v>2024</v>
      </c>
      <c r="D866" s="371" t="s">
        <v>37</v>
      </c>
      <c r="E866" s="371">
        <v>20</v>
      </c>
    </row>
    <row r="867" spans="1:5">
      <c r="A867" s="371">
        <v>19</v>
      </c>
      <c r="B867" s="371" t="s">
        <v>87</v>
      </c>
      <c r="C867" s="371">
        <v>2024</v>
      </c>
      <c r="D867" s="371" t="s">
        <v>37</v>
      </c>
      <c r="E867" s="371">
        <v>16</v>
      </c>
    </row>
    <row r="868" spans="1:5">
      <c r="A868" s="371">
        <v>20</v>
      </c>
      <c r="B868" s="371" t="s">
        <v>88</v>
      </c>
      <c r="C868" s="371">
        <v>2024</v>
      </c>
      <c r="D868" s="371" t="s">
        <v>37</v>
      </c>
      <c r="E868" s="371">
        <v>15</v>
      </c>
    </row>
    <row r="869" spans="1:5">
      <c r="A869" s="371">
        <v>23</v>
      </c>
      <c r="B869" s="371" t="s">
        <v>89</v>
      </c>
      <c r="C869" s="371">
        <v>2024</v>
      </c>
      <c r="D869" s="371" t="s">
        <v>37</v>
      </c>
      <c r="E869" s="371">
        <v>27</v>
      </c>
    </row>
    <row r="870" spans="1:5">
      <c r="A870" s="371">
        <v>25</v>
      </c>
      <c r="B870" s="371" t="s">
        <v>90</v>
      </c>
      <c r="C870" s="371">
        <v>2024</v>
      </c>
      <c r="D870" s="371" t="s">
        <v>37</v>
      </c>
      <c r="E870" s="371">
        <v>2</v>
      </c>
    </row>
    <row r="871" spans="1:5">
      <c r="A871" s="371">
        <v>27</v>
      </c>
      <c r="B871" s="371" t="s">
        <v>91</v>
      </c>
      <c r="C871" s="371">
        <v>2024</v>
      </c>
      <c r="D871" s="371" t="s">
        <v>37</v>
      </c>
      <c r="E871" s="371">
        <v>30</v>
      </c>
    </row>
    <row r="872" spans="1:5">
      <c r="A872" s="371">
        <v>41</v>
      </c>
      <c r="B872" s="371" t="s">
        <v>92</v>
      </c>
      <c r="C872" s="371">
        <v>2024</v>
      </c>
      <c r="D872" s="371" t="s">
        <v>37</v>
      </c>
      <c r="E872" s="371">
        <v>10</v>
      </c>
    </row>
    <row r="873" spans="1:5">
      <c r="A873" s="371">
        <v>44</v>
      </c>
      <c r="B873" s="371" t="s">
        <v>93</v>
      </c>
      <c r="C873" s="371">
        <v>2024</v>
      </c>
      <c r="D873" s="371" t="s">
        <v>37</v>
      </c>
      <c r="E873" s="371">
        <v>21</v>
      </c>
    </row>
    <row r="874" spans="1:5">
      <c r="A874" s="371">
        <v>47</v>
      </c>
      <c r="B874" s="371" t="s">
        <v>94</v>
      </c>
      <c r="C874" s="371">
        <v>2024</v>
      </c>
      <c r="D874" s="371" t="s">
        <v>37</v>
      </c>
      <c r="E874" s="371">
        <v>18</v>
      </c>
    </row>
    <row r="875" spans="1:5">
      <c r="A875" s="371">
        <v>50</v>
      </c>
      <c r="B875" s="371" t="s">
        <v>95</v>
      </c>
      <c r="C875" s="371">
        <v>2024</v>
      </c>
      <c r="D875" s="371" t="s">
        <v>37</v>
      </c>
      <c r="E875" s="371">
        <v>25</v>
      </c>
    </row>
    <row r="876" spans="1:5">
      <c r="A876" s="371">
        <v>52</v>
      </c>
      <c r="B876" s="371" t="s">
        <v>96</v>
      </c>
      <c r="C876" s="371">
        <v>2024</v>
      </c>
      <c r="D876" s="371" t="s">
        <v>37</v>
      </c>
      <c r="E876" s="371">
        <v>19</v>
      </c>
    </row>
    <row r="877" spans="1:5">
      <c r="A877" s="371">
        <v>54</v>
      </c>
      <c r="B877" s="371" t="s">
        <v>97</v>
      </c>
      <c r="C877" s="371">
        <v>2024</v>
      </c>
      <c r="D877" s="371" t="s">
        <v>37</v>
      </c>
      <c r="E877" s="371">
        <v>24</v>
      </c>
    </row>
    <row r="878" spans="1:5">
      <c r="A878" s="371">
        <v>63</v>
      </c>
      <c r="B878" s="371" t="s">
        <v>98</v>
      </c>
      <c r="C878" s="371">
        <v>2024</v>
      </c>
      <c r="D878" s="371" t="s">
        <v>37</v>
      </c>
      <c r="E878" s="371">
        <v>12</v>
      </c>
    </row>
    <row r="879" spans="1:5">
      <c r="A879" s="371">
        <v>66</v>
      </c>
      <c r="B879" s="371" t="s">
        <v>99</v>
      </c>
      <c r="C879" s="371">
        <v>2024</v>
      </c>
      <c r="D879" s="371" t="s">
        <v>37</v>
      </c>
      <c r="E879" s="371">
        <v>8</v>
      </c>
    </row>
    <row r="880" spans="1:5">
      <c r="A880" s="371">
        <v>68</v>
      </c>
      <c r="B880" s="371" t="s">
        <v>100</v>
      </c>
      <c r="C880" s="371">
        <v>2024</v>
      </c>
      <c r="D880" s="371" t="s">
        <v>37</v>
      </c>
      <c r="E880" s="371">
        <v>13</v>
      </c>
    </row>
    <row r="881" spans="1:5">
      <c r="A881" s="371">
        <v>70</v>
      </c>
      <c r="B881" s="371" t="s">
        <v>101</v>
      </c>
      <c r="C881" s="371">
        <v>2024</v>
      </c>
      <c r="D881" s="371" t="s">
        <v>37</v>
      </c>
      <c r="E881" s="371">
        <v>6</v>
      </c>
    </row>
    <row r="882" spans="1:5">
      <c r="A882" s="371">
        <v>73</v>
      </c>
      <c r="B882" s="371" t="s">
        <v>102</v>
      </c>
      <c r="C882" s="371">
        <v>2024</v>
      </c>
      <c r="D882" s="371" t="s">
        <v>37</v>
      </c>
      <c r="E882" s="371">
        <v>9</v>
      </c>
    </row>
    <row r="883" spans="1:5">
      <c r="A883" s="371">
        <v>76</v>
      </c>
      <c r="B883" s="371" t="s">
        <v>103</v>
      </c>
      <c r="C883" s="371">
        <v>2024</v>
      </c>
      <c r="D883" s="371" t="s">
        <v>37</v>
      </c>
      <c r="E883" s="371">
        <v>7</v>
      </c>
    </row>
    <row r="884" spans="1:5">
      <c r="A884" s="371">
        <v>81</v>
      </c>
      <c r="B884" s="371" t="s">
        <v>104</v>
      </c>
      <c r="C884" s="371">
        <v>2024</v>
      </c>
      <c r="D884" s="371" t="s">
        <v>37</v>
      </c>
      <c r="E884" s="371">
        <v>17</v>
      </c>
    </row>
    <row r="885" spans="1:5">
      <c r="A885" s="371">
        <v>85</v>
      </c>
      <c r="B885" s="371" t="s">
        <v>105</v>
      </c>
      <c r="C885" s="371">
        <v>2024</v>
      </c>
      <c r="D885" s="371" t="s">
        <v>37</v>
      </c>
      <c r="E885" s="371">
        <v>5</v>
      </c>
    </row>
    <row r="886" spans="1:5">
      <c r="A886" s="371">
        <v>86</v>
      </c>
      <c r="B886" s="371" t="s">
        <v>106</v>
      </c>
      <c r="C886" s="371">
        <v>2024</v>
      </c>
      <c r="D886" s="371" t="s">
        <v>37</v>
      </c>
      <c r="E886" s="371">
        <v>28</v>
      </c>
    </row>
    <row r="887" spans="1:5">
      <c r="A887" s="371">
        <v>88</v>
      </c>
      <c r="B887" s="371" t="s">
        <v>107</v>
      </c>
      <c r="C887" s="371">
        <v>2024</v>
      </c>
      <c r="D887" s="371" t="s">
        <v>37</v>
      </c>
      <c r="E887" s="371">
        <v>22</v>
      </c>
    </row>
    <row r="888" spans="1:5">
      <c r="A888" s="371">
        <v>91</v>
      </c>
      <c r="B888" s="371" t="s">
        <v>108</v>
      </c>
      <c r="C888" s="371">
        <v>2024</v>
      </c>
      <c r="D888" s="371" t="s">
        <v>37</v>
      </c>
      <c r="E888" s="371">
        <v>29</v>
      </c>
    </row>
    <row r="889" spans="1:5">
      <c r="A889" s="371">
        <v>94</v>
      </c>
      <c r="B889" s="371" t="s">
        <v>109</v>
      </c>
      <c r="C889" s="371">
        <v>2024</v>
      </c>
      <c r="D889" s="371" t="s">
        <v>37</v>
      </c>
      <c r="E889" s="371">
        <v>33</v>
      </c>
    </row>
    <row r="890" spans="1:5">
      <c r="A890" s="371">
        <v>95</v>
      </c>
      <c r="B890" s="371" t="s">
        <v>110</v>
      </c>
      <c r="C890" s="371">
        <v>2024</v>
      </c>
      <c r="D890" s="371" t="s">
        <v>37</v>
      </c>
      <c r="E890" s="371">
        <v>32</v>
      </c>
    </row>
    <row r="891" spans="1:5">
      <c r="A891" s="371">
        <v>97</v>
      </c>
      <c r="B891" s="371" t="s">
        <v>111</v>
      </c>
      <c r="C891" s="371">
        <v>2024</v>
      </c>
      <c r="D891" s="371" t="s">
        <v>37</v>
      </c>
      <c r="E891" s="371">
        <v>31</v>
      </c>
    </row>
    <row r="892" spans="1:5">
      <c r="A892" s="371">
        <v>99</v>
      </c>
      <c r="B892" s="371" t="s">
        <v>112</v>
      </c>
      <c r="C892" s="371">
        <v>2024</v>
      </c>
      <c r="D892" s="371" t="s">
        <v>37</v>
      </c>
      <c r="E892" s="371">
        <v>26</v>
      </c>
    </row>
    <row r="893" spans="1:5">
      <c r="A893" s="371">
        <v>5</v>
      </c>
      <c r="B893" s="371" t="s">
        <v>79</v>
      </c>
      <c r="C893" s="371">
        <v>2023</v>
      </c>
      <c r="D893" s="371" t="s">
        <v>37</v>
      </c>
      <c r="E893" s="371">
        <v>6</v>
      </c>
    </row>
    <row r="894" spans="1:5">
      <c r="A894" s="371">
        <v>8</v>
      </c>
      <c r="B894" s="371" t="s">
        <v>81</v>
      </c>
      <c r="C894" s="371">
        <v>2023</v>
      </c>
      <c r="D894" s="371" t="s">
        <v>37</v>
      </c>
      <c r="E894" s="371">
        <v>4</v>
      </c>
    </row>
    <row r="895" spans="1:5">
      <c r="A895" s="371">
        <v>11</v>
      </c>
      <c r="B895" s="371" t="s">
        <v>82</v>
      </c>
      <c r="C895" s="371">
        <v>2023</v>
      </c>
      <c r="D895" s="371" t="s">
        <v>37</v>
      </c>
      <c r="E895" s="371">
        <v>10</v>
      </c>
    </row>
    <row r="896" spans="1:5">
      <c r="A896" s="371">
        <v>13</v>
      </c>
      <c r="B896" s="371" t="s">
        <v>83</v>
      </c>
      <c r="C896" s="371">
        <v>2023</v>
      </c>
      <c r="D896" s="371" t="s">
        <v>37</v>
      </c>
      <c r="E896" s="371">
        <v>19</v>
      </c>
    </row>
    <row r="897" spans="1:5">
      <c r="A897" s="371">
        <v>15</v>
      </c>
      <c r="B897" s="371" t="s">
        <v>84</v>
      </c>
      <c r="C897" s="371">
        <v>2023</v>
      </c>
      <c r="D897" s="371" t="s">
        <v>37</v>
      </c>
      <c r="E897" s="371">
        <v>15</v>
      </c>
    </row>
    <row r="898" spans="1:5">
      <c r="A898" s="371">
        <v>17</v>
      </c>
      <c r="B898" s="371" t="s">
        <v>85</v>
      </c>
      <c r="C898" s="371">
        <v>2023</v>
      </c>
      <c r="D898" s="371" t="s">
        <v>37</v>
      </c>
      <c r="E898" s="371">
        <v>8</v>
      </c>
    </row>
    <row r="899" spans="1:5">
      <c r="A899" s="371">
        <v>18</v>
      </c>
      <c r="B899" s="371" t="s">
        <v>86</v>
      </c>
      <c r="C899" s="371">
        <v>2023</v>
      </c>
      <c r="D899" s="371" t="s">
        <v>37</v>
      </c>
      <c r="E899" s="371">
        <v>27</v>
      </c>
    </row>
    <row r="900" spans="1:5">
      <c r="A900" s="371">
        <v>19</v>
      </c>
      <c r="B900" s="371" t="s">
        <v>87</v>
      </c>
      <c r="C900" s="371">
        <v>2023</v>
      </c>
      <c r="D900" s="371" t="s">
        <v>37</v>
      </c>
      <c r="E900" s="371">
        <v>17</v>
      </c>
    </row>
    <row r="901" spans="1:5">
      <c r="A901" s="371">
        <v>20</v>
      </c>
      <c r="B901" s="371" t="s">
        <v>88</v>
      </c>
      <c r="C901" s="371">
        <v>2023</v>
      </c>
      <c r="D901" s="371" t="s">
        <v>37</v>
      </c>
      <c r="E901" s="371">
        <v>22</v>
      </c>
    </row>
    <row r="902" spans="1:5">
      <c r="A902" s="371">
        <v>23</v>
      </c>
      <c r="B902" s="371" t="s">
        <v>89</v>
      </c>
      <c r="C902" s="371">
        <v>2023</v>
      </c>
      <c r="D902" s="371" t="s">
        <v>37</v>
      </c>
      <c r="E902" s="371">
        <v>30</v>
      </c>
    </row>
    <row r="903" spans="1:5">
      <c r="A903" s="371">
        <v>25</v>
      </c>
      <c r="B903" s="371" t="s">
        <v>90</v>
      </c>
      <c r="C903" s="371">
        <v>2023</v>
      </c>
      <c r="D903" s="371" t="s">
        <v>37</v>
      </c>
      <c r="E903" s="371">
        <v>5</v>
      </c>
    </row>
    <row r="904" spans="1:5">
      <c r="A904" s="371">
        <v>27</v>
      </c>
      <c r="B904" s="371" t="s">
        <v>91</v>
      </c>
      <c r="C904" s="371">
        <v>2023</v>
      </c>
      <c r="D904" s="371" t="s">
        <v>37</v>
      </c>
      <c r="E904" s="371">
        <v>28</v>
      </c>
    </row>
    <row r="905" spans="1:5">
      <c r="A905" s="371">
        <v>41</v>
      </c>
      <c r="B905" s="371" t="s">
        <v>92</v>
      </c>
      <c r="C905" s="371">
        <v>2023</v>
      </c>
      <c r="D905" s="371" t="s">
        <v>37</v>
      </c>
      <c r="E905" s="371">
        <v>13</v>
      </c>
    </row>
    <row r="906" spans="1:5">
      <c r="A906" s="371">
        <v>44</v>
      </c>
      <c r="B906" s="371" t="s">
        <v>93</v>
      </c>
      <c r="C906" s="371">
        <v>2023</v>
      </c>
      <c r="D906" s="371" t="s">
        <v>37</v>
      </c>
      <c r="E906" s="371">
        <v>20</v>
      </c>
    </row>
    <row r="907" spans="1:5">
      <c r="A907" s="371">
        <v>47</v>
      </c>
      <c r="B907" s="371" t="s">
        <v>94</v>
      </c>
      <c r="C907" s="371">
        <v>2023</v>
      </c>
      <c r="D907" s="371" t="s">
        <v>37</v>
      </c>
      <c r="E907" s="371">
        <v>1</v>
      </c>
    </row>
    <row r="908" spans="1:5">
      <c r="A908" s="371">
        <v>50</v>
      </c>
      <c r="B908" s="371" t="s">
        <v>95</v>
      </c>
      <c r="C908" s="371">
        <v>2023</v>
      </c>
      <c r="D908" s="371" t="s">
        <v>37</v>
      </c>
      <c r="E908" s="371">
        <v>24</v>
      </c>
    </row>
    <row r="909" spans="1:5">
      <c r="A909" s="371">
        <v>52</v>
      </c>
      <c r="B909" s="371" t="s">
        <v>96</v>
      </c>
      <c r="C909" s="371">
        <v>2023</v>
      </c>
      <c r="D909" s="371" t="s">
        <v>37</v>
      </c>
      <c r="E909" s="371">
        <v>2</v>
      </c>
    </row>
    <row r="910" spans="1:5">
      <c r="A910" s="371">
        <v>54</v>
      </c>
      <c r="B910" s="371" t="s">
        <v>97</v>
      </c>
      <c r="C910" s="371">
        <v>2023</v>
      </c>
      <c r="D910" s="371" t="s">
        <v>37</v>
      </c>
      <c r="E910" s="371">
        <v>9</v>
      </c>
    </row>
    <row r="911" spans="1:5">
      <c r="A911" s="371">
        <v>63</v>
      </c>
      <c r="B911" s="371" t="s">
        <v>98</v>
      </c>
      <c r="C911" s="371">
        <v>2023</v>
      </c>
      <c r="D911" s="371" t="s">
        <v>37</v>
      </c>
      <c r="E911" s="371">
        <v>3</v>
      </c>
    </row>
    <row r="912" spans="1:5">
      <c r="A912" s="371">
        <v>66</v>
      </c>
      <c r="B912" s="371" t="s">
        <v>99</v>
      </c>
      <c r="C912" s="371">
        <v>2023</v>
      </c>
      <c r="D912" s="371" t="s">
        <v>37</v>
      </c>
      <c r="E912" s="371">
        <v>11</v>
      </c>
    </row>
    <row r="913" spans="1:5">
      <c r="A913" s="371">
        <v>68</v>
      </c>
      <c r="B913" s="371" t="s">
        <v>100</v>
      </c>
      <c r="C913" s="371">
        <v>2023</v>
      </c>
      <c r="D913" s="371" t="s">
        <v>37</v>
      </c>
      <c r="E913" s="371">
        <v>23</v>
      </c>
    </row>
    <row r="914" spans="1:5">
      <c r="A914" s="371">
        <v>70</v>
      </c>
      <c r="B914" s="371" t="s">
        <v>101</v>
      </c>
      <c r="C914" s="371">
        <v>2023</v>
      </c>
      <c r="D914" s="371" t="s">
        <v>37</v>
      </c>
      <c r="E914" s="371">
        <v>18</v>
      </c>
    </row>
    <row r="915" spans="1:5">
      <c r="A915" s="371">
        <v>73</v>
      </c>
      <c r="B915" s="371" t="s">
        <v>102</v>
      </c>
      <c r="C915" s="371">
        <v>2023</v>
      </c>
      <c r="D915" s="371" t="s">
        <v>37</v>
      </c>
      <c r="E915" s="371">
        <v>14</v>
      </c>
    </row>
    <row r="916" spans="1:5">
      <c r="A916" s="371">
        <v>76</v>
      </c>
      <c r="B916" s="371" t="s">
        <v>103</v>
      </c>
      <c r="C916" s="371">
        <v>2023</v>
      </c>
      <c r="D916" s="371" t="s">
        <v>37</v>
      </c>
      <c r="E916" s="371">
        <v>12</v>
      </c>
    </row>
    <row r="917" spans="1:5">
      <c r="A917" s="371">
        <v>81</v>
      </c>
      <c r="B917" s="371" t="s">
        <v>104</v>
      </c>
      <c r="C917" s="371">
        <v>2023</v>
      </c>
      <c r="D917" s="371" t="s">
        <v>37</v>
      </c>
      <c r="E917" s="371">
        <v>21</v>
      </c>
    </row>
    <row r="918" spans="1:5">
      <c r="A918" s="371">
        <v>85</v>
      </c>
      <c r="B918" s="371" t="s">
        <v>105</v>
      </c>
      <c r="C918" s="371">
        <v>2023</v>
      </c>
      <c r="D918" s="371" t="s">
        <v>37</v>
      </c>
      <c r="E918" s="371">
        <v>7</v>
      </c>
    </row>
    <row r="919" spans="1:5">
      <c r="A919" s="371">
        <v>86</v>
      </c>
      <c r="B919" s="371" t="s">
        <v>106</v>
      </c>
      <c r="C919" s="371">
        <v>2023</v>
      </c>
      <c r="D919" s="371" t="s">
        <v>37</v>
      </c>
      <c r="E919" s="371">
        <v>31</v>
      </c>
    </row>
    <row r="920" spans="1:5">
      <c r="A920" s="371">
        <v>88</v>
      </c>
      <c r="B920" s="371" t="s">
        <v>107</v>
      </c>
      <c r="C920" s="371">
        <v>2023</v>
      </c>
      <c r="D920" s="371" t="s">
        <v>37</v>
      </c>
      <c r="E920" s="371">
        <v>25</v>
      </c>
    </row>
    <row r="921" spans="1:5">
      <c r="A921" s="371">
        <v>91</v>
      </c>
      <c r="B921" s="371" t="s">
        <v>108</v>
      </c>
      <c r="C921" s="371">
        <v>2023</v>
      </c>
      <c r="D921" s="371" t="s">
        <v>37</v>
      </c>
      <c r="E921" s="371">
        <v>32</v>
      </c>
    </row>
    <row r="922" spans="1:5">
      <c r="A922" s="371">
        <v>94</v>
      </c>
      <c r="B922" s="371" t="s">
        <v>109</v>
      </c>
      <c r="C922" s="371">
        <v>2023</v>
      </c>
      <c r="D922" s="371" t="s">
        <v>37</v>
      </c>
      <c r="E922" s="371">
        <v>26</v>
      </c>
    </row>
    <row r="923" spans="1:5">
      <c r="A923" s="371">
        <v>95</v>
      </c>
      <c r="B923" s="371" t="s">
        <v>110</v>
      </c>
      <c r="C923" s="371">
        <v>2023</v>
      </c>
      <c r="D923" s="371" t="s">
        <v>37</v>
      </c>
      <c r="E923" s="371">
        <v>29</v>
      </c>
    </row>
    <row r="924" spans="1:5">
      <c r="A924" s="371">
        <v>97</v>
      </c>
      <c r="B924" s="371" t="s">
        <v>111</v>
      </c>
      <c r="C924" s="371">
        <v>2023</v>
      </c>
      <c r="D924" s="371" t="s">
        <v>37</v>
      </c>
      <c r="E924" s="371">
        <v>33</v>
      </c>
    </row>
    <row r="925" spans="1:5">
      <c r="A925" s="371">
        <v>99</v>
      </c>
      <c r="B925" s="371" t="s">
        <v>112</v>
      </c>
      <c r="C925" s="371">
        <v>2023</v>
      </c>
      <c r="D925" s="371" t="s">
        <v>37</v>
      </c>
      <c r="E925" s="371">
        <v>16</v>
      </c>
    </row>
    <row r="926" spans="1:5">
      <c r="A926" s="371">
        <v>5</v>
      </c>
      <c r="B926" s="371" t="s">
        <v>79</v>
      </c>
      <c r="C926" s="371">
        <v>2024</v>
      </c>
      <c r="D926" s="371" t="s">
        <v>38</v>
      </c>
      <c r="E926" s="371">
        <v>15</v>
      </c>
    </row>
    <row r="927" spans="1:5">
      <c r="A927" s="371">
        <v>8</v>
      </c>
      <c r="B927" s="371" t="s">
        <v>81</v>
      </c>
      <c r="C927" s="371">
        <v>2024</v>
      </c>
      <c r="D927" s="371" t="s">
        <v>38</v>
      </c>
      <c r="E927" s="371">
        <v>11</v>
      </c>
    </row>
    <row r="928" spans="1:5">
      <c r="A928" s="371">
        <v>11</v>
      </c>
      <c r="B928" s="371" t="s">
        <v>82</v>
      </c>
      <c r="C928" s="371">
        <v>2024</v>
      </c>
      <c r="D928" s="371" t="s">
        <v>38</v>
      </c>
      <c r="E928" s="371">
        <v>14</v>
      </c>
    </row>
    <row r="929" spans="1:5">
      <c r="A929" s="371">
        <v>13</v>
      </c>
      <c r="B929" s="371" t="s">
        <v>83</v>
      </c>
      <c r="C929" s="371">
        <v>2024</v>
      </c>
      <c r="D929" s="371" t="s">
        <v>38</v>
      </c>
      <c r="E929" s="371">
        <v>23</v>
      </c>
    </row>
    <row r="930" spans="1:5">
      <c r="A930" s="371">
        <v>15</v>
      </c>
      <c r="B930" s="371" t="s">
        <v>84</v>
      </c>
      <c r="C930" s="371">
        <v>2024</v>
      </c>
      <c r="D930" s="371" t="s">
        <v>38</v>
      </c>
      <c r="E930" s="371">
        <v>25</v>
      </c>
    </row>
    <row r="931" spans="1:5">
      <c r="A931" s="371">
        <v>17</v>
      </c>
      <c r="B931" s="371" t="s">
        <v>85</v>
      </c>
      <c r="C931" s="371">
        <v>2024</v>
      </c>
      <c r="D931" s="371" t="s">
        <v>38</v>
      </c>
      <c r="E931" s="371">
        <v>20</v>
      </c>
    </row>
    <row r="932" spans="1:5">
      <c r="A932" s="371">
        <v>18</v>
      </c>
      <c r="B932" s="371" t="s">
        <v>86</v>
      </c>
      <c r="C932" s="371">
        <v>2024</v>
      </c>
      <c r="D932" s="371" t="s">
        <v>38</v>
      </c>
      <c r="E932" s="371">
        <v>17</v>
      </c>
    </row>
    <row r="933" spans="1:5">
      <c r="A933" s="371">
        <v>19</v>
      </c>
      <c r="B933" s="371" t="s">
        <v>87</v>
      </c>
      <c r="C933" s="371">
        <v>2024</v>
      </c>
      <c r="D933" s="371" t="s">
        <v>38</v>
      </c>
      <c r="E933" s="371">
        <v>26</v>
      </c>
    </row>
    <row r="934" spans="1:5">
      <c r="A934" s="371">
        <v>20</v>
      </c>
      <c r="B934" s="371" t="s">
        <v>88</v>
      </c>
      <c r="C934" s="371">
        <v>2024</v>
      </c>
      <c r="D934" s="371" t="s">
        <v>38</v>
      </c>
      <c r="E934" s="371">
        <v>24</v>
      </c>
    </row>
    <row r="935" spans="1:5">
      <c r="A935" s="371">
        <v>23</v>
      </c>
      <c r="B935" s="371" t="s">
        <v>89</v>
      </c>
      <c r="C935" s="371">
        <v>2024</v>
      </c>
      <c r="D935" s="371" t="s">
        <v>38</v>
      </c>
      <c r="E935" s="371">
        <v>4</v>
      </c>
    </row>
    <row r="936" spans="1:5">
      <c r="A936" s="371">
        <v>25</v>
      </c>
      <c r="B936" s="371" t="s">
        <v>90</v>
      </c>
      <c r="C936" s="371">
        <v>2024</v>
      </c>
      <c r="D936" s="371" t="s">
        <v>38</v>
      </c>
      <c r="E936" s="371">
        <v>13</v>
      </c>
    </row>
    <row r="937" spans="1:5">
      <c r="A937" s="371">
        <v>27</v>
      </c>
      <c r="B937" s="371" t="s">
        <v>91</v>
      </c>
      <c r="C937" s="371">
        <v>2024</v>
      </c>
      <c r="D937" s="371" t="s">
        <v>38</v>
      </c>
      <c r="E937" s="371">
        <v>32</v>
      </c>
    </row>
    <row r="938" spans="1:5">
      <c r="A938" s="371">
        <v>41</v>
      </c>
      <c r="B938" s="371" t="s">
        <v>92</v>
      </c>
      <c r="C938" s="371">
        <v>2024</v>
      </c>
      <c r="D938" s="371" t="s">
        <v>38</v>
      </c>
      <c r="E938" s="371">
        <v>28</v>
      </c>
    </row>
    <row r="939" spans="1:5">
      <c r="A939" s="371">
        <v>44</v>
      </c>
      <c r="B939" s="371" t="s">
        <v>93</v>
      </c>
      <c r="C939" s="371">
        <v>2024</v>
      </c>
      <c r="D939" s="371" t="s">
        <v>38</v>
      </c>
      <c r="E939" s="371">
        <v>3</v>
      </c>
    </row>
    <row r="940" spans="1:5">
      <c r="A940" s="371">
        <v>47</v>
      </c>
      <c r="B940" s="371" t="s">
        <v>94</v>
      </c>
      <c r="C940" s="371">
        <v>2024</v>
      </c>
      <c r="D940" s="371" t="s">
        <v>38</v>
      </c>
      <c r="E940" s="371">
        <v>9</v>
      </c>
    </row>
    <row r="941" spans="1:5">
      <c r="A941" s="371">
        <v>50</v>
      </c>
      <c r="B941" s="371" t="s">
        <v>95</v>
      </c>
      <c r="C941" s="371">
        <v>2024</v>
      </c>
      <c r="D941" s="371" t="s">
        <v>38</v>
      </c>
      <c r="E941" s="371">
        <v>5</v>
      </c>
    </row>
    <row r="942" spans="1:5">
      <c r="A942" s="371">
        <v>52</v>
      </c>
      <c r="B942" s="371" t="s">
        <v>96</v>
      </c>
      <c r="C942" s="371">
        <v>2024</v>
      </c>
      <c r="D942" s="371" t="s">
        <v>38</v>
      </c>
      <c r="E942" s="371">
        <v>7</v>
      </c>
    </row>
    <row r="943" spans="1:5">
      <c r="A943" s="371">
        <v>54</v>
      </c>
      <c r="B943" s="371" t="s">
        <v>97</v>
      </c>
      <c r="C943" s="371">
        <v>2024</v>
      </c>
      <c r="D943" s="371" t="s">
        <v>38</v>
      </c>
      <c r="E943" s="371">
        <v>16</v>
      </c>
    </row>
    <row r="944" spans="1:5">
      <c r="A944" s="371">
        <v>63</v>
      </c>
      <c r="B944" s="371" t="s">
        <v>98</v>
      </c>
      <c r="C944" s="371">
        <v>2024</v>
      </c>
      <c r="D944" s="371" t="s">
        <v>38</v>
      </c>
      <c r="E944" s="371">
        <v>2</v>
      </c>
    </row>
    <row r="945" spans="1:5">
      <c r="A945" s="371">
        <v>66</v>
      </c>
      <c r="B945" s="371" t="s">
        <v>99</v>
      </c>
      <c r="C945" s="371">
        <v>2024</v>
      </c>
      <c r="D945" s="371" t="s">
        <v>38</v>
      </c>
      <c r="E945" s="371">
        <v>21</v>
      </c>
    </row>
    <row r="946" spans="1:5">
      <c r="A946" s="371">
        <v>68</v>
      </c>
      <c r="B946" s="371" t="s">
        <v>100</v>
      </c>
      <c r="C946" s="371">
        <v>2024</v>
      </c>
      <c r="D946" s="371" t="s">
        <v>38</v>
      </c>
      <c r="E946" s="371">
        <v>18</v>
      </c>
    </row>
    <row r="947" spans="1:5">
      <c r="A947" s="371">
        <v>70</v>
      </c>
      <c r="B947" s="371" t="s">
        <v>101</v>
      </c>
      <c r="C947" s="371">
        <v>2024</v>
      </c>
      <c r="D947" s="371" t="s">
        <v>38</v>
      </c>
      <c r="E947" s="371">
        <v>10</v>
      </c>
    </row>
    <row r="948" spans="1:5">
      <c r="A948" s="371">
        <v>73</v>
      </c>
      <c r="B948" s="371" t="s">
        <v>102</v>
      </c>
      <c r="C948" s="371">
        <v>2024</v>
      </c>
      <c r="D948" s="371" t="s">
        <v>38</v>
      </c>
      <c r="E948" s="371">
        <v>30</v>
      </c>
    </row>
    <row r="949" spans="1:5">
      <c r="A949" s="371">
        <v>76</v>
      </c>
      <c r="B949" s="371" t="s">
        <v>103</v>
      </c>
      <c r="C949" s="371">
        <v>2024</v>
      </c>
      <c r="D949" s="371" t="s">
        <v>38</v>
      </c>
      <c r="E949" s="371">
        <v>12</v>
      </c>
    </row>
    <row r="950" spans="1:5">
      <c r="A950" s="371">
        <v>81</v>
      </c>
      <c r="B950" s="371" t="s">
        <v>104</v>
      </c>
      <c r="C950" s="371">
        <v>2024</v>
      </c>
      <c r="D950" s="371" t="s">
        <v>38</v>
      </c>
      <c r="E950" s="371">
        <v>8</v>
      </c>
    </row>
    <row r="951" spans="1:5">
      <c r="A951" s="371">
        <v>85</v>
      </c>
      <c r="B951" s="371" t="s">
        <v>105</v>
      </c>
      <c r="C951" s="371">
        <v>2024</v>
      </c>
      <c r="D951" s="371" t="s">
        <v>38</v>
      </c>
      <c r="E951" s="371">
        <v>19</v>
      </c>
    </row>
    <row r="952" spans="1:5">
      <c r="A952" s="371">
        <v>86</v>
      </c>
      <c r="B952" s="371" t="s">
        <v>106</v>
      </c>
      <c r="C952" s="371">
        <v>2024</v>
      </c>
      <c r="D952" s="371" t="s">
        <v>38</v>
      </c>
      <c r="E952" s="371">
        <v>22</v>
      </c>
    </row>
    <row r="953" spans="1:5">
      <c r="A953" s="371">
        <v>88</v>
      </c>
      <c r="B953" s="371" t="s">
        <v>107</v>
      </c>
      <c r="C953" s="371">
        <v>2024</v>
      </c>
      <c r="D953" s="371" t="s">
        <v>38</v>
      </c>
      <c r="E953" s="371">
        <v>27</v>
      </c>
    </row>
    <row r="954" spans="1:5">
      <c r="A954" s="371">
        <v>91</v>
      </c>
      <c r="B954" s="371" t="s">
        <v>108</v>
      </c>
      <c r="C954" s="371">
        <v>2024</v>
      </c>
      <c r="D954" s="371" t="s">
        <v>38</v>
      </c>
      <c r="E954" s="371">
        <v>6</v>
      </c>
    </row>
    <row r="955" spans="1:5">
      <c r="A955" s="371">
        <v>94</v>
      </c>
      <c r="B955" s="371" t="s">
        <v>109</v>
      </c>
      <c r="C955" s="371">
        <v>2024</v>
      </c>
      <c r="D955" s="371" t="s">
        <v>38</v>
      </c>
      <c r="E955" s="371">
        <v>33</v>
      </c>
    </row>
    <row r="956" spans="1:5">
      <c r="A956" s="371">
        <v>95</v>
      </c>
      <c r="B956" s="371" t="s">
        <v>110</v>
      </c>
      <c r="C956" s="371">
        <v>2024</v>
      </c>
      <c r="D956" s="371" t="s">
        <v>38</v>
      </c>
      <c r="E956" s="371">
        <v>31</v>
      </c>
    </row>
    <row r="957" spans="1:5">
      <c r="A957" s="371">
        <v>97</v>
      </c>
      <c r="B957" s="371" t="s">
        <v>111</v>
      </c>
      <c r="C957" s="371">
        <v>2024</v>
      </c>
      <c r="D957" s="371" t="s">
        <v>38</v>
      </c>
      <c r="E957" s="371">
        <v>29</v>
      </c>
    </row>
    <row r="958" spans="1:5">
      <c r="A958" s="371">
        <v>99</v>
      </c>
      <c r="B958" s="371" t="s">
        <v>112</v>
      </c>
      <c r="C958" s="371">
        <v>2024</v>
      </c>
      <c r="D958" s="371" t="s">
        <v>38</v>
      </c>
      <c r="E958" s="371">
        <v>1</v>
      </c>
    </row>
    <row r="959" spans="1:5">
      <c r="A959" s="371">
        <v>5</v>
      </c>
      <c r="B959" s="371" t="s">
        <v>79</v>
      </c>
      <c r="C959" s="371">
        <v>2023</v>
      </c>
      <c r="D959" s="371" t="s">
        <v>38</v>
      </c>
      <c r="E959" s="371">
        <v>20</v>
      </c>
    </row>
    <row r="960" spans="1:5">
      <c r="A960" s="371">
        <v>8</v>
      </c>
      <c r="B960" s="371" t="s">
        <v>81</v>
      </c>
      <c r="C960" s="371">
        <v>2023</v>
      </c>
      <c r="D960" s="371" t="s">
        <v>38</v>
      </c>
      <c r="E960" s="371">
        <v>16</v>
      </c>
    </row>
    <row r="961" spans="1:5">
      <c r="A961" s="371">
        <v>11</v>
      </c>
      <c r="B961" s="371" t="s">
        <v>82</v>
      </c>
      <c r="C961" s="371">
        <v>2023</v>
      </c>
      <c r="D961" s="371" t="s">
        <v>38</v>
      </c>
      <c r="E961" s="371">
        <v>15</v>
      </c>
    </row>
    <row r="962" spans="1:5">
      <c r="A962" s="371">
        <v>13</v>
      </c>
      <c r="B962" s="371" t="s">
        <v>83</v>
      </c>
      <c r="C962" s="371">
        <v>2023</v>
      </c>
      <c r="D962" s="371" t="s">
        <v>38</v>
      </c>
      <c r="E962" s="371">
        <v>22</v>
      </c>
    </row>
    <row r="963" spans="1:5">
      <c r="A963" s="371">
        <v>15</v>
      </c>
      <c r="B963" s="371" t="s">
        <v>84</v>
      </c>
      <c r="C963" s="371">
        <v>2023</v>
      </c>
      <c r="D963" s="371" t="s">
        <v>38</v>
      </c>
      <c r="E963" s="371">
        <v>23</v>
      </c>
    </row>
    <row r="964" spans="1:5">
      <c r="A964" s="371">
        <v>17</v>
      </c>
      <c r="B964" s="371" t="s">
        <v>85</v>
      </c>
      <c r="C964" s="371">
        <v>2023</v>
      </c>
      <c r="D964" s="371" t="s">
        <v>38</v>
      </c>
      <c r="E964" s="371">
        <v>25</v>
      </c>
    </row>
    <row r="965" spans="1:5">
      <c r="A965" s="371">
        <v>18</v>
      </c>
      <c r="B965" s="371" t="s">
        <v>86</v>
      </c>
      <c r="C965" s="371">
        <v>2023</v>
      </c>
      <c r="D965" s="371" t="s">
        <v>38</v>
      </c>
      <c r="E965" s="371">
        <v>27</v>
      </c>
    </row>
    <row r="966" spans="1:5">
      <c r="A966" s="371">
        <v>19</v>
      </c>
      <c r="B966" s="371" t="s">
        <v>87</v>
      </c>
      <c r="C966" s="371">
        <v>2023</v>
      </c>
      <c r="D966" s="371" t="s">
        <v>38</v>
      </c>
      <c r="E966" s="371">
        <v>29</v>
      </c>
    </row>
    <row r="967" spans="1:5">
      <c r="A967" s="371">
        <v>20</v>
      </c>
      <c r="B967" s="371" t="s">
        <v>88</v>
      </c>
      <c r="C967" s="371">
        <v>2023</v>
      </c>
      <c r="D967" s="371" t="s">
        <v>38</v>
      </c>
      <c r="E967" s="371">
        <v>6</v>
      </c>
    </row>
    <row r="968" spans="1:5">
      <c r="A968" s="371">
        <v>23</v>
      </c>
      <c r="B968" s="371" t="s">
        <v>89</v>
      </c>
      <c r="C968" s="371">
        <v>2023</v>
      </c>
      <c r="D968" s="371" t="s">
        <v>38</v>
      </c>
      <c r="E968" s="371">
        <v>10</v>
      </c>
    </row>
    <row r="969" spans="1:5">
      <c r="A969" s="371">
        <v>25</v>
      </c>
      <c r="B969" s="371" t="s">
        <v>90</v>
      </c>
      <c r="C969" s="371">
        <v>2023</v>
      </c>
      <c r="D969" s="371" t="s">
        <v>38</v>
      </c>
      <c r="E969" s="371">
        <v>7</v>
      </c>
    </row>
    <row r="970" spans="1:5">
      <c r="A970" s="371">
        <v>27</v>
      </c>
      <c r="B970" s="371" t="s">
        <v>91</v>
      </c>
      <c r="C970" s="371">
        <v>2023</v>
      </c>
      <c r="D970" s="371" t="s">
        <v>38</v>
      </c>
      <c r="E970" s="371">
        <v>28</v>
      </c>
    </row>
    <row r="971" spans="1:5">
      <c r="A971" s="371">
        <v>41</v>
      </c>
      <c r="B971" s="371" t="s">
        <v>92</v>
      </c>
      <c r="C971" s="371">
        <v>2023</v>
      </c>
      <c r="D971" s="371" t="s">
        <v>38</v>
      </c>
      <c r="E971" s="371">
        <v>30</v>
      </c>
    </row>
    <row r="972" spans="1:5">
      <c r="A972" s="371">
        <v>44</v>
      </c>
      <c r="B972" s="371" t="s">
        <v>93</v>
      </c>
      <c r="C972" s="371">
        <v>2023</v>
      </c>
      <c r="D972" s="371" t="s">
        <v>38</v>
      </c>
      <c r="E972" s="371">
        <v>26</v>
      </c>
    </row>
    <row r="973" spans="1:5">
      <c r="A973" s="371">
        <v>47</v>
      </c>
      <c r="B973" s="371" t="s">
        <v>94</v>
      </c>
      <c r="C973" s="371">
        <v>2023</v>
      </c>
      <c r="D973" s="371" t="s">
        <v>38</v>
      </c>
      <c r="E973" s="371">
        <v>4</v>
      </c>
    </row>
    <row r="974" spans="1:5">
      <c r="A974" s="371">
        <v>50</v>
      </c>
      <c r="B974" s="371" t="s">
        <v>95</v>
      </c>
      <c r="C974" s="371">
        <v>2023</v>
      </c>
      <c r="D974" s="371" t="s">
        <v>38</v>
      </c>
      <c r="E974" s="371">
        <v>9</v>
      </c>
    </row>
    <row r="975" spans="1:5">
      <c r="A975" s="371">
        <v>52</v>
      </c>
      <c r="B975" s="371" t="s">
        <v>96</v>
      </c>
      <c r="C975" s="371">
        <v>2023</v>
      </c>
      <c r="D975" s="371" t="s">
        <v>38</v>
      </c>
      <c r="E975" s="371">
        <v>3</v>
      </c>
    </row>
    <row r="976" spans="1:5">
      <c r="A976" s="371">
        <v>54</v>
      </c>
      <c r="B976" s="371" t="s">
        <v>97</v>
      </c>
      <c r="C976" s="371">
        <v>2023</v>
      </c>
      <c r="D976" s="371" t="s">
        <v>38</v>
      </c>
      <c r="E976" s="371">
        <v>19</v>
      </c>
    </row>
    <row r="977" spans="1:5">
      <c r="A977" s="371">
        <v>63</v>
      </c>
      <c r="B977" s="371" t="s">
        <v>98</v>
      </c>
      <c r="C977" s="371">
        <v>2023</v>
      </c>
      <c r="D977" s="371" t="s">
        <v>38</v>
      </c>
      <c r="E977" s="371">
        <v>11</v>
      </c>
    </row>
    <row r="978" spans="1:5">
      <c r="A978" s="371">
        <v>66</v>
      </c>
      <c r="B978" s="371" t="s">
        <v>99</v>
      </c>
      <c r="C978" s="371">
        <v>2023</v>
      </c>
      <c r="D978" s="371" t="s">
        <v>38</v>
      </c>
      <c r="E978" s="371">
        <v>1</v>
      </c>
    </row>
    <row r="979" spans="1:5">
      <c r="A979" s="371">
        <v>68</v>
      </c>
      <c r="B979" s="371" t="s">
        <v>100</v>
      </c>
      <c r="C979" s="371">
        <v>2023</v>
      </c>
      <c r="D979" s="371" t="s">
        <v>38</v>
      </c>
      <c r="E979" s="371">
        <v>12</v>
      </c>
    </row>
    <row r="980" spans="1:5">
      <c r="A980" s="371">
        <v>70</v>
      </c>
      <c r="B980" s="371" t="s">
        <v>101</v>
      </c>
      <c r="C980" s="371">
        <v>2023</v>
      </c>
      <c r="D980" s="371" t="s">
        <v>38</v>
      </c>
      <c r="E980" s="371">
        <v>14</v>
      </c>
    </row>
    <row r="981" spans="1:5">
      <c r="A981" s="371">
        <v>73</v>
      </c>
      <c r="B981" s="371" t="s">
        <v>102</v>
      </c>
      <c r="C981" s="371">
        <v>2023</v>
      </c>
      <c r="D981" s="371" t="s">
        <v>38</v>
      </c>
      <c r="E981" s="371">
        <v>18</v>
      </c>
    </row>
    <row r="982" spans="1:5">
      <c r="A982" s="371">
        <v>76</v>
      </c>
      <c r="B982" s="371" t="s">
        <v>103</v>
      </c>
      <c r="C982" s="371">
        <v>2023</v>
      </c>
      <c r="D982" s="371" t="s">
        <v>38</v>
      </c>
      <c r="E982" s="371">
        <v>5</v>
      </c>
    </row>
    <row r="983" spans="1:5">
      <c r="A983" s="371">
        <v>81</v>
      </c>
      <c r="B983" s="371" t="s">
        <v>104</v>
      </c>
      <c r="C983" s="371">
        <v>2023</v>
      </c>
      <c r="D983" s="371" t="s">
        <v>38</v>
      </c>
      <c r="E983" s="371">
        <v>13</v>
      </c>
    </row>
    <row r="984" spans="1:5">
      <c r="A984" s="371">
        <v>85</v>
      </c>
      <c r="B984" s="371" t="s">
        <v>105</v>
      </c>
      <c r="C984" s="371">
        <v>2023</v>
      </c>
      <c r="D984" s="371" t="s">
        <v>38</v>
      </c>
      <c r="E984" s="371">
        <v>21</v>
      </c>
    </row>
    <row r="985" spans="1:5">
      <c r="A985" s="371">
        <v>86</v>
      </c>
      <c r="B985" s="371" t="s">
        <v>106</v>
      </c>
      <c r="C985" s="371">
        <v>2023</v>
      </c>
      <c r="D985" s="371" t="s">
        <v>38</v>
      </c>
      <c r="E985" s="371">
        <v>2</v>
      </c>
    </row>
    <row r="986" spans="1:5">
      <c r="A986" s="371">
        <v>88</v>
      </c>
      <c r="B986" s="371" t="s">
        <v>107</v>
      </c>
      <c r="C986" s="371">
        <v>2023</v>
      </c>
      <c r="D986" s="371" t="s">
        <v>38</v>
      </c>
      <c r="E986" s="371">
        <v>24</v>
      </c>
    </row>
    <row r="987" spans="1:5">
      <c r="A987" s="371">
        <v>91</v>
      </c>
      <c r="B987" s="371" t="s">
        <v>108</v>
      </c>
      <c r="C987" s="371">
        <v>2023</v>
      </c>
      <c r="D987" s="371" t="s">
        <v>38</v>
      </c>
      <c r="E987" s="371">
        <v>32</v>
      </c>
    </row>
    <row r="988" spans="1:5">
      <c r="A988" s="371">
        <v>94</v>
      </c>
      <c r="B988" s="371" t="s">
        <v>109</v>
      </c>
      <c r="C988" s="371">
        <v>2023</v>
      </c>
      <c r="D988" s="371" t="s">
        <v>38</v>
      </c>
      <c r="E988" s="371">
        <v>17</v>
      </c>
    </row>
    <row r="989" spans="1:5">
      <c r="A989" s="371">
        <v>95</v>
      </c>
      <c r="B989" s="371" t="s">
        <v>110</v>
      </c>
      <c r="C989" s="371">
        <v>2023</v>
      </c>
      <c r="D989" s="371" t="s">
        <v>38</v>
      </c>
      <c r="E989" s="371">
        <v>33</v>
      </c>
    </row>
    <row r="990" spans="1:5">
      <c r="A990" s="371">
        <v>97</v>
      </c>
      <c r="B990" s="371" t="s">
        <v>111</v>
      </c>
      <c r="C990" s="371">
        <v>2023</v>
      </c>
      <c r="D990" s="371" t="s">
        <v>38</v>
      </c>
      <c r="E990" s="371">
        <v>31</v>
      </c>
    </row>
    <row r="991" spans="1:5">
      <c r="A991" s="371">
        <v>99</v>
      </c>
      <c r="B991" s="371" t="s">
        <v>112</v>
      </c>
      <c r="C991" s="371">
        <v>2023</v>
      </c>
      <c r="D991" s="371" t="s">
        <v>38</v>
      </c>
      <c r="E991" s="371">
        <v>8</v>
      </c>
    </row>
    <row r="992" spans="1:5">
      <c r="A992" s="371">
        <v>5</v>
      </c>
      <c r="B992" s="371" t="s">
        <v>79</v>
      </c>
      <c r="C992" s="371">
        <v>2024</v>
      </c>
      <c r="D992" s="371" t="s">
        <v>60</v>
      </c>
      <c r="E992" s="371">
        <v>16</v>
      </c>
    </row>
    <row r="993" spans="1:5">
      <c r="A993" s="371">
        <v>8</v>
      </c>
      <c r="B993" s="371" t="s">
        <v>81</v>
      </c>
      <c r="C993" s="371">
        <v>2024</v>
      </c>
      <c r="D993" s="371" t="s">
        <v>60</v>
      </c>
      <c r="E993" s="371">
        <v>8</v>
      </c>
    </row>
    <row r="994" spans="1:5">
      <c r="A994" s="371">
        <v>11</v>
      </c>
      <c r="B994" s="371" t="s">
        <v>82</v>
      </c>
      <c r="C994" s="371">
        <v>2024</v>
      </c>
      <c r="D994" s="371" t="s">
        <v>60</v>
      </c>
      <c r="E994" s="371">
        <v>27</v>
      </c>
    </row>
    <row r="995" spans="1:5">
      <c r="A995" s="371">
        <v>13</v>
      </c>
      <c r="B995" s="371" t="s">
        <v>83</v>
      </c>
      <c r="C995" s="371">
        <v>2024</v>
      </c>
      <c r="D995" s="371" t="s">
        <v>60</v>
      </c>
      <c r="E995" s="371">
        <v>19</v>
      </c>
    </row>
    <row r="996" spans="1:5">
      <c r="A996" s="371">
        <v>15</v>
      </c>
      <c r="B996" s="371" t="s">
        <v>84</v>
      </c>
      <c r="C996" s="371">
        <v>2024</v>
      </c>
      <c r="D996" s="371" t="s">
        <v>60</v>
      </c>
      <c r="E996" s="371">
        <v>18</v>
      </c>
    </row>
    <row r="997" spans="1:5">
      <c r="A997" s="371">
        <v>17</v>
      </c>
      <c r="B997" s="371" t="s">
        <v>85</v>
      </c>
      <c r="C997" s="371">
        <v>2024</v>
      </c>
      <c r="D997" s="371" t="s">
        <v>60</v>
      </c>
      <c r="E997" s="371">
        <v>26</v>
      </c>
    </row>
    <row r="998" spans="1:5">
      <c r="A998" s="371">
        <v>18</v>
      </c>
      <c r="B998" s="371" t="s">
        <v>86</v>
      </c>
      <c r="C998" s="371">
        <v>2024</v>
      </c>
      <c r="D998" s="371" t="s">
        <v>60</v>
      </c>
      <c r="E998" s="371">
        <v>29</v>
      </c>
    </row>
    <row r="999" spans="1:5">
      <c r="A999" s="371">
        <v>19</v>
      </c>
      <c r="B999" s="371" t="s">
        <v>87</v>
      </c>
      <c r="C999" s="371">
        <v>2024</v>
      </c>
      <c r="D999" s="371" t="s">
        <v>60</v>
      </c>
      <c r="E999" s="371">
        <v>11</v>
      </c>
    </row>
    <row r="1000" spans="1:5">
      <c r="A1000" s="371">
        <v>20</v>
      </c>
      <c r="B1000" s="371" t="s">
        <v>88</v>
      </c>
      <c r="C1000" s="371">
        <v>2024</v>
      </c>
      <c r="D1000" s="371" t="s">
        <v>60</v>
      </c>
      <c r="E1000" s="371">
        <v>10</v>
      </c>
    </row>
    <row r="1001" spans="1:5">
      <c r="A1001" s="371">
        <v>23</v>
      </c>
      <c r="B1001" s="371" t="s">
        <v>89</v>
      </c>
      <c r="C1001" s="371">
        <v>2024</v>
      </c>
      <c r="D1001" s="371" t="s">
        <v>60</v>
      </c>
      <c r="E1001" s="371">
        <v>1</v>
      </c>
    </row>
    <row r="1002" spans="1:5">
      <c r="A1002" s="371">
        <v>25</v>
      </c>
      <c r="B1002" s="371" t="s">
        <v>90</v>
      </c>
      <c r="C1002" s="371">
        <v>2024</v>
      </c>
      <c r="D1002" s="371" t="s">
        <v>60</v>
      </c>
      <c r="E1002" s="371">
        <v>13</v>
      </c>
    </row>
    <row r="1003" spans="1:5">
      <c r="A1003" s="371">
        <v>27</v>
      </c>
      <c r="B1003" s="371" t="s">
        <v>91</v>
      </c>
      <c r="C1003" s="371">
        <v>2024</v>
      </c>
      <c r="D1003" s="371" t="s">
        <v>60</v>
      </c>
      <c r="E1003" s="371">
        <v>2</v>
      </c>
    </row>
    <row r="1004" spans="1:5">
      <c r="A1004" s="371">
        <v>41</v>
      </c>
      <c r="B1004" s="371" t="s">
        <v>92</v>
      </c>
      <c r="C1004" s="371">
        <v>2024</v>
      </c>
      <c r="D1004" s="371" t="s">
        <v>60</v>
      </c>
      <c r="E1004" s="371">
        <v>21</v>
      </c>
    </row>
    <row r="1005" spans="1:5">
      <c r="A1005" s="371">
        <v>44</v>
      </c>
      <c r="B1005" s="371" t="s">
        <v>93</v>
      </c>
      <c r="C1005" s="371">
        <v>2024</v>
      </c>
      <c r="D1005" s="371" t="s">
        <v>60</v>
      </c>
      <c r="E1005" s="371">
        <v>12</v>
      </c>
    </row>
    <row r="1006" spans="1:5">
      <c r="A1006" s="371">
        <v>47</v>
      </c>
      <c r="B1006" s="371" t="s">
        <v>94</v>
      </c>
      <c r="C1006" s="371">
        <v>2024</v>
      </c>
      <c r="D1006" s="371" t="s">
        <v>60</v>
      </c>
      <c r="E1006" s="371">
        <v>14</v>
      </c>
    </row>
    <row r="1007" spans="1:5">
      <c r="A1007" s="371">
        <v>50</v>
      </c>
      <c r="B1007" s="371" t="s">
        <v>95</v>
      </c>
      <c r="C1007" s="371">
        <v>2024</v>
      </c>
      <c r="D1007" s="371" t="s">
        <v>60</v>
      </c>
      <c r="E1007" s="371">
        <v>22</v>
      </c>
    </row>
    <row r="1008" spans="1:5">
      <c r="A1008" s="371">
        <v>52</v>
      </c>
      <c r="B1008" s="371" t="s">
        <v>96</v>
      </c>
      <c r="C1008" s="371">
        <v>2024</v>
      </c>
      <c r="D1008" s="371" t="s">
        <v>60</v>
      </c>
      <c r="E1008" s="371">
        <v>23</v>
      </c>
    </row>
    <row r="1009" spans="1:5">
      <c r="A1009" s="371">
        <v>54</v>
      </c>
      <c r="B1009" s="371" t="s">
        <v>97</v>
      </c>
      <c r="C1009" s="371">
        <v>2024</v>
      </c>
      <c r="D1009" s="371" t="s">
        <v>60</v>
      </c>
      <c r="E1009" s="371">
        <v>25</v>
      </c>
    </row>
    <row r="1010" spans="1:5">
      <c r="A1010" s="371">
        <v>63</v>
      </c>
      <c r="B1010" s="371" t="s">
        <v>98</v>
      </c>
      <c r="C1010" s="371">
        <v>2024</v>
      </c>
      <c r="D1010" s="371" t="s">
        <v>60</v>
      </c>
      <c r="E1010" s="371">
        <v>31</v>
      </c>
    </row>
    <row r="1011" spans="1:5">
      <c r="A1011" s="371">
        <v>66</v>
      </c>
      <c r="B1011" s="371" t="s">
        <v>99</v>
      </c>
      <c r="C1011" s="371">
        <v>2024</v>
      </c>
      <c r="D1011" s="371" t="s">
        <v>60</v>
      </c>
      <c r="E1011" s="371">
        <v>15</v>
      </c>
    </row>
    <row r="1012" spans="1:5">
      <c r="A1012" s="371">
        <v>68</v>
      </c>
      <c r="B1012" s="371" t="s">
        <v>100</v>
      </c>
      <c r="C1012" s="371">
        <v>2024</v>
      </c>
      <c r="D1012" s="371" t="s">
        <v>60</v>
      </c>
      <c r="E1012" s="371">
        <v>7</v>
      </c>
    </row>
    <row r="1013" spans="1:5">
      <c r="A1013" s="371">
        <v>70</v>
      </c>
      <c r="B1013" s="371" t="s">
        <v>101</v>
      </c>
      <c r="C1013" s="371">
        <v>2024</v>
      </c>
      <c r="D1013" s="371" t="s">
        <v>60</v>
      </c>
      <c r="E1013" s="371">
        <v>9</v>
      </c>
    </row>
    <row r="1014" spans="1:5">
      <c r="A1014" s="371">
        <v>73</v>
      </c>
      <c r="B1014" s="371" t="s">
        <v>102</v>
      </c>
      <c r="C1014" s="371">
        <v>2024</v>
      </c>
      <c r="D1014" s="371" t="s">
        <v>60</v>
      </c>
      <c r="E1014" s="371">
        <v>30</v>
      </c>
    </row>
    <row r="1015" spans="1:5">
      <c r="A1015" s="371">
        <v>76</v>
      </c>
      <c r="B1015" s="371" t="s">
        <v>103</v>
      </c>
      <c r="C1015" s="371">
        <v>2024</v>
      </c>
      <c r="D1015" s="371" t="s">
        <v>60</v>
      </c>
      <c r="E1015" s="371">
        <v>28</v>
      </c>
    </row>
    <row r="1016" spans="1:5">
      <c r="A1016" s="371">
        <v>81</v>
      </c>
      <c r="B1016" s="371" t="s">
        <v>104</v>
      </c>
      <c r="C1016" s="371">
        <v>2024</v>
      </c>
      <c r="D1016" s="371" t="s">
        <v>60</v>
      </c>
      <c r="E1016" s="371">
        <v>5</v>
      </c>
    </row>
    <row r="1017" spans="1:5">
      <c r="A1017" s="371">
        <v>85</v>
      </c>
      <c r="B1017" s="371" t="s">
        <v>105</v>
      </c>
      <c r="C1017" s="371">
        <v>2024</v>
      </c>
      <c r="D1017" s="371" t="s">
        <v>60</v>
      </c>
      <c r="E1017" s="371">
        <v>4</v>
      </c>
    </row>
    <row r="1018" spans="1:5">
      <c r="A1018" s="371">
        <v>86</v>
      </c>
      <c r="B1018" s="371" t="s">
        <v>106</v>
      </c>
      <c r="C1018" s="371">
        <v>2024</v>
      </c>
      <c r="D1018" s="371" t="s">
        <v>60</v>
      </c>
      <c r="E1018" s="371">
        <v>17</v>
      </c>
    </row>
    <row r="1019" spans="1:5">
      <c r="A1019" s="371">
        <v>88</v>
      </c>
      <c r="B1019" s="371" t="s">
        <v>107</v>
      </c>
      <c r="C1019" s="371">
        <v>2024</v>
      </c>
      <c r="D1019" s="371" t="s">
        <v>60</v>
      </c>
      <c r="E1019" s="371">
        <v>20</v>
      </c>
    </row>
    <row r="1020" spans="1:5">
      <c r="A1020" s="371">
        <v>91</v>
      </c>
      <c r="B1020" s="371" t="s">
        <v>108</v>
      </c>
      <c r="C1020" s="371">
        <v>2024</v>
      </c>
      <c r="D1020" s="371" t="s">
        <v>60</v>
      </c>
      <c r="E1020" s="371">
        <v>6</v>
      </c>
    </row>
    <row r="1021" spans="1:5">
      <c r="A1021" s="371">
        <v>94</v>
      </c>
      <c r="B1021" s="371" t="s">
        <v>109</v>
      </c>
      <c r="C1021" s="371">
        <v>2024</v>
      </c>
      <c r="D1021" s="371" t="s">
        <v>60</v>
      </c>
      <c r="E1021" s="371">
        <v>24</v>
      </c>
    </row>
    <row r="1022" spans="1:5">
      <c r="A1022" s="371">
        <v>95</v>
      </c>
      <c r="B1022" s="371" t="s">
        <v>110</v>
      </c>
      <c r="C1022" s="371">
        <v>2024</v>
      </c>
      <c r="D1022" s="371" t="s">
        <v>60</v>
      </c>
      <c r="E1022" s="371">
        <v>33</v>
      </c>
    </row>
    <row r="1023" spans="1:5">
      <c r="A1023" s="371">
        <v>97</v>
      </c>
      <c r="B1023" s="371" t="s">
        <v>111</v>
      </c>
      <c r="C1023" s="371">
        <v>2024</v>
      </c>
      <c r="D1023" s="371" t="s">
        <v>60</v>
      </c>
      <c r="E1023" s="371">
        <v>3</v>
      </c>
    </row>
    <row r="1024" spans="1:5">
      <c r="A1024" s="371">
        <v>99</v>
      </c>
      <c r="B1024" s="371" t="s">
        <v>112</v>
      </c>
      <c r="C1024" s="371">
        <v>2024</v>
      </c>
      <c r="D1024" s="371" t="s">
        <v>60</v>
      </c>
      <c r="E1024" s="371">
        <v>32</v>
      </c>
    </row>
    <row r="1025" spans="1:5">
      <c r="A1025" s="371">
        <v>5</v>
      </c>
      <c r="B1025" s="371" t="s">
        <v>79</v>
      </c>
      <c r="C1025" s="371">
        <v>2023</v>
      </c>
      <c r="D1025" s="371" t="s">
        <v>60</v>
      </c>
      <c r="E1025" s="371">
        <v>16</v>
      </c>
    </row>
    <row r="1026" spans="1:5">
      <c r="A1026" s="371">
        <v>8</v>
      </c>
      <c r="B1026" s="371" t="s">
        <v>81</v>
      </c>
      <c r="C1026" s="371">
        <v>2023</v>
      </c>
      <c r="D1026" s="371" t="s">
        <v>60</v>
      </c>
      <c r="E1026" s="371">
        <v>12</v>
      </c>
    </row>
    <row r="1027" spans="1:5">
      <c r="A1027" s="371">
        <v>11</v>
      </c>
      <c r="B1027" s="371" t="s">
        <v>82</v>
      </c>
      <c r="C1027" s="371">
        <v>2023</v>
      </c>
      <c r="D1027" s="371" t="s">
        <v>60</v>
      </c>
      <c r="E1027" s="371">
        <v>32</v>
      </c>
    </row>
    <row r="1028" spans="1:5">
      <c r="A1028" s="371">
        <v>13</v>
      </c>
      <c r="B1028" s="371" t="s">
        <v>83</v>
      </c>
      <c r="C1028" s="371">
        <v>2023</v>
      </c>
      <c r="D1028" s="371" t="s">
        <v>60</v>
      </c>
      <c r="E1028" s="371">
        <v>10</v>
      </c>
    </row>
    <row r="1029" spans="1:5">
      <c r="A1029" s="371">
        <v>15</v>
      </c>
      <c r="B1029" s="371" t="s">
        <v>84</v>
      </c>
      <c r="C1029" s="371">
        <v>2023</v>
      </c>
      <c r="D1029" s="371" t="s">
        <v>60</v>
      </c>
      <c r="E1029" s="371">
        <v>1</v>
      </c>
    </row>
    <row r="1030" spans="1:5">
      <c r="A1030" s="371">
        <v>17</v>
      </c>
      <c r="B1030" s="371" t="s">
        <v>85</v>
      </c>
      <c r="C1030" s="371">
        <v>2023</v>
      </c>
      <c r="D1030" s="371" t="s">
        <v>60</v>
      </c>
      <c r="E1030" s="371">
        <v>19</v>
      </c>
    </row>
    <row r="1031" spans="1:5">
      <c r="A1031" s="371">
        <v>18</v>
      </c>
      <c r="B1031" s="371" t="s">
        <v>86</v>
      </c>
      <c r="C1031" s="371">
        <v>2023</v>
      </c>
      <c r="D1031" s="371" t="s">
        <v>60</v>
      </c>
      <c r="E1031" s="371">
        <v>26</v>
      </c>
    </row>
    <row r="1032" spans="1:5">
      <c r="A1032" s="371">
        <v>19</v>
      </c>
      <c r="B1032" s="371" t="s">
        <v>87</v>
      </c>
      <c r="C1032" s="371">
        <v>2023</v>
      </c>
      <c r="D1032" s="371" t="s">
        <v>60</v>
      </c>
      <c r="E1032" s="371">
        <v>21</v>
      </c>
    </row>
    <row r="1033" spans="1:5">
      <c r="A1033" s="371">
        <v>20</v>
      </c>
      <c r="B1033" s="371" t="s">
        <v>88</v>
      </c>
      <c r="C1033" s="371">
        <v>2023</v>
      </c>
      <c r="D1033" s="371" t="s">
        <v>60</v>
      </c>
      <c r="E1033" s="371">
        <v>28</v>
      </c>
    </row>
    <row r="1034" spans="1:5">
      <c r="A1034" s="371">
        <v>23</v>
      </c>
      <c r="B1034" s="371" t="s">
        <v>89</v>
      </c>
      <c r="C1034" s="371">
        <v>2023</v>
      </c>
      <c r="D1034" s="371" t="s">
        <v>60</v>
      </c>
      <c r="E1034" s="371">
        <v>11</v>
      </c>
    </row>
    <row r="1035" spans="1:5">
      <c r="A1035" s="371">
        <v>25</v>
      </c>
      <c r="B1035" s="371" t="s">
        <v>90</v>
      </c>
      <c r="C1035" s="371">
        <v>2023</v>
      </c>
      <c r="D1035" s="371" t="s">
        <v>60</v>
      </c>
      <c r="E1035" s="371">
        <v>27</v>
      </c>
    </row>
    <row r="1036" spans="1:5">
      <c r="A1036" s="371">
        <v>27</v>
      </c>
      <c r="B1036" s="371" t="s">
        <v>91</v>
      </c>
      <c r="C1036" s="371">
        <v>2023</v>
      </c>
      <c r="D1036" s="371" t="s">
        <v>60</v>
      </c>
      <c r="E1036" s="371">
        <v>8</v>
      </c>
    </row>
    <row r="1037" spans="1:5">
      <c r="A1037" s="371">
        <v>41</v>
      </c>
      <c r="B1037" s="371" t="s">
        <v>92</v>
      </c>
      <c r="C1037" s="371">
        <v>2023</v>
      </c>
      <c r="D1037" s="371" t="s">
        <v>60</v>
      </c>
      <c r="E1037" s="371">
        <v>9</v>
      </c>
    </row>
    <row r="1038" spans="1:5">
      <c r="A1038" s="371">
        <v>44</v>
      </c>
      <c r="B1038" s="371" t="s">
        <v>93</v>
      </c>
      <c r="C1038" s="371">
        <v>2023</v>
      </c>
      <c r="D1038" s="371" t="s">
        <v>60</v>
      </c>
      <c r="E1038" s="371">
        <v>22</v>
      </c>
    </row>
    <row r="1039" spans="1:5">
      <c r="A1039" s="371">
        <v>47</v>
      </c>
      <c r="B1039" s="371" t="s">
        <v>94</v>
      </c>
      <c r="C1039" s="371">
        <v>2023</v>
      </c>
      <c r="D1039" s="371" t="s">
        <v>60</v>
      </c>
      <c r="E1039" s="371">
        <v>5</v>
      </c>
    </row>
    <row r="1040" spans="1:5">
      <c r="A1040" s="371">
        <v>50</v>
      </c>
      <c r="B1040" s="371" t="s">
        <v>95</v>
      </c>
      <c r="C1040" s="371">
        <v>2023</v>
      </c>
      <c r="D1040" s="371" t="s">
        <v>60</v>
      </c>
      <c r="E1040" s="371">
        <v>24</v>
      </c>
    </row>
    <row r="1041" spans="1:5">
      <c r="A1041" s="371">
        <v>52</v>
      </c>
      <c r="B1041" s="371" t="s">
        <v>96</v>
      </c>
      <c r="C1041" s="371">
        <v>2023</v>
      </c>
      <c r="D1041" s="371" t="s">
        <v>60</v>
      </c>
      <c r="E1041" s="371">
        <v>15</v>
      </c>
    </row>
    <row r="1042" spans="1:5">
      <c r="A1042" s="371">
        <v>54</v>
      </c>
      <c r="B1042" s="371" t="s">
        <v>97</v>
      </c>
      <c r="C1042" s="371">
        <v>2023</v>
      </c>
      <c r="D1042" s="371" t="s">
        <v>60</v>
      </c>
      <c r="E1042" s="371">
        <v>23</v>
      </c>
    </row>
    <row r="1043" spans="1:5">
      <c r="A1043" s="371">
        <v>63</v>
      </c>
      <c r="B1043" s="371" t="s">
        <v>98</v>
      </c>
      <c r="C1043" s="371">
        <v>2023</v>
      </c>
      <c r="D1043" s="371" t="s">
        <v>60</v>
      </c>
      <c r="E1043" s="371">
        <v>31</v>
      </c>
    </row>
    <row r="1044" spans="1:5">
      <c r="A1044" s="371">
        <v>66</v>
      </c>
      <c r="B1044" s="371" t="s">
        <v>99</v>
      </c>
      <c r="C1044" s="371">
        <v>2023</v>
      </c>
      <c r="D1044" s="371" t="s">
        <v>60</v>
      </c>
      <c r="E1044" s="371">
        <v>17</v>
      </c>
    </row>
    <row r="1045" spans="1:5">
      <c r="A1045" s="371">
        <v>68</v>
      </c>
      <c r="B1045" s="371" t="s">
        <v>100</v>
      </c>
      <c r="C1045" s="371">
        <v>2023</v>
      </c>
      <c r="D1045" s="371" t="s">
        <v>60</v>
      </c>
      <c r="E1045" s="371">
        <v>20</v>
      </c>
    </row>
    <row r="1046" spans="1:5">
      <c r="A1046" s="371">
        <v>70</v>
      </c>
      <c r="B1046" s="371" t="s">
        <v>101</v>
      </c>
      <c r="C1046" s="371">
        <v>2023</v>
      </c>
      <c r="D1046" s="371" t="s">
        <v>60</v>
      </c>
      <c r="E1046" s="371">
        <v>3</v>
      </c>
    </row>
    <row r="1047" spans="1:5">
      <c r="A1047" s="371">
        <v>73</v>
      </c>
      <c r="B1047" s="371" t="s">
        <v>102</v>
      </c>
      <c r="C1047" s="371">
        <v>2023</v>
      </c>
      <c r="D1047" s="371" t="s">
        <v>60</v>
      </c>
      <c r="E1047" s="371">
        <v>14</v>
      </c>
    </row>
    <row r="1048" spans="1:5">
      <c r="A1048" s="371">
        <v>76</v>
      </c>
      <c r="B1048" s="371" t="s">
        <v>103</v>
      </c>
      <c r="C1048" s="371">
        <v>2023</v>
      </c>
      <c r="D1048" s="371" t="s">
        <v>60</v>
      </c>
      <c r="E1048" s="371">
        <v>29</v>
      </c>
    </row>
    <row r="1049" spans="1:5">
      <c r="A1049" s="371">
        <v>81</v>
      </c>
      <c r="B1049" s="371" t="s">
        <v>104</v>
      </c>
      <c r="C1049" s="371">
        <v>2023</v>
      </c>
      <c r="D1049" s="371" t="s">
        <v>60</v>
      </c>
      <c r="E1049" s="371">
        <v>6</v>
      </c>
    </row>
    <row r="1050" spans="1:5">
      <c r="A1050" s="371">
        <v>85</v>
      </c>
      <c r="B1050" s="371" t="s">
        <v>105</v>
      </c>
      <c r="C1050" s="371">
        <v>2023</v>
      </c>
      <c r="D1050" s="371" t="s">
        <v>60</v>
      </c>
      <c r="E1050" s="371">
        <v>18</v>
      </c>
    </row>
    <row r="1051" spans="1:5">
      <c r="A1051" s="371">
        <v>86</v>
      </c>
      <c r="B1051" s="371" t="s">
        <v>106</v>
      </c>
      <c r="C1051" s="371">
        <v>2023</v>
      </c>
      <c r="D1051" s="371" t="s">
        <v>60</v>
      </c>
      <c r="E1051" s="371">
        <v>30</v>
      </c>
    </row>
    <row r="1052" spans="1:5">
      <c r="A1052" s="371">
        <v>88</v>
      </c>
      <c r="B1052" s="371" t="s">
        <v>107</v>
      </c>
      <c r="C1052" s="371">
        <v>2023</v>
      </c>
      <c r="D1052" s="371" t="s">
        <v>60</v>
      </c>
      <c r="E1052" s="371">
        <v>2</v>
      </c>
    </row>
    <row r="1053" spans="1:5">
      <c r="A1053" s="371">
        <v>91</v>
      </c>
      <c r="B1053" s="371" t="s">
        <v>108</v>
      </c>
      <c r="C1053" s="371">
        <v>2023</v>
      </c>
      <c r="D1053" s="371" t="s">
        <v>60</v>
      </c>
      <c r="E1053" s="371">
        <v>7</v>
      </c>
    </row>
    <row r="1054" spans="1:5">
      <c r="A1054" s="371">
        <v>94</v>
      </c>
      <c r="B1054" s="371" t="s">
        <v>109</v>
      </c>
      <c r="C1054" s="371">
        <v>2023</v>
      </c>
      <c r="D1054" s="371" t="s">
        <v>60</v>
      </c>
      <c r="E1054" s="371">
        <v>13</v>
      </c>
    </row>
    <row r="1055" spans="1:5">
      <c r="A1055" s="371">
        <v>95</v>
      </c>
      <c r="B1055" s="371" t="s">
        <v>110</v>
      </c>
      <c r="C1055" s="371">
        <v>2023</v>
      </c>
      <c r="D1055" s="371" t="s">
        <v>60</v>
      </c>
      <c r="E1055" s="371">
        <v>25</v>
      </c>
    </row>
    <row r="1056" spans="1:5">
      <c r="A1056" s="371">
        <v>97</v>
      </c>
      <c r="B1056" s="371" t="s">
        <v>111</v>
      </c>
      <c r="C1056" s="371">
        <v>2023</v>
      </c>
      <c r="D1056" s="371" t="s">
        <v>60</v>
      </c>
      <c r="E1056" s="371">
        <v>4</v>
      </c>
    </row>
    <row r="1057" spans="1:5">
      <c r="A1057" s="371">
        <v>99</v>
      </c>
      <c r="B1057" s="371" t="s">
        <v>112</v>
      </c>
      <c r="C1057" s="371">
        <v>2023</v>
      </c>
      <c r="D1057" s="371" t="s">
        <v>60</v>
      </c>
      <c r="E1057" s="371">
        <v>33</v>
      </c>
    </row>
    <row r="1058" spans="1:5">
      <c r="A1058" s="371">
        <v>5</v>
      </c>
      <c r="B1058" s="371" t="s">
        <v>79</v>
      </c>
      <c r="C1058" s="371">
        <v>2024</v>
      </c>
      <c r="D1058" s="371" t="s">
        <v>61</v>
      </c>
      <c r="E1058" s="371">
        <v>10</v>
      </c>
    </row>
    <row r="1059" spans="1:5">
      <c r="A1059" s="371">
        <v>8</v>
      </c>
      <c r="B1059" s="371" t="s">
        <v>81</v>
      </c>
      <c r="C1059" s="371">
        <v>2024</v>
      </c>
      <c r="D1059" s="371" t="s">
        <v>61</v>
      </c>
      <c r="E1059" s="371">
        <v>8</v>
      </c>
    </row>
    <row r="1060" spans="1:5">
      <c r="A1060" s="371">
        <v>11</v>
      </c>
      <c r="B1060" s="371" t="s">
        <v>82</v>
      </c>
      <c r="C1060" s="371">
        <v>2024</v>
      </c>
      <c r="D1060" s="371" t="s">
        <v>61</v>
      </c>
      <c r="E1060" s="371">
        <v>2</v>
      </c>
    </row>
    <row r="1061" spans="1:5">
      <c r="A1061" s="371">
        <v>13</v>
      </c>
      <c r="B1061" s="371" t="s">
        <v>83</v>
      </c>
      <c r="C1061" s="371">
        <v>2024</v>
      </c>
      <c r="D1061" s="371" t="s">
        <v>61</v>
      </c>
      <c r="E1061" s="371">
        <v>12</v>
      </c>
    </row>
    <row r="1062" spans="1:5">
      <c r="A1062" s="371">
        <v>15</v>
      </c>
      <c r="B1062" s="371" t="s">
        <v>84</v>
      </c>
      <c r="C1062" s="371">
        <v>2024</v>
      </c>
      <c r="D1062" s="371" t="s">
        <v>61</v>
      </c>
      <c r="E1062" s="371">
        <v>5</v>
      </c>
    </row>
    <row r="1063" spans="1:5">
      <c r="A1063" s="371">
        <v>17</v>
      </c>
      <c r="B1063" s="371" t="s">
        <v>85</v>
      </c>
      <c r="C1063" s="371">
        <v>2024</v>
      </c>
      <c r="D1063" s="371" t="s">
        <v>61</v>
      </c>
      <c r="E1063" s="371">
        <v>11</v>
      </c>
    </row>
    <row r="1064" spans="1:5">
      <c r="A1064" s="371">
        <v>18</v>
      </c>
      <c r="B1064" s="371" t="s">
        <v>86</v>
      </c>
      <c r="C1064" s="371">
        <v>2024</v>
      </c>
      <c r="D1064" s="371" t="s">
        <v>61</v>
      </c>
      <c r="E1064" s="371">
        <v>25</v>
      </c>
    </row>
    <row r="1065" spans="1:5">
      <c r="A1065" s="371">
        <v>19</v>
      </c>
      <c r="B1065" s="371" t="s">
        <v>87</v>
      </c>
      <c r="C1065" s="371">
        <v>2024</v>
      </c>
      <c r="D1065" s="371" t="s">
        <v>61</v>
      </c>
      <c r="E1065" s="371">
        <v>14</v>
      </c>
    </row>
    <row r="1066" spans="1:5">
      <c r="A1066" s="371">
        <v>20</v>
      </c>
      <c r="B1066" s="371" t="s">
        <v>88</v>
      </c>
      <c r="C1066" s="371">
        <v>2024</v>
      </c>
      <c r="D1066" s="371" t="s">
        <v>61</v>
      </c>
      <c r="E1066" s="371">
        <v>6</v>
      </c>
    </row>
    <row r="1067" spans="1:5">
      <c r="A1067" s="371">
        <v>23</v>
      </c>
      <c r="B1067" s="371" t="s">
        <v>89</v>
      </c>
      <c r="C1067" s="371">
        <v>2024</v>
      </c>
      <c r="D1067" s="371" t="s">
        <v>61</v>
      </c>
      <c r="E1067" s="371">
        <v>26</v>
      </c>
    </row>
    <row r="1068" spans="1:5">
      <c r="A1068" s="371">
        <v>25</v>
      </c>
      <c r="B1068" s="371" t="s">
        <v>90</v>
      </c>
      <c r="C1068" s="371">
        <v>2024</v>
      </c>
      <c r="D1068" s="371" t="s">
        <v>61</v>
      </c>
      <c r="E1068" s="371">
        <v>7</v>
      </c>
    </row>
    <row r="1069" spans="1:5">
      <c r="A1069" s="371">
        <v>27</v>
      </c>
      <c r="B1069" s="371" t="s">
        <v>91</v>
      </c>
      <c r="C1069" s="371">
        <v>2024</v>
      </c>
      <c r="D1069" s="371" t="s">
        <v>61</v>
      </c>
      <c r="E1069" s="371">
        <v>24</v>
      </c>
    </row>
    <row r="1070" spans="1:5">
      <c r="A1070" s="371">
        <v>41</v>
      </c>
      <c r="B1070" s="371" t="s">
        <v>92</v>
      </c>
      <c r="C1070" s="371">
        <v>2024</v>
      </c>
      <c r="D1070" s="371" t="s">
        <v>61</v>
      </c>
      <c r="E1070" s="371">
        <v>23</v>
      </c>
    </row>
    <row r="1071" spans="1:5">
      <c r="A1071" s="371">
        <v>44</v>
      </c>
      <c r="B1071" s="371" t="s">
        <v>93</v>
      </c>
      <c r="C1071" s="371">
        <v>2024</v>
      </c>
      <c r="D1071" s="371" t="s">
        <v>61</v>
      </c>
      <c r="E1071" s="371">
        <v>28</v>
      </c>
    </row>
    <row r="1072" spans="1:5">
      <c r="A1072" s="371">
        <v>47</v>
      </c>
      <c r="B1072" s="371" t="s">
        <v>94</v>
      </c>
      <c r="C1072" s="371">
        <v>2024</v>
      </c>
      <c r="D1072" s="371" t="s">
        <v>61</v>
      </c>
      <c r="E1072" s="371">
        <v>22</v>
      </c>
    </row>
    <row r="1073" spans="1:5">
      <c r="A1073" s="371">
        <v>50</v>
      </c>
      <c r="B1073" s="371" t="s">
        <v>95</v>
      </c>
      <c r="C1073" s="371">
        <v>2024</v>
      </c>
      <c r="D1073" s="371" t="s">
        <v>61</v>
      </c>
      <c r="E1073" s="371">
        <v>1</v>
      </c>
    </row>
    <row r="1074" spans="1:5">
      <c r="A1074" s="371">
        <v>52</v>
      </c>
      <c r="B1074" s="371" t="s">
        <v>96</v>
      </c>
      <c r="C1074" s="371">
        <v>2024</v>
      </c>
      <c r="D1074" s="371" t="s">
        <v>61</v>
      </c>
      <c r="E1074" s="371">
        <v>19</v>
      </c>
    </row>
    <row r="1075" spans="1:5">
      <c r="A1075" s="371">
        <v>54</v>
      </c>
      <c r="B1075" s="371" t="s">
        <v>97</v>
      </c>
      <c r="C1075" s="371">
        <v>2024</v>
      </c>
      <c r="D1075" s="371" t="s">
        <v>61</v>
      </c>
      <c r="E1075" s="371">
        <v>3</v>
      </c>
    </row>
    <row r="1076" spans="1:5">
      <c r="A1076" s="371">
        <v>63</v>
      </c>
      <c r="B1076" s="371" t="s">
        <v>98</v>
      </c>
      <c r="C1076" s="371">
        <v>2024</v>
      </c>
      <c r="D1076" s="371" t="s">
        <v>61</v>
      </c>
      <c r="E1076" s="371">
        <v>13</v>
      </c>
    </row>
    <row r="1077" spans="1:5">
      <c r="A1077" s="371">
        <v>66</v>
      </c>
      <c r="B1077" s="371" t="s">
        <v>99</v>
      </c>
      <c r="C1077" s="371">
        <v>2024</v>
      </c>
      <c r="D1077" s="371" t="s">
        <v>61</v>
      </c>
      <c r="E1077" s="371">
        <v>18</v>
      </c>
    </row>
    <row r="1078" spans="1:5">
      <c r="A1078" s="371">
        <v>68</v>
      </c>
      <c r="B1078" s="371" t="s">
        <v>100</v>
      </c>
      <c r="C1078" s="371">
        <v>2024</v>
      </c>
      <c r="D1078" s="371" t="s">
        <v>61</v>
      </c>
      <c r="E1078" s="371">
        <v>17</v>
      </c>
    </row>
    <row r="1079" spans="1:5">
      <c r="A1079" s="371">
        <v>70</v>
      </c>
      <c r="B1079" s="371" t="s">
        <v>101</v>
      </c>
      <c r="C1079" s="371">
        <v>2024</v>
      </c>
      <c r="D1079" s="371" t="s">
        <v>61</v>
      </c>
      <c r="E1079" s="371">
        <v>32</v>
      </c>
    </row>
    <row r="1080" spans="1:5">
      <c r="A1080" s="371">
        <v>73</v>
      </c>
      <c r="B1080" s="371" t="s">
        <v>102</v>
      </c>
      <c r="C1080" s="371">
        <v>2024</v>
      </c>
      <c r="D1080" s="371" t="s">
        <v>61</v>
      </c>
      <c r="E1080" s="371">
        <v>9</v>
      </c>
    </row>
    <row r="1081" spans="1:5">
      <c r="A1081" s="371">
        <v>76</v>
      </c>
      <c r="B1081" s="371" t="s">
        <v>103</v>
      </c>
      <c r="C1081" s="371">
        <v>2024</v>
      </c>
      <c r="D1081" s="371" t="s">
        <v>61</v>
      </c>
      <c r="E1081" s="371">
        <v>4</v>
      </c>
    </row>
    <row r="1082" spans="1:5">
      <c r="A1082" s="371">
        <v>81</v>
      </c>
      <c r="B1082" s="371" t="s">
        <v>104</v>
      </c>
      <c r="C1082" s="371">
        <v>2024</v>
      </c>
      <c r="D1082" s="371" t="s">
        <v>61</v>
      </c>
      <c r="E1082" s="371">
        <v>21</v>
      </c>
    </row>
    <row r="1083" spans="1:5">
      <c r="A1083" s="371">
        <v>85</v>
      </c>
      <c r="B1083" s="371" t="s">
        <v>105</v>
      </c>
      <c r="C1083" s="371">
        <v>2024</v>
      </c>
      <c r="D1083" s="371" t="s">
        <v>61</v>
      </c>
      <c r="E1083" s="371">
        <v>20</v>
      </c>
    </row>
    <row r="1084" spans="1:5">
      <c r="A1084" s="371">
        <v>86</v>
      </c>
      <c r="B1084" s="371" t="s">
        <v>106</v>
      </c>
      <c r="C1084" s="371">
        <v>2024</v>
      </c>
      <c r="D1084" s="371" t="s">
        <v>61</v>
      </c>
      <c r="E1084" s="371">
        <v>33</v>
      </c>
    </row>
    <row r="1085" spans="1:5">
      <c r="A1085" s="371">
        <v>88</v>
      </c>
      <c r="B1085" s="371" t="s">
        <v>107</v>
      </c>
      <c r="C1085" s="371">
        <v>2024</v>
      </c>
      <c r="D1085" s="371" t="s">
        <v>61</v>
      </c>
      <c r="E1085" s="371">
        <v>15</v>
      </c>
    </row>
    <row r="1086" spans="1:5">
      <c r="A1086" s="371">
        <v>91</v>
      </c>
      <c r="B1086" s="371" t="s">
        <v>108</v>
      </c>
      <c r="C1086" s="371">
        <v>2024</v>
      </c>
      <c r="D1086" s="371" t="s">
        <v>61</v>
      </c>
      <c r="E1086" s="371">
        <v>31</v>
      </c>
    </row>
    <row r="1087" spans="1:5">
      <c r="A1087" s="371">
        <v>94</v>
      </c>
      <c r="B1087" s="371" t="s">
        <v>109</v>
      </c>
      <c r="C1087" s="371">
        <v>2024</v>
      </c>
      <c r="D1087" s="371" t="s">
        <v>61</v>
      </c>
      <c r="E1087" s="371">
        <v>27</v>
      </c>
    </row>
    <row r="1088" spans="1:5">
      <c r="A1088" s="371">
        <v>95</v>
      </c>
      <c r="B1088" s="371" t="s">
        <v>110</v>
      </c>
      <c r="C1088" s="371">
        <v>2024</v>
      </c>
      <c r="D1088" s="371" t="s">
        <v>61</v>
      </c>
      <c r="E1088" s="371">
        <v>30</v>
      </c>
    </row>
    <row r="1089" spans="1:5">
      <c r="A1089" s="371">
        <v>97</v>
      </c>
      <c r="B1089" s="371" t="s">
        <v>111</v>
      </c>
      <c r="C1089" s="371">
        <v>2024</v>
      </c>
      <c r="D1089" s="371" t="s">
        <v>61</v>
      </c>
      <c r="E1089" s="371">
        <v>29</v>
      </c>
    </row>
    <row r="1090" spans="1:5">
      <c r="A1090" s="371">
        <v>99</v>
      </c>
      <c r="B1090" s="371" t="s">
        <v>112</v>
      </c>
      <c r="C1090" s="371">
        <v>2024</v>
      </c>
      <c r="D1090" s="371" t="s">
        <v>61</v>
      </c>
      <c r="E1090" s="371">
        <v>16</v>
      </c>
    </row>
    <row r="1091" spans="1:5">
      <c r="A1091" s="371">
        <v>5</v>
      </c>
      <c r="B1091" s="371" t="s">
        <v>79</v>
      </c>
      <c r="C1091" s="371">
        <v>2023</v>
      </c>
      <c r="D1091" s="371" t="s">
        <v>61</v>
      </c>
      <c r="E1091" s="371">
        <v>19</v>
      </c>
    </row>
    <row r="1092" spans="1:5">
      <c r="A1092" s="371">
        <v>8</v>
      </c>
      <c r="B1092" s="371" t="s">
        <v>81</v>
      </c>
      <c r="C1092" s="371">
        <v>2023</v>
      </c>
      <c r="D1092" s="371" t="s">
        <v>61</v>
      </c>
      <c r="E1092" s="371">
        <v>9</v>
      </c>
    </row>
    <row r="1093" spans="1:5">
      <c r="A1093" s="371">
        <v>11</v>
      </c>
      <c r="B1093" s="371" t="s">
        <v>82</v>
      </c>
      <c r="C1093" s="371">
        <v>2023</v>
      </c>
      <c r="D1093" s="371" t="s">
        <v>61</v>
      </c>
      <c r="E1093" s="371">
        <v>2</v>
      </c>
    </row>
    <row r="1094" spans="1:5">
      <c r="A1094" s="371">
        <v>13</v>
      </c>
      <c r="B1094" s="371" t="s">
        <v>83</v>
      </c>
      <c r="C1094" s="371">
        <v>2023</v>
      </c>
      <c r="D1094" s="371" t="s">
        <v>61</v>
      </c>
      <c r="E1094" s="371">
        <v>22</v>
      </c>
    </row>
    <row r="1095" spans="1:5">
      <c r="A1095" s="371">
        <v>15</v>
      </c>
      <c r="B1095" s="371" t="s">
        <v>84</v>
      </c>
      <c r="C1095" s="371">
        <v>2023</v>
      </c>
      <c r="D1095" s="371" t="s">
        <v>61</v>
      </c>
      <c r="E1095" s="371">
        <v>17</v>
      </c>
    </row>
    <row r="1096" spans="1:5">
      <c r="A1096" s="371">
        <v>17</v>
      </c>
      <c r="B1096" s="371" t="s">
        <v>85</v>
      </c>
      <c r="C1096" s="371">
        <v>2023</v>
      </c>
      <c r="D1096" s="371" t="s">
        <v>61</v>
      </c>
      <c r="E1096" s="371">
        <v>11</v>
      </c>
    </row>
    <row r="1097" spans="1:5">
      <c r="A1097" s="371">
        <v>18</v>
      </c>
      <c r="B1097" s="371" t="s">
        <v>86</v>
      </c>
      <c r="C1097" s="371">
        <v>2023</v>
      </c>
      <c r="D1097" s="371" t="s">
        <v>61</v>
      </c>
      <c r="E1097" s="371">
        <v>30</v>
      </c>
    </row>
    <row r="1098" spans="1:5">
      <c r="A1098" s="371">
        <v>19</v>
      </c>
      <c r="B1098" s="371" t="s">
        <v>87</v>
      </c>
      <c r="C1098" s="371">
        <v>2023</v>
      </c>
      <c r="D1098" s="371" t="s">
        <v>61</v>
      </c>
      <c r="E1098" s="371">
        <v>18</v>
      </c>
    </row>
    <row r="1099" spans="1:5">
      <c r="A1099" s="371">
        <v>20</v>
      </c>
      <c r="B1099" s="371" t="s">
        <v>88</v>
      </c>
      <c r="C1099" s="371">
        <v>2023</v>
      </c>
      <c r="D1099" s="371" t="s">
        <v>61</v>
      </c>
      <c r="E1099" s="371">
        <v>8</v>
      </c>
    </row>
    <row r="1100" spans="1:5">
      <c r="A1100" s="371">
        <v>23</v>
      </c>
      <c r="B1100" s="371" t="s">
        <v>89</v>
      </c>
      <c r="C1100" s="371">
        <v>2023</v>
      </c>
      <c r="D1100" s="371" t="s">
        <v>61</v>
      </c>
      <c r="E1100" s="371">
        <v>25</v>
      </c>
    </row>
    <row r="1101" spans="1:5">
      <c r="A1101" s="371">
        <v>25</v>
      </c>
      <c r="B1101" s="371" t="s">
        <v>90</v>
      </c>
      <c r="C1101" s="371">
        <v>2023</v>
      </c>
      <c r="D1101" s="371" t="s">
        <v>61</v>
      </c>
      <c r="E1101" s="371">
        <v>6</v>
      </c>
    </row>
    <row r="1102" spans="1:5">
      <c r="A1102" s="371">
        <v>27</v>
      </c>
      <c r="B1102" s="371" t="s">
        <v>91</v>
      </c>
      <c r="C1102" s="371">
        <v>2023</v>
      </c>
      <c r="D1102" s="371" t="s">
        <v>61</v>
      </c>
      <c r="E1102" s="371">
        <v>32</v>
      </c>
    </row>
    <row r="1103" spans="1:5">
      <c r="A1103" s="371">
        <v>41</v>
      </c>
      <c r="B1103" s="371" t="s">
        <v>92</v>
      </c>
      <c r="C1103" s="371">
        <v>2023</v>
      </c>
      <c r="D1103" s="371" t="s">
        <v>61</v>
      </c>
      <c r="E1103" s="371">
        <v>3</v>
      </c>
    </row>
    <row r="1104" spans="1:5">
      <c r="A1104" s="371">
        <v>44</v>
      </c>
      <c r="B1104" s="371" t="s">
        <v>93</v>
      </c>
      <c r="C1104" s="371">
        <v>2023</v>
      </c>
      <c r="D1104" s="371" t="s">
        <v>61</v>
      </c>
      <c r="E1104" s="371">
        <v>31</v>
      </c>
    </row>
    <row r="1105" spans="1:5">
      <c r="A1105" s="371">
        <v>47</v>
      </c>
      <c r="B1105" s="371" t="s">
        <v>94</v>
      </c>
      <c r="C1105" s="371">
        <v>2023</v>
      </c>
      <c r="D1105" s="371" t="s">
        <v>61</v>
      </c>
      <c r="E1105" s="371">
        <v>4</v>
      </c>
    </row>
    <row r="1106" spans="1:5">
      <c r="A1106" s="371">
        <v>50</v>
      </c>
      <c r="B1106" s="371" t="s">
        <v>95</v>
      </c>
      <c r="C1106" s="371">
        <v>2023</v>
      </c>
      <c r="D1106" s="371" t="s">
        <v>61</v>
      </c>
      <c r="E1106" s="371">
        <v>23</v>
      </c>
    </row>
    <row r="1107" spans="1:5">
      <c r="A1107" s="371">
        <v>52</v>
      </c>
      <c r="B1107" s="371" t="s">
        <v>96</v>
      </c>
      <c r="C1107" s="371">
        <v>2023</v>
      </c>
      <c r="D1107" s="371" t="s">
        <v>61</v>
      </c>
      <c r="E1107" s="371">
        <v>14</v>
      </c>
    </row>
    <row r="1108" spans="1:5">
      <c r="A1108" s="371">
        <v>54</v>
      </c>
      <c r="B1108" s="371" t="s">
        <v>97</v>
      </c>
      <c r="C1108" s="371">
        <v>2023</v>
      </c>
      <c r="D1108" s="371" t="s">
        <v>61</v>
      </c>
      <c r="E1108" s="371">
        <v>20</v>
      </c>
    </row>
    <row r="1109" spans="1:5">
      <c r="A1109" s="371">
        <v>63</v>
      </c>
      <c r="B1109" s="371" t="s">
        <v>98</v>
      </c>
      <c r="C1109" s="371">
        <v>2023</v>
      </c>
      <c r="D1109" s="371" t="s">
        <v>61</v>
      </c>
      <c r="E1109" s="371">
        <v>10</v>
      </c>
    </row>
    <row r="1110" spans="1:5">
      <c r="A1110" s="371">
        <v>66</v>
      </c>
      <c r="B1110" s="371" t="s">
        <v>99</v>
      </c>
      <c r="C1110" s="371">
        <v>2023</v>
      </c>
      <c r="D1110" s="371" t="s">
        <v>61</v>
      </c>
      <c r="E1110" s="371">
        <v>7</v>
      </c>
    </row>
    <row r="1111" spans="1:5">
      <c r="A1111" s="371">
        <v>68</v>
      </c>
      <c r="B1111" s="371" t="s">
        <v>100</v>
      </c>
      <c r="C1111" s="371">
        <v>2023</v>
      </c>
      <c r="D1111" s="371" t="s">
        <v>61</v>
      </c>
      <c r="E1111" s="371">
        <v>15</v>
      </c>
    </row>
    <row r="1112" spans="1:5">
      <c r="A1112" s="371">
        <v>70</v>
      </c>
      <c r="B1112" s="371" t="s">
        <v>101</v>
      </c>
      <c r="C1112" s="371">
        <v>2023</v>
      </c>
      <c r="D1112" s="371" t="s">
        <v>61</v>
      </c>
      <c r="E1112" s="371">
        <v>28</v>
      </c>
    </row>
    <row r="1113" spans="1:5">
      <c r="A1113" s="371">
        <v>73</v>
      </c>
      <c r="B1113" s="371" t="s">
        <v>102</v>
      </c>
      <c r="C1113" s="371">
        <v>2023</v>
      </c>
      <c r="D1113" s="371" t="s">
        <v>61</v>
      </c>
      <c r="E1113" s="371">
        <v>21</v>
      </c>
    </row>
    <row r="1114" spans="1:5">
      <c r="A1114" s="371">
        <v>76</v>
      </c>
      <c r="B1114" s="371" t="s">
        <v>103</v>
      </c>
      <c r="C1114" s="371">
        <v>2023</v>
      </c>
      <c r="D1114" s="371" t="s">
        <v>61</v>
      </c>
      <c r="E1114" s="371">
        <v>5</v>
      </c>
    </row>
    <row r="1115" spans="1:5">
      <c r="A1115" s="371">
        <v>81</v>
      </c>
      <c r="B1115" s="371" t="s">
        <v>104</v>
      </c>
      <c r="C1115" s="371">
        <v>2023</v>
      </c>
      <c r="D1115" s="371" t="s">
        <v>61</v>
      </c>
      <c r="E1115" s="371">
        <v>16</v>
      </c>
    </row>
    <row r="1116" spans="1:5">
      <c r="A1116" s="371">
        <v>85</v>
      </c>
      <c r="B1116" s="371" t="s">
        <v>105</v>
      </c>
      <c r="C1116" s="371">
        <v>2023</v>
      </c>
      <c r="D1116" s="371" t="s">
        <v>61</v>
      </c>
      <c r="E1116" s="371">
        <v>27</v>
      </c>
    </row>
    <row r="1117" spans="1:5">
      <c r="A1117" s="371">
        <v>86</v>
      </c>
      <c r="B1117" s="371" t="s">
        <v>106</v>
      </c>
      <c r="C1117" s="371">
        <v>2023</v>
      </c>
      <c r="D1117" s="371" t="s">
        <v>61</v>
      </c>
      <c r="E1117" s="371">
        <v>24</v>
      </c>
    </row>
    <row r="1118" spans="1:5">
      <c r="A1118" s="371">
        <v>88</v>
      </c>
      <c r="B1118" s="371" t="s">
        <v>107</v>
      </c>
      <c r="C1118" s="371">
        <v>2023</v>
      </c>
      <c r="D1118" s="371" t="s">
        <v>61</v>
      </c>
      <c r="E1118" s="371">
        <v>1</v>
      </c>
    </row>
    <row r="1119" spans="1:5">
      <c r="A1119" s="371">
        <v>91</v>
      </c>
      <c r="B1119" s="371" t="s">
        <v>108</v>
      </c>
      <c r="C1119" s="371">
        <v>2023</v>
      </c>
      <c r="D1119" s="371" t="s">
        <v>61</v>
      </c>
      <c r="E1119" s="371">
        <v>12</v>
      </c>
    </row>
    <row r="1120" spans="1:5">
      <c r="A1120" s="371">
        <v>94</v>
      </c>
      <c r="B1120" s="371" t="s">
        <v>109</v>
      </c>
      <c r="C1120" s="371">
        <v>2023</v>
      </c>
      <c r="D1120" s="371" t="s">
        <v>61</v>
      </c>
      <c r="E1120" s="371">
        <v>33</v>
      </c>
    </row>
    <row r="1121" spans="1:5">
      <c r="A1121" s="371">
        <v>95</v>
      </c>
      <c r="B1121" s="371" t="s">
        <v>110</v>
      </c>
      <c r="C1121" s="371">
        <v>2023</v>
      </c>
      <c r="D1121" s="371" t="s">
        <v>61</v>
      </c>
      <c r="E1121" s="371">
        <v>13</v>
      </c>
    </row>
    <row r="1122" spans="1:5">
      <c r="A1122" s="371">
        <v>97</v>
      </c>
      <c r="B1122" s="371" t="s">
        <v>111</v>
      </c>
      <c r="C1122" s="371">
        <v>2023</v>
      </c>
      <c r="D1122" s="371" t="s">
        <v>61</v>
      </c>
      <c r="E1122" s="371">
        <v>26</v>
      </c>
    </row>
    <row r="1123" spans="1:5">
      <c r="A1123" s="371">
        <v>99</v>
      </c>
      <c r="B1123" s="371" t="s">
        <v>112</v>
      </c>
      <c r="C1123" s="371">
        <v>2023</v>
      </c>
      <c r="D1123" s="371" t="s">
        <v>61</v>
      </c>
      <c r="E1123" s="371">
        <v>29</v>
      </c>
    </row>
    <row r="1124" spans="1:5">
      <c r="A1124" s="371">
        <v>5</v>
      </c>
      <c r="B1124" s="371" t="s">
        <v>79</v>
      </c>
      <c r="C1124" s="371">
        <v>2024</v>
      </c>
      <c r="D1124" s="371" t="s">
        <v>62</v>
      </c>
      <c r="E1124" s="371">
        <v>6</v>
      </c>
    </row>
    <row r="1125" spans="1:5">
      <c r="A1125" s="371">
        <v>8</v>
      </c>
      <c r="B1125" s="371" t="s">
        <v>81</v>
      </c>
      <c r="C1125" s="371">
        <v>2024</v>
      </c>
      <c r="D1125" s="371" t="s">
        <v>62</v>
      </c>
      <c r="E1125" s="371">
        <v>2</v>
      </c>
    </row>
    <row r="1126" spans="1:5">
      <c r="A1126" s="371">
        <v>11</v>
      </c>
      <c r="B1126" s="371" t="s">
        <v>82</v>
      </c>
      <c r="C1126" s="371">
        <v>2024</v>
      </c>
      <c r="D1126" s="371" t="s">
        <v>62</v>
      </c>
      <c r="E1126" s="371">
        <v>17</v>
      </c>
    </row>
    <row r="1127" spans="1:5">
      <c r="A1127" s="371">
        <v>13</v>
      </c>
      <c r="B1127" s="371" t="s">
        <v>83</v>
      </c>
      <c r="C1127" s="371">
        <v>2024</v>
      </c>
      <c r="D1127" s="371" t="s">
        <v>62</v>
      </c>
      <c r="E1127" s="371">
        <v>11</v>
      </c>
    </row>
    <row r="1128" spans="1:5">
      <c r="A1128" s="371">
        <v>15</v>
      </c>
      <c r="B1128" s="371" t="s">
        <v>84</v>
      </c>
      <c r="C1128" s="371">
        <v>2024</v>
      </c>
      <c r="D1128" s="371" t="s">
        <v>62</v>
      </c>
      <c r="E1128" s="371">
        <v>29</v>
      </c>
    </row>
    <row r="1129" spans="1:5">
      <c r="A1129" s="371">
        <v>17</v>
      </c>
      <c r="B1129" s="371" t="s">
        <v>85</v>
      </c>
      <c r="C1129" s="371">
        <v>2024</v>
      </c>
      <c r="D1129" s="371" t="s">
        <v>62</v>
      </c>
      <c r="E1129" s="371">
        <v>19</v>
      </c>
    </row>
    <row r="1130" spans="1:5">
      <c r="A1130" s="371">
        <v>18</v>
      </c>
      <c r="B1130" s="371" t="s">
        <v>86</v>
      </c>
      <c r="C1130" s="371">
        <v>2024</v>
      </c>
      <c r="D1130" s="371" t="s">
        <v>62</v>
      </c>
      <c r="E1130" s="371">
        <v>22</v>
      </c>
    </row>
    <row r="1131" spans="1:5">
      <c r="A1131" s="371">
        <v>19</v>
      </c>
      <c r="B1131" s="371" t="s">
        <v>87</v>
      </c>
      <c r="C1131" s="371">
        <v>2024</v>
      </c>
      <c r="D1131" s="371" t="s">
        <v>62</v>
      </c>
      <c r="E1131" s="371">
        <v>33</v>
      </c>
    </row>
    <row r="1132" spans="1:5">
      <c r="A1132" s="371">
        <v>20</v>
      </c>
      <c r="B1132" s="371" t="s">
        <v>88</v>
      </c>
      <c r="C1132" s="371">
        <v>2024</v>
      </c>
      <c r="D1132" s="371" t="s">
        <v>62</v>
      </c>
      <c r="E1132" s="371">
        <v>25</v>
      </c>
    </row>
    <row r="1133" spans="1:5">
      <c r="A1133" s="371">
        <v>23</v>
      </c>
      <c r="B1133" s="371" t="s">
        <v>89</v>
      </c>
      <c r="C1133" s="371">
        <v>2024</v>
      </c>
      <c r="D1133" s="371" t="s">
        <v>62</v>
      </c>
      <c r="E1133" s="371">
        <v>13</v>
      </c>
    </row>
    <row r="1134" spans="1:5">
      <c r="A1134" s="371">
        <v>25</v>
      </c>
      <c r="B1134" s="371" t="s">
        <v>90</v>
      </c>
      <c r="C1134" s="371">
        <v>2024</v>
      </c>
      <c r="D1134" s="371" t="s">
        <v>62</v>
      </c>
      <c r="E1134" s="371">
        <v>28</v>
      </c>
    </row>
    <row r="1135" spans="1:5">
      <c r="A1135" s="371">
        <v>27</v>
      </c>
      <c r="B1135" s="371" t="s">
        <v>91</v>
      </c>
      <c r="C1135" s="371">
        <v>2024</v>
      </c>
      <c r="D1135" s="371" t="s">
        <v>62</v>
      </c>
      <c r="E1135" s="371">
        <v>3</v>
      </c>
    </row>
    <row r="1136" spans="1:5">
      <c r="A1136" s="371">
        <v>41</v>
      </c>
      <c r="B1136" s="371" t="s">
        <v>92</v>
      </c>
      <c r="C1136" s="371">
        <v>2024</v>
      </c>
      <c r="D1136" s="371" t="s">
        <v>62</v>
      </c>
      <c r="E1136" s="371">
        <v>8</v>
      </c>
    </row>
    <row r="1137" spans="1:5">
      <c r="A1137" s="371">
        <v>44</v>
      </c>
      <c r="B1137" s="371" t="s">
        <v>93</v>
      </c>
      <c r="C1137" s="371">
        <v>2024</v>
      </c>
      <c r="D1137" s="371" t="s">
        <v>62</v>
      </c>
      <c r="E1137" s="371">
        <v>20</v>
      </c>
    </row>
    <row r="1138" spans="1:5">
      <c r="A1138" s="371">
        <v>47</v>
      </c>
      <c r="B1138" s="371" t="s">
        <v>94</v>
      </c>
      <c r="C1138" s="371">
        <v>2024</v>
      </c>
      <c r="D1138" s="371" t="s">
        <v>62</v>
      </c>
      <c r="E1138" s="371">
        <v>15</v>
      </c>
    </row>
    <row r="1139" spans="1:5">
      <c r="A1139" s="371">
        <v>50</v>
      </c>
      <c r="B1139" s="371" t="s">
        <v>95</v>
      </c>
      <c r="C1139" s="371">
        <v>2024</v>
      </c>
      <c r="D1139" s="371" t="s">
        <v>62</v>
      </c>
      <c r="E1139" s="371">
        <v>31</v>
      </c>
    </row>
    <row r="1140" spans="1:5">
      <c r="A1140" s="371">
        <v>52</v>
      </c>
      <c r="B1140" s="371" t="s">
        <v>96</v>
      </c>
      <c r="C1140" s="371">
        <v>2024</v>
      </c>
      <c r="D1140" s="371" t="s">
        <v>62</v>
      </c>
      <c r="E1140" s="371">
        <v>21</v>
      </c>
    </row>
    <row r="1141" spans="1:5">
      <c r="A1141" s="371">
        <v>54</v>
      </c>
      <c r="B1141" s="371" t="s">
        <v>97</v>
      </c>
      <c r="C1141" s="371">
        <v>2024</v>
      </c>
      <c r="D1141" s="371" t="s">
        <v>62</v>
      </c>
      <c r="E1141" s="371">
        <v>26</v>
      </c>
    </row>
    <row r="1142" spans="1:5">
      <c r="A1142" s="371">
        <v>63</v>
      </c>
      <c r="B1142" s="371" t="s">
        <v>98</v>
      </c>
      <c r="C1142" s="371">
        <v>2024</v>
      </c>
      <c r="D1142" s="371" t="s">
        <v>62</v>
      </c>
      <c r="E1142" s="371">
        <v>27</v>
      </c>
    </row>
    <row r="1143" spans="1:5">
      <c r="A1143" s="371">
        <v>66</v>
      </c>
      <c r="B1143" s="371" t="s">
        <v>99</v>
      </c>
      <c r="C1143" s="371">
        <v>2024</v>
      </c>
      <c r="D1143" s="371" t="s">
        <v>62</v>
      </c>
      <c r="E1143" s="371">
        <v>14</v>
      </c>
    </row>
    <row r="1144" spans="1:5">
      <c r="A1144" s="371">
        <v>68</v>
      </c>
      <c r="B1144" s="371" t="s">
        <v>100</v>
      </c>
      <c r="C1144" s="371">
        <v>2024</v>
      </c>
      <c r="D1144" s="371" t="s">
        <v>62</v>
      </c>
      <c r="E1144" s="371">
        <v>12</v>
      </c>
    </row>
    <row r="1145" spans="1:5">
      <c r="A1145" s="371">
        <v>70</v>
      </c>
      <c r="B1145" s="371" t="s">
        <v>101</v>
      </c>
      <c r="C1145" s="371">
        <v>2024</v>
      </c>
      <c r="D1145" s="371" t="s">
        <v>62</v>
      </c>
      <c r="E1145" s="371">
        <v>9</v>
      </c>
    </row>
    <row r="1146" spans="1:5">
      <c r="A1146" s="371">
        <v>73</v>
      </c>
      <c r="B1146" s="371" t="s">
        <v>102</v>
      </c>
      <c r="C1146" s="371">
        <v>2024</v>
      </c>
      <c r="D1146" s="371" t="s">
        <v>62</v>
      </c>
      <c r="E1146" s="371">
        <v>7</v>
      </c>
    </row>
    <row r="1147" spans="1:5">
      <c r="A1147" s="371">
        <v>76</v>
      </c>
      <c r="B1147" s="371" t="s">
        <v>103</v>
      </c>
      <c r="C1147" s="371">
        <v>2024</v>
      </c>
      <c r="D1147" s="371" t="s">
        <v>62</v>
      </c>
      <c r="E1147" s="371">
        <v>23</v>
      </c>
    </row>
    <row r="1148" spans="1:5">
      <c r="A1148" s="371">
        <v>81</v>
      </c>
      <c r="B1148" s="371" t="s">
        <v>104</v>
      </c>
      <c r="C1148" s="371">
        <v>2024</v>
      </c>
      <c r="D1148" s="371" t="s">
        <v>62</v>
      </c>
      <c r="E1148" s="371">
        <v>18</v>
      </c>
    </row>
    <row r="1149" spans="1:5">
      <c r="A1149" s="371">
        <v>85</v>
      </c>
      <c r="B1149" s="371" t="s">
        <v>105</v>
      </c>
      <c r="C1149" s="371">
        <v>2024</v>
      </c>
      <c r="D1149" s="371" t="s">
        <v>62</v>
      </c>
      <c r="E1149" s="371">
        <v>32</v>
      </c>
    </row>
    <row r="1150" spans="1:5">
      <c r="A1150" s="371">
        <v>86</v>
      </c>
      <c r="B1150" s="371" t="s">
        <v>106</v>
      </c>
      <c r="C1150" s="371">
        <v>2024</v>
      </c>
      <c r="D1150" s="371" t="s">
        <v>62</v>
      </c>
      <c r="E1150" s="371">
        <v>5</v>
      </c>
    </row>
    <row r="1151" spans="1:5">
      <c r="A1151" s="371">
        <v>88</v>
      </c>
      <c r="B1151" s="371" t="s">
        <v>107</v>
      </c>
      <c r="C1151" s="371">
        <v>2024</v>
      </c>
      <c r="D1151" s="371" t="s">
        <v>62</v>
      </c>
      <c r="E1151" s="371">
        <v>1</v>
      </c>
    </row>
    <row r="1152" spans="1:5">
      <c r="A1152" s="371">
        <v>91</v>
      </c>
      <c r="B1152" s="371" t="s">
        <v>108</v>
      </c>
      <c r="C1152" s="371">
        <v>2024</v>
      </c>
      <c r="D1152" s="371" t="s">
        <v>62</v>
      </c>
      <c r="E1152" s="371">
        <v>24</v>
      </c>
    </row>
    <row r="1153" spans="1:5">
      <c r="A1153" s="371">
        <v>94</v>
      </c>
      <c r="B1153" s="371" t="s">
        <v>109</v>
      </c>
      <c r="C1153" s="371">
        <v>2024</v>
      </c>
      <c r="D1153" s="371" t="s">
        <v>62</v>
      </c>
      <c r="E1153" s="371">
        <v>16</v>
      </c>
    </row>
    <row r="1154" spans="1:5">
      <c r="A1154" s="371">
        <v>95</v>
      </c>
      <c r="B1154" s="371" t="s">
        <v>110</v>
      </c>
      <c r="C1154" s="371">
        <v>2024</v>
      </c>
      <c r="D1154" s="371" t="s">
        <v>62</v>
      </c>
      <c r="E1154" s="371">
        <v>30</v>
      </c>
    </row>
    <row r="1155" spans="1:5">
      <c r="A1155" s="371">
        <v>97</v>
      </c>
      <c r="B1155" s="371" t="s">
        <v>111</v>
      </c>
      <c r="C1155" s="371">
        <v>2024</v>
      </c>
      <c r="D1155" s="371" t="s">
        <v>62</v>
      </c>
      <c r="E1155" s="371">
        <v>4</v>
      </c>
    </row>
    <row r="1156" spans="1:5">
      <c r="A1156" s="371">
        <v>99</v>
      </c>
      <c r="B1156" s="371" t="s">
        <v>112</v>
      </c>
      <c r="C1156" s="371">
        <v>2024</v>
      </c>
      <c r="D1156" s="371" t="s">
        <v>62</v>
      </c>
      <c r="E1156" s="371">
        <v>10</v>
      </c>
    </row>
    <row r="1157" spans="1:5">
      <c r="A1157" s="371">
        <v>5</v>
      </c>
      <c r="B1157" s="371" t="s">
        <v>79</v>
      </c>
      <c r="C1157" s="371">
        <v>2023</v>
      </c>
      <c r="D1157" s="371" t="s">
        <v>62</v>
      </c>
      <c r="E1157" s="371">
        <v>9</v>
      </c>
    </row>
    <row r="1158" spans="1:5">
      <c r="A1158" s="371">
        <v>8</v>
      </c>
      <c r="B1158" s="371" t="s">
        <v>81</v>
      </c>
      <c r="C1158" s="371">
        <v>2023</v>
      </c>
      <c r="D1158" s="371" t="s">
        <v>62</v>
      </c>
      <c r="E1158" s="371">
        <v>12</v>
      </c>
    </row>
    <row r="1159" spans="1:5">
      <c r="A1159" s="371">
        <v>11</v>
      </c>
      <c r="B1159" s="371" t="s">
        <v>82</v>
      </c>
      <c r="C1159" s="371">
        <v>2023</v>
      </c>
      <c r="D1159" s="371" t="s">
        <v>62</v>
      </c>
      <c r="E1159" s="371">
        <v>28</v>
      </c>
    </row>
    <row r="1160" spans="1:5">
      <c r="A1160" s="371">
        <v>13</v>
      </c>
      <c r="B1160" s="371" t="s">
        <v>83</v>
      </c>
      <c r="C1160" s="371">
        <v>2023</v>
      </c>
      <c r="D1160" s="371" t="s">
        <v>62</v>
      </c>
      <c r="E1160" s="371">
        <v>10</v>
      </c>
    </row>
    <row r="1161" spans="1:5">
      <c r="A1161" s="371">
        <v>15</v>
      </c>
      <c r="B1161" s="371" t="s">
        <v>84</v>
      </c>
      <c r="C1161" s="371">
        <v>2023</v>
      </c>
      <c r="D1161" s="371" t="s">
        <v>62</v>
      </c>
      <c r="E1161" s="371">
        <v>3</v>
      </c>
    </row>
    <row r="1162" spans="1:5">
      <c r="A1162" s="371">
        <v>17</v>
      </c>
      <c r="B1162" s="371" t="s">
        <v>85</v>
      </c>
      <c r="C1162" s="371">
        <v>2023</v>
      </c>
      <c r="D1162" s="371" t="s">
        <v>62</v>
      </c>
      <c r="E1162" s="371">
        <v>27</v>
      </c>
    </row>
    <row r="1163" spans="1:5">
      <c r="A1163" s="371">
        <v>18</v>
      </c>
      <c r="B1163" s="371" t="s">
        <v>86</v>
      </c>
      <c r="C1163" s="371">
        <v>2023</v>
      </c>
      <c r="D1163" s="371" t="s">
        <v>62</v>
      </c>
      <c r="E1163" s="371">
        <v>15</v>
      </c>
    </row>
    <row r="1164" spans="1:5">
      <c r="A1164" s="371">
        <v>19</v>
      </c>
      <c r="B1164" s="371" t="s">
        <v>87</v>
      </c>
      <c r="C1164" s="371">
        <v>2023</v>
      </c>
      <c r="D1164" s="371" t="s">
        <v>62</v>
      </c>
      <c r="E1164" s="371">
        <v>26</v>
      </c>
    </row>
    <row r="1165" spans="1:5">
      <c r="A1165" s="371">
        <v>20</v>
      </c>
      <c r="B1165" s="371" t="s">
        <v>88</v>
      </c>
      <c r="C1165" s="371">
        <v>2023</v>
      </c>
      <c r="D1165" s="371" t="s">
        <v>62</v>
      </c>
      <c r="E1165" s="371">
        <v>14</v>
      </c>
    </row>
    <row r="1166" spans="1:5">
      <c r="A1166" s="371">
        <v>23</v>
      </c>
      <c r="B1166" s="371" t="s">
        <v>89</v>
      </c>
      <c r="C1166" s="371">
        <v>2023</v>
      </c>
      <c r="D1166" s="371" t="s">
        <v>62</v>
      </c>
      <c r="E1166" s="371">
        <v>21</v>
      </c>
    </row>
    <row r="1167" spans="1:5">
      <c r="A1167" s="371">
        <v>25</v>
      </c>
      <c r="B1167" s="371" t="s">
        <v>90</v>
      </c>
      <c r="C1167" s="371">
        <v>2023</v>
      </c>
      <c r="D1167" s="371" t="s">
        <v>62</v>
      </c>
      <c r="E1167" s="371">
        <v>30</v>
      </c>
    </row>
    <row r="1168" spans="1:5">
      <c r="A1168" s="371">
        <v>27</v>
      </c>
      <c r="B1168" s="371" t="s">
        <v>91</v>
      </c>
      <c r="C1168" s="371">
        <v>2023</v>
      </c>
      <c r="D1168" s="371" t="s">
        <v>62</v>
      </c>
      <c r="E1168" s="371">
        <v>16</v>
      </c>
    </row>
    <row r="1169" spans="1:5">
      <c r="A1169" s="371">
        <v>41</v>
      </c>
      <c r="B1169" s="371" t="s">
        <v>92</v>
      </c>
      <c r="C1169" s="371">
        <v>2023</v>
      </c>
      <c r="D1169" s="371" t="s">
        <v>62</v>
      </c>
      <c r="E1169" s="371">
        <v>7</v>
      </c>
    </row>
    <row r="1170" spans="1:5">
      <c r="A1170" s="371">
        <v>44</v>
      </c>
      <c r="B1170" s="371" t="s">
        <v>93</v>
      </c>
      <c r="C1170" s="371">
        <v>2023</v>
      </c>
      <c r="D1170" s="371" t="s">
        <v>62</v>
      </c>
      <c r="E1170" s="371">
        <v>13</v>
      </c>
    </row>
    <row r="1171" spans="1:5">
      <c r="A1171" s="371">
        <v>47</v>
      </c>
      <c r="B1171" s="371" t="s">
        <v>94</v>
      </c>
      <c r="C1171" s="371">
        <v>2023</v>
      </c>
      <c r="D1171" s="371" t="s">
        <v>62</v>
      </c>
      <c r="E1171" s="371">
        <v>25</v>
      </c>
    </row>
    <row r="1172" spans="1:5">
      <c r="A1172" s="371">
        <v>50</v>
      </c>
      <c r="B1172" s="371" t="s">
        <v>95</v>
      </c>
      <c r="C1172" s="371">
        <v>2023</v>
      </c>
      <c r="D1172" s="371" t="s">
        <v>62</v>
      </c>
      <c r="E1172" s="371">
        <v>23</v>
      </c>
    </row>
    <row r="1173" spans="1:5">
      <c r="A1173" s="371">
        <v>52</v>
      </c>
      <c r="B1173" s="371" t="s">
        <v>96</v>
      </c>
      <c r="C1173" s="371">
        <v>2023</v>
      </c>
      <c r="D1173" s="371" t="s">
        <v>62</v>
      </c>
      <c r="E1173" s="371">
        <v>20</v>
      </c>
    </row>
    <row r="1174" spans="1:5">
      <c r="A1174" s="371">
        <v>54</v>
      </c>
      <c r="B1174" s="371" t="s">
        <v>97</v>
      </c>
      <c r="C1174" s="371">
        <v>2023</v>
      </c>
      <c r="D1174" s="371" t="s">
        <v>62</v>
      </c>
      <c r="E1174" s="371">
        <v>24</v>
      </c>
    </row>
    <row r="1175" spans="1:5">
      <c r="A1175" s="371">
        <v>63</v>
      </c>
      <c r="B1175" s="371" t="s">
        <v>98</v>
      </c>
      <c r="C1175" s="371">
        <v>2023</v>
      </c>
      <c r="D1175" s="371" t="s">
        <v>62</v>
      </c>
      <c r="E1175" s="371">
        <v>17</v>
      </c>
    </row>
    <row r="1176" spans="1:5">
      <c r="A1176" s="371">
        <v>66</v>
      </c>
      <c r="B1176" s="371" t="s">
        <v>99</v>
      </c>
      <c r="C1176" s="371">
        <v>2023</v>
      </c>
      <c r="D1176" s="371" t="s">
        <v>62</v>
      </c>
      <c r="E1176" s="371">
        <v>31</v>
      </c>
    </row>
    <row r="1177" spans="1:5">
      <c r="A1177" s="371">
        <v>68</v>
      </c>
      <c r="B1177" s="371" t="s">
        <v>100</v>
      </c>
      <c r="C1177" s="371">
        <v>2023</v>
      </c>
      <c r="D1177" s="371" t="s">
        <v>62</v>
      </c>
      <c r="E1177" s="371">
        <v>8</v>
      </c>
    </row>
    <row r="1178" spans="1:5">
      <c r="A1178" s="371">
        <v>70</v>
      </c>
      <c r="B1178" s="371" t="s">
        <v>101</v>
      </c>
      <c r="C1178" s="371">
        <v>2023</v>
      </c>
      <c r="D1178" s="371" t="s">
        <v>62</v>
      </c>
      <c r="E1178" s="371">
        <v>18</v>
      </c>
    </row>
    <row r="1179" spans="1:5">
      <c r="A1179" s="371">
        <v>73</v>
      </c>
      <c r="B1179" s="371" t="s">
        <v>102</v>
      </c>
      <c r="C1179" s="371">
        <v>2023</v>
      </c>
      <c r="D1179" s="371" t="s">
        <v>62</v>
      </c>
      <c r="E1179" s="371">
        <v>22</v>
      </c>
    </row>
    <row r="1180" spans="1:5">
      <c r="A1180" s="371">
        <v>76</v>
      </c>
      <c r="B1180" s="371" t="s">
        <v>103</v>
      </c>
      <c r="C1180" s="371">
        <v>2023</v>
      </c>
      <c r="D1180" s="371" t="s">
        <v>62</v>
      </c>
      <c r="E1180" s="371">
        <v>29</v>
      </c>
    </row>
    <row r="1181" spans="1:5">
      <c r="A1181" s="371">
        <v>81</v>
      </c>
      <c r="B1181" s="371" t="s">
        <v>104</v>
      </c>
      <c r="C1181" s="371">
        <v>2023</v>
      </c>
      <c r="D1181" s="371" t="s">
        <v>62</v>
      </c>
      <c r="E1181" s="371">
        <v>5</v>
      </c>
    </row>
    <row r="1182" spans="1:5">
      <c r="A1182" s="371">
        <v>85</v>
      </c>
      <c r="B1182" s="371" t="s">
        <v>105</v>
      </c>
      <c r="C1182" s="371">
        <v>2023</v>
      </c>
      <c r="D1182" s="371" t="s">
        <v>62</v>
      </c>
      <c r="E1182" s="371">
        <v>32</v>
      </c>
    </row>
    <row r="1183" spans="1:5">
      <c r="A1183" s="371">
        <v>86</v>
      </c>
      <c r="B1183" s="371" t="s">
        <v>106</v>
      </c>
      <c r="C1183" s="371">
        <v>2023</v>
      </c>
      <c r="D1183" s="371" t="s">
        <v>62</v>
      </c>
      <c r="E1183" s="371">
        <v>4</v>
      </c>
    </row>
    <row r="1184" spans="1:5">
      <c r="A1184" s="371">
        <v>88</v>
      </c>
      <c r="B1184" s="371" t="s">
        <v>107</v>
      </c>
      <c r="C1184" s="371">
        <v>2023</v>
      </c>
      <c r="D1184" s="371" t="s">
        <v>62</v>
      </c>
      <c r="E1184" s="371">
        <v>1</v>
      </c>
    </row>
    <row r="1185" spans="1:5">
      <c r="A1185" s="371">
        <v>91</v>
      </c>
      <c r="B1185" s="371" t="s">
        <v>108</v>
      </c>
      <c r="C1185" s="371">
        <v>2023</v>
      </c>
      <c r="D1185" s="371" t="s">
        <v>62</v>
      </c>
      <c r="E1185" s="371">
        <v>2</v>
      </c>
    </row>
    <row r="1186" spans="1:5">
      <c r="A1186" s="371">
        <v>94</v>
      </c>
      <c r="B1186" s="371" t="s">
        <v>109</v>
      </c>
      <c r="C1186" s="371">
        <v>2023</v>
      </c>
      <c r="D1186" s="371" t="s">
        <v>62</v>
      </c>
      <c r="E1186" s="371">
        <v>11</v>
      </c>
    </row>
    <row r="1187" spans="1:5">
      <c r="A1187" s="371">
        <v>95</v>
      </c>
      <c r="B1187" s="371" t="s">
        <v>110</v>
      </c>
      <c r="C1187" s="371">
        <v>2023</v>
      </c>
      <c r="D1187" s="371" t="s">
        <v>62</v>
      </c>
      <c r="E1187" s="371">
        <v>33</v>
      </c>
    </row>
    <row r="1188" spans="1:5">
      <c r="A1188" s="371">
        <v>97</v>
      </c>
      <c r="B1188" s="371" t="s">
        <v>111</v>
      </c>
      <c r="C1188" s="371">
        <v>2023</v>
      </c>
      <c r="D1188" s="371" t="s">
        <v>62</v>
      </c>
      <c r="E1188" s="371">
        <v>19</v>
      </c>
    </row>
    <row r="1189" spans="1:5">
      <c r="A1189" s="371">
        <v>99</v>
      </c>
      <c r="B1189" s="371" t="s">
        <v>112</v>
      </c>
      <c r="C1189" s="371">
        <v>2023</v>
      </c>
      <c r="D1189" s="371" t="s">
        <v>62</v>
      </c>
      <c r="E1189" s="371">
        <v>6</v>
      </c>
    </row>
    <row r="1190" spans="1:5">
      <c r="A1190" s="371">
        <v>5</v>
      </c>
      <c r="B1190" s="371" t="s">
        <v>79</v>
      </c>
      <c r="C1190" s="371">
        <v>2024</v>
      </c>
      <c r="D1190" s="371" t="s">
        <v>63</v>
      </c>
      <c r="E1190" s="371">
        <v>6</v>
      </c>
    </row>
    <row r="1191" spans="1:5">
      <c r="A1191" s="371">
        <v>8</v>
      </c>
      <c r="B1191" s="371" t="s">
        <v>81</v>
      </c>
      <c r="C1191" s="371">
        <v>2024</v>
      </c>
      <c r="D1191" s="371" t="s">
        <v>63</v>
      </c>
      <c r="E1191" s="371">
        <v>16</v>
      </c>
    </row>
    <row r="1192" spans="1:5">
      <c r="A1192" s="371">
        <v>11</v>
      </c>
      <c r="B1192" s="371" t="s">
        <v>82</v>
      </c>
      <c r="C1192" s="371">
        <v>2024</v>
      </c>
      <c r="D1192" s="371" t="s">
        <v>63</v>
      </c>
      <c r="E1192" s="371">
        <v>8</v>
      </c>
    </row>
    <row r="1193" spans="1:5">
      <c r="A1193" s="371">
        <v>13</v>
      </c>
      <c r="B1193" s="371" t="s">
        <v>83</v>
      </c>
      <c r="C1193" s="371">
        <v>2024</v>
      </c>
      <c r="D1193" s="371" t="s">
        <v>63</v>
      </c>
      <c r="E1193" s="371">
        <v>17</v>
      </c>
    </row>
    <row r="1194" spans="1:5">
      <c r="A1194" s="371">
        <v>15</v>
      </c>
      <c r="B1194" s="371" t="s">
        <v>84</v>
      </c>
      <c r="C1194" s="371">
        <v>2024</v>
      </c>
      <c r="D1194" s="371" t="s">
        <v>63</v>
      </c>
      <c r="E1194" s="371">
        <v>27</v>
      </c>
    </row>
    <row r="1195" spans="1:5">
      <c r="A1195" s="371">
        <v>17</v>
      </c>
      <c r="B1195" s="371" t="s">
        <v>85</v>
      </c>
      <c r="C1195" s="371">
        <v>2024</v>
      </c>
      <c r="D1195" s="371" t="s">
        <v>63</v>
      </c>
      <c r="E1195" s="371">
        <v>14</v>
      </c>
    </row>
    <row r="1196" spans="1:5">
      <c r="A1196" s="371">
        <v>18</v>
      </c>
      <c r="B1196" s="371" t="s">
        <v>86</v>
      </c>
      <c r="C1196" s="371">
        <v>2024</v>
      </c>
      <c r="D1196" s="371" t="s">
        <v>63</v>
      </c>
      <c r="E1196" s="371">
        <v>24</v>
      </c>
    </row>
    <row r="1197" spans="1:5">
      <c r="A1197" s="371">
        <v>19</v>
      </c>
      <c r="B1197" s="371" t="s">
        <v>87</v>
      </c>
      <c r="C1197" s="371">
        <v>2024</v>
      </c>
      <c r="D1197" s="371" t="s">
        <v>63</v>
      </c>
      <c r="E1197" s="371">
        <v>5</v>
      </c>
    </row>
    <row r="1198" spans="1:5">
      <c r="A1198" s="371">
        <v>20</v>
      </c>
      <c r="B1198" s="371" t="s">
        <v>88</v>
      </c>
      <c r="C1198" s="371">
        <v>2024</v>
      </c>
      <c r="D1198" s="371" t="s">
        <v>63</v>
      </c>
      <c r="E1198" s="371">
        <v>9</v>
      </c>
    </row>
    <row r="1199" spans="1:5">
      <c r="A1199" s="371">
        <v>23</v>
      </c>
      <c r="B1199" s="371" t="s">
        <v>89</v>
      </c>
      <c r="C1199" s="371">
        <v>2024</v>
      </c>
      <c r="D1199" s="371" t="s">
        <v>63</v>
      </c>
      <c r="E1199" s="371">
        <v>11</v>
      </c>
    </row>
    <row r="1200" spans="1:5">
      <c r="A1200" s="371">
        <v>25</v>
      </c>
      <c r="B1200" s="371" t="s">
        <v>90</v>
      </c>
      <c r="C1200" s="371">
        <v>2024</v>
      </c>
      <c r="D1200" s="371" t="s">
        <v>63</v>
      </c>
      <c r="E1200" s="371">
        <v>15</v>
      </c>
    </row>
    <row r="1201" spans="1:5">
      <c r="A1201" s="371">
        <v>27</v>
      </c>
      <c r="B1201" s="371" t="s">
        <v>91</v>
      </c>
      <c r="C1201" s="371">
        <v>2024</v>
      </c>
      <c r="D1201" s="371" t="s">
        <v>63</v>
      </c>
      <c r="E1201" s="371">
        <v>26</v>
      </c>
    </row>
    <row r="1202" spans="1:5">
      <c r="A1202" s="371">
        <v>41</v>
      </c>
      <c r="B1202" s="371" t="s">
        <v>92</v>
      </c>
      <c r="C1202" s="371">
        <v>2024</v>
      </c>
      <c r="D1202" s="371" t="s">
        <v>63</v>
      </c>
      <c r="E1202" s="371">
        <v>12</v>
      </c>
    </row>
    <row r="1203" spans="1:5">
      <c r="A1203" s="371">
        <v>44</v>
      </c>
      <c r="B1203" s="371" t="s">
        <v>93</v>
      </c>
      <c r="C1203" s="371">
        <v>2024</v>
      </c>
      <c r="D1203" s="371" t="s">
        <v>63</v>
      </c>
      <c r="E1203" s="371">
        <v>25</v>
      </c>
    </row>
    <row r="1204" spans="1:5">
      <c r="A1204" s="371">
        <v>47</v>
      </c>
      <c r="B1204" s="371" t="s">
        <v>94</v>
      </c>
      <c r="C1204" s="371">
        <v>2024</v>
      </c>
      <c r="D1204" s="371" t="s">
        <v>63</v>
      </c>
      <c r="E1204" s="371">
        <v>22</v>
      </c>
    </row>
    <row r="1205" spans="1:5">
      <c r="A1205" s="371">
        <v>50</v>
      </c>
      <c r="B1205" s="371" t="s">
        <v>95</v>
      </c>
      <c r="C1205" s="371">
        <v>2024</v>
      </c>
      <c r="D1205" s="371" t="s">
        <v>63</v>
      </c>
      <c r="E1205" s="371">
        <v>30</v>
      </c>
    </row>
    <row r="1206" spans="1:5">
      <c r="A1206" s="371">
        <v>52</v>
      </c>
      <c r="B1206" s="371" t="s">
        <v>96</v>
      </c>
      <c r="C1206" s="371">
        <v>2024</v>
      </c>
      <c r="D1206" s="371" t="s">
        <v>63</v>
      </c>
      <c r="E1206" s="371">
        <v>19</v>
      </c>
    </row>
    <row r="1207" spans="1:5">
      <c r="A1207" s="371">
        <v>54</v>
      </c>
      <c r="B1207" s="371" t="s">
        <v>97</v>
      </c>
      <c r="C1207" s="371">
        <v>2024</v>
      </c>
      <c r="D1207" s="371" t="s">
        <v>63</v>
      </c>
      <c r="E1207" s="371">
        <v>29</v>
      </c>
    </row>
    <row r="1208" spans="1:5">
      <c r="A1208" s="371">
        <v>63</v>
      </c>
      <c r="B1208" s="371" t="s">
        <v>98</v>
      </c>
      <c r="C1208" s="371">
        <v>2024</v>
      </c>
      <c r="D1208" s="371" t="s">
        <v>63</v>
      </c>
      <c r="E1208" s="371">
        <v>31</v>
      </c>
    </row>
    <row r="1209" spans="1:5">
      <c r="A1209" s="371">
        <v>66</v>
      </c>
      <c r="B1209" s="371" t="s">
        <v>99</v>
      </c>
      <c r="C1209" s="371">
        <v>2024</v>
      </c>
      <c r="D1209" s="371" t="s">
        <v>63</v>
      </c>
      <c r="E1209" s="371">
        <v>18</v>
      </c>
    </row>
    <row r="1210" spans="1:5">
      <c r="A1210" s="371">
        <v>68</v>
      </c>
      <c r="B1210" s="371" t="s">
        <v>100</v>
      </c>
      <c r="C1210" s="371">
        <v>2024</v>
      </c>
      <c r="D1210" s="371" t="s">
        <v>63</v>
      </c>
      <c r="E1210" s="371">
        <v>23</v>
      </c>
    </row>
    <row r="1211" spans="1:5">
      <c r="A1211" s="371">
        <v>70</v>
      </c>
      <c r="B1211" s="371" t="s">
        <v>101</v>
      </c>
      <c r="C1211" s="371">
        <v>2024</v>
      </c>
      <c r="D1211" s="371" t="s">
        <v>63</v>
      </c>
      <c r="E1211" s="371">
        <v>4</v>
      </c>
    </row>
    <row r="1212" spans="1:5">
      <c r="A1212" s="371">
        <v>73</v>
      </c>
      <c r="B1212" s="371" t="s">
        <v>102</v>
      </c>
      <c r="C1212" s="371">
        <v>2024</v>
      </c>
      <c r="D1212" s="371" t="s">
        <v>63</v>
      </c>
      <c r="E1212" s="371">
        <v>10</v>
      </c>
    </row>
    <row r="1213" spans="1:5">
      <c r="A1213" s="371">
        <v>76</v>
      </c>
      <c r="B1213" s="371" t="s">
        <v>103</v>
      </c>
      <c r="C1213" s="371">
        <v>2024</v>
      </c>
      <c r="D1213" s="371" t="s">
        <v>63</v>
      </c>
      <c r="E1213" s="371">
        <v>13</v>
      </c>
    </row>
    <row r="1214" spans="1:5">
      <c r="A1214" s="371">
        <v>81</v>
      </c>
      <c r="B1214" s="371" t="s">
        <v>104</v>
      </c>
      <c r="C1214" s="371">
        <v>2024</v>
      </c>
      <c r="D1214" s="371" t="s">
        <v>63</v>
      </c>
      <c r="E1214" s="371">
        <v>2</v>
      </c>
    </row>
    <row r="1215" spans="1:5">
      <c r="A1215" s="371">
        <v>85</v>
      </c>
      <c r="B1215" s="371" t="s">
        <v>105</v>
      </c>
      <c r="C1215" s="371">
        <v>2024</v>
      </c>
      <c r="D1215" s="371" t="s">
        <v>63</v>
      </c>
      <c r="E1215" s="371">
        <v>28</v>
      </c>
    </row>
    <row r="1216" spans="1:5">
      <c r="A1216" s="371">
        <v>86</v>
      </c>
      <c r="B1216" s="371" t="s">
        <v>106</v>
      </c>
      <c r="C1216" s="371">
        <v>2024</v>
      </c>
      <c r="D1216" s="371" t="s">
        <v>63</v>
      </c>
      <c r="E1216" s="371">
        <v>21</v>
      </c>
    </row>
    <row r="1217" spans="1:5">
      <c r="A1217" s="371">
        <v>88</v>
      </c>
      <c r="B1217" s="371" t="s">
        <v>107</v>
      </c>
      <c r="C1217" s="371">
        <v>2024</v>
      </c>
      <c r="D1217" s="371" t="s">
        <v>63</v>
      </c>
      <c r="E1217" s="371">
        <v>20</v>
      </c>
    </row>
    <row r="1218" spans="1:5">
      <c r="A1218" s="371">
        <v>91</v>
      </c>
      <c r="B1218" s="371" t="s">
        <v>108</v>
      </c>
      <c r="C1218" s="371">
        <v>2024</v>
      </c>
      <c r="D1218" s="371" t="s">
        <v>63</v>
      </c>
      <c r="E1218" s="371">
        <v>33</v>
      </c>
    </row>
    <row r="1219" spans="1:5">
      <c r="A1219" s="371">
        <v>94</v>
      </c>
      <c r="B1219" s="371" t="s">
        <v>109</v>
      </c>
      <c r="C1219" s="371">
        <v>2024</v>
      </c>
      <c r="D1219" s="371" t="s">
        <v>63</v>
      </c>
      <c r="E1219" s="371">
        <v>7</v>
      </c>
    </row>
    <row r="1220" spans="1:5">
      <c r="A1220" s="371">
        <v>95</v>
      </c>
      <c r="B1220" s="371" t="s">
        <v>110</v>
      </c>
      <c r="C1220" s="371">
        <v>2024</v>
      </c>
      <c r="D1220" s="371" t="s">
        <v>63</v>
      </c>
      <c r="E1220" s="371">
        <v>32</v>
      </c>
    </row>
    <row r="1221" spans="1:5">
      <c r="A1221" s="371">
        <v>97</v>
      </c>
      <c r="B1221" s="371" t="s">
        <v>111</v>
      </c>
      <c r="C1221" s="371">
        <v>2024</v>
      </c>
      <c r="D1221" s="371" t="s">
        <v>63</v>
      </c>
      <c r="E1221" s="371">
        <v>3</v>
      </c>
    </row>
    <row r="1222" spans="1:5">
      <c r="A1222" s="371">
        <v>99</v>
      </c>
      <c r="B1222" s="371" t="s">
        <v>112</v>
      </c>
      <c r="C1222" s="371">
        <v>2024</v>
      </c>
      <c r="D1222" s="371" t="s">
        <v>63</v>
      </c>
      <c r="E1222" s="371">
        <v>1</v>
      </c>
    </row>
    <row r="1223" spans="1:5">
      <c r="A1223" s="371">
        <v>5</v>
      </c>
      <c r="B1223" s="371" t="s">
        <v>79</v>
      </c>
      <c r="C1223" s="371">
        <v>2023</v>
      </c>
      <c r="D1223" s="371" t="s">
        <v>63</v>
      </c>
      <c r="E1223" s="371">
        <v>9</v>
      </c>
    </row>
    <row r="1224" spans="1:5">
      <c r="A1224" s="371">
        <v>8</v>
      </c>
      <c r="B1224" s="371" t="s">
        <v>81</v>
      </c>
      <c r="C1224" s="371">
        <v>2023</v>
      </c>
      <c r="D1224" s="371" t="s">
        <v>63</v>
      </c>
      <c r="E1224" s="371">
        <v>22</v>
      </c>
    </row>
    <row r="1225" spans="1:5">
      <c r="A1225" s="371">
        <v>11</v>
      </c>
      <c r="B1225" s="371" t="s">
        <v>82</v>
      </c>
      <c r="C1225" s="371">
        <v>2023</v>
      </c>
      <c r="D1225" s="371" t="s">
        <v>63</v>
      </c>
      <c r="E1225" s="371">
        <v>7</v>
      </c>
    </row>
    <row r="1226" spans="1:5">
      <c r="A1226" s="371">
        <v>13</v>
      </c>
      <c r="B1226" s="371" t="s">
        <v>83</v>
      </c>
      <c r="C1226" s="371">
        <v>2023</v>
      </c>
      <c r="D1226" s="371" t="s">
        <v>63</v>
      </c>
      <c r="E1226" s="371">
        <v>5</v>
      </c>
    </row>
    <row r="1227" spans="1:5">
      <c r="A1227" s="371">
        <v>15</v>
      </c>
      <c r="B1227" s="371" t="s">
        <v>84</v>
      </c>
      <c r="C1227" s="371">
        <v>2023</v>
      </c>
      <c r="D1227" s="371" t="s">
        <v>63</v>
      </c>
      <c r="E1227" s="371">
        <v>2</v>
      </c>
    </row>
    <row r="1228" spans="1:5">
      <c r="A1228" s="371">
        <v>17</v>
      </c>
      <c r="B1228" s="371" t="s">
        <v>85</v>
      </c>
      <c r="C1228" s="371">
        <v>2023</v>
      </c>
      <c r="D1228" s="371" t="s">
        <v>63</v>
      </c>
      <c r="E1228" s="371">
        <v>25</v>
      </c>
    </row>
    <row r="1229" spans="1:5">
      <c r="A1229" s="371">
        <v>18</v>
      </c>
      <c r="B1229" s="371" t="s">
        <v>86</v>
      </c>
      <c r="C1229" s="371">
        <v>2023</v>
      </c>
      <c r="D1229" s="371" t="s">
        <v>63</v>
      </c>
      <c r="E1229" s="371">
        <v>26</v>
      </c>
    </row>
    <row r="1230" spans="1:5">
      <c r="A1230" s="371">
        <v>19</v>
      </c>
      <c r="B1230" s="371" t="s">
        <v>87</v>
      </c>
      <c r="C1230" s="371">
        <v>2023</v>
      </c>
      <c r="D1230" s="371" t="s">
        <v>63</v>
      </c>
      <c r="E1230" s="371">
        <v>8</v>
      </c>
    </row>
    <row r="1231" spans="1:5">
      <c r="A1231" s="371">
        <v>20</v>
      </c>
      <c r="B1231" s="371" t="s">
        <v>88</v>
      </c>
      <c r="C1231" s="371">
        <v>2023</v>
      </c>
      <c r="D1231" s="371" t="s">
        <v>63</v>
      </c>
      <c r="E1231" s="371">
        <v>10</v>
      </c>
    </row>
    <row r="1232" spans="1:5">
      <c r="A1232" s="371">
        <v>23</v>
      </c>
      <c r="B1232" s="371" t="s">
        <v>89</v>
      </c>
      <c r="C1232" s="371">
        <v>2023</v>
      </c>
      <c r="D1232" s="371" t="s">
        <v>63</v>
      </c>
      <c r="E1232" s="371">
        <v>15</v>
      </c>
    </row>
    <row r="1233" spans="1:5">
      <c r="A1233" s="371">
        <v>25</v>
      </c>
      <c r="B1233" s="371" t="s">
        <v>90</v>
      </c>
      <c r="C1233" s="371">
        <v>2023</v>
      </c>
      <c r="D1233" s="371" t="s">
        <v>63</v>
      </c>
      <c r="E1233" s="371">
        <v>32</v>
      </c>
    </row>
    <row r="1234" spans="1:5">
      <c r="A1234" s="371">
        <v>27</v>
      </c>
      <c r="B1234" s="371" t="s">
        <v>91</v>
      </c>
      <c r="C1234" s="371">
        <v>2023</v>
      </c>
      <c r="D1234" s="371" t="s">
        <v>63</v>
      </c>
      <c r="E1234" s="371">
        <v>24</v>
      </c>
    </row>
    <row r="1235" spans="1:5">
      <c r="A1235" s="371">
        <v>41</v>
      </c>
      <c r="B1235" s="371" t="s">
        <v>92</v>
      </c>
      <c r="C1235" s="371">
        <v>2023</v>
      </c>
      <c r="D1235" s="371" t="s">
        <v>63</v>
      </c>
      <c r="E1235" s="371">
        <v>14</v>
      </c>
    </row>
    <row r="1236" spans="1:5">
      <c r="A1236" s="371">
        <v>44</v>
      </c>
      <c r="B1236" s="371" t="s">
        <v>93</v>
      </c>
      <c r="C1236" s="371">
        <v>2023</v>
      </c>
      <c r="D1236" s="371" t="s">
        <v>63</v>
      </c>
      <c r="E1236" s="371">
        <v>30</v>
      </c>
    </row>
    <row r="1237" spans="1:5">
      <c r="A1237" s="371">
        <v>47</v>
      </c>
      <c r="B1237" s="371" t="s">
        <v>94</v>
      </c>
      <c r="C1237" s="371">
        <v>2023</v>
      </c>
      <c r="D1237" s="371" t="s">
        <v>63</v>
      </c>
      <c r="E1237" s="371">
        <v>12</v>
      </c>
    </row>
    <row r="1238" spans="1:5">
      <c r="A1238" s="371">
        <v>50</v>
      </c>
      <c r="B1238" s="371" t="s">
        <v>95</v>
      </c>
      <c r="C1238" s="371">
        <v>2023</v>
      </c>
      <c r="D1238" s="371" t="s">
        <v>63</v>
      </c>
      <c r="E1238" s="371">
        <v>20</v>
      </c>
    </row>
    <row r="1239" spans="1:5">
      <c r="A1239" s="371">
        <v>52</v>
      </c>
      <c r="B1239" s="371" t="s">
        <v>96</v>
      </c>
      <c r="C1239" s="371">
        <v>2023</v>
      </c>
      <c r="D1239" s="371" t="s">
        <v>63</v>
      </c>
      <c r="E1239" s="371">
        <v>31</v>
      </c>
    </row>
    <row r="1240" spans="1:5">
      <c r="A1240" s="371">
        <v>54</v>
      </c>
      <c r="B1240" s="371" t="s">
        <v>97</v>
      </c>
      <c r="C1240" s="371">
        <v>2023</v>
      </c>
      <c r="D1240" s="371" t="s">
        <v>63</v>
      </c>
      <c r="E1240" s="371">
        <v>18</v>
      </c>
    </row>
    <row r="1241" spans="1:5">
      <c r="A1241" s="371">
        <v>63</v>
      </c>
      <c r="B1241" s="371" t="s">
        <v>98</v>
      </c>
      <c r="C1241" s="371">
        <v>2023</v>
      </c>
      <c r="D1241" s="371" t="s">
        <v>63</v>
      </c>
      <c r="E1241" s="371">
        <v>16</v>
      </c>
    </row>
    <row r="1242" spans="1:5">
      <c r="A1242" s="371">
        <v>66</v>
      </c>
      <c r="B1242" s="371" t="s">
        <v>99</v>
      </c>
      <c r="C1242" s="371">
        <v>2023</v>
      </c>
      <c r="D1242" s="371" t="s">
        <v>63</v>
      </c>
      <c r="E1242" s="371">
        <v>29</v>
      </c>
    </row>
    <row r="1243" spans="1:5">
      <c r="A1243" s="371">
        <v>68</v>
      </c>
      <c r="B1243" s="371" t="s">
        <v>100</v>
      </c>
      <c r="C1243" s="371">
        <v>2023</v>
      </c>
      <c r="D1243" s="371" t="s">
        <v>63</v>
      </c>
      <c r="E1243" s="371">
        <v>11</v>
      </c>
    </row>
    <row r="1244" spans="1:5">
      <c r="A1244" s="371">
        <v>70</v>
      </c>
      <c r="B1244" s="371" t="s">
        <v>101</v>
      </c>
      <c r="C1244" s="371">
        <v>2023</v>
      </c>
      <c r="D1244" s="371" t="s">
        <v>63</v>
      </c>
      <c r="E1244" s="371">
        <v>19</v>
      </c>
    </row>
    <row r="1245" spans="1:5">
      <c r="A1245" s="371">
        <v>73</v>
      </c>
      <c r="B1245" s="371" t="s">
        <v>102</v>
      </c>
      <c r="C1245" s="371">
        <v>2023</v>
      </c>
      <c r="D1245" s="371" t="s">
        <v>63</v>
      </c>
      <c r="E1245" s="371">
        <v>23</v>
      </c>
    </row>
    <row r="1246" spans="1:5">
      <c r="A1246" s="371">
        <v>76</v>
      </c>
      <c r="B1246" s="371" t="s">
        <v>103</v>
      </c>
      <c r="C1246" s="371">
        <v>2023</v>
      </c>
      <c r="D1246" s="371" t="s">
        <v>63</v>
      </c>
      <c r="E1246" s="371">
        <v>21</v>
      </c>
    </row>
    <row r="1247" spans="1:5">
      <c r="A1247" s="371">
        <v>81</v>
      </c>
      <c r="B1247" s="371" t="s">
        <v>104</v>
      </c>
      <c r="C1247" s="371">
        <v>2023</v>
      </c>
      <c r="D1247" s="371" t="s">
        <v>63</v>
      </c>
      <c r="E1247" s="371">
        <v>3</v>
      </c>
    </row>
    <row r="1248" spans="1:5">
      <c r="A1248" s="371">
        <v>85</v>
      </c>
      <c r="B1248" s="371" t="s">
        <v>105</v>
      </c>
      <c r="C1248" s="371">
        <v>2023</v>
      </c>
      <c r="D1248" s="371" t="s">
        <v>63</v>
      </c>
      <c r="E1248" s="371">
        <v>27</v>
      </c>
    </row>
    <row r="1249" spans="1:5">
      <c r="A1249" s="371">
        <v>86</v>
      </c>
      <c r="B1249" s="371" t="s">
        <v>106</v>
      </c>
      <c r="C1249" s="371">
        <v>2023</v>
      </c>
      <c r="D1249" s="371" t="s">
        <v>63</v>
      </c>
      <c r="E1249" s="371">
        <v>6</v>
      </c>
    </row>
    <row r="1250" spans="1:5">
      <c r="A1250" s="371">
        <v>88</v>
      </c>
      <c r="B1250" s="371" t="s">
        <v>107</v>
      </c>
      <c r="C1250" s="371">
        <v>2023</v>
      </c>
      <c r="D1250" s="371" t="s">
        <v>63</v>
      </c>
      <c r="E1250" s="371">
        <v>1</v>
      </c>
    </row>
    <row r="1251" spans="1:5">
      <c r="A1251" s="371">
        <v>91</v>
      </c>
      <c r="B1251" s="371" t="s">
        <v>108</v>
      </c>
      <c r="C1251" s="371">
        <v>2023</v>
      </c>
      <c r="D1251" s="371" t="s">
        <v>63</v>
      </c>
      <c r="E1251" s="371">
        <v>28</v>
      </c>
    </row>
    <row r="1252" spans="1:5">
      <c r="A1252" s="371">
        <v>94</v>
      </c>
      <c r="B1252" s="371" t="s">
        <v>109</v>
      </c>
      <c r="C1252" s="371">
        <v>2023</v>
      </c>
      <c r="D1252" s="371" t="s">
        <v>63</v>
      </c>
      <c r="E1252" s="371">
        <v>13</v>
      </c>
    </row>
    <row r="1253" spans="1:5">
      <c r="A1253" s="371">
        <v>95</v>
      </c>
      <c r="B1253" s="371" t="s">
        <v>110</v>
      </c>
      <c r="C1253" s="371">
        <v>2023</v>
      </c>
      <c r="D1253" s="371" t="s">
        <v>63</v>
      </c>
      <c r="E1253" s="371">
        <v>33</v>
      </c>
    </row>
    <row r="1254" spans="1:5">
      <c r="A1254" s="371">
        <v>97</v>
      </c>
      <c r="B1254" s="371" t="s">
        <v>111</v>
      </c>
      <c r="C1254" s="371">
        <v>2023</v>
      </c>
      <c r="D1254" s="371" t="s">
        <v>63</v>
      </c>
      <c r="E1254" s="371">
        <v>17</v>
      </c>
    </row>
    <row r="1255" spans="1:5">
      <c r="A1255" s="371">
        <v>99</v>
      </c>
      <c r="B1255" s="371" t="s">
        <v>112</v>
      </c>
      <c r="C1255" s="371">
        <v>2023</v>
      </c>
      <c r="D1255" s="371" t="s">
        <v>63</v>
      </c>
      <c r="E1255" s="371">
        <v>4</v>
      </c>
    </row>
    <row r="1256" spans="1:5">
      <c r="A1256" s="371">
        <v>5</v>
      </c>
      <c r="B1256" s="371" t="s">
        <v>79</v>
      </c>
      <c r="C1256" s="371">
        <v>2024</v>
      </c>
      <c r="D1256" s="371" t="s">
        <v>64</v>
      </c>
      <c r="E1256" s="371">
        <v>30</v>
      </c>
    </row>
    <row r="1257" spans="1:5">
      <c r="A1257" s="371">
        <v>8</v>
      </c>
      <c r="B1257" s="371" t="s">
        <v>81</v>
      </c>
      <c r="C1257" s="371">
        <v>2024</v>
      </c>
      <c r="D1257" s="371" t="s">
        <v>64</v>
      </c>
      <c r="E1257" s="371">
        <v>24</v>
      </c>
    </row>
    <row r="1258" spans="1:5">
      <c r="A1258" s="371">
        <v>11</v>
      </c>
      <c r="B1258" s="371" t="s">
        <v>82</v>
      </c>
      <c r="C1258" s="371">
        <v>2024</v>
      </c>
      <c r="D1258" s="371" t="s">
        <v>64</v>
      </c>
      <c r="E1258" s="371">
        <v>27</v>
      </c>
    </row>
    <row r="1259" spans="1:5">
      <c r="A1259" s="371">
        <v>13</v>
      </c>
      <c r="B1259" s="371" t="s">
        <v>83</v>
      </c>
      <c r="C1259" s="371">
        <v>2024</v>
      </c>
      <c r="D1259" s="371" t="s">
        <v>64</v>
      </c>
      <c r="E1259" s="371">
        <v>23</v>
      </c>
    </row>
    <row r="1260" spans="1:5">
      <c r="A1260" s="371">
        <v>15</v>
      </c>
      <c r="B1260" s="371" t="s">
        <v>84</v>
      </c>
      <c r="C1260" s="371">
        <v>2024</v>
      </c>
      <c r="D1260" s="371" t="s">
        <v>64</v>
      </c>
      <c r="E1260" s="371">
        <v>28</v>
      </c>
    </row>
    <row r="1261" spans="1:5">
      <c r="A1261" s="371">
        <v>17</v>
      </c>
      <c r="B1261" s="371" t="s">
        <v>85</v>
      </c>
      <c r="C1261" s="371">
        <v>2024</v>
      </c>
      <c r="D1261" s="371" t="s">
        <v>64</v>
      </c>
      <c r="E1261" s="371">
        <v>33</v>
      </c>
    </row>
    <row r="1262" spans="1:5">
      <c r="A1262" s="371">
        <v>18</v>
      </c>
      <c r="B1262" s="371" t="s">
        <v>86</v>
      </c>
      <c r="C1262" s="371">
        <v>2024</v>
      </c>
      <c r="D1262" s="371" t="s">
        <v>64</v>
      </c>
      <c r="E1262" s="371">
        <v>13</v>
      </c>
    </row>
    <row r="1263" spans="1:5">
      <c r="A1263" s="371">
        <v>19</v>
      </c>
      <c r="B1263" s="371" t="s">
        <v>87</v>
      </c>
      <c r="C1263" s="371">
        <v>2024</v>
      </c>
      <c r="D1263" s="371" t="s">
        <v>64</v>
      </c>
      <c r="E1263" s="371">
        <v>8</v>
      </c>
    </row>
    <row r="1264" spans="1:5">
      <c r="A1264" s="371">
        <v>20</v>
      </c>
      <c r="B1264" s="371" t="s">
        <v>88</v>
      </c>
      <c r="C1264" s="371">
        <v>2024</v>
      </c>
      <c r="D1264" s="371" t="s">
        <v>64</v>
      </c>
      <c r="E1264" s="371">
        <v>10</v>
      </c>
    </row>
    <row r="1265" spans="1:5">
      <c r="A1265" s="371">
        <v>23</v>
      </c>
      <c r="B1265" s="371" t="s">
        <v>89</v>
      </c>
      <c r="C1265" s="371">
        <v>2024</v>
      </c>
      <c r="D1265" s="371" t="s">
        <v>64</v>
      </c>
      <c r="E1265" s="371">
        <v>19</v>
      </c>
    </row>
    <row r="1266" spans="1:5">
      <c r="A1266" s="371">
        <v>25</v>
      </c>
      <c r="B1266" s="371" t="s">
        <v>90</v>
      </c>
      <c r="C1266" s="371">
        <v>2024</v>
      </c>
      <c r="D1266" s="371" t="s">
        <v>64</v>
      </c>
      <c r="E1266" s="371">
        <v>12</v>
      </c>
    </row>
    <row r="1267" spans="1:5">
      <c r="A1267" s="371">
        <v>27</v>
      </c>
      <c r="B1267" s="371" t="s">
        <v>91</v>
      </c>
      <c r="C1267" s="371">
        <v>2024</v>
      </c>
      <c r="D1267" s="371" t="s">
        <v>64</v>
      </c>
      <c r="E1267" s="371">
        <v>5</v>
      </c>
    </row>
    <row r="1268" spans="1:5">
      <c r="A1268" s="371">
        <v>41</v>
      </c>
      <c r="B1268" s="371" t="s">
        <v>92</v>
      </c>
      <c r="C1268" s="371">
        <v>2024</v>
      </c>
      <c r="D1268" s="371" t="s">
        <v>64</v>
      </c>
      <c r="E1268" s="371">
        <v>9</v>
      </c>
    </row>
    <row r="1269" spans="1:5">
      <c r="A1269" s="371">
        <v>44</v>
      </c>
      <c r="B1269" s="371" t="s">
        <v>93</v>
      </c>
      <c r="C1269" s="371">
        <v>2024</v>
      </c>
      <c r="D1269" s="371" t="s">
        <v>64</v>
      </c>
      <c r="E1269" s="371">
        <v>4</v>
      </c>
    </row>
    <row r="1270" spans="1:5">
      <c r="A1270" s="371">
        <v>47</v>
      </c>
      <c r="B1270" s="371" t="s">
        <v>94</v>
      </c>
      <c r="C1270" s="371">
        <v>2024</v>
      </c>
      <c r="D1270" s="371" t="s">
        <v>64</v>
      </c>
      <c r="E1270" s="371">
        <v>3</v>
      </c>
    </row>
    <row r="1271" spans="1:5">
      <c r="A1271" s="371">
        <v>50</v>
      </c>
      <c r="B1271" s="371" t="s">
        <v>95</v>
      </c>
      <c r="C1271" s="371">
        <v>2024</v>
      </c>
      <c r="D1271" s="371" t="s">
        <v>64</v>
      </c>
      <c r="E1271" s="371">
        <v>20</v>
      </c>
    </row>
    <row r="1272" spans="1:5">
      <c r="A1272" s="371">
        <v>52</v>
      </c>
      <c r="B1272" s="371" t="s">
        <v>96</v>
      </c>
      <c r="C1272" s="371">
        <v>2024</v>
      </c>
      <c r="D1272" s="371" t="s">
        <v>64</v>
      </c>
      <c r="E1272" s="371">
        <v>6</v>
      </c>
    </row>
    <row r="1273" spans="1:5">
      <c r="A1273" s="371">
        <v>54</v>
      </c>
      <c r="B1273" s="371" t="s">
        <v>97</v>
      </c>
      <c r="C1273" s="371">
        <v>2024</v>
      </c>
      <c r="D1273" s="371" t="s">
        <v>64</v>
      </c>
      <c r="E1273" s="371">
        <v>11</v>
      </c>
    </row>
    <row r="1274" spans="1:5">
      <c r="A1274" s="371">
        <v>63</v>
      </c>
      <c r="B1274" s="371" t="s">
        <v>98</v>
      </c>
      <c r="C1274" s="371">
        <v>2024</v>
      </c>
      <c r="D1274" s="371" t="s">
        <v>64</v>
      </c>
      <c r="E1274" s="371">
        <v>32</v>
      </c>
    </row>
    <row r="1275" spans="1:5">
      <c r="A1275" s="371">
        <v>66</v>
      </c>
      <c r="B1275" s="371" t="s">
        <v>99</v>
      </c>
      <c r="C1275" s="371">
        <v>2024</v>
      </c>
      <c r="D1275" s="371" t="s">
        <v>64</v>
      </c>
      <c r="E1275" s="371">
        <v>29</v>
      </c>
    </row>
    <row r="1276" spans="1:5">
      <c r="A1276" s="371">
        <v>68</v>
      </c>
      <c r="B1276" s="371" t="s">
        <v>100</v>
      </c>
      <c r="C1276" s="371">
        <v>2024</v>
      </c>
      <c r="D1276" s="371" t="s">
        <v>64</v>
      </c>
      <c r="E1276" s="371">
        <v>31</v>
      </c>
    </row>
    <row r="1277" spans="1:5">
      <c r="A1277" s="371">
        <v>70</v>
      </c>
      <c r="B1277" s="371" t="s">
        <v>101</v>
      </c>
      <c r="C1277" s="371">
        <v>2024</v>
      </c>
      <c r="D1277" s="371" t="s">
        <v>64</v>
      </c>
      <c r="E1277" s="371">
        <v>14</v>
      </c>
    </row>
    <row r="1278" spans="1:5">
      <c r="A1278" s="371">
        <v>73</v>
      </c>
      <c r="B1278" s="371" t="s">
        <v>102</v>
      </c>
      <c r="C1278" s="371">
        <v>2024</v>
      </c>
      <c r="D1278" s="371" t="s">
        <v>64</v>
      </c>
      <c r="E1278" s="371">
        <v>21</v>
      </c>
    </row>
    <row r="1279" spans="1:5">
      <c r="A1279" s="371">
        <v>76</v>
      </c>
      <c r="B1279" s="371" t="s">
        <v>103</v>
      </c>
      <c r="C1279" s="371">
        <v>2024</v>
      </c>
      <c r="D1279" s="371" t="s">
        <v>64</v>
      </c>
      <c r="E1279" s="371">
        <v>26</v>
      </c>
    </row>
    <row r="1280" spans="1:5">
      <c r="A1280" s="371">
        <v>81</v>
      </c>
      <c r="B1280" s="371" t="s">
        <v>104</v>
      </c>
      <c r="C1280" s="371">
        <v>2024</v>
      </c>
      <c r="D1280" s="371" t="s">
        <v>64</v>
      </c>
      <c r="E1280" s="371">
        <v>25</v>
      </c>
    </row>
    <row r="1281" spans="1:5">
      <c r="A1281" s="371">
        <v>85</v>
      </c>
      <c r="B1281" s="371" t="s">
        <v>105</v>
      </c>
      <c r="C1281" s="371">
        <v>2024</v>
      </c>
      <c r="D1281" s="371" t="s">
        <v>64</v>
      </c>
      <c r="E1281" s="371">
        <v>22</v>
      </c>
    </row>
    <row r="1282" spans="1:5">
      <c r="A1282" s="371">
        <v>86</v>
      </c>
      <c r="B1282" s="371" t="s">
        <v>106</v>
      </c>
      <c r="C1282" s="371">
        <v>2024</v>
      </c>
      <c r="D1282" s="371" t="s">
        <v>64</v>
      </c>
      <c r="E1282" s="371">
        <v>7</v>
      </c>
    </row>
    <row r="1283" spans="1:5">
      <c r="A1283" s="371">
        <v>88</v>
      </c>
      <c r="B1283" s="371" t="s">
        <v>107</v>
      </c>
      <c r="C1283" s="371">
        <v>2024</v>
      </c>
      <c r="D1283" s="371" t="s">
        <v>64</v>
      </c>
      <c r="E1283" s="371">
        <v>18</v>
      </c>
    </row>
    <row r="1284" spans="1:5">
      <c r="A1284" s="371">
        <v>91</v>
      </c>
      <c r="B1284" s="371" t="s">
        <v>108</v>
      </c>
      <c r="C1284" s="371">
        <v>2024</v>
      </c>
      <c r="D1284" s="371" t="s">
        <v>64</v>
      </c>
      <c r="E1284" s="371">
        <v>16</v>
      </c>
    </row>
    <row r="1285" spans="1:5">
      <c r="A1285" s="371">
        <v>94</v>
      </c>
      <c r="B1285" s="371" t="s">
        <v>109</v>
      </c>
      <c r="C1285" s="371">
        <v>2024</v>
      </c>
      <c r="D1285" s="371" t="s">
        <v>64</v>
      </c>
      <c r="E1285" s="371">
        <v>1</v>
      </c>
    </row>
    <row r="1286" spans="1:5">
      <c r="A1286" s="371">
        <v>95</v>
      </c>
      <c r="B1286" s="371" t="s">
        <v>110</v>
      </c>
      <c r="C1286" s="371">
        <v>2024</v>
      </c>
      <c r="D1286" s="371" t="s">
        <v>64</v>
      </c>
      <c r="E1286" s="371">
        <v>15</v>
      </c>
    </row>
    <row r="1287" spans="1:5">
      <c r="A1287" s="371">
        <v>97</v>
      </c>
      <c r="B1287" s="371" t="s">
        <v>111</v>
      </c>
      <c r="C1287" s="371">
        <v>2024</v>
      </c>
      <c r="D1287" s="371" t="s">
        <v>64</v>
      </c>
      <c r="E1287" s="371">
        <v>17</v>
      </c>
    </row>
    <row r="1288" spans="1:5">
      <c r="A1288" s="371">
        <v>99</v>
      </c>
      <c r="B1288" s="371" t="s">
        <v>112</v>
      </c>
      <c r="C1288" s="371">
        <v>2024</v>
      </c>
      <c r="D1288" s="371" t="s">
        <v>64</v>
      </c>
      <c r="E1288" s="371">
        <v>2</v>
      </c>
    </row>
    <row r="1289" spans="1:5">
      <c r="A1289" s="371">
        <v>5</v>
      </c>
      <c r="B1289" s="371" t="s">
        <v>79</v>
      </c>
      <c r="C1289" s="371">
        <v>2023</v>
      </c>
      <c r="D1289" s="371" t="s">
        <v>64</v>
      </c>
      <c r="E1289" s="371">
        <v>33</v>
      </c>
    </row>
    <row r="1290" spans="1:5">
      <c r="A1290" s="371">
        <v>8</v>
      </c>
      <c r="B1290" s="371" t="s">
        <v>81</v>
      </c>
      <c r="C1290" s="371">
        <v>2023</v>
      </c>
      <c r="D1290" s="371" t="s">
        <v>64</v>
      </c>
      <c r="E1290" s="371">
        <v>17</v>
      </c>
    </row>
    <row r="1291" spans="1:5">
      <c r="A1291" s="371">
        <v>11</v>
      </c>
      <c r="B1291" s="371" t="s">
        <v>82</v>
      </c>
      <c r="C1291" s="371">
        <v>2023</v>
      </c>
      <c r="D1291" s="371" t="s">
        <v>64</v>
      </c>
      <c r="E1291" s="371">
        <v>24</v>
      </c>
    </row>
    <row r="1292" spans="1:5">
      <c r="A1292" s="371">
        <v>13</v>
      </c>
      <c r="B1292" s="371" t="s">
        <v>83</v>
      </c>
      <c r="C1292" s="371">
        <v>2023</v>
      </c>
      <c r="D1292" s="371" t="s">
        <v>64</v>
      </c>
      <c r="E1292" s="371">
        <v>12</v>
      </c>
    </row>
    <row r="1293" spans="1:5">
      <c r="A1293" s="371">
        <v>15</v>
      </c>
      <c r="B1293" s="371" t="s">
        <v>84</v>
      </c>
      <c r="C1293" s="371">
        <v>2023</v>
      </c>
      <c r="D1293" s="371" t="s">
        <v>64</v>
      </c>
      <c r="E1293" s="371">
        <v>16</v>
      </c>
    </row>
    <row r="1294" spans="1:5">
      <c r="A1294" s="371">
        <v>17</v>
      </c>
      <c r="B1294" s="371" t="s">
        <v>85</v>
      </c>
      <c r="C1294" s="371">
        <v>2023</v>
      </c>
      <c r="D1294" s="371" t="s">
        <v>64</v>
      </c>
      <c r="E1294" s="371">
        <v>31</v>
      </c>
    </row>
    <row r="1295" spans="1:5">
      <c r="A1295" s="371">
        <v>18</v>
      </c>
      <c r="B1295" s="371" t="s">
        <v>86</v>
      </c>
      <c r="C1295" s="371">
        <v>2023</v>
      </c>
      <c r="D1295" s="371" t="s">
        <v>64</v>
      </c>
      <c r="E1295" s="371">
        <v>25</v>
      </c>
    </row>
    <row r="1296" spans="1:5">
      <c r="A1296" s="371">
        <v>19</v>
      </c>
      <c r="B1296" s="371" t="s">
        <v>87</v>
      </c>
      <c r="C1296" s="371">
        <v>2023</v>
      </c>
      <c r="D1296" s="371" t="s">
        <v>64</v>
      </c>
      <c r="E1296" s="371">
        <v>13</v>
      </c>
    </row>
    <row r="1297" spans="1:5">
      <c r="A1297" s="371">
        <v>20</v>
      </c>
      <c r="B1297" s="371" t="s">
        <v>88</v>
      </c>
      <c r="C1297" s="371">
        <v>2023</v>
      </c>
      <c r="D1297" s="371" t="s">
        <v>64</v>
      </c>
      <c r="E1297" s="371">
        <v>3</v>
      </c>
    </row>
    <row r="1298" spans="1:5">
      <c r="A1298" s="371">
        <v>23</v>
      </c>
      <c r="B1298" s="371" t="s">
        <v>89</v>
      </c>
      <c r="C1298" s="371">
        <v>2023</v>
      </c>
      <c r="D1298" s="371" t="s">
        <v>64</v>
      </c>
      <c r="E1298" s="371">
        <v>14</v>
      </c>
    </row>
    <row r="1299" spans="1:5">
      <c r="A1299" s="371">
        <v>25</v>
      </c>
      <c r="B1299" s="371" t="s">
        <v>90</v>
      </c>
      <c r="C1299" s="371">
        <v>2023</v>
      </c>
      <c r="D1299" s="371" t="s">
        <v>64</v>
      </c>
      <c r="E1299" s="371">
        <v>15</v>
      </c>
    </row>
    <row r="1300" spans="1:5">
      <c r="A1300" s="371">
        <v>27</v>
      </c>
      <c r="B1300" s="371" t="s">
        <v>91</v>
      </c>
      <c r="C1300" s="371">
        <v>2023</v>
      </c>
      <c r="D1300" s="371" t="s">
        <v>64</v>
      </c>
      <c r="E1300" s="371">
        <v>11</v>
      </c>
    </row>
    <row r="1301" spans="1:5">
      <c r="A1301" s="371">
        <v>41</v>
      </c>
      <c r="B1301" s="371" t="s">
        <v>92</v>
      </c>
      <c r="C1301" s="371">
        <v>2023</v>
      </c>
      <c r="D1301" s="371" t="s">
        <v>64</v>
      </c>
      <c r="E1301" s="371">
        <v>9</v>
      </c>
    </row>
    <row r="1302" spans="1:5">
      <c r="A1302" s="371">
        <v>44</v>
      </c>
      <c r="B1302" s="371" t="s">
        <v>93</v>
      </c>
      <c r="C1302" s="371">
        <v>2023</v>
      </c>
      <c r="D1302" s="371" t="s">
        <v>64</v>
      </c>
      <c r="E1302" s="371">
        <v>8</v>
      </c>
    </row>
    <row r="1303" spans="1:5">
      <c r="A1303" s="371">
        <v>47</v>
      </c>
      <c r="B1303" s="371" t="s">
        <v>94</v>
      </c>
      <c r="C1303" s="371">
        <v>2023</v>
      </c>
      <c r="D1303" s="371" t="s">
        <v>64</v>
      </c>
      <c r="E1303" s="371">
        <v>2</v>
      </c>
    </row>
    <row r="1304" spans="1:5">
      <c r="A1304" s="371">
        <v>50</v>
      </c>
      <c r="B1304" s="371" t="s">
        <v>95</v>
      </c>
      <c r="C1304" s="371">
        <v>2023</v>
      </c>
      <c r="D1304" s="371" t="s">
        <v>64</v>
      </c>
      <c r="E1304" s="371">
        <v>20</v>
      </c>
    </row>
    <row r="1305" spans="1:5">
      <c r="A1305" s="371">
        <v>52</v>
      </c>
      <c r="B1305" s="371" t="s">
        <v>96</v>
      </c>
      <c r="C1305" s="371">
        <v>2023</v>
      </c>
      <c r="D1305" s="371" t="s">
        <v>64</v>
      </c>
      <c r="E1305" s="371">
        <v>19</v>
      </c>
    </row>
    <row r="1306" spans="1:5">
      <c r="A1306" s="371">
        <v>54</v>
      </c>
      <c r="B1306" s="371" t="s">
        <v>97</v>
      </c>
      <c r="C1306" s="371">
        <v>2023</v>
      </c>
      <c r="D1306" s="371" t="s">
        <v>64</v>
      </c>
      <c r="E1306" s="371">
        <v>10</v>
      </c>
    </row>
    <row r="1307" spans="1:5">
      <c r="A1307" s="371">
        <v>63</v>
      </c>
      <c r="B1307" s="371" t="s">
        <v>98</v>
      </c>
      <c r="C1307" s="371">
        <v>2023</v>
      </c>
      <c r="D1307" s="371" t="s">
        <v>64</v>
      </c>
      <c r="E1307" s="371">
        <v>32</v>
      </c>
    </row>
    <row r="1308" spans="1:5">
      <c r="A1308" s="371">
        <v>66</v>
      </c>
      <c r="B1308" s="371" t="s">
        <v>99</v>
      </c>
      <c r="C1308" s="371">
        <v>2023</v>
      </c>
      <c r="D1308" s="371" t="s">
        <v>64</v>
      </c>
      <c r="E1308" s="371">
        <v>27</v>
      </c>
    </row>
    <row r="1309" spans="1:5">
      <c r="A1309" s="371">
        <v>68</v>
      </c>
      <c r="B1309" s="371" t="s">
        <v>100</v>
      </c>
      <c r="C1309" s="371">
        <v>2023</v>
      </c>
      <c r="D1309" s="371" t="s">
        <v>64</v>
      </c>
      <c r="E1309" s="371">
        <v>29</v>
      </c>
    </row>
    <row r="1310" spans="1:5">
      <c r="A1310" s="371">
        <v>70</v>
      </c>
      <c r="B1310" s="371" t="s">
        <v>101</v>
      </c>
      <c r="C1310" s="371">
        <v>2023</v>
      </c>
      <c r="D1310" s="371" t="s">
        <v>64</v>
      </c>
      <c r="E1310" s="371">
        <v>5</v>
      </c>
    </row>
    <row r="1311" spans="1:5">
      <c r="A1311" s="371">
        <v>73</v>
      </c>
      <c r="B1311" s="371" t="s">
        <v>102</v>
      </c>
      <c r="C1311" s="371">
        <v>2023</v>
      </c>
      <c r="D1311" s="371" t="s">
        <v>64</v>
      </c>
      <c r="E1311" s="371">
        <v>23</v>
      </c>
    </row>
    <row r="1312" spans="1:5">
      <c r="A1312" s="371">
        <v>76</v>
      </c>
      <c r="B1312" s="371" t="s">
        <v>103</v>
      </c>
      <c r="C1312" s="371">
        <v>2023</v>
      </c>
      <c r="D1312" s="371" t="s">
        <v>64</v>
      </c>
      <c r="E1312" s="371">
        <v>30</v>
      </c>
    </row>
    <row r="1313" spans="1:5">
      <c r="A1313" s="371">
        <v>81</v>
      </c>
      <c r="B1313" s="371" t="s">
        <v>104</v>
      </c>
      <c r="C1313" s="371">
        <v>2023</v>
      </c>
      <c r="D1313" s="371" t="s">
        <v>64</v>
      </c>
      <c r="E1313" s="371">
        <v>28</v>
      </c>
    </row>
    <row r="1314" spans="1:5">
      <c r="A1314" s="371">
        <v>85</v>
      </c>
      <c r="B1314" s="371" t="s">
        <v>105</v>
      </c>
      <c r="C1314" s="371">
        <v>2023</v>
      </c>
      <c r="D1314" s="371" t="s">
        <v>64</v>
      </c>
      <c r="E1314" s="371">
        <v>21</v>
      </c>
    </row>
    <row r="1315" spans="1:5">
      <c r="A1315" s="371">
        <v>86</v>
      </c>
      <c r="B1315" s="371" t="s">
        <v>106</v>
      </c>
      <c r="C1315" s="371">
        <v>2023</v>
      </c>
      <c r="D1315" s="371" t="s">
        <v>64</v>
      </c>
      <c r="E1315" s="371">
        <v>22</v>
      </c>
    </row>
    <row r="1316" spans="1:5">
      <c r="A1316" s="371">
        <v>88</v>
      </c>
      <c r="B1316" s="371" t="s">
        <v>107</v>
      </c>
      <c r="C1316" s="371">
        <v>2023</v>
      </c>
      <c r="D1316" s="371" t="s">
        <v>64</v>
      </c>
      <c r="E1316" s="371">
        <v>18</v>
      </c>
    </row>
    <row r="1317" spans="1:5">
      <c r="A1317" s="371">
        <v>91</v>
      </c>
      <c r="B1317" s="371" t="s">
        <v>108</v>
      </c>
      <c r="C1317" s="371">
        <v>2023</v>
      </c>
      <c r="D1317" s="371" t="s">
        <v>64</v>
      </c>
      <c r="E1317" s="371">
        <v>6</v>
      </c>
    </row>
    <row r="1318" spans="1:5">
      <c r="A1318" s="371">
        <v>94</v>
      </c>
      <c r="B1318" s="371" t="s">
        <v>109</v>
      </c>
      <c r="C1318" s="371">
        <v>2023</v>
      </c>
      <c r="D1318" s="371" t="s">
        <v>64</v>
      </c>
      <c r="E1318" s="371">
        <v>4</v>
      </c>
    </row>
    <row r="1319" spans="1:5">
      <c r="A1319" s="371">
        <v>95</v>
      </c>
      <c r="B1319" s="371" t="s">
        <v>110</v>
      </c>
      <c r="C1319" s="371">
        <v>2023</v>
      </c>
      <c r="D1319" s="371" t="s">
        <v>64</v>
      </c>
      <c r="E1319" s="371">
        <v>26</v>
      </c>
    </row>
    <row r="1320" spans="1:5">
      <c r="A1320" s="371">
        <v>97</v>
      </c>
      <c r="B1320" s="371" t="s">
        <v>111</v>
      </c>
      <c r="C1320" s="371">
        <v>2023</v>
      </c>
      <c r="D1320" s="371" t="s">
        <v>64</v>
      </c>
      <c r="E1320" s="371">
        <v>7</v>
      </c>
    </row>
    <row r="1321" spans="1:5">
      <c r="A1321" s="371">
        <v>99</v>
      </c>
      <c r="B1321" s="371" t="s">
        <v>112</v>
      </c>
      <c r="C1321" s="371">
        <v>2023</v>
      </c>
      <c r="D1321" s="371" t="s">
        <v>64</v>
      </c>
      <c r="E1321" s="371">
        <v>1</v>
      </c>
    </row>
    <row r="1322" spans="1:5">
      <c r="A1322" s="371">
        <v>5</v>
      </c>
      <c r="B1322" s="371" t="s">
        <v>79</v>
      </c>
      <c r="C1322" s="371">
        <v>2024</v>
      </c>
      <c r="D1322" s="371" t="s">
        <v>65</v>
      </c>
      <c r="E1322" s="371">
        <v>25</v>
      </c>
    </row>
    <row r="1323" spans="1:5">
      <c r="A1323" s="371">
        <v>8</v>
      </c>
      <c r="B1323" s="371" t="s">
        <v>81</v>
      </c>
      <c r="C1323" s="371">
        <v>2024</v>
      </c>
      <c r="D1323" s="371" t="s">
        <v>65</v>
      </c>
      <c r="E1323" s="371">
        <v>2</v>
      </c>
    </row>
    <row r="1324" spans="1:5">
      <c r="A1324" s="371">
        <v>11</v>
      </c>
      <c r="B1324" s="371" t="s">
        <v>82</v>
      </c>
      <c r="C1324" s="371">
        <v>2024</v>
      </c>
      <c r="D1324" s="371" t="s">
        <v>65</v>
      </c>
      <c r="E1324" s="371">
        <v>14</v>
      </c>
    </row>
    <row r="1325" spans="1:5">
      <c r="A1325" s="371">
        <v>13</v>
      </c>
      <c r="B1325" s="371" t="s">
        <v>83</v>
      </c>
      <c r="C1325" s="371">
        <v>2024</v>
      </c>
      <c r="D1325" s="371" t="s">
        <v>65</v>
      </c>
      <c r="E1325" s="371">
        <v>4</v>
      </c>
    </row>
    <row r="1326" spans="1:5">
      <c r="A1326" s="371">
        <v>15</v>
      </c>
      <c r="B1326" s="371" t="s">
        <v>84</v>
      </c>
      <c r="C1326" s="371">
        <v>2024</v>
      </c>
      <c r="D1326" s="371" t="s">
        <v>65</v>
      </c>
      <c r="E1326" s="371">
        <v>17</v>
      </c>
    </row>
    <row r="1327" spans="1:5">
      <c r="A1327" s="371">
        <v>17</v>
      </c>
      <c r="B1327" s="371" t="s">
        <v>85</v>
      </c>
      <c r="C1327" s="371">
        <v>2024</v>
      </c>
      <c r="D1327" s="371" t="s">
        <v>65</v>
      </c>
      <c r="E1327" s="371">
        <v>9</v>
      </c>
    </row>
    <row r="1328" spans="1:5">
      <c r="A1328" s="371">
        <v>18</v>
      </c>
      <c r="B1328" s="371" t="s">
        <v>86</v>
      </c>
      <c r="C1328" s="371">
        <v>2024</v>
      </c>
      <c r="D1328" s="371" t="s">
        <v>65</v>
      </c>
      <c r="E1328" s="371">
        <v>26</v>
      </c>
    </row>
    <row r="1329" spans="1:5">
      <c r="A1329" s="371">
        <v>19</v>
      </c>
      <c r="B1329" s="371" t="s">
        <v>87</v>
      </c>
      <c r="C1329" s="371">
        <v>2024</v>
      </c>
      <c r="D1329" s="371" t="s">
        <v>65</v>
      </c>
      <c r="E1329" s="371">
        <v>27</v>
      </c>
    </row>
    <row r="1330" spans="1:5">
      <c r="A1330" s="371">
        <v>20</v>
      </c>
      <c r="B1330" s="371" t="s">
        <v>88</v>
      </c>
      <c r="C1330" s="371">
        <v>2024</v>
      </c>
      <c r="D1330" s="371" t="s">
        <v>65</v>
      </c>
      <c r="E1330" s="371">
        <v>3</v>
      </c>
    </row>
    <row r="1331" spans="1:5">
      <c r="A1331" s="371">
        <v>23</v>
      </c>
      <c r="B1331" s="371" t="s">
        <v>89</v>
      </c>
      <c r="C1331" s="371">
        <v>2024</v>
      </c>
      <c r="D1331" s="371" t="s">
        <v>65</v>
      </c>
      <c r="E1331" s="371">
        <v>21</v>
      </c>
    </row>
    <row r="1332" spans="1:5">
      <c r="A1332" s="371">
        <v>25</v>
      </c>
      <c r="B1332" s="371" t="s">
        <v>90</v>
      </c>
      <c r="C1332" s="371">
        <v>2024</v>
      </c>
      <c r="D1332" s="371" t="s">
        <v>65</v>
      </c>
      <c r="E1332" s="371">
        <v>23</v>
      </c>
    </row>
    <row r="1333" spans="1:5">
      <c r="A1333" s="371">
        <v>27</v>
      </c>
      <c r="B1333" s="371" t="s">
        <v>91</v>
      </c>
      <c r="C1333" s="371">
        <v>2024</v>
      </c>
      <c r="D1333" s="371" t="s">
        <v>65</v>
      </c>
      <c r="E1333" s="371">
        <v>30</v>
      </c>
    </row>
    <row r="1334" spans="1:5">
      <c r="A1334" s="371">
        <v>41</v>
      </c>
      <c r="B1334" s="371" t="s">
        <v>92</v>
      </c>
      <c r="C1334" s="371">
        <v>2024</v>
      </c>
      <c r="D1334" s="371" t="s">
        <v>65</v>
      </c>
      <c r="E1334" s="371">
        <v>18</v>
      </c>
    </row>
    <row r="1335" spans="1:5">
      <c r="A1335" s="371">
        <v>44</v>
      </c>
      <c r="B1335" s="371" t="s">
        <v>93</v>
      </c>
      <c r="C1335" s="371">
        <v>2024</v>
      </c>
      <c r="D1335" s="371" t="s">
        <v>65</v>
      </c>
      <c r="E1335" s="371">
        <v>10</v>
      </c>
    </row>
    <row r="1336" spans="1:5">
      <c r="A1336" s="371">
        <v>47</v>
      </c>
      <c r="B1336" s="371" t="s">
        <v>94</v>
      </c>
      <c r="C1336" s="371">
        <v>2024</v>
      </c>
      <c r="D1336" s="371" t="s">
        <v>65</v>
      </c>
      <c r="E1336" s="371">
        <v>11</v>
      </c>
    </row>
    <row r="1337" spans="1:5">
      <c r="A1337" s="371">
        <v>50</v>
      </c>
      <c r="B1337" s="371" t="s">
        <v>95</v>
      </c>
      <c r="C1337" s="371">
        <v>2024</v>
      </c>
      <c r="D1337" s="371" t="s">
        <v>65</v>
      </c>
      <c r="E1337" s="371">
        <v>19</v>
      </c>
    </row>
    <row r="1338" spans="1:5">
      <c r="A1338" s="371">
        <v>52</v>
      </c>
      <c r="B1338" s="371" t="s">
        <v>96</v>
      </c>
      <c r="C1338" s="371">
        <v>2024</v>
      </c>
      <c r="D1338" s="371" t="s">
        <v>65</v>
      </c>
      <c r="E1338" s="371">
        <v>28</v>
      </c>
    </row>
    <row r="1339" spans="1:5">
      <c r="A1339" s="371">
        <v>54</v>
      </c>
      <c r="B1339" s="371" t="s">
        <v>97</v>
      </c>
      <c r="C1339" s="371">
        <v>2024</v>
      </c>
      <c r="D1339" s="371" t="s">
        <v>65</v>
      </c>
      <c r="E1339" s="371">
        <v>6</v>
      </c>
    </row>
    <row r="1340" spans="1:5">
      <c r="A1340" s="371">
        <v>63</v>
      </c>
      <c r="B1340" s="371" t="s">
        <v>98</v>
      </c>
      <c r="C1340" s="371">
        <v>2024</v>
      </c>
      <c r="D1340" s="371" t="s">
        <v>65</v>
      </c>
      <c r="E1340" s="371">
        <v>5</v>
      </c>
    </row>
    <row r="1341" spans="1:5">
      <c r="A1341" s="371">
        <v>66</v>
      </c>
      <c r="B1341" s="371" t="s">
        <v>99</v>
      </c>
      <c r="C1341" s="371">
        <v>2024</v>
      </c>
      <c r="D1341" s="371" t="s">
        <v>65</v>
      </c>
      <c r="E1341" s="371">
        <v>7</v>
      </c>
    </row>
    <row r="1342" spans="1:5">
      <c r="A1342" s="371">
        <v>68</v>
      </c>
      <c r="B1342" s="371" t="s">
        <v>100</v>
      </c>
      <c r="C1342" s="371">
        <v>2024</v>
      </c>
      <c r="D1342" s="371" t="s">
        <v>65</v>
      </c>
      <c r="E1342" s="371">
        <v>12</v>
      </c>
    </row>
    <row r="1343" spans="1:5">
      <c r="A1343" s="371">
        <v>70</v>
      </c>
      <c r="B1343" s="371" t="s">
        <v>101</v>
      </c>
      <c r="C1343" s="371">
        <v>2024</v>
      </c>
      <c r="D1343" s="371" t="s">
        <v>65</v>
      </c>
      <c r="E1343" s="371">
        <v>8</v>
      </c>
    </row>
    <row r="1344" spans="1:5">
      <c r="A1344" s="371">
        <v>73</v>
      </c>
      <c r="B1344" s="371" t="s">
        <v>102</v>
      </c>
      <c r="C1344" s="371">
        <v>2024</v>
      </c>
      <c r="D1344" s="371" t="s">
        <v>65</v>
      </c>
      <c r="E1344" s="371">
        <v>16</v>
      </c>
    </row>
    <row r="1345" spans="1:5">
      <c r="A1345" s="371">
        <v>76</v>
      </c>
      <c r="B1345" s="371" t="s">
        <v>103</v>
      </c>
      <c r="C1345" s="371">
        <v>2024</v>
      </c>
      <c r="D1345" s="371" t="s">
        <v>65</v>
      </c>
      <c r="E1345" s="371">
        <v>13</v>
      </c>
    </row>
    <row r="1346" spans="1:5">
      <c r="A1346" s="371">
        <v>81</v>
      </c>
      <c r="B1346" s="371" t="s">
        <v>104</v>
      </c>
      <c r="C1346" s="371">
        <v>2024</v>
      </c>
      <c r="D1346" s="371" t="s">
        <v>65</v>
      </c>
      <c r="E1346" s="371">
        <v>15</v>
      </c>
    </row>
    <row r="1347" spans="1:5">
      <c r="A1347" s="371">
        <v>85</v>
      </c>
      <c r="B1347" s="371" t="s">
        <v>105</v>
      </c>
      <c r="C1347" s="371">
        <v>2024</v>
      </c>
      <c r="D1347" s="371" t="s">
        <v>65</v>
      </c>
      <c r="E1347" s="371">
        <v>24</v>
      </c>
    </row>
    <row r="1348" spans="1:5">
      <c r="A1348" s="371">
        <v>86</v>
      </c>
      <c r="B1348" s="371" t="s">
        <v>106</v>
      </c>
      <c r="C1348" s="371">
        <v>2024</v>
      </c>
      <c r="D1348" s="371" t="s">
        <v>65</v>
      </c>
      <c r="E1348" s="371">
        <v>22</v>
      </c>
    </row>
    <row r="1349" spans="1:5">
      <c r="A1349" s="371">
        <v>88</v>
      </c>
      <c r="B1349" s="371" t="s">
        <v>107</v>
      </c>
      <c r="C1349" s="371">
        <v>2024</v>
      </c>
      <c r="D1349" s="371" t="s">
        <v>65</v>
      </c>
      <c r="E1349" s="371">
        <v>20</v>
      </c>
    </row>
    <row r="1350" spans="1:5">
      <c r="A1350" s="371">
        <v>91</v>
      </c>
      <c r="B1350" s="371" t="s">
        <v>108</v>
      </c>
      <c r="C1350" s="371">
        <v>2024</v>
      </c>
      <c r="D1350" s="371" t="s">
        <v>65</v>
      </c>
      <c r="E1350" s="371">
        <v>1</v>
      </c>
    </row>
    <row r="1351" spans="1:5">
      <c r="A1351" s="371">
        <v>94</v>
      </c>
      <c r="B1351" s="371" t="s">
        <v>109</v>
      </c>
      <c r="C1351" s="371">
        <v>2024</v>
      </c>
      <c r="D1351" s="371" t="s">
        <v>65</v>
      </c>
      <c r="E1351" s="371">
        <v>29</v>
      </c>
    </row>
    <row r="1352" spans="1:5">
      <c r="A1352" s="371">
        <v>95</v>
      </c>
      <c r="B1352" s="371" t="s">
        <v>110</v>
      </c>
      <c r="C1352" s="371">
        <v>2024</v>
      </c>
      <c r="D1352" s="371" t="s">
        <v>65</v>
      </c>
      <c r="E1352" s="371">
        <v>31</v>
      </c>
    </row>
    <row r="1353" spans="1:5">
      <c r="A1353" s="371">
        <v>97</v>
      </c>
      <c r="B1353" s="371" t="s">
        <v>111</v>
      </c>
      <c r="C1353" s="371">
        <v>2024</v>
      </c>
      <c r="D1353" s="371" t="s">
        <v>65</v>
      </c>
      <c r="E1353" s="371">
        <v>32</v>
      </c>
    </row>
    <row r="1354" spans="1:5">
      <c r="A1354" s="371">
        <v>99</v>
      </c>
      <c r="B1354" s="371" t="s">
        <v>112</v>
      </c>
      <c r="C1354" s="371">
        <v>2024</v>
      </c>
      <c r="D1354" s="371" t="s">
        <v>65</v>
      </c>
      <c r="E1354" s="371">
        <v>33</v>
      </c>
    </row>
    <row r="1355" spans="1:5">
      <c r="A1355" s="371">
        <v>5</v>
      </c>
      <c r="B1355" s="371" t="s">
        <v>79</v>
      </c>
      <c r="C1355" s="371">
        <v>2023</v>
      </c>
      <c r="D1355" s="371" t="s">
        <v>65</v>
      </c>
      <c r="E1355" s="371">
        <v>28</v>
      </c>
    </row>
    <row r="1356" spans="1:5">
      <c r="A1356" s="371">
        <v>8</v>
      </c>
      <c r="B1356" s="371" t="s">
        <v>81</v>
      </c>
      <c r="C1356" s="371">
        <v>2023</v>
      </c>
      <c r="D1356" s="371" t="s">
        <v>65</v>
      </c>
      <c r="E1356" s="371">
        <v>3</v>
      </c>
    </row>
    <row r="1357" spans="1:5">
      <c r="A1357" s="371">
        <v>11</v>
      </c>
      <c r="B1357" s="371" t="s">
        <v>82</v>
      </c>
      <c r="C1357" s="371">
        <v>2023</v>
      </c>
      <c r="D1357" s="371" t="s">
        <v>65</v>
      </c>
      <c r="E1357" s="371">
        <v>13</v>
      </c>
    </row>
    <row r="1358" spans="1:5">
      <c r="A1358" s="371">
        <v>13</v>
      </c>
      <c r="B1358" s="371" t="s">
        <v>83</v>
      </c>
      <c r="C1358" s="371">
        <v>2023</v>
      </c>
      <c r="D1358" s="371" t="s">
        <v>65</v>
      </c>
      <c r="E1358" s="371">
        <v>6</v>
      </c>
    </row>
    <row r="1359" spans="1:5">
      <c r="A1359" s="371">
        <v>15</v>
      </c>
      <c r="B1359" s="371" t="s">
        <v>84</v>
      </c>
      <c r="C1359" s="371">
        <v>2023</v>
      </c>
      <c r="D1359" s="371" t="s">
        <v>65</v>
      </c>
      <c r="E1359" s="371">
        <v>23</v>
      </c>
    </row>
    <row r="1360" spans="1:5">
      <c r="A1360" s="371">
        <v>17</v>
      </c>
      <c r="B1360" s="371" t="s">
        <v>85</v>
      </c>
      <c r="C1360" s="371">
        <v>2023</v>
      </c>
      <c r="D1360" s="371" t="s">
        <v>65</v>
      </c>
      <c r="E1360" s="371">
        <v>7</v>
      </c>
    </row>
    <row r="1361" spans="1:5">
      <c r="A1361" s="371">
        <v>18</v>
      </c>
      <c r="B1361" s="371" t="s">
        <v>86</v>
      </c>
      <c r="C1361" s="371">
        <v>2023</v>
      </c>
      <c r="D1361" s="371" t="s">
        <v>65</v>
      </c>
      <c r="E1361" s="371">
        <v>30</v>
      </c>
    </row>
    <row r="1362" spans="1:5">
      <c r="A1362" s="371">
        <v>19</v>
      </c>
      <c r="B1362" s="371" t="s">
        <v>87</v>
      </c>
      <c r="C1362" s="371">
        <v>2023</v>
      </c>
      <c r="D1362" s="371" t="s">
        <v>65</v>
      </c>
      <c r="E1362" s="371">
        <v>29</v>
      </c>
    </row>
    <row r="1363" spans="1:5">
      <c r="A1363" s="371">
        <v>20</v>
      </c>
      <c r="B1363" s="371" t="s">
        <v>88</v>
      </c>
      <c r="C1363" s="371">
        <v>2023</v>
      </c>
      <c r="D1363" s="371" t="s">
        <v>65</v>
      </c>
      <c r="E1363" s="371">
        <v>16</v>
      </c>
    </row>
    <row r="1364" spans="1:5">
      <c r="A1364" s="371">
        <v>23</v>
      </c>
      <c r="B1364" s="371" t="s">
        <v>89</v>
      </c>
      <c r="C1364" s="371">
        <v>2023</v>
      </c>
      <c r="D1364" s="371" t="s">
        <v>65</v>
      </c>
      <c r="E1364" s="371">
        <v>27</v>
      </c>
    </row>
    <row r="1365" spans="1:5">
      <c r="A1365" s="371">
        <v>25</v>
      </c>
      <c r="B1365" s="371" t="s">
        <v>90</v>
      </c>
      <c r="C1365" s="371">
        <v>2023</v>
      </c>
      <c r="D1365" s="371" t="s">
        <v>65</v>
      </c>
      <c r="E1365" s="371">
        <v>22</v>
      </c>
    </row>
    <row r="1366" spans="1:5">
      <c r="A1366" s="371">
        <v>27</v>
      </c>
      <c r="B1366" s="371" t="s">
        <v>91</v>
      </c>
      <c r="C1366" s="371">
        <v>2023</v>
      </c>
      <c r="D1366" s="371" t="s">
        <v>65</v>
      </c>
      <c r="E1366" s="371">
        <v>31</v>
      </c>
    </row>
    <row r="1367" spans="1:5">
      <c r="A1367" s="371">
        <v>41</v>
      </c>
      <c r="B1367" s="371" t="s">
        <v>92</v>
      </c>
      <c r="C1367" s="371">
        <v>2023</v>
      </c>
      <c r="D1367" s="371" t="s">
        <v>65</v>
      </c>
      <c r="E1367" s="371">
        <v>10</v>
      </c>
    </row>
    <row r="1368" spans="1:5">
      <c r="A1368" s="371">
        <v>44</v>
      </c>
      <c r="B1368" s="371" t="s">
        <v>93</v>
      </c>
      <c r="C1368" s="371">
        <v>2023</v>
      </c>
      <c r="D1368" s="371" t="s">
        <v>65</v>
      </c>
      <c r="E1368" s="371">
        <v>19</v>
      </c>
    </row>
    <row r="1369" spans="1:5">
      <c r="A1369" s="371">
        <v>47</v>
      </c>
      <c r="B1369" s="371" t="s">
        <v>94</v>
      </c>
      <c r="C1369" s="371">
        <v>2023</v>
      </c>
      <c r="D1369" s="371" t="s">
        <v>65</v>
      </c>
      <c r="E1369" s="371">
        <v>25</v>
      </c>
    </row>
    <row r="1370" spans="1:5">
      <c r="A1370" s="371">
        <v>50</v>
      </c>
      <c r="B1370" s="371" t="s">
        <v>95</v>
      </c>
      <c r="C1370" s="371">
        <v>2023</v>
      </c>
      <c r="D1370" s="371" t="s">
        <v>65</v>
      </c>
      <c r="E1370" s="371">
        <v>20</v>
      </c>
    </row>
    <row r="1371" spans="1:5">
      <c r="A1371" s="371">
        <v>52</v>
      </c>
      <c r="B1371" s="371" t="s">
        <v>96</v>
      </c>
      <c r="C1371" s="371">
        <v>2023</v>
      </c>
      <c r="D1371" s="371" t="s">
        <v>65</v>
      </c>
      <c r="E1371" s="371">
        <v>14</v>
      </c>
    </row>
    <row r="1372" spans="1:5">
      <c r="A1372" s="371">
        <v>54</v>
      </c>
      <c r="B1372" s="371" t="s">
        <v>97</v>
      </c>
      <c r="C1372" s="371">
        <v>2023</v>
      </c>
      <c r="D1372" s="371" t="s">
        <v>65</v>
      </c>
      <c r="E1372" s="371">
        <v>5</v>
      </c>
    </row>
    <row r="1373" spans="1:5">
      <c r="A1373" s="371">
        <v>63</v>
      </c>
      <c r="B1373" s="371" t="s">
        <v>98</v>
      </c>
      <c r="C1373" s="371">
        <v>2023</v>
      </c>
      <c r="D1373" s="371" t="s">
        <v>65</v>
      </c>
      <c r="E1373" s="371">
        <v>2</v>
      </c>
    </row>
    <row r="1374" spans="1:5">
      <c r="A1374" s="371">
        <v>66</v>
      </c>
      <c r="B1374" s="371" t="s">
        <v>99</v>
      </c>
      <c r="C1374" s="371">
        <v>2023</v>
      </c>
      <c r="D1374" s="371" t="s">
        <v>65</v>
      </c>
      <c r="E1374" s="371">
        <v>4</v>
      </c>
    </row>
    <row r="1375" spans="1:5">
      <c r="A1375" s="371">
        <v>68</v>
      </c>
      <c r="B1375" s="371" t="s">
        <v>100</v>
      </c>
      <c r="C1375" s="371">
        <v>2023</v>
      </c>
      <c r="D1375" s="371" t="s">
        <v>65</v>
      </c>
      <c r="E1375" s="371">
        <v>11</v>
      </c>
    </row>
    <row r="1376" spans="1:5">
      <c r="A1376" s="371">
        <v>70</v>
      </c>
      <c r="B1376" s="371" t="s">
        <v>101</v>
      </c>
      <c r="C1376" s="371">
        <v>2023</v>
      </c>
      <c r="D1376" s="371" t="s">
        <v>65</v>
      </c>
      <c r="E1376" s="371">
        <v>9</v>
      </c>
    </row>
    <row r="1377" spans="1:5">
      <c r="A1377" s="371">
        <v>73</v>
      </c>
      <c r="B1377" s="371" t="s">
        <v>102</v>
      </c>
      <c r="C1377" s="371">
        <v>2023</v>
      </c>
      <c r="D1377" s="371" t="s">
        <v>65</v>
      </c>
      <c r="E1377" s="371">
        <v>8</v>
      </c>
    </row>
    <row r="1378" spans="1:5">
      <c r="A1378" s="371">
        <v>76</v>
      </c>
      <c r="B1378" s="371" t="s">
        <v>103</v>
      </c>
      <c r="C1378" s="371">
        <v>2023</v>
      </c>
      <c r="D1378" s="371" t="s">
        <v>65</v>
      </c>
      <c r="E1378" s="371">
        <v>15</v>
      </c>
    </row>
    <row r="1379" spans="1:5">
      <c r="A1379" s="371">
        <v>81</v>
      </c>
      <c r="B1379" s="371" t="s">
        <v>104</v>
      </c>
      <c r="C1379" s="371">
        <v>2023</v>
      </c>
      <c r="D1379" s="371" t="s">
        <v>65</v>
      </c>
      <c r="E1379" s="371">
        <v>18</v>
      </c>
    </row>
    <row r="1380" spans="1:5">
      <c r="A1380" s="371">
        <v>85</v>
      </c>
      <c r="B1380" s="371" t="s">
        <v>105</v>
      </c>
      <c r="C1380" s="371">
        <v>2023</v>
      </c>
      <c r="D1380" s="371" t="s">
        <v>65</v>
      </c>
      <c r="E1380" s="371">
        <v>24</v>
      </c>
    </row>
    <row r="1381" spans="1:5">
      <c r="A1381" s="371">
        <v>86</v>
      </c>
      <c r="B1381" s="371" t="s">
        <v>106</v>
      </c>
      <c r="C1381" s="371">
        <v>2023</v>
      </c>
      <c r="D1381" s="371" t="s">
        <v>65</v>
      </c>
      <c r="E1381" s="371">
        <v>21</v>
      </c>
    </row>
    <row r="1382" spans="1:5">
      <c r="A1382" s="371">
        <v>88</v>
      </c>
      <c r="B1382" s="371" t="s">
        <v>107</v>
      </c>
      <c r="C1382" s="371">
        <v>2023</v>
      </c>
      <c r="D1382" s="371" t="s">
        <v>65</v>
      </c>
      <c r="E1382" s="371">
        <v>1</v>
      </c>
    </row>
    <row r="1383" spans="1:5">
      <c r="A1383" s="371">
        <v>91</v>
      </c>
      <c r="B1383" s="371" t="s">
        <v>108</v>
      </c>
      <c r="C1383" s="371">
        <v>2023</v>
      </c>
      <c r="D1383" s="371" t="s">
        <v>65</v>
      </c>
      <c r="E1383" s="371">
        <v>12</v>
      </c>
    </row>
    <row r="1384" spans="1:5">
      <c r="A1384" s="371">
        <v>94</v>
      </c>
      <c r="B1384" s="371" t="s">
        <v>109</v>
      </c>
      <c r="C1384" s="371">
        <v>2023</v>
      </c>
      <c r="D1384" s="371" t="s">
        <v>65</v>
      </c>
      <c r="E1384" s="371">
        <v>17</v>
      </c>
    </row>
    <row r="1385" spans="1:5">
      <c r="A1385" s="371">
        <v>95</v>
      </c>
      <c r="B1385" s="371" t="s">
        <v>110</v>
      </c>
      <c r="C1385" s="371">
        <v>2023</v>
      </c>
      <c r="D1385" s="371" t="s">
        <v>65</v>
      </c>
      <c r="E1385" s="371">
        <v>26</v>
      </c>
    </row>
    <row r="1386" spans="1:5">
      <c r="A1386" s="371">
        <v>97</v>
      </c>
      <c r="B1386" s="371" t="s">
        <v>111</v>
      </c>
      <c r="C1386" s="371">
        <v>2023</v>
      </c>
      <c r="D1386" s="371" t="s">
        <v>65</v>
      </c>
      <c r="E1386" s="371">
        <v>33</v>
      </c>
    </row>
    <row r="1387" spans="1:5">
      <c r="A1387" s="371">
        <v>99</v>
      </c>
      <c r="B1387" s="371" t="s">
        <v>112</v>
      </c>
      <c r="C1387" s="371">
        <v>2023</v>
      </c>
      <c r="D1387" s="371" t="s">
        <v>65</v>
      </c>
      <c r="E1387" s="371">
        <v>32</v>
      </c>
    </row>
    <row r="1388" spans="1:5">
      <c r="A1388" s="371">
        <v>5</v>
      </c>
      <c r="B1388" s="371" t="s">
        <v>79</v>
      </c>
      <c r="C1388" s="371">
        <v>2024</v>
      </c>
      <c r="D1388" s="371" t="s">
        <v>66</v>
      </c>
      <c r="E1388" s="371">
        <v>27</v>
      </c>
    </row>
    <row r="1389" spans="1:5">
      <c r="A1389" s="371">
        <v>8</v>
      </c>
      <c r="B1389" s="371" t="s">
        <v>81</v>
      </c>
      <c r="C1389" s="371">
        <v>2024</v>
      </c>
      <c r="D1389" s="371" t="s">
        <v>66</v>
      </c>
      <c r="E1389" s="371">
        <v>26</v>
      </c>
    </row>
    <row r="1390" spans="1:5">
      <c r="A1390" s="371">
        <v>11</v>
      </c>
      <c r="B1390" s="371" t="s">
        <v>82</v>
      </c>
      <c r="C1390" s="371">
        <v>2024</v>
      </c>
      <c r="D1390" s="371" t="s">
        <v>66</v>
      </c>
      <c r="E1390" s="371">
        <v>13</v>
      </c>
    </row>
    <row r="1391" spans="1:5">
      <c r="A1391" s="371">
        <v>13</v>
      </c>
      <c r="B1391" s="371" t="s">
        <v>83</v>
      </c>
      <c r="C1391" s="371">
        <v>2024</v>
      </c>
      <c r="D1391" s="371" t="s">
        <v>66</v>
      </c>
      <c r="E1391" s="371">
        <v>28</v>
      </c>
    </row>
    <row r="1392" spans="1:5">
      <c r="A1392" s="371">
        <v>15</v>
      </c>
      <c r="B1392" s="371" t="s">
        <v>84</v>
      </c>
      <c r="C1392" s="371">
        <v>2024</v>
      </c>
      <c r="D1392" s="371" t="s">
        <v>66</v>
      </c>
      <c r="E1392" s="371">
        <v>20</v>
      </c>
    </row>
    <row r="1393" spans="1:5">
      <c r="A1393" s="371">
        <v>17</v>
      </c>
      <c r="B1393" s="371" t="s">
        <v>85</v>
      </c>
      <c r="C1393" s="371">
        <v>2024</v>
      </c>
      <c r="D1393" s="371" t="s">
        <v>66</v>
      </c>
      <c r="E1393" s="371">
        <v>31</v>
      </c>
    </row>
    <row r="1394" spans="1:5">
      <c r="A1394" s="371">
        <v>18</v>
      </c>
      <c r="B1394" s="371" t="s">
        <v>86</v>
      </c>
      <c r="C1394" s="371">
        <v>2024</v>
      </c>
      <c r="D1394" s="371" t="s">
        <v>66</v>
      </c>
      <c r="E1394" s="371">
        <v>15</v>
      </c>
    </row>
    <row r="1395" spans="1:5">
      <c r="A1395" s="371">
        <v>19</v>
      </c>
      <c r="B1395" s="371" t="s">
        <v>87</v>
      </c>
      <c r="C1395" s="371">
        <v>2024</v>
      </c>
      <c r="D1395" s="371" t="s">
        <v>66</v>
      </c>
      <c r="E1395" s="371">
        <v>1</v>
      </c>
    </row>
    <row r="1396" spans="1:5">
      <c r="A1396" s="371">
        <v>20</v>
      </c>
      <c r="B1396" s="371" t="s">
        <v>88</v>
      </c>
      <c r="C1396" s="371">
        <v>2024</v>
      </c>
      <c r="D1396" s="371" t="s">
        <v>66</v>
      </c>
      <c r="E1396" s="371">
        <v>7</v>
      </c>
    </row>
    <row r="1397" spans="1:5">
      <c r="A1397" s="371">
        <v>23</v>
      </c>
      <c r="B1397" s="371" t="s">
        <v>89</v>
      </c>
      <c r="C1397" s="371">
        <v>2024</v>
      </c>
      <c r="D1397" s="371" t="s">
        <v>66</v>
      </c>
      <c r="E1397" s="371">
        <v>30</v>
      </c>
    </row>
    <row r="1398" spans="1:5">
      <c r="A1398" s="371">
        <v>25</v>
      </c>
      <c r="B1398" s="371" t="s">
        <v>90</v>
      </c>
      <c r="C1398" s="371">
        <v>2024</v>
      </c>
      <c r="D1398" s="371" t="s">
        <v>66</v>
      </c>
      <c r="E1398" s="371">
        <v>18</v>
      </c>
    </row>
    <row r="1399" spans="1:5">
      <c r="A1399" s="371">
        <v>27</v>
      </c>
      <c r="B1399" s="371" t="s">
        <v>91</v>
      </c>
      <c r="C1399" s="371">
        <v>2024</v>
      </c>
      <c r="D1399" s="371" t="s">
        <v>66</v>
      </c>
      <c r="E1399" s="371">
        <v>4</v>
      </c>
    </row>
    <row r="1400" spans="1:5">
      <c r="A1400" s="371">
        <v>41</v>
      </c>
      <c r="B1400" s="371" t="s">
        <v>92</v>
      </c>
      <c r="C1400" s="371">
        <v>2024</v>
      </c>
      <c r="D1400" s="371" t="s">
        <v>66</v>
      </c>
      <c r="E1400" s="371">
        <v>11</v>
      </c>
    </row>
    <row r="1401" spans="1:5">
      <c r="A1401" s="371">
        <v>44</v>
      </c>
      <c r="B1401" s="371" t="s">
        <v>93</v>
      </c>
      <c r="C1401" s="371">
        <v>2024</v>
      </c>
      <c r="D1401" s="371" t="s">
        <v>66</v>
      </c>
      <c r="E1401" s="371">
        <v>2</v>
      </c>
    </row>
    <row r="1402" spans="1:5">
      <c r="A1402" s="371">
        <v>47</v>
      </c>
      <c r="B1402" s="371" t="s">
        <v>94</v>
      </c>
      <c r="C1402" s="371">
        <v>2024</v>
      </c>
      <c r="D1402" s="371" t="s">
        <v>66</v>
      </c>
      <c r="E1402" s="371">
        <v>16</v>
      </c>
    </row>
    <row r="1403" spans="1:5">
      <c r="A1403" s="371">
        <v>50</v>
      </c>
      <c r="B1403" s="371" t="s">
        <v>95</v>
      </c>
      <c r="C1403" s="371">
        <v>2024</v>
      </c>
      <c r="D1403" s="371" t="s">
        <v>66</v>
      </c>
      <c r="E1403" s="371">
        <v>29</v>
      </c>
    </row>
    <row r="1404" spans="1:5">
      <c r="A1404" s="371">
        <v>52</v>
      </c>
      <c r="B1404" s="371" t="s">
        <v>96</v>
      </c>
      <c r="C1404" s="371">
        <v>2024</v>
      </c>
      <c r="D1404" s="371" t="s">
        <v>66</v>
      </c>
      <c r="E1404" s="371">
        <v>10</v>
      </c>
    </row>
    <row r="1405" spans="1:5">
      <c r="A1405" s="371">
        <v>54</v>
      </c>
      <c r="B1405" s="371" t="s">
        <v>97</v>
      </c>
      <c r="C1405" s="371">
        <v>2024</v>
      </c>
      <c r="D1405" s="371" t="s">
        <v>66</v>
      </c>
      <c r="E1405" s="371">
        <v>3</v>
      </c>
    </row>
    <row r="1406" spans="1:5">
      <c r="A1406" s="371">
        <v>63</v>
      </c>
      <c r="B1406" s="371" t="s">
        <v>98</v>
      </c>
      <c r="C1406" s="371">
        <v>2024</v>
      </c>
      <c r="D1406" s="371" t="s">
        <v>66</v>
      </c>
      <c r="E1406" s="371">
        <v>14</v>
      </c>
    </row>
    <row r="1407" spans="1:5">
      <c r="A1407" s="371">
        <v>66</v>
      </c>
      <c r="B1407" s="371" t="s">
        <v>99</v>
      </c>
      <c r="C1407" s="371">
        <v>2024</v>
      </c>
      <c r="D1407" s="371" t="s">
        <v>66</v>
      </c>
      <c r="E1407" s="371">
        <v>32</v>
      </c>
    </row>
    <row r="1408" spans="1:5">
      <c r="A1408" s="371">
        <v>68</v>
      </c>
      <c r="B1408" s="371" t="s">
        <v>100</v>
      </c>
      <c r="C1408" s="371">
        <v>2024</v>
      </c>
      <c r="D1408" s="371" t="s">
        <v>66</v>
      </c>
      <c r="E1408" s="371">
        <v>12</v>
      </c>
    </row>
    <row r="1409" spans="1:5">
      <c r="A1409" s="371">
        <v>70</v>
      </c>
      <c r="B1409" s="371" t="s">
        <v>101</v>
      </c>
      <c r="C1409" s="371">
        <v>2024</v>
      </c>
      <c r="D1409" s="371" t="s">
        <v>66</v>
      </c>
      <c r="E1409" s="371">
        <v>21</v>
      </c>
    </row>
    <row r="1410" spans="1:5">
      <c r="A1410" s="371">
        <v>73</v>
      </c>
      <c r="B1410" s="371" t="s">
        <v>102</v>
      </c>
      <c r="C1410" s="371">
        <v>2024</v>
      </c>
      <c r="D1410" s="371" t="s">
        <v>66</v>
      </c>
      <c r="E1410" s="371">
        <v>17</v>
      </c>
    </row>
    <row r="1411" spans="1:5">
      <c r="A1411" s="371">
        <v>76</v>
      </c>
      <c r="B1411" s="371" t="s">
        <v>103</v>
      </c>
      <c r="C1411" s="371">
        <v>2024</v>
      </c>
      <c r="D1411" s="371" t="s">
        <v>66</v>
      </c>
      <c r="E1411" s="371">
        <v>22</v>
      </c>
    </row>
    <row r="1412" spans="1:5">
      <c r="A1412" s="371">
        <v>81</v>
      </c>
      <c r="B1412" s="371" t="s">
        <v>104</v>
      </c>
      <c r="C1412" s="371">
        <v>2024</v>
      </c>
      <c r="D1412" s="371" t="s">
        <v>66</v>
      </c>
      <c r="E1412" s="371">
        <v>24</v>
      </c>
    </row>
    <row r="1413" spans="1:5">
      <c r="A1413" s="371">
        <v>85</v>
      </c>
      <c r="B1413" s="371" t="s">
        <v>105</v>
      </c>
      <c r="C1413" s="371">
        <v>2024</v>
      </c>
      <c r="D1413" s="371" t="s">
        <v>66</v>
      </c>
      <c r="E1413" s="371">
        <v>25</v>
      </c>
    </row>
    <row r="1414" spans="1:5">
      <c r="A1414" s="371">
        <v>86</v>
      </c>
      <c r="B1414" s="371" t="s">
        <v>106</v>
      </c>
      <c r="C1414" s="371">
        <v>2024</v>
      </c>
      <c r="D1414" s="371" t="s">
        <v>66</v>
      </c>
      <c r="E1414" s="371">
        <v>19</v>
      </c>
    </row>
    <row r="1415" spans="1:5">
      <c r="A1415" s="371">
        <v>88</v>
      </c>
      <c r="B1415" s="371" t="s">
        <v>107</v>
      </c>
      <c r="C1415" s="371">
        <v>2024</v>
      </c>
      <c r="D1415" s="371" t="s">
        <v>66</v>
      </c>
      <c r="E1415" s="371">
        <v>33</v>
      </c>
    </row>
    <row r="1416" spans="1:5">
      <c r="A1416" s="371">
        <v>91</v>
      </c>
      <c r="B1416" s="371" t="s">
        <v>108</v>
      </c>
      <c r="C1416" s="371">
        <v>2024</v>
      </c>
      <c r="D1416" s="371" t="s">
        <v>66</v>
      </c>
      <c r="E1416" s="371">
        <v>23</v>
      </c>
    </row>
    <row r="1417" spans="1:5">
      <c r="A1417" s="371">
        <v>94</v>
      </c>
      <c r="B1417" s="371" t="s">
        <v>109</v>
      </c>
      <c r="C1417" s="371">
        <v>2024</v>
      </c>
      <c r="D1417" s="371" t="s">
        <v>66</v>
      </c>
      <c r="E1417" s="371">
        <v>6</v>
      </c>
    </row>
    <row r="1418" spans="1:5">
      <c r="A1418" s="371">
        <v>95</v>
      </c>
      <c r="B1418" s="371" t="s">
        <v>110</v>
      </c>
      <c r="C1418" s="371">
        <v>2024</v>
      </c>
      <c r="D1418" s="371" t="s">
        <v>66</v>
      </c>
      <c r="E1418" s="371">
        <v>8</v>
      </c>
    </row>
    <row r="1419" spans="1:5">
      <c r="A1419" s="371">
        <v>97</v>
      </c>
      <c r="B1419" s="371" t="s">
        <v>111</v>
      </c>
      <c r="C1419" s="371">
        <v>2024</v>
      </c>
      <c r="D1419" s="371" t="s">
        <v>66</v>
      </c>
      <c r="E1419" s="371">
        <v>9</v>
      </c>
    </row>
    <row r="1420" spans="1:5">
      <c r="A1420" s="371">
        <v>99</v>
      </c>
      <c r="B1420" s="371" t="s">
        <v>112</v>
      </c>
      <c r="C1420" s="371">
        <v>2024</v>
      </c>
      <c r="D1420" s="371" t="s">
        <v>66</v>
      </c>
      <c r="E1420" s="371">
        <v>5</v>
      </c>
    </row>
    <row r="1421" spans="1:5">
      <c r="A1421" s="371">
        <v>5</v>
      </c>
      <c r="B1421" s="371" t="s">
        <v>79</v>
      </c>
      <c r="C1421" s="371">
        <v>2023</v>
      </c>
      <c r="D1421" s="371" t="s">
        <v>66</v>
      </c>
      <c r="E1421" s="371">
        <v>28</v>
      </c>
    </row>
    <row r="1422" spans="1:5">
      <c r="A1422" s="371">
        <v>8</v>
      </c>
      <c r="B1422" s="371" t="s">
        <v>81</v>
      </c>
      <c r="C1422" s="371">
        <v>2023</v>
      </c>
      <c r="D1422" s="371" t="s">
        <v>66</v>
      </c>
      <c r="E1422" s="371">
        <v>31</v>
      </c>
    </row>
    <row r="1423" spans="1:5">
      <c r="A1423" s="371">
        <v>11</v>
      </c>
      <c r="B1423" s="371" t="s">
        <v>82</v>
      </c>
      <c r="C1423" s="371">
        <v>2023</v>
      </c>
      <c r="D1423" s="371" t="s">
        <v>66</v>
      </c>
      <c r="E1423" s="371">
        <v>24</v>
      </c>
    </row>
    <row r="1424" spans="1:5">
      <c r="A1424" s="371">
        <v>13</v>
      </c>
      <c r="B1424" s="371" t="s">
        <v>83</v>
      </c>
      <c r="C1424" s="371">
        <v>2023</v>
      </c>
      <c r="D1424" s="371" t="s">
        <v>66</v>
      </c>
      <c r="E1424" s="371">
        <v>17</v>
      </c>
    </row>
    <row r="1425" spans="1:5">
      <c r="A1425" s="371">
        <v>15</v>
      </c>
      <c r="B1425" s="371" t="s">
        <v>84</v>
      </c>
      <c r="C1425" s="371">
        <v>2023</v>
      </c>
      <c r="D1425" s="371" t="s">
        <v>66</v>
      </c>
      <c r="E1425" s="371">
        <v>15</v>
      </c>
    </row>
    <row r="1426" spans="1:5">
      <c r="A1426" s="371">
        <v>17</v>
      </c>
      <c r="B1426" s="371" t="s">
        <v>85</v>
      </c>
      <c r="C1426" s="371">
        <v>2023</v>
      </c>
      <c r="D1426" s="371" t="s">
        <v>66</v>
      </c>
      <c r="E1426" s="371">
        <v>30</v>
      </c>
    </row>
    <row r="1427" spans="1:5">
      <c r="A1427" s="371">
        <v>18</v>
      </c>
      <c r="B1427" s="371" t="s">
        <v>86</v>
      </c>
      <c r="C1427" s="371">
        <v>2023</v>
      </c>
      <c r="D1427" s="371" t="s">
        <v>66</v>
      </c>
      <c r="E1427" s="371">
        <v>26</v>
      </c>
    </row>
    <row r="1428" spans="1:5">
      <c r="A1428" s="371">
        <v>19</v>
      </c>
      <c r="B1428" s="371" t="s">
        <v>87</v>
      </c>
      <c r="C1428" s="371">
        <v>2023</v>
      </c>
      <c r="D1428" s="371" t="s">
        <v>66</v>
      </c>
      <c r="E1428" s="371">
        <v>3</v>
      </c>
    </row>
    <row r="1429" spans="1:5">
      <c r="A1429" s="371">
        <v>20</v>
      </c>
      <c r="B1429" s="371" t="s">
        <v>88</v>
      </c>
      <c r="C1429" s="371">
        <v>2023</v>
      </c>
      <c r="D1429" s="371" t="s">
        <v>66</v>
      </c>
      <c r="E1429" s="371">
        <v>16</v>
      </c>
    </row>
    <row r="1430" spans="1:5">
      <c r="A1430" s="371">
        <v>23</v>
      </c>
      <c r="B1430" s="371" t="s">
        <v>89</v>
      </c>
      <c r="C1430" s="371">
        <v>2023</v>
      </c>
      <c r="D1430" s="371" t="s">
        <v>66</v>
      </c>
      <c r="E1430" s="371">
        <v>33</v>
      </c>
    </row>
    <row r="1431" spans="1:5">
      <c r="A1431" s="371">
        <v>25</v>
      </c>
      <c r="B1431" s="371" t="s">
        <v>90</v>
      </c>
      <c r="C1431" s="371">
        <v>2023</v>
      </c>
      <c r="D1431" s="371" t="s">
        <v>66</v>
      </c>
      <c r="E1431" s="371">
        <v>12</v>
      </c>
    </row>
    <row r="1432" spans="1:5">
      <c r="A1432" s="371">
        <v>27</v>
      </c>
      <c r="B1432" s="371" t="s">
        <v>91</v>
      </c>
      <c r="C1432" s="371">
        <v>2023</v>
      </c>
      <c r="D1432" s="371" t="s">
        <v>66</v>
      </c>
      <c r="E1432" s="371">
        <v>2</v>
      </c>
    </row>
    <row r="1433" spans="1:5">
      <c r="A1433" s="371">
        <v>41</v>
      </c>
      <c r="B1433" s="371" t="s">
        <v>92</v>
      </c>
      <c r="C1433" s="371">
        <v>2023</v>
      </c>
      <c r="D1433" s="371" t="s">
        <v>66</v>
      </c>
      <c r="E1433" s="371">
        <v>18</v>
      </c>
    </row>
    <row r="1434" spans="1:5">
      <c r="A1434" s="371">
        <v>44</v>
      </c>
      <c r="B1434" s="371" t="s">
        <v>93</v>
      </c>
      <c r="C1434" s="371">
        <v>2023</v>
      </c>
      <c r="D1434" s="371" t="s">
        <v>66</v>
      </c>
      <c r="E1434" s="371">
        <v>10</v>
      </c>
    </row>
    <row r="1435" spans="1:5">
      <c r="A1435" s="371">
        <v>47</v>
      </c>
      <c r="B1435" s="371" t="s">
        <v>94</v>
      </c>
      <c r="C1435" s="371">
        <v>2023</v>
      </c>
      <c r="D1435" s="371" t="s">
        <v>66</v>
      </c>
      <c r="E1435" s="371">
        <v>25</v>
      </c>
    </row>
    <row r="1436" spans="1:5">
      <c r="A1436" s="371">
        <v>50</v>
      </c>
      <c r="B1436" s="371" t="s">
        <v>95</v>
      </c>
      <c r="C1436" s="371">
        <v>2023</v>
      </c>
      <c r="D1436" s="371" t="s">
        <v>66</v>
      </c>
      <c r="E1436" s="371">
        <v>19</v>
      </c>
    </row>
    <row r="1437" spans="1:5">
      <c r="A1437" s="371">
        <v>52</v>
      </c>
      <c r="B1437" s="371" t="s">
        <v>96</v>
      </c>
      <c r="C1437" s="371">
        <v>2023</v>
      </c>
      <c r="D1437" s="371" t="s">
        <v>66</v>
      </c>
      <c r="E1437" s="371">
        <v>9</v>
      </c>
    </row>
    <row r="1438" spans="1:5">
      <c r="A1438" s="371">
        <v>54</v>
      </c>
      <c r="B1438" s="371" t="s">
        <v>97</v>
      </c>
      <c r="C1438" s="371">
        <v>2023</v>
      </c>
      <c r="D1438" s="371" t="s">
        <v>66</v>
      </c>
      <c r="E1438" s="371">
        <v>5</v>
      </c>
    </row>
    <row r="1439" spans="1:5">
      <c r="A1439" s="371">
        <v>63</v>
      </c>
      <c r="B1439" s="371" t="s">
        <v>98</v>
      </c>
      <c r="C1439" s="371">
        <v>2023</v>
      </c>
      <c r="D1439" s="371" t="s">
        <v>66</v>
      </c>
      <c r="E1439" s="371">
        <v>22</v>
      </c>
    </row>
    <row r="1440" spans="1:5">
      <c r="A1440" s="371">
        <v>66</v>
      </c>
      <c r="B1440" s="371" t="s">
        <v>99</v>
      </c>
      <c r="C1440" s="371">
        <v>2023</v>
      </c>
      <c r="D1440" s="371" t="s">
        <v>66</v>
      </c>
      <c r="E1440" s="371">
        <v>32</v>
      </c>
    </row>
    <row r="1441" spans="1:5">
      <c r="A1441" s="371">
        <v>68</v>
      </c>
      <c r="B1441" s="371" t="s">
        <v>100</v>
      </c>
      <c r="C1441" s="371">
        <v>2023</v>
      </c>
      <c r="D1441" s="371" t="s">
        <v>66</v>
      </c>
      <c r="E1441" s="371">
        <v>14</v>
      </c>
    </row>
    <row r="1442" spans="1:5">
      <c r="A1442" s="371">
        <v>70</v>
      </c>
      <c r="B1442" s="371" t="s">
        <v>101</v>
      </c>
      <c r="C1442" s="371">
        <v>2023</v>
      </c>
      <c r="D1442" s="371" t="s">
        <v>66</v>
      </c>
      <c r="E1442" s="371">
        <v>29</v>
      </c>
    </row>
    <row r="1443" spans="1:5">
      <c r="A1443" s="371">
        <v>73</v>
      </c>
      <c r="B1443" s="371" t="s">
        <v>102</v>
      </c>
      <c r="C1443" s="371">
        <v>2023</v>
      </c>
      <c r="D1443" s="371" t="s">
        <v>66</v>
      </c>
      <c r="E1443" s="371">
        <v>13</v>
      </c>
    </row>
    <row r="1444" spans="1:5">
      <c r="A1444" s="371">
        <v>76</v>
      </c>
      <c r="B1444" s="371" t="s">
        <v>103</v>
      </c>
      <c r="C1444" s="371">
        <v>2023</v>
      </c>
      <c r="D1444" s="371" t="s">
        <v>66</v>
      </c>
      <c r="E1444" s="371">
        <v>21</v>
      </c>
    </row>
    <row r="1445" spans="1:5">
      <c r="A1445" s="371">
        <v>81</v>
      </c>
      <c r="B1445" s="371" t="s">
        <v>104</v>
      </c>
      <c r="C1445" s="371">
        <v>2023</v>
      </c>
      <c r="D1445" s="371" t="s">
        <v>66</v>
      </c>
      <c r="E1445" s="371">
        <v>7</v>
      </c>
    </row>
    <row r="1446" spans="1:5">
      <c r="A1446" s="371">
        <v>85</v>
      </c>
      <c r="B1446" s="371" t="s">
        <v>105</v>
      </c>
      <c r="C1446" s="371">
        <v>2023</v>
      </c>
      <c r="D1446" s="371" t="s">
        <v>66</v>
      </c>
      <c r="E1446" s="371">
        <v>11</v>
      </c>
    </row>
    <row r="1447" spans="1:5">
      <c r="A1447" s="371">
        <v>86</v>
      </c>
      <c r="B1447" s="371" t="s">
        <v>106</v>
      </c>
      <c r="C1447" s="371">
        <v>2023</v>
      </c>
      <c r="D1447" s="371" t="s">
        <v>66</v>
      </c>
      <c r="E1447" s="371">
        <v>23</v>
      </c>
    </row>
    <row r="1448" spans="1:5">
      <c r="A1448" s="371">
        <v>88</v>
      </c>
      <c r="B1448" s="371" t="s">
        <v>107</v>
      </c>
      <c r="C1448" s="371">
        <v>2023</v>
      </c>
      <c r="D1448" s="371" t="s">
        <v>66</v>
      </c>
      <c r="E1448" s="371">
        <v>1</v>
      </c>
    </row>
    <row r="1449" spans="1:5">
      <c r="A1449" s="371">
        <v>91</v>
      </c>
      <c r="B1449" s="371" t="s">
        <v>108</v>
      </c>
      <c r="C1449" s="371">
        <v>2023</v>
      </c>
      <c r="D1449" s="371" t="s">
        <v>66</v>
      </c>
      <c r="E1449" s="371">
        <v>4</v>
      </c>
    </row>
    <row r="1450" spans="1:5">
      <c r="A1450" s="371">
        <v>94</v>
      </c>
      <c r="B1450" s="371" t="s">
        <v>109</v>
      </c>
      <c r="C1450" s="371">
        <v>2023</v>
      </c>
      <c r="D1450" s="371" t="s">
        <v>66</v>
      </c>
      <c r="E1450" s="371">
        <v>6</v>
      </c>
    </row>
    <row r="1451" spans="1:5">
      <c r="A1451" s="371">
        <v>95</v>
      </c>
      <c r="B1451" s="371" t="s">
        <v>110</v>
      </c>
      <c r="C1451" s="371">
        <v>2023</v>
      </c>
      <c r="D1451" s="371" t="s">
        <v>66</v>
      </c>
      <c r="E1451" s="371">
        <v>20</v>
      </c>
    </row>
    <row r="1452" spans="1:5">
      <c r="A1452" s="371">
        <v>97</v>
      </c>
      <c r="B1452" s="371" t="s">
        <v>111</v>
      </c>
      <c r="C1452" s="371">
        <v>2023</v>
      </c>
      <c r="D1452" s="371" t="s">
        <v>66</v>
      </c>
      <c r="E1452" s="371">
        <v>27</v>
      </c>
    </row>
    <row r="1453" spans="1:5">
      <c r="A1453" s="371">
        <v>99</v>
      </c>
      <c r="B1453" s="371" t="s">
        <v>112</v>
      </c>
      <c r="C1453" s="371">
        <v>2023</v>
      </c>
      <c r="D1453" s="371" t="s">
        <v>66</v>
      </c>
      <c r="E1453" s="371">
        <v>8</v>
      </c>
    </row>
    <row r="1454" spans="1:5">
      <c r="A1454" s="371">
        <v>5</v>
      </c>
      <c r="B1454" s="371" t="s">
        <v>79</v>
      </c>
      <c r="C1454" s="371">
        <v>2024</v>
      </c>
      <c r="D1454" s="371" t="s">
        <v>67</v>
      </c>
      <c r="E1454" s="371">
        <v>20</v>
      </c>
    </row>
    <row r="1455" spans="1:5">
      <c r="A1455" s="371">
        <v>8</v>
      </c>
      <c r="B1455" s="371" t="s">
        <v>81</v>
      </c>
      <c r="C1455" s="371">
        <v>2024</v>
      </c>
      <c r="D1455" s="371" t="s">
        <v>67</v>
      </c>
      <c r="E1455" s="371">
        <v>8</v>
      </c>
    </row>
    <row r="1456" spans="1:5">
      <c r="A1456" s="371">
        <v>11</v>
      </c>
      <c r="B1456" s="371" t="s">
        <v>82</v>
      </c>
      <c r="C1456" s="371">
        <v>2024</v>
      </c>
      <c r="D1456" s="371" t="s">
        <v>67</v>
      </c>
      <c r="E1456" s="371">
        <v>1</v>
      </c>
    </row>
    <row r="1457" spans="1:5">
      <c r="A1457" s="371">
        <v>13</v>
      </c>
      <c r="B1457" s="371" t="s">
        <v>83</v>
      </c>
      <c r="C1457" s="371">
        <v>2024</v>
      </c>
      <c r="D1457" s="371" t="s">
        <v>67</v>
      </c>
      <c r="E1457" s="371">
        <v>9</v>
      </c>
    </row>
    <row r="1458" spans="1:5">
      <c r="A1458" s="371">
        <v>15</v>
      </c>
      <c r="B1458" s="371" t="s">
        <v>84</v>
      </c>
      <c r="C1458" s="371">
        <v>2024</v>
      </c>
      <c r="D1458" s="371" t="s">
        <v>67</v>
      </c>
      <c r="E1458" s="371">
        <v>25</v>
      </c>
    </row>
    <row r="1459" spans="1:5">
      <c r="A1459" s="371">
        <v>17</v>
      </c>
      <c r="B1459" s="371" t="s">
        <v>85</v>
      </c>
      <c r="C1459" s="371">
        <v>2024</v>
      </c>
      <c r="D1459" s="371" t="s">
        <v>67</v>
      </c>
      <c r="E1459" s="371">
        <v>26</v>
      </c>
    </row>
    <row r="1460" spans="1:5">
      <c r="A1460" s="371">
        <v>18</v>
      </c>
      <c r="B1460" s="371" t="s">
        <v>86</v>
      </c>
      <c r="C1460" s="371">
        <v>2024</v>
      </c>
      <c r="D1460" s="371" t="s">
        <v>67</v>
      </c>
      <c r="E1460" s="371">
        <v>7</v>
      </c>
    </row>
    <row r="1461" spans="1:5">
      <c r="A1461" s="371">
        <v>19</v>
      </c>
      <c r="B1461" s="371" t="s">
        <v>87</v>
      </c>
      <c r="C1461" s="371">
        <v>2024</v>
      </c>
      <c r="D1461" s="371" t="s">
        <v>67</v>
      </c>
      <c r="E1461" s="371">
        <v>3</v>
      </c>
    </row>
    <row r="1462" spans="1:5">
      <c r="A1462" s="371">
        <v>20</v>
      </c>
      <c r="B1462" s="371" t="s">
        <v>88</v>
      </c>
      <c r="C1462" s="371">
        <v>2024</v>
      </c>
      <c r="D1462" s="371" t="s">
        <v>67</v>
      </c>
      <c r="E1462" s="371">
        <v>18</v>
      </c>
    </row>
    <row r="1463" spans="1:5">
      <c r="A1463" s="371">
        <v>23</v>
      </c>
      <c r="B1463" s="371" t="s">
        <v>89</v>
      </c>
      <c r="C1463" s="371">
        <v>2024</v>
      </c>
      <c r="D1463" s="371" t="s">
        <v>67</v>
      </c>
      <c r="E1463" s="371">
        <v>22</v>
      </c>
    </row>
    <row r="1464" spans="1:5">
      <c r="A1464" s="371">
        <v>25</v>
      </c>
      <c r="B1464" s="371" t="s">
        <v>90</v>
      </c>
      <c r="C1464" s="371">
        <v>2024</v>
      </c>
      <c r="D1464" s="371" t="s">
        <v>67</v>
      </c>
      <c r="E1464" s="371">
        <v>10</v>
      </c>
    </row>
    <row r="1465" spans="1:5">
      <c r="A1465" s="371">
        <v>27</v>
      </c>
      <c r="B1465" s="371" t="s">
        <v>91</v>
      </c>
      <c r="C1465" s="371">
        <v>2024</v>
      </c>
      <c r="D1465" s="371" t="s">
        <v>67</v>
      </c>
      <c r="E1465" s="371">
        <v>2</v>
      </c>
    </row>
    <row r="1466" spans="1:5">
      <c r="A1466" s="371">
        <v>41</v>
      </c>
      <c r="B1466" s="371" t="s">
        <v>92</v>
      </c>
      <c r="C1466" s="371">
        <v>2024</v>
      </c>
      <c r="D1466" s="371" t="s">
        <v>67</v>
      </c>
      <c r="E1466" s="371">
        <v>14</v>
      </c>
    </row>
    <row r="1467" spans="1:5">
      <c r="A1467" s="371">
        <v>44</v>
      </c>
      <c r="B1467" s="371" t="s">
        <v>93</v>
      </c>
      <c r="C1467" s="371">
        <v>2024</v>
      </c>
      <c r="D1467" s="371" t="s">
        <v>67</v>
      </c>
      <c r="E1467" s="371">
        <v>12</v>
      </c>
    </row>
    <row r="1468" spans="1:5">
      <c r="A1468" s="371">
        <v>47</v>
      </c>
      <c r="B1468" s="371" t="s">
        <v>94</v>
      </c>
      <c r="C1468" s="371">
        <v>2024</v>
      </c>
      <c r="D1468" s="371" t="s">
        <v>67</v>
      </c>
      <c r="E1468" s="371">
        <v>13</v>
      </c>
    </row>
    <row r="1469" spans="1:5">
      <c r="A1469" s="371">
        <v>50</v>
      </c>
      <c r="B1469" s="371" t="s">
        <v>95</v>
      </c>
      <c r="C1469" s="371">
        <v>2024</v>
      </c>
      <c r="D1469" s="371" t="s">
        <v>67</v>
      </c>
      <c r="E1469" s="371">
        <v>32</v>
      </c>
    </row>
    <row r="1470" spans="1:5">
      <c r="A1470" s="371">
        <v>52</v>
      </c>
      <c r="B1470" s="371" t="s">
        <v>96</v>
      </c>
      <c r="C1470" s="371">
        <v>2024</v>
      </c>
      <c r="D1470" s="371" t="s">
        <v>67</v>
      </c>
      <c r="E1470" s="371">
        <v>5</v>
      </c>
    </row>
    <row r="1471" spans="1:5">
      <c r="A1471" s="371">
        <v>54</v>
      </c>
      <c r="B1471" s="371" t="s">
        <v>97</v>
      </c>
      <c r="C1471" s="371">
        <v>2024</v>
      </c>
      <c r="D1471" s="371" t="s">
        <v>67</v>
      </c>
      <c r="E1471" s="371">
        <v>16</v>
      </c>
    </row>
    <row r="1472" spans="1:5">
      <c r="A1472" s="371">
        <v>63</v>
      </c>
      <c r="B1472" s="371" t="s">
        <v>98</v>
      </c>
      <c r="C1472" s="371">
        <v>2024</v>
      </c>
      <c r="D1472" s="371" t="s">
        <v>67</v>
      </c>
      <c r="E1472" s="371">
        <v>33</v>
      </c>
    </row>
    <row r="1473" spans="1:5">
      <c r="A1473" s="371">
        <v>66</v>
      </c>
      <c r="B1473" s="371" t="s">
        <v>99</v>
      </c>
      <c r="C1473" s="371">
        <v>2024</v>
      </c>
      <c r="D1473" s="371" t="s">
        <v>67</v>
      </c>
      <c r="E1473" s="371">
        <v>28</v>
      </c>
    </row>
    <row r="1474" spans="1:5">
      <c r="A1474" s="371">
        <v>68</v>
      </c>
      <c r="B1474" s="371" t="s">
        <v>100</v>
      </c>
      <c r="C1474" s="371">
        <v>2024</v>
      </c>
      <c r="D1474" s="371" t="s">
        <v>67</v>
      </c>
      <c r="E1474" s="371">
        <v>19</v>
      </c>
    </row>
    <row r="1475" spans="1:5">
      <c r="A1475" s="371">
        <v>70</v>
      </c>
      <c r="B1475" s="371" t="s">
        <v>101</v>
      </c>
      <c r="C1475" s="371">
        <v>2024</v>
      </c>
      <c r="D1475" s="371" t="s">
        <v>67</v>
      </c>
      <c r="E1475" s="371">
        <v>15</v>
      </c>
    </row>
    <row r="1476" spans="1:5">
      <c r="A1476" s="371">
        <v>73</v>
      </c>
      <c r="B1476" s="371" t="s">
        <v>102</v>
      </c>
      <c r="C1476" s="371">
        <v>2024</v>
      </c>
      <c r="D1476" s="371" t="s">
        <v>67</v>
      </c>
      <c r="E1476" s="371">
        <v>30</v>
      </c>
    </row>
    <row r="1477" spans="1:5">
      <c r="A1477" s="371">
        <v>76</v>
      </c>
      <c r="B1477" s="371" t="s">
        <v>103</v>
      </c>
      <c r="C1477" s="371">
        <v>2024</v>
      </c>
      <c r="D1477" s="371" t="s">
        <v>67</v>
      </c>
      <c r="E1477" s="371">
        <v>11</v>
      </c>
    </row>
    <row r="1478" spans="1:5">
      <c r="A1478" s="371">
        <v>81</v>
      </c>
      <c r="B1478" s="371" t="s">
        <v>104</v>
      </c>
      <c r="C1478" s="371">
        <v>2024</v>
      </c>
      <c r="D1478" s="371" t="s">
        <v>67</v>
      </c>
      <c r="E1478" s="371">
        <v>27</v>
      </c>
    </row>
    <row r="1479" spans="1:5">
      <c r="A1479" s="371">
        <v>85</v>
      </c>
      <c r="B1479" s="371" t="s">
        <v>105</v>
      </c>
      <c r="C1479" s="371">
        <v>2024</v>
      </c>
      <c r="D1479" s="371" t="s">
        <v>67</v>
      </c>
      <c r="E1479" s="371">
        <v>24</v>
      </c>
    </row>
    <row r="1480" spans="1:5">
      <c r="A1480" s="371">
        <v>86</v>
      </c>
      <c r="B1480" s="371" t="s">
        <v>106</v>
      </c>
      <c r="C1480" s="371">
        <v>2024</v>
      </c>
      <c r="D1480" s="371" t="s">
        <v>67</v>
      </c>
      <c r="E1480" s="371">
        <v>17</v>
      </c>
    </row>
    <row r="1481" spans="1:5">
      <c r="A1481" s="371">
        <v>88</v>
      </c>
      <c r="B1481" s="371" t="s">
        <v>107</v>
      </c>
      <c r="C1481" s="371">
        <v>2024</v>
      </c>
      <c r="D1481" s="371" t="s">
        <v>67</v>
      </c>
      <c r="E1481" s="371">
        <v>31</v>
      </c>
    </row>
    <row r="1482" spans="1:5">
      <c r="A1482" s="371">
        <v>91</v>
      </c>
      <c r="B1482" s="371" t="s">
        <v>108</v>
      </c>
      <c r="C1482" s="371">
        <v>2024</v>
      </c>
      <c r="D1482" s="371" t="s">
        <v>67</v>
      </c>
      <c r="E1482" s="371">
        <v>4</v>
      </c>
    </row>
    <row r="1483" spans="1:5">
      <c r="A1483" s="371">
        <v>94</v>
      </c>
      <c r="B1483" s="371" t="s">
        <v>109</v>
      </c>
      <c r="C1483" s="371">
        <v>2024</v>
      </c>
      <c r="D1483" s="371" t="s">
        <v>67</v>
      </c>
      <c r="E1483" s="371">
        <v>6</v>
      </c>
    </row>
    <row r="1484" spans="1:5">
      <c r="A1484" s="371">
        <v>95</v>
      </c>
      <c r="B1484" s="371" t="s">
        <v>110</v>
      </c>
      <c r="C1484" s="371">
        <v>2024</v>
      </c>
      <c r="D1484" s="371" t="s">
        <v>67</v>
      </c>
      <c r="E1484" s="371">
        <v>29</v>
      </c>
    </row>
    <row r="1485" spans="1:5">
      <c r="A1485" s="371">
        <v>97</v>
      </c>
      <c r="B1485" s="371" t="s">
        <v>111</v>
      </c>
      <c r="C1485" s="371">
        <v>2024</v>
      </c>
      <c r="D1485" s="371" t="s">
        <v>67</v>
      </c>
      <c r="E1485" s="371">
        <v>21</v>
      </c>
    </row>
    <row r="1486" spans="1:5">
      <c r="A1486" s="371">
        <v>99</v>
      </c>
      <c r="B1486" s="371" t="s">
        <v>112</v>
      </c>
      <c r="C1486" s="371">
        <v>2024</v>
      </c>
      <c r="D1486" s="371" t="s">
        <v>67</v>
      </c>
      <c r="E1486" s="371">
        <v>23</v>
      </c>
    </row>
    <row r="1487" spans="1:5">
      <c r="A1487" s="371">
        <v>5</v>
      </c>
      <c r="B1487" s="371" t="s">
        <v>79</v>
      </c>
      <c r="C1487" s="371">
        <v>2023</v>
      </c>
      <c r="D1487" s="371" t="s">
        <v>67</v>
      </c>
      <c r="E1487" s="371">
        <v>16</v>
      </c>
    </row>
    <row r="1488" spans="1:5">
      <c r="A1488" s="371">
        <v>8</v>
      </c>
      <c r="B1488" s="371" t="s">
        <v>81</v>
      </c>
      <c r="C1488" s="371">
        <v>2023</v>
      </c>
      <c r="D1488" s="371" t="s">
        <v>67</v>
      </c>
      <c r="E1488" s="371">
        <v>17</v>
      </c>
    </row>
    <row r="1489" spans="1:5">
      <c r="A1489" s="371">
        <v>11</v>
      </c>
      <c r="B1489" s="371" t="s">
        <v>82</v>
      </c>
      <c r="C1489" s="371">
        <v>2023</v>
      </c>
      <c r="D1489" s="371" t="s">
        <v>67</v>
      </c>
      <c r="E1489" s="371">
        <v>2</v>
      </c>
    </row>
    <row r="1490" spans="1:5">
      <c r="A1490" s="371">
        <v>13</v>
      </c>
      <c r="B1490" s="371" t="s">
        <v>83</v>
      </c>
      <c r="C1490" s="371">
        <v>2023</v>
      </c>
      <c r="D1490" s="371" t="s">
        <v>67</v>
      </c>
      <c r="E1490" s="371">
        <v>11</v>
      </c>
    </row>
    <row r="1491" spans="1:5">
      <c r="A1491" s="371">
        <v>15</v>
      </c>
      <c r="B1491" s="371" t="s">
        <v>84</v>
      </c>
      <c r="C1491" s="371">
        <v>2023</v>
      </c>
      <c r="D1491" s="371" t="s">
        <v>67</v>
      </c>
      <c r="E1491" s="371">
        <v>10</v>
      </c>
    </row>
    <row r="1492" spans="1:5">
      <c r="A1492" s="371">
        <v>17</v>
      </c>
      <c r="B1492" s="371" t="s">
        <v>85</v>
      </c>
      <c r="C1492" s="371">
        <v>2023</v>
      </c>
      <c r="D1492" s="371" t="s">
        <v>67</v>
      </c>
      <c r="E1492" s="371">
        <v>30</v>
      </c>
    </row>
    <row r="1493" spans="1:5">
      <c r="A1493" s="371">
        <v>18</v>
      </c>
      <c r="B1493" s="371" t="s">
        <v>86</v>
      </c>
      <c r="C1493" s="371">
        <v>2023</v>
      </c>
      <c r="D1493" s="371" t="s">
        <v>67</v>
      </c>
      <c r="E1493" s="371">
        <v>26</v>
      </c>
    </row>
    <row r="1494" spans="1:5">
      <c r="A1494" s="371">
        <v>19</v>
      </c>
      <c r="B1494" s="371" t="s">
        <v>87</v>
      </c>
      <c r="C1494" s="371">
        <v>2023</v>
      </c>
      <c r="D1494" s="371" t="s">
        <v>67</v>
      </c>
      <c r="E1494" s="371">
        <v>7</v>
      </c>
    </row>
    <row r="1495" spans="1:5">
      <c r="A1495" s="371">
        <v>20</v>
      </c>
      <c r="B1495" s="371" t="s">
        <v>88</v>
      </c>
      <c r="C1495" s="371">
        <v>2023</v>
      </c>
      <c r="D1495" s="371" t="s">
        <v>67</v>
      </c>
      <c r="E1495" s="371">
        <v>23</v>
      </c>
    </row>
    <row r="1496" spans="1:5">
      <c r="A1496" s="371">
        <v>23</v>
      </c>
      <c r="B1496" s="371" t="s">
        <v>89</v>
      </c>
      <c r="C1496" s="371">
        <v>2023</v>
      </c>
      <c r="D1496" s="371" t="s">
        <v>67</v>
      </c>
      <c r="E1496" s="371">
        <v>19</v>
      </c>
    </row>
    <row r="1497" spans="1:5">
      <c r="A1497" s="371">
        <v>25</v>
      </c>
      <c r="B1497" s="371" t="s">
        <v>90</v>
      </c>
      <c r="C1497" s="371">
        <v>2023</v>
      </c>
      <c r="D1497" s="371" t="s">
        <v>67</v>
      </c>
      <c r="E1497" s="371">
        <v>13</v>
      </c>
    </row>
    <row r="1498" spans="1:5">
      <c r="A1498" s="371">
        <v>27</v>
      </c>
      <c r="B1498" s="371" t="s">
        <v>91</v>
      </c>
      <c r="C1498" s="371">
        <v>2023</v>
      </c>
      <c r="D1498" s="371" t="s">
        <v>67</v>
      </c>
      <c r="E1498" s="371">
        <v>5</v>
      </c>
    </row>
    <row r="1499" spans="1:5">
      <c r="A1499" s="371">
        <v>41</v>
      </c>
      <c r="B1499" s="371" t="s">
        <v>92</v>
      </c>
      <c r="C1499" s="371">
        <v>2023</v>
      </c>
      <c r="D1499" s="371" t="s">
        <v>67</v>
      </c>
      <c r="E1499" s="371">
        <v>20</v>
      </c>
    </row>
    <row r="1500" spans="1:5">
      <c r="A1500" s="371">
        <v>44</v>
      </c>
      <c r="B1500" s="371" t="s">
        <v>93</v>
      </c>
      <c r="C1500" s="371">
        <v>2023</v>
      </c>
      <c r="D1500" s="371" t="s">
        <v>67</v>
      </c>
      <c r="E1500" s="371">
        <v>3</v>
      </c>
    </row>
    <row r="1501" spans="1:5">
      <c r="A1501" s="371">
        <v>47</v>
      </c>
      <c r="B1501" s="371" t="s">
        <v>94</v>
      </c>
      <c r="C1501" s="371">
        <v>2023</v>
      </c>
      <c r="D1501" s="371" t="s">
        <v>67</v>
      </c>
      <c r="E1501" s="371">
        <v>18</v>
      </c>
    </row>
    <row r="1502" spans="1:5">
      <c r="A1502" s="371">
        <v>50</v>
      </c>
      <c r="B1502" s="371" t="s">
        <v>95</v>
      </c>
      <c r="C1502" s="371">
        <v>2023</v>
      </c>
      <c r="D1502" s="371" t="s">
        <v>67</v>
      </c>
      <c r="E1502" s="371">
        <v>27</v>
      </c>
    </row>
    <row r="1503" spans="1:5">
      <c r="A1503" s="371">
        <v>52</v>
      </c>
      <c r="B1503" s="371" t="s">
        <v>96</v>
      </c>
      <c r="C1503" s="371">
        <v>2023</v>
      </c>
      <c r="D1503" s="371" t="s">
        <v>67</v>
      </c>
      <c r="E1503" s="371">
        <v>1</v>
      </c>
    </row>
    <row r="1504" spans="1:5">
      <c r="A1504" s="371">
        <v>54</v>
      </c>
      <c r="B1504" s="371" t="s">
        <v>97</v>
      </c>
      <c r="C1504" s="371">
        <v>2023</v>
      </c>
      <c r="D1504" s="371" t="s">
        <v>67</v>
      </c>
      <c r="E1504" s="371">
        <v>21</v>
      </c>
    </row>
    <row r="1505" spans="1:5">
      <c r="A1505" s="371">
        <v>63</v>
      </c>
      <c r="B1505" s="371" t="s">
        <v>98</v>
      </c>
      <c r="C1505" s="371">
        <v>2023</v>
      </c>
      <c r="D1505" s="371" t="s">
        <v>67</v>
      </c>
      <c r="E1505" s="371">
        <v>33</v>
      </c>
    </row>
    <row r="1506" spans="1:5">
      <c r="A1506" s="371">
        <v>66</v>
      </c>
      <c r="B1506" s="371" t="s">
        <v>99</v>
      </c>
      <c r="C1506" s="371">
        <v>2023</v>
      </c>
      <c r="D1506" s="371" t="s">
        <v>67</v>
      </c>
      <c r="E1506" s="371">
        <v>29</v>
      </c>
    </row>
    <row r="1507" spans="1:5">
      <c r="A1507" s="371">
        <v>68</v>
      </c>
      <c r="B1507" s="371" t="s">
        <v>100</v>
      </c>
      <c r="C1507" s="371">
        <v>2023</v>
      </c>
      <c r="D1507" s="371" t="s">
        <v>67</v>
      </c>
      <c r="E1507" s="371">
        <v>15</v>
      </c>
    </row>
    <row r="1508" spans="1:5">
      <c r="A1508" s="371">
        <v>70</v>
      </c>
      <c r="B1508" s="371" t="s">
        <v>101</v>
      </c>
      <c r="C1508" s="371">
        <v>2023</v>
      </c>
      <c r="D1508" s="371" t="s">
        <v>67</v>
      </c>
      <c r="E1508" s="371">
        <v>12</v>
      </c>
    </row>
    <row r="1509" spans="1:5">
      <c r="A1509" s="371">
        <v>73</v>
      </c>
      <c r="B1509" s="371" t="s">
        <v>102</v>
      </c>
      <c r="C1509" s="371">
        <v>2023</v>
      </c>
      <c r="D1509" s="371" t="s">
        <v>67</v>
      </c>
      <c r="E1509" s="371">
        <v>28</v>
      </c>
    </row>
    <row r="1510" spans="1:5">
      <c r="A1510" s="371">
        <v>76</v>
      </c>
      <c r="B1510" s="371" t="s">
        <v>103</v>
      </c>
      <c r="C1510" s="371">
        <v>2023</v>
      </c>
      <c r="D1510" s="371" t="s">
        <v>67</v>
      </c>
      <c r="E1510" s="371">
        <v>22</v>
      </c>
    </row>
    <row r="1511" spans="1:5">
      <c r="A1511" s="371">
        <v>81</v>
      </c>
      <c r="B1511" s="371" t="s">
        <v>104</v>
      </c>
      <c r="C1511" s="371">
        <v>2023</v>
      </c>
      <c r="D1511" s="371" t="s">
        <v>67</v>
      </c>
      <c r="E1511" s="371">
        <v>32</v>
      </c>
    </row>
    <row r="1512" spans="1:5">
      <c r="A1512" s="371">
        <v>85</v>
      </c>
      <c r="B1512" s="371" t="s">
        <v>105</v>
      </c>
      <c r="C1512" s="371">
        <v>2023</v>
      </c>
      <c r="D1512" s="371" t="s">
        <v>67</v>
      </c>
      <c r="E1512" s="371">
        <v>25</v>
      </c>
    </row>
    <row r="1513" spans="1:5">
      <c r="A1513" s="371">
        <v>86</v>
      </c>
      <c r="B1513" s="371" t="s">
        <v>106</v>
      </c>
      <c r="C1513" s="371">
        <v>2023</v>
      </c>
      <c r="D1513" s="371" t="s">
        <v>67</v>
      </c>
      <c r="E1513" s="371">
        <v>6</v>
      </c>
    </row>
    <row r="1514" spans="1:5">
      <c r="A1514" s="371">
        <v>88</v>
      </c>
      <c r="B1514" s="371" t="s">
        <v>107</v>
      </c>
      <c r="C1514" s="371">
        <v>2023</v>
      </c>
      <c r="D1514" s="371" t="s">
        <v>67</v>
      </c>
      <c r="E1514" s="371">
        <v>4</v>
      </c>
    </row>
    <row r="1515" spans="1:5">
      <c r="A1515" s="371">
        <v>91</v>
      </c>
      <c r="B1515" s="371" t="s">
        <v>108</v>
      </c>
      <c r="C1515" s="371">
        <v>2023</v>
      </c>
      <c r="D1515" s="371" t="s">
        <v>67</v>
      </c>
      <c r="E1515" s="371">
        <v>24</v>
      </c>
    </row>
    <row r="1516" spans="1:5">
      <c r="A1516" s="371">
        <v>94</v>
      </c>
      <c r="B1516" s="371" t="s">
        <v>109</v>
      </c>
      <c r="C1516" s="371">
        <v>2023</v>
      </c>
      <c r="D1516" s="371" t="s">
        <v>67</v>
      </c>
      <c r="E1516" s="371">
        <v>8</v>
      </c>
    </row>
    <row r="1517" spans="1:5">
      <c r="A1517" s="371">
        <v>95</v>
      </c>
      <c r="B1517" s="371" t="s">
        <v>110</v>
      </c>
      <c r="C1517" s="371">
        <v>2023</v>
      </c>
      <c r="D1517" s="371" t="s">
        <v>67</v>
      </c>
      <c r="E1517" s="371">
        <v>31</v>
      </c>
    </row>
    <row r="1518" spans="1:5">
      <c r="A1518" s="371">
        <v>97</v>
      </c>
      <c r="B1518" s="371" t="s">
        <v>111</v>
      </c>
      <c r="C1518" s="371">
        <v>2023</v>
      </c>
      <c r="D1518" s="371" t="s">
        <v>67</v>
      </c>
      <c r="E1518" s="371">
        <v>14</v>
      </c>
    </row>
    <row r="1519" spans="1:5">
      <c r="A1519" s="371">
        <v>99</v>
      </c>
      <c r="B1519" s="371" t="s">
        <v>112</v>
      </c>
      <c r="C1519" s="371">
        <v>2023</v>
      </c>
      <c r="D1519" s="371" t="s">
        <v>67</v>
      </c>
      <c r="E1519" s="371">
        <v>9</v>
      </c>
    </row>
    <row r="1520" spans="1:5">
      <c r="A1520" s="371">
        <v>5</v>
      </c>
      <c r="B1520" s="371" t="s">
        <v>79</v>
      </c>
      <c r="C1520" s="371">
        <v>2024</v>
      </c>
      <c r="D1520" s="371" t="s">
        <v>68</v>
      </c>
      <c r="E1520" s="371">
        <v>2</v>
      </c>
    </row>
    <row r="1521" spans="1:5">
      <c r="A1521" s="371">
        <v>8</v>
      </c>
      <c r="B1521" s="371" t="s">
        <v>81</v>
      </c>
      <c r="C1521" s="371">
        <v>2024</v>
      </c>
      <c r="D1521" s="371" t="s">
        <v>68</v>
      </c>
      <c r="E1521" s="371">
        <v>24</v>
      </c>
    </row>
    <row r="1522" spans="1:5">
      <c r="A1522" s="371">
        <v>11</v>
      </c>
      <c r="B1522" s="371" t="s">
        <v>82</v>
      </c>
      <c r="C1522" s="371">
        <v>2024</v>
      </c>
      <c r="D1522" s="371" t="s">
        <v>68</v>
      </c>
      <c r="E1522" s="371">
        <v>7</v>
      </c>
    </row>
    <row r="1523" spans="1:5">
      <c r="A1523" s="371">
        <v>13</v>
      </c>
      <c r="B1523" s="371" t="s">
        <v>83</v>
      </c>
      <c r="C1523" s="371">
        <v>2024</v>
      </c>
      <c r="D1523" s="371" t="s">
        <v>68</v>
      </c>
      <c r="E1523" s="371">
        <v>4</v>
      </c>
    </row>
    <row r="1524" spans="1:5">
      <c r="A1524" s="371">
        <v>15</v>
      </c>
      <c r="B1524" s="371" t="s">
        <v>84</v>
      </c>
      <c r="C1524" s="371">
        <v>2024</v>
      </c>
      <c r="D1524" s="371" t="s">
        <v>68</v>
      </c>
      <c r="E1524" s="371">
        <v>12</v>
      </c>
    </row>
    <row r="1525" spans="1:5">
      <c r="A1525" s="371">
        <v>17</v>
      </c>
      <c r="B1525" s="371" t="s">
        <v>85</v>
      </c>
      <c r="C1525" s="371">
        <v>2024</v>
      </c>
      <c r="D1525" s="371" t="s">
        <v>68</v>
      </c>
      <c r="E1525" s="371">
        <v>31</v>
      </c>
    </row>
    <row r="1526" spans="1:5">
      <c r="A1526" s="371">
        <v>18</v>
      </c>
      <c r="B1526" s="371" t="s">
        <v>86</v>
      </c>
      <c r="C1526" s="371">
        <v>2024</v>
      </c>
      <c r="D1526" s="371" t="s">
        <v>68</v>
      </c>
      <c r="E1526" s="371">
        <v>30</v>
      </c>
    </row>
    <row r="1527" spans="1:5">
      <c r="A1527" s="371">
        <v>19</v>
      </c>
      <c r="B1527" s="371" t="s">
        <v>87</v>
      </c>
      <c r="C1527" s="371">
        <v>2024</v>
      </c>
      <c r="D1527" s="371" t="s">
        <v>68</v>
      </c>
      <c r="E1527" s="371">
        <v>10</v>
      </c>
    </row>
    <row r="1528" spans="1:5">
      <c r="A1528" s="371">
        <v>20</v>
      </c>
      <c r="B1528" s="371" t="s">
        <v>88</v>
      </c>
      <c r="C1528" s="371">
        <v>2024</v>
      </c>
      <c r="D1528" s="371" t="s">
        <v>68</v>
      </c>
      <c r="E1528" s="371">
        <v>23</v>
      </c>
    </row>
    <row r="1529" spans="1:5">
      <c r="A1529" s="371">
        <v>23</v>
      </c>
      <c r="B1529" s="371" t="s">
        <v>89</v>
      </c>
      <c r="C1529" s="371">
        <v>2024</v>
      </c>
      <c r="D1529" s="371" t="s">
        <v>68</v>
      </c>
      <c r="E1529" s="371">
        <v>1</v>
      </c>
    </row>
    <row r="1530" spans="1:5">
      <c r="A1530" s="371">
        <v>25</v>
      </c>
      <c r="B1530" s="371" t="s">
        <v>90</v>
      </c>
      <c r="C1530" s="371">
        <v>2024</v>
      </c>
      <c r="D1530" s="371" t="s">
        <v>68</v>
      </c>
      <c r="E1530" s="371">
        <v>16</v>
      </c>
    </row>
    <row r="1531" spans="1:5">
      <c r="A1531" s="371">
        <v>27</v>
      </c>
      <c r="B1531" s="371" t="s">
        <v>91</v>
      </c>
      <c r="C1531" s="371">
        <v>2024</v>
      </c>
      <c r="D1531" s="371" t="s">
        <v>68</v>
      </c>
      <c r="E1531" s="371">
        <v>15</v>
      </c>
    </row>
    <row r="1532" spans="1:5">
      <c r="A1532" s="371">
        <v>41</v>
      </c>
      <c r="B1532" s="371" t="s">
        <v>92</v>
      </c>
      <c r="C1532" s="371">
        <v>2024</v>
      </c>
      <c r="D1532" s="371" t="s">
        <v>68</v>
      </c>
      <c r="E1532" s="371">
        <v>21</v>
      </c>
    </row>
    <row r="1533" spans="1:5">
      <c r="A1533" s="371">
        <v>44</v>
      </c>
      <c r="B1533" s="371" t="s">
        <v>93</v>
      </c>
      <c r="C1533" s="371">
        <v>2024</v>
      </c>
      <c r="D1533" s="371" t="s">
        <v>68</v>
      </c>
      <c r="E1533" s="371">
        <v>5</v>
      </c>
    </row>
    <row r="1534" spans="1:5">
      <c r="A1534" s="371">
        <v>47</v>
      </c>
      <c r="B1534" s="371" t="s">
        <v>94</v>
      </c>
      <c r="C1534" s="371">
        <v>2024</v>
      </c>
      <c r="D1534" s="371" t="s">
        <v>68</v>
      </c>
      <c r="E1534" s="371">
        <v>17</v>
      </c>
    </row>
    <row r="1535" spans="1:5">
      <c r="A1535" s="371">
        <v>50</v>
      </c>
      <c r="B1535" s="371" t="s">
        <v>95</v>
      </c>
      <c r="C1535" s="371">
        <v>2024</v>
      </c>
      <c r="D1535" s="371" t="s">
        <v>68</v>
      </c>
      <c r="E1535" s="371">
        <v>27</v>
      </c>
    </row>
    <row r="1536" spans="1:5">
      <c r="A1536" s="371">
        <v>52</v>
      </c>
      <c r="B1536" s="371" t="s">
        <v>96</v>
      </c>
      <c r="C1536" s="371">
        <v>2024</v>
      </c>
      <c r="D1536" s="371" t="s">
        <v>68</v>
      </c>
      <c r="E1536" s="371">
        <v>20</v>
      </c>
    </row>
    <row r="1537" spans="1:5">
      <c r="A1537" s="371">
        <v>54</v>
      </c>
      <c r="B1537" s="371" t="s">
        <v>97</v>
      </c>
      <c r="C1537" s="371">
        <v>2024</v>
      </c>
      <c r="D1537" s="371" t="s">
        <v>68</v>
      </c>
      <c r="E1537" s="371">
        <v>18</v>
      </c>
    </row>
    <row r="1538" spans="1:5">
      <c r="A1538" s="371">
        <v>63</v>
      </c>
      <c r="B1538" s="371" t="s">
        <v>98</v>
      </c>
      <c r="C1538" s="371">
        <v>2024</v>
      </c>
      <c r="D1538" s="371" t="s">
        <v>68</v>
      </c>
      <c r="E1538" s="371">
        <v>26</v>
      </c>
    </row>
    <row r="1539" spans="1:5">
      <c r="A1539" s="371">
        <v>66</v>
      </c>
      <c r="B1539" s="371" t="s">
        <v>99</v>
      </c>
      <c r="C1539" s="371">
        <v>2024</v>
      </c>
      <c r="D1539" s="371" t="s">
        <v>68</v>
      </c>
      <c r="E1539" s="371">
        <v>32</v>
      </c>
    </row>
    <row r="1540" spans="1:5">
      <c r="A1540" s="371">
        <v>68</v>
      </c>
      <c r="B1540" s="371" t="s">
        <v>100</v>
      </c>
      <c r="C1540" s="371">
        <v>2024</v>
      </c>
      <c r="D1540" s="371" t="s">
        <v>68</v>
      </c>
      <c r="E1540" s="371">
        <v>3</v>
      </c>
    </row>
    <row r="1541" spans="1:5">
      <c r="A1541" s="371">
        <v>70</v>
      </c>
      <c r="B1541" s="371" t="s">
        <v>101</v>
      </c>
      <c r="C1541" s="371">
        <v>2024</v>
      </c>
      <c r="D1541" s="371" t="s">
        <v>68</v>
      </c>
      <c r="E1541" s="371">
        <v>8</v>
      </c>
    </row>
    <row r="1542" spans="1:5">
      <c r="A1542" s="371">
        <v>73</v>
      </c>
      <c r="B1542" s="371" t="s">
        <v>102</v>
      </c>
      <c r="C1542" s="371">
        <v>2024</v>
      </c>
      <c r="D1542" s="371" t="s">
        <v>68</v>
      </c>
      <c r="E1542" s="371">
        <v>19</v>
      </c>
    </row>
    <row r="1543" spans="1:5">
      <c r="A1543" s="371">
        <v>76</v>
      </c>
      <c r="B1543" s="371" t="s">
        <v>103</v>
      </c>
      <c r="C1543" s="371">
        <v>2024</v>
      </c>
      <c r="D1543" s="371" t="s">
        <v>68</v>
      </c>
      <c r="E1543" s="371">
        <v>28</v>
      </c>
    </row>
    <row r="1544" spans="1:5">
      <c r="A1544" s="371">
        <v>81</v>
      </c>
      <c r="B1544" s="371" t="s">
        <v>104</v>
      </c>
      <c r="C1544" s="371">
        <v>2024</v>
      </c>
      <c r="D1544" s="371" t="s">
        <v>68</v>
      </c>
      <c r="E1544" s="371">
        <v>29</v>
      </c>
    </row>
    <row r="1545" spans="1:5">
      <c r="A1545" s="371">
        <v>85</v>
      </c>
      <c r="B1545" s="371" t="s">
        <v>105</v>
      </c>
      <c r="C1545" s="371">
        <v>2024</v>
      </c>
      <c r="D1545" s="371" t="s">
        <v>68</v>
      </c>
      <c r="E1545" s="371">
        <v>14</v>
      </c>
    </row>
    <row r="1546" spans="1:5">
      <c r="A1546" s="371">
        <v>86</v>
      </c>
      <c r="B1546" s="371" t="s">
        <v>106</v>
      </c>
      <c r="C1546" s="371">
        <v>2024</v>
      </c>
      <c r="D1546" s="371" t="s">
        <v>68</v>
      </c>
      <c r="E1546" s="371">
        <v>6</v>
      </c>
    </row>
    <row r="1547" spans="1:5">
      <c r="A1547" s="371">
        <v>88</v>
      </c>
      <c r="B1547" s="371" t="s">
        <v>107</v>
      </c>
      <c r="C1547" s="371">
        <v>2024</v>
      </c>
      <c r="D1547" s="371" t="s">
        <v>68</v>
      </c>
      <c r="E1547" s="371">
        <v>25</v>
      </c>
    </row>
    <row r="1548" spans="1:5">
      <c r="A1548" s="371">
        <v>91</v>
      </c>
      <c r="B1548" s="371" t="s">
        <v>108</v>
      </c>
      <c r="C1548" s="371">
        <v>2024</v>
      </c>
      <c r="D1548" s="371" t="s">
        <v>68</v>
      </c>
      <c r="E1548" s="371">
        <v>33</v>
      </c>
    </row>
    <row r="1549" spans="1:5">
      <c r="A1549" s="371">
        <v>94</v>
      </c>
      <c r="B1549" s="371" t="s">
        <v>109</v>
      </c>
      <c r="C1549" s="371">
        <v>2024</v>
      </c>
      <c r="D1549" s="371" t="s">
        <v>68</v>
      </c>
      <c r="E1549" s="371">
        <v>22</v>
      </c>
    </row>
    <row r="1550" spans="1:5">
      <c r="A1550" s="371">
        <v>95</v>
      </c>
      <c r="B1550" s="371" t="s">
        <v>110</v>
      </c>
      <c r="C1550" s="371">
        <v>2024</v>
      </c>
      <c r="D1550" s="371" t="s">
        <v>68</v>
      </c>
      <c r="E1550" s="371">
        <v>9</v>
      </c>
    </row>
    <row r="1551" spans="1:5">
      <c r="A1551" s="371">
        <v>97</v>
      </c>
      <c r="B1551" s="371" t="s">
        <v>111</v>
      </c>
      <c r="C1551" s="371">
        <v>2024</v>
      </c>
      <c r="D1551" s="371" t="s">
        <v>68</v>
      </c>
      <c r="E1551" s="371">
        <v>11</v>
      </c>
    </row>
    <row r="1552" spans="1:5">
      <c r="A1552" s="371">
        <v>99</v>
      </c>
      <c r="B1552" s="371" t="s">
        <v>112</v>
      </c>
      <c r="C1552" s="371">
        <v>2024</v>
      </c>
      <c r="D1552" s="371" t="s">
        <v>68</v>
      </c>
      <c r="E1552" s="371">
        <v>13</v>
      </c>
    </row>
    <row r="1553" spans="1:5">
      <c r="A1553" s="371">
        <v>5</v>
      </c>
      <c r="B1553" s="371" t="s">
        <v>79</v>
      </c>
      <c r="C1553" s="371">
        <v>2023</v>
      </c>
      <c r="D1553" s="371" t="s">
        <v>68</v>
      </c>
      <c r="E1553" s="371">
        <v>2</v>
      </c>
    </row>
    <row r="1554" spans="1:5">
      <c r="A1554" s="371">
        <v>8</v>
      </c>
      <c r="B1554" s="371" t="s">
        <v>81</v>
      </c>
      <c r="C1554" s="371">
        <v>2023</v>
      </c>
      <c r="D1554" s="371" t="s">
        <v>68</v>
      </c>
      <c r="E1554" s="371">
        <v>17</v>
      </c>
    </row>
    <row r="1555" spans="1:5">
      <c r="A1555" s="371">
        <v>11</v>
      </c>
      <c r="B1555" s="371" t="s">
        <v>82</v>
      </c>
      <c r="C1555" s="371">
        <v>2023</v>
      </c>
      <c r="D1555" s="371" t="s">
        <v>68</v>
      </c>
      <c r="E1555" s="371">
        <v>4</v>
      </c>
    </row>
    <row r="1556" spans="1:5">
      <c r="A1556" s="371">
        <v>13</v>
      </c>
      <c r="B1556" s="371" t="s">
        <v>83</v>
      </c>
      <c r="C1556" s="371">
        <v>2023</v>
      </c>
      <c r="D1556" s="371" t="s">
        <v>68</v>
      </c>
      <c r="E1556" s="371">
        <v>14</v>
      </c>
    </row>
    <row r="1557" spans="1:5">
      <c r="A1557" s="371">
        <v>15</v>
      </c>
      <c r="B1557" s="371" t="s">
        <v>84</v>
      </c>
      <c r="C1557" s="371">
        <v>2023</v>
      </c>
      <c r="D1557" s="371" t="s">
        <v>68</v>
      </c>
      <c r="E1557" s="371">
        <v>25</v>
      </c>
    </row>
    <row r="1558" spans="1:5">
      <c r="A1558" s="371">
        <v>17</v>
      </c>
      <c r="B1558" s="371" t="s">
        <v>85</v>
      </c>
      <c r="C1558" s="371">
        <v>2023</v>
      </c>
      <c r="D1558" s="371" t="s">
        <v>68</v>
      </c>
      <c r="E1558" s="371">
        <v>23</v>
      </c>
    </row>
    <row r="1559" spans="1:5">
      <c r="A1559" s="371">
        <v>18</v>
      </c>
      <c r="B1559" s="371" t="s">
        <v>86</v>
      </c>
      <c r="C1559" s="371">
        <v>2023</v>
      </c>
      <c r="D1559" s="371" t="s">
        <v>68</v>
      </c>
      <c r="E1559" s="371">
        <v>16</v>
      </c>
    </row>
    <row r="1560" spans="1:5">
      <c r="A1560" s="371">
        <v>19</v>
      </c>
      <c r="B1560" s="371" t="s">
        <v>87</v>
      </c>
      <c r="C1560" s="371">
        <v>2023</v>
      </c>
      <c r="D1560" s="371" t="s">
        <v>68</v>
      </c>
      <c r="E1560" s="371">
        <v>26</v>
      </c>
    </row>
    <row r="1561" spans="1:5">
      <c r="A1561" s="371">
        <v>20</v>
      </c>
      <c r="B1561" s="371" t="s">
        <v>88</v>
      </c>
      <c r="C1561" s="371">
        <v>2023</v>
      </c>
      <c r="D1561" s="371" t="s">
        <v>68</v>
      </c>
      <c r="E1561" s="371">
        <v>19</v>
      </c>
    </row>
    <row r="1562" spans="1:5">
      <c r="A1562" s="371">
        <v>23</v>
      </c>
      <c r="B1562" s="371" t="s">
        <v>89</v>
      </c>
      <c r="C1562" s="371">
        <v>2023</v>
      </c>
      <c r="D1562" s="371" t="s">
        <v>68</v>
      </c>
      <c r="E1562" s="371">
        <v>7</v>
      </c>
    </row>
    <row r="1563" spans="1:5">
      <c r="A1563" s="371">
        <v>25</v>
      </c>
      <c r="B1563" s="371" t="s">
        <v>90</v>
      </c>
      <c r="C1563" s="371">
        <v>2023</v>
      </c>
      <c r="D1563" s="371" t="s">
        <v>68</v>
      </c>
      <c r="E1563" s="371">
        <v>20</v>
      </c>
    </row>
    <row r="1564" spans="1:5">
      <c r="A1564" s="371">
        <v>27</v>
      </c>
      <c r="B1564" s="371" t="s">
        <v>91</v>
      </c>
      <c r="C1564" s="371">
        <v>2023</v>
      </c>
      <c r="D1564" s="371" t="s">
        <v>68</v>
      </c>
      <c r="E1564" s="371">
        <v>1</v>
      </c>
    </row>
    <row r="1565" spans="1:5">
      <c r="A1565" s="371">
        <v>41</v>
      </c>
      <c r="B1565" s="371" t="s">
        <v>92</v>
      </c>
      <c r="C1565" s="371">
        <v>2023</v>
      </c>
      <c r="D1565" s="371" t="s">
        <v>68</v>
      </c>
      <c r="E1565" s="371">
        <v>18</v>
      </c>
    </row>
    <row r="1566" spans="1:5">
      <c r="A1566" s="371">
        <v>44</v>
      </c>
      <c r="B1566" s="371" t="s">
        <v>93</v>
      </c>
      <c r="C1566" s="371">
        <v>2023</v>
      </c>
      <c r="D1566" s="371" t="s">
        <v>68</v>
      </c>
      <c r="E1566" s="371">
        <v>10</v>
      </c>
    </row>
    <row r="1567" spans="1:5">
      <c r="A1567" s="371">
        <v>47</v>
      </c>
      <c r="B1567" s="371" t="s">
        <v>94</v>
      </c>
      <c r="C1567" s="371">
        <v>2023</v>
      </c>
      <c r="D1567" s="371" t="s">
        <v>68</v>
      </c>
      <c r="E1567" s="371">
        <v>22</v>
      </c>
    </row>
    <row r="1568" spans="1:5">
      <c r="A1568" s="371">
        <v>50</v>
      </c>
      <c r="B1568" s="371" t="s">
        <v>95</v>
      </c>
      <c r="C1568" s="371">
        <v>2023</v>
      </c>
      <c r="D1568" s="371" t="s">
        <v>68</v>
      </c>
      <c r="E1568" s="371">
        <v>27</v>
      </c>
    </row>
    <row r="1569" spans="1:5">
      <c r="A1569" s="371">
        <v>52</v>
      </c>
      <c r="B1569" s="371" t="s">
        <v>96</v>
      </c>
      <c r="C1569" s="371">
        <v>2023</v>
      </c>
      <c r="D1569" s="371" t="s">
        <v>68</v>
      </c>
      <c r="E1569" s="371">
        <v>13</v>
      </c>
    </row>
    <row r="1570" spans="1:5">
      <c r="A1570" s="371">
        <v>54</v>
      </c>
      <c r="B1570" s="371" t="s">
        <v>97</v>
      </c>
      <c r="C1570" s="371">
        <v>2023</v>
      </c>
      <c r="D1570" s="371" t="s">
        <v>68</v>
      </c>
      <c r="E1570" s="371">
        <v>11</v>
      </c>
    </row>
    <row r="1571" spans="1:5">
      <c r="A1571" s="371">
        <v>63</v>
      </c>
      <c r="B1571" s="371" t="s">
        <v>98</v>
      </c>
      <c r="C1571" s="371">
        <v>2023</v>
      </c>
      <c r="D1571" s="371" t="s">
        <v>68</v>
      </c>
      <c r="E1571" s="371">
        <v>33</v>
      </c>
    </row>
    <row r="1572" spans="1:5">
      <c r="A1572" s="371">
        <v>66</v>
      </c>
      <c r="B1572" s="371" t="s">
        <v>99</v>
      </c>
      <c r="C1572" s="371">
        <v>2023</v>
      </c>
      <c r="D1572" s="371" t="s">
        <v>68</v>
      </c>
      <c r="E1572" s="371">
        <v>32</v>
      </c>
    </row>
    <row r="1573" spans="1:5">
      <c r="A1573" s="371">
        <v>68</v>
      </c>
      <c r="B1573" s="371" t="s">
        <v>100</v>
      </c>
      <c r="C1573" s="371">
        <v>2023</v>
      </c>
      <c r="D1573" s="371" t="s">
        <v>68</v>
      </c>
      <c r="E1573" s="371">
        <v>12</v>
      </c>
    </row>
    <row r="1574" spans="1:5">
      <c r="A1574" s="371">
        <v>70</v>
      </c>
      <c r="B1574" s="371" t="s">
        <v>101</v>
      </c>
      <c r="C1574" s="371">
        <v>2023</v>
      </c>
      <c r="D1574" s="371" t="s">
        <v>68</v>
      </c>
      <c r="E1574" s="371">
        <v>15</v>
      </c>
    </row>
    <row r="1575" spans="1:5">
      <c r="A1575" s="371">
        <v>73</v>
      </c>
      <c r="B1575" s="371" t="s">
        <v>102</v>
      </c>
      <c r="C1575" s="371">
        <v>2023</v>
      </c>
      <c r="D1575" s="371" t="s">
        <v>68</v>
      </c>
      <c r="E1575" s="371">
        <v>31</v>
      </c>
    </row>
    <row r="1576" spans="1:5">
      <c r="A1576" s="371">
        <v>76</v>
      </c>
      <c r="B1576" s="371" t="s">
        <v>103</v>
      </c>
      <c r="C1576" s="371">
        <v>2023</v>
      </c>
      <c r="D1576" s="371" t="s">
        <v>68</v>
      </c>
      <c r="E1576" s="371">
        <v>21</v>
      </c>
    </row>
    <row r="1577" spans="1:5">
      <c r="A1577" s="371">
        <v>81</v>
      </c>
      <c r="B1577" s="371" t="s">
        <v>104</v>
      </c>
      <c r="C1577" s="371">
        <v>2023</v>
      </c>
      <c r="D1577" s="371" t="s">
        <v>68</v>
      </c>
      <c r="E1577" s="371">
        <v>3</v>
      </c>
    </row>
    <row r="1578" spans="1:5">
      <c r="A1578" s="371">
        <v>85</v>
      </c>
      <c r="B1578" s="371" t="s">
        <v>105</v>
      </c>
      <c r="C1578" s="371">
        <v>2023</v>
      </c>
      <c r="D1578" s="371" t="s">
        <v>68</v>
      </c>
      <c r="E1578" s="371">
        <v>9</v>
      </c>
    </row>
    <row r="1579" spans="1:5">
      <c r="A1579" s="371">
        <v>86</v>
      </c>
      <c r="B1579" s="371" t="s">
        <v>106</v>
      </c>
      <c r="C1579" s="371">
        <v>2023</v>
      </c>
      <c r="D1579" s="371" t="s">
        <v>68</v>
      </c>
      <c r="E1579" s="371">
        <v>24</v>
      </c>
    </row>
    <row r="1580" spans="1:5">
      <c r="A1580" s="371">
        <v>88</v>
      </c>
      <c r="B1580" s="371" t="s">
        <v>107</v>
      </c>
      <c r="C1580" s="371">
        <v>2023</v>
      </c>
      <c r="D1580" s="371" t="s">
        <v>68</v>
      </c>
      <c r="E1580" s="371">
        <v>8</v>
      </c>
    </row>
    <row r="1581" spans="1:5">
      <c r="A1581" s="371">
        <v>91</v>
      </c>
      <c r="B1581" s="371" t="s">
        <v>108</v>
      </c>
      <c r="C1581" s="371">
        <v>2023</v>
      </c>
      <c r="D1581" s="371" t="s">
        <v>68</v>
      </c>
      <c r="E1581" s="371">
        <v>5</v>
      </c>
    </row>
    <row r="1582" spans="1:5">
      <c r="A1582" s="371">
        <v>94</v>
      </c>
      <c r="B1582" s="371" t="s">
        <v>109</v>
      </c>
      <c r="C1582" s="371">
        <v>2023</v>
      </c>
      <c r="D1582" s="371" t="s">
        <v>68</v>
      </c>
      <c r="E1582" s="371">
        <v>29</v>
      </c>
    </row>
    <row r="1583" spans="1:5">
      <c r="A1583" s="371">
        <v>95</v>
      </c>
      <c r="B1583" s="371" t="s">
        <v>110</v>
      </c>
      <c r="C1583" s="371">
        <v>2023</v>
      </c>
      <c r="D1583" s="371" t="s">
        <v>68</v>
      </c>
      <c r="E1583" s="371">
        <v>30</v>
      </c>
    </row>
    <row r="1584" spans="1:5">
      <c r="A1584" s="371">
        <v>97</v>
      </c>
      <c r="B1584" s="371" t="s">
        <v>111</v>
      </c>
      <c r="C1584" s="371">
        <v>2023</v>
      </c>
      <c r="D1584" s="371" t="s">
        <v>68</v>
      </c>
      <c r="E1584" s="371">
        <v>28</v>
      </c>
    </row>
    <row r="1585" spans="1:5">
      <c r="A1585" s="371">
        <v>99</v>
      </c>
      <c r="B1585" s="371" t="s">
        <v>112</v>
      </c>
      <c r="C1585" s="371">
        <v>2023</v>
      </c>
      <c r="D1585" s="371" t="s">
        <v>68</v>
      </c>
      <c r="E1585" s="371">
        <v>6</v>
      </c>
    </row>
    <row r="1586" spans="1:5">
      <c r="A1586" s="371">
        <v>5</v>
      </c>
      <c r="B1586" s="371" t="s">
        <v>79</v>
      </c>
      <c r="C1586" s="371">
        <v>2024</v>
      </c>
      <c r="D1586" s="371" t="s">
        <v>69</v>
      </c>
      <c r="E1586" s="371">
        <v>6</v>
      </c>
    </row>
    <row r="1587" spans="1:5">
      <c r="A1587" s="371">
        <v>8</v>
      </c>
      <c r="B1587" s="371" t="s">
        <v>81</v>
      </c>
      <c r="C1587" s="371">
        <v>2024</v>
      </c>
      <c r="D1587" s="371" t="s">
        <v>69</v>
      </c>
      <c r="E1587" s="371">
        <v>18</v>
      </c>
    </row>
    <row r="1588" spans="1:5">
      <c r="A1588" s="371">
        <v>11</v>
      </c>
      <c r="B1588" s="371" t="s">
        <v>82</v>
      </c>
      <c r="C1588" s="371">
        <v>2024</v>
      </c>
      <c r="D1588" s="371" t="s">
        <v>69</v>
      </c>
      <c r="E1588" s="371">
        <v>1</v>
      </c>
    </row>
    <row r="1589" spans="1:5">
      <c r="A1589" s="371">
        <v>13</v>
      </c>
      <c r="B1589" s="371" t="s">
        <v>83</v>
      </c>
      <c r="C1589" s="371">
        <v>2024</v>
      </c>
      <c r="D1589" s="371" t="s">
        <v>69</v>
      </c>
      <c r="E1589" s="371">
        <v>11</v>
      </c>
    </row>
    <row r="1590" spans="1:5">
      <c r="A1590" s="371">
        <v>15</v>
      </c>
      <c r="B1590" s="371" t="s">
        <v>84</v>
      </c>
      <c r="C1590" s="371">
        <v>2024</v>
      </c>
      <c r="D1590" s="371" t="s">
        <v>69</v>
      </c>
      <c r="E1590" s="371">
        <v>33</v>
      </c>
    </row>
    <row r="1591" spans="1:5">
      <c r="A1591" s="371">
        <v>17</v>
      </c>
      <c r="B1591" s="371" t="s">
        <v>85</v>
      </c>
      <c r="C1591" s="371">
        <v>2024</v>
      </c>
      <c r="D1591" s="371" t="s">
        <v>69</v>
      </c>
      <c r="E1591" s="371">
        <v>12</v>
      </c>
    </row>
    <row r="1592" spans="1:5">
      <c r="A1592" s="371">
        <v>18</v>
      </c>
      <c r="B1592" s="371" t="s">
        <v>86</v>
      </c>
      <c r="C1592" s="371">
        <v>2024</v>
      </c>
      <c r="D1592" s="371" t="s">
        <v>69</v>
      </c>
      <c r="E1592" s="371">
        <v>13</v>
      </c>
    </row>
    <row r="1593" spans="1:5">
      <c r="A1593" s="371">
        <v>19</v>
      </c>
      <c r="B1593" s="371" t="s">
        <v>87</v>
      </c>
      <c r="C1593" s="371">
        <v>2024</v>
      </c>
      <c r="D1593" s="371" t="s">
        <v>69</v>
      </c>
      <c r="E1593" s="371">
        <v>4</v>
      </c>
    </row>
    <row r="1594" spans="1:5">
      <c r="A1594" s="371">
        <v>20</v>
      </c>
      <c r="B1594" s="371" t="s">
        <v>88</v>
      </c>
      <c r="C1594" s="371">
        <v>2024</v>
      </c>
      <c r="D1594" s="371" t="s">
        <v>69</v>
      </c>
      <c r="E1594" s="371">
        <v>16</v>
      </c>
    </row>
    <row r="1595" spans="1:5">
      <c r="A1595" s="371">
        <v>23</v>
      </c>
      <c r="B1595" s="371" t="s">
        <v>89</v>
      </c>
      <c r="C1595" s="371">
        <v>2024</v>
      </c>
      <c r="D1595" s="371" t="s">
        <v>69</v>
      </c>
      <c r="E1595" s="371">
        <v>8</v>
      </c>
    </row>
    <row r="1596" spans="1:5">
      <c r="A1596" s="371">
        <v>25</v>
      </c>
      <c r="B1596" s="371" t="s">
        <v>90</v>
      </c>
      <c r="C1596" s="371">
        <v>2024</v>
      </c>
      <c r="D1596" s="371" t="s">
        <v>69</v>
      </c>
      <c r="E1596" s="371">
        <v>26</v>
      </c>
    </row>
    <row r="1597" spans="1:5">
      <c r="A1597" s="371">
        <v>27</v>
      </c>
      <c r="B1597" s="371" t="s">
        <v>91</v>
      </c>
      <c r="C1597" s="371">
        <v>2024</v>
      </c>
      <c r="D1597" s="371" t="s">
        <v>69</v>
      </c>
      <c r="E1597" s="371">
        <v>14</v>
      </c>
    </row>
    <row r="1598" spans="1:5">
      <c r="A1598" s="371">
        <v>41</v>
      </c>
      <c r="B1598" s="371" t="s">
        <v>92</v>
      </c>
      <c r="C1598" s="371">
        <v>2024</v>
      </c>
      <c r="D1598" s="371" t="s">
        <v>69</v>
      </c>
      <c r="E1598" s="371">
        <v>17</v>
      </c>
    </row>
    <row r="1599" spans="1:5">
      <c r="A1599" s="371">
        <v>44</v>
      </c>
      <c r="B1599" s="371" t="s">
        <v>93</v>
      </c>
      <c r="C1599" s="371">
        <v>2024</v>
      </c>
      <c r="D1599" s="371" t="s">
        <v>69</v>
      </c>
      <c r="E1599" s="371">
        <v>3</v>
      </c>
    </row>
    <row r="1600" spans="1:5">
      <c r="A1600" s="371">
        <v>47</v>
      </c>
      <c r="B1600" s="371" t="s">
        <v>94</v>
      </c>
      <c r="C1600" s="371">
        <v>2024</v>
      </c>
      <c r="D1600" s="371" t="s">
        <v>69</v>
      </c>
      <c r="E1600" s="371">
        <v>7</v>
      </c>
    </row>
    <row r="1601" spans="1:5">
      <c r="A1601" s="371">
        <v>50</v>
      </c>
      <c r="B1601" s="371" t="s">
        <v>95</v>
      </c>
      <c r="C1601" s="371">
        <v>2024</v>
      </c>
      <c r="D1601" s="371" t="s">
        <v>69</v>
      </c>
      <c r="E1601" s="371">
        <v>20</v>
      </c>
    </row>
    <row r="1602" spans="1:5">
      <c r="A1602" s="371">
        <v>52</v>
      </c>
      <c r="B1602" s="371" t="s">
        <v>96</v>
      </c>
      <c r="C1602" s="371">
        <v>2024</v>
      </c>
      <c r="D1602" s="371" t="s">
        <v>69</v>
      </c>
      <c r="E1602" s="371">
        <v>2</v>
      </c>
    </row>
    <row r="1603" spans="1:5">
      <c r="A1603" s="371">
        <v>54</v>
      </c>
      <c r="B1603" s="371" t="s">
        <v>97</v>
      </c>
      <c r="C1603" s="371">
        <v>2024</v>
      </c>
      <c r="D1603" s="371" t="s">
        <v>69</v>
      </c>
      <c r="E1603" s="371">
        <v>22</v>
      </c>
    </row>
    <row r="1604" spans="1:5">
      <c r="A1604" s="371">
        <v>63</v>
      </c>
      <c r="B1604" s="371" t="s">
        <v>98</v>
      </c>
      <c r="C1604" s="371">
        <v>2024</v>
      </c>
      <c r="D1604" s="371" t="s">
        <v>69</v>
      </c>
      <c r="E1604" s="371">
        <v>30</v>
      </c>
    </row>
    <row r="1605" spans="1:5">
      <c r="A1605" s="371">
        <v>66</v>
      </c>
      <c r="B1605" s="371" t="s">
        <v>99</v>
      </c>
      <c r="C1605" s="371">
        <v>2024</v>
      </c>
      <c r="D1605" s="371" t="s">
        <v>69</v>
      </c>
      <c r="E1605" s="371">
        <v>10</v>
      </c>
    </row>
    <row r="1606" spans="1:5">
      <c r="A1606" s="371">
        <v>68</v>
      </c>
      <c r="B1606" s="371" t="s">
        <v>100</v>
      </c>
      <c r="C1606" s="371">
        <v>2024</v>
      </c>
      <c r="D1606" s="371" t="s">
        <v>69</v>
      </c>
      <c r="E1606" s="371">
        <v>31</v>
      </c>
    </row>
    <row r="1607" spans="1:5">
      <c r="A1607" s="371">
        <v>70</v>
      </c>
      <c r="B1607" s="371" t="s">
        <v>101</v>
      </c>
      <c r="C1607" s="371">
        <v>2024</v>
      </c>
      <c r="D1607" s="371" t="s">
        <v>69</v>
      </c>
      <c r="E1607" s="371">
        <v>9</v>
      </c>
    </row>
    <row r="1608" spans="1:5">
      <c r="A1608" s="371">
        <v>73</v>
      </c>
      <c r="B1608" s="371" t="s">
        <v>102</v>
      </c>
      <c r="C1608" s="371">
        <v>2024</v>
      </c>
      <c r="D1608" s="371" t="s">
        <v>69</v>
      </c>
      <c r="E1608" s="371">
        <v>24</v>
      </c>
    </row>
    <row r="1609" spans="1:5">
      <c r="A1609" s="371">
        <v>76</v>
      </c>
      <c r="B1609" s="371" t="s">
        <v>103</v>
      </c>
      <c r="C1609" s="371">
        <v>2024</v>
      </c>
      <c r="D1609" s="371" t="s">
        <v>69</v>
      </c>
      <c r="E1609" s="371">
        <v>5</v>
      </c>
    </row>
    <row r="1610" spans="1:5">
      <c r="A1610" s="371">
        <v>81</v>
      </c>
      <c r="B1610" s="371" t="s">
        <v>104</v>
      </c>
      <c r="C1610" s="371">
        <v>2024</v>
      </c>
      <c r="D1610" s="371" t="s">
        <v>69</v>
      </c>
      <c r="E1610" s="371">
        <v>29</v>
      </c>
    </row>
    <row r="1611" spans="1:5">
      <c r="A1611" s="371">
        <v>85</v>
      </c>
      <c r="B1611" s="371" t="s">
        <v>105</v>
      </c>
      <c r="C1611" s="371">
        <v>2024</v>
      </c>
      <c r="D1611" s="371" t="s">
        <v>69</v>
      </c>
      <c r="E1611" s="371">
        <v>23</v>
      </c>
    </row>
    <row r="1612" spans="1:5">
      <c r="A1612" s="371">
        <v>86</v>
      </c>
      <c r="B1612" s="371" t="s">
        <v>106</v>
      </c>
      <c r="C1612" s="371">
        <v>2024</v>
      </c>
      <c r="D1612" s="371" t="s">
        <v>69</v>
      </c>
      <c r="E1612" s="371">
        <v>25</v>
      </c>
    </row>
    <row r="1613" spans="1:5">
      <c r="A1613" s="371">
        <v>88</v>
      </c>
      <c r="B1613" s="371" t="s">
        <v>107</v>
      </c>
      <c r="C1613" s="371">
        <v>2024</v>
      </c>
      <c r="D1613" s="371" t="s">
        <v>69</v>
      </c>
      <c r="E1613" s="371">
        <v>15</v>
      </c>
    </row>
    <row r="1614" spans="1:5">
      <c r="A1614" s="371">
        <v>91</v>
      </c>
      <c r="B1614" s="371" t="s">
        <v>108</v>
      </c>
      <c r="C1614" s="371">
        <v>2024</v>
      </c>
      <c r="D1614" s="371" t="s">
        <v>69</v>
      </c>
      <c r="E1614" s="371">
        <v>28</v>
      </c>
    </row>
    <row r="1615" spans="1:5">
      <c r="A1615" s="371">
        <v>94</v>
      </c>
      <c r="B1615" s="371" t="s">
        <v>109</v>
      </c>
      <c r="C1615" s="371">
        <v>2024</v>
      </c>
      <c r="D1615" s="371" t="s">
        <v>69</v>
      </c>
      <c r="E1615" s="371">
        <v>21</v>
      </c>
    </row>
    <row r="1616" spans="1:5">
      <c r="A1616" s="371">
        <v>95</v>
      </c>
      <c r="B1616" s="371" t="s">
        <v>110</v>
      </c>
      <c r="C1616" s="371">
        <v>2024</v>
      </c>
      <c r="D1616" s="371" t="s">
        <v>69</v>
      </c>
      <c r="E1616" s="371">
        <v>27</v>
      </c>
    </row>
    <row r="1617" spans="1:5">
      <c r="A1617" s="371">
        <v>97</v>
      </c>
      <c r="B1617" s="371" t="s">
        <v>111</v>
      </c>
      <c r="C1617" s="371">
        <v>2024</v>
      </c>
      <c r="D1617" s="371" t="s">
        <v>69</v>
      </c>
      <c r="E1617" s="371">
        <v>32</v>
      </c>
    </row>
    <row r="1618" spans="1:5">
      <c r="A1618" s="371">
        <v>99</v>
      </c>
      <c r="B1618" s="371" t="s">
        <v>112</v>
      </c>
      <c r="C1618" s="371">
        <v>2024</v>
      </c>
      <c r="D1618" s="371" t="s">
        <v>69</v>
      </c>
      <c r="E1618" s="371">
        <v>19</v>
      </c>
    </row>
    <row r="1619" spans="1:5">
      <c r="A1619" s="371">
        <v>5</v>
      </c>
      <c r="B1619" s="371" t="s">
        <v>79</v>
      </c>
      <c r="C1619" s="371">
        <v>2023</v>
      </c>
      <c r="D1619" s="371" t="s">
        <v>69</v>
      </c>
      <c r="E1619" s="371">
        <v>4</v>
      </c>
    </row>
    <row r="1620" spans="1:5">
      <c r="A1620" s="371">
        <v>8</v>
      </c>
      <c r="B1620" s="371" t="s">
        <v>81</v>
      </c>
      <c r="C1620" s="371">
        <v>2023</v>
      </c>
      <c r="D1620" s="371" t="s">
        <v>69</v>
      </c>
      <c r="E1620" s="371">
        <v>1</v>
      </c>
    </row>
    <row r="1621" spans="1:5">
      <c r="A1621" s="371">
        <v>11</v>
      </c>
      <c r="B1621" s="371" t="s">
        <v>82</v>
      </c>
      <c r="C1621" s="371">
        <v>2023</v>
      </c>
      <c r="D1621" s="371" t="s">
        <v>69</v>
      </c>
      <c r="E1621" s="371">
        <v>11</v>
      </c>
    </row>
    <row r="1622" spans="1:5">
      <c r="A1622" s="371">
        <v>13</v>
      </c>
      <c r="B1622" s="371" t="s">
        <v>83</v>
      </c>
      <c r="C1622" s="371">
        <v>2023</v>
      </c>
      <c r="D1622" s="371" t="s">
        <v>69</v>
      </c>
      <c r="E1622" s="371">
        <v>21</v>
      </c>
    </row>
    <row r="1623" spans="1:5">
      <c r="A1623" s="371">
        <v>15</v>
      </c>
      <c r="B1623" s="371" t="s">
        <v>84</v>
      </c>
      <c r="C1623" s="371">
        <v>2023</v>
      </c>
      <c r="D1623" s="371" t="s">
        <v>69</v>
      </c>
      <c r="E1623" s="371">
        <v>31</v>
      </c>
    </row>
    <row r="1624" spans="1:5">
      <c r="A1624" s="371">
        <v>17</v>
      </c>
      <c r="B1624" s="371" t="s">
        <v>85</v>
      </c>
      <c r="C1624" s="371">
        <v>2023</v>
      </c>
      <c r="D1624" s="371" t="s">
        <v>69</v>
      </c>
      <c r="E1624" s="371">
        <v>2</v>
      </c>
    </row>
    <row r="1625" spans="1:5">
      <c r="A1625" s="371">
        <v>18</v>
      </c>
      <c r="B1625" s="371" t="s">
        <v>86</v>
      </c>
      <c r="C1625" s="371">
        <v>2023</v>
      </c>
      <c r="D1625" s="371" t="s">
        <v>69</v>
      </c>
      <c r="E1625" s="371">
        <v>27</v>
      </c>
    </row>
    <row r="1626" spans="1:5">
      <c r="A1626" s="371">
        <v>19</v>
      </c>
      <c r="B1626" s="371" t="s">
        <v>87</v>
      </c>
      <c r="C1626" s="371">
        <v>2023</v>
      </c>
      <c r="D1626" s="371" t="s">
        <v>69</v>
      </c>
      <c r="E1626" s="371">
        <v>20</v>
      </c>
    </row>
    <row r="1627" spans="1:5">
      <c r="A1627" s="371">
        <v>20</v>
      </c>
      <c r="B1627" s="371" t="s">
        <v>88</v>
      </c>
      <c r="C1627" s="371">
        <v>2023</v>
      </c>
      <c r="D1627" s="371" t="s">
        <v>69</v>
      </c>
      <c r="E1627" s="371">
        <v>3</v>
      </c>
    </row>
    <row r="1628" spans="1:5">
      <c r="A1628" s="371">
        <v>23</v>
      </c>
      <c r="B1628" s="371" t="s">
        <v>89</v>
      </c>
      <c r="C1628" s="371">
        <v>2023</v>
      </c>
      <c r="D1628" s="371" t="s">
        <v>69</v>
      </c>
      <c r="E1628" s="371">
        <v>19</v>
      </c>
    </row>
    <row r="1629" spans="1:5">
      <c r="A1629" s="371">
        <v>25</v>
      </c>
      <c r="B1629" s="371" t="s">
        <v>90</v>
      </c>
      <c r="C1629" s="371">
        <v>2023</v>
      </c>
      <c r="D1629" s="371" t="s">
        <v>69</v>
      </c>
      <c r="E1629" s="371">
        <v>25</v>
      </c>
    </row>
    <row r="1630" spans="1:5">
      <c r="A1630" s="371">
        <v>27</v>
      </c>
      <c r="B1630" s="371" t="s">
        <v>91</v>
      </c>
      <c r="C1630" s="371">
        <v>2023</v>
      </c>
      <c r="D1630" s="371" t="s">
        <v>69</v>
      </c>
      <c r="E1630" s="371">
        <v>23</v>
      </c>
    </row>
    <row r="1631" spans="1:5">
      <c r="A1631" s="371">
        <v>41</v>
      </c>
      <c r="B1631" s="371" t="s">
        <v>92</v>
      </c>
      <c r="C1631" s="371">
        <v>2023</v>
      </c>
      <c r="D1631" s="371" t="s">
        <v>69</v>
      </c>
      <c r="E1631" s="371">
        <v>12</v>
      </c>
    </row>
    <row r="1632" spans="1:5">
      <c r="A1632" s="371">
        <v>44</v>
      </c>
      <c r="B1632" s="371" t="s">
        <v>93</v>
      </c>
      <c r="C1632" s="371">
        <v>2023</v>
      </c>
      <c r="D1632" s="371" t="s">
        <v>69</v>
      </c>
      <c r="E1632" s="371">
        <v>18</v>
      </c>
    </row>
    <row r="1633" spans="1:5">
      <c r="A1633" s="371">
        <v>47</v>
      </c>
      <c r="B1633" s="371" t="s">
        <v>94</v>
      </c>
      <c r="C1633" s="371">
        <v>2023</v>
      </c>
      <c r="D1633" s="371" t="s">
        <v>69</v>
      </c>
      <c r="E1633" s="371">
        <v>17</v>
      </c>
    </row>
    <row r="1634" spans="1:5">
      <c r="A1634" s="371">
        <v>50</v>
      </c>
      <c r="B1634" s="371" t="s">
        <v>95</v>
      </c>
      <c r="C1634" s="371">
        <v>2023</v>
      </c>
      <c r="D1634" s="371" t="s">
        <v>69</v>
      </c>
      <c r="E1634" s="371">
        <v>24</v>
      </c>
    </row>
    <row r="1635" spans="1:5">
      <c r="A1635" s="371">
        <v>52</v>
      </c>
      <c r="B1635" s="371" t="s">
        <v>96</v>
      </c>
      <c r="C1635" s="371">
        <v>2023</v>
      </c>
      <c r="D1635" s="371" t="s">
        <v>69</v>
      </c>
      <c r="E1635" s="371">
        <v>14</v>
      </c>
    </row>
    <row r="1636" spans="1:5">
      <c r="A1636" s="371">
        <v>54</v>
      </c>
      <c r="B1636" s="371" t="s">
        <v>97</v>
      </c>
      <c r="C1636" s="371">
        <v>2023</v>
      </c>
      <c r="D1636" s="371" t="s">
        <v>69</v>
      </c>
      <c r="E1636" s="371">
        <v>26</v>
      </c>
    </row>
    <row r="1637" spans="1:5">
      <c r="A1637" s="371">
        <v>63</v>
      </c>
      <c r="B1637" s="371" t="s">
        <v>98</v>
      </c>
      <c r="C1637" s="371">
        <v>2023</v>
      </c>
      <c r="D1637" s="371" t="s">
        <v>69</v>
      </c>
      <c r="E1637" s="371">
        <v>5</v>
      </c>
    </row>
    <row r="1638" spans="1:5">
      <c r="A1638" s="371">
        <v>66</v>
      </c>
      <c r="B1638" s="371" t="s">
        <v>99</v>
      </c>
      <c r="C1638" s="371">
        <v>2023</v>
      </c>
      <c r="D1638" s="371" t="s">
        <v>69</v>
      </c>
      <c r="E1638" s="371">
        <v>6</v>
      </c>
    </row>
    <row r="1639" spans="1:5">
      <c r="A1639" s="371">
        <v>68</v>
      </c>
      <c r="B1639" s="371" t="s">
        <v>100</v>
      </c>
      <c r="C1639" s="371">
        <v>2023</v>
      </c>
      <c r="D1639" s="371" t="s">
        <v>69</v>
      </c>
      <c r="E1639" s="371">
        <v>32</v>
      </c>
    </row>
    <row r="1640" spans="1:5">
      <c r="A1640" s="371">
        <v>70</v>
      </c>
      <c r="B1640" s="371" t="s">
        <v>101</v>
      </c>
      <c r="C1640" s="371">
        <v>2023</v>
      </c>
      <c r="D1640" s="371" t="s">
        <v>69</v>
      </c>
      <c r="E1640" s="371">
        <v>8</v>
      </c>
    </row>
    <row r="1641" spans="1:5">
      <c r="A1641" s="371">
        <v>73</v>
      </c>
      <c r="B1641" s="371" t="s">
        <v>102</v>
      </c>
      <c r="C1641" s="371">
        <v>2023</v>
      </c>
      <c r="D1641" s="371" t="s">
        <v>69</v>
      </c>
      <c r="E1641" s="371">
        <v>15</v>
      </c>
    </row>
    <row r="1642" spans="1:5">
      <c r="A1642" s="371">
        <v>76</v>
      </c>
      <c r="B1642" s="371" t="s">
        <v>103</v>
      </c>
      <c r="C1642" s="371">
        <v>2023</v>
      </c>
      <c r="D1642" s="371" t="s">
        <v>69</v>
      </c>
      <c r="E1642" s="371">
        <v>22</v>
      </c>
    </row>
    <row r="1643" spans="1:5">
      <c r="A1643" s="371">
        <v>81</v>
      </c>
      <c r="B1643" s="371" t="s">
        <v>104</v>
      </c>
      <c r="C1643" s="371">
        <v>2023</v>
      </c>
      <c r="D1643" s="371" t="s">
        <v>69</v>
      </c>
      <c r="E1643" s="371">
        <v>10</v>
      </c>
    </row>
    <row r="1644" spans="1:5">
      <c r="A1644" s="371">
        <v>85</v>
      </c>
      <c r="B1644" s="371" t="s">
        <v>105</v>
      </c>
      <c r="C1644" s="371">
        <v>2023</v>
      </c>
      <c r="D1644" s="371" t="s">
        <v>69</v>
      </c>
      <c r="E1644" s="371">
        <v>28</v>
      </c>
    </row>
    <row r="1645" spans="1:5">
      <c r="A1645" s="371">
        <v>86</v>
      </c>
      <c r="B1645" s="371" t="s">
        <v>106</v>
      </c>
      <c r="C1645" s="371">
        <v>2023</v>
      </c>
      <c r="D1645" s="371" t="s">
        <v>69</v>
      </c>
      <c r="E1645" s="371">
        <v>7</v>
      </c>
    </row>
    <row r="1646" spans="1:5">
      <c r="A1646" s="371">
        <v>88</v>
      </c>
      <c r="B1646" s="371" t="s">
        <v>107</v>
      </c>
      <c r="C1646" s="371">
        <v>2023</v>
      </c>
      <c r="D1646" s="371" t="s">
        <v>69</v>
      </c>
      <c r="E1646" s="371">
        <v>13</v>
      </c>
    </row>
    <row r="1647" spans="1:5">
      <c r="A1647" s="371">
        <v>91</v>
      </c>
      <c r="B1647" s="371" t="s">
        <v>108</v>
      </c>
      <c r="C1647" s="371">
        <v>2023</v>
      </c>
      <c r="D1647" s="371" t="s">
        <v>69</v>
      </c>
      <c r="E1647" s="371">
        <v>16</v>
      </c>
    </row>
    <row r="1648" spans="1:5">
      <c r="A1648" s="371">
        <v>94</v>
      </c>
      <c r="B1648" s="371" t="s">
        <v>109</v>
      </c>
      <c r="C1648" s="371">
        <v>2023</v>
      </c>
      <c r="D1648" s="371" t="s">
        <v>69</v>
      </c>
      <c r="E1648" s="371">
        <v>29</v>
      </c>
    </row>
    <row r="1649" spans="1:5">
      <c r="A1649" s="371">
        <v>95</v>
      </c>
      <c r="B1649" s="371" t="s">
        <v>110</v>
      </c>
      <c r="C1649" s="371">
        <v>2023</v>
      </c>
      <c r="D1649" s="371" t="s">
        <v>69</v>
      </c>
      <c r="E1649" s="371">
        <v>9</v>
      </c>
    </row>
    <row r="1650" spans="1:5">
      <c r="A1650" s="371">
        <v>97</v>
      </c>
      <c r="B1650" s="371" t="s">
        <v>111</v>
      </c>
      <c r="C1650" s="371">
        <v>2023</v>
      </c>
      <c r="D1650" s="371" t="s">
        <v>69</v>
      </c>
      <c r="E1650" s="371">
        <v>33</v>
      </c>
    </row>
    <row r="1651" spans="1:5">
      <c r="A1651" s="371">
        <v>99</v>
      </c>
      <c r="B1651" s="371" t="s">
        <v>112</v>
      </c>
      <c r="C1651" s="371">
        <v>2023</v>
      </c>
      <c r="D1651" s="371" t="s">
        <v>69</v>
      </c>
      <c r="E1651" s="371">
        <v>30</v>
      </c>
    </row>
    <row r="1652" spans="1:5">
      <c r="A1652" s="371">
        <v>5</v>
      </c>
      <c r="B1652" s="371" t="s">
        <v>79</v>
      </c>
      <c r="C1652" s="371">
        <v>2024</v>
      </c>
      <c r="D1652" s="371" t="s">
        <v>70</v>
      </c>
      <c r="E1652" s="371">
        <v>25</v>
      </c>
    </row>
    <row r="1653" spans="1:5">
      <c r="A1653" s="371">
        <v>8</v>
      </c>
      <c r="B1653" s="371" t="s">
        <v>81</v>
      </c>
      <c r="C1653" s="371">
        <v>2024</v>
      </c>
      <c r="D1653" s="371" t="s">
        <v>70</v>
      </c>
      <c r="E1653" s="371">
        <v>17</v>
      </c>
    </row>
    <row r="1654" spans="1:5">
      <c r="A1654" s="371">
        <v>11</v>
      </c>
      <c r="B1654" s="371" t="s">
        <v>82</v>
      </c>
      <c r="C1654" s="371">
        <v>2024</v>
      </c>
      <c r="D1654" s="371" t="s">
        <v>70</v>
      </c>
      <c r="E1654" s="371">
        <v>21</v>
      </c>
    </row>
    <row r="1655" spans="1:5">
      <c r="A1655" s="371">
        <v>13</v>
      </c>
      <c r="B1655" s="371" t="s">
        <v>83</v>
      </c>
      <c r="C1655" s="371">
        <v>2024</v>
      </c>
      <c r="D1655" s="371" t="s">
        <v>70</v>
      </c>
      <c r="E1655" s="371">
        <v>18</v>
      </c>
    </row>
    <row r="1656" spans="1:5">
      <c r="A1656" s="371">
        <v>15</v>
      </c>
      <c r="B1656" s="371" t="s">
        <v>84</v>
      </c>
      <c r="C1656" s="371">
        <v>2024</v>
      </c>
      <c r="D1656" s="371" t="s">
        <v>70</v>
      </c>
      <c r="E1656" s="371">
        <v>6</v>
      </c>
    </row>
    <row r="1657" spans="1:5">
      <c r="A1657" s="371">
        <v>17</v>
      </c>
      <c r="B1657" s="371" t="s">
        <v>85</v>
      </c>
      <c r="C1657" s="371">
        <v>2024</v>
      </c>
      <c r="D1657" s="371" t="s">
        <v>70</v>
      </c>
      <c r="E1657" s="371">
        <v>28</v>
      </c>
    </row>
    <row r="1658" spans="1:5">
      <c r="A1658" s="371">
        <v>18</v>
      </c>
      <c r="B1658" s="371" t="s">
        <v>86</v>
      </c>
      <c r="C1658" s="371">
        <v>2024</v>
      </c>
      <c r="D1658" s="371" t="s">
        <v>70</v>
      </c>
      <c r="E1658" s="371">
        <v>13</v>
      </c>
    </row>
    <row r="1659" spans="1:5">
      <c r="A1659" s="371">
        <v>19</v>
      </c>
      <c r="B1659" s="371" t="s">
        <v>87</v>
      </c>
      <c r="C1659" s="371">
        <v>2024</v>
      </c>
      <c r="D1659" s="371" t="s">
        <v>70</v>
      </c>
      <c r="E1659" s="371">
        <v>9</v>
      </c>
    </row>
    <row r="1660" spans="1:5">
      <c r="A1660" s="371">
        <v>20</v>
      </c>
      <c r="B1660" s="371" t="s">
        <v>88</v>
      </c>
      <c r="C1660" s="371">
        <v>2024</v>
      </c>
      <c r="D1660" s="371" t="s">
        <v>70</v>
      </c>
      <c r="E1660" s="371">
        <v>20</v>
      </c>
    </row>
    <row r="1661" spans="1:5">
      <c r="A1661" s="371">
        <v>23</v>
      </c>
      <c r="B1661" s="371" t="s">
        <v>89</v>
      </c>
      <c r="C1661" s="371">
        <v>2024</v>
      </c>
      <c r="D1661" s="371" t="s">
        <v>70</v>
      </c>
      <c r="E1661" s="371">
        <v>16</v>
      </c>
    </row>
    <row r="1662" spans="1:5">
      <c r="A1662" s="371">
        <v>25</v>
      </c>
      <c r="B1662" s="371" t="s">
        <v>90</v>
      </c>
      <c r="C1662" s="371">
        <v>2024</v>
      </c>
      <c r="D1662" s="371" t="s">
        <v>70</v>
      </c>
      <c r="E1662" s="371">
        <v>11</v>
      </c>
    </row>
    <row r="1663" spans="1:5">
      <c r="A1663" s="371">
        <v>27</v>
      </c>
      <c r="B1663" s="371" t="s">
        <v>91</v>
      </c>
      <c r="C1663" s="371">
        <v>2024</v>
      </c>
      <c r="D1663" s="371" t="s">
        <v>70</v>
      </c>
      <c r="E1663" s="371">
        <v>10</v>
      </c>
    </row>
    <row r="1664" spans="1:5">
      <c r="A1664" s="371">
        <v>41</v>
      </c>
      <c r="B1664" s="371" t="s">
        <v>92</v>
      </c>
      <c r="C1664" s="371">
        <v>2024</v>
      </c>
      <c r="D1664" s="371" t="s">
        <v>70</v>
      </c>
      <c r="E1664" s="371">
        <v>19</v>
      </c>
    </row>
    <row r="1665" spans="1:5">
      <c r="A1665" s="371">
        <v>44</v>
      </c>
      <c r="B1665" s="371" t="s">
        <v>93</v>
      </c>
      <c r="C1665" s="371">
        <v>2024</v>
      </c>
      <c r="D1665" s="371" t="s">
        <v>70</v>
      </c>
      <c r="E1665" s="371">
        <v>15</v>
      </c>
    </row>
    <row r="1666" spans="1:5">
      <c r="A1666" s="371">
        <v>47</v>
      </c>
      <c r="B1666" s="371" t="s">
        <v>94</v>
      </c>
      <c r="C1666" s="371">
        <v>2024</v>
      </c>
      <c r="D1666" s="371" t="s">
        <v>70</v>
      </c>
      <c r="E1666" s="371">
        <v>27</v>
      </c>
    </row>
    <row r="1667" spans="1:5">
      <c r="A1667" s="371">
        <v>50</v>
      </c>
      <c r="B1667" s="371" t="s">
        <v>95</v>
      </c>
      <c r="C1667" s="371">
        <v>2024</v>
      </c>
      <c r="D1667" s="371" t="s">
        <v>70</v>
      </c>
      <c r="E1667" s="371">
        <v>24</v>
      </c>
    </row>
    <row r="1668" spans="1:5">
      <c r="A1668" s="371">
        <v>52</v>
      </c>
      <c r="B1668" s="371" t="s">
        <v>96</v>
      </c>
      <c r="C1668" s="371">
        <v>2024</v>
      </c>
      <c r="D1668" s="371" t="s">
        <v>70</v>
      </c>
      <c r="E1668" s="371">
        <v>8</v>
      </c>
    </row>
    <row r="1669" spans="1:5">
      <c r="A1669" s="371">
        <v>54</v>
      </c>
      <c r="B1669" s="371" t="s">
        <v>97</v>
      </c>
      <c r="C1669" s="371">
        <v>2024</v>
      </c>
      <c r="D1669" s="371" t="s">
        <v>70</v>
      </c>
      <c r="E1669" s="371">
        <v>29</v>
      </c>
    </row>
    <row r="1670" spans="1:5">
      <c r="A1670" s="371">
        <v>63</v>
      </c>
      <c r="B1670" s="371" t="s">
        <v>98</v>
      </c>
      <c r="C1670" s="371">
        <v>2024</v>
      </c>
      <c r="D1670" s="371" t="s">
        <v>70</v>
      </c>
      <c r="E1670" s="371">
        <v>32</v>
      </c>
    </row>
    <row r="1671" spans="1:5">
      <c r="A1671" s="371">
        <v>66</v>
      </c>
      <c r="B1671" s="371" t="s">
        <v>99</v>
      </c>
      <c r="C1671" s="371">
        <v>2024</v>
      </c>
      <c r="D1671" s="371" t="s">
        <v>70</v>
      </c>
      <c r="E1671" s="371">
        <v>33</v>
      </c>
    </row>
    <row r="1672" spans="1:5">
      <c r="A1672" s="371">
        <v>68</v>
      </c>
      <c r="B1672" s="371" t="s">
        <v>100</v>
      </c>
      <c r="C1672" s="371">
        <v>2024</v>
      </c>
      <c r="D1672" s="371" t="s">
        <v>70</v>
      </c>
      <c r="E1672" s="371">
        <v>23</v>
      </c>
    </row>
    <row r="1673" spans="1:5">
      <c r="A1673" s="371">
        <v>70</v>
      </c>
      <c r="B1673" s="371" t="s">
        <v>101</v>
      </c>
      <c r="C1673" s="371">
        <v>2024</v>
      </c>
      <c r="D1673" s="371" t="s">
        <v>70</v>
      </c>
      <c r="E1673" s="371">
        <v>5</v>
      </c>
    </row>
    <row r="1674" spans="1:5">
      <c r="A1674" s="371">
        <v>73</v>
      </c>
      <c r="B1674" s="371" t="s">
        <v>102</v>
      </c>
      <c r="C1674" s="371">
        <v>2024</v>
      </c>
      <c r="D1674" s="371" t="s">
        <v>70</v>
      </c>
      <c r="E1674" s="371">
        <v>30</v>
      </c>
    </row>
    <row r="1675" spans="1:5">
      <c r="A1675" s="371">
        <v>76</v>
      </c>
      <c r="B1675" s="371" t="s">
        <v>103</v>
      </c>
      <c r="C1675" s="371">
        <v>2024</v>
      </c>
      <c r="D1675" s="371" t="s">
        <v>70</v>
      </c>
      <c r="E1675" s="371">
        <v>31</v>
      </c>
    </row>
    <row r="1676" spans="1:5">
      <c r="A1676" s="371">
        <v>81</v>
      </c>
      <c r="B1676" s="371" t="s">
        <v>104</v>
      </c>
      <c r="C1676" s="371">
        <v>2024</v>
      </c>
      <c r="D1676" s="371" t="s">
        <v>70</v>
      </c>
      <c r="E1676" s="371">
        <v>22</v>
      </c>
    </row>
    <row r="1677" spans="1:5">
      <c r="A1677" s="371">
        <v>85</v>
      </c>
      <c r="B1677" s="371" t="s">
        <v>105</v>
      </c>
      <c r="C1677" s="371">
        <v>2024</v>
      </c>
      <c r="D1677" s="371" t="s">
        <v>70</v>
      </c>
      <c r="E1677" s="371">
        <v>14</v>
      </c>
    </row>
    <row r="1678" spans="1:5">
      <c r="A1678" s="371">
        <v>86</v>
      </c>
      <c r="B1678" s="371" t="s">
        <v>106</v>
      </c>
      <c r="C1678" s="371">
        <v>2024</v>
      </c>
      <c r="D1678" s="371" t="s">
        <v>70</v>
      </c>
      <c r="E1678" s="371">
        <v>12</v>
      </c>
    </row>
    <row r="1679" spans="1:5">
      <c r="A1679" s="371">
        <v>88</v>
      </c>
      <c r="B1679" s="371" t="s">
        <v>107</v>
      </c>
      <c r="C1679" s="371">
        <v>2024</v>
      </c>
      <c r="D1679" s="371" t="s">
        <v>70</v>
      </c>
      <c r="E1679" s="371">
        <v>26</v>
      </c>
    </row>
    <row r="1680" spans="1:5">
      <c r="A1680" s="371">
        <v>91</v>
      </c>
      <c r="B1680" s="371" t="s">
        <v>108</v>
      </c>
      <c r="C1680" s="371">
        <v>2024</v>
      </c>
      <c r="D1680" s="371" t="s">
        <v>70</v>
      </c>
      <c r="E1680" s="371">
        <v>1</v>
      </c>
    </row>
    <row r="1681" spans="1:5">
      <c r="A1681" s="371">
        <v>94</v>
      </c>
      <c r="B1681" s="371" t="s">
        <v>109</v>
      </c>
      <c r="C1681" s="371">
        <v>2024</v>
      </c>
      <c r="D1681" s="371" t="s">
        <v>70</v>
      </c>
      <c r="E1681" s="371">
        <v>3</v>
      </c>
    </row>
    <row r="1682" spans="1:5">
      <c r="A1682" s="371">
        <v>95</v>
      </c>
      <c r="B1682" s="371" t="s">
        <v>110</v>
      </c>
      <c r="C1682" s="371">
        <v>2024</v>
      </c>
      <c r="D1682" s="371" t="s">
        <v>70</v>
      </c>
      <c r="E1682" s="371">
        <v>2</v>
      </c>
    </row>
    <row r="1683" spans="1:5">
      <c r="A1683" s="371">
        <v>97</v>
      </c>
      <c r="B1683" s="371" t="s">
        <v>111</v>
      </c>
      <c r="C1683" s="371">
        <v>2024</v>
      </c>
      <c r="D1683" s="371" t="s">
        <v>70</v>
      </c>
      <c r="E1683" s="371">
        <v>4</v>
      </c>
    </row>
    <row r="1684" spans="1:5">
      <c r="A1684" s="371">
        <v>99</v>
      </c>
      <c r="B1684" s="371" t="s">
        <v>112</v>
      </c>
      <c r="C1684" s="371">
        <v>2024</v>
      </c>
      <c r="D1684" s="371" t="s">
        <v>70</v>
      </c>
      <c r="E1684" s="371">
        <v>7</v>
      </c>
    </row>
    <row r="1685" spans="1:5">
      <c r="A1685" s="371">
        <v>5</v>
      </c>
      <c r="B1685" s="371" t="s">
        <v>79</v>
      </c>
      <c r="C1685" s="371">
        <v>2023</v>
      </c>
      <c r="D1685" s="371" t="s">
        <v>70</v>
      </c>
      <c r="E1685" s="371">
        <v>23</v>
      </c>
    </row>
    <row r="1686" spans="1:5">
      <c r="A1686" s="371">
        <v>8</v>
      </c>
      <c r="B1686" s="371" t="s">
        <v>81</v>
      </c>
      <c r="C1686" s="371">
        <v>2023</v>
      </c>
      <c r="D1686" s="371" t="s">
        <v>70</v>
      </c>
      <c r="E1686" s="371">
        <v>28</v>
      </c>
    </row>
    <row r="1687" spans="1:5">
      <c r="A1687" s="371">
        <v>11</v>
      </c>
      <c r="B1687" s="371" t="s">
        <v>82</v>
      </c>
      <c r="C1687" s="371">
        <v>2023</v>
      </c>
      <c r="D1687" s="371" t="s">
        <v>70</v>
      </c>
      <c r="E1687" s="371">
        <v>16</v>
      </c>
    </row>
    <row r="1688" spans="1:5">
      <c r="A1688" s="371">
        <v>13</v>
      </c>
      <c r="B1688" s="371" t="s">
        <v>83</v>
      </c>
      <c r="C1688" s="371">
        <v>2023</v>
      </c>
      <c r="D1688" s="371" t="s">
        <v>70</v>
      </c>
      <c r="E1688" s="371">
        <v>19</v>
      </c>
    </row>
    <row r="1689" spans="1:5">
      <c r="A1689" s="371">
        <v>15</v>
      </c>
      <c r="B1689" s="371" t="s">
        <v>84</v>
      </c>
      <c r="C1689" s="371">
        <v>2023</v>
      </c>
      <c r="D1689" s="371" t="s">
        <v>70</v>
      </c>
      <c r="E1689" s="371">
        <v>1</v>
      </c>
    </row>
    <row r="1690" spans="1:5">
      <c r="A1690" s="371">
        <v>17</v>
      </c>
      <c r="B1690" s="371" t="s">
        <v>85</v>
      </c>
      <c r="C1690" s="371">
        <v>2023</v>
      </c>
      <c r="D1690" s="371" t="s">
        <v>70</v>
      </c>
      <c r="E1690" s="371">
        <v>26</v>
      </c>
    </row>
    <row r="1691" spans="1:5">
      <c r="A1691" s="371">
        <v>18</v>
      </c>
      <c r="B1691" s="371" t="s">
        <v>86</v>
      </c>
      <c r="C1691" s="371">
        <v>2023</v>
      </c>
      <c r="D1691" s="371" t="s">
        <v>70</v>
      </c>
      <c r="E1691" s="371">
        <v>6</v>
      </c>
    </row>
    <row r="1692" spans="1:5">
      <c r="A1692" s="371">
        <v>19</v>
      </c>
      <c r="B1692" s="371" t="s">
        <v>87</v>
      </c>
      <c r="C1692" s="371">
        <v>2023</v>
      </c>
      <c r="D1692" s="371" t="s">
        <v>70</v>
      </c>
      <c r="E1692" s="371">
        <v>5</v>
      </c>
    </row>
    <row r="1693" spans="1:5">
      <c r="A1693" s="371">
        <v>20</v>
      </c>
      <c r="B1693" s="371" t="s">
        <v>88</v>
      </c>
      <c r="C1693" s="371">
        <v>2023</v>
      </c>
      <c r="D1693" s="371" t="s">
        <v>70</v>
      </c>
      <c r="E1693" s="371">
        <v>9</v>
      </c>
    </row>
    <row r="1694" spans="1:5">
      <c r="A1694" s="371">
        <v>23</v>
      </c>
      <c r="B1694" s="371" t="s">
        <v>89</v>
      </c>
      <c r="C1694" s="371">
        <v>2023</v>
      </c>
      <c r="D1694" s="371" t="s">
        <v>70</v>
      </c>
      <c r="E1694" s="371">
        <v>17</v>
      </c>
    </row>
    <row r="1695" spans="1:5">
      <c r="A1695" s="371">
        <v>25</v>
      </c>
      <c r="B1695" s="371" t="s">
        <v>90</v>
      </c>
      <c r="C1695" s="371">
        <v>2023</v>
      </c>
      <c r="D1695" s="371" t="s">
        <v>70</v>
      </c>
      <c r="E1695" s="371">
        <v>4</v>
      </c>
    </row>
    <row r="1696" spans="1:5">
      <c r="A1696" s="371">
        <v>27</v>
      </c>
      <c r="B1696" s="371" t="s">
        <v>91</v>
      </c>
      <c r="C1696" s="371">
        <v>2023</v>
      </c>
      <c r="D1696" s="371" t="s">
        <v>70</v>
      </c>
      <c r="E1696" s="371">
        <v>3</v>
      </c>
    </row>
    <row r="1697" spans="1:5">
      <c r="A1697" s="371">
        <v>41</v>
      </c>
      <c r="B1697" s="371" t="s">
        <v>92</v>
      </c>
      <c r="C1697" s="371">
        <v>2023</v>
      </c>
      <c r="D1697" s="371" t="s">
        <v>70</v>
      </c>
      <c r="E1697" s="371">
        <v>15</v>
      </c>
    </row>
    <row r="1698" spans="1:5">
      <c r="A1698" s="371">
        <v>44</v>
      </c>
      <c r="B1698" s="371" t="s">
        <v>93</v>
      </c>
      <c r="C1698" s="371">
        <v>2023</v>
      </c>
      <c r="D1698" s="371" t="s">
        <v>70</v>
      </c>
      <c r="E1698" s="371">
        <v>20</v>
      </c>
    </row>
    <row r="1699" spans="1:5">
      <c r="A1699" s="371">
        <v>47</v>
      </c>
      <c r="B1699" s="371" t="s">
        <v>94</v>
      </c>
      <c r="C1699" s="371">
        <v>2023</v>
      </c>
      <c r="D1699" s="371" t="s">
        <v>70</v>
      </c>
      <c r="E1699" s="371">
        <v>27</v>
      </c>
    </row>
    <row r="1700" spans="1:5">
      <c r="A1700" s="371">
        <v>50</v>
      </c>
      <c r="B1700" s="371" t="s">
        <v>95</v>
      </c>
      <c r="C1700" s="371">
        <v>2023</v>
      </c>
      <c r="D1700" s="371" t="s">
        <v>70</v>
      </c>
      <c r="E1700" s="371">
        <v>25</v>
      </c>
    </row>
    <row r="1701" spans="1:5">
      <c r="A1701" s="371">
        <v>52</v>
      </c>
      <c r="B1701" s="371" t="s">
        <v>96</v>
      </c>
      <c r="C1701" s="371">
        <v>2023</v>
      </c>
      <c r="D1701" s="371" t="s">
        <v>70</v>
      </c>
      <c r="E1701" s="371">
        <v>8</v>
      </c>
    </row>
    <row r="1702" spans="1:5">
      <c r="A1702" s="371">
        <v>54</v>
      </c>
      <c r="B1702" s="371" t="s">
        <v>97</v>
      </c>
      <c r="C1702" s="371">
        <v>2023</v>
      </c>
      <c r="D1702" s="371" t="s">
        <v>70</v>
      </c>
      <c r="E1702" s="371">
        <v>18</v>
      </c>
    </row>
    <row r="1703" spans="1:5">
      <c r="A1703" s="371">
        <v>63</v>
      </c>
      <c r="B1703" s="371" t="s">
        <v>98</v>
      </c>
      <c r="C1703" s="371">
        <v>2023</v>
      </c>
      <c r="D1703" s="371" t="s">
        <v>70</v>
      </c>
      <c r="E1703" s="371">
        <v>33</v>
      </c>
    </row>
    <row r="1704" spans="1:5">
      <c r="A1704" s="371">
        <v>66</v>
      </c>
      <c r="B1704" s="371" t="s">
        <v>99</v>
      </c>
      <c r="C1704" s="371">
        <v>2023</v>
      </c>
      <c r="D1704" s="371" t="s">
        <v>70</v>
      </c>
      <c r="E1704" s="371">
        <v>32</v>
      </c>
    </row>
    <row r="1705" spans="1:5">
      <c r="A1705" s="371">
        <v>68</v>
      </c>
      <c r="B1705" s="371" t="s">
        <v>100</v>
      </c>
      <c r="C1705" s="371">
        <v>2023</v>
      </c>
      <c r="D1705" s="371" t="s">
        <v>70</v>
      </c>
      <c r="E1705" s="371">
        <v>22</v>
      </c>
    </row>
    <row r="1706" spans="1:5">
      <c r="A1706" s="371">
        <v>70</v>
      </c>
      <c r="B1706" s="371" t="s">
        <v>101</v>
      </c>
      <c r="C1706" s="371">
        <v>2023</v>
      </c>
      <c r="D1706" s="371" t="s">
        <v>70</v>
      </c>
      <c r="E1706" s="371">
        <v>13</v>
      </c>
    </row>
    <row r="1707" spans="1:5">
      <c r="A1707" s="371">
        <v>73</v>
      </c>
      <c r="B1707" s="371" t="s">
        <v>102</v>
      </c>
      <c r="C1707" s="371">
        <v>2023</v>
      </c>
      <c r="D1707" s="371" t="s">
        <v>70</v>
      </c>
      <c r="E1707" s="371">
        <v>21</v>
      </c>
    </row>
    <row r="1708" spans="1:5">
      <c r="A1708" s="371">
        <v>76</v>
      </c>
      <c r="B1708" s="371" t="s">
        <v>103</v>
      </c>
      <c r="C1708" s="371">
        <v>2023</v>
      </c>
      <c r="D1708" s="371" t="s">
        <v>70</v>
      </c>
      <c r="E1708" s="371">
        <v>29</v>
      </c>
    </row>
    <row r="1709" spans="1:5">
      <c r="A1709" s="371">
        <v>81</v>
      </c>
      <c r="B1709" s="371" t="s">
        <v>104</v>
      </c>
      <c r="C1709" s="371">
        <v>2023</v>
      </c>
      <c r="D1709" s="371" t="s">
        <v>70</v>
      </c>
      <c r="E1709" s="371">
        <v>7</v>
      </c>
    </row>
    <row r="1710" spans="1:5">
      <c r="A1710" s="371">
        <v>85</v>
      </c>
      <c r="B1710" s="371" t="s">
        <v>105</v>
      </c>
      <c r="C1710" s="371">
        <v>2023</v>
      </c>
      <c r="D1710" s="371" t="s">
        <v>70</v>
      </c>
      <c r="E1710" s="371">
        <v>12</v>
      </c>
    </row>
    <row r="1711" spans="1:5">
      <c r="A1711" s="371">
        <v>86</v>
      </c>
      <c r="B1711" s="371" t="s">
        <v>106</v>
      </c>
      <c r="C1711" s="371">
        <v>2023</v>
      </c>
      <c r="D1711" s="371" t="s">
        <v>70</v>
      </c>
      <c r="E1711" s="371">
        <v>10</v>
      </c>
    </row>
    <row r="1712" spans="1:5">
      <c r="A1712" s="371">
        <v>88</v>
      </c>
      <c r="B1712" s="371" t="s">
        <v>107</v>
      </c>
      <c r="C1712" s="371">
        <v>2023</v>
      </c>
      <c r="D1712" s="371" t="s">
        <v>70</v>
      </c>
      <c r="E1712" s="371">
        <v>14</v>
      </c>
    </row>
    <row r="1713" spans="1:5">
      <c r="A1713" s="371">
        <v>91</v>
      </c>
      <c r="B1713" s="371" t="s">
        <v>108</v>
      </c>
      <c r="C1713" s="371">
        <v>2023</v>
      </c>
      <c r="D1713" s="371" t="s">
        <v>70</v>
      </c>
      <c r="E1713" s="371">
        <v>31</v>
      </c>
    </row>
    <row r="1714" spans="1:5">
      <c r="A1714" s="371">
        <v>94</v>
      </c>
      <c r="B1714" s="371" t="s">
        <v>109</v>
      </c>
      <c r="C1714" s="371">
        <v>2023</v>
      </c>
      <c r="D1714" s="371" t="s">
        <v>70</v>
      </c>
      <c r="E1714" s="371">
        <v>30</v>
      </c>
    </row>
    <row r="1715" spans="1:5">
      <c r="A1715" s="371">
        <v>95</v>
      </c>
      <c r="B1715" s="371" t="s">
        <v>110</v>
      </c>
      <c r="C1715" s="371">
        <v>2023</v>
      </c>
      <c r="D1715" s="371" t="s">
        <v>70</v>
      </c>
      <c r="E1715" s="371">
        <v>24</v>
      </c>
    </row>
    <row r="1716" spans="1:5">
      <c r="A1716" s="371">
        <v>97</v>
      </c>
      <c r="B1716" s="371" t="s">
        <v>111</v>
      </c>
      <c r="C1716" s="371">
        <v>2023</v>
      </c>
      <c r="D1716" s="371" t="s">
        <v>70</v>
      </c>
      <c r="E1716" s="371">
        <v>11</v>
      </c>
    </row>
    <row r="1717" spans="1:5">
      <c r="A1717" s="371">
        <v>99</v>
      </c>
      <c r="B1717" s="371" t="s">
        <v>112</v>
      </c>
      <c r="C1717" s="371">
        <v>2023</v>
      </c>
      <c r="D1717" s="371" t="s">
        <v>70</v>
      </c>
      <c r="E1717" s="371">
        <v>2</v>
      </c>
    </row>
    <row r="1718" spans="1:5">
      <c r="A1718" s="371">
        <v>5</v>
      </c>
      <c r="B1718" s="371" t="s">
        <v>79</v>
      </c>
      <c r="C1718" s="371">
        <v>2024</v>
      </c>
      <c r="D1718" s="371" t="s">
        <v>71</v>
      </c>
      <c r="E1718" s="371">
        <v>14</v>
      </c>
    </row>
    <row r="1719" spans="1:5">
      <c r="A1719" s="371">
        <v>8</v>
      </c>
      <c r="B1719" s="371" t="s">
        <v>81</v>
      </c>
      <c r="C1719" s="371">
        <v>2024</v>
      </c>
      <c r="D1719" s="371" t="s">
        <v>71</v>
      </c>
      <c r="E1719" s="371">
        <v>11</v>
      </c>
    </row>
    <row r="1720" spans="1:5">
      <c r="A1720" s="371">
        <v>11</v>
      </c>
      <c r="B1720" s="371" t="s">
        <v>82</v>
      </c>
      <c r="C1720" s="371">
        <v>2024</v>
      </c>
      <c r="D1720" s="371" t="s">
        <v>71</v>
      </c>
      <c r="E1720" s="371">
        <v>3</v>
      </c>
    </row>
    <row r="1721" spans="1:5">
      <c r="A1721" s="371">
        <v>13</v>
      </c>
      <c r="B1721" s="371" t="s">
        <v>83</v>
      </c>
      <c r="C1721" s="371">
        <v>2024</v>
      </c>
      <c r="D1721" s="371" t="s">
        <v>71</v>
      </c>
      <c r="E1721" s="371">
        <v>15</v>
      </c>
    </row>
    <row r="1722" spans="1:5">
      <c r="A1722" s="371">
        <v>15</v>
      </c>
      <c r="B1722" s="371" t="s">
        <v>84</v>
      </c>
      <c r="C1722" s="371">
        <v>2024</v>
      </c>
      <c r="D1722" s="371" t="s">
        <v>71</v>
      </c>
      <c r="E1722" s="371">
        <v>8</v>
      </c>
    </row>
    <row r="1723" spans="1:5">
      <c r="A1723" s="371">
        <v>17</v>
      </c>
      <c r="B1723" s="371" t="s">
        <v>85</v>
      </c>
      <c r="C1723" s="371">
        <v>2024</v>
      </c>
      <c r="D1723" s="371" t="s">
        <v>71</v>
      </c>
      <c r="E1723" s="371">
        <v>12</v>
      </c>
    </row>
    <row r="1724" spans="1:5">
      <c r="A1724" s="371">
        <v>18</v>
      </c>
      <c r="B1724" s="371" t="s">
        <v>86</v>
      </c>
      <c r="C1724" s="371">
        <v>2024</v>
      </c>
      <c r="D1724" s="371" t="s">
        <v>71</v>
      </c>
      <c r="E1724" s="371">
        <v>28</v>
      </c>
    </row>
    <row r="1725" spans="1:5">
      <c r="A1725" s="371">
        <v>19</v>
      </c>
      <c r="B1725" s="371" t="s">
        <v>87</v>
      </c>
      <c r="C1725" s="371">
        <v>2024</v>
      </c>
      <c r="D1725" s="371" t="s">
        <v>71</v>
      </c>
      <c r="E1725" s="371">
        <v>31</v>
      </c>
    </row>
    <row r="1726" spans="1:5">
      <c r="A1726" s="371">
        <v>20</v>
      </c>
      <c r="B1726" s="371" t="s">
        <v>88</v>
      </c>
      <c r="C1726" s="371">
        <v>2024</v>
      </c>
      <c r="D1726" s="371" t="s">
        <v>71</v>
      </c>
      <c r="E1726" s="371">
        <v>18</v>
      </c>
    </row>
    <row r="1727" spans="1:5">
      <c r="A1727" s="371">
        <v>23</v>
      </c>
      <c r="B1727" s="371" t="s">
        <v>89</v>
      </c>
      <c r="C1727" s="371">
        <v>2024</v>
      </c>
      <c r="D1727" s="371" t="s">
        <v>71</v>
      </c>
      <c r="E1727" s="371">
        <v>5</v>
      </c>
    </row>
    <row r="1728" spans="1:5">
      <c r="A1728" s="371">
        <v>25</v>
      </c>
      <c r="B1728" s="371" t="s">
        <v>90</v>
      </c>
      <c r="C1728" s="371">
        <v>2024</v>
      </c>
      <c r="D1728" s="371" t="s">
        <v>71</v>
      </c>
      <c r="E1728" s="371">
        <v>7</v>
      </c>
    </row>
    <row r="1729" spans="1:5">
      <c r="A1729" s="371">
        <v>27</v>
      </c>
      <c r="B1729" s="371" t="s">
        <v>91</v>
      </c>
      <c r="C1729" s="371">
        <v>2024</v>
      </c>
      <c r="D1729" s="371" t="s">
        <v>71</v>
      </c>
      <c r="E1729" s="371">
        <v>13</v>
      </c>
    </row>
    <row r="1730" spans="1:5">
      <c r="A1730" s="371">
        <v>41</v>
      </c>
      <c r="B1730" s="371" t="s">
        <v>92</v>
      </c>
      <c r="C1730" s="371">
        <v>2024</v>
      </c>
      <c r="D1730" s="371" t="s">
        <v>71</v>
      </c>
      <c r="E1730" s="371">
        <v>26</v>
      </c>
    </row>
    <row r="1731" spans="1:5">
      <c r="A1731" s="371">
        <v>44</v>
      </c>
      <c r="B1731" s="371" t="s">
        <v>93</v>
      </c>
      <c r="C1731" s="371">
        <v>2024</v>
      </c>
      <c r="D1731" s="371" t="s">
        <v>71</v>
      </c>
      <c r="E1731" s="371">
        <v>4</v>
      </c>
    </row>
    <row r="1732" spans="1:5">
      <c r="A1732" s="371">
        <v>47</v>
      </c>
      <c r="B1732" s="371" t="s">
        <v>94</v>
      </c>
      <c r="C1732" s="371">
        <v>2024</v>
      </c>
      <c r="D1732" s="371" t="s">
        <v>71</v>
      </c>
      <c r="E1732" s="371">
        <v>16</v>
      </c>
    </row>
    <row r="1733" spans="1:5">
      <c r="A1733" s="371">
        <v>50</v>
      </c>
      <c r="B1733" s="371" t="s">
        <v>95</v>
      </c>
      <c r="C1733" s="371">
        <v>2024</v>
      </c>
      <c r="D1733" s="371" t="s">
        <v>71</v>
      </c>
      <c r="E1733" s="371">
        <v>17</v>
      </c>
    </row>
    <row r="1734" spans="1:5">
      <c r="A1734" s="371">
        <v>52</v>
      </c>
      <c r="B1734" s="371" t="s">
        <v>96</v>
      </c>
      <c r="C1734" s="371">
        <v>2024</v>
      </c>
      <c r="D1734" s="371" t="s">
        <v>71</v>
      </c>
      <c r="E1734" s="371">
        <v>20</v>
      </c>
    </row>
    <row r="1735" spans="1:5">
      <c r="A1735" s="371">
        <v>54</v>
      </c>
      <c r="B1735" s="371" t="s">
        <v>97</v>
      </c>
      <c r="C1735" s="371">
        <v>2024</v>
      </c>
      <c r="D1735" s="371" t="s">
        <v>71</v>
      </c>
      <c r="E1735" s="371">
        <v>19</v>
      </c>
    </row>
    <row r="1736" spans="1:5">
      <c r="A1736" s="371">
        <v>63</v>
      </c>
      <c r="B1736" s="371" t="s">
        <v>98</v>
      </c>
      <c r="C1736" s="371">
        <v>2024</v>
      </c>
      <c r="D1736" s="371" t="s">
        <v>71</v>
      </c>
      <c r="E1736" s="371">
        <v>27</v>
      </c>
    </row>
    <row r="1737" spans="1:5">
      <c r="A1737" s="371">
        <v>66</v>
      </c>
      <c r="B1737" s="371" t="s">
        <v>99</v>
      </c>
      <c r="C1737" s="371">
        <v>2024</v>
      </c>
      <c r="D1737" s="371" t="s">
        <v>71</v>
      </c>
      <c r="E1737" s="371">
        <v>22</v>
      </c>
    </row>
    <row r="1738" spans="1:5">
      <c r="A1738" s="371">
        <v>68</v>
      </c>
      <c r="B1738" s="371" t="s">
        <v>100</v>
      </c>
      <c r="C1738" s="371">
        <v>2024</v>
      </c>
      <c r="D1738" s="371" t="s">
        <v>71</v>
      </c>
      <c r="E1738" s="371">
        <v>9</v>
      </c>
    </row>
    <row r="1739" spans="1:5">
      <c r="A1739" s="371">
        <v>70</v>
      </c>
      <c r="B1739" s="371" t="s">
        <v>101</v>
      </c>
      <c r="C1739" s="371">
        <v>2024</v>
      </c>
      <c r="D1739" s="371" t="s">
        <v>71</v>
      </c>
      <c r="E1739" s="371">
        <v>21</v>
      </c>
    </row>
    <row r="1740" spans="1:5">
      <c r="A1740" s="371">
        <v>73</v>
      </c>
      <c r="B1740" s="371" t="s">
        <v>102</v>
      </c>
      <c r="C1740" s="371">
        <v>2024</v>
      </c>
      <c r="D1740" s="371" t="s">
        <v>71</v>
      </c>
      <c r="E1740" s="371">
        <v>23</v>
      </c>
    </row>
    <row r="1741" spans="1:5">
      <c r="A1741" s="371">
        <v>76</v>
      </c>
      <c r="B1741" s="371" t="s">
        <v>103</v>
      </c>
      <c r="C1741" s="371">
        <v>2024</v>
      </c>
      <c r="D1741" s="371" t="s">
        <v>71</v>
      </c>
      <c r="E1741" s="371">
        <v>30</v>
      </c>
    </row>
    <row r="1742" spans="1:5">
      <c r="A1742" s="371">
        <v>81</v>
      </c>
      <c r="B1742" s="371" t="s">
        <v>104</v>
      </c>
      <c r="C1742" s="371">
        <v>2024</v>
      </c>
      <c r="D1742" s="371" t="s">
        <v>71</v>
      </c>
      <c r="E1742" s="371">
        <v>29</v>
      </c>
    </row>
    <row r="1743" spans="1:5">
      <c r="A1743" s="371">
        <v>85</v>
      </c>
      <c r="B1743" s="371" t="s">
        <v>105</v>
      </c>
      <c r="C1743" s="371">
        <v>2024</v>
      </c>
      <c r="D1743" s="371" t="s">
        <v>71</v>
      </c>
      <c r="E1743" s="371">
        <v>24</v>
      </c>
    </row>
    <row r="1744" spans="1:5">
      <c r="A1744" s="371">
        <v>86</v>
      </c>
      <c r="B1744" s="371" t="s">
        <v>106</v>
      </c>
      <c r="C1744" s="371">
        <v>2024</v>
      </c>
      <c r="D1744" s="371" t="s">
        <v>71</v>
      </c>
      <c r="E1744" s="371">
        <v>32</v>
      </c>
    </row>
    <row r="1745" spans="1:5">
      <c r="A1745" s="371">
        <v>88</v>
      </c>
      <c r="B1745" s="371" t="s">
        <v>107</v>
      </c>
      <c r="C1745" s="371">
        <v>2024</v>
      </c>
      <c r="D1745" s="371" t="s">
        <v>71</v>
      </c>
      <c r="E1745" s="371">
        <v>33</v>
      </c>
    </row>
    <row r="1746" spans="1:5">
      <c r="A1746" s="371">
        <v>91</v>
      </c>
      <c r="B1746" s="371" t="s">
        <v>108</v>
      </c>
      <c r="C1746" s="371">
        <v>2024</v>
      </c>
      <c r="D1746" s="371" t="s">
        <v>71</v>
      </c>
      <c r="E1746" s="371">
        <v>10</v>
      </c>
    </row>
    <row r="1747" spans="1:5">
      <c r="A1747" s="371">
        <v>94</v>
      </c>
      <c r="B1747" s="371" t="s">
        <v>109</v>
      </c>
      <c r="C1747" s="371">
        <v>2024</v>
      </c>
      <c r="D1747" s="371" t="s">
        <v>71</v>
      </c>
      <c r="E1747" s="371">
        <v>2</v>
      </c>
    </row>
    <row r="1748" spans="1:5">
      <c r="A1748" s="371">
        <v>95</v>
      </c>
      <c r="B1748" s="371" t="s">
        <v>110</v>
      </c>
      <c r="C1748" s="371">
        <v>2024</v>
      </c>
      <c r="D1748" s="371" t="s">
        <v>71</v>
      </c>
      <c r="E1748" s="371">
        <v>25</v>
      </c>
    </row>
    <row r="1749" spans="1:5">
      <c r="A1749" s="371">
        <v>97</v>
      </c>
      <c r="B1749" s="371" t="s">
        <v>111</v>
      </c>
      <c r="C1749" s="371">
        <v>2024</v>
      </c>
      <c r="D1749" s="371" t="s">
        <v>71</v>
      </c>
      <c r="E1749" s="371">
        <v>1</v>
      </c>
    </row>
    <row r="1750" spans="1:5">
      <c r="A1750" s="371">
        <v>99</v>
      </c>
      <c r="B1750" s="371" t="s">
        <v>112</v>
      </c>
      <c r="C1750" s="371">
        <v>2024</v>
      </c>
      <c r="D1750" s="371" t="s">
        <v>71</v>
      </c>
      <c r="E1750" s="371">
        <v>6</v>
      </c>
    </row>
    <row r="1751" spans="1:5">
      <c r="A1751" s="371">
        <v>5</v>
      </c>
      <c r="B1751" s="371" t="s">
        <v>79</v>
      </c>
      <c r="C1751" s="371">
        <v>2023</v>
      </c>
      <c r="D1751" s="371" t="s">
        <v>71</v>
      </c>
      <c r="E1751" s="371">
        <v>19</v>
      </c>
    </row>
    <row r="1752" spans="1:5">
      <c r="A1752" s="371">
        <v>8</v>
      </c>
      <c r="B1752" s="371" t="s">
        <v>81</v>
      </c>
      <c r="C1752" s="371">
        <v>2023</v>
      </c>
      <c r="D1752" s="371" t="s">
        <v>71</v>
      </c>
      <c r="E1752" s="371">
        <v>8</v>
      </c>
    </row>
    <row r="1753" spans="1:5">
      <c r="A1753" s="371">
        <v>11</v>
      </c>
      <c r="B1753" s="371" t="s">
        <v>82</v>
      </c>
      <c r="C1753" s="371">
        <v>2023</v>
      </c>
      <c r="D1753" s="371" t="s">
        <v>71</v>
      </c>
      <c r="E1753" s="371">
        <v>4</v>
      </c>
    </row>
    <row r="1754" spans="1:5">
      <c r="A1754" s="371">
        <v>13</v>
      </c>
      <c r="B1754" s="371" t="s">
        <v>83</v>
      </c>
      <c r="C1754" s="371">
        <v>2023</v>
      </c>
      <c r="D1754" s="371" t="s">
        <v>71</v>
      </c>
      <c r="E1754" s="371">
        <v>13</v>
      </c>
    </row>
    <row r="1755" spans="1:5">
      <c r="A1755" s="371">
        <v>15</v>
      </c>
      <c r="B1755" s="371" t="s">
        <v>84</v>
      </c>
      <c r="C1755" s="371">
        <v>2023</v>
      </c>
      <c r="D1755" s="371" t="s">
        <v>71</v>
      </c>
      <c r="E1755" s="371">
        <v>9</v>
      </c>
    </row>
    <row r="1756" spans="1:5">
      <c r="A1756" s="371">
        <v>17</v>
      </c>
      <c r="B1756" s="371" t="s">
        <v>85</v>
      </c>
      <c r="C1756" s="371">
        <v>2023</v>
      </c>
      <c r="D1756" s="371" t="s">
        <v>71</v>
      </c>
      <c r="E1756" s="371">
        <v>11</v>
      </c>
    </row>
    <row r="1757" spans="1:5">
      <c r="A1757" s="371">
        <v>18</v>
      </c>
      <c r="B1757" s="371" t="s">
        <v>86</v>
      </c>
      <c r="C1757" s="371">
        <v>2023</v>
      </c>
      <c r="D1757" s="371" t="s">
        <v>71</v>
      </c>
      <c r="E1757" s="371">
        <v>27</v>
      </c>
    </row>
    <row r="1758" spans="1:5">
      <c r="A1758" s="371">
        <v>19</v>
      </c>
      <c r="B1758" s="371" t="s">
        <v>87</v>
      </c>
      <c r="C1758" s="371">
        <v>2023</v>
      </c>
      <c r="D1758" s="371" t="s">
        <v>71</v>
      </c>
      <c r="E1758" s="371">
        <v>31</v>
      </c>
    </row>
    <row r="1759" spans="1:5">
      <c r="A1759" s="371">
        <v>20</v>
      </c>
      <c r="B1759" s="371" t="s">
        <v>88</v>
      </c>
      <c r="C1759" s="371">
        <v>2023</v>
      </c>
      <c r="D1759" s="371" t="s">
        <v>71</v>
      </c>
      <c r="E1759" s="371">
        <v>17</v>
      </c>
    </row>
    <row r="1760" spans="1:5">
      <c r="A1760" s="371">
        <v>23</v>
      </c>
      <c r="B1760" s="371" t="s">
        <v>89</v>
      </c>
      <c r="C1760" s="371">
        <v>2023</v>
      </c>
      <c r="D1760" s="371" t="s">
        <v>71</v>
      </c>
      <c r="E1760" s="371">
        <v>6</v>
      </c>
    </row>
    <row r="1761" spans="1:5">
      <c r="A1761" s="371">
        <v>25</v>
      </c>
      <c r="B1761" s="371" t="s">
        <v>90</v>
      </c>
      <c r="C1761" s="371">
        <v>2023</v>
      </c>
      <c r="D1761" s="371" t="s">
        <v>71</v>
      </c>
      <c r="E1761" s="371">
        <v>3</v>
      </c>
    </row>
    <row r="1762" spans="1:5">
      <c r="A1762" s="371">
        <v>27</v>
      </c>
      <c r="B1762" s="371" t="s">
        <v>91</v>
      </c>
      <c r="C1762" s="371">
        <v>2023</v>
      </c>
      <c r="D1762" s="371" t="s">
        <v>71</v>
      </c>
      <c r="E1762" s="371">
        <v>28</v>
      </c>
    </row>
    <row r="1763" spans="1:5">
      <c r="A1763" s="371">
        <v>41</v>
      </c>
      <c r="B1763" s="371" t="s">
        <v>92</v>
      </c>
      <c r="C1763" s="371">
        <v>2023</v>
      </c>
      <c r="D1763" s="371" t="s">
        <v>71</v>
      </c>
      <c r="E1763" s="371">
        <v>23</v>
      </c>
    </row>
    <row r="1764" spans="1:5">
      <c r="A1764" s="371">
        <v>44</v>
      </c>
      <c r="B1764" s="371" t="s">
        <v>93</v>
      </c>
      <c r="C1764" s="371">
        <v>2023</v>
      </c>
      <c r="D1764" s="371" t="s">
        <v>71</v>
      </c>
      <c r="E1764" s="371">
        <v>5</v>
      </c>
    </row>
    <row r="1765" spans="1:5">
      <c r="A1765" s="371">
        <v>47</v>
      </c>
      <c r="B1765" s="371" t="s">
        <v>94</v>
      </c>
      <c r="C1765" s="371">
        <v>2023</v>
      </c>
      <c r="D1765" s="371" t="s">
        <v>71</v>
      </c>
      <c r="E1765" s="371">
        <v>18</v>
      </c>
    </row>
    <row r="1766" spans="1:5">
      <c r="A1766" s="371">
        <v>50</v>
      </c>
      <c r="B1766" s="371" t="s">
        <v>95</v>
      </c>
      <c r="C1766" s="371">
        <v>2023</v>
      </c>
      <c r="D1766" s="371" t="s">
        <v>71</v>
      </c>
      <c r="E1766" s="371">
        <v>20</v>
      </c>
    </row>
    <row r="1767" spans="1:5">
      <c r="A1767" s="371">
        <v>52</v>
      </c>
      <c r="B1767" s="371" t="s">
        <v>96</v>
      </c>
      <c r="C1767" s="371">
        <v>2023</v>
      </c>
      <c r="D1767" s="371" t="s">
        <v>71</v>
      </c>
      <c r="E1767" s="371">
        <v>24</v>
      </c>
    </row>
    <row r="1768" spans="1:5">
      <c r="A1768" s="371">
        <v>54</v>
      </c>
      <c r="B1768" s="371" t="s">
        <v>97</v>
      </c>
      <c r="C1768" s="371">
        <v>2023</v>
      </c>
      <c r="D1768" s="371" t="s">
        <v>71</v>
      </c>
      <c r="E1768" s="371">
        <v>15</v>
      </c>
    </row>
    <row r="1769" spans="1:5">
      <c r="A1769" s="371">
        <v>63</v>
      </c>
      <c r="B1769" s="371" t="s">
        <v>98</v>
      </c>
      <c r="C1769" s="371">
        <v>2023</v>
      </c>
      <c r="D1769" s="371" t="s">
        <v>71</v>
      </c>
      <c r="E1769" s="371">
        <v>26</v>
      </c>
    </row>
    <row r="1770" spans="1:5">
      <c r="A1770" s="371">
        <v>66</v>
      </c>
      <c r="B1770" s="371" t="s">
        <v>99</v>
      </c>
      <c r="C1770" s="371">
        <v>2023</v>
      </c>
      <c r="D1770" s="371" t="s">
        <v>71</v>
      </c>
      <c r="E1770" s="371">
        <v>21</v>
      </c>
    </row>
    <row r="1771" spans="1:5">
      <c r="A1771" s="371">
        <v>68</v>
      </c>
      <c r="B1771" s="371" t="s">
        <v>100</v>
      </c>
      <c r="C1771" s="371">
        <v>2023</v>
      </c>
      <c r="D1771" s="371" t="s">
        <v>71</v>
      </c>
      <c r="E1771" s="371">
        <v>10</v>
      </c>
    </row>
    <row r="1772" spans="1:5">
      <c r="A1772" s="371">
        <v>70</v>
      </c>
      <c r="B1772" s="371" t="s">
        <v>101</v>
      </c>
      <c r="C1772" s="371">
        <v>2023</v>
      </c>
      <c r="D1772" s="371" t="s">
        <v>71</v>
      </c>
      <c r="E1772" s="371">
        <v>7</v>
      </c>
    </row>
    <row r="1773" spans="1:5">
      <c r="A1773" s="371">
        <v>73</v>
      </c>
      <c r="B1773" s="371" t="s">
        <v>102</v>
      </c>
      <c r="C1773" s="371">
        <v>2023</v>
      </c>
      <c r="D1773" s="371" t="s">
        <v>71</v>
      </c>
      <c r="E1773" s="371">
        <v>22</v>
      </c>
    </row>
    <row r="1774" spans="1:5">
      <c r="A1774" s="371">
        <v>76</v>
      </c>
      <c r="B1774" s="371" t="s">
        <v>103</v>
      </c>
      <c r="C1774" s="371">
        <v>2023</v>
      </c>
      <c r="D1774" s="371" t="s">
        <v>71</v>
      </c>
      <c r="E1774" s="371">
        <v>30</v>
      </c>
    </row>
    <row r="1775" spans="1:5">
      <c r="A1775" s="371">
        <v>81</v>
      </c>
      <c r="B1775" s="371" t="s">
        <v>104</v>
      </c>
      <c r="C1775" s="371">
        <v>2023</v>
      </c>
      <c r="D1775" s="371" t="s">
        <v>71</v>
      </c>
      <c r="E1775" s="371">
        <v>33</v>
      </c>
    </row>
    <row r="1776" spans="1:5">
      <c r="A1776" s="371">
        <v>85</v>
      </c>
      <c r="B1776" s="371" t="s">
        <v>105</v>
      </c>
      <c r="C1776" s="371">
        <v>2023</v>
      </c>
      <c r="D1776" s="371" t="s">
        <v>71</v>
      </c>
      <c r="E1776" s="371">
        <v>14</v>
      </c>
    </row>
    <row r="1777" spans="1:5">
      <c r="A1777" s="371">
        <v>86</v>
      </c>
      <c r="B1777" s="371" t="s">
        <v>106</v>
      </c>
      <c r="C1777" s="371">
        <v>2023</v>
      </c>
      <c r="D1777" s="371" t="s">
        <v>71</v>
      </c>
      <c r="E1777" s="371">
        <v>32</v>
      </c>
    </row>
    <row r="1778" spans="1:5">
      <c r="A1778" s="371">
        <v>88</v>
      </c>
      <c r="B1778" s="371" t="s">
        <v>107</v>
      </c>
      <c r="C1778" s="371">
        <v>2023</v>
      </c>
      <c r="D1778" s="371" t="s">
        <v>71</v>
      </c>
      <c r="E1778" s="371">
        <v>29</v>
      </c>
    </row>
    <row r="1779" spans="1:5">
      <c r="A1779" s="371">
        <v>91</v>
      </c>
      <c r="B1779" s="371" t="s">
        <v>108</v>
      </c>
      <c r="C1779" s="371">
        <v>2023</v>
      </c>
      <c r="D1779" s="371" t="s">
        <v>71</v>
      </c>
      <c r="E1779" s="371">
        <v>16</v>
      </c>
    </row>
    <row r="1780" spans="1:5">
      <c r="A1780" s="371">
        <v>94</v>
      </c>
      <c r="B1780" s="371" t="s">
        <v>109</v>
      </c>
      <c r="C1780" s="371">
        <v>2023</v>
      </c>
      <c r="D1780" s="371" t="s">
        <v>71</v>
      </c>
      <c r="E1780" s="371">
        <v>2</v>
      </c>
    </row>
    <row r="1781" spans="1:5">
      <c r="A1781" s="371">
        <v>95</v>
      </c>
      <c r="B1781" s="371" t="s">
        <v>110</v>
      </c>
      <c r="C1781" s="371">
        <v>2023</v>
      </c>
      <c r="D1781" s="371" t="s">
        <v>71</v>
      </c>
      <c r="E1781" s="371">
        <v>25</v>
      </c>
    </row>
    <row r="1782" spans="1:5">
      <c r="A1782" s="371">
        <v>97</v>
      </c>
      <c r="B1782" s="371" t="s">
        <v>111</v>
      </c>
      <c r="C1782" s="371">
        <v>2023</v>
      </c>
      <c r="D1782" s="371" t="s">
        <v>71</v>
      </c>
      <c r="E1782" s="371">
        <v>12</v>
      </c>
    </row>
    <row r="1783" spans="1:5">
      <c r="A1783" s="371">
        <v>99</v>
      </c>
      <c r="B1783" s="371" t="s">
        <v>112</v>
      </c>
      <c r="C1783" s="371">
        <v>2023</v>
      </c>
      <c r="D1783" s="371" t="s">
        <v>71</v>
      </c>
      <c r="E1783" s="371">
        <v>1</v>
      </c>
    </row>
    <row r="1784" spans="1:5">
      <c r="A1784" s="371">
        <v>5</v>
      </c>
      <c r="B1784" s="371" t="s">
        <v>79</v>
      </c>
      <c r="C1784" s="371">
        <v>2024</v>
      </c>
      <c r="D1784" s="371" t="s">
        <v>72</v>
      </c>
      <c r="E1784" s="371">
        <v>25</v>
      </c>
    </row>
    <row r="1785" spans="1:5">
      <c r="A1785" s="371">
        <v>8</v>
      </c>
      <c r="B1785" s="371" t="s">
        <v>81</v>
      </c>
      <c r="C1785" s="371">
        <v>2024</v>
      </c>
      <c r="D1785" s="371" t="s">
        <v>72</v>
      </c>
      <c r="E1785" s="371">
        <v>5</v>
      </c>
    </row>
    <row r="1786" spans="1:5">
      <c r="A1786" s="371">
        <v>11</v>
      </c>
      <c r="B1786" s="371" t="s">
        <v>82</v>
      </c>
      <c r="C1786" s="371">
        <v>2024</v>
      </c>
      <c r="D1786" s="371" t="s">
        <v>72</v>
      </c>
      <c r="E1786" s="371">
        <v>13</v>
      </c>
    </row>
    <row r="1787" spans="1:5">
      <c r="A1787" s="371">
        <v>13</v>
      </c>
      <c r="B1787" s="371" t="s">
        <v>83</v>
      </c>
      <c r="C1787" s="371">
        <v>2024</v>
      </c>
      <c r="D1787" s="371" t="s">
        <v>72</v>
      </c>
      <c r="E1787" s="371">
        <v>6</v>
      </c>
    </row>
    <row r="1788" spans="1:5">
      <c r="A1788" s="371">
        <v>15</v>
      </c>
      <c r="B1788" s="371" t="s">
        <v>84</v>
      </c>
      <c r="C1788" s="371">
        <v>2024</v>
      </c>
      <c r="D1788" s="371" t="s">
        <v>72</v>
      </c>
      <c r="E1788" s="371">
        <v>22</v>
      </c>
    </row>
    <row r="1789" spans="1:5">
      <c r="A1789" s="371">
        <v>17</v>
      </c>
      <c r="B1789" s="371" t="s">
        <v>85</v>
      </c>
      <c r="C1789" s="371">
        <v>2024</v>
      </c>
      <c r="D1789" s="371" t="s">
        <v>72</v>
      </c>
      <c r="E1789" s="371">
        <v>23</v>
      </c>
    </row>
    <row r="1790" spans="1:5">
      <c r="A1790" s="371">
        <v>18</v>
      </c>
      <c r="B1790" s="371" t="s">
        <v>86</v>
      </c>
      <c r="C1790" s="371">
        <v>2024</v>
      </c>
      <c r="D1790" s="371" t="s">
        <v>72</v>
      </c>
      <c r="E1790" s="371">
        <v>21</v>
      </c>
    </row>
    <row r="1791" spans="1:5">
      <c r="A1791" s="371">
        <v>19</v>
      </c>
      <c r="B1791" s="371" t="s">
        <v>87</v>
      </c>
      <c r="C1791" s="371">
        <v>2024</v>
      </c>
      <c r="D1791" s="371" t="s">
        <v>72</v>
      </c>
      <c r="E1791" s="371">
        <v>15</v>
      </c>
    </row>
    <row r="1792" spans="1:5">
      <c r="A1792" s="371">
        <v>20</v>
      </c>
      <c r="B1792" s="371" t="s">
        <v>88</v>
      </c>
      <c r="C1792" s="371">
        <v>2024</v>
      </c>
      <c r="D1792" s="371" t="s">
        <v>72</v>
      </c>
      <c r="E1792" s="371">
        <v>20</v>
      </c>
    </row>
    <row r="1793" spans="1:5">
      <c r="A1793" s="371">
        <v>23</v>
      </c>
      <c r="B1793" s="371" t="s">
        <v>89</v>
      </c>
      <c r="C1793" s="371">
        <v>2024</v>
      </c>
      <c r="D1793" s="371" t="s">
        <v>72</v>
      </c>
      <c r="E1793" s="371">
        <v>3</v>
      </c>
    </row>
    <row r="1794" spans="1:5">
      <c r="A1794" s="371">
        <v>25</v>
      </c>
      <c r="B1794" s="371" t="s">
        <v>90</v>
      </c>
      <c r="C1794" s="371">
        <v>2024</v>
      </c>
      <c r="D1794" s="371" t="s">
        <v>72</v>
      </c>
      <c r="E1794" s="371">
        <v>17</v>
      </c>
    </row>
    <row r="1795" spans="1:5">
      <c r="A1795" s="371">
        <v>27</v>
      </c>
      <c r="B1795" s="371" t="s">
        <v>91</v>
      </c>
      <c r="C1795" s="371">
        <v>2024</v>
      </c>
      <c r="D1795" s="371" t="s">
        <v>72</v>
      </c>
      <c r="E1795" s="371">
        <v>1</v>
      </c>
    </row>
    <row r="1796" spans="1:5">
      <c r="A1796" s="371">
        <v>41</v>
      </c>
      <c r="B1796" s="371" t="s">
        <v>92</v>
      </c>
      <c r="C1796" s="371">
        <v>2024</v>
      </c>
      <c r="D1796" s="371" t="s">
        <v>72</v>
      </c>
      <c r="E1796" s="371">
        <v>28</v>
      </c>
    </row>
    <row r="1797" spans="1:5">
      <c r="A1797" s="371">
        <v>44</v>
      </c>
      <c r="B1797" s="371" t="s">
        <v>93</v>
      </c>
      <c r="C1797" s="371">
        <v>2024</v>
      </c>
      <c r="D1797" s="371" t="s">
        <v>72</v>
      </c>
      <c r="E1797" s="371">
        <v>4</v>
      </c>
    </row>
    <row r="1798" spans="1:5">
      <c r="A1798" s="371">
        <v>47</v>
      </c>
      <c r="B1798" s="371" t="s">
        <v>94</v>
      </c>
      <c r="C1798" s="371">
        <v>2024</v>
      </c>
      <c r="D1798" s="371" t="s">
        <v>72</v>
      </c>
      <c r="E1798" s="371">
        <v>9</v>
      </c>
    </row>
    <row r="1799" spans="1:5">
      <c r="A1799" s="371">
        <v>50</v>
      </c>
      <c r="B1799" s="371" t="s">
        <v>95</v>
      </c>
      <c r="C1799" s="371">
        <v>2024</v>
      </c>
      <c r="D1799" s="371" t="s">
        <v>72</v>
      </c>
      <c r="E1799" s="371">
        <v>24</v>
      </c>
    </row>
    <row r="1800" spans="1:5">
      <c r="A1800" s="371">
        <v>52</v>
      </c>
      <c r="B1800" s="371" t="s">
        <v>96</v>
      </c>
      <c r="C1800" s="371">
        <v>2024</v>
      </c>
      <c r="D1800" s="371" t="s">
        <v>72</v>
      </c>
      <c r="E1800" s="371">
        <v>7</v>
      </c>
    </row>
    <row r="1801" spans="1:5">
      <c r="A1801" s="371">
        <v>54</v>
      </c>
      <c r="B1801" s="371" t="s">
        <v>97</v>
      </c>
      <c r="C1801" s="371">
        <v>2024</v>
      </c>
      <c r="D1801" s="371" t="s">
        <v>72</v>
      </c>
      <c r="E1801" s="371">
        <v>12</v>
      </c>
    </row>
    <row r="1802" spans="1:5">
      <c r="A1802" s="371">
        <v>63</v>
      </c>
      <c r="B1802" s="371" t="s">
        <v>98</v>
      </c>
      <c r="C1802" s="371">
        <v>2024</v>
      </c>
      <c r="D1802" s="371" t="s">
        <v>72</v>
      </c>
      <c r="E1802" s="371">
        <v>29</v>
      </c>
    </row>
    <row r="1803" spans="1:5">
      <c r="A1803" s="371">
        <v>66</v>
      </c>
      <c r="B1803" s="371" t="s">
        <v>99</v>
      </c>
      <c r="C1803" s="371">
        <v>2024</v>
      </c>
      <c r="D1803" s="371" t="s">
        <v>72</v>
      </c>
      <c r="E1803" s="371">
        <v>30</v>
      </c>
    </row>
    <row r="1804" spans="1:5">
      <c r="A1804" s="371">
        <v>68</v>
      </c>
      <c r="B1804" s="371" t="s">
        <v>100</v>
      </c>
      <c r="C1804" s="371">
        <v>2024</v>
      </c>
      <c r="D1804" s="371" t="s">
        <v>72</v>
      </c>
      <c r="E1804" s="371">
        <v>16</v>
      </c>
    </row>
    <row r="1805" spans="1:5">
      <c r="A1805" s="371">
        <v>70</v>
      </c>
      <c r="B1805" s="371" t="s">
        <v>101</v>
      </c>
      <c r="C1805" s="371">
        <v>2024</v>
      </c>
      <c r="D1805" s="371" t="s">
        <v>72</v>
      </c>
      <c r="E1805" s="371">
        <v>11</v>
      </c>
    </row>
    <row r="1806" spans="1:5">
      <c r="A1806" s="371">
        <v>73</v>
      </c>
      <c r="B1806" s="371" t="s">
        <v>102</v>
      </c>
      <c r="C1806" s="371">
        <v>2024</v>
      </c>
      <c r="D1806" s="371" t="s">
        <v>72</v>
      </c>
      <c r="E1806" s="371">
        <v>32</v>
      </c>
    </row>
    <row r="1807" spans="1:5">
      <c r="A1807" s="371">
        <v>76</v>
      </c>
      <c r="B1807" s="371" t="s">
        <v>103</v>
      </c>
      <c r="C1807" s="371">
        <v>2024</v>
      </c>
      <c r="D1807" s="371" t="s">
        <v>72</v>
      </c>
      <c r="E1807" s="371">
        <v>18</v>
      </c>
    </row>
    <row r="1808" spans="1:5">
      <c r="A1808" s="371">
        <v>81</v>
      </c>
      <c r="B1808" s="371" t="s">
        <v>104</v>
      </c>
      <c r="C1808" s="371">
        <v>2024</v>
      </c>
      <c r="D1808" s="371" t="s">
        <v>72</v>
      </c>
      <c r="E1808" s="371">
        <v>27</v>
      </c>
    </row>
    <row r="1809" spans="1:5">
      <c r="A1809" s="371">
        <v>85</v>
      </c>
      <c r="B1809" s="371" t="s">
        <v>105</v>
      </c>
      <c r="C1809" s="371">
        <v>2024</v>
      </c>
      <c r="D1809" s="371" t="s">
        <v>72</v>
      </c>
      <c r="E1809" s="371">
        <v>8</v>
      </c>
    </row>
    <row r="1810" spans="1:5">
      <c r="A1810" s="371">
        <v>86</v>
      </c>
      <c r="B1810" s="371" t="s">
        <v>106</v>
      </c>
      <c r="C1810" s="371">
        <v>2024</v>
      </c>
      <c r="D1810" s="371" t="s">
        <v>72</v>
      </c>
      <c r="E1810" s="371">
        <v>26</v>
      </c>
    </row>
    <row r="1811" spans="1:5">
      <c r="A1811" s="371">
        <v>88</v>
      </c>
      <c r="B1811" s="371" t="s">
        <v>107</v>
      </c>
      <c r="C1811" s="371">
        <v>2024</v>
      </c>
      <c r="D1811" s="371" t="s">
        <v>72</v>
      </c>
      <c r="E1811" s="371">
        <v>19</v>
      </c>
    </row>
    <row r="1812" spans="1:5">
      <c r="A1812" s="371">
        <v>91</v>
      </c>
      <c r="B1812" s="371" t="s">
        <v>108</v>
      </c>
      <c r="C1812" s="371">
        <v>2024</v>
      </c>
      <c r="D1812" s="371" t="s">
        <v>72</v>
      </c>
      <c r="E1812" s="371">
        <v>14</v>
      </c>
    </row>
    <row r="1813" spans="1:5">
      <c r="A1813" s="371">
        <v>94</v>
      </c>
      <c r="B1813" s="371" t="s">
        <v>109</v>
      </c>
      <c r="C1813" s="371">
        <v>2024</v>
      </c>
      <c r="D1813" s="371" t="s">
        <v>72</v>
      </c>
      <c r="E1813" s="371">
        <v>2</v>
      </c>
    </row>
    <row r="1814" spans="1:5">
      <c r="A1814" s="371">
        <v>95</v>
      </c>
      <c r="B1814" s="371" t="s">
        <v>110</v>
      </c>
      <c r="C1814" s="371">
        <v>2024</v>
      </c>
      <c r="D1814" s="371" t="s">
        <v>72</v>
      </c>
      <c r="E1814" s="371">
        <v>31</v>
      </c>
    </row>
    <row r="1815" spans="1:5">
      <c r="A1815" s="371">
        <v>97</v>
      </c>
      <c r="B1815" s="371" t="s">
        <v>111</v>
      </c>
      <c r="C1815" s="371">
        <v>2024</v>
      </c>
      <c r="D1815" s="371" t="s">
        <v>72</v>
      </c>
      <c r="E1815" s="371">
        <v>33</v>
      </c>
    </row>
    <row r="1816" spans="1:5">
      <c r="A1816" s="371">
        <v>99</v>
      </c>
      <c r="B1816" s="371" t="s">
        <v>112</v>
      </c>
      <c r="C1816" s="371">
        <v>2024</v>
      </c>
      <c r="D1816" s="371" t="s">
        <v>72</v>
      </c>
      <c r="E1816" s="371">
        <v>10</v>
      </c>
    </row>
    <row r="1817" spans="1:5">
      <c r="A1817" s="371">
        <v>5</v>
      </c>
      <c r="B1817" s="371" t="s">
        <v>79</v>
      </c>
      <c r="C1817" s="371">
        <v>2023</v>
      </c>
      <c r="D1817" s="371" t="s">
        <v>72</v>
      </c>
      <c r="E1817" s="371">
        <v>21</v>
      </c>
    </row>
    <row r="1818" spans="1:5">
      <c r="A1818" s="371">
        <v>8</v>
      </c>
      <c r="B1818" s="371" t="s">
        <v>81</v>
      </c>
      <c r="C1818" s="371">
        <v>2023</v>
      </c>
      <c r="D1818" s="371" t="s">
        <v>72</v>
      </c>
      <c r="E1818" s="371">
        <v>11</v>
      </c>
    </row>
    <row r="1819" spans="1:5">
      <c r="A1819" s="371">
        <v>11</v>
      </c>
      <c r="B1819" s="371" t="s">
        <v>82</v>
      </c>
      <c r="C1819" s="371">
        <v>2023</v>
      </c>
      <c r="D1819" s="371" t="s">
        <v>72</v>
      </c>
      <c r="E1819" s="371">
        <v>14</v>
      </c>
    </row>
    <row r="1820" spans="1:5">
      <c r="A1820" s="371">
        <v>13</v>
      </c>
      <c r="B1820" s="371" t="s">
        <v>83</v>
      </c>
      <c r="C1820" s="371">
        <v>2023</v>
      </c>
      <c r="D1820" s="371" t="s">
        <v>72</v>
      </c>
      <c r="E1820" s="371">
        <v>6</v>
      </c>
    </row>
    <row r="1821" spans="1:5">
      <c r="A1821" s="371">
        <v>15</v>
      </c>
      <c r="B1821" s="371" t="s">
        <v>84</v>
      </c>
      <c r="C1821" s="371">
        <v>2023</v>
      </c>
      <c r="D1821" s="371" t="s">
        <v>72</v>
      </c>
      <c r="E1821" s="371">
        <v>22</v>
      </c>
    </row>
    <row r="1822" spans="1:5">
      <c r="A1822" s="371">
        <v>17</v>
      </c>
      <c r="B1822" s="371" t="s">
        <v>85</v>
      </c>
      <c r="C1822" s="371">
        <v>2023</v>
      </c>
      <c r="D1822" s="371" t="s">
        <v>72</v>
      </c>
      <c r="E1822" s="371">
        <v>31</v>
      </c>
    </row>
    <row r="1823" spans="1:5">
      <c r="A1823" s="371">
        <v>18</v>
      </c>
      <c r="B1823" s="371" t="s">
        <v>86</v>
      </c>
      <c r="C1823" s="371">
        <v>2023</v>
      </c>
      <c r="D1823" s="371" t="s">
        <v>72</v>
      </c>
      <c r="E1823" s="371">
        <v>9</v>
      </c>
    </row>
    <row r="1824" spans="1:5">
      <c r="A1824" s="371">
        <v>19</v>
      </c>
      <c r="B1824" s="371" t="s">
        <v>87</v>
      </c>
      <c r="C1824" s="371">
        <v>2023</v>
      </c>
      <c r="D1824" s="371" t="s">
        <v>72</v>
      </c>
      <c r="E1824" s="371">
        <v>16</v>
      </c>
    </row>
    <row r="1825" spans="1:5">
      <c r="A1825" s="371">
        <v>20</v>
      </c>
      <c r="B1825" s="371" t="s">
        <v>88</v>
      </c>
      <c r="C1825" s="371">
        <v>2023</v>
      </c>
      <c r="D1825" s="371" t="s">
        <v>72</v>
      </c>
      <c r="E1825" s="371">
        <v>17</v>
      </c>
    </row>
    <row r="1826" spans="1:5">
      <c r="A1826" s="371">
        <v>23</v>
      </c>
      <c r="B1826" s="371" t="s">
        <v>89</v>
      </c>
      <c r="C1826" s="371">
        <v>2023</v>
      </c>
      <c r="D1826" s="371" t="s">
        <v>72</v>
      </c>
      <c r="E1826" s="371">
        <v>4</v>
      </c>
    </row>
    <row r="1827" spans="1:5">
      <c r="A1827" s="371">
        <v>25</v>
      </c>
      <c r="B1827" s="371" t="s">
        <v>90</v>
      </c>
      <c r="C1827" s="371">
        <v>2023</v>
      </c>
      <c r="D1827" s="371" t="s">
        <v>72</v>
      </c>
      <c r="E1827" s="371">
        <v>15</v>
      </c>
    </row>
    <row r="1828" spans="1:5">
      <c r="A1828" s="371">
        <v>27</v>
      </c>
      <c r="B1828" s="371" t="s">
        <v>91</v>
      </c>
      <c r="C1828" s="371">
        <v>2023</v>
      </c>
      <c r="D1828" s="371" t="s">
        <v>72</v>
      </c>
      <c r="E1828" s="371">
        <v>2</v>
      </c>
    </row>
    <row r="1829" spans="1:5">
      <c r="A1829" s="371">
        <v>41</v>
      </c>
      <c r="B1829" s="371" t="s">
        <v>92</v>
      </c>
      <c r="C1829" s="371">
        <v>2023</v>
      </c>
      <c r="D1829" s="371" t="s">
        <v>72</v>
      </c>
      <c r="E1829" s="371">
        <v>28</v>
      </c>
    </row>
    <row r="1830" spans="1:5">
      <c r="A1830" s="371">
        <v>44</v>
      </c>
      <c r="B1830" s="371" t="s">
        <v>93</v>
      </c>
      <c r="C1830" s="371">
        <v>2023</v>
      </c>
      <c r="D1830" s="371" t="s">
        <v>72</v>
      </c>
      <c r="E1830" s="371">
        <v>7</v>
      </c>
    </row>
    <row r="1831" spans="1:5">
      <c r="A1831" s="371">
        <v>47</v>
      </c>
      <c r="B1831" s="371" t="s">
        <v>94</v>
      </c>
      <c r="C1831" s="371">
        <v>2023</v>
      </c>
      <c r="D1831" s="371" t="s">
        <v>72</v>
      </c>
      <c r="E1831" s="371">
        <v>5</v>
      </c>
    </row>
    <row r="1832" spans="1:5">
      <c r="A1832" s="371">
        <v>50</v>
      </c>
      <c r="B1832" s="371" t="s">
        <v>95</v>
      </c>
      <c r="C1832" s="371">
        <v>2023</v>
      </c>
      <c r="D1832" s="371" t="s">
        <v>72</v>
      </c>
      <c r="E1832" s="371">
        <v>20</v>
      </c>
    </row>
    <row r="1833" spans="1:5">
      <c r="A1833" s="371">
        <v>52</v>
      </c>
      <c r="B1833" s="371" t="s">
        <v>96</v>
      </c>
      <c r="C1833" s="371">
        <v>2023</v>
      </c>
      <c r="D1833" s="371" t="s">
        <v>72</v>
      </c>
      <c r="E1833" s="371">
        <v>10</v>
      </c>
    </row>
    <row r="1834" spans="1:5">
      <c r="A1834" s="371">
        <v>54</v>
      </c>
      <c r="B1834" s="371" t="s">
        <v>97</v>
      </c>
      <c r="C1834" s="371">
        <v>2023</v>
      </c>
      <c r="D1834" s="371" t="s">
        <v>72</v>
      </c>
      <c r="E1834" s="371">
        <v>24</v>
      </c>
    </row>
    <row r="1835" spans="1:5">
      <c r="A1835" s="371">
        <v>63</v>
      </c>
      <c r="B1835" s="371" t="s">
        <v>98</v>
      </c>
      <c r="C1835" s="371">
        <v>2023</v>
      </c>
      <c r="D1835" s="371" t="s">
        <v>72</v>
      </c>
      <c r="E1835" s="371">
        <v>23</v>
      </c>
    </row>
    <row r="1836" spans="1:5">
      <c r="A1836" s="371">
        <v>66</v>
      </c>
      <c r="B1836" s="371" t="s">
        <v>99</v>
      </c>
      <c r="C1836" s="371">
        <v>2023</v>
      </c>
      <c r="D1836" s="371" t="s">
        <v>72</v>
      </c>
      <c r="E1836" s="371">
        <v>30</v>
      </c>
    </row>
    <row r="1837" spans="1:5">
      <c r="A1837" s="371">
        <v>68</v>
      </c>
      <c r="B1837" s="371" t="s">
        <v>100</v>
      </c>
      <c r="C1837" s="371">
        <v>2023</v>
      </c>
      <c r="D1837" s="371" t="s">
        <v>72</v>
      </c>
      <c r="E1837" s="371">
        <v>18</v>
      </c>
    </row>
    <row r="1838" spans="1:5">
      <c r="A1838" s="371">
        <v>70</v>
      </c>
      <c r="B1838" s="371" t="s">
        <v>101</v>
      </c>
      <c r="C1838" s="371">
        <v>2023</v>
      </c>
      <c r="D1838" s="371" t="s">
        <v>72</v>
      </c>
      <c r="E1838" s="371">
        <v>19</v>
      </c>
    </row>
    <row r="1839" spans="1:5">
      <c r="A1839" s="371">
        <v>73</v>
      </c>
      <c r="B1839" s="371" t="s">
        <v>102</v>
      </c>
      <c r="C1839" s="371">
        <v>2023</v>
      </c>
      <c r="D1839" s="371" t="s">
        <v>72</v>
      </c>
      <c r="E1839" s="371">
        <v>26</v>
      </c>
    </row>
    <row r="1840" spans="1:5">
      <c r="A1840" s="371">
        <v>76</v>
      </c>
      <c r="B1840" s="371" t="s">
        <v>103</v>
      </c>
      <c r="C1840" s="371">
        <v>2023</v>
      </c>
      <c r="D1840" s="371" t="s">
        <v>72</v>
      </c>
      <c r="E1840" s="371">
        <v>13</v>
      </c>
    </row>
    <row r="1841" spans="1:5">
      <c r="A1841" s="371">
        <v>81</v>
      </c>
      <c r="B1841" s="371" t="s">
        <v>104</v>
      </c>
      <c r="C1841" s="371">
        <v>2023</v>
      </c>
      <c r="D1841" s="371" t="s">
        <v>72</v>
      </c>
      <c r="E1841" s="371">
        <v>25</v>
      </c>
    </row>
    <row r="1842" spans="1:5">
      <c r="A1842" s="371">
        <v>85</v>
      </c>
      <c r="B1842" s="371" t="s">
        <v>105</v>
      </c>
      <c r="C1842" s="371">
        <v>2023</v>
      </c>
      <c r="D1842" s="371" t="s">
        <v>72</v>
      </c>
      <c r="E1842" s="371">
        <v>29</v>
      </c>
    </row>
    <row r="1843" spans="1:5">
      <c r="A1843" s="371">
        <v>86</v>
      </c>
      <c r="B1843" s="371" t="s">
        <v>106</v>
      </c>
      <c r="C1843" s="371">
        <v>2023</v>
      </c>
      <c r="D1843" s="371" t="s">
        <v>72</v>
      </c>
      <c r="E1843" s="371">
        <v>3</v>
      </c>
    </row>
    <row r="1844" spans="1:5">
      <c r="A1844" s="371">
        <v>88</v>
      </c>
      <c r="B1844" s="371" t="s">
        <v>107</v>
      </c>
      <c r="C1844" s="371">
        <v>2023</v>
      </c>
      <c r="D1844" s="371" t="s">
        <v>72</v>
      </c>
      <c r="E1844" s="371">
        <v>27</v>
      </c>
    </row>
    <row r="1845" spans="1:5">
      <c r="A1845" s="371">
        <v>91</v>
      </c>
      <c r="B1845" s="371" t="s">
        <v>108</v>
      </c>
      <c r="C1845" s="371">
        <v>2023</v>
      </c>
      <c r="D1845" s="371" t="s">
        <v>72</v>
      </c>
      <c r="E1845" s="371">
        <v>32</v>
      </c>
    </row>
    <row r="1846" spans="1:5">
      <c r="A1846" s="371">
        <v>94</v>
      </c>
      <c r="B1846" s="371" t="s">
        <v>109</v>
      </c>
      <c r="C1846" s="371">
        <v>2023</v>
      </c>
      <c r="D1846" s="371" t="s">
        <v>72</v>
      </c>
      <c r="E1846" s="371">
        <v>1</v>
      </c>
    </row>
    <row r="1847" spans="1:5">
      <c r="A1847" s="371">
        <v>95</v>
      </c>
      <c r="B1847" s="371" t="s">
        <v>110</v>
      </c>
      <c r="C1847" s="371">
        <v>2023</v>
      </c>
      <c r="D1847" s="371" t="s">
        <v>72</v>
      </c>
      <c r="E1847" s="371">
        <v>12</v>
      </c>
    </row>
    <row r="1848" spans="1:5">
      <c r="A1848" s="371">
        <v>97</v>
      </c>
      <c r="B1848" s="371" t="s">
        <v>111</v>
      </c>
      <c r="C1848" s="371">
        <v>2023</v>
      </c>
      <c r="D1848" s="371" t="s">
        <v>72</v>
      </c>
      <c r="E1848" s="371">
        <v>33</v>
      </c>
    </row>
    <row r="1849" spans="1:5">
      <c r="A1849" s="371">
        <v>99</v>
      </c>
      <c r="B1849" s="371" t="s">
        <v>112</v>
      </c>
      <c r="C1849" s="371">
        <v>2023</v>
      </c>
      <c r="D1849" s="371" t="s">
        <v>72</v>
      </c>
      <c r="E1849" s="371">
        <v>8</v>
      </c>
    </row>
    <row r="1850" spans="1:5">
      <c r="A1850" s="371">
        <v>5</v>
      </c>
      <c r="B1850" s="371" t="s">
        <v>79</v>
      </c>
      <c r="C1850" s="371">
        <v>2024</v>
      </c>
      <c r="D1850" s="371" t="s">
        <v>73</v>
      </c>
      <c r="E1850" s="371">
        <v>6</v>
      </c>
    </row>
    <row r="1851" spans="1:5">
      <c r="A1851" s="371">
        <v>8</v>
      </c>
      <c r="B1851" s="371" t="s">
        <v>81</v>
      </c>
      <c r="C1851" s="371">
        <v>2024</v>
      </c>
      <c r="D1851" s="371" t="s">
        <v>73</v>
      </c>
      <c r="E1851" s="371">
        <v>22</v>
      </c>
    </row>
    <row r="1852" spans="1:5">
      <c r="A1852" s="371">
        <v>11</v>
      </c>
      <c r="B1852" s="371" t="s">
        <v>82</v>
      </c>
      <c r="C1852" s="371">
        <v>2024</v>
      </c>
      <c r="D1852" s="371" t="s">
        <v>73</v>
      </c>
      <c r="E1852" s="371">
        <v>25</v>
      </c>
    </row>
    <row r="1853" spans="1:5">
      <c r="A1853" s="371">
        <v>13</v>
      </c>
      <c r="B1853" s="371" t="s">
        <v>83</v>
      </c>
      <c r="C1853" s="371">
        <v>2024</v>
      </c>
      <c r="D1853" s="371" t="s">
        <v>73</v>
      </c>
      <c r="E1853" s="371">
        <v>2</v>
      </c>
    </row>
    <row r="1854" spans="1:5">
      <c r="A1854" s="371">
        <v>15</v>
      </c>
      <c r="B1854" s="371" t="s">
        <v>84</v>
      </c>
      <c r="C1854" s="371">
        <v>2024</v>
      </c>
      <c r="D1854" s="371" t="s">
        <v>73</v>
      </c>
      <c r="E1854" s="371">
        <v>1</v>
      </c>
    </row>
    <row r="1855" spans="1:5">
      <c r="A1855" s="371">
        <v>17</v>
      </c>
      <c r="B1855" s="371" t="s">
        <v>85</v>
      </c>
      <c r="C1855" s="371">
        <v>2024</v>
      </c>
      <c r="D1855" s="371" t="s">
        <v>73</v>
      </c>
      <c r="E1855" s="371">
        <v>5</v>
      </c>
    </row>
    <row r="1856" spans="1:5">
      <c r="A1856" s="371">
        <v>18</v>
      </c>
      <c r="B1856" s="371" t="s">
        <v>86</v>
      </c>
      <c r="C1856" s="371">
        <v>2024</v>
      </c>
      <c r="D1856" s="371" t="s">
        <v>73</v>
      </c>
      <c r="E1856" s="371">
        <v>26</v>
      </c>
    </row>
    <row r="1857" spans="1:5">
      <c r="A1857" s="371">
        <v>19</v>
      </c>
      <c r="B1857" s="371" t="s">
        <v>87</v>
      </c>
      <c r="C1857" s="371">
        <v>2024</v>
      </c>
      <c r="D1857" s="371" t="s">
        <v>73</v>
      </c>
      <c r="E1857" s="371">
        <v>12</v>
      </c>
    </row>
    <row r="1858" spans="1:5">
      <c r="A1858" s="371">
        <v>20</v>
      </c>
      <c r="B1858" s="371" t="s">
        <v>88</v>
      </c>
      <c r="C1858" s="371">
        <v>2024</v>
      </c>
      <c r="D1858" s="371" t="s">
        <v>73</v>
      </c>
      <c r="E1858" s="371">
        <v>21</v>
      </c>
    </row>
    <row r="1859" spans="1:5">
      <c r="A1859" s="371">
        <v>23</v>
      </c>
      <c r="B1859" s="371" t="s">
        <v>89</v>
      </c>
      <c r="C1859" s="371">
        <v>2024</v>
      </c>
      <c r="D1859" s="371" t="s">
        <v>73</v>
      </c>
      <c r="E1859" s="371">
        <v>17</v>
      </c>
    </row>
    <row r="1860" spans="1:5">
      <c r="A1860" s="371">
        <v>25</v>
      </c>
      <c r="B1860" s="371" t="s">
        <v>90</v>
      </c>
      <c r="C1860" s="371">
        <v>2024</v>
      </c>
      <c r="D1860" s="371" t="s">
        <v>73</v>
      </c>
      <c r="E1860" s="371">
        <v>7</v>
      </c>
    </row>
    <row r="1861" spans="1:5">
      <c r="A1861" s="371">
        <v>27</v>
      </c>
      <c r="B1861" s="371" t="s">
        <v>91</v>
      </c>
      <c r="C1861" s="371">
        <v>2024</v>
      </c>
      <c r="D1861" s="371" t="s">
        <v>73</v>
      </c>
      <c r="E1861" s="371">
        <v>32</v>
      </c>
    </row>
    <row r="1862" spans="1:5">
      <c r="A1862" s="371">
        <v>41</v>
      </c>
      <c r="B1862" s="371" t="s">
        <v>92</v>
      </c>
      <c r="C1862" s="371">
        <v>2024</v>
      </c>
      <c r="D1862" s="371" t="s">
        <v>73</v>
      </c>
      <c r="E1862" s="371">
        <v>31</v>
      </c>
    </row>
    <row r="1863" spans="1:5">
      <c r="A1863" s="371">
        <v>44</v>
      </c>
      <c r="B1863" s="371" t="s">
        <v>93</v>
      </c>
      <c r="C1863" s="371">
        <v>2024</v>
      </c>
      <c r="D1863" s="371" t="s">
        <v>73</v>
      </c>
      <c r="E1863" s="371">
        <v>4</v>
      </c>
    </row>
    <row r="1864" spans="1:5">
      <c r="A1864" s="371">
        <v>47</v>
      </c>
      <c r="B1864" s="371" t="s">
        <v>94</v>
      </c>
      <c r="C1864" s="371">
        <v>2024</v>
      </c>
      <c r="D1864" s="371" t="s">
        <v>73</v>
      </c>
      <c r="E1864" s="371">
        <v>23</v>
      </c>
    </row>
    <row r="1865" spans="1:5">
      <c r="A1865" s="371">
        <v>50</v>
      </c>
      <c r="B1865" s="371" t="s">
        <v>95</v>
      </c>
      <c r="C1865" s="371">
        <v>2024</v>
      </c>
      <c r="D1865" s="371" t="s">
        <v>73</v>
      </c>
      <c r="E1865" s="371">
        <v>20</v>
      </c>
    </row>
    <row r="1866" spans="1:5">
      <c r="A1866" s="371">
        <v>52</v>
      </c>
      <c r="B1866" s="371" t="s">
        <v>96</v>
      </c>
      <c r="C1866" s="371">
        <v>2024</v>
      </c>
      <c r="D1866" s="371" t="s">
        <v>73</v>
      </c>
      <c r="E1866" s="371">
        <v>13</v>
      </c>
    </row>
    <row r="1867" spans="1:5">
      <c r="A1867" s="371">
        <v>54</v>
      </c>
      <c r="B1867" s="371" t="s">
        <v>97</v>
      </c>
      <c r="C1867" s="371">
        <v>2024</v>
      </c>
      <c r="D1867" s="371" t="s">
        <v>73</v>
      </c>
      <c r="E1867" s="371">
        <v>9</v>
      </c>
    </row>
    <row r="1868" spans="1:5">
      <c r="A1868" s="371">
        <v>63</v>
      </c>
      <c r="B1868" s="371" t="s">
        <v>98</v>
      </c>
      <c r="C1868" s="371">
        <v>2024</v>
      </c>
      <c r="D1868" s="371" t="s">
        <v>73</v>
      </c>
      <c r="E1868" s="371">
        <v>24</v>
      </c>
    </row>
    <row r="1869" spans="1:5">
      <c r="A1869" s="371">
        <v>66</v>
      </c>
      <c r="B1869" s="371" t="s">
        <v>99</v>
      </c>
      <c r="C1869" s="371">
        <v>2024</v>
      </c>
      <c r="D1869" s="371" t="s">
        <v>73</v>
      </c>
      <c r="E1869" s="371">
        <v>16</v>
      </c>
    </row>
    <row r="1870" spans="1:5">
      <c r="A1870" s="371">
        <v>68</v>
      </c>
      <c r="B1870" s="371" t="s">
        <v>100</v>
      </c>
      <c r="C1870" s="371">
        <v>2024</v>
      </c>
      <c r="D1870" s="371" t="s">
        <v>73</v>
      </c>
      <c r="E1870" s="371">
        <v>14</v>
      </c>
    </row>
    <row r="1871" spans="1:5">
      <c r="A1871" s="371">
        <v>70</v>
      </c>
      <c r="B1871" s="371" t="s">
        <v>101</v>
      </c>
      <c r="C1871" s="371">
        <v>2024</v>
      </c>
      <c r="D1871" s="371" t="s">
        <v>73</v>
      </c>
      <c r="E1871" s="371">
        <v>11</v>
      </c>
    </row>
    <row r="1872" spans="1:5">
      <c r="A1872" s="371">
        <v>73</v>
      </c>
      <c r="B1872" s="371" t="s">
        <v>102</v>
      </c>
      <c r="C1872" s="371">
        <v>2024</v>
      </c>
      <c r="D1872" s="371" t="s">
        <v>73</v>
      </c>
      <c r="E1872" s="371">
        <v>18</v>
      </c>
    </row>
    <row r="1873" spans="1:5">
      <c r="A1873" s="371">
        <v>76</v>
      </c>
      <c r="B1873" s="371" t="s">
        <v>103</v>
      </c>
      <c r="C1873" s="371">
        <v>2024</v>
      </c>
      <c r="D1873" s="371" t="s">
        <v>73</v>
      </c>
      <c r="E1873" s="371">
        <v>28</v>
      </c>
    </row>
    <row r="1874" spans="1:5">
      <c r="A1874" s="371">
        <v>81</v>
      </c>
      <c r="B1874" s="371" t="s">
        <v>104</v>
      </c>
      <c r="C1874" s="371">
        <v>2024</v>
      </c>
      <c r="D1874" s="371" t="s">
        <v>73</v>
      </c>
      <c r="E1874" s="371">
        <v>15</v>
      </c>
    </row>
    <row r="1875" spans="1:5">
      <c r="A1875" s="371">
        <v>85</v>
      </c>
      <c r="B1875" s="371" t="s">
        <v>105</v>
      </c>
      <c r="C1875" s="371">
        <v>2024</v>
      </c>
      <c r="D1875" s="371" t="s">
        <v>73</v>
      </c>
      <c r="E1875" s="371">
        <v>10</v>
      </c>
    </row>
    <row r="1876" spans="1:5">
      <c r="A1876" s="371">
        <v>86</v>
      </c>
      <c r="B1876" s="371" t="s">
        <v>106</v>
      </c>
      <c r="C1876" s="371">
        <v>2024</v>
      </c>
      <c r="D1876" s="371" t="s">
        <v>73</v>
      </c>
      <c r="E1876" s="371">
        <v>8</v>
      </c>
    </row>
    <row r="1877" spans="1:5">
      <c r="A1877" s="371">
        <v>88</v>
      </c>
      <c r="B1877" s="371" t="s">
        <v>107</v>
      </c>
      <c r="C1877" s="371">
        <v>2024</v>
      </c>
      <c r="D1877" s="371" t="s">
        <v>73</v>
      </c>
      <c r="E1877" s="371">
        <v>30</v>
      </c>
    </row>
    <row r="1878" spans="1:5">
      <c r="A1878" s="371">
        <v>91</v>
      </c>
      <c r="B1878" s="371" t="s">
        <v>108</v>
      </c>
      <c r="C1878" s="371">
        <v>2024</v>
      </c>
      <c r="D1878" s="371" t="s">
        <v>73</v>
      </c>
      <c r="E1878" s="371">
        <v>27</v>
      </c>
    </row>
    <row r="1879" spans="1:5">
      <c r="A1879" s="371">
        <v>94</v>
      </c>
      <c r="B1879" s="371" t="s">
        <v>109</v>
      </c>
      <c r="C1879" s="371">
        <v>2024</v>
      </c>
      <c r="D1879" s="371" t="s">
        <v>73</v>
      </c>
      <c r="E1879" s="371">
        <v>19</v>
      </c>
    </row>
    <row r="1880" spans="1:5">
      <c r="A1880" s="371">
        <v>95</v>
      </c>
      <c r="B1880" s="371" t="s">
        <v>110</v>
      </c>
      <c r="C1880" s="371">
        <v>2024</v>
      </c>
      <c r="D1880" s="371" t="s">
        <v>73</v>
      </c>
      <c r="E1880" s="371">
        <v>29</v>
      </c>
    </row>
    <row r="1881" spans="1:5">
      <c r="A1881" s="371">
        <v>97</v>
      </c>
      <c r="B1881" s="371" t="s">
        <v>111</v>
      </c>
      <c r="C1881" s="371">
        <v>2024</v>
      </c>
      <c r="D1881" s="371" t="s">
        <v>73</v>
      </c>
      <c r="E1881" s="371">
        <v>33</v>
      </c>
    </row>
    <row r="1882" spans="1:5">
      <c r="A1882" s="371">
        <v>99</v>
      </c>
      <c r="B1882" s="371" t="s">
        <v>112</v>
      </c>
      <c r="C1882" s="371">
        <v>2024</v>
      </c>
      <c r="D1882" s="371" t="s">
        <v>73</v>
      </c>
      <c r="E1882" s="371">
        <v>3</v>
      </c>
    </row>
    <row r="1883" spans="1:5">
      <c r="A1883" s="371">
        <v>5</v>
      </c>
      <c r="B1883" s="371" t="s">
        <v>79</v>
      </c>
      <c r="C1883" s="371">
        <v>2023</v>
      </c>
      <c r="D1883" s="371" t="s">
        <v>73</v>
      </c>
      <c r="E1883" s="371">
        <v>6</v>
      </c>
    </row>
    <row r="1884" spans="1:5">
      <c r="A1884" s="371">
        <v>8</v>
      </c>
      <c r="B1884" s="371" t="s">
        <v>81</v>
      </c>
      <c r="C1884" s="371">
        <v>2023</v>
      </c>
      <c r="D1884" s="371" t="s">
        <v>73</v>
      </c>
      <c r="E1884" s="371">
        <v>15</v>
      </c>
    </row>
    <row r="1885" spans="1:5">
      <c r="A1885" s="371">
        <v>11</v>
      </c>
      <c r="B1885" s="371" t="s">
        <v>82</v>
      </c>
      <c r="C1885" s="371">
        <v>2023</v>
      </c>
      <c r="D1885" s="371" t="s">
        <v>73</v>
      </c>
      <c r="E1885" s="371">
        <v>24</v>
      </c>
    </row>
    <row r="1886" spans="1:5">
      <c r="A1886" s="371">
        <v>13</v>
      </c>
      <c r="B1886" s="371" t="s">
        <v>83</v>
      </c>
      <c r="C1886" s="371">
        <v>2023</v>
      </c>
      <c r="D1886" s="371" t="s">
        <v>73</v>
      </c>
      <c r="E1886" s="371">
        <v>8</v>
      </c>
    </row>
    <row r="1887" spans="1:5">
      <c r="A1887" s="371">
        <v>15</v>
      </c>
      <c r="B1887" s="371" t="s">
        <v>84</v>
      </c>
      <c r="C1887" s="371">
        <v>2023</v>
      </c>
      <c r="D1887" s="371" t="s">
        <v>73</v>
      </c>
      <c r="E1887" s="371">
        <v>20</v>
      </c>
    </row>
    <row r="1888" spans="1:5">
      <c r="A1888" s="371">
        <v>17</v>
      </c>
      <c r="B1888" s="371" t="s">
        <v>85</v>
      </c>
      <c r="C1888" s="371">
        <v>2023</v>
      </c>
      <c r="D1888" s="371" t="s">
        <v>73</v>
      </c>
      <c r="E1888" s="371">
        <v>1</v>
      </c>
    </row>
    <row r="1889" spans="1:5">
      <c r="A1889" s="371">
        <v>18</v>
      </c>
      <c r="B1889" s="371" t="s">
        <v>86</v>
      </c>
      <c r="C1889" s="371">
        <v>2023</v>
      </c>
      <c r="D1889" s="371" t="s">
        <v>73</v>
      </c>
      <c r="E1889" s="371">
        <v>22</v>
      </c>
    </row>
    <row r="1890" spans="1:5">
      <c r="A1890" s="371">
        <v>19</v>
      </c>
      <c r="B1890" s="371" t="s">
        <v>87</v>
      </c>
      <c r="C1890" s="371">
        <v>2023</v>
      </c>
      <c r="D1890" s="371" t="s">
        <v>73</v>
      </c>
      <c r="E1890" s="371">
        <v>12</v>
      </c>
    </row>
    <row r="1891" spans="1:5">
      <c r="A1891" s="371">
        <v>20</v>
      </c>
      <c r="B1891" s="371" t="s">
        <v>88</v>
      </c>
      <c r="C1891" s="371">
        <v>2023</v>
      </c>
      <c r="D1891" s="371" t="s">
        <v>73</v>
      </c>
      <c r="E1891" s="371">
        <v>17</v>
      </c>
    </row>
    <row r="1892" spans="1:5">
      <c r="A1892" s="371">
        <v>23</v>
      </c>
      <c r="B1892" s="371" t="s">
        <v>89</v>
      </c>
      <c r="C1892" s="371">
        <v>2023</v>
      </c>
      <c r="D1892" s="371" t="s">
        <v>73</v>
      </c>
      <c r="E1892" s="371">
        <v>9</v>
      </c>
    </row>
    <row r="1893" spans="1:5">
      <c r="A1893" s="371">
        <v>25</v>
      </c>
      <c r="B1893" s="371" t="s">
        <v>90</v>
      </c>
      <c r="C1893" s="371">
        <v>2023</v>
      </c>
      <c r="D1893" s="371" t="s">
        <v>73</v>
      </c>
      <c r="E1893" s="371">
        <v>11</v>
      </c>
    </row>
    <row r="1894" spans="1:5">
      <c r="A1894" s="371">
        <v>27</v>
      </c>
      <c r="B1894" s="371" t="s">
        <v>91</v>
      </c>
      <c r="C1894" s="371">
        <v>2023</v>
      </c>
      <c r="D1894" s="371" t="s">
        <v>73</v>
      </c>
      <c r="E1894" s="371">
        <v>33</v>
      </c>
    </row>
    <row r="1895" spans="1:5">
      <c r="A1895" s="371">
        <v>41</v>
      </c>
      <c r="B1895" s="371" t="s">
        <v>92</v>
      </c>
      <c r="C1895" s="371">
        <v>2023</v>
      </c>
      <c r="D1895" s="371" t="s">
        <v>73</v>
      </c>
      <c r="E1895" s="371">
        <v>7</v>
      </c>
    </row>
    <row r="1896" spans="1:5">
      <c r="A1896" s="371">
        <v>44</v>
      </c>
      <c r="B1896" s="371" t="s">
        <v>93</v>
      </c>
      <c r="C1896" s="371">
        <v>2023</v>
      </c>
      <c r="D1896" s="371" t="s">
        <v>73</v>
      </c>
      <c r="E1896" s="371">
        <v>2</v>
      </c>
    </row>
    <row r="1897" spans="1:5">
      <c r="A1897" s="371">
        <v>47</v>
      </c>
      <c r="B1897" s="371" t="s">
        <v>94</v>
      </c>
      <c r="C1897" s="371">
        <v>2023</v>
      </c>
      <c r="D1897" s="371" t="s">
        <v>73</v>
      </c>
      <c r="E1897" s="371">
        <v>4</v>
      </c>
    </row>
    <row r="1898" spans="1:5">
      <c r="A1898" s="371">
        <v>50</v>
      </c>
      <c r="B1898" s="371" t="s">
        <v>95</v>
      </c>
      <c r="C1898" s="371">
        <v>2023</v>
      </c>
      <c r="D1898" s="371" t="s">
        <v>73</v>
      </c>
      <c r="E1898" s="371">
        <v>5</v>
      </c>
    </row>
    <row r="1899" spans="1:5">
      <c r="A1899" s="371">
        <v>52</v>
      </c>
      <c r="B1899" s="371" t="s">
        <v>96</v>
      </c>
      <c r="C1899" s="371">
        <v>2023</v>
      </c>
      <c r="D1899" s="371" t="s">
        <v>73</v>
      </c>
      <c r="E1899" s="371">
        <v>21</v>
      </c>
    </row>
    <row r="1900" spans="1:5">
      <c r="A1900" s="371">
        <v>54</v>
      </c>
      <c r="B1900" s="371" t="s">
        <v>97</v>
      </c>
      <c r="C1900" s="371">
        <v>2023</v>
      </c>
      <c r="D1900" s="371" t="s">
        <v>73</v>
      </c>
      <c r="E1900" s="371">
        <v>16</v>
      </c>
    </row>
    <row r="1901" spans="1:5">
      <c r="A1901" s="371">
        <v>63</v>
      </c>
      <c r="B1901" s="371" t="s">
        <v>98</v>
      </c>
      <c r="C1901" s="371">
        <v>2023</v>
      </c>
      <c r="D1901" s="371" t="s">
        <v>73</v>
      </c>
      <c r="E1901" s="371">
        <v>13</v>
      </c>
    </row>
    <row r="1902" spans="1:5">
      <c r="A1902" s="371">
        <v>66</v>
      </c>
      <c r="B1902" s="371" t="s">
        <v>99</v>
      </c>
      <c r="C1902" s="371">
        <v>2023</v>
      </c>
      <c r="D1902" s="371" t="s">
        <v>73</v>
      </c>
      <c r="E1902" s="371">
        <v>19</v>
      </c>
    </row>
    <row r="1903" spans="1:5">
      <c r="A1903" s="371">
        <v>68</v>
      </c>
      <c r="B1903" s="371" t="s">
        <v>100</v>
      </c>
      <c r="C1903" s="371">
        <v>2023</v>
      </c>
      <c r="D1903" s="371" t="s">
        <v>73</v>
      </c>
      <c r="E1903" s="371">
        <v>10</v>
      </c>
    </row>
    <row r="1904" spans="1:5">
      <c r="A1904" s="371">
        <v>70</v>
      </c>
      <c r="B1904" s="371" t="s">
        <v>101</v>
      </c>
      <c r="C1904" s="371">
        <v>2023</v>
      </c>
      <c r="D1904" s="371" t="s">
        <v>73</v>
      </c>
      <c r="E1904" s="371">
        <v>25</v>
      </c>
    </row>
    <row r="1905" spans="1:5">
      <c r="A1905" s="371">
        <v>73</v>
      </c>
      <c r="B1905" s="371" t="s">
        <v>102</v>
      </c>
      <c r="C1905" s="371">
        <v>2023</v>
      </c>
      <c r="D1905" s="371" t="s">
        <v>73</v>
      </c>
      <c r="E1905" s="371">
        <v>27</v>
      </c>
    </row>
    <row r="1906" spans="1:5">
      <c r="A1906" s="371">
        <v>76</v>
      </c>
      <c r="B1906" s="371" t="s">
        <v>103</v>
      </c>
      <c r="C1906" s="371">
        <v>2023</v>
      </c>
      <c r="D1906" s="371" t="s">
        <v>73</v>
      </c>
      <c r="E1906" s="371">
        <v>3</v>
      </c>
    </row>
    <row r="1907" spans="1:5">
      <c r="A1907" s="371">
        <v>81</v>
      </c>
      <c r="B1907" s="371" t="s">
        <v>104</v>
      </c>
      <c r="C1907" s="371">
        <v>2023</v>
      </c>
      <c r="D1907" s="371" t="s">
        <v>73</v>
      </c>
      <c r="E1907" s="371">
        <v>31</v>
      </c>
    </row>
    <row r="1908" spans="1:5">
      <c r="A1908" s="371">
        <v>85</v>
      </c>
      <c r="B1908" s="371" t="s">
        <v>105</v>
      </c>
      <c r="C1908" s="371">
        <v>2023</v>
      </c>
      <c r="D1908" s="371" t="s">
        <v>73</v>
      </c>
      <c r="E1908" s="371">
        <v>23</v>
      </c>
    </row>
    <row r="1909" spans="1:5">
      <c r="A1909" s="371">
        <v>86</v>
      </c>
      <c r="B1909" s="371" t="s">
        <v>106</v>
      </c>
      <c r="C1909" s="371">
        <v>2023</v>
      </c>
      <c r="D1909" s="371" t="s">
        <v>73</v>
      </c>
      <c r="E1909" s="371">
        <v>32</v>
      </c>
    </row>
    <row r="1910" spans="1:5">
      <c r="A1910" s="371">
        <v>88</v>
      </c>
      <c r="B1910" s="371" t="s">
        <v>107</v>
      </c>
      <c r="C1910" s="371">
        <v>2023</v>
      </c>
      <c r="D1910" s="371" t="s">
        <v>73</v>
      </c>
      <c r="E1910" s="371">
        <v>14</v>
      </c>
    </row>
    <row r="1911" spans="1:5">
      <c r="A1911" s="371">
        <v>91</v>
      </c>
      <c r="B1911" s="371" t="s">
        <v>108</v>
      </c>
      <c r="C1911" s="371">
        <v>2023</v>
      </c>
      <c r="D1911" s="371" t="s">
        <v>73</v>
      </c>
      <c r="E1911" s="371">
        <v>30</v>
      </c>
    </row>
    <row r="1912" spans="1:5">
      <c r="A1912" s="371">
        <v>94</v>
      </c>
      <c r="B1912" s="371" t="s">
        <v>109</v>
      </c>
      <c r="C1912" s="371">
        <v>2023</v>
      </c>
      <c r="D1912" s="371" t="s">
        <v>73</v>
      </c>
      <c r="E1912" s="371">
        <v>26</v>
      </c>
    </row>
    <row r="1913" spans="1:5">
      <c r="A1913" s="371">
        <v>95</v>
      </c>
      <c r="B1913" s="371" t="s">
        <v>110</v>
      </c>
      <c r="C1913" s="371">
        <v>2023</v>
      </c>
      <c r="D1913" s="371" t="s">
        <v>73</v>
      </c>
      <c r="E1913" s="371">
        <v>29</v>
      </c>
    </row>
    <row r="1914" spans="1:5">
      <c r="A1914" s="371">
        <v>97</v>
      </c>
      <c r="B1914" s="371" t="s">
        <v>111</v>
      </c>
      <c r="C1914" s="371">
        <v>2023</v>
      </c>
      <c r="D1914" s="371" t="s">
        <v>73</v>
      </c>
      <c r="E1914" s="371">
        <v>18</v>
      </c>
    </row>
    <row r="1915" spans="1:5">
      <c r="A1915" s="371">
        <v>99</v>
      </c>
      <c r="B1915" s="371" t="s">
        <v>112</v>
      </c>
      <c r="C1915" s="371">
        <v>2023</v>
      </c>
      <c r="D1915" s="371" t="s">
        <v>73</v>
      </c>
      <c r="E1915" s="371">
        <v>28</v>
      </c>
    </row>
    <row r="1916" spans="1:5">
      <c r="A1916" s="371">
        <v>5</v>
      </c>
      <c r="B1916" s="371" t="s">
        <v>79</v>
      </c>
      <c r="C1916" s="371">
        <v>2024</v>
      </c>
      <c r="D1916" s="371" t="s">
        <v>2</v>
      </c>
      <c r="E1916" s="371">
        <v>18</v>
      </c>
    </row>
    <row r="1917" spans="1:5">
      <c r="A1917" s="371">
        <v>8</v>
      </c>
      <c r="B1917" s="371" t="s">
        <v>81</v>
      </c>
      <c r="C1917" s="371">
        <v>2024</v>
      </c>
      <c r="D1917" s="371" t="s">
        <v>2</v>
      </c>
      <c r="E1917" s="371">
        <v>13</v>
      </c>
    </row>
    <row r="1918" spans="1:5">
      <c r="A1918" s="371">
        <v>11</v>
      </c>
      <c r="B1918" s="371" t="s">
        <v>82</v>
      </c>
      <c r="C1918" s="371">
        <v>2024</v>
      </c>
      <c r="D1918" s="371" t="s">
        <v>2</v>
      </c>
      <c r="E1918" s="371">
        <v>3</v>
      </c>
    </row>
    <row r="1919" spans="1:5">
      <c r="A1919" s="371">
        <v>13</v>
      </c>
      <c r="B1919" s="371" t="s">
        <v>83</v>
      </c>
      <c r="C1919" s="371">
        <v>2024</v>
      </c>
      <c r="D1919" s="371" t="s">
        <v>2</v>
      </c>
      <c r="E1919" s="371">
        <v>6</v>
      </c>
    </row>
    <row r="1920" spans="1:5">
      <c r="A1920" s="371">
        <v>15</v>
      </c>
      <c r="B1920" s="371" t="s">
        <v>84</v>
      </c>
      <c r="C1920" s="371">
        <v>2024</v>
      </c>
      <c r="D1920" s="371" t="s">
        <v>2</v>
      </c>
      <c r="E1920" s="371">
        <v>20</v>
      </c>
    </row>
    <row r="1921" spans="1:5">
      <c r="A1921" s="371">
        <v>17</v>
      </c>
      <c r="B1921" s="371" t="s">
        <v>85</v>
      </c>
      <c r="C1921" s="371">
        <v>2024</v>
      </c>
      <c r="D1921" s="371" t="s">
        <v>2</v>
      </c>
      <c r="E1921" s="371">
        <v>25</v>
      </c>
    </row>
    <row r="1922" spans="1:5">
      <c r="A1922" s="371">
        <v>18</v>
      </c>
      <c r="B1922" s="371" t="s">
        <v>86</v>
      </c>
      <c r="C1922" s="371">
        <v>2024</v>
      </c>
      <c r="D1922" s="371" t="s">
        <v>2</v>
      </c>
      <c r="E1922" s="371">
        <v>16</v>
      </c>
    </row>
    <row r="1923" spans="1:5">
      <c r="A1923" s="371">
        <v>19</v>
      </c>
      <c r="B1923" s="371" t="s">
        <v>87</v>
      </c>
      <c r="C1923" s="371">
        <v>2024</v>
      </c>
      <c r="D1923" s="371" t="s">
        <v>2</v>
      </c>
      <c r="E1923" s="371">
        <v>22</v>
      </c>
    </row>
    <row r="1924" spans="1:5">
      <c r="A1924" s="371">
        <v>20</v>
      </c>
      <c r="B1924" s="371" t="s">
        <v>88</v>
      </c>
      <c r="C1924" s="371">
        <v>2024</v>
      </c>
      <c r="D1924" s="371" t="s">
        <v>2</v>
      </c>
      <c r="E1924" s="371">
        <v>12</v>
      </c>
    </row>
    <row r="1925" spans="1:5">
      <c r="A1925" s="371">
        <v>23</v>
      </c>
      <c r="B1925" s="371" t="s">
        <v>89</v>
      </c>
      <c r="C1925" s="371">
        <v>2024</v>
      </c>
      <c r="D1925" s="371" t="s">
        <v>2</v>
      </c>
      <c r="E1925" s="371">
        <v>2</v>
      </c>
    </row>
    <row r="1926" spans="1:5">
      <c r="A1926" s="371">
        <v>25</v>
      </c>
      <c r="B1926" s="371" t="s">
        <v>90</v>
      </c>
      <c r="C1926" s="371">
        <v>2024</v>
      </c>
      <c r="D1926" s="371" t="s">
        <v>2</v>
      </c>
      <c r="E1926" s="371">
        <v>23</v>
      </c>
    </row>
    <row r="1927" spans="1:5">
      <c r="A1927" s="371">
        <v>27</v>
      </c>
      <c r="B1927" s="371" t="s">
        <v>91</v>
      </c>
      <c r="C1927" s="371">
        <v>2024</v>
      </c>
      <c r="D1927" s="371" t="s">
        <v>2</v>
      </c>
      <c r="E1927" s="371">
        <v>29</v>
      </c>
    </row>
    <row r="1928" spans="1:5">
      <c r="A1928" s="371">
        <v>41</v>
      </c>
      <c r="B1928" s="371" t="s">
        <v>92</v>
      </c>
      <c r="C1928" s="371">
        <v>2024</v>
      </c>
      <c r="D1928" s="371" t="s">
        <v>2</v>
      </c>
      <c r="E1928" s="371">
        <v>24</v>
      </c>
    </row>
    <row r="1929" spans="1:5">
      <c r="A1929" s="371">
        <v>44</v>
      </c>
      <c r="B1929" s="371" t="s">
        <v>93</v>
      </c>
      <c r="C1929" s="371">
        <v>2024</v>
      </c>
      <c r="D1929" s="371" t="s">
        <v>2</v>
      </c>
      <c r="E1929" s="371">
        <v>26</v>
      </c>
    </row>
    <row r="1930" spans="1:5">
      <c r="A1930" s="371">
        <v>47</v>
      </c>
      <c r="B1930" s="371" t="s">
        <v>94</v>
      </c>
      <c r="C1930" s="371">
        <v>2024</v>
      </c>
      <c r="D1930" s="371" t="s">
        <v>2</v>
      </c>
      <c r="E1930" s="371">
        <v>15</v>
      </c>
    </row>
    <row r="1931" spans="1:5">
      <c r="A1931" s="371">
        <v>50</v>
      </c>
      <c r="B1931" s="371" t="s">
        <v>95</v>
      </c>
      <c r="C1931" s="371">
        <v>2024</v>
      </c>
      <c r="D1931" s="371" t="s">
        <v>2</v>
      </c>
      <c r="E1931" s="371">
        <v>4</v>
      </c>
    </row>
    <row r="1932" spans="1:5">
      <c r="A1932" s="371">
        <v>52</v>
      </c>
      <c r="B1932" s="371" t="s">
        <v>96</v>
      </c>
      <c r="C1932" s="371">
        <v>2024</v>
      </c>
      <c r="D1932" s="371" t="s">
        <v>2</v>
      </c>
      <c r="E1932" s="371">
        <v>10</v>
      </c>
    </row>
    <row r="1933" spans="1:5">
      <c r="A1933" s="371">
        <v>54</v>
      </c>
      <c r="B1933" s="371" t="s">
        <v>97</v>
      </c>
      <c r="C1933" s="371">
        <v>2024</v>
      </c>
      <c r="D1933" s="371" t="s">
        <v>2</v>
      </c>
      <c r="E1933" s="371">
        <v>14</v>
      </c>
    </row>
    <row r="1934" spans="1:5">
      <c r="A1934" s="371">
        <v>63</v>
      </c>
      <c r="B1934" s="371" t="s">
        <v>98</v>
      </c>
      <c r="C1934" s="371">
        <v>2024</v>
      </c>
      <c r="D1934" s="371" t="s">
        <v>2</v>
      </c>
      <c r="E1934" s="371">
        <v>5</v>
      </c>
    </row>
    <row r="1935" spans="1:5">
      <c r="A1935" s="371">
        <v>66</v>
      </c>
      <c r="B1935" s="371" t="s">
        <v>99</v>
      </c>
      <c r="C1935" s="371">
        <v>2024</v>
      </c>
      <c r="D1935" s="371" t="s">
        <v>2</v>
      </c>
      <c r="E1935" s="371">
        <v>9</v>
      </c>
    </row>
    <row r="1936" spans="1:5">
      <c r="A1936" s="371">
        <v>68</v>
      </c>
      <c r="B1936" s="371" t="s">
        <v>100</v>
      </c>
      <c r="C1936" s="371">
        <v>2024</v>
      </c>
      <c r="D1936" s="371" t="s">
        <v>2</v>
      </c>
      <c r="E1936" s="371">
        <v>7</v>
      </c>
    </row>
    <row r="1937" spans="1:5">
      <c r="A1937" s="371">
        <v>70</v>
      </c>
      <c r="B1937" s="371" t="s">
        <v>101</v>
      </c>
      <c r="C1937" s="371">
        <v>2024</v>
      </c>
      <c r="D1937" s="371" t="s">
        <v>2</v>
      </c>
      <c r="E1937" s="371">
        <v>17</v>
      </c>
    </row>
    <row r="1938" spans="1:5">
      <c r="A1938" s="371">
        <v>73</v>
      </c>
      <c r="B1938" s="371" t="s">
        <v>102</v>
      </c>
      <c r="C1938" s="371">
        <v>2024</v>
      </c>
      <c r="D1938" s="371" t="s">
        <v>2</v>
      </c>
      <c r="E1938" s="371">
        <v>21</v>
      </c>
    </row>
    <row r="1939" spans="1:5">
      <c r="A1939" s="371">
        <v>76</v>
      </c>
      <c r="B1939" s="371" t="s">
        <v>103</v>
      </c>
      <c r="C1939" s="371">
        <v>2024</v>
      </c>
      <c r="D1939" s="371" t="s">
        <v>2</v>
      </c>
      <c r="E1939" s="371">
        <v>19</v>
      </c>
    </row>
    <row r="1940" spans="1:5">
      <c r="A1940" s="371">
        <v>81</v>
      </c>
      <c r="B1940" s="371" t="s">
        <v>104</v>
      </c>
      <c r="C1940" s="371">
        <v>2024</v>
      </c>
      <c r="D1940" s="371" t="s">
        <v>2</v>
      </c>
      <c r="E1940" s="371">
        <v>28</v>
      </c>
    </row>
    <row r="1941" spans="1:5">
      <c r="A1941" s="371">
        <v>85</v>
      </c>
      <c r="B1941" s="371" t="s">
        <v>105</v>
      </c>
      <c r="C1941" s="371">
        <v>2024</v>
      </c>
      <c r="D1941" s="371" t="s">
        <v>2</v>
      </c>
      <c r="E1941" s="371">
        <v>11</v>
      </c>
    </row>
    <row r="1942" spans="1:5">
      <c r="A1942" s="371">
        <v>86</v>
      </c>
      <c r="B1942" s="371" t="s">
        <v>106</v>
      </c>
      <c r="C1942" s="371">
        <v>2024</v>
      </c>
      <c r="D1942" s="371" t="s">
        <v>2</v>
      </c>
      <c r="E1942" s="371">
        <v>8</v>
      </c>
    </row>
    <row r="1943" spans="1:5">
      <c r="A1943" s="371">
        <v>88</v>
      </c>
      <c r="B1943" s="371" t="s">
        <v>107</v>
      </c>
      <c r="C1943" s="371">
        <v>2024</v>
      </c>
      <c r="D1943" s="371" t="s">
        <v>2</v>
      </c>
      <c r="E1943" s="371">
        <v>1</v>
      </c>
    </row>
    <row r="1944" spans="1:5">
      <c r="A1944" s="371">
        <v>91</v>
      </c>
      <c r="B1944" s="371" t="s">
        <v>108</v>
      </c>
      <c r="C1944" s="371">
        <v>2024</v>
      </c>
      <c r="D1944" s="371" t="s">
        <v>2</v>
      </c>
      <c r="E1944" s="371">
        <v>30</v>
      </c>
    </row>
    <row r="1945" spans="1:5">
      <c r="A1945" s="371">
        <v>94</v>
      </c>
      <c r="B1945" s="371" t="s">
        <v>109</v>
      </c>
      <c r="C1945" s="371">
        <v>2024</v>
      </c>
      <c r="D1945" s="371" t="s">
        <v>2</v>
      </c>
      <c r="E1945" s="371">
        <v>32</v>
      </c>
    </row>
    <row r="1946" spans="1:5">
      <c r="A1946" s="371">
        <v>95</v>
      </c>
      <c r="B1946" s="371" t="s">
        <v>110</v>
      </c>
      <c r="C1946" s="371">
        <v>2024</v>
      </c>
      <c r="D1946" s="371" t="s">
        <v>2</v>
      </c>
      <c r="E1946" s="371">
        <v>27</v>
      </c>
    </row>
    <row r="1947" spans="1:5">
      <c r="A1947" s="371">
        <v>97</v>
      </c>
      <c r="B1947" s="371" t="s">
        <v>111</v>
      </c>
      <c r="C1947" s="371">
        <v>2024</v>
      </c>
      <c r="D1947" s="371" t="s">
        <v>2</v>
      </c>
      <c r="E1947" s="371">
        <v>33</v>
      </c>
    </row>
    <row r="1948" spans="1:5">
      <c r="A1948" s="371">
        <v>99</v>
      </c>
      <c r="B1948" s="371" t="s">
        <v>112</v>
      </c>
      <c r="C1948" s="371">
        <v>2024</v>
      </c>
      <c r="D1948" s="371" t="s">
        <v>2</v>
      </c>
      <c r="E1948" s="371">
        <v>31</v>
      </c>
    </row>
    <row r="1949" spans="1:5">
      <c r="A1949" s="371">
        <v>5</v>
      </c>
      <c r="B1949" s="371" t="s">
        <v>79</v>
      </c>
      <c r="C1949" s="371">
        <v>2023</v>
      </c>
      <c r="D1949" s="371" t="s">
        <v>2</v>
      </c>
      <c r="E1949" s="371">
        <v>15</v>
      </c>
    </row>
    <row r="1950" spans="1:5">
      <c r="A1950" s="371">
        <v>8</v>
      </c>
      <c r="B1950" s="371" t="s">
        <v>81</v>
      </c>
      <c r="C1950" s="371">
        <v>2023</v>
      </c>
      <c r="D1950" s="371" t="s">
        <v>2</v>
      </c>
      <c r="E1950" s="371">
        <v>10</v>
      </c>
    </row>
    <row r="1951" spans="1:5">
      <c r="A1951" s="371">
        <v>11</v>
      </c>
      <c r="B1951" s="371" t="s">
        <v>82</v>
      </c>
      <c r="C1951" s="371">
        <v>2023</v>
      </c>
      <c r="D1951" s="371" t="s">
        <v>2</v>
      </c>
      <c r="E1951" s="371">
        <v>1</v>
      </c>
    </row>
    <row r="1952" spans="1:5">
      <c r="A1952" s="371">
        <v>13</v>
      </c>
      <c r="B1952" s="371" t="s">
        <v>83</v>
      </c>
      <c r="C1952" s="371">
        <v>2023</v>
      </c>
      <c r="D1952" s="371" t="s">
        <v>2</v>
      </c>
      <c r="E1952" s="371">
        <v>17</v>
      </c>
    </row>
    <row r="1953" spans="1:5">
      <c r="A1953" s="371">
        <v>15</v>
      </c>
      <c r="B1953" s="371" t="s">
        <v>84</v>
      </c>
      <c r="C1953" s="371">
        <v>2023</v>
      </c>
      <c r="D1953" s="371" t="s">
        <v>2</v>
      </c>
      <c r="E1953" s="371">
        <v>13</v>
      </c>
    </row>
    <row r="1954" spans="1:5">
      <c r="A1954" s="371">
        <v>17</v>
      </c>
      <c r="B1954" s="371" t="s">
        <v>85</v>
      </c>
      <c r="C1954" s="371">
        <v>2023</v>
      </c>
      <c r="D1954" s="371" t="s">
        <v>2</v>
      </c>
      <c r="E1954" s="371">
        <v>14</v>
      </c>
    </row>
    <row r="1955" spans="1:5">
      <c r="A1955" s="371">
        <v>18</v>
      </c>
      <c r="B1955" s="371" t="s">
        <v>86</v>
      </c>
      <c r="C1955" s="371">
        <v>2023</v>
      </c>
      <c r="D1955" s="371" t="s">
        <v>2</v>
      </c>
      <c r="E1955" s="371">
        <v>27</v>
      </c>
    </row>
    <row r="1956" spans="1:5">
      <c r="A1956" s="371">
        <v>19</v>
      </c>
      <c r="B1956" s="371" t="s">
        <v>87</v>
      </c>
      <c r="C1956" s="371">
        <v>2023</v>
      </c>
      <c r="D1956" s="371" t="s">
        <v>2</v>
      </c>
      <c r="E1956" s="371">
        <v>24</v>
      </c>
    </row>
    <row r="1957" spans="1:5">
      <c r="A1957" s="371">
        <v>20</v>
      </c>
      <c r="B1957" s="371" t="s">
        <v>88</v>
      </c>
      <c r="C1957" s="371">
        <v>2023</v>
      </c>
      <c r="D1957" s="371" t="s">
        <v>2</v>
      </c>
      <c r="E1957" s="371">
        <v>22</v>
      </c>
    </row>
    <row r="1958" spans="1:5">
      <c r="A1958" s="371">
        <v>23</v>
      </c>
      <c r="B1958" s="371" t="s">
        <v>89</v>
      </c>
      <c r="C1958" s="371">
        <v>2023</v>
      </c>
      <c r="D1958" s="371" t="s">
        <v>2</v>
      </c>
      <c r="E1958" s="371">
        <v>23</v>
      </c>
    </row>
    <row r="1959" spans="1:5">
      <c r="A1959" s="371">
        <v>25</v>
      </c>
      <c r="B1959" s="371" t="s">
        <v>90</v>
      </c>
      <c r="C1959" s="371">
        <v>2023</v>
      </c>
      <c r="D1959" s="371" t="s">
        <v>2</v>
      </c>
      <c r="E1959" s="371">
        <v>18</v>
      </c>
    </row>
    <row r="1960" spans="1:5">
      <c r="A1960" s="371">
        <v>27</v>
      </c>
      <c r="B1960" s="371" t="s">
        <v>91</v>
      </c>
      <c r="C1960" s="371">
        <v>2023</v>
      </c>
      <c r="D1960" s="371" t="s">
        <v>2</v>
      </c>
      <c r="E1960" s="371">
        <v>33</v>
      </c>
    </row>
    <row r="1961" spans="1:5">
      <c r="A1961" s="371">
        <v>41</v>
      </c>
      <c r="B1961" s="371" t="s">
        <v>92</v>
      </c>
      <c r="C1961" s="371">
        <v>2023</v>
      </c>
      <c r="D1961" s="371" t="s">
        <v>2</v>
      </c>
      <c r="E1961" s="371">
        <v>21</v>
      </c>
    </row>
    <row r="1962" spans="1:5">
      <c r="A1962" s="371">
        <v>44</v>
      </c>
      <c r="B1962" s="371" t="s">
        <v>93</v>
      </c>
      <c r="C1962" s="371">
        <v>2023</v>
      </c>
      <c r="D1962" s="371" t="s">
        <v>2</v>
      </c>
      <c r="E1962" s="371">
        <v>7</v>
      </c>
    </row>
    <row r="1963" spans="1:5">
      <c r="A1963" s="371">
        <v>47</v>
      </c>
      <c r="B1963" s="371" t="s">
        <v>94</v>
      </c>
      <c r="C1963" s="371">
        <v>2023</v>
      </c>
      <c r="D1963" s="371" t="s">
        <v>2</v>
      </c>
      <c r="E1963" s="371">
        <v>20</v>
      </c>
    </row>
    <row r="1964" spans="1:5">
      <c r="A1964" s="371">
        <v>50</v>
      </c>
      <c r="B1964" s="371" t="s">
        <v>95</v>
      </c>
      <c r="C1964" s="371">
        <v>2023</v>
      </c>
      <c r="D1964" s="371" t="s">
        <v>2</v>
      </c>
      <c r="E1964" s="371">
        <v>4</v>
      </c>
    </row>
    <row r="1965" spans="1:5">
      <c r="A1965" s="371">
        <v>52</v>
      </c>
      <c r="B1965" s="371" t="s">
        <v>96</v>
      </c>
      <c r="C1965" s="371">
        <v>2023</v>
      </c>
      <c r="D1965" s="371" t="s">
        <v>2</v>
      </c>
      <c r="E1965" s="371">
        <v>8</v>
      </c>
    </row>
    <row r="1966" spans="1:5">
      <c r="A1966" s="371">
        <v>54</v>
      </c>
      <c r="B1966" s="371" t="s">
        <v>97</v>
      </c>
      <c r="C1966" s="371">
        <v>2023</v>
      </c>
      <c r="D1966" s="371" t="s">
        <v>2</v>
      </c>
      <c r="E1966" s="371">
        <v>12</v>
      </c>
    </row>
    <row r="1967" spans="1:5">
      <c r="A1967" s="371">
        <v>63</v>
      </c>
      <c r="B1967" s="371" t="s">
        <v>98</v>
      </c>
      <c r="C1967" s="371">
        <v>2023</v>
      </c>
      <c r="D1967" s="371" t="s">
        <v>2</v>
      </c>
      <c r="E1967" s="371">
        <v>9</v>
      </c>
    </row>
    <row r="1968" spans="1:5">
      <c r="A1968" s="371">
        <v>66</v>
      </c>
      <c r="B1968" s="371" t="s">
        <v>99</v>
      </c>
      <c r="C1968" s="371">
        <v>2023</v>
      </c>
      <c r="D1968" s="371" t="s">
        <v>2</v>
      </c>
      <c r="E1968" s="371">
        <v>5</v>
      </c>
    </row>
    <row r="1969" spans="1:5">
      <c r="A1969" s="371">
        <v>68</v>
      </c>
      <c r="B1969" s="371" t="s">
        <v>100</v>
      </c>
      <c r="C1969" s="371">
        <v>2023</v>
      </c>
      <c r="D1969" s="371" t="s">
        <v>2</v>
      </c>
      <c r="E1969" s="371">
        <v>6</v>
      </c>
    </row>
    <row r="1970" spans="1:5">
      <c r="A1970" s="371">
        <v>70</v>
      </c>
      <c r="B1970" s="371" t="s">
        <v>101</v>
      </c>
      <c r="C1970" s="371">
        <v>2023</v>
      </c>
      <c r="D1970" s="371" t="s">
        <v>2</v>
      </c>
      <c r="E1970" s="371">
        <v>16</v>
      </c>
    </row>
    <row r="1971" spans="1:5">
      <c r="A1971" s="371">
        <v>73</v>
      </c>
      <c r="B1971" s="371" t="s">
        <v>102</v>
      </c>
      <c r="C1971" s="371">
        <v>2023</v>
      </c>
      <c r="D1971" s="371" t="s">
        <v>2</v>
      </c>
      <c r="E1971" s="371">
        <v>3</v>
      </c>
    </row>
    <row r="1972" spans="1:5">
      <c r="A1972" s="371">
        <v>76</v>
      </c>
      <c r="B1972" s="371" t="s">
        <v>103</v>
      </c>
      <c r="C1972" s="371">
        <v>2023</v>
      </c>
      <c r="D1972" s="371" t="s">
        <v>2</v>
      </c>
      <c r="E1972" s="371">
        <v>19</v>
      </c>
    </row>
    <row r="1973" spans="1:5">
      <c r="A1973" s="371">
        <v>81</v>
      </c>
      <c r="B1973" s="371" t="s">
        <v>104</v>
      </c>
      <c r="C1973" s="371">
        <v>2023</v>
      </c>
      <c r="D1973" s="371" t="s">
        <v>2</v>
      </c>
      <c r="E1973" s="371">
        <v>31</v>
      </c>
    </row>
    <row r="1974" spans="1:5">
      <c r="A1974" s="371">
        <v>85</v>
      </c>
      <c r="B1974" s="371" t="s">
        <v>105</v>
      </c>
      <c r="C1974" s="371">
        <v>2023</v>
      </c>
      <c r="D1974" s="371" t="s">
        <v>2</v>
      </c>
      <c r="E1974" s="371">
        <v>25</v>
      </c>
    </row>
    <row r="1975" spans="1:5">
      <c r="A1975" s="371">
        <v>86</v>
      </c>
      <c r="B1975" s="371" t="s">
        <v>106</v>
      </c>
      <c r="C1975" s="371">
        <v>2023</v>
      </c>
      <c r="D1975" s="371" t="s">
        <v>2</v>
      </c>
      <c r="E1975" s="371">
        <v>11</v>
      </c>
    </row>
    <row r="1976" spans="1:5">
      <c r="A1976" s="371">
        <v>88</v>
      </c>
      <c r="B1976" s="371" t="s">
        <v>107</v>
      </c>
      <c r="C1976" s="371">
        <v>2023</v>
      </c>
      <c r="D1976" s="371" t="s">
        <v>2</v>
      </c>
      <c r="E1976" s="371">
        <v>2</v>
      </c>
    </row>
    <row r="1977" spans="1:5">
      <c r="A1977" s="371">
        <v>91</v>
      </c>
      <c r="B1977" s="371" t="s">
        <v>108</v>
      </c>
      <c r="C1977" s="371">
        <v>2023</v>
      </c>
      <c r="D1977" s="371" t="s">
        <v>2</v>
      </c>
      <c r="E1977" s="371">
        <v>30</v>
      </c>
    </row>
    <row r="1978" spans="1:5">
      <c r="A1978" s="371">
        <v>94</v>
      </c>
      <c r="B1978" s="371" t="s">
        <v>109</v>
      </c>
      <c r="C1978" s="371">
        <v>2023</v>
      </c>
      <c r="D1978" s="371" t="s">
        <v>2</v>
      </c>
      <c r="E1978" s="371">
        <v>28</v>
      </c>
    </row>
    <row r="1979" spans="1:5">
      <c r="A1979" s="371">
        <v>95</v>
      </c>
      <c r="B1979" s="371" t="s">
        <v>110</v>
      </c>
      <c r="C1979" s="371">
        <v>2023</v>
      </c>
      <c r="D1979" s="371" t="s">
        <v>2</v>
      </c>
      <c r="E1979" s="371">
        <v>26</v>
      </c>
    </row>
    <row r="1980" spans="1:5">
      <c r="A1980" s="371">
        <v>97</v>
      </c>
      <c r="B1980" s="371" t="s">
        <v>111</v>
      </c>
      <c r="C1980" s="371">
        <v>2023</v>
      </c>
      <c r="D1980" s="371" t="s">
        <v>2</v>
      </c>
      <c r="E1980" s="371">
        <v>32</v>
      </c>
    </row>
    <row r="1981" spans="1:5">
      <c r="A1981" s="371">
        <v>99</v>
      </c>
      <c r="B1981" s="371" t="s">
        <v>112</v>
      </c>
      <c r="C1981" s="371">
        <v>2023</v>
      </c>
      <c r="D1981" s="371" t="s">
        <v>2</v>
      </c>
      <c r="E1981" s="371">
        <v>29</v>
      </c>
    </row>
    <row r="1982" spans="1:5">
      <c r="A1982" s="371">
        <v>5</v>
      </c>
      <c r="B1982" s="371" t="s">
        <v>79</v>
      </c>
      <c r="C1982" s="371">
        <v>2024</v>
      </c>
      <c r="D1982" s="371" t="s">
        <v>6</v>
      </c>
      <c r="E1982" s="371">
        <v>10</v>
      </c>
    </row>
    <row r="1983" spans="1:5">
      <c r="A1983" s="371">
        <v>8</v>
      </c>
      <c r="B1983" s="371" t="s">
        <v>81</v>
      </c>
      <c r="C1983" s="371">
        <v>2024</v>
      </c>
      <c r="D1983" s="371" t="s">
        <v>6</v>
      </c>
      <c r="E1983" s="371">
        <v>25</v>
      </c>
    </row>
    <row r="1984" spans="1:5">
      <c r="A1984" s="371">
        <v>11</v>
      </c>
      <c r="B1984" s="371" t="s">
        <v>82</v>
      </c>
      <c r="C1984" s="371">
        <v>2024</v>
      </c>
      <c r="D1984" s="371" t="s">
        <v>6</v>
      </c>
      <c r="E1984" s="371">
        <v>11</v>
      </c>
    </row>
    <row r="1985" spans="1:5">
      <c r="A1985" s="371">
        <v>13</v>
      </c>
      <c r="B1985" s="371" t="s">
        <v>83</v>
      </c>
      <c r="C1985" s="371">
        <v>2024</v>
      </c>
      <c r="D1985" s="371" t="s">
        <v>6</v>
      </c>
      <c r="E1985" s="371">
        <v>17</v>
      </c>
    </row>
    <row r="1986" spans="1:5">
      <c r="A1986" s="371">
        <v>15</v>
      </c>
      <c r="B1986" s="371" t="s">
        <v>84</v>
      </c>
      <c r="C1986" s="371">
        <v>2024</v>
      </c>
      <c r="D1986" s="371" t="s">
        <v>6</v>
      </c>
      <c r="E1986" s="371">
        <v>6</v>
      </c>
    </row>
    <row r="1987" spans="1:5">
      <c r="A1987" s="371">
        <v>17</v>
      </c>
      <c r="B1987" s="371" t="s">
        <v>85</v>
      </c>
      <c r="C1987" s="371">
        <v>2024</v>
      </c>
      <c r="D1987" s="371" t="s">
        <v>6</v>
      </c>
      <c r="E1987" s="371">
        <v>23</v>
      </c>
    </row>
    <row r="1988" spans="1:5">
      <c r="A1988" s="371">
        <v>18</v>
      </c>
      <c r="B1988" s="371" t="s">
        <v>86</v>
      </c>
      <c r="C1988" s="371">
        <v>2024</v>
      </c>
      <c r="D1988" s="371" t="s">
        <v>6</v>
      </c>
      <c r="E1988" s="371">
        <v>26</v>
      </c>
    </row>
    <row r="1989" spans="1:5">
      <c r="A1989" s="371">
        <v>19</v>
      </c>
      <c r="B1989" s="371" t="s">
        <v>87</v>
      </c>
      <c r="C1989" s="371">
        <v>2024</v>
      </c>
      <c r="D1989" s="371" t="s">
        <v>6</v>
      </c>
      <c r="E1989" s="371">
        <v>27</v>
      </c>
    </row>
    <row r="1990" spans="1:5">
      <c r="A1990" s="371">
        <v>20</v>
      </c>
      <c r="B1990" s="371" t="s">
        <v>88</v>
      </c>
      <c r="C1990" s="371">
        <v>2024</v>
      </c>
      <c r="D1990" s="371" t="s">
        <v>6</v>
      </c>
      <c r="E1990" s="371">
        <v>12</v>
      </c>
    </row>
    <row r="1991" spans="1:5">
      <c r="A1991" s="371">
        <v>23</v>
      </c>
      <c r="B1991" s="371" t="s">
        <v>89</v>
      </c>
      <c r="C1991" s="371">
        <v>2024</v>
      </c>
      <c r="D1991" s="371" t="s">
        <v>6</v>
      </c>
      <c r="E1991" s="371">
        <v>14</v>
      </c>
    </row>
    <row r="1992" spans="1:5">
      <c r="A1992" s="371">
        <v>25</v>
      </c>
      <c r="B1992" s="371" t="s">
        <v>90</v>
      </c>
      <c r="C1992" s="371">
        <v>2024</v>
      </c>
      <c r="D1992" s="371" t="s">
        <v>6</v>
      </c>
      <c r="E1992" s="371">
        <v>2</v>
      </c>
    </row>
    <row r="1993" spans="1:5">
      <c r="A1993" s="371">
        <v>27</v>
      </c>
      <c r="B1993" s="371" t="s">
        <v>91</v>
      </c>
      <c r="C1993" s="371">
        <v>2024</v>
      </c>
      <c r="D1993" s="371" t="s">
        <v>6</v>
      </c>
      <c r="E1993" s="371">
        <v>24</v>
      </c>
    </row>
    <row r="1994" spans="1:5">
      <c r="A1994" s="371">
        <v>41</v>
      </c>
      <c r="B1994" s="371" t="s">
        <v>92</v>
      </c>
      <c r="C1994" s="371">
        <v>2024</v>
      </c>
      <c r="D1994" s="371" t="s">
        <v>6</v>
      </c>
      <c r="E1994" s="371">
        <v>15</v>
      </c>
    </row>
    <row r="1995" spans="1:5">
      <c r="A1995" s="371">
        <v>44</v>
      </c>
      <c r="B1995" s="371" t="s">
        <v>93</v>
      </c>
      <c r="C1995" s="371">
        <v>2024</v>
      </c>
      <c r="D1995" s="371" t="s">
        <v>6</v>
      </c>
      <c r="E1995" s="371">
        <v>20</v>
      </c>
    </row>
    <row r="1996" spans="1:5">
      <c r="A1996" s="371">
        <v>47</v>
      </c>
      <c r="B1996" s="371" t="s">
        <v>94</v>
      </c>
      <c r="C1996" s="371">
        <v>2024</v>
      </c>
      <c r="D1996" s="371" t="s">
        <v>6</v>
      </c>
      <c r="E1996" s="371">
        <v>22</v>
      </c>
    </row>
    <row r="1997" spans="1:5">
      <c r="A1997" s="371">
        <v>50</v>
      </c>
      <c r="B1997" s="371" t="s">
        <v>95</v>
      </c>
      <c r="C1997" s="371">
        <v>2024</v>
      </c>
      <c r="D1997" s="371" t="s">
        <v>6</v>
      </c>
      <c r="E1997" s="371">
        <v>16</v>
      </c>
    </row>
    <row r="1998" spans="1:5">
      <c r="A1998" s="371">
        <v>52</v>
      </c>
      <c r="B1998" s="371" t="s">
        <v>96</v>
      </c>
      <c r="C1998" s="371">
        <v>2024</v>
      </c>
      <c r="D1998" s="371" t="s">
        <v>6</v>
      </c>
      <c r="E1998" s="371">
        <v>3</v>
      </c>
    </row>
    <row r="1999" spans="1:5">
      <c r="A1999" s="371">
        <v>54</v>
      </c>
      <c r="B1999" s="371" t="s">
        <v>97</v>
      </c>
      <c r="C1999" s="371">
        <v>2024</v>
      </c>
      <c r="D1999" s="371" t="s">
        <v>6</v>
      </c>
      <c r="E1999" s="371">
        <v>7</v>
      </c>
    </row>
    <row r="2000" spans="1:5">
      <c r="A2000" s="371">
        <v>63</v>
      </c>
      <c r="B2000" s="371" t="s">
        <v>98</v>
      </c>
      <c r="C2000" s="371">
        <v>2024</v>
      </c>
      <c r="D2000" s="371" t="s">
        <v>6</v>
      </c>
      <c r="E2000" s="371">
        <v>31</v>
      </c>
    </row>
    <row r="2001" spans="1:5">
      <c r="A2001" s="371">
        <v>66</v>
      </c>
      <c r="B2001" s="371" t="s">
        <v>99</v>
      </c>
      <c r="C2001" s="371">
        <v>2024</v>
      </c>
      <c r="D2001" s="371" t="s">
        <v>6</v>
      </c>
      <c r="E2001" s="371">
        <v>18</v>
      </c>
    </row>
    <row r="2002" spans="1:5">
      <c r="A2002" s="371">
        <v>68</v>
      </c>
      <c r="B2002" s="371" t="s">
        <v>100</v>
      </c>
      <c r="C2002" s="371">
        <v>2024</v>
      </c>
      <c r="D2002" s="371" t="s">
        <v>6</v>
      </c>
      <c r="E2002" s="371">
        <v>9</v>
      </c>
    </row>
    <row r="2003" spans="1:5">
      <c r="A2003" s="371">
        <v>70</v>
      </c>
      <c r="B2003" s="371" t="s">
        <v>101</v>
      </c>
      <c r="C2003" s="371">
        <v>2024</v>
      </c>
      <c r="D2003" s="371" t="s">
        <v>6</v>
      </c>
      <c r="E2003" s="371">
        <v>4</v>
      </c>
    </row>
    <row r="2004" spans="1:5">
      <c r="A2004" s="371">
        <v>73</v>
      </c>
      <c r="B2004" s="371" t="s">
        <v>102</v>
      </c>
      <c r="C2004" s="371">
        <v>2024</v>
      </c>
      <c r="D2004" s="371" t="s">
        <v>6</v>
      </c>
      <c r="E2004" s="371">
        <v>1</v>
      </c>
    </row>
    <row r="2005" spans="1:5">
      <c r="A2005" s="371">
        <v>76</v>
      </c>
      <c r="B2005" s="371" t="s">
        <v>103</v>
      </c>
      <c r="C2005" s="371">
        <v>2024</v>
      </c>
      <c r="D2005" s="371" t="s">
        <v>6</v>
      </c>
      <c r="E2005" s="371">
        <v>21</v>
      </c>
    </row>
    <row r="2006" spans="1:5">
      <c r="A2006" s="371">
        <v>81</v>
      </c>
      <c r="B2006" s="371" t="s">
        <v>104</v>
      </c>
      <c r="C2006" s="371">
        <v>2024</v>
      </c>
      <c r="D2006" s="371" t="s">
        <v>6</v>
      </c>
      <c r="E2006" s="371">
        <v>5</v>
      </c>
    </row>
    <row r="2007" spans="1:5">
      <c r="A2007" s="371">
        <v>85</v>
      </c>
      <c r="B2007" s="371" t="s">
        <v>105</v>
      </c>
      <c r="C2007" s="371">
        <v>2024</v>
      </c>
      <c r="D2007" s="371" t="s">
        <v>6</v>
      </c>
      <c r="E2007" s="371">
        <v>28</v>
      </c>
    </row>
    <row r="2008" spans="1:5">
      <c r="A2008" s="371">
        <v>86</v>
      </c>
      <c r="B2008" s="371" t="s">
        <v>106</v>
      </c>
      <c r="C2008" s="371">
        <v>2024</v>
      </c>
      <c r="D2008" s="371" t="s">
        <v>6</v>
      </c>
      <c r="E2008" s="371">
        <v>29</v>
      </c>
    </row>
    <row r="2009" spans="1:5">
      <c r="A2009" s="371">
        <v>88</v>
      </c>
      <c r="B2009" s="371" t="s">
        <v>107</v>
      </c>
      <c r="C2009" s="371">
        <v>2024</v>
      </c>
      <c r="D2009" s="371" t="s">
        <v>6</v>
      </c>
      <c r="E2009" s="371">
        <v>19</v>
      </c>
    </row>
    <row r="2010" spans="1:5">
      <c r="A2010" s="371">
        <v>91</v>
      </c>
      <c r="B2010" s="371" t="s">
        <v>108</v>
      </c>
      <c r="C2010" s="371">
        <v>2024</v>
      </c>
      <c r="D2010" s="371" t="s">
        <v>6</v>
      </c>
      <c r="E2010" s="371">
        <v>8</v>
      </c>
    </row>
    <row r="2011" spans="1:5">
      <c r="A2011" s="371">
        <v>94</v>
      </c>
      <c r="B2011" s="371" t="s">
        <v>109</v>
      </c>
      <c r="C2011" s="371">
        <v>2024</v>
      </c>
      <c r="D2011" s="371" t="s">
        <v>6</v>
      </c>
      <c r="E2011" s="371">
        <v>30</v>
      </c>
    </row>
    <row r="2012" spans="1:5">
      <c r="A2012" s="371">
        <v>95</v>
      </c>
      <c r="B2012" s="371" t="s">
        <v>110</v>
      </c>
      <c r="C2012" s="371">
        <v>2024</v>
      </c>
      <c r="D2012" s="371" t="s">
        <v>6</v>
      </c>
      <c r="E2012" s="371">
        <v>33</v>
      </c>
    </row>
    <row r="2013" spans="1:5">
      <c r="A2013" s="371">
        <v>97</v>
      </c>
      <c r="B2013" s="371" t="s">
        <v>111</v>
      </c>
      <c r="C2013" s="371">
        <v>2024</v>
      </c>
      <c r="D2013" s="371" t="s">
        <v>6</v>
      </c>
      <c r="E2013" s="371">
        <v>13</v>
      </c>
    </row>
    <row r="2014" spans="1:5">
      <c r="A2014" s="371">
        <v>99</v>
      </c>
      <c r="B2014" s="371" t="s">
        <v>112</v>
      </c>
      <c r="C2014" s="371">
        <v>2024</v>
      </c>
      <c r="D2014" s="371" t="s">
        <v>6</v>
      </c>
      <c r="E2014" s="371">
        <v>32</v>
      </c>
    </row>
    <row r="2015" spans="1:5">
      <c r="A2015" s="371">
        <v>5</v>
      </c>
      <c r="B2015" s="371" t="s">
        <v>79</v>
      </c>
      <c r="C2015" s="371">
        <v>2023</v>
      </c>
      <c r="D2015" s="371" t="s">
        <v>6</v>
      </c>
      <c r="E2015" s="371">
        <v>5</v>
      </c>
    </row>
    <row r="2016" spans="1:5">
      <c r="A2016" s="371">
        <v>8</v>
      </c>
      <c r="B2016" s="371" t="s">
        <v>81</v>
      </c>
      <c r="C2016" s="371">
        <v>2023</v>
      </c>
      <c r="D2016" s="371" t="s">
        <v>6</v>
      </c>
      <c r="E2016" s="371">
        <v>24</v>
      </c>
    </row>
    <row r="2017" spans="1:5">
      <c r="A2017" s="371">
        <v>11</v>
      </c>
      <c r="B2017" s="371" t="s">
        <v>82</v>
      </c>
      <c r="C2017" s="371">
        <v>2023</v>
      </c>
      <c r="D2017" s="371" t="s">
        <v>6</v>
      </c>
      <c r="E2017" s="371">
        <v>13</v>
      </c>
    </row>
    <row r="2018" spans="1:5">
      <c r="A2018" s="371">
        <v>13</v>
      </c>
      <c r="B2018" s="371" t="s">
        <v>83</v>
      </c>
      <c r="C2018" s="371">
        <v>2023</v>
      </c>
      <c r="D2018" s="371" t="s">
        <v>6</v>
      </c>
      <c r="E2018" s="371">
        <v>11</v>
      </c>
    </row>
    <row r="2019" spans="1:5">
      <c r="A2019" s="371">
        <v>15</v>
      </c>
      <c r="B2019" s="371" t="s">
        <v>84</v>
      </c>
      <c r="C2019" s="371">
        <v>2023</v>
      </c>
      <c r="D2019" s="371" t="s">
        <v>6</v>
      </c>
      <c r="E2019" s="371">
        <v>22</v>
      </c>
    </row>
    <row r="2020" spans="1:5">
      <c r="A2020" s="371">
        <v>17</v>
      </c>
      <c r="B2020" s="371" t="s">
        <v>85</v>
      </c>
      <c r="C2020" s="371">
        <v>2023</v>
      </c>
      <c r="D2020" s="371" t="s">
        <v>6</v>
      </c>
      <c r="E2020" s="371">
        <v>14</v>
      </c>
    </row>
    <row r="2021" spans="1:5">
      <c r="A2021" s="371">
        <v>18</v>
      </c>
      <c r="B2021" s="371" t="s">
        <v>86</v>
      </c>
      <c r="C2021" s="371">
        <v>2023</v>
      </c>
      <c r="D2021" s="371" t="s">
        <v>6</v>
      </c>
      <c r="E2021" s="371">
        <v>19</v>
      </c>
    </row>
    <row r="2022" spans="1:5">
      <c r="A2022" s="371">
        <v>19</v>
      </c>
      <c r="B2022" s="371" t="s">
        <v>87</v>
      </c>
      <c r="C2022" s="371">
        <v>2023</v>
      </c>
      <c r="D2022" s="371" t="s">
        <v>6</v>
      </c>
      <c r="E2022" s="371">
        <v>3</v>
      </c>
    </row>
    <row r="2023" spans="1:5">
      <c r="A2023" s="371">
        <v>20</v>
      </c>
      <c r="B2023" s="371" t="s">
        <v>88</v>
      </c>
      <c r="C2023" s="371">
        <v>2023</v>
      </c>
      <c r="D2023" s="371" t="s">
        <v>6</v>
      </c>
      <c r="E2023" s="371">
        <v>20</v>
      </c>
    </row>
    <row r="2024" spans="1:5">
      <c r="A2024" s="371">
        <v>23</v>
      </c>
      <c r="B2024" s="371" t="s">
        <v>89</v>
      </c>
      <c r="C2024" s="371">
        <v>2023</v>
      </c>
      <c r="D2024" s="371" t="s">
        <v>6</v>
      </c>
      <c r="E2024" s="371">
        <v>27</v>
      </c>
    </row>
    <row r="2025" spans="1:5">
      <c r="A2025" s="371">
        <v>25</v>
      </c>
      <c r="B2025" s="371" t="s">
        <v>90</v>
      </c>
      <c r="C2025" s="371">
        <v>2023</v>
      </c>
      <c r="D2025" s="371" t="s">
        <v>6</v>
      </c>
      <c r="E2025" s="371">
        <v>12</v>
      </c>
    </row>
    <row r="2026" spans="1:5">
      <c r="A2026" s="371">
        <v>27</v>
      </c>
      <c r="B2026" s="371" t="s">
        <v>91</v>
      </c>
      <c r="C2026" s="371">
        <v>2023</v>
      </c>
      <c r="D2026" s="371" t="s">
        <v>6</v>
      </c>
      <c r="E2026" s="371">
        <v>18</v>
      </c>
    </row>
    <row r="2027" spans="1:5">
      <c r="A2027" s="371">
        <v>41</v>
      </c>
      <c r="B2027" s="371" t="s">
        <v>92</v>
      </c>
      <c r="C2027" s="371">
        <v>2023</v>
      </c>
      <c r="D2027" s="371" t="s">
        <v>6</v>
      </c>
      <c r="E2027" s="371">
        <v>17</v>
      </c>
    </row>
    <row r="2028" spans="1:5">
      <c r="A2028" s="371">
        <v>44</v>
      </c>
      <c r="B2028" s="371" t="s">
        <v>93</v>
      </c>
      <c r="C2028" s="371">
        <v>2023</v>
      </c>
      <c r="D2028" s="371" t="s">
        <v>6</v>
      </c>
      <c r="E2028" s="371">
        <v>7</v>
      </c>
    </row>
    <row r="2029" spans="1:5">
      <c r="A2029" s="371">
        <v>47</v>
      </c>
      <c r="B2029" s="371" t="s">
        <v>94</v>
      </c>
      <c r="C2029" s="371">
        <v>2023</v>
      </c>
      <c r="D2029" s="371" t="s">
        <v>6</v>
      </c>
      <c r="E2029" s="371">
        <v>21</v>
      </c>
    </row>
    <row r="2030" spans="1:5">
      <c r="A2030" s="371">
        <v>50</v>
      </c>
      <c r="B2030" s="371" t="s">
        <v>95</v>
      </c>
      <c r="C2030" s="371">
        <v>2023</v>
      </c>
      <c r="D2030" s="371" t="s">
        <v>6</v>
      </c>
      <c r="E2030" s="371">
        <v>6</v>
      </c>
    </row>
    <row r="2031" spans="1:5">
      <c r="A2031" s="371">
        <v>52</v>
      </c>
      <c r="B2031" s="371" t="s">
        <v>96</v>
      </c>
      <c r="C2031" s="371">
        <v>2023</v>
      </c>
      <c r="D2031" s="371" t="s">
        <v>6</v>
      </c>
      <c r="E2031" s="371">
        <v>9</v>
      </c>
    </row>
    <row r="2032" spans="1:5">
      <c r="A2032" s="371">
        <v>54</v>
      </c>
      <c r="B2032" s="371" t="s">
        <v>97</v>
      </c>
      <c r="C2032" s="371">
        <v>2023</v>
      </c>
      <c r="D2032" s="371" t="s">
        <v>6</v>
      </c>
      <c r="E2032" s="371">
        <v>4</v>
      </c>
    </row>
    <row r="2033" spans="1:5">
      <c r="A2033" s="371">
        <v>63</v>
      </c>
      <c r="B2033" s="371" t="s">
        <v>98</v>
      </c>
      <c r="C2033" s="371">
        <v>2023</v>
      </c>
      <c r="D2033" s="371" t="s">
        <v>6</v>
      </c>
      <c r="E2033" s="371">
        <v>23</v>
      </c>
    </row>
    <row r="2034" spans="1:5">
      <c r="A2034" s="371">
        <v>66</v>
      </c>
      <c r="B2034" s="371" t="s">
        <v>99</v>
      </c>
      <c r="C2034" s="371">
        <v>2023</v>
      </c>
      <c r="D2034" s="371" t="s">
        <v>6</v>
      </c>
      <c r="E2034" s="371">
        <v>16</v>
      </c>
    </row>
    <row r="2035" spans="1:5">
      <c r="A2035" s="371">
        <v>68</v>
      </c>
      <c r="B2035" s="371" t="s">
        <v>100</v>
      </c>
      <c r="C2035" s="371">
        <v>2023</v>
      </c>
      <c r="D2035" s="371" t="s">
        <v>6</v>
      </c>
      <c r="E2035" s="371">
        <v>2</v>
      </c>
    </row>
    <row r="2036" spans="1:5">
      <c r="A2036" s="371">
        <v>70</v>
      </c>
      <c r="B2036" s="371" t="s">
        <v>101</v>
      </c>
      <c r="C2036" s="371">
        <v>2023</v>
      </c>
      <c r="D2036" s="371" t="s">
        <v>6</v>
      </c>
      <c r="E2036" s="371">
        <v>8</v>
      </c>
    </row>
    <row r="2037" spans="1:5">
      <c r="A2037" s="371">
        <v>73</v>
      </c>
      <c r="B2037" s="371" t="s">
        <v>102</v>
      </c>
      <c r="C2037" s="371">
        <v>2023</v>
      </c>
      <c r="D2037" s="371" t="s">
        <v>6</v>
      </c>
      <c r="E2037" s="371">
        <v>1</v>
      </c>
    </row>
    <row r="2038" spans="1:5">
      <c r="A2038" s="371">
        <v>76</v>
      </c>
      <c r="B2038" s="371" t="s">
        <v>103</v>
      </c>
      <c r="C2038" s="371">
        <v>2023</v>
      </c>
      <c r="D2038" s="371" t="s">
        <v>6</v>
      </c>
      <c r="E2038" s="371">
        <v>15</v>
      </c>
    </row>
    <row r="2039" spans="1:5">
      <c r="A2039" s="371">
        <v>81</v>
      </c>
      <c r="B2039" s="371" t="s">
        <v>104</v>
      </c>
      <c r="C2039" s="371">
        <v>2023</v>
      </c>
      <c r="D2039" s="371" t="s">
        <v>6</v>
      </c>
      <c r="E2039" s="371">
        <v>28</v>
      </c>
    </row>
    <row r="2040" spans="1:5">
      <c r="A2040" s="371">
        <v>85</v>
      </c>
      <c r="B2040" s="371" t="s">
        <v>105</v>
      </c>
      <c r="C2040" s="371">
        <v>2023</v>
      </c>
      <c r="D2040" s="371" t="s">
        <v>6</v>
      </c>
      <c r="E2040" s="371">
        <v>29</v>
      </c>
    </row>
    <row r="2041" spans="1:5">
      <c r="A2041" s="371">
        <v>86</v>
      </c>
      <c r="B2041" s="371" t="s">
        <v>106</v>
      </c>
      <c r="C2041" s="371">
        <v>2023</v>
      </c>
      <c r="D2041" s="371" t="s">
        <v>6</v>
      </c>
      <c r="E2041" s="371">
        <v>10</v>
      </c>
    </row>
    <row r="2042" spans="1:5">
      <c r="A2042" s="371">
        <v>88</v>
      </c>
      <c r="B2042" s="371" t="s">
        <v>107</v>
      </c>
      <c r="C2042" s="371">
        <v>2023</v>
      </c>
      <c r="D2042" s="371" t="s">
        <v>6</v>
      </c>
      <c r="E2042" s="371">
        <v>25</v>
      </c>
    </row>
    <row r="2043" spans="1:5">
      <c r="A2043" s="371">
        <v>91</v>
      </c>
      <c r="B2043" s="371" t="s">
        <v>108</v>
      </c>
      <c r="C2043" s="371">
        <v>2023</v>
      </c>
      <c r="D2043" s="371" t="s">
        <v>6</v>
      </c>
      <c r="E2043" s="371">
        <v>30</v>
      </c>
    </row>
    <row r="2044" spans="1:5">
      <c r="A2044" s="371">
        <v>94</v>
      </c>
      <c r="B2044" s="371" t="s">
        <v>109</v>
      </c>
      <c r="C2044" s="371">
        <v>2023</v>
      </c>
      <c r="D2044" s="371" t="s">
        <v>6</v>
      </c>
      <c r="E2044" s="371">
        <v>31</v>
      </c>
    </row>
    <row r="2045" spans="1:5">
      <c r="A2045" s="371">
        <v>95</v>
      </c>
      <c r="B2045" s="371" t="s">
        <v>110</v>
      </c>
      <c r="C2045" s="371">
        <v>2023</v>
      </c>
      <c r="D2045" s="371" t="s">
        <v>6</v>
      </c>
      <c r="E2045" s="371">
        <v>26</v>
      </c>
    </row>
    <row r="2046" spans="1:5">
      <c r="A2046" s="371">
        <v>97</v>
      </c>
      <c r="B2046" s="371" t="s">
        <v>111</v>
      </c>
      <c r="C2046" s="371">
        <v>2023</v>
      </c>
      <c r="D2046" s="371" t="s">
        <v>6</v>
      </c>
      <c r="E2046" s="371">
        <v>33</v>
      </c>
    </row>
    <row r="2047" spans="1:5">
      <c r="A2047" s="371">
        <v>99</v>
      </c>
      <c r="B2047" s="371" t="s">
        <v>112</v>
      </c>
      <c r="C2047" s="371">
        <v>2023</v>
      </c>
      <c r="D2047" s="371" t="s">
        <v>6</v>
      </c>
      <c r="E2047" s="371">
        <v>32</v>
      </c>
    </row>
    <row r="2048" spans="1:5">
      <c r="A2048" s="371">
        <v>5</v>
      </c>
      <c r="B2048" s="371" t="s">
        <v>79</v>
      </c>
      <c r="C2048" s="371">
        <v>2024</v>
      </c>
      <c r="D2048" s="371" t="s">
        <v>7</v>
      </c>
      <c r="E2048" s="371">
        <v>21</v>
      </c>
    </row>
    <row r="2049" spans="1:5">
      <c r="A2049" s="371">
        <v>8</v>
      </c>
      <c r="B2049" s="371" t="s">
        <v>81</v>
      </c>
      <c r="C2049" s="371">
        <v>2024</v>
      </c>
      <c r="D2049" s="371" t="s">
        <v>7</v>
      </c>
      <c r="E2049" s="371">
        <v>29</v>
      </c>
    </row>
    <row r="2050" spans="1:5">
      <c r="A2050" s="371">
        <v>11</v>
      </c>
      <c r="B2050" s="371" t="s">
        <v>82</v>
      </c>
      <c r="C2050" s="371">
        <v>2024</v>
      </c>
      <c r="D2050" s="371" t="s">
        <v>7</v>
      </c>
      <c r="E2050" s="371">
        <v>24</v>
      </c>
    </row>
    <row r="2051" spans="1:5">
      <c r="A2051" s="371">
        <v>13</v>
      </c>
      <c r="B2051" s="371" t="s">
        <v>83</v>
      </c>
      <c r="C2051" s="371">
        <v>2024</v>
      </c>
      <c r="D2051" s="371" t="s">
        <v>7</v>
      </c>
      <c r="E2051" s="371">
        <v>25</v>
      </c>
    </row>
    <row r="2052" spans="1:5">
      <c r="A2052" s="371">
        <v>15</v>
      </c>
      <c r="B2052" s="371" t="s">
        <v>84</v>
      </c>
      <c r="C2052" s="371">
        <v>2024</v>
      </c>
      <c r="D2052" s="371" t="s">
        <v>7</v>
      </c>
      <c r="E2052" s="371">
        <v>3</v>
      </c>
    </row>
    <row r="2053" spans="1:5">
      <c r="A2053" s="371">
        <v>17</v>
      </c>
      <c r="B2053" s="371" t="s">
        <v>85</v>
      </c>
      <c r="C2053" s="371">
        <v>2024</v>
      </c>
      <c r="D2053" s="371" t="s">
        <v>7</v>
      </c>
      <c r="E2053" s="371">
        <v>13</v>
      </c>
    </row>
    <row r="2054" spans="1:5">
      <c r="A2054" s="371">
        <v>18</v>
      </c>
      <c r="B2054" s="371" t="s">
        <v>86</v>
      </c>
      <c r="C2054" s="371">
        <v>2024</v>
      </c>
      <c r="D2054" s="371" t="s">
        <v>7</v>
      </c>
      <c r="E2054" s="371">
        <v>7</v>
      </c>
    </row>
    <row r="2055" spans="1:5">
      <c r="A2055" s="371">
        <v>19</v>
      </c>
      <c r="B2055" s="371" t="s">
        <v>87</v>
      </c>
      <c r="C2055" s="371">
        <v>2024</v>
      </c>
      <c r="D2055" s="371" t="s">
        <v>7</v>
      </c>
      <c r="E2055" s="371">
        <v>1</v>
      </c>
    </row>
    <row r="2056" spans="1:5">
      <c r="A2056" s="371">
        <v>20</v>
      </c>
      <c r="B2056" s="371" t="s">
        <v>88</v>
      </c>
      <c r="C2056" s="371">
        <v>2024</v>
      </c>
      <c r="D2056" s="371" t="s">
        <v>7</v>
      </c>
      <c r="E2056" s="371">
        <v>31</v>
      </c>
    </row>
    <row r="2057" spans="1:5">
      <c r="A2057" s="371">
        <v>23</v>
      </c>
      <c r="B2057" s="371" t="s">
        <v>89</v>
      </c>
      <c r="C2057" s="371">
        <v>2024</v>
      </c>
      <c r="D2057" s="371" t="s">
        <v>7</v>
      </c>
      <c r="E2057" s="371">
        <v>6</v>
      </c>
    </row>
    <row r="2058" spans="1:5">
      <c r="A2058" s="371">
        <v>25</v>
      </c>
      <c r="B2058" s="371" t="s">
        <v>90</v>
      </c>
      <c r="C2058" s="371">
        <v>2024</v>
      </c>
      <c r="D2058" s="371" t="s">
        <v>7</v>
      </c>
      <c r="E2058" s="371">
        <v>11</v>
      </c>
    </row>
    <row r="2059" spans="1:5">
      <c r="A2059" s="371">
        <v>27</v>
      </c>
      <c r="B2059" s="371" t="s">
        <v>91</v>
      </c>
      <c r="C2059" s="371">
        <v>2024</v>
      </c>
      <c r="D2059" s="371" t="s">
        <v>7</v>
      </c>
      <c r="E2059" s="371">
        <v>19</v>
      </c>
    </row>
    <row r="2060" spans="1:5">
      <c r="A2060" s="371">
        <v>41</v>
      </c>
      <c r="B2060" s="371" t="s">
        <v>92</v>
      </c>
      <c r="C2060" s="371">
        <v>2024</v>
      </c>
      <c r="D2060" s="371" t="s">
        <v>7</v>
      </c>
      <c r="E2060" s="371">
        <v>2</v>
      </c>
    </row>
    <row r="2061" spans="1:5">
      <c r="A2061" s="371">
        <v>44</v>
      </c>
      <c r="B2061" s="371" t="s">
        <v>93</v>
      </c>
      <c r="C2061" s="371">
        <v>2024</v>
      </c>
      <c r="D2061" s="371" t="s">
        <v>7</v>
      </c>
      <c r="E2061" s="371">
        <v>10</v>
      </c>
    </row>
    <row r="2062" spans="1:5">
      <c r="A2062" s="371">
        <v>47</v>
      </c>
      <c r="B2062" s="371" t="s">
        <v>94</v>
      </c>
      <c r="C2062" s="371">
        <v>2024</v>
      </c>
      <c r="D2062" s="371" t="s">
        <v>7</v>
      </c>
      <c r="E2062" s="371">
        <v>16</v>
      </c>
    </row>
    <row r="2063" spans="1:5">
      <c r="A2063" s="371">
        <v>50</v>
      </c>
      <c r="B2063" s="371" t="s">
        <v>95</v>
      </c>
      <c r="C2063" s="371">
        <v>2024</v>
      </c>
      <c r="D2063" s="371" t="s">
        <v>7</v>
      </c>
      <c r="E2063" s="371">
        <v>4</v>
      </c>
    </row>
    <row r="2064" spans="1:5">
      <c r="A2064" s="371">
        <v>52</v>
      </c>
      <c r="B2064" s="371" t="s">
        <v>96</v>
      </c>
      <c r="C2064" s="371">
        <v>2024</v>
      </c>
      <c r="D2064" s="371" t="s">
        <v>7</v>
      </c>
      <c r="E2064" s="371">
        <v>20</v>
      </c>
    </row>
    <row r="2065" spans="1:5">
      <c r="A2065" s="371">
        <v>54</v>
      </c>
      <c r="B2065" s="371" t="s">
        <v>97</v>
      </c>
      <c r="C2065" s="371">
        <v>2024</v>
      </c>
      <c r="D2065" s="371" t="s">
        <v>7</v>
      </c>
      <c r="E2065" s="371">
        <v>15</v>
      </c>
    </row>
    <row r="2066" spans="1:5">
      <c r="A2066" s="371">
        <v>63</v>
      </c>
      <c r="B2066" s="371" t="s">
        <v>98</v>
      </c>
      <c r="C2066" s="371">
        <v>2024</v>
      </c>
      <c r="D2066" s="371" t="s">
        <v>7</v>
      </c>
      <c r="E2066" s="371">
        <v>26</v>
      </c>
    </row>
    <row r="2067" spans="1:5">
      <c r="A2067" s="371">
        <v>66</v>
      </c>
      <c r="B2067" s="371" t="s">
        <v>99</v>
      </c>
      <c r="C2067" s="371">
        <v>2024</v>
      </c>
      <c r="D2067" s="371" t="s">
        <v>7</v>
      </c>
      <c r="E2067" s="371">
        <v>27</v>
      </c>
    </row>
    <row r="2068" spans="1:5">
      <c r="A2068" s="371">
        <v>68</v>
      </c>
      <c r="B2068" s="371" t="s">
        <v>100</v>
      </c>
      <c r="C2068" s="371">
        <v>2024</v>
      </c>
      <c r="D2068" s="371" t="s">
        <v>7</v>
      </c>
      <c r="E2068" s="371">
        <v>9</v>
      </c>
    </row>
    <row r="2069" spans="1:5">
      <c r="A2069" s="371">
        <v>70</v>
      </c>
      <c r="B2069" s="371" t="s">
        <v>101</v>
      </c>
      <c r="C2069" s="371">
        <v>2024</v>
      </c>
      <c r="D2069" s="371" t="s">
        <v>7</v>
      </c>
      <c r="E2069" s="371">
        <v>22</v>
      </c>
    </row>
    <row r="2070" spans="1:5">
      <c r="A2070" s="371">
        <v>73</v>
      </c>
      <c r="B2070" s="371" t="s">
        <v>102</v>
      </c>
      <c r="C2070" s="371">
        <v>2024</v>
      </c>
      <c r="D2070" s="371" t="s">
        <v>7</v>
      </c>
      <c r="E2070" s="371">
        <v>8</v>
      </c>
    </row>
    <row r="2071" spans="1:5">
      <c r="A2071" s="371">
        <v>76</v>
      </c>
      <c r="B2071" s="371" t="s">
        <v>103</v>
      </c>
      <c r="C2071" s="371">
        <v>2024</v>
      </c>
      <c r="D2071" s="371" t="s">
        <v>7</v>
      </c>
      <c r="E2071" s="371">
        <v>17</v>
      </c>
    </row>
    <row r="2072" spans="1:5">
      <c r="A2072" s="371">
        <v>81</v>
      </c>
      <c r="B2072" s="371" t="s">
        <v>104</v>
      </c>
      <c r="C2072" s="371">
        <v>2024</v>
      </c>
      <c r="D2072" s="371" t="s">
        <v>7</v>
      </c>
      <c r="E2072" s="371">
        <v>12</v>
      </c>
    </row>
    <row r="2073" spans="1:5">
      <c r="A2073" s="371">
        <v>85</v>
      </c>
      <c r="B2073" s="371" t="s">
        <v>105</v>
      </c>
      <c r="C2073" s="371">
        <v>2024</v>
      </c>
      <c r="D2073" s="371" t="s">
        <v>7</v>
      </c>
      <c r="E2073" s="371">
        <v>28</v>
      </c>
    </row>
    <row r="2074" spans="1:5">
      <c r="A2074" s="371">
        <v>86</v>
      </c>
      <c r="B2074" s="371" t="s">
        <v>106</v>
      </c>
      <c r="C2074" s="371">
        <v>2024</v>
      </c>
      <c r="D2074" s="371" t="s">
        <v>7</v>
      </c>
      <c r="E2074" s="371">
        <v>14</v>
      </c>
    </row>
    <row r="2075" spans="1:5">
      <c r="A2075" s="371">
        <v>88</v>
      </c>
      <c r="B2075" s="371" t="s">
        <v>107</v>
      </c>
      <c r="C2075" s="371">
        <v>2024</v>
      </c>
      <c r="D2075" s="371" t="s">
        <v>7</v>
      </c>
      <c r="E2075" s="371">
        <v>5</v>
      </c>
    </row>
    <row r="2076" spans="1:5">
      <c r="A2076" s="371">
        <v>91</v>
      </c>
      <c r="B2076" s="371" t="s">
        <v>108</v>
      </c>
      <c r="C2076" s="371">
        <v>2024</v>
      </c>
      <c r="D2076" s="371" t="s">
        <v>7</v>
      </c>
      <c r="E2076" s="371">
        <v>23</v>
      </c>
    </row>
    <row r="2077" spans="1:5">
      <c r="A2077" s="371">
        <v>94</v>
      </c>
      <c r="B2077" s="371" t="s">
        <v>109</v>
      </c>
      <c r="C2077" s="371">
        <v>2024</v>
      </c>
      <c r="D2077" s="371" t="s">
        <v>7</v>
      </c>
      <c r="E2077" s="371">
        <v>30</v>
      </c>
    </row>
    <row r="2078" spans="1:5">
      <c r="A2078" s="371">
        <v>95</v>
      </c>
      <c r="B2078" s="371" t="s">
        <v>110</v>
      </c>
      <c r="C2078" s="371">
        <v>2024</v>
      </c>
      <c r="D2078" s="371" t="s">
        <v>7</v>
      </c>
      <c r="E2078" s="371">
        <v>18</v>
      </c>
    </row>
    <row r="2079" spans="1:5">
      <c r="A2079" s="371">
        <v>97</v>
      </c>
      <c r="B2079" s="371" t="s">
        <v>111</v>
      </c>
      <c r="C2079" s="371">
        <v>2024</v>
      </c>
      <c r="D2079" s="371" t="s">
        <v>7</v>
      </c>
      <c r="E2079" s="371">
        <v>33</v>
      </c>
    </row>
    <row r="2080" spans="1:5">
      <c r="A2080" s="371">
        <v>99</v>
      </c>
      <c r="B2080" s="371" t="s">
        <v>112</v>
      </c>
      <c r="C2080" s="371">
        <v>2024</v>
      </c>
      <c r="D2080" s="371" t="s">
        <v>7</v>
      </c>
      <c r="E2080" s="371">
        <v>32</v>
      </c>
    </row>
    <row r="2081" spans="1:5">
      <c r="A2081" s="371">
        <v>5</v>
      </c>
      <c r="B2081" s="371" t="s">
        <v>79</v>
      </c>
      <c r="C2081" s="371">
        <v>2023</v>
      </c>
      <c r="D2081" s="371" t="s">
        <v>7</v>
      </c>
      <c r="E2081" s="371">
        <v>19</v>
      </c>
    </row>
    <row r="2082" spans="1:5">
      <c r="A2082" s="371">
        <v>8</v>
      </c>
      <c r="B2082" s="371" t="s">
        <v>81</v>
      </c>
      <c r="C2082" s="371">
        <v>2023</v>
      </c>
      <c r="D2082" s="371" t="s">
        <v>7</v>
      </c>
      <c r="E2082" s="371">
        <v>29</v>
      </c>
    </row>
    <row r="2083" spans="1:5">
      <c r="A2083" s="371">
        <v>11</v>
      </c>
      <c r="B2083" s="371" t="s">
        <v>82</v>
      </c>
      <c r="C2083" s="371">
        <v>2023</v>
      </c>
      <c r="D2083" s="371" t="s">
        <v>7</v>
      </c>
      <c r="E2083" s="371">
        <v>22</v>
      </c>
    </row>
    <row r="2084" spans="1:5">
      <c r="A2084" s="371">
        <v>13</v>
      </c>
      <c r="B2084" s="371" t="s">
        <v>83</v>
      </c>
      <c r="C2084" s="371">
        <v>2023</v>
      </c>
      <c r="D2084" s="371" t="s">
        <v>7</v>
      </c>
      <c r="E2084" s="371">
        <v>23</v>
      </c>
    </row>
    <row r="2085" spans="1:5">
      <c r="A2085" s="371">
        <v>15</v>
      </c>
      <c r="B2085" s="371" t="s">
        <v>84</v>
      </c>
      <c r="C2085" s="371">
        <v>2023</v>
      </c>
      <c r="D2085" s="371" t="s">
        <v>7</v>
      </c>
      <c r="E2085" s="371">
        <v>24</v>
      </c>
    </row>
    <row r="2086" spans="1:5">
      <c r="A2086" s="371">
        <v>17</v>
      </c>
      <c r="B2086" s="371" t="s">
        <v>85</v>
      </c>
      <c r="C2086" s="371">
        <v>2023</v>
      </c>
      <c r="D2086" s="371" t="s">
        <v>7</v>
      </c>
      <c r="E2086" s="371">
        <v>17</v>
      </c>
    </row>
    <row r="2087" spans="1:5">
      <c r="A2087" s="371">
        <v>18</v>
      </c>
      <c r="B2087" s="371" t="s">
        <v>86</v>
      </c>
      <c r="C2087" s="371">
        <v>2023</v>
      </c>
      <c r="D2087" s="371" t="s">
        <v>7</v>
      </c>
      <c r="E2087" s="371">
        <v>25</v>
      </c>
    </row>
    <row r="2088" spans="1:5">
      <c r="A2088" s="371">
        <v>19</v>
      </c>
      <c r="B2088" s="371" t="s">
        <v>87</v>
      </c>
      <c r="C2088" s="371">
        <v>2023</v>
      </c>
      <c r="D2088" s="371" t="s">
        <v>7</v>
      </c>
      <c r="E2088" s="371">
        <v>4</v>
      </c>
    </row>
    <row r="2089" spans="1:5">
      <c r="A2089" s="371">
        <v>20</v>
      </c>
      <c r="B2089" s="371" t="s">
        <v>88</v>
      </c>
      <c r="C2089" s="371">
        <v>2023</v>
      </c>
      <c r="D2089" s="371" t="s">
        <v>7</v>
      </c>
      <c r="E2089" s="371">
        <v>32</v>
      </c>
    </row>
    <row r="2090" spans="1:5">
      <c r="A2090" s="371">
        <v>23</v>
      </c>
      <c r="B2090" s="371" t="s">
        <v>89</v>
      </c>
      <c r="C2090" s="371">
        <v>2023</v>
      </c>
      <c r="D2090" s="371" t="s">
        <v>7</v>
      </c>
      <c r="E2090" s="371">
        <v>3</v>
      </c>
    </row>
    <row r="2091" spans="1:5">
      <c r="A2091" s="371">
        <v>25</v>
      </c>
      <c r="B2091" s="371" t="s">
        <v>90</v>
      </c>
      <c r="C2091" s="371">
        <v>2023</v>
      </c>
      <c r="D2091" s="371" t="s">
        <v>7</v>
      </c>
      <c r="E2091" s="371">
        <v>5</v>
      </c>
    </row>
    <row r="2092" spans="1:5">
      <c r="A2092" s="371">
        <v>27</v>
      </c>
      <c r="B2092" s="371" t="s">
        <v>91</v>
      </c>
      <c r="C2092" s="371">
        <v>2023</v>
      </c>
      <c r="D2092" s="371" t="s">
        <v>7</v>
      </c>
      <c r="E2092" s="371">
        <v>1</v>
      </c>
    </row>
    <row r="2093" spans="1:5">
      <c r="A2093" s="371">
        <v>41</v>
      </c>
      <c r="B2093" s="371" t="s">
        <v>92</v>
      </c>
      <c r="C2093" s="371">
        <v>2023</v>
      </c>
      <c r="D2093" s="371" t="s">
        <v>7</v>
      </c>
      <c r="E2093" s="371">
        <v>7</v>
      </c>
    </row>
    <row r="2094" spans="1:5">
      <c r="A2094" s="371">
        <v>44</v>
      </c>
      <c r="B2094" s="371" t="s">
        <v>93</v>
      </c>
      <c r="C2094" s="371">
        <v>2023</v>
      </c>
      <c r="D2094" s="371" t="s">
        <v>7</v>
      </c>
      <c r="E2094" s="371">
        <v>9</v>
      </c>
    </row>
    <row r="2095" spans="1:5">
      <c r="A2095" s="371">
        <v>47</v>
      </c>
      <c r="B2095" s="371" t="s">
        <v>94</v>
      </c>
      <c r="C2095" s="371">
        <v>2023</v>
      </c>
      <c r="D2095" s="371" t="s">
        <v>7</v>
      </c>
      <c r="E2095" s="371">
        <v>10</v>
      </c>
    </row>
    <row r="2096" spans="1:5">
      <c r="A2096" s="371">
        <v>50</v>
      </c>
      <c r="B2096" s="371" t="s">
        <v>95</v>
      </c>
      <c r="C2096" s="371">
        <v>2023</v>
      </c>
      <c r="D2096" s="371" t="s">
        <v>7</v>
      </c>
      <c r="E2096" s="371">
        <v>13</v>
      </c>
    </row>
    <row r="2097" spans="1:5">
      <c r="A2097" s="371">
        <v>52</v>
      </c>
      <c r="B2097" s="371" t="s">
        <v>96</v>
      </c>
      <c r="C2097" s="371">
        <v>2023</v>
      </c>
      <c r="D2097" s="371" t="s">
        <v>7</v>
      </c>
      <c r="E2097" s="371">
        <v>2</v>
      </c>
    </row>
    <row r="2098" spans="1:5">
      <c r="A2098" s="371">
        <v>54</v>
      </c>
      <c r="B2098" s="371" t="s">
        <v>97</v>
      </c>
      <c r="C2098" s="371">
        <v>2023</v>
      </c>
      <c r="D2098" s="371" t="s">
        <v>7</v>
      </c>
      <c r="E2098" s="371">
        <v>16</v>
      </c>
    </row>
    <row r="2099" spans="1:5">
      <c r="A2099" s="371">
        <v>63</v>
      </c>
      <c r="B2099" s="371" t="s">
        <v>98</v>
      </c>
      <c r="C2099" s="371">
        <v>2023</v>
      </c>
      <c r="D2099" s="371" t="s">
        <v>7</v>
      </c>
      <c r="E2099" s="371">
        <v>21</v>
      </c>
    </row>
    <row r="2100" spans="1:5">
      <c r="A2100" s="371">
        <v>66</v>
      </c>
      <c r="B2100" s="371" t="s">
        <v>99</v>
      </c>
      <c r="C2100" s="371">
        <v>2023</v>
      </c>
      <c r="D2100" s="371" t="s">
        <v>7</v>
      </c>
      <c r="E2100" s="371">
        <v>28</v>
      </c>
    </row>
    <row r="2101" spans="1:5">
      <c r="A2101" s="371">
        <v>68</v>
      </c>
      <c r="B2101" s="371" t="s">
        <v>100</v>
      </c>
      <c r="C2101" s="371">
        <v>2023</v>
      </c>
      <c r="D2101" s="371" t="s">
        <v>7</v>
      </c>
      <c r="E2101" s="371">
        <v>12</v>
      </c>
    </row>
    <row r="2102" spans="1:5">
      <c r="A2102" s="371">
        <v>70</v>
      </c>
      <c r="B2102" s="371" t="s">
        <v>101</v>
      </c>
      <c r="C2102" s="371">
        <v>2023</v>
      </c>
      <c r="D2102" s="371" t="s">
        <v>7</v>
      </c>
      <c r="E2102" s="371">
        <v>18</v>
      </c>
    </row>
    <row r="2103" spans="1:5">
      <c r="A2103" s="371">
        <v>73</v>
      </c>
      <c r="B2103" s="371" t="s">
        <v>102</v>
      </c>
      <c r="C2103" s="371">
        <v>2023</v>
      </c>
      <c r="D2103" s="371" t="s">
        <v>7</v>
      </c>
      <c r="E2103" s="371">
        <v>15</v>
      </c>
    </row>
    <row r="2104" spans="1:5">
      <c r="A2104" s="371">
        <v>76</v>
      </c>
      <c r="B2104" s="371" t="s">
        <v>103</v>
      </c>
      <c r="C2104" s="371">
        <v>2023</v>
      </c>
      <c r="D2104" s="371" t="s">
        <v>7</v>
      </c>
      <c r="E2104" s="371">
        <v>14</v>
      </c>
    </row>
    <row r="2105" spans="1:5">
      <c r="A2105" s="371">
        <v>81</v>
      </c>
      <c r="B2105" s="371" t="s">
        <v>104</v>
      </c>
      <c r="C2105" s="371">
        <v>2023</v>
      </c>
      <c r="D2105" s="371" t="s">
        <v>7</v>
      </c>
      <c r="E2105" s="371">
        <v>26</v>
      </c>
    </row>
    <row r="2106" spans="1:5">
      <c r="A2106" s="371">
        <v>85</v>
      </c>
      <c r="B2106" s="371" t="s">
        <v>105</v>
      </c>
      <c r="C2106" s="371">
        <v>2023</v>
      </c>
      <c r="D2106" s="371" t="s">
        <v>7</v>
      </c>
      <c r="E2106" s="371">
        <v>11</v>
      </c>
    </row>
    <row r="2107" spans="1:5">
      <c r="A2107" s="371">
        <v>86</v>
      </c>
      <c r="B2107" s="371" t="s">
        <v>106</v>
      </c>
      <c r="C2107" s="371">
        <v>2023</v>
      </c>
      <c r="D2107" s="371" t="s">
        <v>7</v>
      </c>
      <c r="E2107" s="371">
        <v>20</v>
      </c>
    </row>
    <row r="2108" spans="1:5">
      <c r="A2108" s="371">
        <v>88</v>
      </c>
      <c r="B2108" s="371" t="s">
        <v>107</v>
      </c>
      <c r="C2108" s="371">
        <v>2023</v>
      </c>
      <c r="D2108" s="371" t="s">
        <v>7</v>
      </c>
      <c r="E2108" s="371">
        <v>8</v>
      </c>
    </row>
    <row r="2109" spans="1:5">
      <c r="A2109" s="371">
        <v>91</v>
      </c>
      <c r="B2109" s="371" t="s">
        <v>108</v>
      </c>
      <c r="C2109" s="371">
        <v>2023</v>
      </c>
      <c r="D2109" s="371" t="s">
        <v>7</v>
      </c>
      <c r="E2109" s="371">
        <v>27</v>
      </c>
    </row>
    <row r="2110" spans="1:5">
      <c r="A2110" s="371">
        <v>94</v>
      </c>
      <c r="B2110" s="371" t="s">
        <v>109</v>
      </c>
      <c r="C2110" s="371">
        <v>2023</v>
      </c>
      <c r="D2110" s="371" t="s">
        <v>7</v>
      </c>
      <c r="E2110" s="371">
        <v>30</v>
      </c>
    </row>
    <row r="2111" spans="1:5">
      <c r="A2111" s="371">
        <v>95</v>
      </c>
      <c r="B2111" s="371" t="s">
        <v>110</v>
      </c>
      <c r="C2111" s="371">
        <v>2023</v>
      </c>
      <c r="D2111" s="371" t="s">
        <v>7</v>
      </c>
      <c r="E2111" s="371">
        <v>6</v>
      </c>
    </row>
    <row r="2112" spans="1:5">
      <c r="A2112" s="371">
        <v>97</v>
      </c>
      <c r="B2112" s="371" t="s">
        <v>111</v>
      </c>
      <c r="C2112" s="371">
        <v>2023</v>
      </c>
      <c r="D2112" s="371" t="s">
        <v>7</v>
      </c>
      <c r="E2112" s="371">
        <v>33</v>
      </c>
    </row>
    <row r="2113" spans="1:5">
      <c r="A2113" s="371">
        <v>99</v>
      </c>
      <c r="B2113" s="371" t="s">
        <v>112</v>
      </c>
      <c r="C2113" s="371">
        <v>2023</v>
      </c>
      <c r="D2113" s="371" t="s">
        <v>7</v>
      </c>
      <c r="E2113" s="371">
        <v>31</v>
      </c>
    </row>
    <row r="2114" spans="1:5">
      <c r="A2114" s="371">
        <v>5</v>
      </c>
      <c r="B2114" s="371" t="s">
        <v>79</v>
      </c>
      <c r="C2114" s="371">
        <v>2024</v>
      </c>
      <c r="D2114" s="371" t="s">
        <v>8</v>
      </c>
      <c r="E2114" s="371">
        <v>10</v>
      </c>
    </row>
    <row r="2115" spans="1:5">
      <c r="A2115" s="371">
        <v>8</v>
      </c>
      <c r="B2115" s="371" t="s">
        <v>81</v>
      </c>
      <c r="C2115" s="371">
        <v>2024</v>
      </c>
      <c r="D2115" s="371" t="s">
        <v>8</v>
      </c>
      <c r="E2115" s="371">
        <v>16</v>
      </c>
    </row>
    <row r="2116" spans="1:5">
      <c r="A2116" s="371">
        <v>11</v>
      </c>
      <c r="B2116" s="371" t="s">
        <v>82</v>
      </c>
      <c r="C2116" s="371">
        <v>2024</v>
      </c>
      <c r="D2116" s="371" t="s">
        <v>8</v>
      </c>
      <c r="E2116" s="371">
        <v>5</v>
      </c>
    </row>
    <row r="2117" spans="1:5">
      <c r="A2117" s="371">
        <v>13</v>
      </c>
      <c r="B2117" s="371" t="s">
        <v>83</v>
      </c>
      <c r="C2117" s="371">
        <v>2024</v>
      </c>
      <c r="D2117" s="371" t="s">
        <v>8</v>
      </c>
      <c r="E2117" s="371">
        <v>20</v>
      </c>
    </row>
    <row r="2118" spans="1:5">
      <c r="A2118" s="371">
        <v>15</v>
      </c>
      <c r="B2118" s="371" t="s">
        <v>84</v>
      </c>
      <c r="C2118" s="371">
        <v>2024</v>
      </c>
      <c r="D2118" s="371" t="s">
        <v>8</v>
      </c>
      <c r="E2118" s="371">
        <v>13</v>
      </c>
    </row>
    <row r="2119" spans="1:5">
      <c r="A2119" s="371">
        <v>17</v>
      </c>
      <c r="B2119" s="371" t="s">
        <v>85</v>
      </c>
      <c r="C2119" s="371">
        <v>2024</v>
      </c>
      <c r="D2119" s="371" t="s">
        <v>8</v>
      </c>
      <c r="E2119" s="371">
        <v>15</v>
      </c>
    </row>
    <row r="2120" spans="1:5">
      <c r="A2120" s="371">
        <v>18</v>
      </c>
      <c r="B2120" s="371" t="s">
        <v>86</v>
      </c>
      <c r="C2120" s="371">
        <v>2024</v>
      </c>
      <c r="D2120" s="371" t="s">
        <v>8</v>
      </c>
      <c r="E2120" s="371">
        <v>29</v>
      </c>
    </row>
    <row r="2121" spans="1:5">
      <c r="A2121" s="371">
        <v>19</v>
      </c>
      <c r="B2121" s="371" t="s">
        <v>87</v>
      </c>
      <c r="C2121" s="371">
        <v>2024</v>
      </c>
      <c r="D2121" s="371" t="s">
        <v>8</v>
      </c>
      <c r="E2121" s="371">
        <v>11</v>
      </c>
    </row>
    <row r="2122" spans="1:5">
      <c r="A2122" s="371">
        <v>20</v>
      </c>
      <c r="B2122" s="371" t="s">
        <v>88</v>
      </c>
      <c r="C2122" s="371">
        <v>2024</v>
      </c>
      <c r="D2122" s="371" t="s">
        <v>8</v>
      </c>
      <c r="E2122" s="371">
        <v>26</v>
      </c>
    </row>
    <row r="2123" spans="1:5">
      <c r="A2123" s="371">
        <v>23</v>
      </c>
      <c r="B2123" s="371" t="s">
        <v>89</v>
      </c>
      <c r="C2123" s="371">
        <v>2024</v>
      </c>
      <c r="D2123" s="371" t="s">
        <v>8</v>
      </c>
      <c r="E2123" s="371">
        <v>12</v>
      </c>
    </row>
    <row r="2124" spans="1:5">
      <c r="A2124" s="371">
        <v>25</v>
      </c>
      <c r="B2124" s="371" t="s">
        <v>90</v>
      </c>
      <c r="C2124" s="371">
        <v>2024</v>
      </c>
      <c r="D2124" s="371" t="s">
        <v>8</v>
      </c>
      <c r="E2124" s="371">
        <v>3</v>
      </c>
    </row>
    <row r="2125" spans="1:5">
      <c r="A2125" s="371">
        <v>27</v>
      </c>
      <c r="B2125" s="371" t="s">
        <v>91</v>
      </c>
      <c r="C2125" s="371">
        <v>2024</v>
      </c>
      <c r="D2125" s="371" t="s">
        <v>8</v>
      </c>
      <c r="E2125" s="371">
        <v>27</v>
      </c>
    </row>
    <row r="2126" spans="1:5">
      <c r="A2126" s="371">
        <v>41</v>
      </c>
      <c r="B2126" s="371" t="s">
        <v>92</v>
      </c>
      <c r="C2126" s="371">
        <v>2024</v>
      </c>
      <c r="D2126" s="371" t="s">
        <v>8</v>
      </c>
      <c r="E2126" s="371">
        <v>24</v>
      </c>
    </row>
    <row r="2127" spans="1:5">
      <c r="A2127" s="371">
        <v>44</v>
      </c>
      <c r="B2127" s="371" t="s">
        <v>93</v>
      </c>
      <c r="C2127" s="371">
        <v>2024</v>
      </c>
      <c r="D2127" s="371" t="s">
        <v>8</v>
      </c>
      <c r="E2127" s="371">
        <v>31</v>
      </c>
    </row>
    <row r="2128" spans="1:5">
      <c r="A2128" s="371">
        <v>47</v>
      </c>
      <c r="B2128" s="371" t="s">
        <v>94</v>
      </c>
      <c r="C2128" s="371">
        <v>2024</v>
      </c>
      <c r="D2128" s="371" t="s">
        <v>8</v>
      </c>
      <c r="E2128" s="371">
        <v>21</v>
      </c>
    </row>
    <row r="2129" spans="1:5">
      <c r="A2129" s="371">
        <v>50</v>
      </c>
      <c r="B2129" s="371" t="s">
        <v>95</v>
      </c>
      <c r="C2129" s="371">
        <v>2024</v>
      </c>
      <c r="D2129" s="371" t="s">
        <v>8</v>
      </c>
      <c r="E2129" s="371">
        <v>14</v>
      </c>
    </row>
    <row r="2130" spans="1:5">
      <c r="A2130" s="371">
        <v>52</v>
      </c>
      <c r="B2130" s="371" t="s">
        <v>96</v>
      </c>
      <c r="C2130" s="371">
        <v>2024</v>
      </c>
      <c r="D2130" s="371" t="s">
        <v>8</v>
      </c>
      <c r="E2130" s="371">
        <v>25</v>
      </c>
    </row>
    <row r="2131" spans="1:5">
      <c r="A2131" s="371">
        <v>54</v>
      </c>
      <c r="B2131" s="371" t="s">
        <v>97</v>
      </c>
      <c r="C2131" s="371">
        <v>2024</v>
      </c>
      <c r="D2131" s="371" t="s">
        <v>8</v>
      </c>
      <c r="E2131" s="371">
        <v>19</v>
      </c>
    </row>
    <row r="2132" spans="1:5">
      <c r="A2132" s="371">
        <v>63</v>
      </c>
      <c r="B2132" s="371" t="s">
        <v>98</v>
      </c>
      <c r="C2132" s="371">
        <v>2024</v>
      </c>
      <c r="D2132" s="371" t="s">
        <v>8</v>
      </c>
      <c r="E2132" s="371">
        <v>9</v>
      </c>
    </row>
    <row r="2133" spans="1:5">
      <c r="A2133" s="371">
        <v>66</v>
      </c>
      <c r="B2133" s="371" t="s">
        <v>99</v>
      </c>
      <c r="C2133" s="371">
        <v>2024</v>
      </c>
      <c r="D2133" s="371" t="s">
        <v>8</v>
      </c>
      <c r="E2133" s="371">
        <v>6</v>
      </c>
    </row>
    <row r="2134" spans="1:5">
      <c r="A2134" s="371">
        <v>68</v>
      </c>
      <c r="B2134" s="371" t="s">
        <v>100</v>
      </c>
      <c r="C2134" s="371">
        <v>2024</v>
      </c>
      <c r="D2134" s="371" t="s">
        <v>8</v>
      </c>
      <c r="E2134" s="371">
        <v>4</v>
      </c>
    </row>
    <row r="2135" spans="1:5">
      <c r="A2135" s="371">
        <v>70</v>
      </c>
      <c r="B2135" s="371" t="s">
        <v>101</v>
      </c>
      <c r="C2135" s="371">
        <v>2024</v>
      </c>
      <c r="D2135" s="371" t="s">
        <v>8</v>
      </c>
      <c r="E2135" s="371">
        <v>18</v>
      </c>
    </row>
    <row r="2136" spans="1:5">
      <c r="A2136" s="371">
        <v>73</v>
      </c>
      <c r="B2136" s="371" t="s">
        <v>102</v>
      </c>
      <c r="C2136" s="371">
        <v>2024</v>
      </c>
      <c r="D2136" s="371" t="s">
        <v>8</v>
      </c>
      <c r="E2136" s="371">
        <v>7</v>
      </c>
    </row>
    <row r="2137" spans="1:5">
      <c r="A2137" s="371">
        <v>76</v>
      </c>
      <c r="B2137" s="371" t="s">
        <v>103</v>
      </c>
      <c r="C2137" s="371">
        <v>2024</v>
      </c>
      <c r="D2137" s="371" t="s">
        <v>8</v>
      </c>
      <c r="E2137" s="371">
        <v>8</v>
      </c>
    </row>
    <row r="2138" spans="1:5">
      <c r="A2138" s="371">
        <v>81</v>
      </c>
      <c r="B2138" s="371" t="s">
        <v>104</v>
      </c>
      <c r="C2138" s="371">
        <v>2024</v>
      </c>
      <c r="D2138" s="371" t="s">
        <v>8</v>
      </c>
      <c r="E2138" s="371">
        <v>30</v>
      </c>
    </row>
    <row r="2139" spans="1:5">
      <c r="A2139" s="371">
        <v>85</v>
      </c>
      <c r="B2139" s="371" t="s">
        <v>105</v>
      </c>
      <c r="C2139" s="371">
        <v>2024</v>
      </c>
      <c r="D2139" s="371" t="s">
        <v>8</v>
      </c>
      <c r="E2139" s="371">
        <v>2</v>
      </c>
    </row>
    <row r="2140" spans="1:5">
      <c r="A2140" s="371">
        <v>86</v>
      </c>
      <c r="B2140" s="371" t="s">
        <v>106</v>
      </c>
      <c r="C2140" s="371">
        <v>2024</v>
      </c>
      <c r="D2140" s="371" t="s">
        <v>8</v>
      </c>
      <c r="E2140" s="371">
        <v>23</v>
      </c>
    </row>
    <row r="2141" spans="1:5">
      <c r="A2141" s="371">
        <v>88</v>
      </c>
      <c r="B2141" s="371" t="s">
        <v>107</v>
      </c>
      <c r="C2141" s="371">
        <v>2024</v>
      </c>
      <c r="D2141" s="371" t="s">
        <v>8</v>
      </c>
      <c r="E2141" s="371">
        <v>1</v>
      </c>
    </row>
    <row r="2142" spans="1:5">
      <c r="A2142" s="371">
        <v>91</v>
      </c>
      <c r="B2142" s="371" t="s">
        <v>108</v>
      </c>
      <c r="C2142" s="371">
        <v>2024</v>
      </c>
      <c r="D2142" s="371" t="s">
        <v>8</v>
      </c>
      <c r="E2142" s="371">
        <v>22</v>
      </c>
    </row>
    <row r="2143" spans="1:5">
      <c r="A2143" s="371">
        <v>94</v>
      </c>
      <c r="B2143" s="371" t="s">
        <v>109</v>
      </c>
      <c r="C2143" s="371">
        <v>2024</v>
      </c>
      <c r="D2143" s="371" t="s">
        <v>8</v>
      </c>
      <c r="E2143" s="371">
        <v>32</v>
      </c>
    </row>
    <row r="2144" spans="1:5">
      <c r="A2144" s="371">
        <v>95</v>
      </c>
      <c r="B2144" s="371" t="s">
        <v>110</v>
      </c>
      <c r="C2144" s="371">
        <v>2024</v>
      </c>
      <c r="D2144" s="371" t="s">
        <v>8</v>
      </c>
      <c r="E2144" s="371">
        <v>28</v>
      </c>
    </row>
    <row r="2145" spans="1:5">
      <c r="A2145" s="371">
        <v>97</v>
      </c>
      <c r="B2145" s="371" t="s">
        <v>111</v>
      </c>
      <c r="C2145" s="371">
        <v>2024</v>
      </c>
      <c r="D2145" s="371" t="s">
        <v>8</v>
      </c>
      <c r="E2145" s="371">
        <v>17</v>
      </c>
    </row>
    <row r="2146" spans="1:5">
      <c r="A2146" s="371">
        <v>99</v>
      </c>
      <c r="B2146" s="371" t="s">
        <v>112</v>
      </c>
      <c r="C2146" s="371">
        <v>2024</v>
      </c>
      <c r="D2146" s="371" t="s">
        <v>8</v>
      </c>
      <c r="E2146" s="371">
        <v>33</v>
      </c>
    </row>
    <row r="2147" spans="1:5">
      <c r="A2147" s="371">
        <v>5</v>
      </c>
      <c r="B2147" s="371" t="s">
        <v>79</v>
      </c>
      <c r="C2147" s="371">
        <v>2023</v>
      </c>
      <c r="D2147" s="371" t="s">
        <v>8</v>
      </c>
      <c r="E2147" s="371">
        <v>11</v>
      </c>
    </row>
    <row r="2148" spans="1:5">
      <c r="A2148" s="371">
        <v>8</v>
      </c>
      <c r="B2148" s="371" t="s">
        <v>81</v>
      </c>
      <c r="C2148" s="371">
        <v>2023</v>
      </c>
      <c r="D2148" s="371" t="s">
        <v>8</v>
      </c>
      <c r="E2148" s="371">
        <v>17</v>
      </c>
    </row>
    <row r="2149" spans="1:5">
      <c r="A2149" s="371">
        <v>11</v>
      </c>
      <c r="B2149" s="371" t="s">
        <v>82</v>
      </c>
      <c r="C2149" s="371">
        <v>2023</v>
      </c>
      <c r="D2149" s="371" t="s">
        <v>8</v>
      </c>
      <c r="E2149" s="371">
        <v>2</v>
      </c>
    </row>
    <row r="2150" spans="1:5">
      <c r="A2150" s="371">
        <v>13</v>
      </c>
      <c r="B2150" s="371" t="s">
        <v>83</v>
      </c>
      <c r="C2150" s="371">
        <v>2023</v>
      </c>
      <c r="D2150" s="371" t="s">
        <v>8</v>
      </c>
      <c r="E2150" s="371">
        <v>20</v>
      </c>
    </row>
    <row r="2151" spans="1:5">
      <c r="A2151" s="371">
        <v>15</v>
      </c>
      <c r="B2151" s="371" t="s">
        <v>84</v>
      </c>
      <c r="C2151" s="371">
        <v>2023</v>
      </c>
      <c r="D2151" s="371" t="s">
        <v>8</v>
      </c>
      <c r="E2151" s="371">
        <v>10</v>
      </c>
    </row>
    <row r="2152" spans="1:5">
      <c r="A2152" s="371">
        <v>17</v>
      </c>
      <c r="B2152" s="371" t="s">
        <v>85</v>
      </c>
      <c r="C2152" s="371">
        <v>2023</v>
      </c>
      <c r="D2152" s="371" t="s">
        <v>8</v>
      </c>
      <c r="E2152" s="371">
        <v>15</v>
      </c>
    </row>
    <row r="2153" spans="1:5">
      <c r="A2153" s="371">
        <v>18</v>
      </c>
      <c r="B2153" s="371" t="s">
        <v>86</v>
      </c>
      <c r="C2153" s="371">
        <v>2023</v>
      </c>
      <c r="D2153" s="371" t="s">
        <v>8</v>
      </c>
      <c r="E2153" s="371">
        <v>29</v>
      </c>
    </row>
    <row r="2154" spans="1:5">
      <c r="A2154" s="371">
        <v>19</v>
      </c>
      <c r="B2154" s="371" t="s">
        <v>87</v>
      </c>
      <c r="C2154" s="371">
        <v>2023</v>
      </c>
      <c r="D2154" s="371" t="s">
        <v>8</v>
      </c>
      <c r="E2154" s="371">
        <v>14</v>
      </c>
    </row>
    <row r="2155" spans="1:5">
      <c r="A2155" s="371">
        <v>20</v>
      </c>
      <c r="B2155" s="371" t="s">
        <v>88</v>
      </c>
      <c r="C2155" s="371">
        <v>2023</v>
      </c>
      <c r="D2155" s="371" t="s">
        <v>8</v>
      </c>
      <c r="E2155" s="371">
        <v>26</v>
      </c>
    </row>
    <row r="2156" spans="1:5">
      <c r="A2156" s="371">
        <v>23</v>
      </c>
      <c r="B2156" s="371" t="s">
        <v>89</v>
      </c>
      <c r="C2156" s="371">
        <v>2023</v>
      </c>
      <c r="D2156" s="371" t="s">
        <v>8</v>
      </c>
      <c r="E2156" s="371">
        <v>12</v>
      </c>
    </row>
    <row r="2157" spans="1:5">
      <c r="A2157" s="371">
        <v>25</v>
      </c>
      <c r="B2157" s="371" t="s">
        <v>90</v>
      </c>
      <c r="C2157" s="371">
        <v>2023</v>
      </c>
      <c r="D2157" s="371" t="s">
        <v>8</v>
      </c>
      <c r="E2157" s="371">
        <v>3</v>
      </c>
    </row>
    <row r="2158" spans="1:5">
      <c r="A2158" s="371">
        <v>27</v>
      </c>
      <c r="B2158" s="371" t="s">
        <v>91</v>
      </c>
      <c r="C2158" s="371">
        <v>2023</v>
      </c>
      <c r="D2158" s="371" t="s">
        <v>8</v>
      </c>
      <c r="E2158" s="371">
        <v>27</v>
      </c>
    </row>
    <row r="2159" spans="1:5">
      <c r="A2159" s="371">
        <v>41</v>
      </c>
      <c r="B2159" s="371" t="s">
        <v>92</v>
      </c>
      <c r="C2159" s="371">
        <v>2023</v>
      </c>
      <c r="D2159" s="371" t="s">
        <v>8</v>
      </c>
      <c r="E2159" s="371">
        <v>19</v>
      </c>
    </row>
    <row r="2160" spans="1:5">
      <c r="A2160" s="371">
        <v>44</v>
      </c>
      <c r="B2160" s="371" t="s">
        <v>93</v>
      </c>
      <c r="C2160" s="371">
        <v>2023</v>
      </c>
      <c r="D2160" s="371" t="s">
        <v>8</v>
      </c>
      <c r="E2160" s="371">
        <v>32</v>
      </c>
    </row>
    <row r="2161" spans="1:5">
      <c r="A2161" s="371">
        <v>47</v>
      </c>
      <c r="B2161" s="371" t="s">
        <v>94</v>
      </c>
      <c r="C2161" s="371">
        <v>2023</v>
      </c>
      <c r="D2161" s="371" t="s">
        <v>8</v>
      </c>
      <c r="E2161" s="371">
        <v>22</v>
      </c>
    </row>
    <row r="2162" spans="1:5">
      <c r="A2162" s="371">
        <v>50</v>
      </c>
      <c r="B2162" s="371" t="s">
        <v>95</v>
      </c>
      <c r="C2162" s="371">
        <v>2023</v>
      </c>
      <c r="D2162" s="371" t="s">
        <v>8</v>
      </c>
      <c r="E2162" s="371">
        <v>13</v>
      </c>
    </row>
    <row r="2163" spans="1:5">
      <c r="A2163" s="371">
        <v>52</v>
      </c>
      <c r="B2163" s="371" t="s">
        <v>96</v>
      </c>
      <c r="C2163" s="371">
        <v>2023</v>
      </c>
      <c r="D2163" s="371" t="s">
        <v>8</v>
      </c>
      <c r="E2163" s="371">
        <v>24</v>
      </c>
    </row>
    <row r="2164" spans="1:5">
      <c r="A2164" s="371">
        <v>54</v>
      </c>
      <c r="B2164" s="371" t="s">
        <v>97</v>
      </c>
      <c r="C2164" s="371">
        <v>2023</v>
      </c>
      <c r="D2164" s="371" t="s">
        <v>8</v>
      </c>
      <c r="E2164" s="371">
        <v>23</v>
      </c>
    </row>
    <row r="2165" spans="1:5">
      <c r="A2165" s="371">
        <v>63</v>
      </c>
      <c r="B2165" s="371" t="s">
        <v>98</v>
      </c>
      <c r="C2165" s="371">
        <v>2023</v>
      </c>
      <c r="D2165" s="371" t="s">
        <v>8</v>
      </c>
      <c r="E2165" s="371">
        <v>8</v>
      </c>
    </row>
    <row r="2166" spans="1:5">
      <c r="A2166" s="371">
        <v>66</v>
      </c>
      <c r="B2166" s="371" t="s">
        <v>99</v>
      </c>
      <c r="C2166" s="371">
        <v>2023</v>
      </c>
      <c r="D2166" s="371" t="s">
        <v>8</v>
      </c>
      <c r="E2166" s="371">
        <v>6</v>
      </c>
    </row>
    <row r="2167" spans="1:5">
      <c r="A2167" s="371">
        <v>68</v>
      </c>
      <c r="B2167" s="371" t="s">
        <v>100</v>
      </c>
      <c r="C2167" s="371">
        <v>2023</v>
      </c>
      <c r="D2167" s="371" t="s">
        <v>8</v>
      </c>
      <c r="E2167" s="371">
        <v>7</v>
      </c>
    </row>
    <row r="2168" spans="1:5">
      <c r="A2168" s="371">
        <v>70</v>
      </c>
      <c r="B2168" s="371" t="s">
        <v>101</v>
      </c>
      <c r="C2168" s="371">
        <v>2023</v>
      </c>
      <c r="D2168" s="371" t="s">
        <v>8</v>
      </c>
      <c r="E2168" s="371">
        <v>21</v>
      </c>
    </row>
    <row r="2169" spans="1:5">
      <c r="A2169" s="371">
        <v>73</v>
      </c>
      <c r="B2169" s="371" t="s">
        <v>102</v>
      </c>
      <c r="C2169" s="371">
        <v>2023</v>
      </c>
      <c r="D2169" s="371" t="s">
        <v>8</v>
      </c>
      <c r="E2169" s="371">
        <v>4</v>
      </c>
    </row>
    <row r="2170" spans="1:5">
      <c r="A2170" s="371">
        <v>76</v>
      </c>
      <c r="B2170" s="371" t="s">
        <v>103</v>
      </c>
      <c r="C2170" s="371">
        <v>2023</v>
      </c>
      <c r="D2170" s="371" t="s">
        <v>8</v>
      </c>
      <c r="E2170" s="371">
        <v>9</v>
      </c>
    </row>
    <row r="2171" spans="1:5">
      <c r="A2171" s="371">
        <v>81</v>
      </c>
      <c r="B2171" s="371" t="s">
        <v>104</v>
      </c>
      <c r="C2171" s="371">
        <v>2023</v>
      </c>
      <c r="D2171" s="371" t="s">
        <v>8</v>
      </c>
      <c r="E2171" s="371">
        <v>30</v>
      </c>
    </row>
    <row r="2172" spans="1:5">
      <c r="A2172" s="371">
        <v>85</v>
      </c>
      <c r="B2172" s="371" t="s">
        <v>105</v>
      </c>
      <c r="C2172" s="371">
        <v>2023</v>
      </c>
      <c r="D2172" s="371" t="s">
        <v>8</v>
      </c>
      <c r="E2172" s="371">
        <v>5</v>
      </c>
    </row>
    <row r="2173" spans="1:5">
      <c r="A2173" s="371">
        <v>86</v>
      </c>
      <c r="B2173" s="371" t="s">
        <v>106</v>
      </c>
      <c r="C2173" s="371">
        <v>2023</v>
      </c>
      <c r="D2173" s="371" t="s">
        <v>8</v>
      </c>
      <c r="E2173" s="371">
        <v>18</v>
      </c>
    </row>
    <row r="2174" spans="1:5">
      <c r="A2174" s="371">
        <v>88</v>
      </c>
      <c r="B2174" s="371" t="s">
        <v>107</v>
      </c>
      <c r="C2174" s="371">
        <v>2023</v>
      </c>
      <c r="D2174" s="371" t="s">
        <v>8</v>
      </c>
      <c r="E2174" s="371">
        <v>1</v>
      </c>
    </row>
    <row r="2175" spans="1:5">
      <c r="A2175" s="371">
        <v>91</v>
      </c>
      <c r="B2175" s="371" t="s">
        <v>108</v>
      </c>
      <c r="C2175" s="371">
        <v>2023</v>
      </c>
      <c r="D2175" s="371" t="s">
        <v>8</v>
      </c>
      <c r="E2175" s="371">
        <v>28</v>
      </c>
    </row>
    <row r="2176" spans="1:5">
      <c r="A2176" s="371">
        <v>94</v>
      </c>
      <c r="B2176" s="371" t="s">
        <v>109</v>
      </c>
      <c r="C2176" s="371">
        <v>2023</v>
      </c>
      <c r="D2176" s="371" t="s">
        <v>8</v>
      </c>
      <c r="E2176" s="371">
        <v>16</v>
      </c>
    </row>
    <row r="2177" spans="1:5">
      <c r="A2177" s="371">
        <v>95</v>
      </c>
      <c r="B2177" s="371" t="s">
        <v>110</v>
      </c>
      <c r="C2177" s="371">
        <v>2023</v>
      </c>
      <c r="D2177" s="371" t="s">
        <v>8</v>
      </c>
      <c r="E2177" s="371">
        <v>25</v>
      </c>
    </row>
    <row r="2178" spans="1:5">
      <c r="A2178" s="371">
        <v>97</v>
      </c>
      <c r="B2178" s="371" t="s">
        <v>111</v>
      </c>
      <c r="C2178" s="371">
        <v>2023</v>
      </c>
      <c r="D2178" s="371" t="s">
        <v>8</v>
      </c>
      <c r="E2178" s="371">
        <v>31</v>
      </c>
    </row>
    <row r="2179" spans="1:5">
      <c r="A2179" s="371">
        <v>99</v>
      </c>
      <c r="B2179" s="371" t="s">
        <v>112</v>
      </c>
      <c r="C2179" s="371">
        <v>2023</v>
      </c>
      <c r="D2179" s="371" t="s">
        <v>8</v>
      </c>
      <c r="E2179" s="371">
        <v>33</v>
      </c>
    </row>
    <row r="2180" spans="1:5">
      <c r="A2180" s="371">
        <v>5</v>
      </c>
      <c r="B2180" s="371" t="s">
        <v>79</v>
      </c>
      <c r="C2180" s="371">
        <v>2024</v>
      </c>
      <c r="D2180" s="371" t="s">
        <v>9</v>
      </c>
      <c r="E2180" s="371">
        <v>16</v>
      </c>
    </row>
    <row r="2181" spans="1:5">
      <c r="A2181" s="371">
        <v>8</v>
      </c>
      <c r="B2181" s="371" t="s">
        <v>81</v>
      </c>
      <c r="C2181" s="371">
        <v>2024</v>
      </c>
      <c r="D2181" s="371" t="s">
        <v>9</v>
      </c>
      <c r="E2181" s="371">
        <v>6</v>
      </c>
    </row>
    <row r="2182" spans="1:5">
      <c r="A2182" s="371">
        <v>11</v>
      </c>
      <c r="B2182" s="371" t="s">
        <v>82</v>
      </c>
      <c r="C2182" s="371">
        <v>2024</v>
      </c>
      <c r="D2182" s="371" t="s">
        <v>9</v>
      </c>
      <c r="E2182" s="371">
        <v>4</v>
      </c>
    </row>
    <row r="2183" spans="1:5">
      <c r="A2183" s="371">
        <v>13</v>
      </c>
      <c r="B2183" s="371" t="s">
        <v>83</v>
      </c>
      <c r="C2183" s="371">
        <v>2024</v>
      </c>
      <c r="D2183" s="371" t="s">
        <v>9</v>
      </c>
      <c r="E2183" s="371">
        <v>17</v>
      </c>
    </row>
    <row r="2184" spans="1:5">
      <c r="A2184" s="371">
        <v>15</v>
      </c>
      <c r="B2184" s="371" t="s">
        <v>84</v>
      </c>
      <c r="C2184" s="371">
        <v>2024</v>
      </c>
      <c r="D2184" s="371" t="s">
        <v>9</v>
      </c>
      <c r="E2184" s="371">
        <v>13</v>
      </c>
    </row>
    <row r="2185" spans="1:5">
      <c r="A2185" s="371">
        <v>17</v>
      </c>
      <c r="B2185" s="371" t="s">
        <v>85</v>
      </c>
      <c r="C2185" s="371">
        <v>2024</v>
      </c>
      <c r="D2185" s="371" t="s">
        <v>9</v>
      </c>
      <c r="E2185" s="371">
        <v>8</v>
      </c>
    </row>
    <row r="2186" spans="1:5">
      <c r="A2186" s="371">
        <v>18</v>
      </c>
      <c r="B2186" s="371" t="s">
        <v>86</v>
      </c>
      <c r="C2186" s="371">
        <v>2024</v>
      </c>
      <c r="D2186" s="371" t="s">
        <v>9</v>
      </c>
      <c r="E2186" s="371">
        <v>28</v>
      </c>
    </row>
    <row r="2187" spans="1:5">
      <c r="A2187" s="371">
        <v>19</v>
      </c>
      <c r="B2187" s="371" t="s">
        <v>87</v>
      </c>
      <c r="C2187" s="371">
        <v>2024</v>
      </c>
      <c r="D2187" s="371" t="s">
        <v>9</v>
      </c>
      <c r="E2187" s="371">
        <v>15</v>
      </c>
    </row>
    <row r="2188" spans="1:5">
      <c r="A2188" s="371">
        <v>20</v>
      </c>
      <c r="B2188" s="371" t="s">
        <v>88</v>
      </c>
      <c r="C2188" s="371">
        <v>2024</v>
      </c>
      <c r="D2188" s="371" t="s">
        <v>9</v>
      </c>
      <c r="E2188" s="371">
        <v>21</v>
      </c>
    </row>
    <row r="2189" spans="1:5">
      <c r="A2189" s="371">
        <v>23</v>
      </c>
      <c r="B2189" s="371" t="s">
        <v>89</v>
      </c>
      <c r="C2189" s="371">
        <v>2024</v>
      </c>
      <c r="D2189" s="371" t="s">
        <v>9</v>
      </c>
      <c r="E2189" s="371">
        <v>14</v>
      </c>
    </row>
    <row r="2190" spans="1:5">
      <c r="A2190" s="371">
        <v>25</v>
      </c>
      <c r="B2190" s="371" t="s">
        <v>90</v>
      </c>
      <c r="C2190" s="371">
        <v>2024</v>
      </c>
      <c r="D2190" s="371" t="s">
        <v>9</v>
      </c>
      <c r="E2190" s="371">
        <v>7</v>
      </c>
    </row>
    <row r="2191" spans="1:5">
      <c r="A2191" s="371">
        <v>27</v>
      </c>
      <c r="B2191" s="371" t="s">
        <v>91</v>
      </c>
      <c r="C2191" s="371">
        <v>2024</v>
      </c>
      <c r="D2191" s="371" t="s">
        <v>9</v>
      </c>
      <c r="E2191" s="371">
        <v>27</v>
      </c>
    </row>
    <row r="2192" spans="1:5">
      <c r="A2192" s="371">
        <v>41</v>
      </c>
      <c r="B2192" s="371" t="s">
        <v>92</v>
      </c>
      <c r="C2192" s="371">
        <v>2024</v>
      </c>
      <c r="D2192" s="371" t="s">
        <v>9</v>
      </c>
      <c r="E2192" s="371">
        <v>26</v>
      </c>
    </row>
    <row r="2193" spans="1:5">
      <c r="A2193" s="371">
        <v>44</v>
      </c>
      <c r="B2193" s="371" t="s">
        <v>93</v>
      </c>
      <c r="C2193" s="371">
        <v>2024</v>
      </c>
      <c r="D2193" s="371" t="s">
        <v>9</v>
      </c>
      <c r="E2193" s="371">
        <v>29</v>
      </c>
    </row>
    <row r="2194" spans="1:5">
      <c r="A2194" s="371">
        <v>47</v>
      </c>
      <c r="B2194" s="371" t="s">
        <v>94</v>
      </c>
      <c r="C2194" s="371">
        <v>2024</v>
      </c>
      <c r="D2194" s="371" t="s">
        <v>9</v>
      </c>
      <c r="E2194" s="371">
        <v>23</v>
      </c>
    </row>
    <row r="2195" spans="1:5">
      <c r="A2195" s="371">
        <v>50</v>
      </c>
      <c r="B2195" s="371" t="s">
        <v>95</v>
      </c>
      <c r="C2195" s="371">
        <v>2024</v>
      </c>
      <c r="D2195" s="371" t="s">
        <v>9</v>
      </c>
      <c r="E2195" s="371">
        <v>18</v>
      </c>
    </row>
    <row r="2196" spans="1:5">
      <c r="A2196" s="371">
        <v>52</v>
      </c>
      <c r="B2196" s="371" t="s">
        <v>96</v>
      </c>
      <c r="C2196" s="371">
        <v>2024</v>
      </c>
      <c r="D2196" s="371" t="s">
        <v>9</v>
      </c>
      <c r="E2196" s="371">
        <v>22</v>
      </c>
    </row>
    <row r="2197" spans="1:5">
      <c r="A2197" s="371">
        <v>54</v>
      </c>
      <c r="B2197" s="371" t="s">
        <v>97</v>
      </c>
      <c r="C2197" s="371">
        <v>2024</v>
      </c>
      <c r="D2197" s="371" t="s">
        <v>9</v>
      </c>
      <c r="E2197" s="371">
        <v>20</v>
      </c>
    </row>
    <row r="2198" spans="1:5">
      <c r="A2198" s="371">
        <v>63</v>
      </c>
      <c r="B2198" s="371" t="s">
        <v>98</v>
      </c>
      <c r="C2198" s="371">
        <v>2024</v>
      </c>
      <c r="D2198" s="371" t="s">
        <v>9</v>
      </c>
      <c r="E2198" s="371">
        <v>3</v>
      </c>
    </row>
    <row r="2199" spans="1:5">
      <c r="A2199" s="371">
        <v>66</v>
      </c>
      <c r="B2199" s="371" t="s">
        <v>99</v>
      </c>
      <c r="C2199" s="371">
        <v>2024</v>
      </c>
      <c r="D2199" s="371" t="s">
        <v>9</v>
      </c>
      <c r="E2199" s="371">
        <v>5</v>
      </c>
    </row>
    <row r="2200" spans="1:5">
      <c r="A2200" s="371">
        <v>68</v>
      </c>
      <c r="B2200" s="371" t="s">
        <v>100</v>
      </c>
      <c r="C2200" s="371">
        <v>2024</v>
      </c>
      <c r="D2200" s="371" t="s">
        <v>9</v>
      </c>
      <c r="E2200" s="371">
        <v>11</v>
      </c>
    </row>
    <row r="2201" spans="1:5">
      <c r="A2201" s="371">
        <v>70</v>
      </c>
      <c r="B2201" s="371" t="s">
        <v>101</v>
      </c>
      <c r="C2201" s="371">
        <v>2024</v>
      </c>
      <c r="D2201" s="371" t="s">
        <v>9</v>
      </c>
      <c r="E2201" s="371">
        <v>19</v>
      </c>
    </row>
    <row r="2202" spans="1:5">
      <c r="A2202" s="371">
        <v>73</v>
      </c>
      <c r="B2202" s="371" t="s">
        <v>102</v>
      </c>
      <c r="C2202" s="371">
        <v>2024</v>
      </c>
      <c r="D2202" s="371" t="s">
        <v>9</v>
      </c>
      <c r="E2202" s="371">
        <v>10</v>
      </c>
    </row>
    <row r="2203" spans="1:5">
      <c r="A2203" s="371">
        <v>76</v>
      </c>
      <c r="B2203" s="371" t="s">
        <v>103</v>
      </c>
      <c r="C2203" s="371">
        <v>2024</v>
      </c>
      <c r="D2203" s="371" t="s">
        <v>9</v>
      </c>
      <c r="E2203" s="371">
        <v>9</v>
      </c>
    </row>
    <row r="2204" spans="1:5">
      <c r="A2204" s="371">
        <v>81</v>
      </c>
      <c r="B2204" s="371" t="s">
        <v>104</v>
      </c>
      <c r="C2204" s="371">
        <v>2024</v>
      </c>
      <c r="D2204" s="371" t="s">
        <v>9</v>
      </c>
      <c r="E2204" s="371">
        <v>25</v>
      </c>
    </row>
    <row r="2205" spans="1:5">
      <c r="A2205" s="371">
        <v>85</v>
      </c>
      <c r="B2205" s="371" t="s">
        <v>105</v>
      </c>
      <c r="C2205" s="371">
        <v>2024</v>
      </c>
      <c r="D2205" s="371" t="s">
        <v>9</v>
      </c>
      <c r="E2205" s="371">
        <v>12</v>
      </c>
    </row>
    <row r="2206" spans="1:5">
      <c r="A2206" s="371">
        <v>86</v>
      </c>
      <c r="B2206" s="371" t="s">
        <v>106</v>
      </c>
      <c r="C2206" s="371">
        <v>2024</v>
      </c>
      <c r="D2206" s="371" t="s">
        <v>9</v>
      </c>
      <c r="E2206" s="371">
        <v>24</v>
      </c>
    </row>
    <row r="2207" spans="1:5">
      <c r="A2207" s="371">
        <v>88</v>
      </c>
      <c r="B2207" s="371" t="s">
        <v>107</v>
      </c>
      <c r="C2207" s="371">
        <v>2024</v>
      </c>
      <c r="D2207" s="371" t="s">
        <v>9</v>
      </c>
      <c r="E2207" s="371">
        <v>1</v>
      </c>
    </row>
    <row r="2208" spans="1:5">
      <c r="A2208" s="371">
        <v>91</v>
      </c>
      <c r="B2208" s="371" t="s">
        <v>108</v>
      </c>
      <c r="C2208" s="371">
        <v>2024</v>
      </c>
      <c r="D2208" s="371" t="s">
        <v>9</v>
      </c>
      <c r="E2208" s="371">
        <v>30</v>
      </c>
    </row>
    <row r="2209" spans="1:5">
      <c r="A2209" s="371">
        <v>94</v>
      </c>
      <c r="B2209" s="371" t="s">
        <v>109</v>
      </c>
      <c r="C2209" s="371">
        <v>2024</v>
      </c>
      <c r="D2209" s="371" t="s">
        <v>9</v>
      </c>
      <c r="E2209" s="371">
        <v>33</v>
      </c>
    </row>
    <row r="2210" spans="1:5">
      <c r="A2210" s="371">
        <v>95</v>
      </c>
      <c r="B2210" s="371" t="s">
        <v>110</v>
      </c>
      <c r="C2210" s="371">
        <v>2024</v>
      </c>
      <c r="D2210" s="371" t="s">
        <v>9</v>
      </c>
      <c r="E2210" s="371">
        <v>31</v>
      </c>
    </row>
    <row r="2211" spans="1:5">
      <c r="A2211" s="371">
        <v>97</v>
      </c>
      <c r="B2211" s="371" t="s">
        <v>111</v>
      </c>
      <c r="C2211" s="371">
        <v>2024</v>
      </c>
      <c r="D2211" s="371" t="s">
        <v>9</v>
      </c>
      <c r="E2211" s="371">
        <v>2</v>
      </c>
    </row>
    <row r="2212" spans="1:5">
      <c r="A2212" s="371">
        <v>99</v>
      </c>
      <c r="B2212" s="371" t="s">
        <v>112</v>
      </c>
      <c r="C2212" s="371">
        <v>2024</v>
      </c>
      <c r="D2212" s="371" t="s">
        <v>9</v>
      </c>
      <c r="E2212" s="371">
        <v>32</v>
      </c>
    </row>
    <row r="2213" spans="1:5">
      <c r="A2213" s="371">
        <v>5</v>
      </c>
      <c r="B2213" s="371" t="s">
        <v>79</v>
      </c>
      <c r="C2213" s="371">
        <v>2023</v>
      </c>
      <c r="D2213" s="371" t="s">
        <v>9</v>
      </c>
      <c r="E2213" s="371">
        <v>13</v>
      </c>
    </row>
    <row r="2214" spans="1:5">
      <c r="A2214" s="371">
        <v>8</v>
      </c>
      <c r="B2214" s="371" t="s">
        <v>81</v>
      </c>
      <c r="C2214" s="371">
        <v>2023</v>
      </c>
      <c r="D2214" s="371" t="s">
        <v>9</v>
      </c>
      <c r="E2214" s="371">
        <v>3</v>
      </c>
    </row>
    <row r="2215" spans="1:5">
      <c r="A2215" s="371">
        <v>11</v>
      </c>
      <c r="B2215" s="371" t="s">
        <v>82</v>
      </c>
      <c r="C2215" s="371">
        <v>2023</v>
      </c>
      <c r="D2215" s="371" t="s">
        <v>9</v>
      </c>
      <c r="E2215" s="371">
        <v>2</v>
      </c>
    </row>
    <row r="2216" spans="1:5">
      <c r="A2216" s="371">
        <v>13</v>
      </c>
      <c r="B2216" s="371" t="s">
        <v>83</v>
      </c>
      <c r="C2216" s="371">
        <v>2023</v>
      </c>
      <c r="D2216" s="371" t="s">
        <v>9</v>
      </c>
      <c r="E2216" s="371">
        <v>11</v>
      </c>
    </row>
    <row r="2217" spans="1:5">
      <c r="A2217" s="371">
        <v>15</v>
      </c>
      <c r="B2217" s="371" t="s">
        <v>84</v>
      </c>
      <c r="C2217" s="371">
        <v>2023</v>
      </c>
      <c r="D2217" s="371" t="s">
        <v>9</v>
      </c>
      <c r="E2217" s="371">
        <v>14</v>
      </c>
    </row>
    <row r="2218" spans="1:5">
      <c r="A2218" s="371">
        <v>17</v>
      </c>
      <c r="B2218" s="371" t="s">
        <v>85</v>
      </c>
      <c r="C2218" s="371">
        <v>2023</v>
      </c>
      <c r="D2218" s="371" t="s">
        <v>9</v>
      </c>
      <c r="E2218" s="371">
        <v>6</v>
      </c>
    </row>
    <row r="2219" spans="1:5">
      <c r="A2219" s="371">
        <v>18</v>
      </c>
      <c r="B2219" s="371" t="s">
        <v>86</v>
      </c>
      <c r="C2219" s="371">
        <v>2023</v>
      </c>
      <c r="D2219" s="371" t="s">
        <v>9</v>
      </c>
      <c r="E2219" s="371">
        <v>28</v>
      </c>
    </row>
    <row r="2220" spans="1:5">
      <c r="A2220" s="371">
        <v>19</v>
      </c>
      <c r="B2220" s="371" t="s">
        <v>87</v>
      </c>
      <c r="C2220" s="371">
        <v>2023</v>
      </c>
      <c r="D2220" s="371" t="s">
        <v>9</v>
      </c>
      <c r="E2220" s="371">
        <v>21</v>
      </c>
    </row>
    <row r="2221" spans="1:5">
      <c r="A2221" s="371">
        <v>20</v>
      </c>
      <c r="B2221" s="371" t="s">
        <v>88</v>
      </c>
      <c r="C2221" s="371">
        <v>2023</v>
      </c>
      <c r="D2221" s="371" t="s">
        <v>9</v>
      </c>
      <c r="E2221" s="371">
        <v>22</v>
      </c>
    </row>
    <row r="2222" spans="1:5">
      <c r="A2222" s="371">
        <v>23</v>
      </c>
      <c r="B2222" s="371" t="s">
        <v>89</v>
      </c>
      <c r="C2222" s="371">
        <v>2023</v>
      </c>
      <c r="D2222" s="371" t="s">
        <v>9</v>
      </c>
      <c r="E2222" s="371">
        <v>15</v>
      </c>
    </row>
    <row r="2223" spans="1:5">
      <c r="A2223" s="371">
        <v>25</v>
      </c>
      <c r="B2223" s="371" t="s">
        <v>90</v>
      </c>
      <c r="C2223" s="371">
        <v>2023</v>
      </c>
      <c r="D2223" s="371" t="s">
        <v>9</v>
      </c>
      <c r="E2223" s="371">
        <v>8</v>
      </c>
    </row>
    <row r="2224" spans="1:5">
      <c r="A2224" s="371">
        <v>27</v>
      </c>
      <c r="B2224" s="371" t="s">
        <v>91</v>
      </c>
      <c r="C2224" s="371">
        <v>2023</v>
      </c>
      <c r="D2224" s="371" t="s">
        <v>9</v>
      </c>
      <c r="E2224" s="371">
        <v>29</v>
      </c>
    </row>
    <row r="2225" spans="1:5">
      <c r="A2225" s="371">
        <v>41</v>
      </c>
      <c r="B2225" s="371" t="s">
        <v>92</v>
      </c>
      <c r="C2225" s="371">
        <v>2023</v>
      </c>
      <c r="D2225" s="371" t="s">
        <v>9</v>
      </c>
      <c r="E2225" s="371">
        <v>23</v>
      </c>
    </row>
    <row r="2226" spans="1:5">
      <c r="A2226" s="371">
        <v>44</v>
      </c>
      <c r="B2226" s="371" t="s">
        <v>93</v>
      </c>
      <c r="C2226" s="371">
        <v>2023</v>
      </c>
      <c r="D2226" s="371" t="s">
        <v>9</v>
      </c>
      <c r="E2226" s="371">
        <v>30</v>
      </c>
    </row>
    <row r="2227" spans="1:5">
      <c r="A2227" s="371">
        <v>47</v>
      </c>
      <c r="B2227" s="371" t="s">
        <v>94</v>
      </c>
      <c r="C2227" s="371">
        <v>2023</v>
      </c>
      <c r="D2227" s="371" t="s">
        <v>9</v>
      </c>
      <c r="E2227" s="371">
        <v>20</v>
      </c>
    </row>
    <row r="2228" spans="1:5">
      <c r="A2228" s="371">
        <v>50</v>
      </c>
      <c r="B2228" s="371" t="s">
        <v>95</v>
      </c>
      <c r="C2228" s="371">
        <v>2023</v>
      </c>
      <c r="D2228" s="371" t="s">
        <v>9</v>
      </c>
      <c r="E2228" s="371">
        <v>17</v>
      </c>
    </row>
    <row r="2229" spans="1:5">
      <c r="A2229" s="371">
        <v>52</v>
      </c>
      <c r="B2229" s="371" t="s">
        <v>96</v>
      </c>
      <c r="C2229" s="371">
        <v>2023</v>
      </c>
      <c r="D2229" s="371" t="s">
        <v>9</v>
      </c>
      <c r="E2229" s="371">
        <v>19</v>
      </c>
    </row>
    <row r="2230" spans="1:5">
      <c r="A2230" s="371">
        <v>54</v>
      </c>
      <c r="B2230" s="371" t="s">
        <v>97</v>
      </c>
      <c r="C2230" s="371">
        <v>2023</v>
      </c>
      <c r="D2230" s="371" t="s">
        <v>9</v>
      </c>
      <c r="E2230" s="371">
        <v>16</v>
      </c>
    </row>
    <row r="2231" spans="1:5">
      <c r="A2231" s="371">
        <v>63</v>
      </c>
      <c r="B2231" s="371" t="s">
        <v>98</v>
      </c>
      <c r="C2231" s="371">
        <v>2023</v>
      </c>
      <c r="D2231" s="371" t="s">
        <v>9</v>
      </c>
      <c r="E2231" s="371">
        <v>4</v>
      </c>
    </row>
    <row r="2232" spans="1:5">
      <c r="A2232" s="371">
        <v>66</v>
      </c>
      <c r="B2232" s="371" t="s">
        <v>99</v>
      </c>
      <c r="C2232" s="371">
        <v>2023</v>
      </c>
      <c r="D2232" s="371" t="s">
        <v>9</v>
      </c>
      <c r="E2232" s="371">
        <v>1</v>
      </c>
    </row>
    <row r="2233" spans="1:5">
      <c r="A2233" s="371">
        <v>68</v>
      </c>
      <c r="B2233" s="371" t="s">
        <v>100</v>
      </c>
      <c r="C2233" s="371">
        <v>2023</v>
      </c>
      <c r="D2233" s="371" t="s">
        <v>9</v>
      </c>
      <c r="E2233" s="371">
        <v>10</v>
      </c>
    </row>
    <row r="2234" spans="1:5">
      <c r="A2234" s="371">
        <v>70</v>
      </c>
      <c r="B2234" s="371" t="s">
        <v>101</v>
      </c>
      <c r="C2234" s="371">
        <v>2023</v>
      </c>
      <c r="D2234" s="371" t="s">
        <v>9</v>
      </c>
      <c r="E2234" s="371">
        <v>18</v>
      </c>
    </row>
    <row r="2235" spans="1:5">
      <c r="A2235" s="371">
        <v>73</v>
      </c>
      <c r="B2235" s="371" t="s">
        <v>102</v>
      </c>
      <c r="C2235" s="371">
        <v>2023</v>
      </c>
      <c r="D2235" s="371" t="s">
        <v>9</v>
      </c>
      <c r="E2235" s="371">
        <v>9</v>
      </c>
    </row>
    <row r="2236" spans="1:5">
      <c r="A2236" s="371">
        <v>76</v>
      </c>
      <c r="B2236" s="371" t="s">
        <v>103</v>
      </c>
      <c r="C2236" s="371">
        <v>2023</v>
      </c>
      <c r="D2236" s="371" t="s">
        <v>9</v>
      </c>
      <c r="E2236" s="371">
        <v>7</v>
      </c>
    </row>
    <row r="2237" spans="1:5">
      <c r="A2237" s="371">
        <v>81</v>
      </c>
      <c r="B2237" s="371" t="s">
        <v>104</v>
      </c>
      <c r="C2237" s="371">
        <v>2023</v>
      </c>
      <c r="D2237" s="371" t="s">
        <v>9</v>
      </c>
      <c r="E2237" s="371">
        <v>24</v>
      </c>
    </row>
    <row r="2238" spans="1:5">
      <c r="A2238" s="371">
        <v>85</v>
      </c>
      <c r="B2238" s="371" t="s">
        <v>105</v>
      </c>
      <c r="C2238" s="371">
        <v>2023</v>
      </c>
      <c r="D2238" s="371" t="s">
        <v>9</v>
      </c>
      <c r="E2238" s="371">
        <v>12</v>
      </c>
    </row>
    <row r="2239" spans="1:5">
      <c r="A2239" s="371">
        <v>86</v>
      </c>
      <c r="B2239" s="371" t="s">
        <v>106</v>
      </c>
      <c r="C2239" s="371">
        <v>2023</v>
      </c>
      <c r="D2239" s="371" t="s">
        <v>9</v>
      </c>
      <c r="E2239" s="371">
        <v>25</v>
      </c>
    </row>
    <row r="2240" spans="1:5">
      <c r="A2240" s="371">
        <v>88</v>
      </c>
      <c r="B2240" s="371" t="s">
        <v>107</v>
      </c>
      <c r="C2240" s="371">
        <v>2023</v>
      </c>
      <c r="D2240" s="371" t="s">
        <v>9</v>
      </c>
      <c r="E2240" s="371">
        <v>5</v>
      </c>
    </row>
    <row r="2241" spans="1:5">
      <c r="A2241" s="371">
        <v>91</v>
      </c>
      <c r="B2241" s="371" t="s">
        <v>108</v>
      </c>
      <c r="C2241" s="371">
        <v>2023</v>
      </c>
      <c r="D2241" s="371" t="s">
        <v>9</v>
      </c>
      <c r="E2241" s="371">
        <v>27</v>
      </c>
    </row>
    <row r="2242" spans="1:5">
      <c r="A2242" s="371">
        <v>94</v>
      </c>
      <c r="B2242" s="371" t="s">
        <v>109</v>
      </c>
      <c r="C2242" s="371">
        <v>2023</v>
      </c>
      <c r="D2242" s="371" t="s">
        <v>9</v>
      </c>
      <c r="E2242" s="371">
        <v>33</v>
      </c>
    </row>
    <row r="2243" spans="1:5">
      <c r="A2243" s="371">
        <v>95</v>
      </c>
      <c r="B2243" s="371" t="s">
        <v>110</v>
      </c>
      <c r="C2243" s="371">
        <v>2023</v>
      </c>
      <c r="D2243" s="371" t="s">
        <v>9</v>
      </c>
      <c r="E2243" s="371">
        <v>31</v>
      </c>
    </row>
    <row r="2244" spans="1:5">
      <c r="A2244" s="371">
        <v>97</v>
      </c>
      <c r="B2244" s="371" t="s">
        <v>111</v>
      </c>
      <c r="C2244" s="371">
        <v>2023</v>
      </c>
      <c r="D2244" s="371" t="s">
        <v>9</v>
      </c>
      <c r="E2244" s="371">
        <v>26</v>
      </c>
    </row>
    <row r="2245" spans="1:5">
      <c r="A2245" s="371">
        <v>99</v>
      </c>
      <c r="B2245" s="371" t="s">
        <v>112</v>
      </c>
      <c r="C2245" s="371">
        <v>2023</v>
      </c>
      <c r="D2245" s="371" t="s">
        <v>9</v>
      </c>
      <c r="E2245" s="371">
        <v>32</v>
      </c>
    </row>
    <row r="2246" spans="1:5">
      <c r="A2246" s="371">
        <v>5</v>
      </c>
      <c r="B2246" s="371" t="s">
        <v>79</v>
      </c>
      <c r="C2246" s="371">
        <v>2024</v>
      </c>
      <c r="D2246" s="371" t="s">
        <v>10</v>
      </c>
      <c r="E2246" s="371">
        <v>16</v>
      </c>
    </row>
    <row r="2247" spans="1:5">
      <c r="A2247" s="371">
        <v>8</v>
      </c>
      <c r="B2247" s="371" t="s">
        <v>81</v>
      </c>
      <c r="C2247" s="371">
        <v>2024</v>
      </c>
      <c r="D2247" s="371" t="s">
        <v>10</v>
      </c>
      <c r="E2247" s="371">
        <v>9</v>
      </c>
    </row>
    <row r="2248" spans="1:5">
      <c r="A2248" s="371">
        <v>11</v>
      </c>
      <c r="B2248" s="371" t="s">
        <v>82</v>
      </c>
      <c r="C2248" s="371">
        <v>2024</v>
      </c>
      <c r="D2248" s="371" t="s">
        <v>10</v>
      </c>
      <c r="E2248" s="371">
        <v>6</v>
      </c>
    </row>
    <row r="2249" spans="1:5">
      <c r="A2249" s="371">
        <v>13</v>
      </c>
      <c r="B2249" s="371" t="s">
        <v>83</v>
      </c>
      <c r="C2249" s="371">
        <v>2024</v>
      </c>
      <c r="D2249" s="371" t="s">
        <v>10</v>
      </c>
      <c r="E2249" s="371">
        <v>13</v>
      </c>
    </row>
    <row r="2250" spans="1:5">
      <c r="A2250" s="371">
        <v>15</v>
      </c>
      <c r="B2250" s="371" t="s">
        <v>84</v>
      </c>
      <c r="C2250" s="371">
        <v>2024</v>
      </c>
      <c r="D2250" s="371" t="s">
        <v>10</v>
      </c>
      <c r="E2250" s="371">
        <v>21</v>
      </c>
    </row>
    <row r="2251" spans="1:5">
      <c r="A2251" s="371">
        <v>17</v>
      </c>
      <c r="B2251" s="371" t="s">
        <v>85</v>
      </c>
      <c r="C2251" s="371">
        <v>2024</v>
      </c>
      <c r="D2251" s="371" t="s">
        <v>10</v>
      </c>
      <c r="E2251" s="371">
        <v>15</v>
      </c>
    </row>
    <row r="2252" spans="1:5">
      <c r="A2252" s="371">
        <v>18</v>
      </c>
      <c r="B2252" s="371" t="s">
        <v>86</v>
      </c>
      <c r="C2252" s="371">
        <v>2024</v>
      </c>
      <c r="D2252" s="371" t="s">
        <v>10</v>
      </c>
      <c r="E2252" s="371">
        <v>29</v>
      </c>
    </row>
    <row r="2253" spans="1:5">
      <c r="A2253" s="371">
        <v>19</v>
      </c>
      <c r="B2253" s="371" t="s">
        <v>87</v>
      </c>
      <c r="C2253" s="371">
        <v>2024</v>
      </c>
      <c r="D2253" s="371" t="s">
        <v>10</v>
      </c>
      <c r="E2253" s="371">
        <v>10</v>
      </c>
    </row>
    <row r="2254" spans="1:5">
      <c r="A2254" s="371">
        <v>20</v>
      </c>
      <c r="B2254" s="371" t="s">
        <v>88</v>
      </c>
      <c r="C2254" s="371">
        <v>2024</v>
      </c>
      <c r="D2254" s="371" t="s">
        <v>10</v>
      </c>
      <c r="E2254" s="371">
        <v>4</v>
      </c>
    </row>
    <row r="2255" spans="1:5">
      <c r="A2255" s="371">
        <v>23</v>
      </c>
      <c r="B2255" s="371" t="s">
        <v>89</v>
      </c>
      <c r="C2255" s="371">
        <v>2024</v>
      </c>
      <c r="D2255" s="371" t="s">
        <v>10</v>
      </c>
      <c r="E2255" s="371">
        <v>2</v>
      </c>
    </row>
    <row r="2256" spans="1:5">
      <c r="A2256" s="371">
        <v>25</v>
      </c>
      <c r="B2256" s="371" t="s">
        <v>90</v>
      </c>
      <c r="C2256" s="371">
        <v>2024</v>
      </c>
      <c r="D2256" s="371" t="s">
        <v>10</v>
      </c>
      <c r="E2256" s="371">
        <v>17</v>
      </c>
    </row>
    <row r="2257" spans="1:5">
      <c r="A2257" s="371">
        <v>27</v>
      </c>
      <c r="B2257" s="371" t="s">
        <v>91</v>
      </c>
      <c r="C2257" s="371">
        <v>2024</v>
      </c>
      <c r="D2257" s="371" t="s">
        <v>10</v>
      </c>
      <c r="E2257" s="371">
        <v>26</v>
      </c>
    </row>
    <row r="2258" spans="1:5">
      <c r="A2258" s="371">
        <v>41</v>
      </c>
      <c r="B2258" s="371" t="s">
        <v>92</v>
      </c>
      <c r="C2258" s="371">
        <v>2024</v>
      </c>
      <c r="D2258" s="371" t="s">
        <v>10</v>
      </c>
      <c r="E2258" s="371">
        <v>3</v>
      </c>
    </row>
    <row r="2259" spans="1:5">
      <c r="A2259" s="371">
        <v>44</v>
      </c>
      <c r="B2259" s="371" t="s">
        <v>93</v>
      </c>
      <c r="C2259" s="371">
        <v>2024</v>
      </c>
      <c r="D2259" s="371" t="s">
        <v>10</v>
      </c>
      <c r="E2259" s="371">
        <v>12</v>
      </c>
    </row>
    <row r="2260" spans="1:5">
      <c r="A2260" s="371">
        <v>47</v>
      </c>
      <c r="B2260" s="371" t="s">
        <v>94</v>
      </c>
      <c r="C2260" s="371">
        <v>2024</v>
      </c>
      <c r="D2260" s="371" t="s">
        <v>10</v>
      </c>
      <c r="E2260" s="371">
        <v>19</v>
      </c>
    </row>
    <row r="2261" spans="1:5">
      <c r="A2261" s="371">
        <v>50</v>
      </c>
      <c r="B2261" s="371" t="s">
        <v>95</v>
      </c>
      <c r="C2261" s="371">
        <v>2024</v>
      </c>
      <c r="D2261" s="371" t="s">
        <v>10</v>
      </c>
      <c r="E2261" s="371">
        <v>20</v>
      </c>
    </row>
    <row r="2262" spans="1:5">
      <c r="A2262" s="371">
        <v>52</v>
      </c>
      <c r="B2262" s="371" t="s">
        <v>96</v>
      </c>
      <c r="C2262" s="371">
        <v>2024</v>
      </c>
      <c r="D2262" s="371" t="s">
        <v>10</v>
      </c>
      <c r="E2262" s="371">
        <v>32</v>
      </c>
    </row>
    <row r="2263" spans="1:5">
      <c r="A2263" s="371">
        <v>54</v>
      </c>
      <c r="B2263" s="371" t="s">
        <v>97</v>
      </c>
      <c r="C2263" s="371">
        <v>2024</v>
      </c>
      <c r="D2263" s="371" t="s">
        <v>10</v>
      </c>
      <c r="E2263" s="371">
        <v>22</v>
      </c>
    </row>
    <row r="2264" spans="1:5">
      <c r="A2264" s="371">
        <v>63</v>
      </c>
      <c r="B2264" s="371" t="s">
        <v>98</v>
      </c>
      <c r="C2264" s="371">
        <v>2024</v>
      </c>
      <c r="D2264" s="371" t="s">
        <v>10</v>
      </c>
      <c r="E2264" s="371">
        <v>11</v>
      </c>
    </row>
    <row r="2265" spans="1:5">
      <c r="A2265" s="371">
        <v>66</v>
      </c>
      <c r="B2265" s="371" t="s">
        <v>99</v>
      </c>
      <c r="C2265" s="371">
        <v>2024</v>
      </c>
      <c r="D2265" s="371" t="s">
        <v>10</v>
      </c>
      <c r="E2265" s="371">
        <v>14</v>
      </c>
    </row>
    <row r="2266" spans="1:5">
      <c r="A2266" s="371">
        <v>68</v>
      </c>
      <c r="B2266" s="371" t="s">
        <v>100</v>
      </c>
      <c r="C2266" s="371">
        <v>2024</v>
      </c>
      <c r="D2266" s="371" t="s">
        <v>10</v>
      </c>
      <c r="E2266" s="371">
        <v>1</v>
      </c>
    </row>
    <row r="2267" spans="1:5">
      <c r="A2267" s="371">
        <v>70</v>
      </c>
      <c r="B2267" s="371" t="s">
        <v>101</v>
      </c>
      <c r="C2267" s="371">
        <v>2024</v>
      </c>
      <c r="D2267" s="371" t="s">
        <v>10</v>
      </c>
      <c r="E2267" s="371">
        <v>24</v>
      </c>
    </row>
    <row r="2268" spans="1:5">
      <c r="A2268" s="371">
        <v>73</v>
      </c>
      <c r="B2268" s="371" t="s">
        <v>102</v>
      </c>
      <c r="C2268" s="371">
        <v>2024</v>
      </c>
      <c r="D2268" s="371" t="s">
        <v>10</v>
      </c>
      <c r="E2268" s="371">
        <v>8</v>
      </c>
    </row>
    <row r="2269" spans="1:5">
      <c r="A2269" s="371">
        <v>76</v>
      </c>
      <c r="B2269" s="371" t="s">
        <v>103</v>
      </c>
      <c r="C2269" s="371">
        <v>2024</v>
      </c>
      <c r="D2269" s="371" t="s">
        <v>10</v>
      </c>
      <c r="E2269" s="371">
        <v>5</v>
      </c>
    </row>
    <row r="2270" spans="1:5">
      <c r="A2270" s="371">
        <v>81</v>
      </c>
      <c r="B2270" s="371" t="s">
        <v>104</v>
      </c>
      <c r="C2270" s="371">
        <v>2024</v>
      </c>
      <c r="D2270" s="371" t="s">
        <v>10</v>
      </c>
      <c r="E2270" s="371">
        <v>33</v>
      </c>
    </row>
    <row r="2271" spans="1:5">
      <c r="A2271" s="371">
        <v>85</v>
      </c>
      <c r="B2271" s="371" t="s">
        <v>105</v>
      </c>
      <c r="C2271" s="371">
        <v>2024</v>
      </c>
      <c r="D2271" s="371" t="s">
        <v>10</v>
      </c>
      <c r="E2271" s="371">
        <v>30</v>
      </c>
    </row>
    <row r="2272" spans="1:5">
      <c r="A2272" s="371">
        <v>86</v>
      </c>
      <c r="B2272" s="371" t="s">
        <v>106</v>
      </c>
      <c r="C2272" s="371">
        <v>2024</v>
      </c>
      <c r="D2272" s="371" t="s">
        <v>10</v>
      </c>
      <c r="E2272" s="371">
        <v>7</v>
      </c>
    </row>
    <row r="2273" spans="1:5">
      <c r="A2273" s="371">
        <v>88</v>
      </c>
      <c r="B2273" s="371" t="s">
        <v>107</v>
      </c>
      <c r="C2273" s="371">
        <v>2024</v>
      </c>
      <c r="D2273" s="371" t="s">
        <v>10</v>
      </c>
      <c r="E2273" s="371">
        <v>25</v>
      </c>
    </row>
    <row r="2274" spans="1:5">
      <c r="A2274" s="371">
        <v>91</v>
      </c>
      <c r="B2274" s="371" t="s">
        <v>108</v>
      </c>
      <c r="C2274" s="371">
        <v>2024</v>
      </c>
      <c r="D2274" s="371" t="s">
        <v>10</v>
      </c>
      <c r="E2274" s="371">
        <v>27</v>
      </c>
    </row>
    <row r="2275" spans="1:5">
      <c r="A2275" s="371">
        <v>94</v>
      </c>
      <c r="B2275" s="371" t="s">
        <v>109</v>
      </c>
      <c r="C2275" s="371">
        <v>2024</v>
      </c>
      <c r="D2275" s="371" t="s">
        <v>10</v>
      </c>
      <c r="E2275" s="371">
        <v>23</v>
      </c>
    </row>
    <row r="2276" spans="1:5">
      <c r="A2276" s="371">
        <v>95</v>
      </c>
      <c r="B2276" s="371" t="s">
        <v>110</v>
      </c>
      <c r="C2276" s="371">
        <v>2024</v>
      </c>
      <c r="D2276" s="371" t="s">
        <v>10</v>
      </c>
      <c r="E2276" s="371">
        <v>18</v>
      </c>
    </row>
    <row r="2277" spans="1:5">
      <c r="A2277" s="371">
        <v>97</v>
      </c>
      <c r="B2277" s="371" t="s">
        <v>111</v>
      </c>
      <c r="C2277" s="371">
        <v>2024</v>
      </c>
      <c r="D2277" s="371" t="s">
        <v>10</v>
      </c>
      <c r="E2277" s="371">
        <v>28</v>
      </c>
    </row>
    <row r="2278" spans="1:5">
      <c r="A2278" s="371">
        <v>99</v>
      </c>
      <c r="B2278" s="371" t="s">
        <v>112</v>
      </c>
      <c r="C2278" s="371">
        <v>2024</v>
      </c>
      <c r="D2278" s="371" t="s">
        <v>10</v>
      </c>
      <c r="E2278" s="371">
        <v>31</v>
      </c>
    </row>
    <row r="2279" spans="1:5">
      <c r="A2279" s="371">
        <v>5</v>
      </c>
      <c r="B2279" s="371" t="s">
        <v>79</v>
      </c>
      <c r="C2279" s="371">
        <v>2023</v>
      </c>
      <c r="D2279" s="371" t="s">
        <v>10</v>
      </c>
      <c r="E2279" s="371">
        <v>8</v>
      </c>
    </row>
    <row r="2280" spans="1:5">
      <c r="A2280" s="371">
        <v>8</v>
      </c>
      <c r="B2280" s="371" t="s">
        <v>81</v>
      </c>
      <c r="C2280" s="371">
        <v>2023</v>
      </c>
      <c r="D2280" s="371" t="s">
        <v>10</v>
      </c>
      <c r="E2280" s="371">
        <v>7</v>
      </c>
    </row>
    <row r="2281" spans="1:5">
      <c r="A2281" s="371">
        <v>11</v>
      </c>
      <c r="B2281" s="371" t="s">
        <v>82</v>
      </c>
      <c r="C2281" s="371">
        <v>2023</v>
      </c>
      <c r="D2281" s="371" t="s">
        <v>10</v>
      </c>
      <c r="E2281" s="371">
        <v>5</v>
      </c>
    </row>
    <row r="2282" spans="1:5">
      <c r="A2282" s="371">
        <v>13</v>
      </c>
      <c r="B2282" s="371" t="s">
        <v>83</v>
      </c>
      <c r="C2282" s="371">
        <v>2023</v>
      </c>
      <c r="D2282" s="371" t="s">
        <v>10</v>
      </c>
      <c r="E2282" s="371">
        <v>3</v>
      </c>
    </row>
    <row r="2283" spans="1:5">
      <c r="A2283" s="371">
        <v>15</v>
      </c>
      <c r="B2283" s="371" t="s">
        <v>84</v>
      </c>
      <c r="C2283" s="371">
        <v>2023</v>
      </c>
      <c r="D2283" s="371" t="s">
        <v>10</v>
      </c>
      <c r="E2283" s="371">
        <v>23</v>
      </c>
    </row>
    <row r="2284" spans="1:5">
      <c r="A2284" s="371">
        <v>17</v>
      </c>
      <c r="B2284" s="371" t="s">
        <v>85</v>
      </c>
      <c r="C2284" s="371">
        <v>2023</v>
      </c>
      <c r="D2284" s="371" t="s">
        <v>10</v>
      </c>
      <c r="E2284" s="371">
        <v>15</v>
      </c>
    </row>
    <row r="2285" spans="1:5">
      <c r="A2285" s="371">
        <v>18</v>
      </c>
      <c r="B2285" s="371" t="s">
        <v>86</v>
      </c>
      <c r="C2285" s="371">
        <v>2023</v>
      </c>
      <c r="D2285" s="371" t="s">
        <v>10</v>
      </c>
      <c r="E2285" s="371">
        <v>22</v>
      </c>
    </row>
    <row r="2286" spans="1:5">
      <c r="A2286" s="371">
        <v>19</v>
      </c>
      <c r="B2286" s="371" t="s">
        <v>87</v>
      </c>
      <c r="C2286" s="371">
        <v>2023</v>
      </c>
      <c r="D2286" s="371" t="s">
        <v>10</v>
      </c>
      <c r="E2286" s="371">
        <v>10</v>
      </c>
    </row>
    <row r="2287" spans="1:5">
      <c r="A2287" s="371">
        <v>20</v>
      </c>
      <c r="B2287" s="371" t="s">
        <v>88</v>
      </c>
      <c r="C2287" s="371">
        <v>2023</v>
      </c>
      <c r="D2287" s="371" t="s">
        <v>10</v>
      </c>
      <c r="E2287" s="371">
        <v>20</v>
      </c>
    </row>
    <row r="2288" spans="1:5">
      <c r="A2288" s="371">
        <v>23</v>
      </c>
      <c r="B2288" s="371" t="s">
        <v>89</v>
      </c>
      <c r="C2288" s="371">
        <v>2023</v>
      </c>
      <c r="D2288" s="371" t="s">
        <v>10</v>
      </c>
      <c r="E2288" s="371">
        <v>28</v>
      </c>
    </row>
    <row r="2289" spans="1:5">
      <c r="A2289" s="371">
        <v>25</v>
      </c>
      <c r="B2289" s="371" t="s">
        <v>90</v>
      </c>
      <c r="C2289" s="371">
        <v>2023</v>
      </c>
      <c r="D2289" s="371" t="s">
        <v>10</v>
      </c>
      <c r="E2289" s="371">
        <v>17</v>
      </c>
    </row>
    <row r="2290" spans="1:5">
      <c r="A2290" s="371">
        <v>27</v>
      </c>
      <c r="B2290" s="371" t="s">
        <v>91</v>
      </c>
      <c r="C2290" s="371">
        <v>2023</v>
      </c>
      <c r="D2290" s="371" t="s">
        <v>10</v>
      </c>
      <c r="E2290" s="371">
        <v>26</v>
      </c>
    </row>
    <row r="2291" spans="1:5">
      <c r="A2291" s="371">
        <v>41</v>
      </c>
      <c r="B2291" s="371" t="s">
        <v>92</v>
      </c>
      <c r="C2291" s="371">
        <v>2023</v>
      </c>
      <c r="D2291" s="371" t="s">
        <v>10</v>
      </c>
      <c r="E2291" s="371">
        <v>11</v>
      </c>
    </row>
    <row r="2292" spans="1:5">
      <c r="A2292" s="371">
        <v>44</v>
      </c>
      <c r="B2292" s="371" t="s">
        <v>93</v>
      </c>
      <c r="C2292" s="371">
        <v>2023</v>
      </c>
      <c r="D2292" s="371" t="s">
        <v>10</v>
      </c>
      <c r="E2292" s="371">
        <v>9</v>
      </c>
    </row>
    <row r="2293" spans="1:5">
      <c r="A2293" s="371">
        <v>47</v>
      </c>
      <c r="B2293" s="371" t="s">
        <v>94</v>
      </c>
      <c r="C2293" s="371">
        <v>2023</v>
      </c>
      <c r="D2293" s="371" t="s">
        <v>10</v>
      </c>
      <c r="E2293" s="371">
        <v>25</v>
      </c>
    </row>
    <row r="2294" spans="1:5">
      <c r="A2294" s="371">
        <v>50</v>
      </c>
      <c r="B2294" s="371" t="s">
        <v>95</v>
      </c>
      <c r="C2294" s="371">
        <v>2023</v>
      </c>
      <c r="D2294" s="371" t="s">
        <v>10</v>
      </c>
      <c r="E2294" s="371">
        <v>12</v>
      </c>
    </row>
    <row r="2295" spans="1:5">
      <c r="A2295" s="371">
        <v>52</v>
      </c>
      <c r="B2295" s="371" t="s">
        <v>96</v>
      </c>
      <c r="C2295" s="371">
        <v>2023</v>
      </c>
      <c r="D2295" s="371" t="s">
        <v>10</v>
      </c>
      <c r="E2295" s="371">
        <v>31</v>
      </c>
    </row>
    <row r="2296" spans="1:5">
      <c r="A2296" s="371">
        <v>54</v>
      </c>
      <c r="B2296" s="371" t="s">
        <v>97</v>
      </c>
      <c r="C2296" s="371">
        <v>2023</v>
      </c>
      <c r="D2296" s="371" t="s">
        <v>10</v>
      </c>
      <c r="E2296" s="371">
        <v>19</v>
      </c>
    </row>
    <row r="2297" spans="1:5">
      <c r="A2297" s="371">
        <v>63</v>
      </c>
      <c r="B2297" s="371" t="s">
        <v>98</v>
      </c>
      <c r="C2297" s="371">
        <v>2023</v>
      </c>
      <c r="D2297" s="371" t="s">
        <v>10</v>
      </c>
      <c r="E2297" s="371">
        <v>6</v>
      </c>
    </row>
    <row r="2298" spans="1:5">
      <c r="A2298" s="371">
        <v>66</v>
      </c>
      <c r="B2298" s="371" t="s">
        <v>99</v>
      </c>
      <c r="C2298" s="371">
        <v>2023</v>
      </c>
      <c r="D2298" s="371" t="s">
        <v>10</v>
      </c>
      <c r="E2298" s="371">
        <v>14</v>
      </c>
    </row>
    <row r="2299" spans="1:5">
      <c r="A2299" s="371">
        <v>68</v>
      </c>
      <c r="B2299" s="371" t="s">
        <v>100</v>
      </c>
      <c r="C2299" s="371">
        <v>2023</v>
      </c>
      <c r="D2299" s="371" t="s">
        <v>10</v>
      </c>
      <c r="E2299" s="371">
        <v>2</v>
      </c>
    </row>
    <row r="2300" spans="1:5">
      <c r="A2300" s="371">
        <v>70</v>
      </c>
      <c r="B2300" s="371" t="s">
        <v>101</v>
      </c>
      <c r="C2300" s="371">
        <v>2023</v>
      </c>
      <c r="D2300" s="371" t="s">
        <v>10</v>
      </c>
      <c r="E2300" s="371">
        <v>16</v>
      </c>
    </row>
    <row r="2301" spans="1:5">
      <c r="A2301" s="371">
        <v>73</v>
      </c>
      <c r="B2301" s="371" t="s">
        <v>102</v>
      </c>
      <c r="C2301" s="371">
        <v>2023</v>
      </c>
      <c r="D2301" s="371" t="s">
        <v>10</v>
      </c>
      <c r="E2301" s="371">
        <v>4</v>
      </c>
    </row>
    <row r="2302" spans="1:5">
      <c r="A2302" s="371">
        <v>76</v>
      </c>
      <c r="B2302" s="371" t="s">
        <v>103</v>
      </c>
      <c r="C2302" s="371">
        <v>2023</v>
      </c>
      <c r="D2302" s="371" t="s">
        <v>10</v>
      </c>
      <c r="E2302" s="371">
        <v>13</v>
      </c>
    </row>
    <row r="2303" spans="1:5">
      <c r="A2303" s="371">
        <v>81</v>
      </c>
      <c r="B2303" s="371" t="s">
        <v>104</v>
      </c>
      <c r="C2303" s="371">
        <v>2023</v>
      </c>
      <c r="D2303" s="371" t="s">
        <v>10</v>
      </c>
      <c r="E2303" s="371">
        <v>29</v>
      </c>
    </row>
    <row r="2304" spans="1:5">
      <c r="A2304" s="371">
        <v>85</v>
      </c>
      <c r="B2304" s="371" t="s">
        <v>105</v>
      </c>
      <c r="C2304" s="371">
        <v>2023</v>
      </c>
      <c r="D2304" s="371" t="s">
        <v>10</v>
      </c>
      <c r="E2304" s="371">
        <v>32</v>
      </c>
    </row>
    <row r="2305" spans="1:5">
      <c r="A2305" s="371">
        <v>86</v>
      </c>
      <c r="B2305" s="371" t="s">
        <v>106</v>
      </c>
      <c r="C2305" s="371">
        <v>2023</v>
      </c>
      <c r="D2305" s="371" t="s">
        <v>10</v>
      </c>
      <c r="E2305" s="371">
        <v>1</v>
      </c>
    </row>
    <row r="2306" spans="1:5">
      <c r="A2306" s="371">
        <v>88</v>
      </c>
      <c r="B2306" s="371" t="s">
        <v>107</v>
      </c>
      <c r="C2306" s="371">
        <v>2023</v>
      </c>
      <c r="D2306" s="371" t="s">
        <v>10</v>
      </c>
      <c r="E2306" s="371">
        <v>30</v>
      </c>
    </row>
    <row r="2307" spans="1:5">
      <c r="A2307" s="371">
        <v>91</v>
      </c>
      <c r="B2307" s="371" t="s">
        <v>108</v>
      </c>
      <c r="C2307" s="371">
        <v>2023</v>
      </c>
      <c r="D2307" s="371" t="s">
        <v>10</v>
      </c>
      <c r="E2307" s="371">
        <v>33</v>
      </c>
    </row>
    <row r="2308" spans="1:5">
      <c r="A2308" s="371">
        <v>94</v>
      </c>
      <c r="B2308" s="371" t="s">
        <v>109</v>
      </c>
      <c r="C2308" s="371">
        <v>2023</v>
      </c>
      <c r="D2308" s="371" t="s">
        <v>10</v>
      </c>
      <c r="E2308" s="371">
        <v>21</v>
      </c>
    </row>
    <row r="2309" spans="1:5">
      <c r="A2309" s="371">
        <v>95</v>
      </c>
      <c r="B2309" s="371" t="s">
        <v>110</v>
      </c>
      <c r="C2309" s="371">
        <v>2023</v>
      </c>
      <c r="D2309" s="371" t="s">
        <v>10</v>
      </c>
      <c r="E2309" s="371">
        <v>18</v>
      </c>
    </row>
    <row r="2310" spans="1:5">
      <c r="A2310" s="371">
        <v>97</v>
      </c>
      <c r="B2310" s="371" t="s">
        <v>111</v>
      </c>
      <c r="C2310" s="371">
        <v>2023</v>
      </c>
      <c r="D2310" s="371" t="s">
        <v>10</v>
      </c>
      <c r="E2310" s="371">
        <v>24</v>
      </c>
    </row>
    <row r="2311" spans="1:5">
      <c r="A2311" s="371">
        <v>99</v>
      </c>
      <c r="B2311" s="371" t="s">
        <v>112</v>
      </c>
      <c r="C2311" s="371">
        <v>2023</v>
      </c>
      <c r="D2311" s="371" t="s">
        <v>10</v>
      </c>
      <c r="E2311" s="371">
        <v>27</v>
      </c>
    </row>
    <row r="2312" spans="1:5">
      <c r="A2312" s="371">
        <v>5</v>
      </c>
      <c r="B2312" s="371" t="s">
        <v>79</v>
      </c>
      <c r="C2312" s="371">
        <v>2024</v>
      </c>
      <c r="D2312" s="371" t="s">
        <v>11</v>
      </c>
      <c r="E2312" s="371">
        <v>8</v>
      </c>
    </row>
    <row r="2313" spans="1:5">
      <c r="A2313" s="371">
        <v>8</v>
      </c>
      <c r="B2313" s="371" t="s">
        <v>81</v>
      </c>
      <c r="C2313" s="371">
        <v>2024</v>
      </c>
      <c r="D2313" s="371" t="s">
        <v>11</v>
      </c>
      <c r="E2313" s="371">
        <v>4</v>
      </c>
    </row>
    <row r="2314" spans="1:5">
      <c r="A2314" s="371">
        <v>11</v>
      </c>
      <c r="B2314" s="371" t="s">
        <v>82</v>
      </c>
      <c r="C2314" s="371">
        <v>2024</v>
      </c>
      <c r="D2314" s="371" t="s">
        <v>11</v>
      </c>
      <c r="E2314" s="371">
        <v>3</v>
      </c>
    </row>
    <row r="2315" spans="1:5">
      <c r="A2315" s="371">
        <v>13</v>
      </c>
      <c r="B2315" s="371" t="s">
        <v>83</v>
      </c>
      <c r="C2315" s="371">
        <v>2024</v>
      </c>
      <c r="D2315" s="371" t="s">
        <v>11</v>
      </c>
      <c r="E2315" s="371">
        <v>16</v>
      </c>
    </row>
    <row r="2316" spans="1:5">
      <c r="A2316" s="371">
        <v>15</v>
      </c>
      <c r="B2316" s="371" t="s">
        <v>84</v>
      </c>
      <c r="C2316" s="371">
        <v>2024</v>
      </c>
      <c r="D2316" s="371" t="s">
        <v>11</v>
      </c>
      <c r="E2316" s="371">
        <v>11</v>
      </c>
    </row>
    <row r="2317" spans="1:5">
      <c r="A2317" s="371">
        <v>17</v>
      </c>
      <c r="B2317" s="371" t="s">
        <v>85</v>
      </c>
      <c r="C2317" s="371">
        <v>2024</v>
      </c>
      <c r="D2317" s="371" t="s">
        <v>11</v>
      </c>
      <c r="E2317" s="371">
        <v>1</v>
      </c>
    </row>
    <row r="2318" spans="1:5">
      <c r="A2318" s="371">
        <v>18</v>
      </c>
      <c r="B2318" s="371" t="s">
        <v>86</v>
      </c>
      <c r="C2318" s="371">
        <v>2024</v>
      </c>
      <c r="D2318" s="371" t="s">
        <v>11</v>
      </c>
      <c r="E2318" s="371">
        <v>22</v>
      </c>
    </row>
    <row r="2319" spans="1:5">
      <c r="A2319" s="371">
        <v>19</v>
      </c>
      <c r="B2319" s="371" t="s">
        <v>87</v>
      </c>
      <c r="C2319" s="371">
        <v>2024</v>
      </c>
      <c r="D2319" s="371" t="s">
        <v>11</v>
      </c>
      <c r="E2319" s="371">
        <v>13</v>
      </c>
    </row>
    <row r="2320" spans="1:5">
      <c r="A2320" s="371">
        <v>20</v>
      </c>
      <c r="B2320" s="371" t="s">
        <v>88</v>
      </c>
      <c r="C2320" s="371">
        <v>2024</v>
      </c>
      <c r="D2320" s="371" t="s">
        <v>11</v>
      </c>
      <c r="E2320" s="371">
        <v>15</v>
      </c>
    </row>
    <row r="2321" spans="1:5">
      <c r="A2321" s="371">
        <v>23</v>
      </c>
      <c r="B2321" s="371" t="s">
        <v>89</v>
      </c>
      <c r="C2321" s="371">
        <v>2024</v>
      </c>
      <c r="D2321" s="371" t="s">
        <v>11</v>
      </c>
      <c r="E2321" s="371">
        <v>9</v>
      </c>
    </row>
    <row r="2322" spans="1:5">
      <c r="A2322" s="371">
        <v>25</v>
      </c>
      <c r="B2322" s="371" t="s">
        <v>90</v>
      </c>
      <c r="C2322" s="371">
        <v>2024</v>
      </c>
      <c r="D2322" s="371" t="s">
        <v>11</v>
      </c>
      <c r="E2322" s="371">
        <v>24</v>
      </c>
    </row>
    <row r="2323" spans="1:5">
      <c r="A2323" s="371">
        <v>27</v>
      </c>
      <c r="B2323" s="371" t="s">
        <v>91</v>
      </c>
      <c r="C2323" s="371">
        <v>2024</v>
      </c>
      <c r="D2323" s="371" t="s">
        <v>11</v>
      </c>
      <c r="E2323" s="371">
        <v>19</v>
      </c>
    </row>
    <row r="2324" spans="1:5">
      <c r="A2324" s="371">
        <v>41</v>
      </c>
      <c r="B2324" s="371" t="s">
        <v>92</v>
      </c>
      <c r="C2324" s="371">
        <v>2024</v>
      </c>
      <c r="D2324" s="371" t="s">
        <v>11</v>
      </c>
      <c r="E2324" s="371">
        <v>18</v>
      </c>
    </row>
    <row r="2325" spans="1:5">
      <c r="A2325" s="371">
        <v>44</v>
      </c>
      <c r="B2325" s="371" t="s">
        <v>93</v>
      </c>
      <c r="C2325" s="371">
        <v>2024</v>
      </c>
      <c r="D2325" s="371" t="s">
        <v>11</v>
      </c>
      <c r="E2325" s="371">
        <v>23</v>
      </c>
    </row>
    <row r="2326" spans="1:5">
      <c r="A2326" s="371">
        <v>47</v>
      </c>
      <c r="B2326" s="371" t="s">
        <v>94</v>
      </c>
      <c r="C2326" s="371">
        <v>2024</v>
      </c>
      <c r="D2326" s="371" t="s">
        <v>11</v>
      </c>
      <c r="E2326" s="371">
        <v>14</v>
      </c>
    </row>
    <row r="2327" spans="1:5">
      <c r="A2327" s="371">
        <v>50</v>
      </c>
      <c r="B2327" s="371" t="s">
        <v>95</v>
      </c>
      <c r="C2327" s="371">
        <v>2024</v>
      </c>
      <c r="D2327" s="371" t="s">
        <v>11</v>
      </c>
      <c r="E2327" s="371">
        <v>20</v>
      </c>
    </row>
    <row r="2328" spans="1:5">
      <c r="A2328" s="371">
        <v>52</v>
      </c>
      <c r="B2328" s="371" t="s">
        <v>96</v>
      </c>
      <c r="C2328" s="371">
        <v>2024</v>
      </c>
      <c r="D2328" s="371" t="s">
        <v>11</v>
      </c>
      <c r="E2328" s="371">
        <v>10</v>
      </c>
    </row>
    <row r="2329" spans="1:5">
      <c r="A2329" s="371">
        <v>54</v>
      </c>
      <c r="B2329" s="371" t="s">
        <v>97</v>
      </c>
      <c r="C2329" s="371">
        <v>2024</v>
      </c>
      <c r="D2329" s="371" t="s">
        <v>11</v>
      </c>
      <c r="E2329" s="371">
        <v>7</v>
      </c>
    </row>
    <row r="2330" spans="1:5">
      <c r="A2330" s="371">
        <v>63</v>
      </c>
      <c r="B2330" s="371" t="s">
        <v>98</v>
      </c>
      <c r="C2330" s="371">
        <v>2024</v>
      </c>
      <c r="D2330" s="371" t="s">
        <v>11</v>
      </c>
      <c r="E2330" s="371">
        <v>5</v>
      </c>
    </row>
    <row r="2331" spans="1:5">
      <c r="A2331" s="371">
        <v>66</v>
      </c>
      <c r="B2331" s="371" t="s">
        <v>99</v>
      </c>
      <c r="C2331" s="371">
        <v>2024</v>
      </c>
      <c r="D2331" s="371" t="s">
        <v>11</v>
      </c>
      <c r="E2331" s="371">
        <v>2</v>
      </c>
    </row>
    <row r="2332" spans="1:5">
      <c r="A2332" s="371">
        <v>68</v>
      </c>
      <c r="B2332" s="371" t="s">
        <v>100</v>
      </c>
      <c r="C2332" s="371">
        <v>2024</v>
      </c>
      <c r="D2332" s="371" t="s">
        <v>11</v>
      </c>
      <c r="E2332" s="371">
        <v>12</v>
      </c>
    </row>
    <row r="2333" spans="1:5">
      <c r="A2333" s="371">
        <v>70</v>
      </c>
      <c r="B2333" s="371" t="s">
        <v>101</v>
      </c>
      <c r="C2333" s="371">
        <v>2024</v>
      </c>
      <c r="D2333" s="371" t="s">
        <v>11</v>
      </c>
      <c r="E2333" s="371">
        <v>17</v>
      </c>
    </row>
    <row r="2334" spans="1:5">
      <c r="A2334" s="371">
        <v>73</v>
      </c>
      <c r="B2334" s="371" t="s">
        <v>102</v>
      </c>
      <c r="C2334" s="371">
        <v>2024</v>
      </c>
      <c r="D2334" s="371" t="s">
        <v>11</v>
      </c>
      <c r="E2334" s="371">
        <v>21</v>
      </c>
    </row>
    <row r="2335" spans="1:5">
      <c r="A2335" s="371">
        <v>76</v>
      </c>
      <c r="B2335" s="371" t="s">
        <v>103</v>
      </c>
      <c r="C2335" s="371">
        <v>2024</v>
      </c>
      <c r="D2335" s="371" t="s">
        <v>11</v>
      </c>
      <c r="E2335" s="371">
        <v>6</v>
      </c>
    </row>
    <row r="2336" spans="1:5">
      <c r="A2336" s="371">
        <v>81</v>
      </c>
      <c r="B2336" s="371" t="s">
        <v>104</v>
      </c>
      <c r="C2336" s="371">
        <v>2024</v>
      </c>
      <c r="D2336" s="371" t="s">
        <v>11</v>
      </c>
      <c r="E2336" s="371">
        <v>31</v>
      </c>
    </row>
    <row r="2337" spans="1:5">
      <c r="A2337" s="371">
        <v>85</v>
      </c>
      <c r="B2337" s="371" t="s">
        <v>105</v>
      </c>
      <c r="C2337" s="371">
        <v>2024</v>
      </c>
      <c r="D2337" s="371" t="s">
        <v>11</v>
      </c>
      <c r="E2337" s="371">
        <v>25</v>
      </c>
    </row>
    <row r="2338" spans="1:5">
      <c r="A2338" s="371">
        <v>86</v>
      </c>
      <c r="B2338" s="371" t="s">
        <v>106</v>
      </c>
      <c r="C2338" s="371">
        <v>2024</v>
      </c>
      <c r="D2338" s="371" t="s">
        <v>11</v>
      </c>
      <c r="E2338" s="371">
        <v>30</v>
      </c>
    </row>
    <row r="2339" spans="1:5">
      <c r="A2339" s="371">
        <v>88</v>
      </c>
      <c r="B2339" s="371" t="s">
        <v>107</v>
      </c>
      <c r="C2339" s="371">
        <v>2024</v>
      </c>
      <c r="D2339" s="371" t="s">
        <v>11</v>
      </c>
      <c r="E2339" s="371">
        <v>33</v>
      </c>
    </row>
    <row r="2340" spans="1:5">
      <c r="A2340" s="371">
        <v>91</v>
      </c>
      <c r="B2340" s="371" t="s">
        <v>108</v>
      </c>
      <c r="C2340" s="371">
        <v>2024</v>
      </c>
      <c r="D2340" s="371" t="s">
        <v>11</v>
      </c>
      <c r="E2340" s="371">
        <v>26</v>
      </c>
    </row>
    <row r="2341" spans="1:5">
      <c r="A2341" s="371">
        <v>94</v>
      </c>
      <c r="B2341" s="371" t="s">
        <v>109</v>
      </c>
      <c r="C2341" s="371">
        <v>2024</v>
      </c>
      <c r="D2341" s="371" t="s">
        <v>11</v>
      </c>
      <c r="E2341" s="371">
        <v>27</v>
      </c>
    </row>
    <row r="2342" spans="1:5">
      <c r="A2342" s="371">
        <v>95</v>
      </c>
      <c r="B2342" s="371" t="s">
        <v>110</v>
      </c>
      <c r="C2342" s="371">
        <v>2024</v>
      </c>
      <c r="D2342" s="371" t="s">
        <v>11</v>
      </c>
      <c r="E2342" s="371">
        <v>29</v>
      </c>
    </row>
    <row r="2343" spans="1:5">
      <c r="A2343" s="371">
        <v>97</v>
      </c>
      <c r="B2343" s="371" t="s">
        <v>111</v>
      </c>
      <c r="C2343" s="371">
        <v>2024</v>
      </c>
      <c r="D2343" s="371" t="s">
        <v>11</v>
      </c>
      <c r="E2343" s="371">
        <v>28</v>
      </c>
    </row>
    <row r="2344" spans="1:5">
      <c r="A2344" s="371">
        <v>99</v>
      </c>
      <c r="B2344" s="371" t="s">
        <v>112</v>
      </c>
      <c r="C2344" s="371">
        <v>2024</v>
      </c>
      <c r="D2344" s="371" t="s">
        <v>11</v>
      </c>
      <c r="E2344" s="371">
        <v>32</v>
      </c>
    </row>
    <row r="2345" spans="1:5">
      <c r="A2345" s="371">
        <v>5</v>
      </c>
      <c r="B2345" s="371" t="s">
        <v>79</v>
      </c>
      <c r="C2345" s="371">
        <v>2023</v>
      </c>
      <c r="D2345" s="371" t="s">
        <v>11</v>
      </c>
      <c r="E2345" s="371">
        <v>7</v>
      </c>
    </row>
    <row r="2346" spans="1:5">
      <c r="A2346" s="371">
        <v>8</v>
      </c>
      <c r="B2346" s="371" t="s">
        <v>81</v>
      </c>
      <c r="C2346" s="371">
        <v>2023</v>
      </c>
      <c r="D2346" s="371" t="s">
        <v>11</v>
      </c>
      <c r="E2346" s="371">
        <v>4</v>
      </c>
    </row>
    <row r="2347" spans="1:5">
      <c r="A2347" s="371">
        <v>11</v>
      </c>
      <c r="B2347" s="371" t="s">
        <v>82</v>
      </c>
      <c r="C2347" s="371">
        <v>2023</v>
      </c>
      <c r="D2347" s="371" t="s">
        <v>11</v>
      </c>
      <c r="E2347" s="371">
        <v>3</v>
      </c>
    </row>
    <row r="2348" spans="1:5">
      <c r="A2348" s="371">
        <v>13</v>
      </c>
      <c r="B2348" s="371" t="s">
        <v>83</v>
      </c>
      <c r="C2348" s="371">
        <v>2023</v>
      </c>
      <c r="D2348" s="371" t="s">
        <v>11</v>
      </c>
      <c r="E2348" s="371">
        <v>16</v>
      </c>
    </row>
    <row r="2349" spans="1:5">
      <c r="A2349" s="371">
        <v>15</v>
      </c>
      <c r="B2349" s="371" t="s">
        <v>84</v>
      </c>
      <c r="C2349" s="371">
        <v>2023</v>
      </c>
      <c r="D2349" s="371" t="s">
        <v>11</v>
      </c>
      <c r="E2349" s="371">
        <v>12</v>
      </c>
    </row>
    <row r="2350" spans="1:5">
      <c r="A2350" s="371">
        <v>17</v>
      </c>
      <c r="B2350" s="371" t="s">
        <v>85</v>
      </c>
      <c r="C2350" s="371">
        <v>2023</v>
      </c>
      <c r="D2350" s="371" t="s">
        <v>11</v>
      </c>
      <c r="E2350" s="371">
        <v>1</v>
      </c>
    </row>
    <row r="2351" spans="1:5">
      <c r="A2351" s="371">
        <v>18</v>
      </c>
      <c r="B2351" s="371" t="s">
        <v>86</v>
      </c>
      <c r="C2351" s="371">
        <v>2023</v>
      </c>
      <c r="D2351" s="371" t="s">
        <v>11</v>
      </c>
      <c r="E2351" s="371">
        <v>18</v>
      </c>
    </row>
    <row r="2352" spans="1:5">
      <c r="A2352" s="371">
        <v>19</v>
      </c>
      <c r="B2352" s="371" t="s">
        <v>87</v>
      </c>
      <c r="C2352" s="371">
        <v>2023</v>
      </c>
      <c r="D2352" s="371" t="s">
        <v>11</v>
      </c>
      <c r="E2352" s="371">
        <v>15</v>
      </c>
    </row>
    <row r="2353" spans="1:5">
      <c r="A2353" s="371">
        <v>20</v>
      </c>
      <c r="B2353" s="371" t="s">
        <v>88</v>
      </c>
      <c r="C2353" s="371">
        <v>2023</v>
      </c>
      <c r="D2353" s="371" t="s">
        <v>11</v>
      </c>
      <c r="E2353" s="371">
        <v>13</v>
      </c>
    </row>
    <row r="2354" spans="1:5">
      <c r="A2354" s="371">
        <v>23</v>
      </c>
      <c r="B2354" s="371" t="s">
        <v>89</v>
      </c>
      <c r="C2354" s="371">
        <v>2023</v>
      </c>
      <c r="D2354" s="371" t="s">
        <v>11</v>
      </c>
      <c r="E2354" s="371">
        <v>9</v>
      </c>
    </row>
    <row r="2355" spans="1:5">
      <c r="A2355" s="371">
        <v>25</v>
      </c>
      <c r="B2355" s="371" t="s">
        <v>90</v>
      </c>
      <c r="C2355" s="371">
        <v>2023</v>
      </c>
      <c r="D2355" s="371" t="s">
        <v>11</v>
      </c>
      <c r="E2355" s="371">
        <v>23</v>
      </c>
    </row>
    <row r="2356" spans="1:5">
      <c r="A2356" s="371">
        <v>27</v>
      </c>
      <c r="B2356" s="371" t="s">
        <v>91</v>
      </c>
      <c r="C2356" s="371">
        <v>2023</v>
      </c>
      <c r="D2356" s="371" t="s">
        <v>11</v>
      </c>
      <c r="E2356" s="371">
        <v>19</v>
      </c>
    </row>
    <row r="2357" spans="1:5">
      <c r="A2357" s="371">
        <v>41</v>
      </c>
      <c r="B2357" s="371" t="s">
        <v>92</v>
      </c>
      <c r="C2357" s="371">
        <v>2023</v>
      </c>
      <c r="D2357" s="371" t="s">
        <v>11</v>
      </c>
      <c r="E2357" s="371">
        <v>17</v>
      </c>
    </row>
    <row r="2358" spans="1:5">
      <c r="A2358" s="371">
        <v>44</v>
      </c>
      <c r="B2358" s="371" t="s">
        <v>93</v>
      </c>
      <c r="C2358" s="371">
        <v>2023</v>
      </c>
      <c r="D2358" s="371" t="s">
        <v>11</v>
      </c>
      <c r="E2358" s="371">
        <v>24</v>
      </c>
    </row>
    <row r="2359" spans="1:5">
      <c r="A2359" s="371">
        <v>47</v>
      </c>
      <c r="B2359" s="371" t="s">
        <v>94</v>
      </c>
      <c r="C2359" s="371">
        <v>2023</v>
      </c>
      <c r="D2359" s="371" t="s">
        <v>11</v>
      </c>
      <c r="E2359" s="371">
        <v>14</v>
      </c>
    </row>
    <row r="2360" spans="1:5">
      <c r="A2360" s="371">
        <v>50</v>
      </c>
      <c r="B2360" s="371" t="s">
        <v>95</v>
      </c>
      <c r="C2360" s="371">
        <v>2023</v>
      </c>
      <c r="D2360" s="371" t="s">
        <v>11</v>
      </c>
      <c r="E2360" s="371">
        <v>22</v>
      </c>
    </row>
    <row r="2361" spans="1:5">
      <c r="A2361" s="371">
        <v>52</v>
      </c>
      <c r="B2361" s="371" t="s">
        <v>96</v>
      </c>
      <c r="C2361" s="371">
        <v>2023</v>
      </c>
      <c r="D2361" s="371" t="s">
        <v>11</v>
      </c>
      <c r="E2361" s="371">
        <v>10</v>
      </c>
    </row>
    <row r="2362" spans="1:5">
      <c r="A2362" s="371">
        <v>54</v>
      </c>
      <c r="B2362" s="371" t="s">
        <v>97</v>
      </c>
      <c r="C2362" s="371">
        <v>2023</v>
      </c>
      <c r="D2362" s="371" t="s">
        <v>11</v>
      </c>
      <c r="E2362" s="371">
        <v>6</v>
      </c>
    </row>
    <row r="2363" spans="1:5">
      <c r="A2363" s="371">
        <v>63</v>
      </c>
      <c r="B2363" s="371" t="s">
        <v>98</v>
      </c>
      <c r="C2363" s="371">
        <v>2023</v>
      </c>
      <c r="D2363" s="371" t="s">
        <v>11</v>
      </c>
      <c r="E2363" s="371">
        <v>5</v>
      </c>
    </row>
    <row r="2364" spans="1:5">
      <c r="A2364" s="371">
        <v>66</v>
      </c>
      <c r="B2364" s="371" t="s">
        <v>99</v>
      </c>
      <c r="C2364" s="371">
        <v>2023</v>
      </c>
      <c r="D2364" s="371" t="s">
        <v>11</v>
      </c>
      <c r="E2364" s="371">
        <v>2</v>
      </c>
    </row>
    <row r="2365" spans="1:5">
      <c r="A2365" s="371">
        <v>68</v>
      </c>
      <c r="B2365" s="371" t="s">
        <v>100</v>
      </c>
      <c r="C2365" s="371">
        <v>2023</v>
      </c>
      <c r="D2365" s="371" t="s">
        <v>11</v>
      </c>
      <c r="E2365" s="371">
        <v>11</v>
      </c>
    </row>
    <row r="2366" spans="1:5">
      <c r="A2366" s="371">
        <v>70</v>
      </c>
      <c r="B2366" s="371" t="s">
        <v>101</v>
      </c>
      <c r="C2366" s="371">
        <v>2023</v>
      </c>
      <c r="D2366" s="371" t="s">
        <v>11</v>
      </c>
      <c r="E2366" s="371">
        <v>21</v>
      </c>
    </row>
    <row r="2367" spans="1:5">
      <c r="A2367" s="371">
        <v>73</v>
      </c>
      <c r="B2367" s="371" t="s">
        <v>102</v>
      </c>
      <c r="C2367" s="371">
        <v>2023</v>
      </c>
      <c r="D2367" s="371" t="s">
        <v>11</v>
      </c>
      <c r="E2367" s="371">
        <v>20</v>
      </c>
    </row>
    <row r="2368" spans="1:5">
      <c r="A2368" s="371">
        <v>76</v>
      </c>
      <c r="B2368" s="371" t="s">
        <v>103</v>
      </c>
      <c r="C2368" s="371">
        <v>2023</v>
      </c>
      <c r="D2368" s="371" t="s">
        <v>11</v>
      </c>
      <c r="E2368" s="371">
        <v>8</v>
      </c>
    </row>
    <row r="2369" spans="1:5">
      <c r="A2369" s="371">
        <v>81</v>
      </c>
      <c r="B2369" s="371" t="s">
        <v>104</v>
      </c>
      <c r="C2369" s="371">
        <v>2023</v>
      </c>
      <c r="D2369" s="371" t="s">
        <v>11</v>
      </c>
      <c r="E2369" s="371">
        <v>28</v>
      </c>
    </row>
    <row r="2370" spans="1:5">
      <c r="A2370" s="371">
        <v>85</v>
      </c>
      <c r="B2370" s="371" t="s">
        <v>105</v>
      </c>
      <c r="C2370" s="371">
        <v>2023</v>
      </c>
      <c r="D2370" s="371" t="s">
        <v>11</v>
      </c>
      <c r="E2370" s="371">
        <v>25</v>
      </c>
    </row>
    <row r="2371" spans="1:5">
      <c r="A2371" s="371">
        <v>86</v>
      </c>
      <c r="B2371" s="371" t="s">
        <v>106</v>
      </c>
      <c r="C2371" s="371">
        <v>2023</v>
      </c>
      <c r="D2371" s="371" t="s">
        <v>11</v>
      </c>
      <c r="E2371" s="371">
        <v>27</v>
      </c>
    </row>
    <row r="2372" spans="1:5">
      <c r="A2372" s="371">
        <v>88</v>
      </c>
      <c r="B2372" s="371" t="s">
        <v>107</v>
      </c>
      <c r="C2372" s="371">
        <v>2023</v>
      </c>
      <c r="D2372" s="371" t="s">
        <v>11</v>
      </c>
      <c r="E2372" s="371">
        <v>33</v>
      </c>
    </row>
    <row r="2373" spans="1:5">
      <c r="A2373" s="371">
        <v>91</v>
      </c>
      <c r="B2373" s="371" t="s">
        <v>108</v>
      </c>
      <c r="C2373" s="371">
        <v>2023</v>
      </c>
      <c r="D2373" s="371" t="s">
        <v>11</v>
      </c>
      <c r="E2373" s="371">
        <v>30</v>
      </c>
    </row>
    <row r="2374" spans="1:5">
      <c r="A2374" s="371">
        <v>94</v>
      </c>
      <c r="B2374" s="371" t="s">
        <v>109</v>
      </c>
      <c r="C2374" s="371">
        <v>2023</v>
      </c>
      <c r="D2374" s="371" t="s">
        <v>11</v>
      </c>
      <c r="E2374" s="371">
        <v>31</v>
      </c>
    </row>
    <row r="2375" spans="1:5">
      <c r="A2375" s="371">
        <v>95</v>
      </c>
      <c r="B2375" s="371" t="s">
        <v>110</v>
      </c>
      <c r="C2375" s="371">
        <v>2023</v>
      </c>
      <c r="D2375" s="371" t="s">
        <v>11</v>
      </c>
      <c r="E2375" s="371">
        <v>29</v>
      </c>
    </row>
    <row r="2376" spans="1:5">
      <c r="A2376" s="371">
        <v>97</v>
      </c>
      <c r="B2376" s="371" t="s">
        <v>111</v>
      </c>
      <c r="C2376" s="371">
        <v>2023</v>
      </c>
      <c r="D2376" s="371" t="s">
        <v>11</v>
      </c>
      <c r="E2376" s="371">
        <v>26</v>
      </c>
    </row>
    <row r="2377" spans="1:5">
      <c r="A2377" s="371">
        <v>99</v>
      </c>
      <c r="B2377" s="371" t="s">
        <v>112</v>
      </c>
      <c r="C2377" s="371">
        <v>2023</v>
      </c>
      <c r="D2377" s="371" t="s">
        <v>11</v>
      </c>
      <c r="E2377" s="371">
        <v>32</v>
      </c>
    </row>
    <row r="2378" spans="1:5">
      <c r="A2378" s="371">
        <v>5</v>
      </c>
      <c r="B2378" s="371" t="s">
        <v>79</v>
      </c>
      <c r="C2378" s="371">
        <v>2024</v>
      </c>
      <c r="D2378" s="371" t="s">
        <v>12</v>
      </c>
      <c r="E2378" s="371">
        <v>3</v>
      </c>
    </row>
    <row r="2379" spans="1:5">
      <c r="A2379" s="371">
        <v>8</v>
      </c>
      <c r="B2379" s="371" t="s">
        <v>81</v>
      </c>
      <c r="C2379" s="371">
        <v>2024</v>
      </c>
      <c r="D2379" s="371" t="s">
        <v>12</v>
      </c>
      <c r="E2379" s="371">
        <v>19</v>
      </c>
    </row>
    <row r="2380" spans="1:5">
      <c r="A2380" s="371">
        <v>11</v>
      </c>
      <c r="B2380" s="371" t="s">
        <v>82</v>
      </c>
      <c r="C2380" s="371">
        <v>2024</v>
      </c>
      <c r="D2380" s="371" t="s">
        <v>12</v>
      </c>
      <c r="E2380" s="371">
        <v>5</v>
      </c>
    </row>
    <row r="2381" spans="1:5">
      <c r="A2381" s="371">
        <v>13</v>
      </c>
      <c r="B2381" s="371" t="s">
        <v>83</v>
      </c>
      <c r="C2381" s="371">
        <v>2024</v>
      </c>
      <c r="D2381" s="371" t="s">
        <v>12</v>
      </c>
      <c r="E2381" s="371">
        <v>11</v>
      </c>
    </row>
    <row r="2382" spans="1:5">
      <c r="A2382" s="371">
        <v>15</v>
      </c>
      <c r="B2382" s="371" t="s">
        <v>84</v>
      </c>
      <c r="C2382" s="371">
        <v>2024</v>
      </c>
      <c r="D2382" s="371" t="s">
        <v>12</v>
      </c>
      <c r="E2382" s="371">
        <v>12</v>
      </c>
    </row>
    <row r="2383" spans="1:5">
      <c r="A2383" s="371">
        <v>17</v>
      </c>
      <c r="B2383" s="371" t="s">
        <v>85</v>
      </c>
      <c r="C2383" s="371">
        <v>2024</v>
      </c>
      <c r="D2383" s="371" t="s">
        <v>12</v>
      </c>
      <c r="E2383" s="371">
        <v>8</v>
      </c>
    </row>
    <row r="2384" spans="1:5">
      <c r="A2384" s="371">
        <v>18</v>
      </c>
      <c r="B2384" s="371" t="s">
        <v>86</v>
      </c>
      <c r="C2384" s="371">
        <v>2024</v>
      </c>
      <c r="D2384" s="371" t="s">
        <v>12</v>
      </c>
      <c r="E2384" s="371">
        <v>15</v>
      </c>
    </row>
    <row r="2385" spans="1:5">
      <c r="A2385" s="371">
        <v>19</v>
      </c>
      <c r="B2385" s="371" t="s">
        <v>87</v>
      </c>
      <c r="C2385" s="371">
        <v>2024</v>
      </c>
      <c r="D2385" s="371" t="s">
        <v>12</v>
      </c>
      <c r="E2385" s="371">
        <v>2</v>
      </c>
    </row>
    <row r="2386" spans="1:5">
      <c r="A2386" s="371">
        <v>20</v>
      </c>
      <c r="B2386" s="371" t="s">
        <v>88</v>
      </c>
      <c r="C2386" s="371">
        <v>2024</v>
      </c>
      <c r="D2386" s="371" t="s">
        <v>12</v>
      </c>
      <c r="E2386" s="371">
        <v>25</v>
      </c>
    </row>
    <row r="2387" spans="1:5">
      <c r="A2387" s="371">
        <v>23</v>
      </c>
      <c r="B2387" s="371" t="s">
        <v>89</v>
      </c>
      <c r="C2387" s="371">
        <v>2024</v>
      </c>
      <c r="D2387" s="371" t="s">
        <v>12</v>
      </c>
      <c r="E2387" s="371">
        <v>14</v>
      </c>
    </row>
    <row r="2388" spans="1:5">
      <c r="A2388" s="371">
        <v>25</v>
      </c>
      <c r="B2388" s="371" t="s">
        <v>90</v>
      </c>
      <c r="C2388" s="371">
        <v>2024</v>
      </c>
      <c r="D2388" s="371" t="s">
        <v>12</v>
      </c>
      <c r="E2388" s="371">
        <v>18</v>
      </c>
    </row>
    <row r="2389" spans="1:5">
      <c r="A2389" s="371">
        <v>27</v>
      </c>
      <c r="B2389" s="371" t="s">
        <v>91</v>
      </c>
      <c r="C2389" s="371">
        <v>2024</v>
      </c>
      <c r="D2389" s="371" t="s">
        <v>12</v>
      </c>
      <c r="E2389" s="371">
        <v>27</v>
      </c>
    </row>
    <row r="2390" spans="1:5">
      <c r="A2390" s="371">
        <v>41</v>
      </c>
      <c r="B2390" s="371" t="s">
        <v>92</v>
      </c>
      <c r="C2390" s="371">
        <v>2024</v>
      </c>
      <c r="D2390" s="371" t="s">
        <v>12</v>
      </c>
      <c r="E2390" s="371">
        <v>24</v>
      </c>
    </row>
    <row r="2391" spans="1:5">
      <c r="A2391" s="371">
        <v>44</v>
      </c>
      <c r="B2391" s="371" t="s">
        <v>93</v>
      </c>
      <c r="C2391" s="371">
        <v>2024</v>
      </c>
      <c r="D2391" s="371" t="s">
        <v>12</v>
      </c>
      <c r="E2391" s="371">
        <v>29</v>
      </c>
    </row>
    <row r="2392" spans="1:5">
      <c r="A2392" s="371">
        <v>47</v>
      </c>
      <c r="B2392" s="371" t="s">
        <v>94</v>
      </c>
      <c r="C2392" s="371">
        <v>2024</v>
      </c>
      <c r="D2392" s="371" t="s">
        <v>12</v>
      </c>
      <c r="E2392" s="371">
        <v>20</v>
      </c>
    </row>
    <row r="2393" spans="1:5">
      <c r="A2393" s="371">
        <v>50</v>
      </c>
      <c r="B2393" s="371" t="s">
        <v>95</v>
      </c>
      <c r="C2393" s="371">
        <v>2024</v>
      </c>
      <c r="D2393" s="371" t="s">
        <v>12</v>
      </c>
      <c r="E2393" s="371">
        <v>13</v>
      </c>
    </row>
    <row r="2394" spans="1:5">
      <c r="A2394" s="371">
        <v>52</v>
      </c>
      <c r="B2394" s="371" t="s">
        <v>96</v>
      </c>
      <c r="C2394" s="371">
        <v>2024</v>
      </c>
      <c r="D2394" s="371" t="s">
        <v>12</v>
      </c>
      <c r="E2394" s="371">
        <v>9</v>
      </c>
    </row>
    <row r="2395" spans="1:5">
      <c r="A2395" s="371">
        <v>54</v>
      </c>
      <c r="B2395" s="371" t="s">
        <v>97</v>
      </c>
      <c r="C2395" s="371">
        <v>2024</v>
      </c>
      <c r="D2395" s="371" t="s">
        <v>12</v>
      </c>
      <c r="E2395" s="371">
        <v>17</v>
      </c>
    </row>
    <row r="2396" spans="1:5">
      <c r="A2396" s="371">
        <v>63</v>
      </c>
      <c r="B2396" s="371" t="s">
        <v>98</v>
      </c>
      <c r="C2396" s="371">
        <v>2024</v>
      </c>
      <c r="D2396" s="371" t="s">
        <v>12</v>
      </c>
      <c r="E2396" s="371">
        <v>7</v>
      </c>
    </row>
    <row r="2397" spans="1:5">
      <c r="A2397" s="371">
        <v>66</v>
      </c>
      <c r="B2397" s="371" t="s">
        <v>99</v>
      </c>
      <c r="C2397" s="371">
        <v>2024</v>
      </c>
      <c r="D2397" s="371" t="s">
        <v>12</v>
      </c>
      <c r="E2397" s="371">
        <v>1</v>
      </c>
    </row>
    <row r="2398" spans="1:5">
      <c r="A2398" s="371">
        <v>68</v>
      </c>
      <c r="B2398" s="371" t="s">
        <v>100</v>
      </c>
      <c r="C2398" s="371">
        <v>2024</v>
      </c>
      <c r="D2398" s="371" t="s">
        <v>12</v>
      </c>
      <c r="E2398" s="371">
        <v>6</v>
      </c>
    </row>
    <row r="2399" spans="1:5">
      <c r="A2399" s="371">
        <v>70</v>
      </c>
      <c r="B2399" s="371" t="s">
        <v>101</v>
      </c>
      <c r="C2399" s="371">
        <v>2024</v>
      </c>
      <c r="D2399" s="371" t="s">
        <v>12</v>
      </c>
      <c r="E2399" s="371">
        <v>16</v>
      </c>
    </row>
    <row r="2400" spans="1:5">
      <c r="A2400" s="371">
        <v>73</v>
      </c>
      <c r="B2400" s="371" t="s">
        <v>102</v>
      </c>
      <c r="C2400" s="371">
        <v>2024</v>
      </c>
      <c r="D2400" s="371" t="s">
        <v>12</v>
      </c>
      <c r="E2400" s="371">
        <v>21</v>
      </c>
    </row>
    <row r="2401" spans="1:5">
      <c r="A2401" s="371">
        <v>76</v>
      </c>
      <c r="B2401" s="371" t="s">
        <v>103</v>
      </c>
      <c r="C2401" s="371">
        <v>2024</v>
      </c>
      <c r="D2401" s="371" t="s">
        <v>12</v>
      </c>
      <c r="E2401" s="371">
        <v>4</v>
      </c>
    </row>
    <row r="2402" spans="1:5">
      <c r="A2402" s="371">
        <v>81</v>
      </c>
      <c r="B2402" s="371" t="s">
        <v>104</v>
      </c>
      <c r="C2402" s="371">
        <v>2024</v>
      </c>
      <c r="D2402" s="371" t="s">
        <v>12</v>
      </c>
      <c r="E2402" s="371">
        <v>33</v>
      </c>
    </row>
    <row r="2403" spans="1:5">
      <c r="A2403" s="371">
        <v>85</v>
      </c>
      <c r="B2403" s="371" t="s">
        <v>105</v>
      </c>
      <c r="C2403" s="371">
        <v>2024</v>
      </c>
      <c r="D2403" s="371" t="s">
        <v>12</v>
      </c>
      <c r="E2403" s="371">
        <v>22</v>
      </c>
    </row>
    <row r="2404" spans="1:5">
      <c r="A2404" s="371">
        <v>86</v>
      </c>
      <c r="B2404" s="371" t="s">
        <v>106</v>
      </c>
      <c r="C2404" s="371">
        <v>2024</v>
      </c>
      <c r="D2404" s="371" t="s">
        <v>12</v>
      </c>
      <c r="E2404" s="371">
        <v>28</v>
      </c>
    </row>
    <row r="2405" spans="1:5">
      <c r="A2405" s="371">
        <v>88</v>
      </c>
      <c r="B2405" s="371" t="s">
        <v>107</v>
      </c>
      <c r="C2405" s="371">
        <v>2024</v>
      </c>
      <c r="D2405" s="371" t="s">
        <v>12</v>
      </c>
      <c r="E2405" s="371">
        <v>26</v>
      </c>
    </row>
    <row r="2406" spans="1:5">
      <c r="A2406" s="371">
        <v>91</v>
      </c>
      <c r="B2406" s="371" t="s">
        <v>108</v>
      </c>
      <c r="C2406" s="371">
        <v>2024</v>
      </c>
      <c r="D2406" s="371" t="s">
        <v>12</v>
      </c>
      <c r="E2406" s="371">
        <v>10</v>
      </c>
    </row>
    <row r="2407" spans="1:5">
      <c r="A2407" s="371">
        <v>94</v>
      </c>
      <c r="B2407" s="371" t="s">
        <v>109</v>
      </c>
      <c r="C2407" s="371">
        <v>2024</v>
      </c>
      <c r="D2407" s="371" t="s">
        <v>12</v>
      </c>
      <c r="E2407" s="371">
        <v>32</v>
      </c>
    </row>
    <row r="2408" spans="1:5">
      <c r="A2408" s="371">
        <v>95</v>
      </c>
      <c r="B2408" s="371" t="s">
        <v>110</v>
      </c>
      <c r="C2408" s="371">
        <v>2024</v>
      </c>
      <c r="D2408" s="371" t="s">
        <v>12</v>
      </c>
      <c r="E2408" s="371">
        <v>31</v>
      </c>
    </row>
    <row r="2409" spans="1:5">
      <c r="A2409" s="371">
        <v>97</v>
      </c>
      <c r="B2409" s="371" t="s">
        <v>111</v>
      </c>
      <c r="C2409" s="371">
        <v>2024</v>
      </c>
      <c r="D2409" s="371" t="s">
        <v>12</v>
      </c>
      <c r="E2409" s="371">
        <v>30</v>
      </c>
    </row>
    <row r="2410" spans="1:5">
      <c r="A2410" s="371">
        <v>99</v>
      </c>
      <c r="B2410" s="371" t="s">
        <v>112</v>
      </c>
      <c r="C2410" s="371">
        <v>2024</v>
      </c>
      <c r="D2410" s="371" t="s">
        <v>12</v>
      </c>
      <c r="E2410" s="371">
        <v>23</v>
      </c>
    </row>
    <row r="2411" spans="1:5">
      <c r="A2411" s="371">
        <v>5</v>
      </c>
      <c r="B2411" s="371" t="s">
        <v>79</v>
      </c>
      <c r="C2411" s="371">
        <v>2023</v>
      </c>
      <c r="D2411" s="371" t="s">
        <v>12</v>
      </c>
      <c r="E2411" s="371">
        <v>2</v>
      </c>
    </row>
    <row r="2412" spans="1:5">
      <c r="A2412" s="371">
        <v>8</v>
      </c>
      <c r="B2412" s="371" t="s">
        <v>81</v>
      </c>
      <c r="C2412" s="371">
        <v>2023</v>
      </c>
      <c r="D2412" s="371" t="s">
        <v>12</v>
      </c>
      <c r="E2412" s="371">
        <v>21</v>
      </c>
    </row>
    <row r="2413" spans="1:5">
      <c r="A2413" s="371">
        <v>11</v>
      </c>
      <c r="B2413" s="371" t="s">
        <v>82</v>
      </c>
      <c r="C2413" s="371">
        <v>2023</v>
      </c>
      <c r="D2413" s="371" t="s">
        <v>12</v>
      </c>
      <c r="E2413" s="371">
        <v>5</v>
      </c>
    </row>
    <row r="2414" spans="1:5">
      <c r="A2414" s="371">
        <v>13</v>
      </c>
      <c r="B2414" s="371" t="s">
        <v>83</v>
      </c>
      <c r="C2414" s="371">
        <v>2023</v>
      </c>
      <c r="D2414" s="371" t="s">
        <v>12</v>
      </c>
      <c r="E2414" s="371">
        <v>13</v>
      </c>
    </row>
    <row r="2415" spans="1:5">
      <c r="A2415" s="371">
        <v>15</v>
      </c>
      <c r="B2415" s="371" t="s">
        <v>84</v>
      </c>
      <c r="C2415" s="371">
        <v>2023</v>
      </c>
      <c r="D2415" s="371" t="s">
        <v>12</v>
      </c>
      <c r="E2415" s="371">
        <v>16</v>
      </c>
    </row>
    <row r="2416" spans="1:5">
      <c r="A2416" s="371">
        <v>17</v>
      </c>
      <c r="B2416" s="371" t="s">
        <v>85</v>
      </c>
      <c r="C2416" s="371">
        <v>2023</v>
      </c>
      <c r="D2416" s="371" t="s">
        <v>12</v>
      </c>
      <c r="E2416" s="371">
        <v>8</v>
      </c>
    </row>
    <row r="2417" spans="1:5">
      <c r="A2417" s="371">
        <v>18</v>
      </c>
      <c r="B2417" s="371" t="s">
        <v>86</v>
      </c>
      <c r="C2417" s="371">
        <v>2023</v>
      </c>
      <c r="D2417" s="371" t="s">
        <v>12</v>
      </c>
      <c r="E2417" s="371">
        <v>12</v>
      </c>
    </row>
    <row r="2418" spans="1:5">
      <c r="A2418" s="371">
        <v>19</v>
      </c>
      <c r="B2418" s="371" t="s">
        <v>87</v>
      </c>
      <c r="C2418" s="371">
        <v>2023</v>
      </c>
      <c r="D2418" s="371" t="s">
        <v>12</v>
      </c>
      <c r="E2418" s="371">
        <v>19</v>
      </c>
    </row>
    <row r="2419" spans="1:5">
      <c r="A2419" s="371">
        <v>20</v>
      </c>
      <c r="B2419" s="371" t="s">
        <v>88</v>
      </c>
      <c r="C2419" s="371">
        <v>2023</v>
      </c>
      <c r="D2419" s="371" t="s">
        <v>12</v>
      </c>
      <c r="E2419" s="371">
        <v>29</v>
      </c>
    </row>
    <row r="2420" spans="1:5">
      <c r="A2420" s="371">
        <v>23</v>
      </c>
      <c r="B2420" s="371" t="s">
        <v>89</v>
      </c>
      <c r="C2420" s="371">
        <v>2023</v>
      </c>
      <c r="D2420" s="371" t="s">
        <v>12</v>
      </c>
      <c r="E2420" s="371">
        <v>10</v>
      </c>
    </row>
    <row r="2421" spans="1:5">
      <c r="A2421" s="371">
        <v>25</v>
      </c>
      <c r="B2421" s="371" t="s">
        <v>90</v>
      </c>
      <c r="C2421" s="371">
        <v>2023</v>
      </c>
      <c r="D2421" s="371" t="s">
        <v>12</v>
      </c>
      <c r="E2421" s="371">
        <v>15</v>
      </c>
    </row>
    <row r="2422" spans="1:5">
      <c r="A2422" s="371">
        <v>27</v>
      </c>
      <c r="B2422" s="371" t="s">
        <v>91</v>
      </c>
      <c r="C2422" s="371">
        <v>2023</v>
      </c>
      <c r="D2422" s="371" t="s">
        <v>12</v>
      </c>
      <c r="E2422" s="371">
        <v>27</v>
      </c>
    </row>
    <row r="2423" spans="1:5">
      <c r="A2423" s="371">
        <v>41</v>
      </c>
      <c r="B2423" s="371" t="s">
        <v>92</v>
      </c>
      <c r="C2423" s="371">
        <v>2023</v>
      </c>
      <c r="D2423" s="371" t="s">
        <v>12</v>
      </c>
      <c r="E2423" s="371">
        <v>25</v>
      </c>
    </row>
    <row r="2424" spans="1:5">
      <c r="A2424" s="371">
        <v>44</v>
      </c>
      <c r="B2424" s="371" t="s">
        <v>93</v>
      </c>
      <c r="C2424" s="371">
        <v>2023</v>
      </c>
      <c r="D2424" s="371" t="s">
        <v>12</v>
      </c>
      <c r="E2424" s="371">
        <v>28</v>
      </c>
    </row>
    <row r="2425" spans="1:5">
      <c r="A2425" s="371">
        <v>47</v>
      </c>
      <c r="B2425" s="371" t="s">
        <v>94</v>
      </c>
      <c r="C2425" s="371">
        <v>2023</v>
      </c>
      <c r="D2425" s="371" t="s">
        <v>12</v>
      </c>
      <c r="E2425" s="371">
        <v>26</v>
      </c>
    </row>
    <row r="2426" spans="1:5">
      <c r="A2426" s="371">
        <v>50</v>
      </c>
      <c r="B2426" s="371" t="s">
        <v>95</v>
      </c>
      <c r="C2426" s="371">
        <v>2023</v>
      </c>
      <c r="D2426" s="371" t="s">
        <v>12</v>
      </c>
      <c r="E2426" s="371">
        <v>24</v>
      </c>
    </row>
    <row r="2427" spans="1:5">
      <c r="A2427" s="371">
        <v>52</v>
      </c>
      <c r="B2427" s="371" t="s">
        <v>96</v>
      </c>
      <c r="C2427" s="371">
        <v>2023</v>
      </c>
      <c r="D2427" s="371" t="s">
        <v>12</v>
      </c>
      <c r="E2427" s="371">
        <v>6</v>
      </c>
    </row>
    <row r="2428" spans="1:5">
      <c r="A2428" s="371">
        <v>54</v>
      </c>
      <c r="B2428" s="371" t="s">
        <v>97</v>
      </c>
      <c r="C2428" s="371">
        <v>2023</v>
      </c>
      <c r="D2428" s="371" t="s">
        <v>12</v>
      </c>
      <c r="E2428" s="371">
        <v>14</v>
      </c>
    </row>
    <row r="2429" spans="1:5">
      <c r="A2429" s="371">
        <v>63</v>
      </c>
      <c r="B2429" s="371" t="s">
        <v>98</v>
      </c>
      <c r="C2429" s="371">
        <v>2023</v>
      </c>
      <c r="D2429" s="371" t="s">
        <v>12</v>
      </c>
      <c r="E2429" s="371">
        <v>11</v>
      </c>
    </row>
    <row r="2430" spans="1:5">
      <c r="A2430" s="371">
        <v>66</v>
      </c>
      <c r="B2430" s="371" t="s">
        <v>99</v>
      </c>
      <c r="C2430" s="371">
        <v>2023</v>
      </c>
      <c r="D2430" s="371" t="s">
        <v>12</v>
      </c>
      <c r="E2430" s="371">
        <v>1</v>
      </c>
    </row>
    <row r="2431" spans="1:5">
      <c r="A2431" s="371">
        <v>68</v>
      </c>
      <c r="B2431" s="371" t="s">
        <v>100</v>
      </c>
      <c r="C2431" s="371">
        <v>2023</v>
      </c>
      <c r="D2431" s="371" t="s">
        <v>12</v>
      </c>
      <c r="E2431" s="371">
        <v>3</v>
      </c>
    </row>
    <row r="2432" spans="1:5">
      <c r="A2432" s="371">
        <v>70</v>
      </c>
      <c r="B2432" s="371" t="s">
        <v>101</v>
      </c>
      <c r="C2432" s="371">
        <v>2023</v>
      </c>
      <c r="D2432" s="371" t="s">
        <v>12</v>
      </c>
      <c r="E2432" s="371">
        <v>17</v>
      </c>
    </row>
    <row r="2433" spans="1:5">
      <c r="A2433" s="371">
        <v>73</v>
      </c>
      <c r="B2433" s="371" t="s">
        <v>102</v>
      </c>
      <c r="C2433" s="371">
        <v>2023</v>
      </c>
      <c r="D2433" s="371" t="s">
        <v>12</v>
      </c>
      <c r="E2433" s="371">
        <v>23</v>
      </c>
    </row>
    <row r="2434" spans="1:5">
      <c r="A2434" s="371">
        <v>76</v>
      </c>
      <c r="B2434" s="371" t="s">
        <v>103</v>
      </c>
      <c r="C2434" s="371">
        <v>2023</v>
      </c>
      <c r="D2434" s="371" t="s">
        <v>12</v>
      </c>
      <c r="E2434" s="371">
        <v>18</v>
      </c>
    </row>
    <row r="2435" spans="1:5">
      <c r="A2435" s="371">
        <v>81</v>
      </c>
      <c r="B2435" s="371" t="s">
        <v>104</v>
      </c>
      <c r="C2435" s="371">
        <v>2023</v>
      </c>
      <c r="D2435" s="371" t="s">
        <v>12</v>
      </c>
      <c r="E2435" s="371">
        <v>30</v>
      </c>
    </row>
    <row r="2436" spans="1:5">
      <c r="A2436" s="371">
        <v>85</v>
      </c>
      <c r="B2436" s="371" t="s">
        <v>105</v>
      </c>
      <c r="C2436" s="371">
        <v>2023</v>
      </c>
      <c r="D2436" s="371" t="s">
        <v>12</v>
      </c>
      <c r="E2436" s="371">
        <v>20</v>
      </c>
    </row>
    <row r="2437" spans="1:5">
      <c r="A2437" s="371">
        <v>86</v>
      </c>
      <c r="B2437" s="371" t="s">
        <v>106</v>
      </c>
      <c r="C2437" s="371">
        <v>2023</v>
      </c>
      <c r="D2437" s="371" t="s">
        <v>12</v>
      </c>
      <c r="E2437" s="371">
        <v>9</v>
      </c>
    </row>
    <row r="2438" spans="1:5">
      <c r="A2438" s="371">
        <v>88</v>
      </c>
      <c r="B2438" s="371" t="s">
        <v>107</v>
      </c>
      <c r="C2438" s="371">
        <v>2023</v>
      </c>
      <c r="D2438" s="371" t="s">
        <v>12</v>
      </c>
      <c r="E2438" s="371">
        <v>7</v>
      </c>
    </row>
    <row r="2439" spans="1:5">
      <c r="A2439" s="371">
        <v>91</v>
      </c>
      <c r="B2439" s="371" t="s">
        <v>108</v>
      </c>
      <c r="C2439" s="371">
        <v>2023</v>
      </c>
      <c r="D2439" s="371" t="s">
        <v>12</v>
      </c>
      <c r="E2439" s="371">
        <v>22</v>
      </c>
    </row>
    <row r="2440" spans="1:5">
      <c r="A2440" s="371">
        <v>94</v>
      </c>
      <c r="B2440" s="371" t="s">
        <v>109</v>
      </c>
      <c r="C2440" s="371">
        <v>2023</v>
      </c>
      <c r="D2440" s="371" t="s">
        <v>12</v>
      </c>
      <c r="E2440" s="371">
        <v>33</v>
      </c>
    </row>
    <row r="2441" spans="1:5">
      <c r="A2441" s="371">
        <v>95</v>
      </c>
      <c r="B2441" s="371" t="s">
        <v>110</v>
      </c>
      <c r="C2441" s="371">
        <v>2023</v>
      </c>
      <c r="D2441" s="371" t="s">
        <v>12</v>
      </c>
      <c r="E2441" s="371">
        <v>31</v>
      </c>
    </row>
    <row r="2442" spans="1:5">
      <c r="A2442" s="371">
        <v>97</v>
      </c>
      <c r="B2442" s="371" t="s">
        <v>111</v>
      </c>
      <c r="C2442" s="371">
        <v>2023</v>
      </c>
      <c r="D2442" s="371" t="s">
        <v>12</v>
      </c>
      <c r="E2442" s="371">
        <v>32</v>
      </c>
    </row>
    <row r="2443" spans="1:5">
      <c r="A2443" s="371">
        <v>99</v>
      </c>
      <c r="B2443" s="371" t="s">
        <v>112</v>
      </c>
      <c r="C2443" s="371">
        <v>2023</v>
      </c>
      <c r="D2443" s="371" t="s">
        <v>12</v>
      </c>
      <c r="E2443" s="371">
        <v>4</v>
      </c>
    </row>
    <row r="2444" spans="1:5">
      <c r="A2444" s="371">
        <v>5</v>
      </c>
      <c r="B2444" s="371" t="s">
        <v>79</v>
      </c>
      <c r="C2444" s="371">
        <v>2024</v>
      </c>
      <c r="D2444" s="371" t="s">
        <v>13</v>
      </c>
      <c r="E2444" s="371">
        <v>7</v>
      </c>
    </row>
    <row r="2445" spans="1:5">
      <c r="A2445" s="371">
        <v>8</v>
      </c>
      <c r="B2445" s="371" t="s">
        <v>81</v>
      </c>
      <c r="C2445" s="371">
        <v>2024</v>
      </c>
      <c r="D2445" s="371" t="s">
        <v>13</v>
      </c>
      <c r="E2445" s="371">
        <v>21</v>
      </c>
    </row>
    <row r="2446" spans="1:5">
      <c r="A2446" s="371">
        <v>11</v>
      </c>
      <c r="B2446" s="371" t="s">
        <v>82</v>
      </c>
      <c r="C2446" s="371">
        <v>2024</v>
      </c>
      <c r="D2446" s="371" t="s">
        <v>13</v>
      </c>
      <c r="E2446" s="371">
        <v>9</v>
      </c>
    </row>
    <row r="2447" spans="1:5">
      <c r="A2447" s="371">
        <v>13</v>
      </c>
      <c r="B2447" s="371" t="s">
        <v>83</v>
      </c>
      <c r="C2447" s="371">
        <v>2024</v>
      </c>
      <c r="D2447" s="371" t="s">
        <v>13</v>
      </c>
      <c r="E2447" s="371">
        <v>10</v>
      </c>
    </row>
    <row r="2448" spans="1:5">
      <c r="A2448" s="371">
        <v>15</v>
      </c>
      <c r="B2448" s="371" t="s">
        <v>84</v>
      </c>
      <c r="C2448" s="371">
        <v>2024</v>
      </c>
      <c r="D2448" s="371" t="s">
        <v>13</v>
      </c>
      <c r="E2448" s="371">
        <v>4</v>
      </c>
    </row>
    <row r="2449" spans="1:5">
      <c r="A2449" s="371">
        <v>17</v>
      </c>
      <c r="B2449" s="371" t="s">
        <v>85</v>
      </c>
      <c r="C2449" s="371">
        <v>2024</v>
      </c>
      <c r="D2449" s="371" t="s">
        <v>13</v>
      </c>
      <c r="E2449" s="371">
        <v>14</v>
      </c>
    </row>
    <row r="2450" spans="1:5">
      <c r="A2450" s="371">
        <v>18</v>
      </c>
      <c r="B2450" s="371" t="s">
        <v>86</v>
      </c>
      <c r="C2450" s="371">
        <v>2024</v>
      </c>
      <c r="D2450" s="371" t="s">
        <v>13</v>
      </c>
      <c r="E2450" s="371">
        <v>24</v>
      </c>
    </row>
    <row r="2451" spans="1:5">
      <c r="A2451" s="371">
        <v>19</v>
      </c>
      <c r="B2451" s="371" t="s">
        <v>87</v>
      </c>
      <c r="C2451" s="371">
        <v>2024</v>
      </c>
      <c r="D2451" s="371" t="s">
        <v>13</v>
      </c>
      <c r="E2451" s="371">
        <v>25</v>
      </c>
    </row>
    <row r="2452" spans="1:5">
      <c r="A2452" s="371">
        <v>20</v>
      </c>
      <c r="B2452" s="371" t="s">
        <v>88</v>
      </c>
      <c r="C2452" s="371">
        <v>2024</v>
      </c>
      <c r="D2452" s="371" t="s">
        <v>13</v>
      </c>
      <c r="E2452" s="371">
        <v>18</v>
      </c>
    </row>
    <row r="2453" spans="1:5">
      <c r="A2453" s="371">
        <v>23</v>
      </c>
      <c r="B2453" s="371" t="s">
        <v>89</v>
      </c>
      <c r="C2453" s="371">
        <v>2024</v>
      </c>
      <c r="D2453" s="371" t="s">
        <v>13</v>
      </c>
      <c r="E2453" s="371">
        <v>22</v>
      </c>
    </row>
    <row r="2454" spans="1:5">
      <c r="A2454" s="371">
        <v>25</v>
      </c>
      <c r="B2454" s="371" t="s">
        <v>90</v>
      </c>
      <c r="C2454" s="371">
        <v>2024</v>
      </c>
      <c r="D2454" s="371" t="s">
        <v>13</v>
      </c>
      <c r="E2454" s="371">
        <v>13</v>
      </c>
    </row>
    <row r="2455" spans="1:5">
      <c r="A2455" s="371">
        <v>27</v>
      </c>
      <c r="B2455" s="371" t="s">
        <v>91</v>
      </c>
      <c r="C2455" s="371">
        <v>2024</v>
      </c>
      <c r="D2455" s="371" t="s">
        <v>13</v>
      </c>
      <c r="E2455" s="371">
        <v>6</v>
      </c>
    </row>
    <row r="2456" spans="1:5">
      <c r="A2456" s="371">
        <v>41</v>
      </c>
      <c r="B2456" s="371" t="s">
        <v>92</v>
      </c>
      <c r="C2456" s="371">
        <v>2024</v>
      </c>
      <c r="D2456" s="371" t="s">
        <v>13</v>
      </c>
      <c r="E2456" s="371">
        <v>1</v>
      </c>
    </row>
    <row r="2457" spans="1:5">
      <c r="A2457" s="371">
        <v>44</v>
      </c>
      <c r="B2457" s="371" t="s">
        <v>93</v>
      </c>
      <c r="C2457" s="371">
        <v>2024</v>
      </c>
      <c r="D2457" s="371" t="s">
        <v>13</v>
      </c>
      <c r="E2457" s="371">
        <v>28</v>
      </c>
    </row>
    <row r="2458" spans="1:5">
      <c r="A2458" s="371">
        <v>47</v>
      </c>
      <c r="B2458" s="371" t="s">
        <v>94</v>
      </c>
      <c r="C2458" s="371">
        <v>2024</v>
      </c>
      <c r="D2458" s="371" t="s">
        <v>13</v>
      </c>
      <c r="E2458" s="371">
        <v>19</v>
      </c>
    </row>
    <row r="2459" spans="1:5">
      <c r="A2459" s="371">
        <v>50</v>
      </c>
      <c r="B2459" s="371" t="s">
        <v>95</v>
      </c>
      <c r="C2459" s="371">
        <v>2024</v>
      </c>
      <c r="D2459" s="371" t="s">
        <v>13</v>
      </c>
      <c r="E2459" s="371">
        <v>16</v>
      </c>
    </row>
    <row r="2460" spans="1:5">
      <c r="A2460" s="371">
        <v>52</v>
      </c>
      <c r="B2460" s="371" t="s">
        <v>96</v>
      </c>
      <c r="C2460" s="371">
        <v>2024</v>
      </c>
      <c r="D2460" s="371" t="s">
        <v>13</v>
      </c>
      <c r="E2460" s="371">
        <v>12</v>
      </c>
    </row>
    <row r="2461" spans="1:5">
      <c r="A2461" s="371">
        <v>54</v>
      </c>
      <c r="B2461" s="371" t="s">
        <v>97</v>
      </c>
      <c r="C2461" s="371">
        <v>2024</v>
      </c>
      <c r="D2461" s="371" t="s">
        <v>13</v>
      </c>
      <c r="E2461" s="371">
        <v>5</v>
      </c>
    </row>
    <row r="2462" spans="1:5">
      <c r="A2462" s="371">
        <v>63</v>
      </c>
      <c r="B2462" s="371" t="s">
        <v>98</v>
      </c>
      <c r="C2462" s="371">
        <v>2024</v>
      </c>
      <c r="D2462" s="371" t="s">
        <v>13</v>
      </c>
      <c r="E2462" s="371">
        <v>3</v>
      </c>
    </row>
    <row r="2463" spans="1:5">
      <c r="A2463" s="371">
        <v>66</v>
      </c>
      <c r="B2463" s="371" t="s">
        <v>99</v>
      </c>
      <c r="C2463" s="371">
        <v>2024</v>
      </c>
      <c r="D2463" s="371" t="s">
        <v>13</v>
      </c>
      <c r="E2463" s="371">
        <v>2</v>
      </c>
    </row>
    <row r="2464" spans="1:5">
      <c r="A2464" s="371">
        <v>68</v>
      </c>
      <c r="B2464" s="371" t="s">
        <v>100</v>
      </c>
      <c r="C2464" s="371">
        <v>2024</v>
      </c>
      <c r="D2464" s="371" t="s">
        <v>13</v>
      </c>
      <c r="E2464" s="371">
        <v>11</v>
      </c>
    </row>
    <row r="2465" spans="1:5">
      <c r="A2465" s="371">
        <v>70</v>
      </c>
      <c r="B2465" s="371" t="s">
        <v>101</v>
      </c>
      <c r="C2465" s="371">
        <v>2024</v>
      </c>
      <c r="D2465" s="371" t="s">
        <v>13</v>
      </c>
      <c r="E2465" s="371">
        <v>30</v>
      </c>
    </row>
    <row r="2466" spans="1:5">
      <c r="A2466" s="371">
        <v>73</v>
      </c>
      <c r="B2466" s="371" t="s">
        <v>102</v>
      </c>
      <c r="C2466" s="371">
        <v>2024</v>
      </c>
      <c r="D2466" s="371" t="s">
        <v>13</v>
      </c>
      <c r="E2466" s="371">
        <v>20</v>
      </c>
    </row>
    <row r="2467" spans="1:5">
      <c r="A2467" s="371">
        <v>76</v>
      </c>
      <c r="B2467" s="371" t="s">
        <v>103</v>
      </c>
      <c r="C2467" s="371">
        <v>2024</v>
      </c>
      <c r="D2467" s="371" t="s">
        <v>13</v>
      </c>
      <c r="E2467" s="371">
        <v>8</v>
      </c>
    </row>
    <row r="2468" spans="1:5">
      <c r="A2468" s="371">
        <v>81</v>
      </c>
      <c r="B2468" s="371" t="s">
        <v>104</v>
      </c>
      <c r="C2468" s="371">
        <v>2024</v>
      </c>
      <c r="D2468" s="371" t="s">
        <v>13</v>
      </c>
      <c r="E2468" s="371">
        <v>26</v>
      </c>
    </row>
    <row r="2469" spans="1:5">
      <c r="A2469" s="371">
        <v>85</v>
      </c>
      <c r="B2469" s="371" t="s">
        <v>105</v>
      </c>
      <c r="C2469" s="371">
        <v>2024</v>
      </c>
      <c r="D2469" s="371" t="s">
        <v>13</v>
      </c>
      <c r="E2469" s="371">
        <v>15</v>
      </c>
    </row>
    <row r="2470" spans="1:5">
      <c r="A2470" s="371">
        <v>86</v>
      </c>
      <c r="B2470" s="371" t="s">
        <v>106</v>
      </c>
      <c r="C2470" s="371">
        <v>2024</v>
      </c>
      <c r="D2470" s="371" t="s">
        <v>13</v>
      </c>
      <c r="E2470" s="371">
        <v>29</v>
      </c>
    </row>
    <row r="2471" spans="1:5">
      <c r="A2471" s="371">
        <v>88</v>
      </c>
      <c r="B2471" s="371" t="s">
        <v>107</v>
      </c>
      <c r="C2471" s="371">
        <v>2024</v>
      </c>
      <c r="D2471" s="371" t="s">
        <v>13</v>
      </c>
      <c r="E2471" s="371">
        <v>23</v>
      </c>
    </row>
    <row r="2472" spans="1:5">
      <c r="A2472" s="371">
        <v>91</v>
      </c>
      <c r="B2472" s="371" t="s">
        <v>108</v>
      </c>
      <c r="C2472" s="371">
        <v>2024</v>
      </c>
      <c r="D2472" s="371" t="s">
        <v>13</v>
      </c>
      <c r="E2472" s="371">
        <v>31</v>
      </c>
    </row>
    <row r="2473" spans="1:5">
      <c r="A2473" s="371">
        <v>94</v>
      </c>
      <c r="B2473" s="371" t="s">
        <v>109</v>
      </c>
      <c r="C2473" s="371">
        <v>2024</v>
      </c>
      <c r="D2473" s="371" t="s">
        <v>13</v>
      </c>
      <c r="E2473" s="371">
        <v>33</v>
      </c>
    </row>
    <row r="2474" spans="1:5">
      <c r="A2474" s="371">
        <v>95</v>
      </c>
      <c r="B2474" s="371" t="s">
        <v>110</v>
      </c>
      <c r="C2474" s="371">
        <v>2024</v>
      </c>
      <c r="D2474" s="371" t="s">
        <v>13</v>
      </c>
      <c r="E2474" s="371">
        <v>27</v>
      </c>
    </row>
    <row r="2475" spans="1:5">
      <c r="A2475" s="371">
        <v>97</v>
      </c>
      <c r="B2475" s="371" t="s">
        <v>111</v>
      </c>
      <c r="C2475" s="371">
        <v>2024</v>
      </c>
      <c r="D2475" s="371" t="s">
        <v>13</v>
      </c>
      <c r="E2475" s="371">
        <v>17</v>
      </c>
    </row>
    <row r="2476" spans="1:5">
      <c r="A2476" s="371">
        <v>99</v>
      </c>
      <c r="B2476" s="371" t="s">
        <v>112</v>
      </c>
      <c r="C2476" s="371">
        <v>2024</v>
      </c>
      <c r="D2476" s="371" t="s">
        <v>13</v>
      </c>
      <c r="E2476" s="371">
        <v>32</v>
      </c>
    </row>
    <row r="2477" spans="1:5">
      <c r="A2477" s="371">
        <v>5</v>
      </c>
      <c r="B2477" s="371" t="s">
        <v>79</v>
      </c>
      <c r="C2477" s="371">
        <v>2023</v>
      </c>
      <c r="D2477" s="371" t="s">
        <v>13</v>
      </c>
      <c r="E2477" s="371">
        <v>7</v>
      </c>
    </row>
    <row r="2478" spans="1:5">
      <c r="A2478" s="371">
        <v>8</v>
      </c>
      <c r="B2478" s="371" t="s">
        <v>81</v>
      </c>
      <c r="C2478" s="371">
        <v>2023</v>
      </c>
      <c r="D2478" s="371" t="s">
        <v>13</v>
      </c>
      <c r="E2478" s="371">
        <v>21</v>
      </c>
    </row>
    <row r="2479" spans="1:5">
      <c r="A2479" s="371">
        <v>11</v>
      </c>
      <c r="B2479" s="371" t="s">
        <v>82</v>
      </c>
      <c r="C2479" s="371">
        <v>2023</v>
      </c>
      <c r="D2479" s="371" t="s">
        <v>13</v>
      </c>
      <c r="E2479" s="371">
        <v>9</v>
      </c>
    </row>
    <row r="2480" spans="1:5">
      <c r="A2480" s="371">
        <v>13</v>
      </c>
      <c r="B2480" s="371" t="s">
        <v>83</v>
      </c>
      <c r="C2480" s="371">
        <v>2023</v>
      </c>
      <c r="D2480" s="371" t="s">
        <v>13</v>
      </c>
      <c r="E2480" s="371">
        <v>11</v>
      </c>
    </row>
    <row r="2481" spans="1:5">
      <c r="A2481" s="371">
        <v>15</v>
      </c>
      <c r="B2481" s="371" t="s">
        <v>84</v>
      </c>
      <c r="C2481" s="371">
        <v>2023</v>
      </c>
      <c r="D2481" s="371" t="s">
        <v>13</v>
      </c>
      <c r="E2481" s="371">
        <v>4</v>
      </c>
    </row>
    <row r="2482" spans="1:5">
      <c r="A2482" s="371">
        <v>17</v>
      </c>
      <c r="B2482" s="371" t="s">
        <v>85</v>
      </c>
      <c r="C2482" s="371">
        <v>2023</v>
      </c>
      <c r="D2482" s="371" t="s">
        <v>13</v>
      </c>
      <c r="E2482" s="371">
        <v>14</v>
      </c>
    </row>
    <row r="2483" spans="1:5">
      <c r="A2483" s="371">
        <v>18</v>
      </c>
      <c r="B2483" s="371" t="s">
        <v>86</v>
      </c>
      <c r="C2483" s="371">
        <v>2023</v>
      </c>
      <c r="D2483" s="371" t="s">
        <v>13</v>
      </c>
      <c r="E2483" s="371">
        <v>23</v>
      </c>
    </row>
    <row r="2484" spans="1:5">
      <c r="A2484" s="371">
        <v>19</v>
      </c>
      <c r="B2484" s="371" t="s">
        <v>87</v>
      </c>
      <c r="C2484" s="371">
        <v>2023</v>
      </c>
      <c r="D2484" s="371" t="s">
        <v>13</v>
      </c>
      <c r="E2484" s="371">
        <v>25</v>
      </c>
    </row>
    <row r="2485" spans="1:5">
      <c r="A2485" s="371">
        <v>20</v>
      </c>
      <c r="B2485" s="371" t="s">
        <v>88</v>
      </c>
      <c r="C2485" s="371">
        <v>2023</v>
      </c>
      <c r="D2485" s="371" t="s">
        <v>13</v>
      </c>
      <c r="E2485" s="371">
        <v>18</v>
      </c>
    </row>
    <row r="2486" spans="1:5">
      <c r="A2486" s="371">
        <v>23</v>
      </c>
      <c r="B2486" s="371" t="s">
        <v>89</v>
      </c>
      <c r="C2486" s="371">
        <v>2023</v>
      </c>
      <c r="D2486" s="371" t="s">
        <v>13</v>
      </c>
      <c r="E2486" s="371">
        <v>22</v>
      </c>
    </row>
    <row r="2487" spans="1:5">
      <c r="A2487" s="371">
        <v>25</v>
      </c>
      <c r="B2487" s="371" t="s">
        <v>90</v>
      </c>
      <c r="C2487" s="371">
        <v>2023</v>
      </c>
      <c r="D2487" s="371" t="s">
        <v>13</v>
      </c>
      <c r="E2487" s="371">
        <v>13</v>
      </c>
    </row>
    <row r="2488" spans="1:5">
      <c r="A2488" s="371">
        <v>27</v>
      </c>
      <c r="B2488" s="371" t="s">
        <v>91</v>
      </c>
      <c r="C2488" s="371">
        <v>2023</v>
      </c>
      <c r="D2488" s="371" t="s">
        <v>13</v>
      </c>
      <c r="E2488" s="371">
        <v>5</v>
      </c>
    </row>
    <row r="2489" spans="1:5">
      <c r="A2489" s="371">
        <v>41</v>
      </c>
      <c r="B2489" s="371" t="s">
        <v>92</v>
      </c>
      <c r="C2489" s="371">
        <v>2023</v>
      </c>
      <c r="D2489" s="371" t="s">
        <v>13</v>
      </c>
      <c r="E2489" s="371">
        <v>1</v>
      </c>
    </row>
    <row r="2490" spans="1:5">
      <c r="A2490" s="371">
        <v>44</v>
      </c>
      <c r="B2490" s="371" t="s">
        <v>93</v>
      </c>
      <c r="C2490" s="371">
        <v>2023</v>
      </c>
      <c r="D2490" s="371" t="s">
        <v>13</v>
      </c>
      <c r="E2490" s="371">
        <v>28</v>
      </c>
    </row>
    <row r="2491" spans="1:5">
      <c r="A2491" s="371">
        <v>47</v>
      </c>
      <c r="B2491" s="371" t="s">
        <v>94</v>
      </c>
      <c r="C2491" s="371">
        <v>2023</v>
      </c>
      <c r="D2491" s="371" t="s">
        <v>13</v>
      </c>
      <c r="E2491" s="371">
        <v>19</v>
      </c>
    </row>
    <row r="2492" spans="1:5">
      <c r="A2492" s="371">
        <v>50</v>
      </c>
      <c r="B2492" s="371" t="s">
        <v>95</v>
      </c>
      <c r="C2492" s="371">
        <v>2023</v>
      </c>
      <c r="D2492" s="371" t="s">
        <v>13</v>
      </c>
      <c r="E2492" s="371">
        <v>16</v>
      </c>
    </row>
    <row r="2493" spans="1:5">
      <c r="A2493" s="371">
        <v>52</v>
      </c>
      <c r="B2493" s="371" t="s">
        <v>96</v>
      </c>
      <c r="C2493" s="371">
        <v>2023</v>
      </c>
      <c r="D2493" s="371" t="s">
        <v>13</v>
      </c>
      <c r="E2493" s="371">
        <v>12</v>
      </c>
    </row>
    <row r="2494" spans="1:5">
      <c r="A2494" s="371">
        <v>54</v>
      </c>
      <c r="B2494" s="371" t="s">
        <v>97</v>
      </c>
      <c r="C2494" s="371">
        <v>2023</v>
      </c>
      <c r="D2494" s="371" t="s">
        <v>13</v>
      </c>
      <c r="E2494" s="371">
        <v>6</v>
      </c>
    </row>
    <row r="2495" spans="1:5">
      <c r="A2495" s="371">
        <v>63</v>
      </c>
      <c r="B2495" s="371" t="s">
        <v>98</v>
      </c>
      <c r="C2495" s="371">
        <v>2023</v>
      </c>
      <c r="D2495" s="371" t="s">
        <v>13</v>
      </c>
      <c r="E2495" s="371">
        <v>3</v>
      </c>
    </row>
    <row r="2496" spans="1:5">
      <c r="A2496" s="371">
        <v>66</v>
      </c>
      <c r="B2496" s="371" t="s">
        <v>99</v>
      </c>
      <c r="C2496" s="371">
        <v>2023</v>
      </c>
      <c r="D2496" s="371" t="s">
        <v>13</v>
      </c>
      <c r="E2496" s="371">
        <v>2</v>
      </c>
    </row>
    <row r="2497" spans="1:5">
      <c r="A2497" s="371">
        <v>68</v>
      </c>
      <c r="B2497" s="371" t="s">
        <v>100</v>
      </c>
      <c r="C2497" s="371">
        <v>2023</v>
      </c>
      <c r="D2497" s="371" t="s">
        <v>13</v>
      </c>
      <c r="E2497" s="371">
        <v>10</v>
      </c>
    </row>
    <row r="2498" spans="1:5">
      <c r="A2498" s="371">
        <v>70</v>
      </c>
      <c r="B2498" s="371" t="s">
        <v>101</v>
      </c>
      <c r="C2498" s="371">
        <v>2023</v>
      </c>
      <c r="D2498" s="371" t="s">
        <v>13</v>
      </c>
      <c r="E2498" s="371">
        <v>30</v>
      </c>
    </row>
    <row r="2499" spans="1:5">
      <c r="A2499" s="371">
        <v>73</v>
      </c>
      <c r="B2499" s="371" t="s">
        <v>102</v>
      </c>
      <c r="C2499" s="371">
        <v>2023</v>
      </c>
      <c r="D2499" s="371" t="s">
        <v>13</v>
      </c>
      <c r="E2499" s="371">
        <v>20</v>
      </c>
    </row>
    <row r="2500" spans="1:5">
      <c r="A2500" s="371">
        <v>76</v>
      </c>
      <c r="B2500" s="371" t="s">
        <v>103</v>
      </c>
      <c r="C2500" s="371">
        <v>2023</v>
      </c>
      <c r="D2500" s="371" t="s">
        <v>13</v>
      </c>
      <c r="E2500" s="371">
        <v>8</v>
      </c>
    </row>
    <row r="2501" spans="1:5">
      <c r="A2501" s="371">
        <v>81</v>
      </c>
      <c r="B2501" s="371" t="s">
        <v>104</v>
      </c>
      <c r="C2501" s="371">
        <v>2023</v>
      </c>
      <c r="D2501" s="371" t="s">
        <v>13</v>
      </c>
      <c r="E2501" s="371">
        <v>27</v>
      </c>
    </row>
    <row r="2502" spans="1:5">
      <c r="A2502" s="371">
        <v>85</v>
      </c>
      <c r="B2502" s="371" t="s">
        <v>105</v>
      </c>
      <c r="C2502" s="371">
        <v>2023</v>
      </c>
      <c r="D2502" s="371" t="s">
        <v>13</v>
      </c>
      <c r="E2502" s="371">
        <v>15</v>
      </c>
    </row>
    <row r="2503" spans="1:5">
      <c r="A2503" s="371">
        <v>86</v>
      </c>
      <c r="B2503" s="371" t="s">
        <v>106</v>
      </c>
      <c r="C2503" s="371">
        <v>2023</v>
      </c>
      <c r="D2503" s="371" t="s">
        <v>13</v>
      </c>
      <c r="E2503" s="371">
        <v>29</v>
      </c>
    </row>
    <row r="2504" spans="1:5">
      <c r="A2504" s="371">
        <v>88</v>
      </c>
      <c r="B2504" s="371" t="s">
        <v>107</v>
      </c>
      <c r="C2504" s="371">
        <v>2023</v>
      </c>
      <c r="D2504" s="371" t="s">
        <v>13</v>
      </c>
      <c r="E2504" s="371">
        <v>24</v>
      </c>
    </row>
    <row r="2505" spans="1:5">
      <c r="A2505" s="371">
        <v>91</v>
      </c>
      <c r="B2505" s="371" t="s">
        <v>108</v>
      </c>
      <c r="C2505" s="371">
        <v>2023</v>
      </c>
      <c r="D2505" s="371" t="s">
        <v>13</v>
      </c>
      <c r="E2505" s="371">
        <v>31</v>
      </c>
    </row>
    <row r="2506" spans="1:5">
      <c r="A2506" s="371">
        <v>94</v>
      </c>
      <c r="B2506" s="371" t="s">
        <v>109</v>
      </c>
      <c r="C2506" s="371">
        <v>2023</v>
      </c>
      <c r="D2506" s="371" t="s">
        <v>13</v>
      </c>
      <c r="E2506" s="371">
        <v>33</v>
      </c>
    </row>
    <row r="2507" spans="1:5">
      <c r="A2507" s="371">
        <v>95</v>
      </c>
      <c r="B2507" s="371" t="s">
        <v>110</v>
      </c>
      <c r="C2507" s="371">
        <v>2023</v>
      </c>
      <c r="D2507" s="371" t="s">
        <v>13</v>
      </c>
      <c r="E2507" s="371">
        <v>26</v>
      </c>
    </row>
    <row r="2508" spans="1:5">
      <c r="A2508" s="371">
        <v>97</v>
      </c>
      <c r="B2508" s="371" t="s">
        <v>111</v>
      </c>
      <c r="C2508" s="371">
        <v>2023</v>
      </c>
      <c r="D2508" s="371" t="s">
        <v>13</v>
      </c>
      <c r="E2508" s="371">
        <v>17</v>
      </c>
    </row>
    <row r="2509" spans="1:5">
      <c r="A2509" s="371">
        <v>99</v>
      </c>
      <c r="B2509" s="371" t="s">
        <v>112</v>
      </c>
      <c r="C2509" s="371">
        <v>2023</v>
      </c>
      <c r="D2509" s="371" t="s">
        <v>13</v>
      </c>
      <c r="E2509" s="371">
        <v>32</v>
      </c>
    </row>
    <row r="2510" spans="1:5">
      <c r="A2510" s="371">
        <v>5</v>
      </c>
      <c r="B2510" s="371" t="s">
        <v>79</v>
      </c>
      <c r="C2510" s="371">
        <v>2024</v>
      </c>
      <c r="D2510" s="371" t="s">
        <v>3</v>
      </c>
      <c r="E2510" s="371">
        <v>28</v>
      </c>
    </row>
    <row r="2511" spans="1:5">
      <c r="A2511" s="371">
        <v>8</v>
      </c>
      <c r="B2511" s="371" t="s">
        <v>81</v>
      </c>
      <c r="C2511" s="371">
        <v>2024</v>
      </c>
      <c r="D2511" s="371" t="s">
        <v>3</v>
      </c>
      <c r="E2511" s="371">
        <v>17</v>
      </c>
    </row>
    <row r="2512" spans="1:5">
      <c r="A2512" s="371">
        <v>11</v>
      </c>
      <c r="B2512" s="371" t="s">
        <v>82</v>
      </c>
      <c r="C2512" s="371">
        <v>2024</v>
      </c>
      <c r="D2512" s="371" t="s">
        <v>3</v>
      </c>
      <c r="E2512" s="371">
        <v>4</v>
      </c>
    </row>
    <row r="2513" spans="1:5">
      <c r="A2513" s="371">
        <v>13</v>
      </c>
      <c r="B2513" s="371" t="s">
        <v>83</v>
      </c>
      <c r="C2513" s="371">
        <v>2024</v>
      </c>
      <c r="D2513" s="371" t="s">
        <v>3</v>
      </c>
      <c r="E2513" s="371">
        <v>31</v>
      </c>
    </row>
    <row r="2514" spans="1:5">
      <c r="A2514" s="371">
        <v>15</v>
      </c>
      <c r="B2514" s="371" t="s">
        <v>84</v>
      </c>
      <c r="C2514" s="371">
        <v>2024</v>
      </c>
      <c r="D2514" s="371" t="s">
        <v>3</v>
      </c>
      <c r="E2514" s="371">
        <v>2</v>
      </c>
    </row>
    <row r="2515" spans="1:5">
      <c r="A2515" s="371">
        <v>17</v>
      </c>
      <c r="B2515" s="371" t="s">
        <v>85</v>
      </c>
      <c r="C2515" s="371">
        <v>2024</v>
      </c>
      <c r="D2515" s="371" t="s">
        <v>3</v>
      </c>
      <c r="E2515" s="371">
        <v>14</v>
      </c>
    </row>
    <row r="2516" spans="1:5">
      <c r="A2516" s="371">
        <v>18</v>
      </c>
      <c r="B2516" s="371" t="s">
        <v>86</v>
      </c>
      <c r="C2516" s="371">
        <v>2024</v>
      </c>
      <c r="D2516" s="371" t="s">
        <v>3</v>
      </c>
      <c r="E2516" s="371">
        <v>8</v>
      </c>
    </row>
    <row r="2517" spans="1:5">
      <c r="A2517" s="371">
        <v>19</v>
      </c>
      <c r="B2517" s="371" t="s">
        <v>87</v>
      </c>
      <c r="C2517" s="371">
        <v>2024</v>
      </c>
      <c r="D2517" s="371" t="s">
        <v>3</v>
      </c>
      <c r="E2517" s="371">
        <v>18</v>
      </c>
    </row>
    <row r="2518" spans="1:5">
      <c r="A2518" s="371">
        <v>20</v>
      </c>
      <c r="B2518" s="371" t="s">
        <v>88</v>
      </c>
      <c r="C2518" s="371">
        <v>2024</v>
      </c>
      <c r="D2518" s="371" t="s">
        <v>3</v>
      </c>
      <c r="E2518" s="371">
        <v>22</v>
      </c>
    </row>
    <row r="2519" spans="1:5">
      <c r="A2519" s="371">
        <v>23</v>
      </c>
      <c r="B2519" s="371" t="s">
        <v>89</v>
      </c>
      <c r="C2519" s="371">
        <v>2024</v>
      </c>
      <c r="D2519" s="371" t="s">
        <v>3</v>
      </c>
      <c r="E2519" s="371">
        <v>27</v>
      </c>
    </row>
    <row r="2520" spans="1:5">
      <c r="A2520" s="371">
        <v>25</v>
      </c>
      <c r="B2520" s="371" t="s">
        <v>90</v>
      </c>
      <c r="C2520" s="371">
        <v>2024</v>
      </c>
      <c r="D2520" s="371" t="s">
        <v>3</v>
      </c>
      <c r="E2520" s="371">
        <v>11</v>
      </c>
    </row>
    <row r="2521" spans="1:5">
      <c r="A2521" s="371">
        <v>27</v>
      </c>
      <c r="B2521" s="371" t="s">
        <v>91</v>
      </c>
      <c r="C2521" s="371">
        <v>2024</v>
      </c>
      <c r="D2521" s="371" t="s">
        <v>3</v>
      </c>
      <c r="E2521" s="371">
        <v>7</v>
      </c>
    </row>
    <row r="2522" spans="1:5">
      <c r="A2522" s="371">
        <v>41</v>
      </c>
      <c r="B2522" s="371" t="s">
        <v>92</v>
      </c>
      <c r="C2522" s="371">
        <v>2024</v>
      </c>
      <c r="D2522" s="371" t="s">
        <v>3</v>
      </c>
      <c r="E2522" s="371">
        <v>6</v>
      </c>
    </row>
    <row r="2523" spans="1:5">
      <c r="A2523" s="371">
        <v>44</v>
      </c>
      <c r="B2523" s="371" t="s">
        <v>93</v>
      </c>
      <c r="C2523" s="371">
        <v>2024</v>
      </c>
      <c r="D2523" s="371" t="s">
        <v>3</v>
      </c>
      <c r="E2523" s="371">
        <v>29</v>
      </c>
    </row>
    <row r="2524" spans="1:5">
      <c r="A2524" s="371">
        <v>47</v>
      </c>
      <c r="B2524" s="371" t="s">
        <v>94</v>
      </c>
      <c r="C2524" s="371">
        <v>2024</v>
      </c>
      <c r="D2524" s="371" t="s">
        <v>3</v>
      </c>
      <c r="E2524" s="371">
        <v>16</v>
      </c>
    </row>
    <row r="2525" spans="1:5">
      <c r="A2525" s="371">
        <v>50</v>
      </c>
      <c r="B2525" s="371" t="s">
        <v>95</v>
      </c>
      <c r="C2525" s="371">
        <v>2024</v>
      </c>
      <c r="D2525" s="371" t="s">
        <v>3</v>
      </c>
      <c r="E2525" s="371">
        <v>13</v>
      </c>
    </row>
    <row r="2526" spans="1:5">
      <c r="A2526" s="371">
        <v>52</v>
      </c>
      <c r="B2526" s="371" t="s">
        <v>96</v>
      </c>
      <c r="C2526" s="371">
        <v>2024</v>
      </c>
      <c r="D2526" s="371" t="s">
        <v>3</v>
      </c>
      <c r="E2526" s="371">
        <v>9</v>
      </c>
    </row>
    <row r="2527" spans="1:5">
      <c r="A2527" s="371">
        <v>54</v>
      </c>
      <c r="B2527" s="371" t="s">
        <v>97</v>
      </c>
      <c r="C2527" s="371">
        <v>2024</v>
      </c>
      <c r="D2527" s="371" t="s">
        <v>3</v>
      </c>
      <c r="E2527" s="371">
        <v>19</v>
      </c>
    </row>
    <row r="2528" spans="1:5">
      <c r="A2528" s="371">
        <v>63</v>
      </c>
      <c r="B2528" s="371" t="s">
        <v>98</v>
      </c>
      <c r="C2528" s="371">
        <v>2024</v>
      </c>
      <c r="D2528" s="371" t="s">
        <v>3</v>
      </c>
      <c r="E2528" s="371">
        <v>15</v>
      </c>
    </row>
    <row r="2529" spans="1:5">
      <c r="A2529" s="371">
        <v>66</v>
      </c>
      <c r="B2529" s="371" t="s">
        <v>99</v>
      </c>
      <c r="C2529" s="371">
        <v>2024</v>
      </c>
      <c r="D2529" s="371" t="s">
        <v>3</v>
      </c>
      <c r="E2529" s="371">
        <v>10</v>
      </c>
    </row>
    <row r="2530" spans="1:5">
      <c r="A2530" s="371">
        <v>68</v>
      </c>
      <c r="B2530" s="371" t="s">
        <v>100</v>
      </c>
      <c r="C2530" s="371">
        <v>2024</v>
      </c>
      <c r="D2530" s="371" t="s">
        <v>3</v>
      </c>
      <c r="E2530" s="371">
        <v>20</v>
      </c>
    </row>
    <row r="2531" spans="1:5">
      <c r="A2531" s="371">
        <v>70</v>
      </c>
      <c r="B2531" s="371" t="s">
        <v>101</v>
      </c>
      <c r="C2531" s="371">
        <v>2024</v>
      </c>
      <c r="D2531" s="371" t="s">
        <v>3</v>
      </c>
      <c r="E2531" s="371">
        <v>33</v>
      </c>
    </row>
    <row r="2532" spans="1:5">
      <c r="A2532" s="371">
        <v>73</v>
      </c>
      <c r="B2532" s="371" t="s">
        <v>102</v>
      </c>
      <c r="C2532" s="371">
        <v>2024</v>
      </c>
      <c r="D2532" s="371" t="s">
        <v>3</v>
      </c>
      <c r="E2532" s="371">
        <v>21</v>
      </c>
    </row>
    <row r="2533" spans="1:5">
      <c r="A2533" s="371">
        <v>76</v>
      </c>
      <c r="B2533" s="371" t="s">
        <v>103</v>
      </c>
      <c r="C2533" s="371">
        <v>2024</v>
      </c>
      <c r="D2533" s="371" t="s">
        <v>3</v>
      </c>
      <c r="E2533" s="371">
        <v>23</v>
      </c>
    </row>
    <row r="2534" spans="1:5">
      <c r="A2534" s="371">
        <v>81</v>
      </c>
      <c r="B2534" s="371" t="s">
        <v>104</v>
      </c>
      <c r="C2534" s="371">
        <v>2024</v>
      </c>
      <c r="D2534" s="371" t="s">
        <v>3</v>
      </c>
      <c r="E2534" s="371">
        <v>1</v>
      </c>
    </row>
    <row r="2535" spans="1:5">
      <c r="A2535" s="371">
        <v>85</v>
      </c>
      <c r="B2535" s="371" t="s">
        <v>105</v>
      </c>
      <c r="C2535" s="371">
        <v>2024</v>
      </c>
      <c r="D2535" s="371" t="s">
        <v>3</v>
      </c>
      <c r="E2535" s="371">
        <v>30</v>
      </c>
    </row>
    <row r="2536" spans="1:5">
      <c r="A2536" s="371">
        <v>86</v>
      </c>
      <c r="B2536" s="371" t="s">
        <v>106</v>
      </c>
      <c r="C2536" s="371">
        <v>2024</v>
      </c>
      <c r="D2536" s="371" t="s">
        <v>3</v>
      </c>
      <c r="E2536" s="371">
        <v>26</v>
      </c>
    </row>
    <row r="2537" spans="1:5">
      <c r="A2537" s="371">
        <v>88</v>
      </c>
      <c r="B2537" s="371" t="s">
        <v>107</v>
      </c>
      <c r="C2537" s="371">
        <v>2024</v>
      </c>
      <c r="D2537" s="371" t="s">
        <v>3</v>
      </c>
      <c r="E2537" s="371">
        <v>12</v>
      </c>
    </row>
    <row r="2538" spans="1:5">
      <c r="A2538" s="371">
        <v>91</v>
      </c>
      <c r="B2538" s="371" t="s">
        <v>108</v>
      </c>
      <c r="C2538" s="371">
        <v>2024</v>
      </c>
      <c r="D2538" s="371" t="s">
        <v>3</v>
      </c>
      <c r="E2538" s="371">
        <v>24</v>
      </c>
    </row>
    <row r="2539" spans="1:5">
      <c r="A2539" s="371">
        <v>94</v>
      </c>
      <c r="B2539" s="371" t="s">
        <v>109</v>
      </c>
      <c r="C2539" s="371">
        <v>2024</v>
      </c>
      <c r="D2539" s="371" t="s">
        <v>3</v>
      </c>
      <c r="E2539" s="371">
        <v>32</v>
      </c>
    </row>
    <row r="2540" spans="1:5">
      <c r="A2540" s="371">
        <v>95</v>
      </c>
      <c r="B2540" s="371" t="s">
        <v>110</v>
      </c>
      <c r="C2540" s="371">
        <v>2024</v>
      </c>
      <c r="D2540" s="371" t="s">
        <v>3</v>
      </c>
      <c r="E2540" s="371">
        <v>3</v>
      </c>
    </row>
    <row r="2541" spans="1:5">
      <c r="A2541" s="371">
        <v>97</v>
      </c>
      <c r="B2541" s="371" t="s">
        <v>111</v>
      </c>
      <c r="C2541" s="371">
        <v>2024</v>
      </c>
      <c r="D2541" s="371" t="s">
        <v>3</v>
      </c>
      <c r="E2541" s="371">
        <v>25</v>
      </c>
    </row>
    <row r="2542" spans="1:5">
      <c r="A2542" s="371">
        <v>99</v>
      </c>
      <c r="B2542" s="371" t="s">
        <v>112</v>
      </c>
      <c r="C2542" s="371">
        <v>2024</v>
      </c>
      <c r="D2542" s="371" t="s">
        <v>3</v>
      </c>
      <c r="E2542" s="371">
        <v>5</v>
      </c>
    </row>
    <row r="2543" spans="1:5">
      <c r="A2543" s="371">
        <v>5</v>
      </c>
      <c r="B2543" s="371" t="s">
        <v>79</v>
      </c>
      <c r="C2543" s="371">
        <v>2023</v>
      </c>
      <c r="D2543" s="371" t="s">
        <v>3</v>
      </c>
      <c r="E2543" s="371">
        <v>28</v>
      </c>
    </row>
    <row r="2544" spans="1:5">
      <c r="A2544" s="371">
        <v>8</v>
      </c>
      <c r="B2544" s="371" t="s">
        <v>81</v>
      </c>
      <c r="C2544" s="371">
        <v>2023</v>
      </c>
      <c r="D2544" s="371" t="s">
        <v>3</v>
      </c>
      <c r="E2544" s="371">
        <v>16</v>
      </c>
    </row>
    <row r="2545" spans="1:5">
      <c r="A2545" s="371">
        <v>11</v>
      </c>
      <c r="B2545" s="371" t="s">
        <v>82</v>
      </c>
      <c r="C2545" s="371">
        <v>2023</v>
      </c>
      <c r="D2545" s="371" t="s">
        <v>3</v>
      </c>
      <c r="E2545" s="371">
        <v>4</v>
      </c>
    </row>
    <row r="2546" spans="1:5">
      <c r="A2546" s="371">
        <v>13</v>
      </c>
      <c r="B2546" s="371" t="s">
        <v>83</v>
      </c>
      <c r="C2546" s="371">
        <v>2023</v>
      </c>
      <c r="D2546" s="371" t="s">
        <v>3</v>
      </c>
      <c r="E2546" s="371">
        <v>31</v>
      </c>
    </row>
    <row r="2547" spans="1:5">
      <c r="A2547" s="371">
        <v>15</v>
      </c>
      <c r="B2547" s="371" t="s">
        <v>84</v>
      </c>
      <c r="C2547" s="371">
        <v>2023</v>
      </c>
      <c r="D2547" s="371" t="s">
        <v>3</v>
      </c>
      <c r="E2547" s="371">
        <v>2</v>
      </c>
    </row>
    <row r="2548" spans="1:5">
      <c r="A2548" s="371">
        <v>17</v>
      </c>
      <c r="B2548" s="371" t="s">
        <v>85</v>
      </c>
      <c r="C2548" s="371">
        <v>2023</v>
      </c>
      <c r="D2548" s="371" t="s">
        <v>3</v>
      </c>
      <c r="E2548" s="371">
        <v>14</v>
      </c>
    </row>
    <row r="2549" spans="1:5">
      <c r="A2549" s="371">
        <v>18</v>
      </c>
      <c r="B2549" s="371" t="s">
        <v>86</v>
      </c>
      <c r="C2549" s="371">
        <v>2023</v>
      </c>
      <c r="D2549" s="371" t="s">
        <v>3</v>
      </c>
      <c r="E2549" s="371">
        <v>8</v>
      </c>
    </row>
    <row r="2550" spans="1:5">
      <c r="A2550" s="371">
        <v>19</v>
      </c>
      <c r="B2550" s="371" t="s">
        <v>87</v>
      </c>
      <c r="C2550" s="371">
        <v>2023</v>
      </c>
      <c r="D2550" s="371" t="s">
        <v>3</v>
      </c>
      <c r="E2550" s="371">
        <v>18</v>
      </c>
    </row>
    <row r="2551" spans="1:5">
      <c r="A2551" s="371">
        <v>20</v>
      </c>
      <c r="B2551" s="371" t="s">
        <v>88</v>
      </c>
      <c r="C2551" s="371">
        <v>2023</v>
      </c>
      <c r="D2551" s="371" t="s">
        <v>3</v>
      </c>
      <c r="E2551" s="371">
        <v>22</v>
      </c>
    </row>
    <row r="2552" spans="1:5">
      <c r="A2552" s="371">
        <v>23</v>
      </c>
      <c r="B2552" s="371" t="s">
        <v>89</v>
      </c>
      <c r="C2552" s="371">
        <v>2023</v>
      </c>
      <c r="D2552" s="371" t="s">
        <v>3</v>
      </c>
      <c r="E2552" s="371">
        <v>27</v>
      </c>
    </row>
    <row r="2553" spans="1:5">
      <c r="A2553" s="371">
        <v>25</v>
      </c>
      <c r="B2553" s="371" t="s">
        <v>90</v>
      </c>
      <c r="C2553" s="371">
        <v>2023</v>
      </c>
      <c r="D2553" s="371" t="s">
        <v>3</v>
      </c>
      <c r="E2553" s="371">
        <v>11</v>
      </c>
    </row>
    <row r="2554" spans="1:5">
      <c r="A2554" s="371">
        <v>27</v>
      </c>
      <c r="B2554" s="371" t="s">
        <v>91</v>
      </c>
      <c r="C2554" s="371">
        <v>2023</v>
      </c>
      <c r="D2554" s="371" t="s">
        <v>3</v>
      </c>
      <c r="E2554" s="371">
        <v>7</v>
      </c>
    </row>
    <row r="2555" spans="1:5">
      <c r="A2555" s="371">
        <v>41</v>
      </c>
      <c r="B2555" s="371" t="s">
        <v>92</v>
      </c>
      <c r="C2555" s="371">
        <v>2023</v>
      </c>
      <c r="D2555" s="371" t="s">
        <v>3</v>
      </c>
      <c r="E2555" s="371">
        <v>5</v>
      </c>
    </row>
    <row r="2556" spans="1:5">
      <c r="A2556" s="371">
        <v>44</v>
      </c>
      <c r="B2556" s="371" t="s">
        <v>93</v>
      </c>
      <c r="C2556" s="371">
        <v>2023</v>
      </c>
      <c r="D2556" s="371" t="s">
        <v>3</v>
      </c>
      <c r="E2556" s="371">
        <v>29</v>
      </c>
    </row>
    <row r="2557" spans="1:5">
      <c r="A2557" s="371">
        <v>47</v>
      </c>
      <c r="B2557" s="371" t="s">
        <v>94</v>
      </c>
      <c r="C2557" s="371">
        <v>2023</v>
      </c>
      <c r="D2557" s="371" t="s">
        <v>3</v>
      </c>
      <c r="E2557" s="371">
        <v>17</v>
      </c>
    </row>
    <row r="2558" spans="1:5">
      <c r="A2558" s="371">
        <v>50</v>
      </c>
      <c r="B2558" s="371" t="s">
        <v>95</v>
      </c>
      <c r="C2558" s="371">
        <v>2023</v>
      </c>
      <c r="D2558" s="371" t="s">
        <v>3</v>
      </c>
      <c r="E2558" s="371">
        <v>13</v>
      </c>
    </row>
    <row r="2559" spans="1:5">
      <c r="A2559" s="371">
        <v>52</v>
      </c>
      <c r="B2559" s="371" t="s">
        <v>96</v>
      </c>
      <c r="C2559" s="371">
        <v>2023</v>
      </c>
      <c r="D2559" s="371" t="s">
        <v>3</v>
      </c>
      <c r="E2559" s="371">
        <v>9</v>
      </c>
    </row>
    <row r="2560" spans="1:5">
      <c r="A2560" s="371">
        <v>54</v>
      </c>
      <c r="B2560" s="371" t="s">
        <v>97</v>
      </c>
      <c r="C2560" s="371">
        <v>2023</v>
      </c>
      <c r="D2560" s="371" t="s">
        <v>3</v>
      </c>
      <c r="E2560" s="371">
        <v>19</v>
      </c>
    </row>
    <row r="2561" spans="1:5">
      <c r="A2561" s="371">
        <v>63</v>
      </c>
      <c r="B2561" s="371" t="s">
        <v>98</v>
      </c>
      <c r="C2561" s="371">
        <v>2023</v>
      </c>
      <c r="D2561" s="371" t="s">
        <v>3</v>
      </c>
      <c r="E2561" s="371">
        <v>15</v>
      </c>
    </row>
    <row r="2562" spans="1:5">
      <c r="A2562" s="371">
        <v>66</v>
      </c>
      <c r="B2562" s="371" t="s">
        <v>99</v>
      </c>
      <c r="C2562" s="371">
        <v>2023</v>
      </c>
      <c r="D2562" s="371" t="s">
        <v>3</v>
      </c>
      <c r="E2562" s="371">
        <v>10</v>
      </c>
    </row>
    <row r="2563" spans="1:5">
      <c r="A2563" s="371">
        <v>68</v>
      </c>
      <c r="B2563" s="371" t="s">
        <v>100</v>
      </c>
      <c r="C2563" s="371">
        <v>2023</v>
      </c>
      <c r="D2563" s="371" t="s">
        <v>3</v>
      </c>
      <c r="E2563" s="371">
        <v>20</v>
      </c>
    </row>
    <row r="2564" spans="1:5">
      <c r="A2564" s="371">
        <v>70</v>
      </c>
      <c r="B2564" s="371" t="s">
        <v>101</v>
      </c>
      <c r="C2564" s="371">
        <v>2023</v>
      </c>
      <c r="D2564" s="371" t="s">
        <v>3</v>
      </c>
      <c r="E2564" s="371">
        <v>33</v>
      </c>
    </row>
    <row r="2565" spans="1:5">
      <c r="A2565" s="371">
        <v>73</v>
      </c>
      <c r="B2565" s="371" t="s">
        <v>102</v>
      </c>
      <c r="C2565" s="371">
        <v>2023</v>
      </c>
      <c r="D2565" s="371" t="s">
        <v>3</v>
      </c>
      <c r="E2565" s="371">
        <v>21</v>
      </c>
    </row>
    <row r="2566" spans="1:5">
      <c r="A2566" s="371">
        <v>76</v>
      </c>
      <c r="B2566" s="371" t="s">
        <v>103</v>
      </c>
      <c r="C2566" s="371">
        <v>2023</v>
      </c>
      <c r="D2566" s="371" t="s">
        <v>3</v>
      </c>
      <c r="E2566" s="371">
        <v>23</v>
      </c>
    </row>
    <row r="2567" spans="1:5">
      <c r="A2567" s="371">
        <v>81</v>
      </c>
      <c r="B2567" s="371" t="s">
        <v>104</v>
      </c>
      <c r="C2567" s="371">
        <v>2023</v>
      </c>
      <c r="D2567" s="371" t="s">
        <v>3</v>
      </c>
      <c r="E2567" s="371">
        <v>1</v>
      </c>
    </row>
    <row r="2568" spans="1:5">
      <c r="A2568" s="371">
        <v>85</v>
      </c>
      <c r="B2568" s="371" t="s">
        <v>105</v>
      </c>
      <c r="C2568" s="371">
        <v>2023</v>
      </c>
      <c r="D2568" s="371" t="s">
        <v>3</v>
      </c>
      <c r="E2568" s="371">
        <v>30</v>
      </c>
    </row>
    <row r="2569" spans="1:5">
      <c r="A2569" s="371">
        <v>86</v>
      </c>
      <c r="B2569" s="371" t="s">
        <v>106</v>
      </c>
      <c r="C2569" s="371">
        <v>2023</v>
      </c>
      <c r="D2569" s="371" t="s">
        <v>3</v>
      </c>
      <c r="E2569" s="371">
        <v>26</v>
      </c>
    </row>
    <row r="2570" spans="1:5">
      <c r="A2570" s="371">
        <v>88</v>
      </c>
      <c r="B2570" s="371" t="s">
        <v>107</v>
      </c>
      <c r="C2570" s="371">
        <v>2023</v>
      </c>
      <c r="D2570" s="371" t="s">
        <v>3</v>
      </c>
      <c r="E2570" s="371">
        <v>12</v>
      </c>
    </row>
    <row r="2571" spans="1:5">
      <c r="A2571" s="371">
        <v>91</v>
      </c>
      <c r="B2571" s="371" t="s">
        <v>108</v>
      </c>
      <c r="C2571" s="371">
        <v>2023</v>
      </c>
      <c r="D2571" s="371" t="s">
        <v>3</v>
      </c>
      <c r="E2571" s="371">
        <v>24</v>
      </c>
    </row>
    <row r="2572" spans="1:5">
      <c r="A2572" s="371">
        <v>94</v>
      </c>
      <c r="B2572" s="371" t="s">
        <v>109</v>
      </c>
      <c r="C2572" s="371">
        <v>2023</v>
      </c>
      <c r="D2572" s="371" t="s">
        <v>3</v>
      </c>
      <c r="E2572" s="371">
        <v>32</v>
      </c>
    </row>
    <row r="2573" spans="1:5">
      <c r="A2573" s="371">
        <v>95</v>
      </c>
      <c r="B2573" s="371" t="s">
        <v>110</v>
      </c>
      <c r="C2573" s="371">
        <v>2023</v>
      </c>
      <c r="D2573" s="371" t="s">
        <v>3</v>
      </c>
      <c r="E2573" s="371">
        <v>3</v>
      </c>
    </row>
    <row r="2574" spans="1:5">
      <c r="A2574" s="371">
        <v>97</v>
      </c>
      <c r="B2574" s="371" t="s">
        <v>111</v>
      </c>
      <c r="C2574" s="371">
        <v>2023</v>
      </c>
      <c r="D2574" s="371" t="s">
        <v>3</v>
      </c>
      <c r="E2574" s="371">
        <v>25</v>
      </c>
    </row>
    <row r="2575" spans="1:5">
      <c r="A2575" s="371">
        <v>99</v>
      </c>
      <c r="B2575" s="371" t="s">
        <v>112</v>
      </c>
      <c r="C2575" s="371">
        <v>2023</v>
      </c>
      <c r="D2575" s="371" t="s">
        <v>3</v>
      </c>
      <c r="E2575" s="371">
        <v>6</v>
      </c>
    </row>
    <row r="2576" spans="1:5">
      <c r="A2576" s="371">
        <v>5</v>
      </c>
      <c r="B2576" s="371" t="s">
        <v>79</v>
      </c>
      <c r="C2576" s="371">
        <v>2024</v>
      </c>
      <c r="D2576" s="371" t="s">
        <v>4</v>
      </c>
      <c r="E2576" s="371">
        <v>20</v>
      </c>
    </row>
    <row r="2577" spans="1:5">
      <c r="A2577" s="371">
        <v>8</v>
      </c>
      <c r="B2577" s="371" t="s">
        <v>81</v>
      </c>
      <c r="C2577" s="371">
        <v>2024</v>
      </c>
      <c r="D2577" s="371" t="s">
        <v>4</v>
      </c>
      <c r="E2577" s="371">
        <v>3</v>
      </c>
    </row>
    <row r="2578" spans="1:5">
      <c r="A2578" s="371">
        <v>11</v>
      </c>
      <c r="B2578" s="371" t="s">
        <v>82</v>
      </c>
      <c r="C2578" s="371">
        <v>2024</v>
      </c>
      <c r="D2578" s="371" t="s">
        <v>4</v>
      </c>
      <c r="E2578" s="371">
        <v>2</v>
      </c>
    </row>
    <row r="2579" spans="1:5">
      <c r="A2579" s="371">
        <v>13</v>
      </c>
      <c r="B2579" s="371" t="s">
        <v>83</v>
      </c>
      <c r="C2579" s="371">
        <v>2024</v>
      </c>
      <c r="D2579" s="371" t="s">
        <v>4</v>
      </c>
      <c r="E2579" s="371">
        <v>16</v>
      </c>
    </row>
    <row r="2580" spans="1:5">
      <c r="A2580" s="371">
        <v>15</v>
      </c>
      <c r="B2580" s="371" t="s">
        <v>84</v>
      </c>
      <c r="C2580" s="371">
        <v>2024</v>
      </c>
      <c r="D2580" s="371" t="s">
        <v>4</v>
      </c>
      <c r="E2580" s="371">
        <v>22</v>
      </c>
    </row>
    <row r="2581" spans="1:5">
      <c r="A2581" s="371">
        <v>17</v>
      </c>
      <c r="B2581" s="371" t="s">
        <v>85</v>
      </c>
      <c r="C2581" s="371">
        <v>2024</v>
      </c>
      <c r="D2581" s="371" t="s">
        <v>4</v>
      </c>
      <c r="E2581" s="371">
        <v>10</v>
      </c>
    </row>
    <row r="2582" spans="1:5">
      <c r="A2582" s="371">
        <v>18</v>
      </c>
      <c r="B2582" s="371" t="s">
        <v>86</v>
      </c>
      <c r="C2582" s="371">
        <v>2024</v>
      </c>
      <c r="D2582" s="371" t="s">
        <v>4</v>
      </c>
      <c r="E2582" s="371">
        <v>1</v>
      </c>
    </row>
    <row r="2583" spans="1:5">
      <c r="A2583" s="371">
        <v>19</v>
      </c>
      <c r="B2583" s="371" t="s">
        <v>87</v>
      </c>
      <c r="C2583" s="371">
        <v>2024</v>
      </c>
      <c r="D2583" s="371" t="s">
        <v>4</v>
      </c>
      <c r="E2583" s="371">
        <v>26</v>
      </c>
    </row>
    <row r="2584" spans="1:5">
      <c r="A2584" s="371">
        <v>20</v>
      </c>
      <c r="B2584" s="371" t="s">
        <v>88</v>
      </c>
      <c r="C2584" s="371">
        <v>2024</v>
      </c>
      <c r="D2584" s="371" t="s">
        <v>4</v>
      </c>
      <c r="E2584" s="371">
        <v>5</v>
      </c>
    </row>
    <row r="2585" spans="1:5">
      <c r="A2585" s="371">
        <v>23</v>
      </c>
      <c r="B2585" s="371" t="s">
        <v>89</v>
      </c>
      <c r="C2585" s="371">
        <v>2024</v>
      </c>
      <c r="D2585" s="371" t="s">
        <v>4</v>
      </c>
      <c r="E2585" s="371">
        <v>27</v>
      </c>
    </row>
    <row r="2586" spans="1:5">
      <c r="A2586" s="371">
        <v>25</v>
      </c>
      <c r="B2586" s="371" t="s">
        <v>90</v>
      </c>
      <c r="C2586" s="371">
        <v>2024</v>
      </c>
      <c r="D2586" s="371" t="s">
        <v>4</v>
      </c>
      <c r="E2586" s="371">
        <v>14</v>
      </c>
    </row>
    <row r="2587" spans="1:5">
      <c r="A2587" s="371">
        <v>27</v>
      </c>
      <c r="B2587" s="371" t="s">
        <v>91</v>
      </c>
      <c r="C2587" s="371">
        <v>2024</v>
      </c>
      <c r="D2587" s="371" t="s">
        <v>4</v>
      </c>
      <c r="E2587" s="371">
        <v>6</v>
      </c>
    </row>
    <row r="2588" spans="1:5">
      <c r="A2588" s="371">
        <v>41</v>
      </c>
      <c r="B2588" s="371" t="s">
        <v>92</v>
      </c>
      <c r="C2588" s="371">
        <v>2024</v>
      </c>
      <c r="D2588" s="371" t="s">
        <v>4</v>
      </c>
      <c r="E2588" s="371">
        <v>29</v>
      </c>
    </row>
    <row r="2589" spans="1:5">
      <c r="A2589" s="371">
        <v>44</v>
      </c>
      <c r="B2589" s="371" t="s">
        <v>93</v>
      </c>
      <c r="C2589" s="371">
        <v>2024</v>
      </c>
      <c r="D2589" s="371" t="s">
        <v>4</v>
      </c>
      <c r="E2589" s="371">
        <v>9</v>
      </c>
    </row>
    <row r="2590" spans="1:5">
      <c r="A2590" s="371">
        <v>47</v>
      </c>
      <c r="B2590" s="371" t="s">
        <v>94</v>
      </c>
      <c r="C2590" s="371">
        <v>2024</v>
      </c>
      <c r="D2590" s="371" t="s">
        <v>4</v>
      </c>
      <c r="E2590" s="371">
        <v>15</v>
      </c>
    </row>
    <row r="2591" spans="1:5">
      <c r="A2591" s="371">
        <v>50</v>
      </c>
      <c r="B2591" s="371" t="s">
        <v>95</v>
      </c>
      <c r="C2591" s="371">
        <v>2024</v>
      </c>
      <c r="D2591" s="371" t="s">
        <v>4</v>
      </c>
      <c r="E2591" s="371">
        <v>19</v>
      </c>
    </row>
    <row r="2592" spans="1:5">
      <c r="A2592" s="371">
        <v>52</v>
      </c>
      <c r="B2592" s="371" t="s">
        <v>96</v>
      </c>
      <c r="C2592" s="371">
        <v>2024</v>
      </c>
      <c r="D2592" s="371" t="s">
        <v>4</v>
      </c>
      <c r="E2592" s="371">
        <v>21</v>
      </c>
    </row>
    <row r="2593" spans="1:5">
      <c r="A2593" s="371">
        <v>54</v>
      </c>
      <c r="B2593" s="371" t="s">
        <v>97</v>
      </c>
      <c r="C2593" s="371">
        <v>2024</v>
      </c>
      <c r="D2593" s="371" t="s">
        <v>4</v>
      </c>
      <c r="E2593" s="371">
        <v>12</v>
      </c>
    </row>
    <row r="2594" spans="1:5">
      <c r="A2594" s="371">
        <v>63</v>
      </c>
      <c r="B2594" s="371" t="s">
        <v>98</v>
      </c>
      <c r="C2594" s="371">
        <v>2024</v>
      </c>
      <c r="D2594" s="371" t="s">
        <v>4</v>
      </c>
      <c r="E2594" s="371">
        <v>11</v>
      </c>
    </row>
    <row r="2595" spans="1:5">
      <c r="A2595" s="371">
        <v>66</v>
      </c>
      <c r="B2595" s="371" t="s">
        <v>99</v>
      </c>
      <c r="C2595" s="371">
        <v>2024</v>
      </c>
      <c r="D2595" s="371" t="s">
        <v>4</v>
      </c>
      <c r="E2595" s="371">
        <v>7</v>
      </c>
    </row>
    <row r="2596" spans="1:5">
      <c r="A2596" s="371">
        <v>68</v>
      </c>
      <c r="B2596" s="371" t="s">
        <v>100</v>
      </c>
      <c r="C2596" s="371">
        <v>2024</v>
      </c>
      <c r="D2596" s="371" t="s">
        <v>4</v>
      </c>
      <c r="E2596" s="371">
        <v>18</v>
      </c>
    </row>
    <row r="2597" spans="1:5">
      <c r="A2597" s="371">
        <v>70</v>
      </c>
      <c r="B2597" s="371" t="s">
        <v>101</v>
      </c>
      <c r="C2597" s="371">
        <v>2024</v>
      </c>
      <c r="D2597" s="371" t="s">
        <v>4</v>
      </c>
      <c r="E2597" s="371">
        <v>30</v>
      </c>
    </row>
    <row r="2598" spans="1:5">
      <c r="A2598" s="371">
        <v>73</v>
      </c>
      <c r="B2598" s="371" t="s">
        <v>102</v>
      </c>
      <c r="C2598" s="371">
        <v>2024</v>
      </c>
      <c r="D2598" s="371" t="s">
        <v>4</v>
      </c>
      <c r="E2598" s="371">
        <v>25</v>
      </c>
    </row>
    <row r="2599" spans="1:5">
      <c r="A2599" s="371">
        <v>76</v>
      </c>
      <c r="B2599" s="371" t="s">
        <v>103</v>
      </c>
      <c r="C2599" s="371">
        <v>2024</v>
      </c>
      <c r="D2599" s="371" t="s">
        <v>4</v>
      </c>
      <c r="E2599" s="371">
        <v>13</v>
      </c>
    </row>
    <row r="2600" spans="1:5">
      <c r="A2600" s="371">
        <v>81</v>
      </c>
      <c r="B2600" s="371" t="s">
        <v>104</v>
      </c>
      <c r="C2600" s="371">
        <v>2024</v>
      </c>
      <c r="D2600" s="371" t="s">
        <v>4</v>
      </c>
      <c r="E2600" s="371">
        <v>17</v>
      </c>
    </row>
    <row r="2601" spans="1:5">
      <c r="A2601" s="371">
        <v>85</v>
      </c>
      <c r="B2601" s="371" t="s">
        <v>105</v>
      </c>
      <c r="C2601" s="371">
        <v>2024</v>
      </c>
      <c r="D2601" s="371" t="s">
        <v>4</v>
      </c>
      <c r="E2601" s="371">
        <v>28</v>
      </c>
    </row>
    <row r="2602" spans="1:5">
      <c r="A2602" s="371">
        <v>86</v>
      </c>
      <c r="B2602" s="371" t="s">
        <v>106</v>
      </c>
      <c r="C2602" s="371">
        <v>2024</v>
      </c>
      <c r="D2602" s="371" t="s">
        <v>4</v>
      </c>
      <c r="E2602" s="371">
        <v>32</v>
      </c>
    </row>
    <row r="2603" spans="1:5">
      <c r="A2603" s="371">
        <v>88</v>
      </c>
      <c r="B2603" s="371" t="s">
        <v>107</v>
      </c>
      <c r="C2603" s="371">
        <v>2024</v>
      </c>
      <c r="D2603" s="371" t="s">
        <v>4</v>
      </c>
      <c r="E2603" s="371">
        <v>24</v>
      </c>
    </row>
    <row r="2604" spans="1:5">
      <c r="A2604" s="371">
        <v>91</v>
      </c>
      <c r="B2604" s="371" t="s">
        <v>108</v>
      </c>
      <c r="C2604" s="371">
        <v>2024</v>
      </c>
      <c r="D2604" s="371" t="s">
        <v>4</v>
      </c>
      <c r="E2604" s="371">
        <v>33</v>
      </c>
    </row>
    <row r="2605" spans="1:5">
      <c r="A2605" s="371">
        <v>94</v>
      </c>
      <c r="B2605" s="371" t="s">
        <v>109</v>
      </c>
      <c r="C2605" s="371">
        <v>2024</v>
      </c>
      <c r="D2605" s="371" t="s">
        <v>4</v>
      </c>
      <c r="E2605" s="371">
        <v>23</v>
      </c>
    </row>
    <row r="2606" spans="1:5">
      <c r="A2606" s="371">
        <v>95</v>
      </c>
      <c r="B2606" s="371" t="s">
        <v>110</v>
      </c>
      <c r="C2606" s="371">
        <v>2024</v>
      </c>
      <c r="D2606" s="371" t="s">
        <v>4</v>
      </c>
      <c r="E2606" s="371">
        <v>4</v>
      </c>
    </row>
    <row r="2607" spans="1:5">
      <c r="A2607" s="371">
        <v>97</v>
      </c>
      <c r="B2607" s="371" t="s">
        <v>111</v>
      </c>
      <c r="C2607" s="371">
        <v>2024</v>
      </c>
      <c r="D2607" s="371" t="s">
        <v>4</v>
      </c>
      <c r="E2607" s="371">
        <v>8</v>
      </c>
    </row>
    <row r="2608" spans="1:5">
      <c r="A2608" s="371">
        <v>99</v>
      </c>
      <c r="B2608" s="371" t="s">
        <v>112</v>
      </c>
      <c r="C2608" s="371">
        <v>2024</v>
      </c>
      <c r="D2608" s="371" t="s">
        <v>4</v>
      </c>
      <c r="E2608" s="371">
        <v>31</v>
      </c>
    </row>
    <row r="2609" spans="1:5">
      <c r="A2609" s="371">
        <v>5</v>
      </c>
      <c r="B2609" s="371" t="s">
        <v>79</v>
      </c>
      <c r="C2609" s="371">
        <v>2023</v>
      </c>
      <c r="D2609" s="371" t="s">
        <v>4</v>
      </c>
      <c r="E2609" s="371">
        <v>20</v>
      </c>
    </row>
    <row r="2610" spans="1:5">
      <c r="A2610" s="371">
        <v>8</v>
      </c>
      <c r="B2610" s="371" t="s">
        <v>81</v>
      </c>
      <c r="C2610" s="371">
        <v>2023</v>
      </c>
      <c r="D2610" s="371" t="s">
        <v>4</v>
      </c>
      <c r="E2610" s="371">
        <v>4</v>
      </c>
    </row>
    <row r="2611" spans="1:5">
      <c r="A2611" s="371">
        <v>11</v>
      </c>
      <c r="B2611" s="371" t="s">
        <v>82</v>
      </c>
      <c r="C2611" s="371">
        <v>2023</v>
      </c>
      <c r="D2611" s="371" t="s">
        <v>4</v>
      </c>
      <c r="E2611" s="371">
        <v>3</v>
      </c>
    </row>
    <row r="2612" spans="1:5">
      <c r="A2612" s="371">
        <v>13</v>
      </c>
      <c r="B2612" s="371" t="s">
        <v>83</v>
      </c>
      <c r="C2612" s="371">
        <v>2023</v>
      </c>
      <c r="D2612" s="371" t="s">
        <v>4</v>
      </c>
      <c r="E2612" s="371">
        <v>16</v>
      </c>
    </row>
    <row r="2613" spans="1:5">
      <c r="A2613" s="371">
        <v>15</v>
      </c>
      <c r="B2613" s="371" t="s">
        <v>84</v>
      </c>
      <c r="C2613" s="371">
        <v>2023</v>
      </c>
      <c r="D2613" s="371" t="s">
        <v>4</v>
      </c>
      <c r="E2613" s="371">
        <v>22</v>
      </c>
    </row>
    <row r="2614" spans="1:5">
      <c r="A2614" s="371">
        <v>17</v>
      </c>
      <c r="B2614" s="371" t="s">
        <v>85</v>
      </c>
      <c r="C2614" s="371">
        <v>2023</v>
      </c>
      <c r="D2614" s="371" t="s">
        <v>4</v>
      </c>
      <c r="E2614" s="371">
        <v>10</v>
      </c>
    </row>
    <row r="2615" spans="1:5">
      <c r="A2615" s="371">
        <v>18</v>
      </c>
      <c r="B2615" s="371" t="s">
        <v>86</v>
      </c>
      <c r="C2615" s="371">
        <v>2023</v>
      </c>
      <c r="D2615" s="371" t="s">
        <v>4</v>
      </c>
      <c r="E2615" s="371">
        <v>1</v>
      </c>
    </row>
    <row r="2616" spans="1:5">
      <c r="A2616" s="371">
        <v>19</v>
      </c>
      <c r="B2616" s="371" t="s">
        <v>87</v>
      </c>
      <c r="C2616" s="371">
        <v>2023</v>
      </c>
      <c r="D2616" s="371" t="s">
        <v>4</v>
      </c>
      <c r="E2616" s="371">
        <v>26</v>
      </c>
    </row>
    <row r="2617" spans="1:5">
      <c r="A2617" s="371">
        <v>20</v>
      </c>
      <c r="B2617" s="371" t="s">
        <v>88</v>
      </c>
      <c r="C2617" s="371">
        <v>2023</v>
      </c>
      <c r="D2617" s="371" t="s">
        <v>4</v>
      </c>
      <c r="E2617" s="371">
        <v>5</v>
      </c>
    </row>
    <row r="2618" spans="1:5">
      <c r="A2618" s="371">
        <v>23</v>
      </c>
      <c r="B2618" s="371" t="s">
        <v>89</v>
      </c>
      <c r="C2618" s="371">
        <v>2023</v>
      </c>
      <c r="D2618" s="371" t="s">
        <v>4</v>
      </c>
      <c r="E2618" s="371">
        <v>27</v>
      </c>
    </row>
    <row r="2619" spans="1:5">
      <c r="A2619" s="371">
        <v>25</v>
      </c>
      <c r="B2619" s="371" t="s">
        <v>90</v>
      </c>
      <c r="C2619" s="371">
        <v>2023</v>
      </c>
      <c r="D2619" s="371" t="s">
        <v>4</v>
      </c>
      <c r="E2619" s="371">
        <v>14</v>
      </c>
    </row>
    <row r="2620" spans="1:5">
      <c r="A2620" s="371">
        <v>27</v>
      </c>
      <c r="B2620" s="371" t="s">
        <v>91</v>
      </c>
      <c r="C2620" s="371">
        <v>2023</v>
      </c>
      <c r="D2620" s="371" t="s">
        <v>4</v>
      </c>
      <c r="E2620" s="371">
        <v>6</v>
      </c>
    </row>
    <row r="2621" spans="1:5">
      <c r="A2621" s="371">
        <v>41</v>
      </c>
      <c r="B2621" s="371" t="s">
        <v>92</v>
      </c>
      <c r="C2621" s="371">
        <v>2023</v>
      </c>
      <c r="D2621" s="371" t="s">
        <v>4</v>
      </c>
      <c r="E2621" s="371">
        <v>29</v>
      </c>
    </row>
    <row r="2622" spans="1:5">
      <c r="A2622" s="371">
        <v>44</v>
      </c>
      <c r="B2622" s="371" t="s">
        <v>93</v>
      </c>
      <c r="C2622" s="371">
        <v>2023</v>
      </c>
      <c r="D2622" s="371" t="s">
        <v>4</v>
      </c>
      <c r="E2622" s="371">
        <v>8</v>
      </c>
    </row>
    <row r="2623" spans="1:5">
      <c r="A2623" s="371">
        <v>47</v>
      </c>
      <c r="B2623" s="371" t="s">
        <v>94</v>
      </c>
      <c r="C2623" s="371">
        <v>2023</v>
      </c>
      <c r="D2623" s="371" t="s">
        <v>4</v>
      </c>
      <c r="E2623" s="371">
        <v>15</v>
      </c>
    </row>
    <row r="2624" spans="1:5">
      <c r="A2624" s="371">
        <v>50</v>
      </c>
      <c r="B2624" s="371" t="s">
        <v>95</v>
      </c>
      <c r="C2624" s="371">
        <v>2023</v>
      </c>
      <c r="D2624" s="371" t="s">
        <v>4</v>
      </c>
      <c r="E2624" s="371">
        <v>18</v>
      </c>
    </row>
    <row r="2625" spans="1:5">
      <c r="A2625" s="371">
        <v>52</v>
      </c>
      <c r="B2625" s="371" t="s">
        <v>96</v>
      </c>
      <c r="C2625" s="371">
        <v>2023</v>
      </c>
      <c r="D2625" s="371" t="s">
        <v>4</v>
      </c>
      <c r="E2625" s="371">
        <v>21</v>
      </c>
    </row>
    <row r="2626" spans="1:5">
      <c r="A2626" s="371">
        <v>54</v>
      </c>
      <c r="B2626" s="371" t="s">
        <v>97</v>
      </c>
      <c r="C2626" s="371">
        <v>2023</v>
      </c>
      <c r="D2626" s="371" t="s">
        <v>4</v>
      </c>
      <c r="E2626" s="371">
        <v>12</v>
      </c>
    </row>
    <row r="2627" spans="1:5">
      <c r="A2627" s="371">
        <v>63</v>
      </c>
      <c r="B2627" s="371" t="s">
        <v>98</v>
      </c>
      <c r="C2627" s="371">
        <v>2023</v>
      </c>
      <c r="D2627" s="371" t="s">
        <v>4</v>
      </c>
      <c r="E2627" s="371">
        <v>11</v>
      </c>
    </row>
    <row r="2628" spans="1:5">
      <c r="A2628" s="371">
        <v>66</v>
      </c>
      <c r="B2628" s="371" t="s">
        <v>99</v>
      </c>
      <c r="C2628" s="371">
        <v>2023</v>
      </c>
      <c r="D2628" s="371" t="s">
        <v>4</v>
      </c>
      <c r="E2628" s="371">
        <v>7</v>
      </c>
    </row>
    <row r="2629" spans="1:5">
      <c r="A2629" s="371">
        <v>68</v>
      </c>
      <c r="B2629" s="371" t="s">
        <v>100</v>
      </c>
      <c r="C2629" s="371">
        <v>2023</v>
      </c>
      <c r="D2629" s="371" t="s">
        <v>4</v>
      </c>
      <c r="E2629" s="371">
        <v>19</v>
      </c>
    </row>
    <row r="2630" spans="1:5">
      <c r="A2630" s="371">
        <v>70</v>
      </c>
      <c r="B2630" s="371" t="s">
        <v>101</v>
      </c>
      <c r="C2630" s="371">
        <v>2023</v>
      </c>
      <c r="D2630" s="371" t="s">
        <v>4</v>
      </c>
      <c r="E2630" s="371">
        <v>30</v>
      </c>
    </row>
    <row r="2631" spans="1:5">
      <c r="A2631" s="371">
        <v>73</v>
      </c>
      <c r="B2631" s="371" t="s">
        <v>102</v>
      </c>
      <c r="C2631" s="371">
        <v>2023</v>
      </c>
      <c r="D2631" s="371" t="s">
        <v>4</v>
      </c>
      <c r="E2631" s="371">
        <v>25</v>
      </c>
    </row>
    <row r="2632" spans="1:5">
      <c r="A2632" s="371">
        <v>76</v>
      </c>
      <c r="B2632" s="371" t="s">
        <v>103</v>
      </c>
      <c r="C2632" s="371">
        <v>2023</v>
      </c>
      <c r="D2632" s="371" t="s">
        <v>4</v>
      </c>
      <c r="E2632" s="371">
        <v>13</v>
      </c>
    </row>
    <row r="2633" spans="1:5">
      <c r="A2633" s="371">
        <v>81</v>
      </c>
      <c r="B2633" s="371" t="s">
        <v>104</v>
      </c>
      <c r="C2633" s="371">
        <v>2023</v>
      </c>
      <c r="D2633" s="371" t="s">
        <v>4</v>
      </c>
      <c r="E2633" s="371">
        <v>17</v>
      </c>
    </row>
    <row r="2634" spans="1:5">
      <c r="A2634" s="371">
        <v>85</v>
      </c>
      <c r="B2634" s="371" t="s">
        <v>105</v>
      </c>
      <c r="C2634" s="371">
        <v>2023</v>
      </c>
      <c r="D2634" s="371" t="s">
        <v>4</v>
      </c>
      <c r="E2634" s="371">
        <v>28</v>
      </c>
    </row>
    <row r="2635" spans="1:5">
      <c r="A2635" s="371">
        <v>86</v>
      </c>
      <c r="B2635" s="371" t="s">
        <v>106</v>
      </c>
      <c r="C2635" s="371">
        <v>2023</v>
      </c>
      <c r="D2635" s="371" t="s">
        <v>4</v>
      </c>
      <c r="E2635" s="371">
        <v>32</v>
      </c>
    </row>
    <row r="2636" spans="1:5">
      <c r="A2636" s="371">
        <v>88</v>
      </c>
      <c r="B2636" s="371" t="s">
        <v>107</v>
      </c>
      <c r="C2636" s="371">
        <v>2023</v>
      </c>
      <c r="D2636" s="371" t="s">
        <v>4</v>
      </c>
      <c r="E2636" s="371">
        <v>24</v>
      </c>
    </row>
    <row r="2637" spans="1:5">
      <c r="A2637" s="371">
        <v>91</v>
      </c>
      <c r="B2637" s="371" t="s">
        <v>108</v>
      </c>
      <c r="C2637" s="371">
        <v>2023</v>
      </c>
      <c r="D2637" s="371" t="s">
        <v>4</v>
      </c>
      <c r="E2637" s="371">
        <v>33</v>
      </c>
    </row>
    <row r="2638" spans="1:5">
      <c r="A2638" s="371">
        <v>94</v>
      </c>
      <c r="B2638" s="371" t="s">
        <v>109</v>
      </c>
      <c r="C2638" s="371">
        <v>2023</v>
      </c>
      <c r="D2638" s="371" t="s">
        <v>4</v>
      </c>
      <c r="E2638" s="371">
        <v>23</v>
      </c>
    </row>
    <row r="2639" spans="1:5">
      <c r="A2639" s="371">
        <v>95</v>
      </c>
      <c r="B2639" s="371" t="s">
        <v>110</v>
      </c>
      <c r="C2639" s="371">
        <v>2023</v>
      </c>
      <c r="D2639" s="371" t="s">
        <v>4</v>
      </c>
      <c r="E2639" s="371">
        <v>2</v>
      </c>
    </row>
    <row r="2640" spans="1:5">
      <c r="A2640" s="371">
        <v>97</v>
      </c>
      <c r="B2640" s="371" t="s">
        <v>111</v>
      </c>
      <c r="C2640" s="371">
        <v>2023</v>
      </c>
      <c r="D2640" s="371" t="s">
        <v>4</v>
      </c>
      <c r="E2640" s="371">
        <v>9</v>
      </c>
    </row>
    <row r="2641" spans="1:5">
      <c r="A2641" s="371">
        <v>99</v>
      </c>
      <c r="B2641" s="371" t="s">
        <v>112</v>
      </c>
      <c r="C2641" s="371">
        <v>2023</v>
      </c>
      <c r="D2641" s="371" t="s">
        <v>4</v>
      </c>
      <c r="E2641" s="371">
        <v>31</v>
      </c>
    </row>
    <row r="2642" spans="1:5">
      <c r="A2642" s="371">
        <v>5</v>
      </c>
      <c r="B2642" s="371" t="s">
        <v>79</v>
      </c>
      <c r="C2642" s="371">
        <v>2024</v>
      </c>
      <c r="D2642" s="371" t="s">
        <v>5</v>
      </c>
      <c r="E2642" s="371">
        <v>5</v>
      </c>
    </row>
    <row r="2643" spans="1:5">
      <c r="A2643" s="371">
        <v>8</v>
      </c>
      <c r="B2643" s="371" t="s">
        <v>81</v>
      </c>
      <c r="C2643" s="371">
        <v>2024</v>
      </c>
      <c r="D2643" s="371" t="s">
        <v>5</v>
      </c>
      <c r="E2643" s="371">
        <v>1</v>
      </c>
    </row>
    <row r="2644" spans="1:5">
      <c r="A2644" s="371">
        <v>11</v>
      </c>
      <c r="B2644" s="371" t="s">
        <v>82</v>
      </c>
      <c r="C2644" s="371">
        <v>2024</v>
      </c>
      <c r="D2644" s="371" t="s">
        <v>5</v>
      </c>
      <c r="E2644" s="371">
        <v>19</v>
      </c>
    </row>
    <row r="2645" spans="1:5">
      <c r="A2645" s="371">
        <v>13</v>
      </c>
      <c r="B2645" s="371" t="s">
        <v>83</v>
      </c>
      <c r="C2645" s="371">
        <v>2024</v>
      </c>
      <c r="D2645" s="371" t="s">
        <v>5</v>
      </c>
      <c r="E2645" s="371">
        <v>2</v>
      </c>
    </row>
    <row r="2646" spans="1:5">
      <c r="A2646" s="371">
        <v>15</v>
      </c>
      <c r="B2646" s="371" t="s">
        <v>84</v>
      </c>
      <c r="C2646" s="371">
        <v>2024</v>
      </c>
      <c r="D2646" s="371" t="s">
        <v>5</v>
      </c>
      <c r="E2646" s="371">
        <v>7</v>
      </c>
    </row>
    <row r="2647" spans="1:5">
      <c r="A2647" s="371">
        <v>17</v>
      </c>
      <c r="B2647" s="371" t="s">
        <v>85</v>
      </c>
      <c r="C2647" s="371">
        <v>2024</v>
      </c>
      <c r="D2647" s="371" t="s">
        <v>5</v>
      </c>
      <c r="E2647" s="371">
        <v>3</v>
      </c>
    </row>
    <row r="2648" spans="1:5">
      <c r="A2648" s="371">
        <v>18</v>
      </c>
      <c r="B2648" s="371" t="s">
        <v>86</v>
      </c>
      <c r="C2648" s="371">
        <v>2024</v>
      </c>
      <c r="D2648" s="371" t="s">
        <v>5</v>
      </c>
      <c r="E2648" s="371">
        <v>12</v>
      </c>
    </row>
    <row r="2649" spans="1:5">
      <c r="A2649" s="371">
        <v>19</v>
      </c>
      <c r="B2649" s="371" t="s">
        <v>87</v>
      </c>
      <c r="C2649" s="371">
        <v>2024</v>
      </c>
      <c r="D2649" s="371" t="s">
        <v>5</v>
      </c>
      <c r="E2649" s="371">
        <v>25</v>
      </c>
    </row>
    <row r="2650" spans="1:5">
      <c r="A2650" s="371">
        <v>20</v>
      </c>
      <c r="B2650" s="371" t="s">
        <v>88</v>
      </c>
      <c r="C2650" s="371">
        <v>2024</v>
      </c>
      <c r="D2650" s="371" t="s">
        <v>5</v>
      </c>
      <c r="E2650" s="371">
        <v>9</v>
      </c>
    </row>
    <row r="2651" spans="1:5">
      <c r="A2651" s="371">
        <v>23</v>
      </c>
      <c r="B2651" s="371" t="s">
        <v>89</v>
      </c>
      <c r="C2651" s="371">
        <v>2024</v>
      </c>
      <c r="D2651" s="371" t="s">
        <v>5</v>
      </c>
      <c r="E2651" s="371">
        <v>18</v>
      </c>
    </row>
    <row r="2652" spans="1:5">
      <c r="A2652" s="371">
        <v>25</v>
      </c>
      <c r="B2652" s="371" t="s">
        <v>90</v>
      </c>
      <c r="C2652" s="371">
        <v>2024</v>
      </c>
      <c r="D2652" s="371" t="s">
        <v>5</v>
      </c>
      <c r="E2652" s="371">
        <v>16</v>
      </c>
    </row>
    <row r="2653" spans="1:5">
      <c r="A2653" s="371">
        <v>27</v>
      </c>
      <c r="B2653" s="371" t="s">
        <v>91</v>
      </c>
      <c r="C2653" s="371">
        <v>2024</v>
      </c>
      <c r="D2653" s="371" t="s">
        <v>5</v>
      </c>
      <c r="E2653" s="371">
        <v>11</v>
      </c>
    </row>
    <row r="2654" spans="1:5">
      <c r="A2654" s="371">
        <v>41</v>
      </c>
      <c r="B2654" s="371" t="s">
        <v>92</v>
      </c>
      <c r="C2654" s="371">
        <v>2024</v>
      </c>
      <c r="D2654" s="371" t="s">
        <v>5</v>
      </c>
      <c r="E2654" s="371">
        <v>14</v>
      </c>
    </row>
    <row r="2655" spans="1:5">
      <c r="A2655" s="371">
        <v>44</v>
      </c>
      <c r="B2655" s="371" t="s">
        <v>93</v>
      </c>
      <c r="C2655" s="371">
        <v>2024</v>
      </c>
      <c r="D2655" s="371" t="s">
        <v>5</v>
      </c>
      <c r="E2655" s="371">
        <v>10</v>
      </c>
    </row>
    <row r="2656" spans="1:5">
      <c r="A2656" s="371">
        <v>47</v>
      </c>
      <c r="B2656" s="371" t="s">
        <v>94</v>
      </c>
      <c r="C2656" s="371">
        <v>2024</v>
      </c>
      <c r="D2656" s="371" t="s">
        <v>5</v>
      </c>
      <c r="E2656" s="371">
        <v>23</v>
      </c>
    </row>
    <row r="2657" spans="1:5">
      <c r="A2657" s="371">
        <v>50</v>
      </c>
      <c r="B2657" s="371" t="s">
        <v>95</v>
      </c>
      <c r="C2657" s="371">
        <v>2024</v>
      </c>
      <c r="D2657" s="371" t="s">
        <v>5</v>
      </c>
      <c r="E2657" s="371">
        <v>20</v>
      </c>
    </row>
    <row r="2658" spans="1:5">
      <c r="A2658" s="371">
        <v>52</v>
      </c>
      <c r="B2658" s="371" t="s">
        <v>96</v>
      </c>
      <c r="C2658" s="371">
        <v>2024</v>
      </c>
      <c r="D2658" s="371" t="s">
        <v>5</v>
      </c>
      <c r="E2658" s="371">
        <v>6</v>
      </c>
    </row>
    <row r="2659" spans="1:5">
      <c r="A2659" s="371">
        <v>54</v>
      </c>
      <c r="B2659" s="371" t="s">
        <v>97</v>
      </c>
      <c r="C2659" s="371">
        <v>2024</v>
      </c>
      <c r="D2659" s="371" t="s">
        <v>5</v>
      </c>
      <c r="E2659" s="371">
        <v>21</v>
      </c>
    </row>
    <row r="2660" spans="1:5">
      <c r="A2660" s="371">
        <v>63</v>
      </c>
      <c r="B2660" s="371" t="s">
        <v>98</v>
      </c>
      <c r="C2660" s="371">
        <v>2024</v>
      </c>
      <c r="D2660" s="371" t="s">
        <v>5</v>
      </c>
      <c r="E2660" s="371">
        <v>28</v>
      </c>
    </row>
    <row r="2661" spans="1:5">
      <c r="A2661" s="371">
        <v>66</v>
      </c>
      <c r="B2661" s="371" t="s">
        <v>99</v>
      </c>
      <c r="C2661" s="371">
        <v>2024</v>
      </c>
      <c r="D2661" s="371" t="s">
        <v>5</v>
      </c>
      <c r="E2661" s="371">
        <v>8</v>
      </c>
    </row>
    <row r="2662" spans="1:5">
      <c r="A2662" s="371">
        <v>68</v>
      </c>
      <c r="B2662" s="371" t="s">
        <v>100</v>
      </c>
      <c r="C2662" s="371">
        <v>2024</v>
      </c>
      <c r="D2662" s="371" t="s">
        <v>5</v>
      </c>
      <c r="E2662" s="371">
        <v>22</v>
      </c>
    </row>
    <row r="2663" spans="1:5">
      <c r="A2663" s="371">
        <v>70</v>
      </c>
      <c r="B2663" s="371" t="s">
        <v>101</v>
      </c>
      <c r="C2663" s="371">
        <v>2024</v>
      </c>
      <c r="D2663" s="371" t="s">
        <v>5</v>
      </c>
      <c r="E2663" s="371">
        <v>15</v>
      </c>
    </row>
    <row r="2664" spans="1:5">
      <c r="A2664" s="371">
        <v>73</v>
      </c>
      <c r="B2664" s="371" t="s">
        <v>102</v>
      </c>
      <c r="C2664" s="371">
        <v>2024</v>
      </c>
      <c r="D2664" s="371" t="s">
        <v>5</v>
      </c>
      <c r="E2664" s="371">
        <v>4</v>
      </c>
    </row>
    <row r="2665" spans="1:5">
      <c r="A2665" s="371">
        <v>76</v>
      </c>
      <c r="B2665" s="371" t="s">
        <v>103</v>
      </c>
      <c r="C2665" s="371">
        <v>2024</v>
      </c>
      <c r="D2665" s="371" t="s">
        <v>5</v>
      </c>
      <c r="E2665" s="371">
        <v>17</v>
      </c>
    </row>
    <row r="2666" spans="1:5">
      <c r="A2666" s="371">
        <v>81</v>
      </c>
      <c r="B2666" s="371" t="s">
        <v>104</v>
      </c>
      <c r="C2666" s="371">
        <v>2024</v>
      </c>
      <c r="D2666" s="371" t="s">
        <v>5</v>
      </c>
      <c r="E2666" s="371">
        <v>24</v>
      </c>
    </row>
    <row r="2667" spans="1:5">
      <c r="A2667" s="371">
        <v>85</v>
      </c>
      <c r="B2667" s="371" t="s">
        <v>105</v>
      </c>
      <c r="C2667" s="371">
        <v>2024</v>
      </c>
      <c r="D2667" s="371" t="s">
        <v>5</v>
      </c>
      <c r="E2667" s="371">
        <v>29</v>
      </c>
    </row>
    <row r="2668" spans="1:5">
      <c r="A2668" s="371">
        <v>86</v>
      </c>
      <c r="B2668" s="371" t="s">
        <v>106</v>
      </c>
      <c r="C2668" s="371">
        <v>2024</v>
      </c>
      <c r="D2668" s="371" t="s">
        <v>5</v>
      </c>
      <c r="E2668" s="371">
        <v>26</v>
      </c>
    </row>
    <row r="2669" spans="1:5">
      <c r="A2669" s="371">
        <v>88</v>
      </c>
      <c r="B2669" s="371" t="s">
        <v>107</v>
      </c>
      <c r="C2669" s="371">
        <v>2024</v>
      </c>
      <c r="D2669" s="371" t="s">
        <v>5</v>
      </c>
      <c r="E2669" s="371">
        <v>27</v>
      </c>
    </row>
    <row r="2670" spans="1:5">
      <c r="A2670" s="371">
        <v>91</v>
      </c>
      <c r="B2670" s="371" t="s">
        <v>108</v>
      </c>
      <c r="C2670" s="371">
        <v>2024</v>
      </c>
      <c r="D2670" s="371" t="s">
        <v>5</v>
      </c>
      <c r="E2670" s="371">
        <v>30</v>
      </c>
    </row>
    <row r="2671" spans="1:5">
      <c r="A2671" s="371">
        <v>94</v>
      </c>
      <c r="B2671" s="371" t="s">
        <v>109</v>
      </c>
      <c r="C2671" s="371">
        <v>2024</v>
      </c>
      <c r="D2671" s="371" t="s">
        <v>5</v>
      </c>
      <c r="E2671" s="371">
        <v>32</v>
      </c>
    </row>
    <row r="2672" spans="1:5">
      <c r="A2672" s="371">
        <v>95</v>
      </c>
      <c r="B2672" s="371" t="s">
        <v>110</v>
      </c>
      <c r="C2672" s="371">
        <v>2024</v>
      </c>
      <c r="D2672" s="371" t="s">
        <v>5</v>
      </c>
      <c r="E2672" s="371">
        <v>13</v>
      </c>
    </row>
    <row r="2673" spans="1:5">
      <c r="A2673" s="371">
        <v>97</v>
      </c>
      <c r="B2673" s="371" t="s">
        <v>111</v>
      </c>
      <c r="C2673" s="371">
        <v>2024</v>
      </c>
      <c r="D2673" s="371" t="s">
        <v>5</v>
      </c>
      <c r="E2673" s="371">
        <v>33</v>
      </c>
    </row>
    <row r="2674" spans="1:5">
      <c r="A2674" s="371">
        <v>99</v>
      </c>
      <c r="B2674" s="371" t="s">
        <v>112</v>
      </c>
      <c r="C2674" s="371">
        <v>2024</v>
      </c>
      <c r="D2674" s="371" t="s">
        <v>5</v>
      </c>
      <c r="E2674" s="371">
        <v>31</v>
      </c>
    </row>
    <row r="2675" spans="1:5">
      <c r="A2675" s="371">
        <v>5</v>
      </c>
      <c r="B2675" s="371" t="s">
        <v>79</v>
      </c>
      <c r="C2675" s="371">
        <v>2023</v>
      </c>
      <c r="D2675" s="371" t="s">
        <v>5</v>
      </c>
      <c r="E2675" s="371">
        <v>4</v>
      </c>
    </row>
    <row r="2676" spans="1:5">
      <c r="A2676" s="371">
        <v>8</v>
      </c>
      <c r="B2676" s="371" t="s">
        <v>81</v>
      </c>
      <c r="C2676" s="371">
        <v>2023</v>
      </c>
      <c r="D2676" s="371" t="s">
        <v>5</v>
      </c>
      <c r="E2676" s="371">
        <v>1</v>
      </c>
    </row>
    <row r="2677" spans="1:5">
      <c r="A2677" s="371">
        <v>11</v>
      </c>
      <c r="B2677" s="371" t="s">
        <v>82</v>
      </c>
      <c r="C2677" s="371">
        <v>2023</v>
      </c>
      <c r="D2677" s="371" t="s">
        <v>5</v>
      </c>
      <c r="E2677" s="371">
        <v>19</v>
      </c>
    </row>
    <row r="2678" spans="1:5">
      <c r="A2678" s="371">
        <v>13</v>
      </c>
      <c r="B2678" s="371" t="s">
        <v>83</v>
      </c>
      <c r="C2678" s="371">
        <v>2023</v>
      </c>
      <c r="D2678" s="371" t="s">
        <v>5</v>
      </c>
      <c r="E2678" s="371">
        <v>2</v>
      </c>
    </row>
    <row r="2679" spans="1:5">
      <c r="A2679" s="371">
        <v>15</v>
      </c>
      <c r="B2679" s="371" t="s">
        <v>84</v>
      </c>
      <c r="C2679" s="371">
        <v>2023</v>
      </c>
      <c r="D2679" s="371" t="s">
        <v>5</v>
      </c>
      <c r="E2679" s="371">
        <v>8</v>
      </c>
    </row>
    <row r="2680" spans="1:5">
      <c r="A2680" s="371">
        <v>17</v>
      </c>
      <c r="B2680" s="371" t="s">
        <v>85</v>
      </c>
      <c r="C2680" s="371">
        <v>2023</v>
      </c>
      <c r="D2680" s="371" t="s">
        <v>5</v>
      </c>
      <c r="E2680" s="371">
        <v>3</v>
      </c>
    </row>
    <row r="2681" spans="1:5">
      <c r="A2681" s="371">
        <v>18</v>
      </c>
      <c r="B2681" s="371" t="s">
        <v>86</v>
      </c>
      <c r="C2681" s="371">
        <v>2023</v>
      </c>
      <c r="D2681" s="371" t="s">
        <v>5</v>
      </c>
      <c r="E2681" s="371">
        <v>11</v>
      </c>
    </row>
    <row r="2682" spans="1:5">
      <c r="A2682" s="371">
        <v>19</v>
      </c>
      <c r="B2682" s="371" t="s">
        <v>87</v>
      </c>
      <c r="C2682" s="371">
        <v>2023</v>
      </c>
      <c r="D2682" s="371" t="s">
        <v>5</v>
      </c>
      <c r="E2682" s="371">
        <v>25</v>
      </c>
    </row>
    <row r="2683" spans="1:5">
      <c r="A2683" s="371">
        <v>20</v>
      </c>
      <c r="B2683" s="371" t="s">
        <v>88</v>
      </c>
      <c r="C2683" s="371">
        <v>2023</v>
      </c>
      <c r="D2683" s="371" t="s">
        <v>5</v>
      </c>
      <c r="E2683" s="371">
        <v>9</v>
      </c>
    </row>
    <row r="2684" spans="1:5">
      <c r="A2684" s="371">
        <v>23</v>
      </c>
      <c r="B2684" s="371" t="s">
        <v>89</v>
      </c>
      <c r="C2684" s="371">
        <v>2023</v>
      </c>
      <c r="D2684" s="371" t="s">
        <v>5</v>
      </c>
      <c r="E2684" s="371">
        <v>18</v>
      </c>
    </row>
    <row r="2685" spans="1:5">
      <c r="A2685" s="371">
        <v>25</v>
      </c>
      <c r="B2685" s="371" t="s">
        <v>90</v>
      </c>
      <c r="C2685" s="371">
        <v>2023</v>
      </c>
      <c r="D2685" s="371" t="s">
        <v>5</v>
      </c>
      <c r="E2685" s="371">
        <v>16</v>
      </c>
    </row>
    <row r="2686" spans="1:5">
      <c r="A2686" s="371">
        <v>27</v>
      </c>
      <c r="B2686" s="371" t="s">
        <v>91</v>
      </c>
      <c r="C2686" s="371">
        <v>2023</v>
      </c>
      <c r="D2686" s="371" t="s">
        <v>5</v>
      </c>
      <c r="E2686" s="371">
        <v>12</v>
      </c>
    </row>
    <row r="2687" spans="1:5">
      <c r="A2687" s="371">
        <v>41</v>
      </c>
      <c r="B2687" s="371" t="s">
        <v>92</v>
      </c>
      <c r="C2687" s="371">
        <v>2023</v>
      </c>
      <c r="D2687" s="371" t="s">
        <v>5</v>
      </c>
      <c r="E2687" s="371">
        <v>14</v>
      </c>
    </row>
    <row r="2688" spans="1:5">
      <c r="A2688" s="371">
        <v>44</v>
      </c>
      <c r="B2688" s="371" t="s">
        <v>93</v>
      </c>
      <c r="C2688" s="371">
        <v>2023</v>
      </c>
      <c r="D2688" s="371" t="s">
        <v>5</v>
      </c>
      <c r="E2688" s="371">
        <v>10</v>
      </c>
    </row>
    <row r="2689" spans="1:5">
      <c r="A2689" s="371">
        <v>47</v>
      </c>
      <c r="B2689" s="371" t="s">
        <v>94</v>
      </c>
      <c r="C2689" s="371">
        <v>2023</v>
      </c>
      <c r="D2689" s="371" t="s">
        <v>5</v>
      </c>
      <c r="E2689" s="371">
        <v>23</v>
      </c>
    </row>
    <row r="2690" spans="1:5">
      <c r="A2690" s="371">
        <v>50</v>
      </c>
      <c r="B2690" s="371" t="s">
        <v>95</v>
      </c>
      <c r="C2690" s="371">
        <v>2023</v>
      </c>
      <c r="D2690" s="371" t="s">
        <v>5</v>
      </c>
      <c r="E2690" s="371">
        <v>20</v>
      </c>
    </row>
    <row r="2691" spans="1:5">
      <c r="A2691" s="371">
        <v>52</v>
      </c>
      <c r="B2691" s="371" t="s">
        <v>96</v>
      </c>
      <c r="C2691" s="371">
        <v>2023</v>
      </c>
      <c r="D2691" s="371" t="s">
        <v>5</v>
      </c>
      <c r="E2691" s="371">
        <v>7</v>
      </c>
    </row>
    <row r="2692" spans="1:5">
      <c r="A2692" s="371">
        <v>54</v>
      </c>
      <c r="B2692" s="371" t="s">
        <v>97</v>
      </c>
      <c r="C2692" s="371">
        <v>2023</v>
      </c>
      <c r="D2692" s="371" t="s">
        <v>5</v>
      </c>
      <c r="E2692" s="371">
        <v>21</v>
      </c>
    </row>
    <row r="2693" spans="1:5">
      <c r="A2693" s="371">
        <v>63</v>
      </c>
      <c r="B2693" s="371" t="s">
        <v>98</v>
      </c>
      <c r="C2693" s="371">
        <v>2023</v>
      </c>
      <c r="D2693" s="371" t="s">
        <v>5</v>
      </c>
      <c r="E2693" s="371">
        <v>28</v>
      </c>
    </row>
    <row r="2694" spans="1:5">
      <c r="A2694" s="371">
        <v>66</v>
      </c>
      <c r="B2694" s="371" t="s">
        <v>99</v>
      </c>
      <c r="C2694" s="371">
        <v>2023</v>
      </c>
      <c r="D2694" s="371" t="s">
        <v>5</v>
      </c>
      <c r="E2694" s="371">
        <v>6</v>
      </c>
    </row>
    <row r="2695" spans="1:5">
      <c r="A2695" s="371">
        <v>68</v>
      </c>
      <c r="B2695" s="371" t="s">
        <v>100</v>
      </c>
      <c r="C2695" s="371">
        <v>2023</v>
      </c>
      <c r="D2695" s="371" t="s">
        <v>5</v>
      </c>
      <c r="E2695" s="371">
        <v>22</v>
      </c>
    </row>
    <row r="2696" spans="1:5">
      <c r="A2696" s="371">
        <v>70</v>
      </c>
      <c r="B2696" s="371" t="s">
        <v>101</v>
      </c>
      <c r="C2696" s="371">
        <v>2023</v>
      </c>
      <c r="D2696" s="371" t="s">
        <v>5</v>
      </c>
      <c r="E2696" s="371">
        <v>15</v>
      </c>
    </row>
    <row r="2697" spans="1:5">
      <c r="A2697" s="371">
        <v>73</v>
      </c>
      <c r="B2697" s="371" t="s">
        <v>102</v>
      </c>
      <c r="C2697" s="371">
        <v>2023</v>
      </c>
      <c r="D2697" s="371" t="s">
        <v>5</v>
      </c>
      <c r="E2697" s="371">
        <v>5</v>
      </c>
    </row>
    <row r="2698" spans="1:5">
      <c r="A2698" s="371">
        <v>76</v>
      </c>
      <c r="B2698" s="371" t="s">
        <v>103</v>
      </c>
      <c r="C2698" s="371">
        <v>2023</v>
      </c>
      <c r="D2698" s="371" t="s">
        <v>5</v>
      </c>
      <c r="E2698" s="371">
        <v>17</v>
      </c>
    </row>
    <row r="2699" spans="1:5">
      <c r="A2699" s="371">
        <v>81</v>
      </c>
      <c r="B2699" s="371" t="s">
        <v>104</v>
      </c>
      <c r="C2699" s="371">
        <v>2023</v>
      </c>
      <c r="D2699" s="371" t="s">
        <v>5</v>
      </c>
      <c r="E2699" s="371">
        <v>24</v>
      </c>
    </row>
    <row r="2700" spans="1:5">
      <c r="A2700" s="371">
        <v>85</v>
      </c>
      <c r="B2700" s="371" t="s">
        <v>105</v>
      </c>
      <c r="C2700" s="371">
        <v>2023</v>
      </c>
      <c r="D2700" s="371" t="s">
        <v>5</v>
      </c>
      <c r="E2700" s="371">
        <v>29</v>
      </c>
    </row>
    <row r="2701" spans="1:5">
      <c r="A2701" s="371">
        <v>86</v>
      </c>
      <c r="B2701" s="371" t="s">
        <v>106</v>
      </c>
      <c r="C2701" s="371">
        <v>2023</v>
      </c>
      <c r="D2701" s="371" t="s">
        <v>5</v>
      </c>
      <c r="E2701" s="371">
        <v>27</v>
      </c>
    </row>
    <row r="2702" spans="1:5">
      <c r="A2702" s="371">
        <v>88</v>
      </c>
      <c r="B2702" s="371" t="s">
        <v>107</v>
      </c>
      <c r="C2702" s="371">
        <v>2023</v>
      </c>
      <c r="D2702" s="371" t="s">
        <v>5</v>
      </c>
      <c r="E2702" s="371">
        <v>26</v>
      </c>
    </row>
    <row r="2703" spans="1:5">
      <c r="A2703" s="371">
        <v>91</v>
      </c>
      <c r="B2703" s="371" t="s">
        <v>108</v>
      </c>
      <c r="C2703" s="371">
        <v>2023</v>
      </c>
      <c r="D2703" s="371" t="s">
        <v>5</v>
      </c>
      <c r="E2703" s="371">
        <v>30</v>
      </c>
    </row>
    <row r="2704" spans="1:5">
      <c r="A2704" s="371">
        <v>94</v>
      </c>
      <c r="B2704" s="371" t="s">
        <v>109</v>
      </c>
      <c r="C2704" s="371">
        <v>2023</v>
      </c>
      <c r="D2704" s="371" t="s">
        <v>5</v>
      </c>
      <c r="E2704" s="371">
        <v>32</v>
      </c>
    </row>
    <row r="2705" spans="1:5">
      <c r="A2705" s="371">
        <v>95</v>
      </c>
      <c r="B2705" s="371" t="s">
        <v>110</v>
      </c>
      <c r="C2705" s="371">
        <v>2023</v>
      </c>
      <c r="D2705" s="371" t="s">
        <v>5</v>
      </c>
      <c r="E2705" s="371">
        <v>13</v>
      </c>
    </row>
    <row r="2706" spans="1:5">
      <c r="A2706" s="371">
        <v>97</v>
      </c>
      <c r="B2706" s="371" t="s">
        <v>111</v>
      </c>
      <c r="C2706" s="371">
        <v>2023</v>
      </c>
      <c r="D2706" s="371" t="s">
        <v>5</v>
      </c>
      <c r="E2706" s="371">
        <v>33</v>
      </c>
    </row>
    <row r="2707" spans="1:5">
      <c r="A2707" s="371">
        <v>99</v>
      </c>
      <c r="B2707" s="371" t="s">
        <v>112</v>
      </c>
      <c r="C2707" s="371">
        <v>2023</v>
      </c>
      <c r="D2707" s="371" t="s">
        <v>5</v>
      </c>
      <c r="E2707" s="371">
        <v>31</v>
      </c>
    </row>
    <row r="2708" spans="1:5">
      <c r="A2708" s="371">
        <v>5</v>
      </c>
      <c r="B2708" s="371" t="s">
        <v>79</v>
      </c>
      <c r="C2708" s="371">
        <v>2024</v>
      </c>
      <c r="D2708" s="371" t="s">
        <v>14</v>
      </c>
      <c r="E2708" s="371">
        <v>20</v>
      </c>
    </row>
    <row r="2709" spans="1:5">
      <c r="A2709" s="371">
        <v>8</v>
      </c>
      <c r="B2709" s="371" t="s">
        <v>81</v>
      </c>
      <c r="C2709" s="371">
        <v>2024</v>
      </c>
      <c r="D2709" s="371" t="s">
        <v>14</v>
      </c>
      <c r="E2709" s="371">
        <v>7</v>
      </c>
    </row>
    <row r="2710" spans="1:5">
      <c r="A2710" s="371">
        <v>11</v>
      </c>
      <c r="B2710" s="371" t="s">
        <v>82</v>
      </c>
      <c r="C2710" s="371">
        <v>2024</v>
      </c>
      <c r="D2710" s="371" t="s">
        <v>14</v>
      </c>
      <c r="E2710" s="371">
        <v>19</v>
      </c>
    </row>
    <row r="2711" spans="1:5">
      <c r="A2711" s="371">
        <v>13</v>
      </c>
      <c r="B2711" s="371" t="s">
        <v>83</v>
      </c>
      <c r="C2711" s="371">
        <v>2024</v>
      </c>
      <c r="D2711" s="371" t="s">
        <v>14</v>
      </c>
      <c r="E2711" s="371">
        <v>25</v>
      </c>
    </row>
    <row r="2712" spans="1:5">
      <c r="A2712" s="371">
        <v>15</v>
      </c>
      <c r="B2712" s="371" t="s">
        <v>84</v>
      </c>
      <c r="C2712" s="371">
        <v>2024</v>
      </c>
      <c r="D2712" s="371" t="s">
        <v>14</v>
      </c>
      <c r="E2712" s="371">
        <v>12</v>
      </c>
    </row>
    <row r="2713" spans="1:5">
      <c r="A2713" s="371">
        <v>17</v>
      </c>
      <c r="B2713" s="371" t="s">
        <v>85</v>
      </c>
      <c r="C2713" s="371">
        <v>2024</v>
      </c>
      <c r="D2713" s="371" t="s">
        <v>14</v>
      </c>
      <c r="E2713" s="371">
        <v>8</v>
      </c>
    </row>
    <row r="2714" spans="1:5">
      <c r="A2714" s="371">
        <v>18</v>
      </c>
      <c r="B2714" s="371" t="s">
        <v>86</v>
      </c>
      <c r="C2714" s="371">
        <v>2024</v>
      </c>
      <c r="D2714" s="371" t="s">
        <v>14</v>
      </c>
      <c r="E2714" s="371">
        <v>17</v>
      </c>
    </row>
    <row r="2715" spans="1:5">
      <c r="A2715" s="371">
        <v>19</v>
      </c>
      <c r="B2715" s="371" t="s">
        <v>87</v>
      </c>
      <c r="C2715" s="371">
        <v>2024</v>
      </c>
      <c r="D2715" s="371" t="s">
        <v>14</v>
      </c>
      <c r="E2715" s="371">
        <v>30</v>
      </c>
    </row>
    <row r="2716" spans="1:5">
      <c r="A2716" s="371">
        <v>20</v>
      </c>
      <c r="B2716" s="371" t="s">
        <v>88</v>
      </c>
      <c r="C2716" s="371">
        <v>2024</v>
      </c>
      <c r="D2716" s="371" t="s">
        <v>14</v>
      </c>
      <c r="E2716" s="371">
        <v>24</v>
      </c>
    </row>
    <row r="2717" spans="1:5">
      <c r="A2717" s="371">
        <v>23</v>
      </c>
      <c r="B2717" s="371" t="s">
        <v>89</v>
      </c>
      <c r="C2717" s="371">
        <v>2024</v>
      </c>
      <c r="D2717" s="371" t="s">
        <v>14</v>
      </c>
      <c r="E2717" s="371">
        <v>22</v>
      </c>
    </row>
    <row r="2718" spans="1:5">
      <c r="A2718" s="371">
        <v>25</v>
      </c>
      <c r="B2718" s="371" t="s">
        <v>90</v>
      </c>
      <c r="C2718" s="371">
        <v>2024</v>
      </c>
      <c r="D2718" s="371" t="s">
        <v>14</v>
      </c>
      <c r="E2718" s="371">
        <v>1</v>
      </c>
    </row>
    <row r="2719" spans="1:5">
      <c r="A2719" s="371">
        <v>27</v>
      </c>
      <c r="B2719" s="371" t="s">
        <v>91</v>
      </c>
      <c r="C2719" s="371">
        <v>2024</v>
      </c>
      <c r="D2719" s="371" t="s">
        <v>14</v>
      </c>
      <c r="E2719" s="371">
        <v>13</v>
      </c>
    </row>
    <row r="2720" spans="1:5">
      <c r="A2720" s="371">
        <v>41</v>
      </c>
      <c r="B2720" s="371" t="s">
        <v>92</v>
      </c>
      <c r="C2720" s="371">
        <v>2024</v>
      </c>
      <c r="D2720" s="371" t="s">
        <v>14</v>
      </c>
      <c r="E2720" s="371">
        <v>14</v>
      </c>
    </row>
    <row r="2721" spans="1:5">
      <c r="A2721" s="371">
        <v>44</v>
      </c>
      <c r="B2721" s="371" t="s">
        <v>93</v>
      </c>
      <c r="C2721" s="371">
        <v>2024</v>
      </c>
      <c r="D2721" s="371" t="s">
        <v>14</v>
      </c>
      <c r="E2721" s="371">
        <v>15</v>
      </c>
    </row>
    <row r="2722" spans="1:5">
      <c r="A2722" s="371">
        <v>47</v>
      </c>
      <c r="B2722" s="371" t="s">
        <v>94</v>
      </c>
      <c r="C2722" s="371">
        <v>2024</v>
      </c>
      <c r="D2722" s="371" t="s">
        <v>14</v>
      </c>
      <c r="E2722" s="371">
        <v>29</v>
      </c>
    </row>
    <row r="2723" spans="1:5">
      <c r="A2723" s="371">
        <v>50</v>
      </c>
      <c r="B2723" s="371" t="s">
        <v>95</v>
      </c>
      <c r="C2723" s="371">
        <v>2024</v>
      </c>
      <c r="D2723" s="371" t="s">
        <v>14</v>
      </c>
      <c r="E2723" s="371">
        <v>4</v>
      </c>
    </row>
    <row r="2724" spans="1:5">
      <c r="A2724" s="371">
        <v>52</v>
      </c>
      <c r="B2724" s="371" t="s">
        <v>96</v>
      </c>
      <c r="C2724" s="371">
        <v>2024</v>
      </c>
      <c r="D2724" s="371" t="s">
        <v>14</v>
      </c>
      <c r="E2724" s="371">
        <v>27</v>
      </c>
    </row>
    <row r="2725" spans="1:5">
      <c r="A2725" s="371">
        <v>54</v>
      </c>
      <c r="B2725" s="371" t="s">
        <v>97</v>
      </c>
      <c r="C2725" s="371">
        <v>2024</v>
      </c>
      <c r="D2725" s="371" t="s">
        <v>14</v>
      </c>
      <c r="E2725" s="371">
        <v>2</v>
      </c>
    </row>
    <row r="2726" spans="1:5">
      <c r="A2726" s="371">
        <v>63</v>
      </c>
      <c r="B2726" s="371" t="s">
        <v>98</v>
      </c>
      <c r="C2726" s="371">
        <v>2024</v>
      </c>
      <c r="D2726" s="371" t="s">
        <v>14</v>
      </c>
      <c r="E2726" s="371">
        <v>21</v>
      </c>
    </row>
    <row r="2727" spans="1:5">
      <c r="A2727" s="371">
        <v>66</v>
      </c>
      <c r="B2727" s="371" t="s">
        <v>99</v>
      </c>
      <c r="C2727" s="371">
        <v>2024</v>
      </c>
      <c r="D2727" s="371" t="s">
        <v>14</v>
      </c>
      <c r="E2727" s="371">
        <v>9</v>
      </c>
    </row>
    <row r="2728" spans="1:5">
      <c r="A2728" s="371">
        <v>68</v>
      </c>
      <c r="B2728" s="371" t="s">
        <v>100</v>
      </c>
      <c r="C2728" s="371">
        <v>2024</v>
      </c>
      <c r="D2728" s="371" t="s">
        <v>14</v>
      </c>
      <c r="E2728" s="371">
        <v>10</v>
      </c>
    </row>
    <row r="2729" spans="1:5">
      <c r="A2729" s="371">
        <v>70</v>
      </c>
      <c r="B2729" s="371" t="s">
        <v>101</v>
      </c>
      <c r="C2729" s="371">
        <v>2024</v>
      </c>
      <c r="D2729" s="371" t="s">
        <v>14</v>
      </c>
      <c r="E2729" s="371">
        <v>28</v>
      </c>
    </row>
    <row r="2730" spans="1:5">
      <c r="A2730" s="371">
        <v>73</v>
      </c>
      <c r="B2730" s="371" t="s">
        <v>102</v>
      </c>
      <c r="C2730" s="371">
        <v>2024</v>
      </c>
      <c r="D2730" s="371" t="s">
        <v>14</v>
      </c>
      <c r="E2730" s="371">
        <v>18</v>
      </c>
    </row>
    <row r="2731" spans="1:5">
      <c r="A2731" s="371">
        <v>76</v>
      </c>
      <c r="B2731" s="371" t="s">
        <v>103</v>
      </c>
      <c r="C2731" s="371">
        <v>2024</v>
      </c>
      <c r="D2731" s="371" t="s">
        <v>14</v>
      </c>
      <c r="E2731" s="371">
        <v>16</v>
      </c>
    </row>
    <row r="2732" spans="1:5">
      <c r="A2732" s="371">
        <v>81</v>
      </c>
      <c r="B2732" s="371" t="s">
        <v>104</v>
      </c>
      <c r="C2732" s="371">
        <v>2024</v>
      </c>
      <c r="D2732" s="371" t="s">
        <v>14</v>
      </c>
      <c r="E2732" s="371">
        <v>23</v>
      </c>
    </row>
    <row r="2733" spans="1:5">
      <c r="A2733" s="371">
        <v>85</v>
      </c>
      <c r="B2733" s="371" t="s">
        <v>105</v>
      </c>
      <c r="C2733" s="371">
        <v>2024</v>
      </c>
      <c r="D2733" s="371" t="s">
        <v>14</v>
      </c>
      <c r="E2733" s="371">
        <v>3</v>
      </c>
    </row>
    <row r="2734" spans="1:5">
      <c r="A2734" s="371">
        <v>86</v>
      </c>
      <c r="B2734" s="371" t="s">
        <v>106</v>
      </c>
      <c r="C2734" s="371">
        <v>2024</v>
      </c>
      <c r="D2734" s="371" t="s">
        <v>14</v>
      </c>
      <c r="E2734" s="371">
        <v>11</v>
      </c>
    </row>
    <row r="2735" spans="1:5">
      <c r="A2735" s="371">
        <v>88</v>
      </c>
      <c r="B2735" s="371" t="s">
        <v>107</v>
      </c>
      <c r="C2735" s="371">
        <v>2024</v>
      </c>
      <c r="D2735" s="371" t="s">
        <v>14</v>
      </c>
      <c r="E2735" s="371">
        <v>5</v>
      </c>
    </row>
    <row r="2736" spans="1:5">
      <c r="A2736" s="371">
        <v>91</v>
      </c>
      <c r="B2736" s="371" t="s">
        <v>108</v>
      </c>
      <c r="C2736" s="371">
        <v>2024</v>
      </c>
      <c r="D2736" s="371" t="s">
        <v>14</v>
      </c>
      <c r="E2736" s="371">
        <v>32</v>
      </c>
    </row>
    <row r="2737" spans="1:5">
      <c r="A2737" s="371">
        <v>94</v>
      </c>
      <c r="B2737" s="371" t="s">
        <v>109</v>
      </c>
      <c r="C2737" s="371">
        <v>2024</v>
      </c>
      <c r="D2737" s="371" t="s">
        <v>14</v>
      </c>
      <c r="E2737" s="371">
        <v>33</v>
      </c>
    </row>
    <row r="2738" spans="1:5">
      <c r="A2738" s="371">
        <v>95</v>
      </c>
      <c r="B2738" s="371" t="s">
        <v>110</v>
      </c>
      <c r="C2738" s="371">
        <v>2024</v>
      </c>
      <c r="D2738" s="371" t="s">
        <v>14</v>
      </c>
      <c r="E2738" s="371">
        <v>6</v>
      </c>
    </row>
    <row r="2739" spans="1:5">
      <c r="A2739" s="371">
        <v>97</v>
      </c>
      <c r="B2739" s="371" t="s">
        <v>111</v>
      </c>
      <c r="C2739" s="371">
        <v>2024</v>
      </c>
      <c r="D2739" s="371" t="s">
        <v>14</v>
      </c>
      <c r="E2739" s="371">
        <v>31</v>
      </c>
    </row>
    <row r="2740" spans="1:5">
      <c r="A2740" s="371">
        <v>99</v>
      </c>
      <c r="B2740" s="371" t="s">
        <v>112</v>
      </c>
      <c r="C2740" s="371">
        <v>2024</v>
      </c>
      <c r="D2740" s="371" t="s">
        <v>14</v>
      </c>
      <c r="E2740" s="371">
        <v>26</v>
      </c>
    </row>
    <row r="2741" spans="1:5">
      <c r="A2741" s="371">
        <v>5</v>
      </c>
      <c r="B2741" s="371" t="s">
        <v>79</v>
      </c>
      <c r="C2741" s="371">
        <v>2023</v>
      </c>
      <c r="D2741" s="371" t="s">
        <v>14</v>
      </c>
      <c r="E2741" s="371">
        <v>18</v>
      </c>
    </row>
    <row r="2742" spans="1:5">
      <c r="A2742" s="371">
        <v>8</v>
      </c>
      <c r="B2742" s="371" t="s">
        <v>81</v>
      </c>
      <c r="C2742" s="371">
        <v>2023</v>
      </c>
      <c r="D2742" s="371" t="s">
        <v>14</v>
      </c>
      <c r="E2742" s="371">
        <v>15</v>
      </c>
    </row>
    <row r="2743" spans="1:5">
      <c r="A2743" s="371">
        <v>11</v>
      </c>
      <c r="B2743" s="371" t="s">
        <v>82</v>
      </c>
      <c r="C2743" s="371">
        <v>2023</v>
      </c>
      <c r="D2743" s="371" t="s">
        <v>14</v>
      </c>
      <c r="E2743" s="371">
        <v>6</v>
      </c>
    </row>
    <row r="2744" spans="1:5">
      <c r="A2744" s="371">
        <v>13</v>
      </c>
      <c r="B2744" s="371" t="s">
        <v>83</v>
      </c>
      <c r="C2744" s="371">
        <v>2023</v>
      </c>
      <c r="D2744" s="371" t="s">
        <v>14</v>
      </c>
      <c r="E2744" s="371">
        <v>24</v>
      </c>
    </row>
    <row r="2745" spans="1:5">
      <c r="A2745" s="371">
        <v>15</v>
      </c>
      <c r="B2745" s="371" t="s">
        <v>84</v>
      </c>
      <c r="C2745" s="371">
        <v>2023</v>
      </c>
      <c r="D2745" s="371" t="s">
        <v>14</v>
      </c>
      <c r="E2745" s="371">
        <v>3</v>
      </c>
    </row>
    <row r="2746" spans="1:5">
      <c r="A2746" s="371">
        <v>17</v>
      </c>
      <c r="B2746" s="371" t="s">
        <v>85</v>
      </c>
      <c r="C2746" s="371">
        <v>2023</v>
      </c>
      <c r="D2746" s="371" t="s">
        <v>14</v>
      </c>
      <c r="E2746" s="371">
        <v>19</v>
      </c>
    </row>
    <row r="2747" spans="1:5">
      <c r="A2747" s="371">
        <v>18</v>
      </c>
      <c r="B2747" s="371" t="s">
        <v>86</v>
      </c>
      <c r="C2747" s="371">
        <v>2023</v>
      </c>
      <c r="D2747" s="371" t="s">
        <v>14</v>
      </c>
      <c r="E2747" s="371">
        <v>21</v>
      </c>
    </row>
    <row r="2748" spans="1:5">
      <c r="A2748" s="371">
        <v>19</v>
      </c>
      <c r="B2748" s="371" t="s">
        <v>87</v>
      </c>
      <c r="C2748" s="371">
        <v>2023</v>
      </c>
      <c r="D2748" s="371" t="s">
        <v>14</v>
      </c>
      <c r="E2748" s="371">
        <v>27</v>
      </c>
    </row>
    <row r="2749" spans="1:5">
      <c r="A2749" s="371">
        <v>20</v>
      </c>
      <c r="B2749" s="371" t="s">
        <v>88</v>
      </c>
      <c r="C2749" s="371">
        <v>2023</v>
      </c>
      <c r="D2749" s="371" t="s">
        <v>14</v>
      </c>
      <c r="E2749" s="371">
        <v>26</v>
      </c>
    </row>
    <row r="2750" spans="1:5">
      <c r="A2750" s="371">
        <v>23</v>
      </c>
      <c r="B2750" s="371" t="s">
        <v>89</v>
      </c>
      <c r="C2750" s="371">
        <v>2023</v>
      </c>
      <c r="D2750" s="371" t="s">
        <v>14</v>
      </c>
      <c r="E2750" s="371">
        <v>25</v>
      </c>
    </row>
    <row r="2751" spans="1:5">
      <c r="A2751" s="371">
        <v>25</v>
      </c>
      <c r="B2751" s="371" t="s">
        <v>90</v>
      </c>
      <c r="C2751" s="371">
        <v>2023</v>
      </c>
      <c r="D2751" s="371" t="s">
        <v>14</v>
      </c>
      <c r="E2751" s="371">
        <v>20</v>
      </c>
    </row>
    <row r="2752" spans="1:5">
      <c r="A2752" s="371">
        <v>27</v>
      </c>
      <c r="B2752" s="371" t="s">
        <v>91</v>
      </c>
      <c r="C2752" s="371">
        <v>2023</v>
      </c>
      <c r="D2752" s="371" t="s">
        <v>14</v>
      </c>
      <c r="E2752" s="371">
        <v>31</v>
      </c>
    </row>
    <row r="2753" spans="1:5">
      <c r="A2753" s="371">
        <v>41</v>
      </c>
      <c r="B2753" s="371" t="s">
        <v>92</v>
      </c>
      <c r="C2753" s="371">
        <v>2023</v>
      </c>
      <c r="D2753" s="371" t="s">
        <v>14</v>
      </c>
      <c r="E2753" s="371">
        <v>11</v>
      </c>
    </row>
    <row r="2754" spans="1:5">
      <c r="A2754" s="371">
        <v>44</v>
      </c>
      <c r="B2754" s="371" t="s">
        <v>93</v>
      </c>
      <c r="C2754" s="371">
        <v>2023</v>
      </c>
      <c r="D2754" s="371" t="s">
        <v>14</v>
      </c>
      <c r="E2754" s="371">
        <v>13</v>
      </c>
    </row>
    <row r="2755" spans="1:5">
      <c r="A2755" s="371">
        <v>47</v>
      </c>
      <c r="B2755" s="371" t="s">
        <v>94</v>
      </c>
      <c r="C2755" s="371">
        <v>2023</v>
      </c>
      <c r="D2755" s="371" t="s">
        <v>14</v>
      </c>
      <c r="E2755" s="371">
        <v>28</v>
      </c>
    </row>
    <row r="2756" spans="1:5">
      <c r="A2756" s="371">
        <v>50</v>
      </c>
      <c r="B2756" s="371" t="s">
        <v>95</v>
      </c>
      <c r="C2756" s="371">
        <v>2023</v>
      </c>
      <c r="D2756" s="371" t="s">
        <v>14</v>
      </c>
      <c r="E2756" s="371">
        <v>2</v>
      </c>
    </row>
    <row r="2757" spans="1:5">
      <c r="A2757" s="371">
        <v>52</v>
      </c>
      <c r="B2757" s="371" t="s">
        <v>96</v>
      </c>
      <c r="C2757" s="371">
        <v>2023</v>
      </c>
      <c r="D2757" s="371" t="s">
        <v>14</v>
      </c>
      <c r="E2757" s="371">
        <v>16</v>
      </c>
    </row>
    <row r="2758" spans="1:5">
      <c r="A2758" s="371">
        <v>54</v>
      </c>
      <c r="B2758" s="371" t="s">
        <v>97</v>
      </c>
      <c r="C2758" s="371">
        <v>2023</v>
      </c>
      <c r="D2758" s="371" t="s">
        <v>14</v>
      </c>
      <c r="E2758" s="371">
        <v>8</v>
      </c>
    </row>
    <row r="2759" spans="1:5">
      <c r="A2759" s="371">
        <v>63</v>
      </c>
      <c r="B2759" s="371" t="s">
        <v>98</v>
      </c>
      <c r="C2759" s="371">
        <v>2023</v>
      </c>
      <c r="D2759" s="371" t="s">
        <v>14</v>
      </c>
      <c r="E2759" s="371">
        <v>14</v>
      </c>
    </row>
    <row r="2760" spans="1:5">
      <c r="A2760" s="371">
        <v>66</v>
      </c>
      <c r="B2760" s="371" t="s">
        <v>99</v>
      </c>
      <c r="C2760" s="371">
        <v>2023</v>
      </c>
      <c r="D2760" s="371" t="s">
        <v>14</v>
      </c>
      <c r="E2760" s="371">
        <v>12</v>
      </c>
    </row>
    <row r="2761" spans="1:5">
      <c r="A2761" s="371">
        <v>68</v>
      </c>
      <c r="B2761" s="371" t="s">
        <v>100</v>
      </c>
      <c r="C2761" s="371">
        <v>2023</v>
      </c>
      <c r="D2761" s="371" t="s">
        <v>14</v>
      </c>
      <c r="E2761" s="371">
        <v>5</v>
      </c>
    </row>
    <row r="2762" spans="1:5">
      <c r="A2762" s="371">
        <v>70</v>
      </c>
      <c r="B2762" s="371" t="s">
        <v>101</v>
      </c>
      <c r="C2762" s="371">
        <v>2023</v>
      </c>
      <c r="D2762" s="371" t="s">
        <v>14</v>
      </c>
      <c r="E2762" s="371">
        <v>30</v>
      </c>
    </row>
    <row r="2763" spans="1:5">
      <c r="A2763" s="371">
        <v>73</v>
      </c>
      <c r="B2763" s="371" t="s">
        <v>102</v>
      </c>
      <c r="C2763" s="371">
        <v>2023</v>
      </c>
      <c r="D2763" s="371" t="s">
        <v>14</v>
      </c>
      <c r="E2763" s="371">
        <v>17</v>
      </c>
    </row>
    <row r="2764" spans="1:5">
      <c r="A2764" s="371">
        <v>76</v>
      </c>
      <c r="B2764" s="371" t="s">
        <v>103</v>
      </c>
      <c r="C2764" s="371">
        <v>2023</v>
      </c>
      <c r="D2764" s="371" t="s">
        <v>14</v>
      </c>
      <c r="E2764" s="371">
        <v>7</v>
      </c>
    </row>
    <row r="2765" spans="1:5">
      <c r="A2765" s="371">
        <v>81</v>
      </c>
      <c r="B2765" s="371" t="s">
        <v>104</v>
      </c>
      <c r="C2765" s="371">
        <v>2023</v>
      </c>
      <c r="D2765" s="371" t="s">
        <v>14</v>
      </c>
      <c r="E2765" s="371">
        <v>9</v>
      </c>
    </row>
    <row r="2766" spans="1:5">
      <c r="A2766" s="371">
        <v>85</v>
      </c>
      <c r="B2766" s="371" t="s">
        <v>105</v>
      </c>
      <c r="C2766" s="371">
        <v>2023</v>
      </c>
      <c r="D2766" s="371" t="s">
        <v>14</v>
      </c>
      <c r="E2766" s="371">
        <v>1</v>
      </c>
    </row>
    <row r="2767" spans="1:5">
      <c r="A2767" s="371">
        <v>86</v>
      </c>
      <c r="B2767" s="371" t="s">
        <v>106</v>
      </c>
      <c r="C2767" s="371">
        <v>2023</v>
      </c>
      <c r="D2767" s="371" t="s">
        <v>14</v>
      </c>
      <c r="E2767" s="371">
        <v>10</v>
      </c>
    </row>
    <row r="2768" spans="1:5">
      <c r="A2768" s="371">
        <v>88</v>
      </c>
      <c r="B2768" s="371" t="s">
        <v>107</v>
      </c>
      <c r="C2768" s="371">
        <v>2023</v>
      </c>
      <c r="D2768" s="371" t="s">
        <v>14</v>
      </c>
      <c r="E2768" s="371">
        <v>4</v>
      </c>
    </row>
    <row r="2769" spans="1:5">
      <c r="A2769" s="371">
        <v>91</v>
      </c>
      <c r="B2769" s="371" t="s">
        <v>108</v>
      </c>
      <c r="C2769" s="371">
        <v>2023</v>
      </c>
      <c r="D2769" s="371" t="s">
        <v>14</v>
      </c>
      <c r="E2769" s="371">
        <v>32</v>
      </c>
    </row>
    <row r="2770" spans="1:5">
      <c r="A2770" s="371">
        <v>94</v>
      </c>
      <c r="B2770" s="371" t="s">
        <v>109</v>
      </c>
      <c r="C2770" s="371">
        <v>2023</v>
      </c>
      <c r="D2770" s="371" t="s">
        <v>14</v>
      </c>
      <c r="E2770" s="371">
        <v>33</v>
      </c>
    </row>
    <row r="2771" spans="1:5">
      <c r="A2771" s="371">
        <v>95</v>
      </c>
      <c r="B2771" s="371" t="s">
        <v>110</v>
      </c>
      <c r="C2771" s="371">
        <v>2023</v>
      </c>
      <c r="D2771" s="371" t="s">
        <v>14</v>
      </c>
      <c r="E2771" s="371">
        <v>22</v>
      </c>
    </row>
    <row r="2772" spans="1:5">
      <c r="A2772" s="371">
        <v>97</v>
      </c>
      <c r="B2772" s="371" t="s">
        <v>111</v>
      </c>
      <c r="C2772" s="371">
        <v>2023</v>
      </c>
      <c r="D2772" s="371" t="s">
        <v>14</v>
      </c>
      <c r="E2772" s="371">
        <v>23</v>
      </c>
    </row>
    <row r="2773" spans="1:5">
      <c r="A2773" s="371">
        <v>99</v>
      </c>
      <c r="B2773" s="371" t="s">
        <v>112</v>
      </c>
      <c r="C2773" s="371">
        <v>2023</v>
      </c>
      <c r="D2773" s="371" t="s">
        <v>14</v>
      </c>
      <c r="E2773" s="371">
        <v>29</v>
      </c>
    </row>
    <row r="2774" spans="1:5">
      <c r="A2774" s="371">
        <v>5</v>
      </c>
      <c r="B2774" s="371" t="s">
        <v>79</v>
      </c>
      <c r="C2774" s="371">
        <v>2024</v>
      </c>
      <c r="D2774" s="371" t="s">
        <v>15</v>
      </c>
      <c r="E2774" s="371">
        <v>33</v>
      </c>
    </row>
    <row r="2775" spans="1:5">
      <c r="A2775" s="371">
        <v>8</v>
      </c>
      <c r="B2775" s="371" t="s">
        <v>81</v>
      </c>
      <c r="C2775" s="371">
        <v>2024</v>
      </c>
      <c r="D2775" s="371" t="s">
        <v>15</v>
      </c>
      <c r="E2775" s="371">
        <v>20</v>
      </c>
    </row>
    <row r="2776" spans="1:5">
      <c r="A2776" s="371">
        <v>11</v>
      </c>
      <c r="B2776" s="371" t="s">
        <v>82</v>
      </c>
      <c r="C2776" s="371">
        <v>2024</v>
      </c>
      <c r="D2776" s="371" t="s">
        <v>15</v>
      </c>
      <c r="E2776" s="371">
        <v>18</v>
      </c>
    </row>
    <row r="2777" spans="1:5">
      <c r="A2777" s="371">
        <v>13</v>
      </c>
      <c r="B2777" s="371" t="s">
        <v>83</v>
      </c>
      <c r="C2777" s="371">
        <v>2024</v>
      </c>
      <c r="D2777" s="371" t="s">
        <v>15</v>
      </c>
      <c r="E2777" s="371">
        <v>8</v>
      </c>
    </row>
    <row r="2778" spans="1:5">
      <c r="A2778" s="371">
        <v>15</v>
      </c>
      <c r="B2778" s="371" t="s">
        <v>84</v>
      </c>
      <c r="C2778" s="371">
        <v>2024</v>
      </c>
      <c r="D2778" s="371" t="s">
        <v>15</v>
      </c>
      <c r="E2778" s="371">
        <v>27</v>
      </c>
    </row>
    <row r="2779" spans="1:5">
      <c r="A2779" s="371">
        <v>17</v>
      </c>
      <c r="B2779" s="371" t="s">
        <v>85</v>
      </c>
      <c r="C2779" s="371">
        <v>2024</v>
      </c>
      <c r="D2779" s="371" t="s">
        <v>15</v>
      </c>
      <c r="E2779" s="371">
        <v>4</v>
      </c>
    </row>
    <row r="2780" spans="1:5">
      <c r="A2780" s="371">
        <v>18</v>
      </c>
      <c r="B2780" s="371" t="s">
        <v>86</v>
      </c>
      <c r="C2780" s="371">
        <v>2024</v>
      </c>
      <c r="D2780" s="371" t="s">
        <v>15</v>
      </c>
      <c r="E2780" s="371">
        <v>14</v>
      </c>
    </row>
    <row r="2781" spans="1:5">
      <c r="A2781" s="371">
        <v>19</v>
      </c>
      <c r="B2781" s="371" t="s">
        <v>87</v>
      </c>
      <c r="C2781" s="371">
        <v>2024</v>
      </c>
      <c r="D2781" s="371" t="s">
        <v>15</v>
      </c>
      <c r="E2781" s="371">
        <v>13</v>
      </c>
    </row>
    <row r="2782" spans="1:5">
      <c r="A2782" s="371">
        <v>20</v>
      </c>
      <c r="B2782" s="371" t="s">
        <v>88</v>
      </c>
      <c r="C2782" s="371">
        <v>2024</v>
      </c>
      <c r="D2782" s="371" t="s">
        <v>15</v>
      </c>
      <c r="E2782" s="371">
        <v>15</v>
      </c>
    </row>
    <row r="2783" spans="1:5">
      <c r="A2783" s="371">
        <v>23</v>
      </c>
      <c r="B2783" s="371" t="s">
        <v>89</v>
      </c>
      <c r="C2783" s="371">
        <v>2024</v>
      </c>
      <c r="D2783" s="371" t="s">
        <v>15</v>
      </c>
      <c r="E2783" s="371">
        <v>24</v>
      </c>
    </row>
    <row r="2784" spans="1:5">
      <c r="A2784" s="371">
        <v>25</v>
      </c>
      <c r="B2784" s="371" t="s">
        <v>90</v>
      </c>
      <c r="C2784" s="371">
        <v>2024</v>
      </c>
      <c r="D2784" s="371" t="s">
        <v>15</v>
      </c>
      <c r="E2784" s="371">
        <v>28</v>
      </c>
    </row>
    <row r="2785" spans="1:5">
      <c r="A2785" s="371">
        <v>27</v>
      </c>
      <c r="B2785" s="371" t="s">
        <v>91</v>
      </c>
      <c r="C2785" s="371">
        <v>2024</v>
      </c>
      <c r="D2785" s="371" t="s">
        <v>15</v>
      </c>
      <c r="E2785" s="371">
        <v>6</v>
      </c>
    </row>
    <row r="2786" spans="1:5">
      <c r="A2786" s="371">
        <v>41</v>
      </c>
      <c r="B2786" s="371" t="s">
        <v>92</v>
      </c>
      <c r="C2786" s="371">
        <v>2024</v>
      </c>
      <c r="D2786" s="371" t="s">
        <v>15</v>
      </c>
      <c r="E2786" s="371">
        <v>9</v>
      </c>
    </row>
    <row r="2787" spans="1:5">
      <c r="A2787" s="371">
        <v>44</v>
      </c>
      <c r="B2787" s="371" t="s">
        <v>93</v>
      </c>
      <c r="C2787" s="371">
        <v>2024</v>
      </c>
      <c r="D2787" s="371" t="s">
        <v>15</v>
      </c>
      <c r="E2787" s="371">
        <v>16</v>
      </c>
    </row>
    <row r="2788" spans="1:5">
      <c r="A2788" s="371">
        <v>47</v>
      </c>
      <c r="B2788" s="371" t="s">
        <v>94</v>
      </c>
      <c r="C2788" s="371">
        <v>2024</v>
      </c>
      <c r="D2788" s="371" t="s">
        <v>15</v>
      </c>
      <c r="E2788" s="371">
        <v>31</v>
      </c>
    </row>
    <row r="2789" spans="1:5">
      <c r="A2789" s="371">
        <v>50</v>
      </c>
      <c r="B2789" s="371" t="s">
        <v>95</v>
      </c>
      <c r="C2789" s="371">
        <v>2024</v>
      </c>
      <c r="D2789" s="371" t="s">
        <v>15</v>
      </c>
      <c r="E2789" s="371">
        <v>2</v>
      </c>
    </row>
    <row r="2790" spans="1:5">
      <c r="A2790" s="371">
        <v>52</v>
      </c>
      <c r="B2790" s="371" t="s">
        <v>96</v>
      </c>
      <c r="C2790" s="371">
        <v>2024</v>
      </c>
      <c r="D2790" s="371" t="s">
        <v>15</v>
      </c>
      <c r="E2790" s="371">
        <v>1</v>
      </c>
    </row>
    <row r="2791" spans="1:5">
      <c r="A2791" s="371">
        <v>54</v>
      </c>
      <c r="B2791" s="371" t="s">
        <v>97</v>
      </c>
      <c r="C2791" s="371">
        <v>2024</v>
      </c>
      <c r="D2791" s="371" t="s">
        <v>15</v>
      </c>
      <c r="E2791" s="371">
        <v>22</v>
      </c>
    </row>
    <row r="2792" spans="1:5">
      <c r="A2792" s="371">
        <v>63</v>
      </c>
      <c r="B2792" s="371" t="s">
        <v>98</v>
      </c>
      <c r="C2792" s="371">
        <v>2024</v>
      </c>
      <c r="D2792" s="371" t="s">
        <v>15</v>
      </c>
      <c r="E2792" s="371">
        <v>30</v>
      </c>
    </row>
    <row r="2793" spans="1:5">
      <c r="A2793" s="371">
        <v>66</v>
      </c>
      <c r="B2793" s="371" t="s">
        <v>99</v>
      </c>
      <c r="C2793" s="371">
        <v>2024</v>
      </c>
      <c r="D2793" s="371" t="s">
        <v>15</v>
      </c>
      <c r="E2793" s="371">
        <v>21</v>
      </c>
    </row>
    <row r="2794" spans="1:5">
      <c r="A2794" s="371">
        <v>68</v>
      </c>
      <c r="B2794" s="371" t="s">
        <v>100</v>
      </c>
      <c r="C2794" s="371">
        <v>2024</v>
      </c>
      <c r="D2794" s="371" t="s">
        <v>15</v>
      </c>
      <c r="E2794" s="371">
        <v>29</v>
      </c>
    </row>
    <row r="2795" spans="1:5">
      <c r="A2795" s="371">
        <v>70</v>
      </c>
      <c r="B2795" s="371" t="s">
        <v>101</v>
      </c>
      <c r="C2795" s="371">
        <v>2024</v>
      </c>
      <c r="D2795" s="371" t="s">
        <v>15</v>
      </c>
      <c r="E2795" s="371">
        <v>26</v>
      </c>
    </row>
    <row r="2796" spans="1:5">
      <c r="A2796" s="371">
        <v>73</v>
      </c>
      <c r="B2796" s="371" t="s">
        <v>102</v>
      </c>
      <c r="C2796" s="371">
        <v>2024</v>
      </c>
      <c r="D2796" s="371" t="s">
        <v>15</v>
      </c>
      <c r="E2796" s="371">
        <v>23</v>
      </c>
    </row>
    <row r="2797" spans="1:5">
      <c r="A2797" s="371">
        <v>76</v>
      </c>
      <c r="B2797" s="371" t="s">
        <v>103</v>
      </c>
      <c r="C2797" s="371">
        <v>2024</v>
      </c>
      <c r="D2797" s="371" t="s">
        <v>15</v>
      </c>
      <c r="E2797" s="371">
        <v>5</v>
      </c>
    </row>
    <row r="2798" spans="1:5">
      <c r="A2798" s="371">
        <v>81</v>
      </c>
      <c r="B2798" s="371" t="s">
        <v>104</v>
      </c>
      <c r="C2798" s="371">
        <v>2024</v>
      </c>
      <c r="D2798" s="371" t="s">
        <v>15</v>
      </c>
      <c r="E2798" s="371">
        <v>17</v>
      </c>
    </row>
    <row r="2799" spans="1:5">
      <c r="A2799" s="371">
        <v>85</v>
      </c>
      <c r="B2799" s="371" t="s">
        <v>105</v>
      </c>
      <c r="C2799" s="371">
        <v>2024</v>
      </c>
      <c r="D2799" s="371" t="s">
        <v>15</v>
      </c>
      <c r="E2799" s="371">
        <v>11</v>
      </c>
    </row>
    <row r="2800" spans="1:5">
      <c r="A2800" s="371">
        <v>86</v>
      </c>
      <c r="B2800" s="371" t="s">
        <v>106</v>
      </c>
      <c r="C2800" s="371">
        <v>2024</v>
      </c>
      <c r="D2800" s="371" t="s">
        <v>15</v>
      </c>
      <c r="E2800" s="371">
        <v>12</v>
      </c>
    </row>
    <row r="2801" spans="1:5">
      <c r="A2801" s="371">
        <v>88</v>
      </c>
      <c r="B2801" s="371" t="s">
        <v>107</v>
      </c>
      <c r="C2801" s="371">
        <v>2024</v>
      </c>
      <c r="D2801" s="371" t="s">
        <v>15</v>
      </c>
      <c r="E2801" s="371">
        <v>10</v>
      </c>
    </row>
    <row r="2802" spans="1:5">
      <c r="A2802" s="371">
        <v>91</v>
      </c>
      <c r="B2802" s="371" t="s">
        <v>108</v>
      </c>
      <c r="C2802" s="371">
        <v>2024</v>
      </c>
      <c r="D2802" s="371" t="s">
        <v>15</v>
      </c>
      <c r="E2802" s="371">
        <v>32</v>
      </c>
    </row>
    <row r="2803" spans="1:5">
      <c r="A2803" s="371">
        <v>94</v>
      </c>
      <c r="B2803" s="371" t="s">
        <v>109</v>
      </c>
      <c r="C2803" s="371">
        <v>2024</v>
      </c>
      <c r="D2803" s="371" t="s">
        <v>15</v>
      </c>
      <c r="E2803" s="371">
        <v>3</v>
      </c>
    </row>
    <row r="2804" spans="1:5">
      <c r="A2804" s="371">
        <v>95</v>
      </c>
      <c r="B2804" s="371" t="s">
        <v>110</v>
      </c>
      <c r="C2804" s="371">
        <v>2024</v>
      </c>
      <c r="D2804" s="371" t="s">
        <v>15</v>
      </c>
      <c r="E2804" s="371">
        <v>7</v>
      </c>
    </row>
    <row r="2805" spans="1:5">
      <c r="A2805" s="371">
        <v>97</v>
      </c>
      <c r="B2805" s="371" t="s">
        <v>111</v>
      </c>
      <c r="C2805" s="371">
        <v>2024</v>
      </c>
      <c r="D2805" s="371" t="s">
        <v>15</v>
      </c>
      <c r="E2805" s="371">
        <v>19</v>
      </c>
    </row>
    <row r="2806" spans="1:5">
      <c r="A2806" s="371">
        <v>99</v>
      </c>
      <c r="B2806" s="371" t="s">
        <v>112</v>
      </c>
      <c r="C2806" s="371">
        <v>2024</v>
      </c>
      <c r="D2806" s="371" t="s">
        <v>15</v>
      </c>
      <c r="E2806" s="371">
        <v>25</v>
      </c>
    </row>
    <row r="2807" spans="1:5">
      <c r="A2807" s="371">
        <v>5</v>
      </c>
      <c r="B2807" s="371" t="s">
        <v>79</v>
      </c>
      <c r="C2807" s="371">
        <v>2023</v>
      </c>
      <c r="D2807" s="371" t="s">
        <v>15</v>
      </c>
      <c r="E2807" s="371">
        <v>4</v>
      </c>
    </row>
    <row r="2808" spans="1:5">
      <c r="A2808" s="371">
        <v>8</v>
      </c>
      <c r="B2808" s="371" t="s">
        <v>81</v>
      </c>
      <c r="C2808" s="371">
        <v>2023</v>
      </c>
      <c r="D2808" s="371" t="s">
        <v>15</v>
      </c>
      <c r="E2808" s="371">
        <v>14</v>
      </c>
    </row>
    <row r="2809" spans="1:5">
      <c r="A2809" s="371">
        <v>11</v>
      </c>
      <c r="B2809" s="371" t="s">
        <v>82</v>
      </c>
      <c r="C2809" s="371">
        <v>2023</v>
      </c>
      <c r="D2809" s="371" t="s">
        <v>15</v>
      </c>
      <c r="E2809" s="371">
        <v>23</v>
      </c>
    </row>
    <row r="2810" spans="1:5">
      <c r="A2810" s="371">
        <v>13</v>
      </c>
      <c r="B2810" s="371" t="s">
        <v>83</v>
      </c>
      <c r="C2810" s="371">
        <v>2023</v>
      </c>
      <c r="D2810" s="371" t="s">
        <v>15</v>
      </c>
      <c r="E2810" s="371">
        <v>8</v>
      </c>
    </row>
    <row r="2811" spans="1:5">
      <c r="A2811" s="371">
        <v>15</v>
      </c>
      <c r="B2811" s="371" t="s">
        <v>84</v>
      </c>
      <c r="C2811" s="371">
        <v>2023</v>
      </c>
      <c r="D2811" s="371" t="s">
        <v>15</v>
      </c>
      <c r="E2811" s="371">
        <v>21</v>
      </c>
    </row>
    <row r="2812" spans="1:5">
      <c r="A2812" s="371">
        <v>17</v>
      </c>
      <c r="B2812" s="371" t="s">
        <v>85</v>
      </c>
      <c r="C2812" s="371">
        <v>2023</v>
      </c>
      <c r="D2812" s="371" t="s">
        <v>15</v>
      </c>
      <c r="E2812" s="371">
        <v>32</v>
      </c>
    </row>
    <row r="2813" spans="1:5">
      <c r="A2813" s="371">
        <v>18</v>
      </c>
      <c r="B2813" s="371" t="s">
        <v>86</v>
      </c>
      <c r="C2813" s="371">
        <v>2023</v>
      </c>
      <c r="D2813" s="371" t="s">
        <v>15</v>
      </c>
      <c r="E2813" s="371">
        <v>22</v>
      </c>
    </row>
    <row r="2814" spans="1:5">
      <c r="A2814" s="371">
        <v>19</v>
      </c>
      <c r="B2814" s="371" t="s">
        <v>87</v>
      </c>
      <c r="C2814" s="371">
        <v>2023</v>
      </c>
      <c r="D2814" s="371" t="s">
        <v>15</v>
      </c>
      <c r="E2814" s="371">
        <v>6</v>
      </c>
    </row>
    <row r="2815" spans="1:5">
      <c r="A2815" s="371">
        <v>20</v>
      </c>
      <c r="B2815" s="371" t="s">
        <v>88</v>
      </c>
      <c r="C2815" s="371">
        <v>2023</v>
      </c>
      <c r="D2815" s="371" t="s">
        <v>15</v>
      </c>
      <c r="E2815" s="371">
        <v>30</v>
      </c>
    </row>
    <row r="2816" spans="1:5">
      <c r="A2816" s="371">
        <v>23</v>
      </c>
      <c r="B2816" s="371" t="s">
        <v>89</v>
      </c>
      <c r="C2816" s="371">
        <v>2023</v>
      </c>
      <c r="D2816" s="371" t="s">
        <v>15</v>
      </c>
      <c r="E2816" s="371">
        <v>7</v>
      </c>
    </row>
    <row r="2817" spans="1:5">
      <c r="A2817" s="371">
        <v>25</v>
      </c>
      <c r="B2817" s="371" t="s">
        <v>90</v>
      </c>
      <c r="C2817" s="371">
        <v>2023</v>
      </c>
      <c r="D2817" s="371" t="s">
        <v>15</v>
      </c>
      <c r="E2817" s="371">
        <v>19</v>
      </c>
    </row>
    <row r="2818" spans="1:5">
      <c r="A2818" s="371">
        <v>27</v>
      </c>
      <c r="B2818" s="371" t="s">
        <v>91</v>
      </c>
      <c r="C2818" s="371">
        <v>2023</v>
      </c>
      <c r="D2818" s="371" t="s">
        <v>15</v>
      </c>
      <c r="E2818" s="371">
        <v>10</v>
      </c>
    </row>
    <row r="2819" spans="1:5">
      <c r="A2819" s="371">
        <v>41</v>
      </c>
      <c r="B2819" s="371" t="s">
        <v>92</v>
      </c>
      <c r="C2819" s="371">
        <v>2023</v>
      </c>
      <c r="D2819" s="371" t="s">
        <v>15</v>
      </c>
      <c r="E2819" s="371">
        <v>20</v>
      </c>
    </row>
    <row r="2820" spans="1:5">
      <c r="A2820" s="371">
        <v>44</v>
      </c>
      <c r="B2820" s="371" t="s">
        <v>93</v>
      </c>
      <c r="C2820" s="371">
        <v>2023</v>
      </c>
      <c r="D2820" s="371" t="s">
        <v>15</v>
      </c>
      <c r="E2820" s="371">
        <v>2</v>
      </c>
    </row>
    <row r="2821" spans="1:5">
      <c r="A2821" s="371">
        <v>47</v>
      </c>
      <c r="B2821" s="371" t="s">
        <v>94</v>
      </c>
      <c r="C2821" s="371">
        <v>2023</v>
      </c>
      <c r="D2821" s="371" t="s">
        <v>15</v>
      </c>
      <c r="E2821" s="371">
        <v>5</v>
      </c>
    </row>
    <row r="2822" spans="1:5">
      <c r="A2822" s="371">
        <v>50</v>
      </c>
      <c r="B2822" s="371" t="s">
        <v>95</v>
      </c>
      <c r="C2822" s="371">
        <v>2023</v>
      </c>
      <c r="D2822" s="371" t="s">
        <v>15</v>
      </c>
      <c r="E2822" s="371">
        <v>13</v>
      </c>
    </row>
    <row r="2823" spans="1:5">
      <c r="A2823" s="371">
        <v>52</v>
      </c>
      <c r="B2823" s="371" t="s">
        <v>96</v>
      </c>
      <c r="C2823" s="371">
        <v>2023</v>
      </c>
      <c r="D2823" s="371" t="s">
        <v>15</v>
      </c>
      <c r="E2823" s="371">
        <v>18</v>
      </c>
    </row>
    <row r="2824" spans="1:5">
      <c r="A2824" s="371">
        <v>54</v>
      </c>
      <c r="B2824" s="371" t="s">
        <v>97</v>
      </c>
      <c r="C2824" s="371">
        <v>2023</v>
      </c>
      <c r="D2824" s="371" t="s">
        <v>15</v>
      </c>
      <c r="E2824" s="371">
        <v>17</v>
      </c>
    </row>
    <row r="2825" spans="1:5">
      <c r="A2825" s="371">
        <v>63</v>
      </c>
      <c r="B2825" s="371" t="s">
        <v>98</v>
      </c>
      <c r="C2825" s="371">
        <v>2023</v>
      </c>
      <c r="D2825" s="371" t="s">
        <v>15</v>
      </c>
      <c r="E2825" s="371">
        <v>12</v>
      </c>
    </row>
    <row r="2826" spans="1:5">
      <c r="A2826" s="371">
        <v>66</v>
      </c>
      <c r="B2826" s="371" t="s">
        <v>99</v>
      </c>
      <c r="C2826" s="371">
        <v>2023</v>
      </c>
      <c r="D2826" s="371" t="s">
        <v>15</v>
      </c>
      <c r="E2826" s="371">
        <v>16</v>
      </c>
    </row>
    <row r="2827" spans="1:5">
      <c r="A2827" s="371">
        <v>68</v>
      </c>
      <c r="B2827" s="371" t="s">
        <v>100</v>
      </c>
      <c r="C2827" s="371">
        <v>2023</v>
      </c>
      <c r="D2827" s="371" t="s">
        <v>15</v>
      </c>
      <c r="E2827" s="371">
        <v>27</v>
      </c>
    </row>
    <row r="2828" spans="1:5">
      <c r="A2828" s="371">
        <v>70</v>
      </c>
      <c r="B2828" s="371" t="s">
        <v>101</v>
      </c>
      <c r="C2828" s="371">
        <v>2023</v>
      </c>
      <c r="D2828" s="371" t="s">
        <v>15</v>
      </c>
      <c r="E2828" s="371">
        <v>11</v>
      </c>
    </row>
    <row r="2829" spans="1:5">
      <c r="A2829" s="371">
        <v>73</v>
      </c>
      <c r="B2829" s="371" t="s">
        <v>102</v>
      </c>
      <c r="C2829" s="371">
        <v>2023</v>
      </c>
      <c r="D2829" s="371" t="s">
        <v>15</v>
      </c>
      <c r="E2829" s="371">
        <v>15</v>
      </c>
    </row>
    <row r="2830" spans="1:5">
      <c r="A2830" s="371">
        <v>76</v>
      </c>
      <c r="B2830" s="371" t="s">
        <v>103</v>
      </c>
      <c r="C2830" s="371">
        <v>2023</v>
      </c>
      <c r="D2830" s="371" t="s">
        <v>15</v>
      </c>
      <c r="E2830" s="371">
        <v>3</v>
      </c>
    </row>
    <row r="2831" spans="1:5">
      <c r="A2831" s="371">
        <v>81</v>
      </c>
      <c r="B2831" s="371" t="s">
        <v>104</v>
      </c>
      <c r="C2831" s="371">
        <v>2023</v>
      </c>
      <c r="D2831" s="371" t="s">
        <v>15</v>
      </c>
      <c r="E2831" s="371">
        <v>24</v>
      </c>
    </row>
    <row r="2832" spans="1:5">
      <c r="A2832" s="371">
        <v>85</v>
      </c>
      <c r="B2832" s="371" t="s">
        <v>105</v>
      </c>
      <c r="C2832" s="371">
        <v>2023</v>
      </c>
      <c r="D2832" s="371" t="s">
        <v>15</v>
      </c>
      <c r="E2832" s="371">
        <v>26</v>
      </c>
    </row>
    <row r="2833" spans="1:5">
      <c r="A2833" s="371">
        <v>86</v>
      </c>
      <c r="B2833" s="371" t="s">
        <v>106</v>
      </c>
      <c r="C2833" s="371">
        <v>2023</v>
      </c>
      <c r="D2833" s="371" t="s">
        <v>15</v>
      </c>
      <c r="E2833" s="371">
        <v>28</v>
      </c>
    </row>
    <row r="2834" spans="1:5">
      <c r="A2834" s="371">
        <v>88</v>
      </c>
      <c r="B2834" s="371" t="s">
        <v>107</v>
      </c>
      <c r="C2834" s="371">
        <v>2023</v>
      </c>
      <c r="D2834" s="371" t="s">
        <v>15</v>
      </c>
      <c r="E2834" s="371">
        <v>25</v>
      </c>
    </row>
    <row r="2835" spans="1:5">
      <c r="A2835" s="371">
        <v>91</v>
      </c>
      <c r="B2835" s="371" t="s">
        <v>108</v>
      </c>
      <c r="C2835" s="371">
        <v>2023</v>
      </c>
      <c r="D2835" s="371" t="s">
        <v>15</v>
      </c>
      <c r="E2835" s="371">
        <v>9</v>
      </c>
    </row>
    <row r="2836" spans="1:5">
      <c r="A2836" s="371">
        <v>94</v>
      </c>
      <c r="B2836" s="371" t="s">
        <v>109</v>
      </c>
      <c r="C2836" s="371">
        <v>2023</v>
      </c>
      <c r="D2836" s="371" t="s">
        <v>15</v>
      </c>
      <c r="E2836" s="371">
        <v>31</v>
      </c>
    </row>
    <row r="2837" spans="1:5">
      <c r="A2837" s="371">
        <v>95</v>
      </c>
      <c r="B2837" s="371" t="s">
        <v>110</v>
      </c>
      <c r="C2837" s="371">
        <v>2023</v>
      </c>
      <c r="D2837" s="371" t="s">
        <v>15</v>
      </c>
      <c r="E2837" s="371">
        <v>29</v>
      </c>
    </row>
    <row r="2838" spans="1:5">
      <c r="A2838" s="371">
        <v>97</v>
      </c>
      <c r="B2838" s="371" t="s">
        <v>111</v>
      </c>
      <c r="C2838" s="371">
        <v>2023</v>
      </c>
      <c r="D2838" s="371" t="s">
        <v>15</v>
      </c>
      <c r="E2838" s="371">
        <v>33</v>
      </c>
    </row>
    <row r="2839" spans="1:5">
      <c r="A2839" s="371">
        <v>99</v>
      </c>
      <c r="B2839" s="371" t="s">
        <v>112</v>
      </c>
      <c r="C2839" s="371">
        <v>2023</v>
      </c>
      <c r="D2839" s="371" t="s">
        <v>15</v>
      </c>
      <c r="E2839" s="371">
        <v>1</v>
      </c>
    </row>
    <row r="2840" spans="1:5">
      <c r="A2840" s="371">
        <v>5</v>
      </c>
      <c r="B2840" s="371" t="s">
        <v>79</v>
      </c>
      <c r="C2840" s="371">
        <v>2024</v>
      </c>
      <c r="D2840" s="371" t="s">
        <v>16</v>
      </c>
      <c r="E2840" s="371">
        <v>3</v>
      </c>
    </row>
    <row r="2841" spans="1:5">
      <c r="A2841" s="371">
        <v>8</v>
      </c>
      <c r="B2841" s="371" t="s">
        <v>81</v>
      </c>
      <c r="C2841" s="371">
        <v>2024</v>
      </c>
      <c r="D2841" s="371" t="s">
        <v>16</v>
      </c>
      <c r="E2841" s="371">
        <v>17</v>
      </c>
    </row>
    <row r="2842" spans="1:5">
      <c r="A2842" s="371">
        <v>11</v>
      </c>
      <c r="B2842" s="371" t="s">
        <v>82</v>
      </c>
      <c r="C2842" s="371">
        <v>2024</v>
      </c>
      <c r="D2842" s="371" t="s">
        <v>16</v>
      </c>
      <c r="E2842" s="371">
        <v>27</v>
      </c>
    </row>
    <row r="2843" spans="1:5">
      <c r="A2843" s="371">
        <v>13</v>
      </c>
      <c r="B2843" s="371" t="s">
        <v>83</v>
      </c>
      <c r="C2843" s="371">
        <v>2024</v>
      </c>
      <c r="D2843" s="371" t="s">
        <v>16</v>
      </c>
      <c r="E2843" s="371">
        <v>15</v>
      </c>
    </row>
    <row r="2844" spans="1:5">
      <c r="A2844" s="371">
        <v>15</v>
      </c>
      <c r="B2844" s="371" t="s">
        <v>84</v>
      </c>
      <c r="C2844" s="371">
        <v>2024</v>
      </c>
      <c r="D2844" s="371" t="s">
        <v>16</v>
      </c>
      <c r="E2844" s="371">
        <v>13</v>
      </c>
    </row>
    <row r="2845" spans="1:5">
      <c r="A2845" s="371">
        <v>17</v>
      </c>
      <c r="B2845" s="371" t="s">
        <v>85</v>
      </c>
      <c r="C2845" s="371">
        <v>2024</v>
      </c>
      <c r="D2845" s="371" t="s">
        <v>16</v>
      </c>
      <c r="E2845" s="371">
        <v>9</v>
      </c>
    </row>
    <row r="2846" spans="1:5">
      <c r="A2846" s="371">
        <v>18</v>
      </c>
      <c r="B2846" s="371" t="s">
        <v>86</v>
      </c>
      <c r="C2846" s="371">
        <v>2024</v>
      </c>
      <c r="D2846" s="371" t="s">
        <v>16</v>
      </c>
      <c r="E2846" s="371">
        <v>2</v>
      </c>
    </row>
    <row r="2847" spans="1:5">
      <c r="A2847" s="371">
        <v>19</v>
      </c>
      <c r="B2847" s="371" t="s">
        <v>87</v>
      </c>
      <c r="C2847" s="371">
        <v>2024</v>
      </c>
      <c r="D2847" s="371" t="s">
        <v>16</v>
      </c>
      <c r="E2847" s="371">
        <v>10</v>
      </c>
    </row>
    <row r="2848" spans="1:5">
      <c r="A2848" s="371">
        <v>20</v>
      </c>
      <c r="B2848" s="371" t="s">
        <v>88</v>
      </c>
      <c r="C2848" s="371">
        <v>2024</v>
      </c>
      <c r="D2848" s="371" t="s">
        <v>16</v>
      </c>
      <c r="E2848" s="371">
        <v>16</v>
      </c>
    </row>
    <row r="2849" spans="1:5">
      <c r="A2849" s="371">
        <v>23</v>
      </c>
      <c r="B2849" s="371" t="s">
        <v>89</v>
      </c>
      <c r="C2849" s="371">
        <v>2024</v>
      </c>
      <c r="D2849" s="371" t="s">
        <v>16</v>
      </c>
      <c r="E2849" s="371">
        <v>20</v>
      </c>
    </row>
    <row r="2850" spans="1:5">
      <c r="A2850" s="371">
        <v>25</v>
      </c>
      <c r="B2850" s="371" t="s">
        <v>90</v>
      </c>
      <c r="C2850" s="371">
        <v>2024</v>
      </c>
      <c r="D2850" s="371" t="s">
        <v>16</v>
      </c>
      <c r="E2850" s="371">
        <v>6</v>
      </c>
    </row>
    <row r="2851" spans="1:5">
      <c r="A2851" s="371">
        <v>27</v>
      </c>
      <c r="B2851" s="371" t="s">
        <v>91</v>
      </c>
      <c r="C2851" s="371">
        <v>2024</v>
      </c>
      <c r="D2851" s="371" t="s">
        <v>16</v>
      </c>
      <c r="E2851" s="371">
        <v>29</v>
      </c>
    </row>
    <row r="2852" spans="1:5">
      <c r="A2852" s="371">
        <v>41</v>
      </c>
      <c r="B2852" s="371" t="s">
        <v>92</v>
      </c>
      <c r="C2852" s="371">
        <v>2024</v>
      </c>
      <c r="D2852" s="371" t="s">
        <v>16</v>
      </c>
      <c r="E2852" s="371">
        <v>18</v>
      </c>
    </row>
    <row r="2853" spans="1:5">
      <c r="A2853" s="371">
        <v>44</v>
      </c>
      <c r="B2853" s="371" t="s">
        <v>93</v>
      </c>
      <c r="C2853" s="371">
        <v>2024</v>
      </c>
      <c r="D2853" s="371" t="s">
        <v>16</v>
      </c>
      <c r="E2853" s="371">
        <v>11</v>
      </c>
    </row>
    <row r="2854" spans="1:5">
      <c r="A2854" s="371">
        <v>47</v>
      </c>
      <c r="B2854" s="371" t="s">
        <v>94</v>
      </c>
      <c r="C2854" s="371">
        <v>2024</v>
      </c>
      <c r="D2854" s="371" t="s">
        <v>16</v>
      </c>
      <c r="E2854" s="371">
        <v>32</v>
      </c>
    </row>
    <row r="2855" spans="1:5">
      <c r="A2855" s="371">
        <v>50</v>
      </c>
      <c r="B2855" s="371" t="s">
        <v>95</v>
      </c>
      <c r="C2855" s="371">
        <v>2024</v>
      </c>
      <c r="D2855" s="371" t="s">
        <v>16</v>
      </c>
      <c r="E2855" s="371">
        <v>24</v>
      </c>
    </row>
    <row r="2856" spans="1:5">
      <c r="A2856" s="371">
        <v>52</v>
      </c>
      <c r="B2856" s="371" t="s">
        <v>96</v>
      </c>
      <c r="C2856" s="371">
        <v>2024</v>
      </c>
      <c r="D2856" s="371" t="s">
        <v>16</v>
      </c>
      <c r="E2856" s="371">
        <v>5</v>
      </c>
    </row>
    <row r="2857" spans="1:5">
      <c r="A2857" s="371">
        <v>54</v>
      </c>
      <c r="B2857" s="371" t="s">
        <v>97</v>
      </c>
      <c r="C2857" s="371">
        <v>2024</v>
      </c>
      <c r="D2857" s="371" t="s">
        <v>16</v>
      </c>
      <c r="E2857" s="371">
        <v>19</v>
      </c>
    </row>
    <row r="2858" spans="1:5">
      <c r="A2858" s="371">
        <v>63</v>
      </c>
      <c r="B2858" s="371" t="s">
        <v>98</v>
      </c>
      <c r="C2858" s="371">
        <v>2024</v>
      </c>
      <c r="D2858" s="371" t="s">
        <v>16</v>
      </c>
      <c r="E2858" s="371">
        <v>14</v>
      </c>
    </row>
    <row r="2859" spans="1:5">
      <c r="A2859" s="371">
        <v>66</v>
      </c>
      <c r="B2859" s="371" t="s">
        <v>99</v>
      </c>
      <c r="C2859" s="371">
        <v>2024</v>
      </c>
      <c r="D2859" s="371" t="s">
        <v>16</v>
      </c>
      <c r="E2859" s="371">
        <v>21</v>
      </c>
    </row>
    <row r="2860" spans="1:5">
      <c r="A2860" s="371">
        <v>68</v>
      </c>
      <c r="B2860" s="371" t="s">
        <v>100</v>
      </c>
      <c r="C2860" s="371">
        <v>2024</v>
      </c>
      <c r="D2860" s="371" t="s">
        <v>16</v>
      </c>
      <c r="E2860" s="371">
        <v>1</v>
      </c>
    </row>
    <row r="2861" spans="1:5">
      <c r="A2861" s="371">
        <v>70</v>
      </c>
      <c r="B2861" s="371" t="s">
        <v>101</v>
      </c>
      <c r="C2861" s="371">
        <v>2024</v>
      </c>
      <c r="D2861" s="371" t="s">
        <v>16</v>
      </c>
      <c r="E2861" s="371">
        <v>8</v>
      </c>
    </row>
    <row r="2862" spans="1:5">
      <c r="A2862" s="371">
        <v>73</v>
      </c>
      <c r="B2862" s="371" t="s">
        <v>102</v>
      </c>
      <c r="C2862" s="371">
        <v>2024</v>
      </c>
      <c r="D2862" s="371" t="s">
        <v>16</v>
      </c>
      <c r="E2862" s="371">
        <v>7</v>
      </c>
    </row>
    <row r="2863" spans="1:5">
      <c r="A2863" s="371">
        <v>76</v>
      </c>
      <c r="B2863" s="371" t="s">
        <v>103</v>
      </c>
      <c r="C2863" s="371">
        <v>2024</v>
      </c>
      <c r="D2863" s="371" t="s">
        <v>16</v>
      </c>
      <c r="E2863" s="371">
        <v>28</v>
      </c>
    </row>
    <row r="2864" spans="1:5">
      <c r="A2864" s="371">
        <v>81</v>
      </c>
      <c r="B2864" s="371" t="s">
        <v>104</v>
      </c>
      <c r="C2864" s="371">
        <v>2024</v>
      </c>
      <c r="D2864" s="371" t="s">
        <v>16</v>
      </c>
      <c r="E2864" s="371">
        <v>30</v>
      </c>
    </row>
    <row r="2865" spans="1:5">
      <c r="A2865" s="371">
        <v>85</v>
      </c>
      <c r="B2865" s="371" t="s">
        <v>105</v>
      </c>
      <c r="C2865" s="371">
        <v>2024</v>
      </c>
      <c r="D2865" s="371" t="s">
        <v>16</v>
      </c>
      <c r="E2865" s="371">
        <v>23</v>
      </c>
    </row>
    <row r="2866" spans="1:5">
      <c r="A2866" s="371">
        <v>86</v>
      </c>
      <c r="B2866" s="371" t="s">
        <v>106</v>
      </c>
      <c r="C2866" s="371">
        <v>2024</v>
      </c>
      <c r="D2866" s="371" t="s">
        <v>16</v>
      </c>
      <c r="E2866" s="371">
        <v>12</v>
      </c>
    </row>
    <row r="2867" spans="1:5">
      <c r="A2867" s="371">
        <v>88</v>
      </c>
      <c r="B2867" s="371" t="s">
        <v>107</v>
      </c>
      <c r="C2867" s="371">
        <v>2024</v>
      </c>
      <c r="D2867" s="371" t="s">
        <v>16</v>
      </c>
      <c r="E2867" s="371">
        <v>25</v>
      </c>
    </row>
    <row r="2868" spans="1:5">
      <c r="A2868" s="371">
        <v>91</v>
      </c>
      <c r="B2868" s="371" t="s">
        <v>108</v>
      </c>
      <c r="C2868" s="371">
        <v>2024</v>
      </c>
      <c r="D2868" s="371" t="s">
        <v>16</v>
      </c>
      <c r="E2868" s="371">
        <v>33</v>
      </c>
    </row>
    <row r="2869" spans="1:5">
      <c r="A2869" s="371">
        <v>94</v>
      </c>
      <c r="B2869" s="371" t="s">
        <v>109</v>
      </c>
      <c r="C2869" s="371">
        <v>2024</v>
      </c>
      <c r="D2869" s="371" t="s">
        <v>16</v>
      </c>
      <c r="E2869" s="371">
        <v>26</v>
      </c>
    </row>
    <row r="2870" spans="1:5">
      <c r="A2870" s="371">
        <v>95</v>
      </c>
      <c r="B2870" s="371" t="s">
        <v>110</v>
      </c>
      <c r="C2870" s="371">
        <v>2024</v>
      </c>
      <c r="D2870" s="371" t="s">
        <v>16</v>
      </c>
      <c r="E2870" s="371">
        <v>22</v>
      </c>
    </row>
    <row r="2871" spans="1:5">
      <c r="A2871" s="371">
        <v>97</v>
      </c>
      <c r="B2871" s="371" t="s">
        <v>111</v>
      </c>
      <c r="C2871" s="371">
        <v>2024</v>
      </c>
      <c r="D2871" s="371" t="s">
        <v>16</v>
      </c>
      <c r="E2871" s="371">
        <v>31</v>
      </c>
    </row>
    <row r="2872" spans="1:5">
      <c r="A2872" s="371">
        <v>99</v>
      </c>
      <c r="B2872" s="371" t="s">
        <v>112</v>
      </c>
      <c r="C2872" s="371">
        <v>2024</v>
      </c>
      <c r="D2872" s="371" t="s">
        <v>16</v>
      </c>
      <c r="E2872" s="371">
        <v>4</v>
      </c>
    </row>
    <row r="2873" spans="1:5">
      <c r="A2873" s="371">
        <v>5</v>
      </c>
      <c r="B2873" s="371" t="s">
        <v>79</v>
      </c>
      <c r="C2873" s="371">
        <v>2023</v>
      </c>
      <c r="D2873" s="371" t="s">
        <v>16</v>
      </c>
      <c r="E2873" s="371">
        <v>23</v>
      </c>
    </row>
    <row r="2874" spans="1:5">
      <c r="A2874" s="371">
        <v>8</v>
      </c>
      <c r="B2874" s="371" t="s">
        <v>81</v>
      </c>
      <c r="C2874" s="371">
        <v>2023</v>
      </c>
      <c r="D2874" s="371" t="s">
        <v>16</v>
      </c>
      <c r="E2874" s="371">
        <v>29</v>
      </c>
    </row>
    <row r="2875" spans="1:5">
      <c r="A2875" s="371">
        <v>11</v>
      </c>
      <c r="B2875" s="371" t="s">
        <v>82</v>
      </c>
      <c r="C2875" s="371">
        <v>2023</v>
      </c>
      <c r="D2875" s="371" t="s">
        <v>16</v>
      </c>
      <c r="E2875" s="371">
        <v>32</v>
      </c>
    </row>
    <row r="2876" spans="1:5">
      <c r="A2876" s="371">
        <v>13</v>
      </c>
      <c r="B2876" s="371" t="s">
        <v>83</v>
      </c>
      <c r="C2876" s="371">
        <v>2023</v>
      </c>
      <c r="D2876" s="371" t="s">
        <v>16</v>
      </c>
      <c r="E2876" s="371">
        <v>10</v>
      </c>
    </row>
    <row r="2877" spans="1:5">
      <c r="A2877" s="371">
        <v>15</v>
      </c>
      <c r="B2877" s="371" t="s">
        <v>84</v>
      </c>
      <c r="C2877" s="371">
        <v>2023</v>
      </c>
      <c r="D2877" s="371" t="s">
        <v>16</v>
      </c>
      <c r="E2877" s="371">
        <v>3</v>
      </c>
    </row>
    <row r="2878" spans="1:5">
      <c r="A2878" s="371">
        <v>17</v>
      </c>
      <c r="B2878" s="371" t="s">
        <v>85</v>
      </c>
      <c r="C2878" s="371">
        <v>2023</v>
      </c>
      <c r="D2878" s="371" t="s">
        <v>16</v>
      </c>
      <c r="E2878" s="371">
        <v>13</v>
      </c>
    </row>
    <row r="2879" spans="1:5">
      <c r="A2879" s="371">
        <v>18</v>
      </c>
      <c r="B2879" s="371" t="s">
        <v>86</v>
      </c>
      <c r="C2879" s="371">
        <v>2023</v>
      </c>
      <c r="D2879" s="371" t="s">
        <v>16</v>
      </c>
      <c r="E2879" s="371">
        <v>9</v>
      </c>
    </row>
    <row r="2880" spans="1:5">
      <c r="A2880" s="371">
        <v>19</v>
      </c>
      <c r="B2880" s="371" t="s">
        <v>87</v>
      </c>
      <c r="C2880" s="371">
        <v>2023</v>
      </c>
      <c r="D2880" s="371" t="s">
        <v>16</v>
      </c>
      <c r="E2880" s="371">
        <v>16</v>
      </c>
    </row>
    <row r="2881" spans="1:5">
      <c r="A2881" s="371">
        <v>20</v>
      </c>
      <c r="B2881" s="371" t="s">
        <v>88</v>
      </c>
      <c r="C2881" s="371">
        <v>2023</v>
      </c>
      <c r="D2881" s="371" t="s">
        <v>16</v>
      </c>
      <c r="E2881" s="371">
        <v>17</v>
      </c>
    </row>
    <row r="2882" spans="1:5">
      <c r="A2882" s="371">
        <v>23</v>
      </c>
      <c r="B2882" s="371" t="s">
        <v>89</v>
      </c>
      <c r="C2882" s="371">
        <v>2023</v>
      </c>
      <c r="D2882" s="371" t="s">
        <v>16</v>
      </c>
      <c r="E2882" s="371">
        <v>14</v>
      </c>
    </row>
    <row r="2883" spans="1:5">
      <c r="A2883" s="371">
        <v>25</v>
      </c>
      <c r="B2883" s="371" t="s">
        <v>90</v>
      </c>
      <c r="C2883" s="371">
        <v>2023</v>
      </c>
      <c r="D2883" s="371" t="s">
        <v>16</v>
      </c>
      <c r="E2883" s="371">
        <v>26</v>
      </c>
    </row>
    <row r="2884" spans="1:5">
      <c r="A2884" s="371">
        <v>27</v>
      </c>
      <c r="B2884" s="371" t="s">
        <v>91</v>
      </c>
      <c r="C2884" s="371">
        <v>2023</v>
      </c>
      <c r="D2884" s="371" t="s">
        <v>16</v>
      </c>
      <c r="E2884" s="371">
        <v>25</v>
      </c>
    </row>
    <row r="2885" spans="1:5">
      <c r="A2885" s="371">
        <v>41</v>
      </c>
      <c r="B2885" s="371" t="s">
        <v>92</v>
      </c>
      <c r="C2885" s="371">
        <v>2023</v>
      </c>
      <c r="D2885" s="371" t="s">
        <v>16</v>
      </c>
      <c r="E2885" s="371">
        <v>22</v>
      </c>
    </row>
    <row r="2886" spans="1:5">
      <c r="A2886" s="371">
        <v>44</v>
      </c>
      <c r="B2886" s="371" t="s">
        <v>93</v>
      </c>
      <c r="C2886" s="371">
        <v>2023</v>
      </c>
      <c r="D2886" s="371" t="s">
        <v>16</v>
      </c>
      <c r="E2886" s="371">
        <v>28</v>
      </c>
    </row>
    <row r="2887" spans="1:5">
      <c r="A2887" s="371">
        <v>47</v>
      </c>
      <c r="B2887" s="371" t="s">
        <v>94</v>
      </c>
      <c r="C2887" s="371">
        <v>2023</v>
      </c>
      <c r="D2887" s="371" t="s">
        <v>16</v>
      </c>
      <c r="E2887" s="371">
        <v>6</v>
      </c>
    </row>
    <row r="2888" spans="1:5">
      <c r="A2888" s="371">
        <v>50</v>
      </c>
      <c r="B2888" s="371" t="s">
        <v>95</v>
      </c>
      <c r="C2888" s="371">
        <v>2023</v>
      </c>
      <c r="D2888" s="371" t="s">
        <v>16</v>
      </c>
      <c r="E2888" s="371">
        <v>24</v>
      </c>
    </row>
    <row r="2889" spans="1:5">
      <c r="A2889" s="371">
        <v>52</v>
      </c>
      <c r="B2889" s="371" t="s">
        <v>96</v>
      </c>
      <c r="C2889" s="371">
        <v>2023</v>
      </c>
      <c r="D2889" s="371" t="s">
        <v>16</v>
      </c>
      <c r="E2889" s="371">
        <v>7</v>
      </c>
    </row>
    <row r="2890" spans="1:5">
      <c r="A2890" s="371">
        <v>54</v>
      </c>
      <c r="B2890" s="371" t="s">
        <v>97</v>
      </c>
      <c r="C2890" s="371">
        <v>2023</v>
      </c>
      <c r="D2890" s="371" t="s">
        <v>16</v>
      </c>
      <c r="E2890" s="371">
        <v>5</v>
      </c>
    </row>
    <row r="2891" spans="1:5">
      <c r="A2891" s="371">
        <v>63</v>
      </c>
      <c r="B2891" s="371" t="s">
        <v>98</v>
      </c>
      <c r="C2891" s="371">
        <v>2023</v>
      </c>
      <c r="D2891" s="371" t="s">
        <v>16</v>
      </c>
      <c r="E2891" s="371">
        <v>2</v>
      </c>
    </row>
    <row r="2892" spans="1:5">
      <c r="A2892" s="371">
        <v>66</v>
      </c>
      <c r="B2892" s="371" t="s">
        <v>99</v>
      </c>
      <c r="C2892" s="371">
        <v>2023</v>
      </c>
      <c r="D2892" s="371" t="s">
        <v>16</v>
      </c>
      <c r="E2892" s="371">
        <v>4</v>
      </c>
    </row>
    <row r="2893" spans="1:5">
      <c r="A2893" s="371">
        <v>68</v>
      </c>
      <c r="B2893" s="371" t="s">
        <v>100</v>
      </c>
      <c r="C2893" s="371">
        <v>2023</v>
      </c>
      <c r="D2893" s="371" t="s">
        <v>16</v>
      </c>
      <c r="E2893" s="371">
        <v>20</v>
      </c>
    </row>
    <row r="2894" spans="1:5">
      <c r="A2894" s="371">
        <v>70</v>
      </c>
      <c r="B2894" s="371" t="s">
        <v>101</v>
      </c>
      <c r="C2894" s="371">
        <v>2023</v>
      </c>
      <c r="D2894" s="371" t="s">
        <v>16</v>
      </c>
      <c r="E2894" s="371">
        <v>18</v>
      </c>
    </row>
    <row r="2895" spans="1:5">
      <c r="A2895" s="371">
        <v>73</v>
      </c>
      <c r="B2895" s="371" t="s">
        <v>102</v>
      </c>
      <c r="C2895" s="371">
        <v>2023</v>
      </c>
      <c r="D2895" s="371" t="s">
        <v>16</v>
      </c>
      <c r="E2895" s="371">
        <v>8</v>
      </c>
    </row>
    <row r="2896" spans="1:5">
      <c r="A2896" s="371">
        <v>76</v>
      </c>
      <c r="B2896" s="371" t="s">
        <v>103</v>
      </c>
      <c r="C2896" s="371">
        <v>2023</v>
      </c>
      <c r="D2896" s="371" t="s">
        <v>16</v>
      </c>
      <c r="E2896" s="371">
        <v>12</v>
      </c>
    </row>
    <row r="2897" spans="1:5">
      <c r="A2897" s="371">
        <v>81</v>
      </c>
      <c r="B2897" s="371" t="s">
        <v>104</v>
      </c>
      <c r="C2897" s="371">
        <v>2023</v>
      </c>
      <c r="D2897" s="371" t="s">
        <v>16</v>
      </c>
      <c r="E2897" s="371">
        <v>27</v>
      </c>
    </row>
    <row r="2898" spans="1:5">
      <c r="A2898" s="371">
        <v>85</v>
      </c>
      <c r="B2898" s="371" t="s">
        <v>105</v>
      </c>
      <c r="C2898" s="371">
        <v>2023</v>
      </c>
      <c r="D2898" s="371" t="s">
        <v>16</v>
      </c>
      <c r="E2898" s="371">
        <v>21</v>
      </c>
    </row>
    <row r="2899" spans="1:5">
      <c r="A2899" s="371">
        <v>86</v>
      </c>
      <c r="B2899" s="371" t="s">
        <v>106</v>
      </c>
      <c r="C2899" s="371">
        <v>2023</v>
      </c>
      <c r="D2899" s="371" t="s">
        <v>16</v>
      </c>
      <c r="E2899" s="371">
        <v>11</v>
      </c>
    </row>
    <row r="2900" spans="1:5">
      <c r="A2900" s="371">
        <v>88</v>
      </c>
      <c r="B2900" s="371" t="s">
        <v>107</v>
      </c>
      <c r="C2900" s="371">
        <v>2023</v>
      </c>
      <c r="D2900" s="371" t="s">
        <v>16</v>
      </c>
      <c r="E2900" s="371">
        <v>33</v>
      </c>
    </row>
    <row r="2901" spans="1:5">
      <c r="A2901" s="371">
        <v>91</v>
      </c>
      <c r="B2901" s="371" t="s">
        <v>108</v>
      </c>
      <c r="C2901" s="371">
        <v>2023</v>
      </c>
      <c r="D2901" s="371" t="s">
        <v>16</v>
      </c>
      <c r="E2901" s="371">
        <v>15</v>
      </c>
    </row>
    <row r="2902" spans="1:5">
      <c r="A2902" s="371">
        <v>94</v>
      </c>
      <c r="B2902" s="371" t="s">
        <v>109</v>
      </c>
      <c r="C2902" s="371">
        <v>2023</v>
      </c>
      <c r="D2902" s="371" t="s">
        <v>16</v>
      </c>
      <c r="E2902" s="371">
        <v>19</v>
      </c>
    </row>
    <row r="2903" spans="1:5">
      <c r="A2903" s="371">
        <v>95</v>
      </c>
      <c r="B2903" s="371" t="s">
        <v>110</v>
      </c>
      <c r="C2903" s="371">
        <v>2023</v>
      </c>
      <c r="D2903" s="371" t="s">
        <v>16</v>
      </c>
      <c r="E2903" s="371">
        <v>30</v>
      </c>
    </row>
    <row r="2904" spans="1:5">
      <c r="A2904" s="371">
        <v>97</v>
      </c>
      <c r="B2904" s="371" t="s">
        <v>111</v>
      </c>
      <c r="C2904" s="371">
        <v>2023</v>
      </c>
      <c r="D2904" s="371" t="s">
        <v>16</v>
      </c>
      <c r="E2904" s="371">
        <v>31</v>
      </c>
    </row>
    <row r="2905" spans="1:5">
      <c r="A2905" s="371">
        <v>99</v>
      </c>
      <c r="B2905" s="371" t="s">
        <v>112</v>
      </c>
      <c r="C2905" s="371">
        <v>2023</v>
      </c>
      <c r="D2905" s="371" t="s">
        <v>16</v>
      </c>
      <c r="E2905" s="371">
        <v>1</v>
      </c>
    </row>
    <row r="2906" spans="1:5">
      <c r="A2906" s="371">
        <v>5</v>
      </c>
      <c r="B2906" s="371" t="s">
        <v>79</v>
      </c>
      <c r="C2906" s="371">
        <v>2024</v>
      </c>
      <c r="D2906" s="371" t="s">
        <v>17</v>
      </c>
      <c r="E2906" s="371">
        <v>28</v>
      </c>
    </row>
    <row r="2907" spans="1:5">
      <c r="A2907" s="371">
        <v>8</v>
      </c>
      <c r="B2907" s="371" t="s">
        <v>81</v>
      </c>
      <c r="C2907" s="371">
        <v>2024</v>
      </c>
      <c r="D2907" s="371" t="s">
        <v>17</v>
      </c>
      <c r="E2907" s="371">
        <v>17</v>
      </c>
    </row>
    <row r="2908" spans="1:5">
      <c r="A2908" s="371">
        <v>11</v>
      </c>
      <c r="B2908" s="371" t="s">
        <v>82</v>
      </c>
      <c r="C2908" s="371">
        <v>2024</v>
      </c>
      <c r="D2908" s="371" t="s">
        <v>17</v>
      </c>
      <c r="E2908" s="371">
        <v>9</v>
      </c>
    </row>
    <row r="2909" spans="1:5">
      <c r="A2909" s="371">
        <v>13</v>
      </c>
      <c r="B2909" s="371" t="s">
        <v>83</v>
      </c>
      <c r="C2909" s="371">
        <v>2024</v>
      </c>
      <c r="D2909" s="371" t="s">
        <v>17</v>
      </c>
      <c r="E2909" s="371">
        <v>18</v>
      </c>
    </row>
    <row r="2910" spans="1:5">
      <c r="A2910" s="371">
        <v>15</v>
      </c>
      <c r="B2910" s="371" t="s">
        <v>84</v>
      </c>
      <c r="C2910" s="371">
        <v>2024</v>
      </c>
      <c r="D2910" s="371" t="s">
        <v>17</v>
      </c>
      <c r="E2910" s="371">
        <v>32</v>
      </c>
    </row>
    <row r="2911" spans="1:5">
      <c r="A2911" s="371">
        <v>17</v>
      </c>
      <c r="B2911" s="371" t="s">
        <v>85</v>
      </c>
      <c r="C2911" s="371">
        <v>2024</v>
      </c>
      <c r="D2911" s="371" t="s">
        <v>17</v>
      </c>
      <c r="E2911" s="371">
        <v>16</v>
      </c>
    </row>
    <row r="2912" spans="1:5">
      <c r="A2912" s="371">
        <v>18</v>
      </c>
      <c r="B2912" s="371" t="s">
        <v>86</v>
      </c>
      <c r="C2912" s="371">
        <v>2024</v>
      </c>
      <c r="D2912" s="371" t="s">
        <v>17</v>
      </c>
      <c r="E2912" s="371">
        <v>10</v>
      </c>
    </row>
    <row r="2913" spans="1:5">
      <c r="A2913" s="371">
        <v>19</v>
      </c>
      <c r="B2913" s="371" t="s">
        <v>87</v>
      </c>
      <c r="C2913" s="371">
        <v>2024</v>
      </c>
      <c r="D2913" s="371" t="s">
        <v>17</v>
      </c>
      <c r="E2913" s="371">
        <v>11</v>
      </c>
    </row>
    <row r="2914" spans="1:5">
      <c r="A2914" s="371">
        <v>20</v>
      </c>
      <c r="B2914" s="371" t="s">
        <v>88</v>
      </c>
      <c r="C2914" s="371">
        <v>2024</v>
      </c>
      <c r="D2914" s="371" t="s">
        <v>17</v>
      </c>
      <c r="E2914" s="371">
        <v>13</v>
      </c>
    </row>
    <row r="2915" spans="1:5">
      <c r="A2915" s="371">
        <v>23</v>
      </c>
      <c r="B2915" s="371" t="s">
        <v>89</v>
      </c>
      <c r="C2915" s="371">
        <v>2024</v>
      </c>
      <c r="D2915" s="371" t="s">
        <v>17</v>
      </c>
      <c r="E2915" s="371">
        <v>19</v>
      </c>
    </row>
    <row r="2916" spans="1:5">
      <c r="A2916" s="371">
        <v>25</v>
      </c>
      <c r="B2916" s="371" t="s">
        <v>90</v>
      </c>
      <c r="C2916" s="371">
        <v>2024</v>
      </c>
      <c r="D2916" s="371" t="s">
        <v>17</v>
      </c>
      <c r="E2916" s="371">
        <v>26</v>
      </c>
    </row>
    <row r="2917" spans="1:5">
      <c r="A2917" s="371">
        <v>27</v>
      </c>
      <c r="B2917" s="371" t="s">
        <v>91</v>
      </c>
      <c r="C2917" s="371">
        <v>2024</v>
      </c>
      <c r="D2917" s="371" t="s">
        <v>17</v>
      </c>
      <c r="E2917" s="371">
        <v>3</v>
      </c>
    </row>
    <row r="2918" spans="1:5">
      <c r="A2918" s="371">
        <v>41</v>
      </c>
      <c r="B2918" s="371" t="s">
        <v>92</v>
      </c>
      <c r="C2918" s="371">
        <v>2024</v>
      </c>
      <c r="D2918" s="371" t="s">
        <v>17</v>
      </c>
      <c r="E2918" s="371">
        <v>7</v>
      </c>
    </row>
    <row r="2919" spans="1:5">
      <c r="A2919" s="371">
        <v>44</v>
      </c>
      <c r="B2919" s="371" t="s">
        <v>93</v>
      </c>
      <c r="C2919" s="371">
        <v>2024</v>
      </c>
      <c r="D2919" s="371" t="s">
        <v>17</v>
      </c>
      <c r="E2919" s="371">
        <v>22</v>
      </c>
    </row>
    <row r="2920" spans="1:5">
      <c r="A2920" s="371">
        <v>47</v>
      </c>
      <c r="B2920" s="371" t="s">
        <v>94</v>
      </c>
      <c r="C2920" s="371">
        <v>2024</v>
      </c>
      <c r="D2920" s="371" t="s">
        <v>17</v>
      </c>
      <c r="E2920" s="371">
        <v>8</v>
      </c>
    </row>
    <row r="2921" spans="1:5">
      <c r="A2921" s="371">
        <v>50</v>
      </c>
      <c r="B2921" s="371" t="s">
        <v>95</v>
      </c>
      <c r="C2921" s="371">
        <v>2024</v>
      </c>
      <c r="D2921" s="371" t="s">
        <v>17</v>
      </c>
      <c r="E2921" s="371">
        <v>21</v>
      </c>
    </row>
    <row r="2922" spans="1:5">
      <c r="A2922" s="371">
        <v>52</v>
      </c>
      <c r="B2922" s="371" t="s">
        <v>96</v>
      </c>
      <c r="C2922" s="371">
        <v>2024</v>
      </c>
      <c r="D2922" s="371" t="s">
        <v>17</v>
      </c>
      <c r="E2922" s="371">
        <v>29</v>
      </c>
    </row>
    <row r="2923" spans="1:5">
      <c r="A2923" s="371">
        <v>54</v>
      </c>
      <c r="B2923" s="371" t="s">
        <v>97</v>
      </c>
      <c r="C2923" s="371">
        <v>2024</v>
      </c>
      <c r="D2923" s="371" t="s">
        <v>17</v>
      </c>
      <c r="E2923" s="371">
        <v>5</v>
      </c>
    </row>
    <row r="2924" spans="1:5">
      <c r="A2924" s="371">
        <v>63</v>
      </c>
      <c r="B2924" s="371" t="s">
        <v>98</v>
      </c>
      <c r="C2924" s="371">
        <v>2024</v>
      </c>
      <c r="D2924" s="371" t="s">
        <v>17</v>
      </c>
      <c r="E2924" s="371">
        <v>6</v>
      </c>
    </row>
    <row r="2925" spans="1:5">
      <c r="A2925" s="371">
        <v>66</v>
      </c>
      <c r="B2925" s="371" t="s">
        <v>99</v>
      </c>
      <c r="C2925" s="371">
        <v>2024</v>
      </c>
      <c r="D2925" s="371" t="s">
        <v>17</v>
      </c>
      <c r="E2925" s="371">
        <v>33</v>
      </c>
    </row>
    <row r="2926" spans="1:5">
      <c r="A2926" s="371">
        <v>68</v>
      </c>
      <c r="B2926" s="371" t="s">
        <v>100</v>
      </c>
      <c r="C2926" s="371">
        <v>2024</v>
      </c>
      <c r="D2926" s="371" t="s">
        <v>17</v>
      </c>
      <c r="E2926" s="371">
        <v>25</v>
      </c>
    </row>
    <row r="2927" spans="1:5">
      <c r="A2927" s="371">
        <v>70</v>
      </c>
      <c r="B2927" s="371" t="s">
        <v>101</v>
      </c>
      <c r="C2927" s="371">
        <v>2024</v>
      </c>
      <c r="D2927" s="371" t="s">
        <v>17</v>
      </c>
      <c r="E2927" s="371">
        <v>12</v>
      </c>
    </row>
    <row r="2928" spans="1:5">
      <c r="A2928" s="371">
        <v>73</v>
      </c>
      <c r="B2928" s="371" t="s">
        <v>102</v>
      </c>
      <c r="C2928" s="371">
        <v>2024</v>
      </c>
      <c r="D2928" s="371" t="s">
        <v>17</v>
      </c>
      <c r="E2928" s="371">
        <v>27</v>
      </c>
    </row>
    <row r="2929" spans="1:5">
      <c r="A2929" s="371">
        <v>76</v>
      </c>
      <c r="B2929" s="371" t="s">
        <v>103</v>
      </c>
      <c r="C2929" s="371">
        <v>2024</v>
      </c>
      <c r="D2929" s="371" t="s">
        <v>17</v>
      </c>
      <c r="E2929" s="371">
        <v>23</v>
      </c>
    </row>
    <row r="2930" spans="1:5">
      <c r="A2930" s="371">
        <v>81</v>
      </c>
      <c r="B2930" s="371" t="s">
        <v>104</v>
      </c>
      <c r="C2930" s="371">
        <v>2024</v>
      </c>
      <c r="D2930" s="371" t="s">
        <v>17</v>
      </c>
      <c r="E2930" s="371">
        <v>14</v>
      </c>
    </row>
    <row r="2931" spans="1:5">
      <c r="A2931" s="371">
        <v>85</v>
      </c>
      <c r="B2931" s="371" t="s">
        <v>105</v>
      </c>
      <c r="C2931" s="371">
        <v>2024</v>
      </c>
      <c r="D2931" s="371" t="s">
        <v>17</v>
      </c>
      <c r="E2931" s="371">
        <v>20</v>
      </c>
    </row>
    <row r="2932" spans="1:5">
      <c r="A2932" s="371">
        <v>86</v>
      </c>
      <c r="B2932" s="371" t="s">
        <v>106</v>
      </c>
      <c r="C2932" s="371">
        <v>2024</v>
      </c>
      <c r="D2932" s="371" t="s">
        <v>17</v>
      </c>
      <c r="E2932" s="371">
        <v>1</v>
      </c>
    </row>
    <row r="2933" spans="1:5">
      <c r="A2933" s="371">
        <v>88</v>
      </c>
      <c r="B2933" s="371" t="s">
        <v>107</v>
      </c>
      <c r="C2933" s="371">
        <v>2024</v>
      </c>
      <c r="D2933" s="371" t="s">
        <v>17</v>
      </c>
      <c r="E2933" s="371">
        <v>24</v>
      </c>
    </row>
    <row r="2934" spans="1:5">
      <c r="A2934" s="371">
        <v>91</v>
      </c>
      <c r="B2934" s="371" t="s">
        <v>108</v>
      </c>
      <c r="C2934" s="371">
        <v>2024</v>
      </c>
      <c r="D2934" s="371" t="s">
        <v>17</v>
      </c>
      <c r="E2934" s="371">
        <v>31</v>
      </c>
    </row>
    <row r="2935" spans="1:5">
      <c r="A2935" s="371">
        <v>94</v>
      </c>
      <c r="B2935" s="371" t="s">
        <v>109</v>
      </c>
      <c r="C2935" s="371">
        <v>2024</v>
      </c>
      <c r="D2935" s="371" t="s">
        <v>17</v>
      </c>
      <c r="E2935" s="371">
        <v>2</v>
      </c>
    </row>
    <row r="2936" spans="1:5">
      <c r="A2936" s="371">
        <v>95</v>
      </c>
      <c r="B2936" s="371" t="s">
        <v>110</v>
      </c>
      <c r="C2936" s="371">
        <v>2024</v>
      </c>
      <c r="D2936" s="371" t="s">
        <v>17</v>
      </c>
      <c r="E2936" s="371">
        <v>4</v>
      </c>
    </row>
    <row r="2937" spans="1:5">
      <c r="A2937" s="371">
        <v>97</v>
      </c>
      <c r="B2937" s="371" t="s">
        <v>111</v>
      </c>
      <c r="C2937" s="371">
        <v>2024</v>
      </c>
      <c r="D2937" s="371" t="s">
        <v>17</v>
      </c>
      <c r="E2937" s="371">
        <v>15</v>
      </c>
    </row>
    <row r="2938" spans="1:5">
      <c r="A2938" s="371">
        <v>99</v>
      </c>
      <c r="B2938" s="371" t="s">
        <v>112</v>
      </c>
      <c r="C2938" s="371">
        <v>2024</v>
      </c>
      <c r="D2938" s="371" t="s">
        <v>17</v>
      </c>
      <c r="E2938" s="371">
        <v>30</v>
      </c>
    </row>
    <row r="2939" spans="1:5">
      <c r="A2939" s="371">
        <v>5</v>
      </c>
      <c r="B2939" s="371" t="s">
        <v>79</v>
      </c>
      <c r="C2939" s="371">
        <v>2023</v>
      </c>
      <c r="D2939" s="371" t="s">
        <v>17</v>
      </c>
      <c r="E2939" s="371">
        <v>25</v>
      </c>
    </row>
    <row r="2940" spans="1:5">
      <c r="A2940" s="371">
        <v>8</v>
      </c>
      <c r="B2940" s="371" t="s">
        <v>81</v>
      </c>
      <c r="C2940" s="371">
        <v>2023</v>
      </c>
      <c r="D2940" s="371" t="s">
        <v>17</v>
      </c>
      <c r="E2940" s="371">
        <v>1</v>
      </c>
    </row>
    <row r="2941" spans="1:5">
      <c r="A2941" s="371">
        <v>11</v>
      </c>
      <c r="B2941" s="371" t="s">
        <v>82</v>
      </c>
      <c r="C2941" s="371">
        <v>2023</v>
      </c>
      <c r="D2941" s="371" t="s">
        <v>17</v>
      </c>
      <c r="E2941" s="371">
        <v>9</v>
      </c>
    </row>
    <row r="2942" spans="1:5">
      <c r="A2942" s="371">
        <v>13</v>
      </c>
      <c r="B2942" s="371" t="s">
        <v>83</v>
      </c>
      <c r="C2942" s="371">
        <v>2023</v>
      </c>
      <c r="D2942" s="371" t="s">
        <v>17</v>
      </c>
      <c r="E2942" s="371">
        <v>14</v>
      </c>
    </row>
    <row r="2943" spans="1:5">
      <c r="A2943" s="371">
        <v>15</v>
      </c>
      <c r="B2943" s="371" t="s">
        <v>84</v>
      </c>
      <c r="C2943" s="371">
        <v>2023</v>
      </c>
      <c r="D2943" s="371" t="s">
        <v>17</v>
      </c>
      <c r="E2943" s="371">
        <v>29</v>
      </c>
    </row>
    <row r="2944" spans="1:5">
      <c r="A2944" s="371">
        <v>17</v>
      </c>
      <c r="B2944" s="371" t="s">
        <v>85</v>
      </c>
      <c r="C2944" s="371">
        <v>2023</v>
      </c>
      <c r="D2944" s="371" t="s">
        <v>17</v>
      </c>
      <c r="E2944" s="371">
        <v>19</v>
      </c>
    </row>
    <row r="2945" spans="1:5">
      <c r="A2945" s="371">
        <v>18</v>
      </c>
      <c r="B2945" s="371" t="s">
        <v>86</v>
      </c>
      <c r="C2945" s="371">
        <v>2023</v>
      </c>
      <c r="D2945" s="371" t="s">
        <v>17</v>
      </c>
      <c r="E2945" s="371">
        <v>28</v>
      </c>
    </row>
    <row r="2946" spans="1:5">
      <c r="A2946" s="371">
        <v>19</v>
      </c>
      <c r="B2946" s="371" t="s">
        <v>87</v>
      </c>
      <c r="C2946" s="371">
        <v>2023</v>
      </c>
      <c r="D2946" s="371" t="s">
        <v>17</v>
      </c>
      <c r="E2946" s="371">
        <v>30</v>
      </c>
    </row>
    <row r="2947" spans="1:5">
      <c r="A2947" s="371">
        <v>20</v>
      </c>
      <c r="B2947" s="371" t="s">
        <v>88</v>
      </c>
      <c r="C2947" s="371">
        <v>2023</v>
      </c>
      <c r="D2947" s="371" t="s">
        <v>17</v>
      </c>
      <c r="E2947" s="371">
        <v>23</v>
      </c>
    </row>
    <row r="2948" spans="1:5">
      <c r="A2948" s="371">
        <v>23</v>
      </c>
      <c r="B2948" s="371" t="s">
        <v>89</v>
      </c>
      <c r="C2948" s="371">
        <v>2023</v>
      </c>
      <c r="D2948" s="371" t="s">
        <v>17</v>
      </c>
      <c r="E2948" s="371">
        <v>32</v>
      </c>
    </row>
    <row r="2949" spans="1:5">
      <c r="A2949" s="371">
        <v>25</v>
      </c>
      <c r="B2949" s="371" t="s">
        <v>90</v>
      </c>
      <c r="C2949" s="371">
        <v>2023</v>
      </c>
      <c r="D2949" s="371" t="s">
        <v>17</v>
      </c>
      <c r="E2949" s="371">
        <v>10</v>
      </c>
    </row>
    <row r="2950" spans="1:5">
      <c r="A2950" s="371">
        <v>27</v>
      </c>
      <c r="B2950" s="371" t="s">
        <v>91</v>
      </c>
      <c r="C2950" s="371">
        <v>2023</v>
      </c>
      <c r="D2950" s="371" t="s">
        <v>17</v>
      </c>
      <c r="E2950" s="371">
        <v>4</v>
      </c>
    </row>
    <row r="2951" spans="1:5">
      <c r="A2951" s="371">
        <v>41</v>
      </c>
      <c r="B2951" s="371" t="s">
        <v>92</v>
      </c>
      <c r="C2951" s="371">
        <v>2023</v>
      </c>
      <c r="D2951" s="371" t="s">
        <v>17</v>
      </c>
      <c r="E2951" s="371">
        <v>18</v>
      </c>
    </row>
    <row r="2952" spans="1:5">
      <c r="A2952" s="371">
        <v>44</v>
      </c>
      <c r="B2952" s="371" t="s">
        <v>93</v>
      </c>
      <c r="C2952" s="371">
        <v>2023</v>
      </c>
      <c r="D2952" s="371" t="s">
        <v>17</v>
      </c>
      <c r="E2952" s="371">
        <v>11</v>
      </c>
    </row>
    <row r="2953" spans="1:5">
      <c r="A2953" s="371">
        <v>47</v>
      </c>
      <c r="B2953" s="371" t="s">
        <v>94</v>
      </c>
      <c r="C2953" s="371">
        <v>2023</v>
      </c>
      <c r="D2953" s="371" t="s">
        <v>17</v>
      </c>
      <c r="E2953" s="371">
        <v>2</v>
      </c>
    </row>
    <row r="2954" spans="1:5">
      <c r="A2954" s="371">
        <v>50</v>
      </c>
      <c r="B2954" s="371" t="s">
        <v>95</v>
      </c>
      <c r="C2954" s="371">
        <v>2023</v>
      </c>
      <c r="D2954" s="371" t="s">
        <v>17</v>
      </c>
      <c r="E2954" s="371">
        <v>31</v>
      </c>
    </row>
    <row r="2955" spans="1:5">
      <c r="A2955" s="371">
        <v>52</v>
      </c>
      <c r="B2955" s="371" t="s">
        <v>96</v>
      </c>
      <c r="C2955" s="371">
        <v>2023</v>
      </c>
      <c r="D2955" s="371" t="s">
        <v>17</v>
      </c>
      <c r="E2955" s="371">
        <v>26</v>
      </c>
    </row>
    <row r="2956" spans="1:5">
      <c r="A2956" s="371">
        <v>54</v>
      </c>
      <c r="B2956" s="371" t="s">
        <v>97</v>
      </c>
      <c r="C2956" s="371">
        <v>2023</v>
      </c>
      <c r="D2956" s="371" t="s">
        <v>17</v>
      </c>
      <c r="E2956" s="371">
        <v>27</v>
      </c>
    </row>
    <row r="2957" spans="1:5">
      <c r="A2957" s="371">
        <v>63</v>
      </c>
      <c r="B2957" s="371" t="s">
        <v>98</v>
      </c>
      <c r="C2957" s="371">
        <v>2023</v>
      </c>
      <c r="D2957" s="371" t="s">
        <v>17</v>
      </c>
      <c r="E2957" s="371">
        <v>33</v>
      </c>
    </row>
    <row r="2958" spans="1:5">
      <c r="A2958" s="371">
        <v>66</v>
      </c>
      <c r="B2958" s="371" t="s">
        <v>99</v>
      </c>
      <c r="C2958" s="371">
        <v>2023</v>
      </c>
      <c r="D2958" s="371" t="s">
        <v>17</v>
      </c>
      <c r="E2958" s="371">
        <v>17</v>
      </c>
    </row>
    <row r="2959" spans="1:5">
      <c r="A2959" s="371">
        <v>68</v>
      </c>
      <c r="B2959" s="371" t="s">
        <v>100</v>
      </c>
      <c r="C2959" s="371">
        <v>2023</v>
      </c>
      <c r="D2959" s="371" t="s">
        <v>17</v>
      </c>
      <c r="E2959" s="371">
        <v>21</v>
      </c>
    </row>
    <row r="2960" spans="1:5">
      <c r="A2960" s="371">
        <v>70</v>
      </c>
      <c r="B2960" s="371" t="s">
        <v>101</v>
      </c>
      <c r="C2960" s="371">
        <v>2023</v>
      </c>
      <c r="D2960" s="371" t="s">
        <v>17</v>
      </c>
      <c r="E2960" s="371">
        <v>22</v>
      </c>
    </row>
    <row r="2961" spans="1:5">
      <c r="A2961" s="371">
        <v>73</v>
      </c>
      <c r="B2961" s="371" t="s">
        <v>102</v>
      </c>
      <c r="C2961" s="371">
        <v>2023</v>
      </c>
      <c r="D2961" s="371" t="s">
        <v>17</v>
      </c>
      <c r="E2961" s="371">
        <v>5</v>
      </c>
    </row>
    <row r="2962" spans="1:5">
      <c r="A2962" s="371">
        <v>76</v>
      </c>
      <c r="B2962" s="371" t="s">
        <v>103</v>
      </c>
      <c r="C2962" s="371">
        <v>2023</v>
      </c>
      <c r="D2962" s="371" t="s">
        <v>17</v>
      </c>
      <c r="E2962" s="371">
        <v>7</v>
      </c>
    </row>
    <row r="2963" spans="1:5">
      <c r="A2963" s="371">
        <v>81</v>
      </c>
      <c r="B2963" s="371" t="s">
        <v>104</v>
      </c>
      <c r="C2963" s="371">
        <v>2023</v>
      </c>
      <c r="D2963" s="371" t="s">
        <v>17</v>
      </c>
      <c r="E2963" s="371">
        <v>3</v>
      </c>
    </row>
    <row r="2964" spans="1:5">
      <c r="A2964" s="371">
        <v>85</v>
      </c>
      <c r="B2964" s="371" t="s">
        <v>105</v>
      </c>
      <c r="C2964" s="371">
        <v>2023</v>
      </c>
      <c r="D2964" s="371" t="s">
        <v>17</v>
      </c>
      <c r="E2964" s="371">
        <v>6</v>
      </c>
    </row>
    <row r="2965" spans="1:5">
      <c r="A2965" s="371">
        <v>86</v>
      </c>
      <c r="B2965" s="371" t="s">
        <v>106</v>
      </c>
      <c r="C2965" s="371">
        <v>2023</v>
      </c>
      <c r="D2965" s="371" t="s">
        <v>17</v>
      </c>
      <c r="E2965" s="371">
        <v>15</v>
      </c>
    </row>
    <row r="2966" spans="1:5">
      <c r="A2966" s="371">
        <v>88</v>
      </c>
      <c r="B2966" s="371" t="s">
        <v>107</v>
      </c>
      <c r="C2966" s="371">
        <v>2023</v>
      </c>
      <c r="D2966" s="371" t="s">
        <v>17</v>
      </c>
      <c r="E2966" s="371">
        <v>24</v>
      </c>
    </row>
    <row r="2967" spans="1:5">
      <c r="A2967" s="371">
        <v>91</v>
      </c>
      <c r="B2967" s="371" t="s">
        <v>108</v>
      </c>
      <c r="C2967" s="371">
        <v>2023</v>
      </c>
      <c r="D2967" s="371" t="s">
        <v>17</v>
      </c>
      <c r="E2967" s="371">
        <v>20</v>
      </c>
    </row>
    <row r="2968" spans="1:5">
      <c r="A2968" s="371">
        <v>94</v>
      </c>
      <c r="B2968" s="371" t="s">
        <v>109</v>
      </c>
      <c r="C2968" s="371">
        <v>2023</v>
      </c>
      <c r="D2968" s="371" t="s">
        <v>17</v>
      </c>
      <c r="E2968" s="371">
        <v>8</v>
      </c>
    </row>
    <row r="2969" spans="1:5">
      <c r="A2969" s="371">
        <v>95</v>
      </c>
      <c r="B2969" s="371" t="s">
        <v>110</v>
      </c>
      <c r="C2969" s="371">
        <v>2023</v>
      </c>
      <c r="D2969" s="371" t="s">
        <v>17</v>
      </c>
      <c r="E2969" s="371">
        <v>16</v>
      </c>
    </row>
    <row r="2970" spans="1:5">
      <c r="A2970" s="371">
        <v>97</v>
      </c>
      <c r="B2970" s="371" t="s">
        <v>111</v>
      </c>
      <c r="C2970" s="371">
        <v>2023</v>
      </c>
      <c r="D2970" s="371" t="s">
        <v>17</v>
      </c>
      <c r="E2970" s="371">
        <v>13</v>
      </c>
    </row>
    <row r="2971" spans="1:5">
      <c r="A2971" s="371">
        <v>99</v>
      </c>
      <c r="B2971" s="371" t="s">
        <v>112</v>
      </c>
      <c r="C2971" s="371">
        <v>2023</v>
      </c>
      <c r="D2971" s="371" t="s">
        <v>17</v>
      </c>
      <c r="E2971" s="371">
        <v>12</v>
      </c>
    </row>
    <row r="2972" spans="1:5">
      <c r="A2972" s="371">
        <v>5</v>
      </c>
      <c r="B2972" s="371" t="s">
        <v>79</v>
      </c>
      <c r="C2972" s="371">
        <v>2024</v>
      </c>
      <c r="D2972" s="371" t="s">
        <v>18</v>
      </c>
      <c r="E2972" s="371">
        <v>12</v>
      </c>
    </row>
    <row r="2973" spans="1:5">
      <c r="A2973" s="371">
        <v>8</v>
      </c>
      <c r="B2973" s="371" t="s">
        <v>81</v>
      </c>
      <c r="C2973" s="371">
        <v>2024</v>
      </c>
      <c r="D2973" s="371" t="s">
        <v>18</v>
      </c>
      <c r="E2973" s="371">
        <v>15</v>
      </c>
    </row>
    <row r="2974" spans="1:5">
      <c r="A2974" s="371">
        <v>11</v>
      </c>
      <c r="B2974" s="371" t="s">
        <v>82</v>
      </c>
      <c r="C2974" s="371">
        <v>2024</v>
      </c>
      <c r="D2974" s="371" t="s">
        <v>18</v>
      </c>
      <c r="E2974" s="371">
        <v>21</v>
      </c>
    </row>
    <row r="2975" spans="1:5">
      <c r="A2975" s="371">
        <v>13</v>
      </c>
      <c r="B2975" s="371" t="s">
        <v>83</v>
      </c>
      <c r="C2975" s="371">
        <v>2024</v>
      </c>
      <c r="D2975" s="371" t="s">
        <v>18</v>
      </c>
      <c r="E2975" s="371">
        <v>9</v>
      </c>
    </row>
    <row r="2976" spans="1:5">
      <c r="A2976" s="371">
        <v>15</v>
      </c>
      <c r="B2976" s="371" t="s">
        <v>84</v>
      </c>
      <c r="C2976" s="371">
        <v>2024</v>
      </c>
      <c r="D2976" s="371" t="s">
        <v>18</v>
      </c>
      <c r="E2976" s="371">
        <v>24</v>
      </c>
    </row>
    <row r="2977" spans="1:5">
      <c r="A2977" s="371">
        <v>17</v>
      </c>
      <c r="B2977" s="371" t="s">
        <v>85</v>
      </c>
      <c r="C2977" s="371">
        <v>2024</v>
      </c>
      <c r="D2977" s="371" t="s">
        <v>18</v>
      </c>
      <c r="E2977" s="371">
        <v>10</v>
      </c>
    </row>
    <row r="2978" spans="1:5">
      <c r="A2978" s="371">
        <v>18</v>
      </c>
      <c r="B2978" s="371" t="s">
        <v>86</v>
      </c>
      <c r="C2978" s="371">
        <v>2024</v>
      </c>
      <c r="D2978" s="371" t="s">
        <v>18</v>
      </c>
      <c r="E2978" s="371">
        <v>18</v>
      </c>
    </row>
    <row r="2979" spans="1:5">
      <c r="A2979" s="371">
        <v>19</v>
      </c>
      <c r="B2979" s="371" t="s">
        <v>87</v>
      </c>
      <c r="C2979" s="371">
        <v>2024</v>
      </c>
      <c r="D2979" s="371" t="s">
        <v>18</v>
      </c>
      <c r="E2979" s="371">
        <v>16</v>
      </c>
    </row>
    <row r="2980" spans="1:5">
      <c r="A2980" s="371">
        <v>20</v>
      </c>
      <c r="B2980" s="371" t="s">
        <v>88</v>
      </c>
      <c r="C2980" s="371">
        <v>2024</v>
      </c>
      <c r="D2980" s="371" t="s">
        <v>18</v>
      </c>
      <c r="E2980" s="371">
        <v>11</v>
      </c>
    </row>
    <row r="2981" spans="1:5">
      <c r="A2981" s="371">
        <v>23</v>
      </c>
      <c r="B2981" s="371" t="s">
        <v>89</v>
      </c>
      <c r="C2981" s="371">
        <v>2024</v>
      </c>
      <c r="D2981" s="371" t="s">
        <v>18</v>
      </c>
      <c r="E2981" s="371">
        <v>6</v>
      </c>
    </row>
    <row r="2982" spans="1:5">
      <c r="A2982" s="371">
        <v>25</v>
      </c>
      <c r="B2982" s="371" t="s">
        <v>90</v>
      </c>
      <c r="C2982" s="371">
        <v>2024</v>
      </c>
      <c r="D2982" s="371" t="s">
        <v>18</v>
      </c>
      <c r="E2982" s="371">
        <v>7</v>
      </c>
    </row>
    <row r="2983" spans="1:5">
      <c r="A2983" s="371">
        <v>27</v>
      </c>
      <c r="B2983" s="371" t="s">
        <v>91</v>
      </c>
      <c r="C2983" s="371">
        <v>2024</v>
      </c>
      <c r="D2983" s="371" t="s">
        <v>18</v>
      </c>
      <c r="E2983" s="371">
        <v>20</v>
      </c>
    </row>
    <row r="2984" spans="1:5">
      <c r="A2984" s="371">
        <v>41</v>
      </c>
      <c r="B2984" s="371" t="s">
        <v>92</v>
      </c>
      <c r="C2984" s="371">
        <v>2024</v>
      </c>
      <c r="D2984" s="371" t="s">
        <v>18</v>
      </c>
      <c r="E2984" s="371">
        <v>13</v>
      </c>
    </row>
    <row r="2985" spans="1:5">
      <c r="A2985" s="371">
        <v>44</v>
      </c>
      <c r="B2985" s="371" t="s">
        <v>93</v>
      </c>
      <c r="C2985" s="371">
        <v>2024</v>
      </c>
      <c r="D2985" s="371" t="s">
        <v>18</v>
      </c>
      <c r="E2985" s="371">
        <v>1</v>
      </c>
    </row>
    <row r="2986" spans="1:5">
      <c r="A2986" s="371">
        <v>47</v>
      </c>
      <c r="B2986" s="371" t="s">
        <v>94</v>
      </c>
      <c r="C2986" s="371">
        <v>2024</v>
      </c>
      <c r="D2986" s="371" t="s">
        <v>18</v>
      </c>
      <c r="E2986" s="371">
        <v>29</v>
      </c>
    </row>
    <row r="2987" spans="1:5">
      <c r="A2987" s="371">
        <v>50</v>
      </c>
      <c r="B2987" s="371" t="s">
        <v>95</v>
      </c>
      <c r="C2987" s="371">
        <v>2024</v>
      </c>
      <c r="D2987" s="371" t="s">
        <v>18</v>
      </c>
      <c r="E2987" s="371">
        <v>14</v>
      </c>
    </row>
    <row r="2988" spans="1:5">
      <c r="A2988" s="371">
        <v>52</v>
      </c>
      <c r="B2988" s="371" t="s">
        <v>96</v>
      </c>
      <c r="C2988" s="371">
        <v>2024</v>
      </c>
      <c r="D2988" s="371" t="s">
        <v>18</v>
      </c>
      <c r="E2988" s="371">
        <v>17</v>
      </c>
    </row>
    <row r="2989" spans="1:5">
      <c r="A2989" s="371">
        <v>54</v>
      </c>
      <c r="B2989" s="371" t="s">
        <v>97</v>
      </c>
      <c r="C2989" s="371">
        <v>2024</v>
      </c>
      <c r="D2989" s="371" t="s">
        <v>18</v>
      </c>
      <c r="E2989" s="371">
        <v>3</v>
      </c>
    </row>
    <row r="2990" spans="1:5">
      <c r="A2990" s="371">
        <v>63</v>
      </c>
      <c r="B2990" s="371" t="s">
        <v>98</v>
      </c>
      <c r="C2990" s="371">
        <v>2024</v>
      </c>
      <c r="D2990" s="371" t="s">
        <v>18</v>
      </c>
      <c r="E2990" s="371">
        <v>4</v>
      </c>
    </row>
    <row r="2991" spans="1:5">
      <c r="A2991" s="371">
        <v>66</v>
      </c>
      <c r="B2991" s="371" t="s">
        <v>99</v>
      </c>
      <c r="C2991" s="371">
        <v>2024</v>
      </c>
      <c r="D2991" s="371" t="s">
        <v>18</v>
      </c>
      <c r="E2991" s="371">
        <v>8</v>
      </c>
    </row>
    <row r="2992" spans="1:5">
      <c r="A2992" s="371">
        <v>68</v>
      </c>
      <c r="B2992" s="371" t="s">
        <v>100</v>
      </c>
      <c r="C2992" s="371">
        <v>2024</v>
      </c>
      <c r="D2992" s="371" t="s">
        <v>18</v>
      </c>
      <c r="E2992" s="371">
        <v>22</v>
      </c>
    </row>
    <row r="2993" spans="1:5">
      <c r="A2993" s="371">
        <v>70</v>
      </c>
      <c r="B2993" s="371" t="s">
        <v>101</v>
      </c>
      <c r="C2993" s="371">
        <v>2024</v>
      </c>
      <c r="D2993" s="371" t="s">
        <v>18</v>
      </c>
      <c r="E2993" s="371">
        <v>2</v>
      </c>
    </row>
    <row r="2994" spans="1:5">
      <c r="A2994" s="371">
        <v>73</v>
      </c>
      <c r="B2994" s="371" t="s">
        <v>102</v>
      </c>
      <c r="C2994" s="371">
        <v>2024</v>
      </c>
      <c r="D2994" s="371" t="s">
        <v>18</v>
      </c>
      <c r="E2994" s="371">
        <v>19</v>
      </c>
    </row>
    <row r="2995" spans="1:5">
      <c r="A2995" s="371">
        <v>76</v>
      </c>
      <c r="B2995" s="371" t="s">
        <v>103</v>
      </c>
      <c r="C2995" s="371">
        <v>2024</v>
      </c>
      <c r="D2995" s="371" t="s">
        <v>18</v>
      </c>
      <c r="E2995" s="371">
        <v>5</v>
      </c>
    </row>
    <row r="2996" spans="1:5">
      <c r="A2996" s="371">
        <v>81</v>
      </c>
      <c r="B2996" s="371" t="s">
        <v>104</v>
      </c>
      <c r="C2996" s="371">
        <v>2024</v>
      </c>
      <c r="D2996" s="371" t="s">
        <v>18</v>
      </c>
      <c r="E2996" s="371">
        <v>26</v>
      </c>
    </row>
    <row r="2997" spans="1:5">
      <c r="A2997" s="371">
        <v>85</v>
      </c>
      <c r="B2997" s="371" t="s">
        <v>105</v>
      </c>
      <c r="C2997" s="371">
        <v>2024</v>
      </c>
      <c r="D2997" s="371" t="s">
        <v>18</v>
      </c>
      <c r="E2997" s="371">
        <v>23</v>
      </c>
    </row>
    <row r="2998" spans="1:5">
      <c r="A2998" s="371">
        <v>86</v>
      </c>
      <c r="B2998" s="371" t="s">
        <v>106</v>
      </c>
      <c r="C2998" s="371">
        <v>2024</v>
      </c>
      <c r="D2998" s="371" t="s">
        <v>18</v>
      </c>
      <c r="E2998" s="371">
        <v>25</v>
      </c>
    </row>
    <row r="2999" spans="1:5">
      <c r="A2999" s="371">
        <v>88</v>
      </c>
      <c r="B2999" s="371" t="s">
        <v>107</v>
      </c>
      <c r="C2999" s="371">
        <v>2024</v>
      </c>
      <c r="D2999" s="371" t="s">
        <v>18</v>
      </c>
      <c r="E2999" s="371">
        <v>27</v>
      </c>
    </row>
    <row r="3000" spans="1:5">
      <c r="A3000" s="371">
        <v>91</v>
      </c>
      <c r="B3000" s="371" t="s">
        <v>108</v>
      </c>
      <c r="C3000" s="371">
        <v>2024</v>
      </c>
      <c r="D3000" s="371" t="s">
        <v>18</v>
      </c>
      <c r="E3000" s="371">
        <v>28</v>
      </c>
    </row>
    <row r="3001" spans="1:5">
      <c r="A3001" s="371">
        <v>94</v>
      </c>
      <c r="B3001" s="371" t="s">
        <v>109</v>
      </c>
      <c r="C3001" s="371">
        <v>2024</v>
      </c>
      <c r="D3001" s="371" t="s">
        <v>18</v>
      </c>
      <c r="E3001" s="371">
        <v>32</v>
      </c>
    </row>
    <row r="3002" spans="1:5">
      <c r="A3002" s="371">
        <v>95</v>
      </c>
      <c r="B3002" s="371" t="s">
        <v>110</v>
      </c>
      <c r="C3002" s="371">
        <v>2024</v>
      </c>
      <c r="D3002" s="371" t="s">
        <v>18</v>
      </c>
      <c r="E3002" s="371">
        <v>31</v>
      </c>
    </row>
    <row r="3003" spans="1:5">
      <c r="A3003" s="371">
        <v>97</v>
      </c>
      <c r="B3003" s="371" t="s">
        <v>111</v>
      </c>
      <c r="C3003" s="371">
        <v>2024</v>
      </c>
      <c r="D3003" s="371" t="s">
        <v>18</v>
      </c>
      <c r="E3003" s="371">
        <v>30</v>
      </c>
    </row>
    <row r="3004" spans="1:5">
      <c r="A3004" s="371">
        <v>99</v>
      </c>
      <c r="B3004" s="371" t="s">
        <v>112</v>
      </c>
      <c r="C3004" s="371">
        <v>2024</v>
      </c>
      <c r="D3004" s="371" t="s">
        <v>18</v>
      </c>
      <c r="E3004" s="371">
        <v>33</v>
      </c>
    </row>
    <row r="3005" spans="1:5">
      <c r="A3005" s="371">
        <v>5</v>
      </c>
      <c r="B3005" s="371" t="s">
        <v>79</v>
      </c>
      <c r="C3005" s="371">
        <v>2023</v>
      </c>
      <c r="D3005" s="371" t="s">
        <v>18</v>
      </c>
      <c r="E3005" s="371">
        <v>11</v>
      </c>
    </row>
    <row r="3006" spans="1:5">
      <c r="A3006" s="371">
        <v>8</v>
      </c>
      <c r="B3006" s="371" t="s">
        <v>81</v>
      </c>
      <c r="C3006" s="371">
        <v>2023</v>
      </c>
      <c r="D3006" s="371" t="s">
        <v>18</v>
      </c>
      <c r="E3006" s="371">
        <v>12</v>
      </c>
    </row>
    <row r="3007" spans="1:5">
      <c r="A3007" s="371">
        <v>11</v>
      </c>
      <c r="B3007" s="371" t="s">
        <v>82</v>
      </c>
      <c r="C3007" s="371">
        <v>2023</v>
      </c>
      <c r="D3007" s="371" t="s">
        <v>18</v>
      </c>
      <c r="E3007" s="371">
        <v>20</v>
      </c>
    </row>
    <row r="3008" spans="1:5">
      <c r="A3008" s="371">
        <v>13</v>
      </c>
      <c r="B3008" s="371" t="s">
        <v>83</v>
      </c>
      <c r="C3008" s="371">
        <v>2023</v>
      </c>
      <c r="D3008" s="371" t="s">
        <v>18</v>
      </c>
      <c r="E3008" s="371">
        <v>5</v>
      </c>
    </row>
    <row r="3009" spans="1:5">
      <c r="A3009" s="371">
        <v>15</v>
      </c>
      <c r="B3009" s="371" t="s">
        <v>84</v>
      </c>
      <c r="C3009" s="371">
        <v>2023</v>
      </c>
      <c r="D3009" s="371" t="s">
        <v>18</v>
      </c>
      <c r="E3009" s="371">
        <v>19</v>
      </c>
    </row>
    <row r="3010" spans="1:5">
      <c r="A3010" s="371">
        <v>17</v>
      </c>
      <c r="B3010" s="371" t="s">
        <v>85</v>
      </c>
      <c r="C3010" s="371">
        <v>2023</v>
      </c>
      <c r="D3010" s="371" t="s">
        <v>18</v>
      </c>
      <c r="E3010" s="371">
        <v>9</v>
      </c>
    </row>
    <row r="3011" spans="1:5">
      <c r="A3011" s="371">
        <v>18</v>
      </c>
      <c r="B3011" s="371" t="s">
        <v>86</v>
      </c>
      <c r="C3011" s="371">
        <v>2023</v>
      </c>
      <c r="D3011" s="371" t="s">
        <v>18</v>
      </c>
      <c r="E3011" s="371">
        <v>6</v>
      </c>
    </row>
    <row r="3012" spans="1:5">
      <c r="A3012" s="371">
        <v>19</v>
      </c>
      <c r="B3012" s="371" t="s">
        <v>87</v>
      </c>
      <c r="C3012" s="371">
        <v>2023</v>
      </c>
      <c r="D3012" s="371" t="s">
        <v>18</v>
      </c>
      <c r="E3012" s="371">
        <v>21</v>
      </c>
    </row>
    <row r="3013" spans="1:5">
      <c r="A3013" s="371">
        <v>20</v>
      </c>
      <c r="B3013" s="371" t="s">
        <v>88</v>
      </c>
      <c r="C3013" s="371">
        <v>2023</v>
      </c>
      <c r="D3013" s="371" t="s">
        <v>18</v>
      </c>
      <c r="E3013" s="371">
        <v>4</v>
      </c>
    </row>
    <row r="3014" spans="1:5">
      <c r="A3014" s="371">
        <v>23</v>
      </c>
      <c r="B3014" s="371" t="s">
        <v>89</v>
      </c>
      <c r="C3014" s="371">
        <v>2023</v>
      </c>
      <c r="D3014" s="371" t="s">
        <v>18</v>
      </c>
      <c r="E3014" s="371">
        <v>26</v>
      </c>
    </row>
    <row r="3015" spans="1:5">
      <c r="A3015" s="371">
        <v>25</v>
      </c>
      <c r="B3015" s="371" t="s">
        <v>90</v>
      </c>
      <c r="C3015" s="371">
        <v>2023</v>
      </c>
      <c r="D3015" s="371" t="s">
        <v>18</v>
      </c>
      <c r="E3015" s="371">
        <v>2</v>
      </c>
    </row>
    <row r="3016" spans="1:5">
      <c r="A3016" s="371">
        <v>27</v>
      </c>
      <c r="B3016" s="371" t="s">
        <v>91</v>
      </c>
      <c r="C3016" s="371">
        <v>2023</v>
      </c>
      <c r="D3016" s="371" t="s">
        <v>18</v>
      </c>
      <c r="E3016" s="371">
        <v>25</v>
      </c>
    </row>
    <row r="3017" spans="1:5">
      <c r="A3017" s="371">
        <v>41</v>
      </c>
      <c r="B3017" s="371" t="s">
        <v>92</v>
      </c>
      <c r="C3017" s="371">
        <v>2023</v>
      </c>
      <c r="D3017" s="371" t="s">
        <v>18</v>
      </c>
      <c r="E3017" s="371">
        <v>24</v>
      </c>
    </row>
    <row r="3018" spans="1:5">
      <c r="A3018" s="371">
        <v>44</v>
      </c>
      <c r="B3018" s="371" t="s">
        <v>93</v>
      </c>
      <c r="C3018" s="371">
        <v>2023</v>
      </c>
      <c r="D3018" s="371" t="s">
        <v>18</v>
      </c>
      <c r="E3018" s="371">
        <v>3</v>
      </c>
    </row>
    <row r="3019" spans="1:5">
      <c r="A3019" s="371">
        <v>47</v>
      </c>
      <c r="B3019" s="371" t="s">
        <v>94</v>
      </c>
      <c r="C3019" s="371">
        <v>2023</v>
      </c>
      <c r="D3019" s="371" t="s">
        <v>18</v>
      </c>
      <c r="E3019" s="371">
        <v>23</v>
      </c>
    </row>
    <row r="3020" spans="1:5">
      <c r="A3020" s="371">
        <v>50</v>
      </c>
      <c r="B3020" s="371" t="s">
        <v>95</v>
      </c>
      <c r="C3020" s="371">
        <v>2023</v>
      </c>
      <c r="D3020" s="371" t="s">
        <v>18</v>
      </c>
      <c r="E3020" s="371">
        <v>27</v>
      </c>
    </row>
    <row r="3021" spans="1:5">
      <c r="A3021" s="371">
        <v>52</v>
      </c>
      <c r="B3021" s="371" t="s">
        <v>96</v>
      </c>
      <c r="C3021" s="371">
        <v>2023</v>
      </c>
      <c r="D3021" s="371" t="s">
        <v>18</v>
      </c>
      <c r="E3021" s="371">
        <v>14</v>
      </c>
    </row>
    <row r="3022" spans="1:5">
      <c r="A3022" s="371">
        <v>54</v>
      </c>
      <c r="B3022" s="371" t="s">
        <v>97</v>
      </c>
      <c r="C3022" s="371">
        <v>2023</v>
      </c>
      <c r="D3022" s="371" t="s">
        <v>18</v>
      </c>
      <c r="E3022" s="371">
        <v>22</v>
      </c>
    </row>
    <row r="3023" spans="1:5">
      <c r="A3023" s="371">
        <v>63</v>
      </c>
      <c r="B3023" s="371" t="s">
        <v>98</v>
      </c>
      <c r="C3023" s="371">
        <v>2023</v>
      </c>
      <c r="D3023" s="371" t="s">
        <v>18</v>
      </c>
      <c r="E3023" s="371">
        <v>7</v>
      </c>
    </row>
    <row r="3024" spans="1:5">
      <c r="A3024" s="371">
        <v>66</v>
      </c>
      <c r="B3024" s="371" t="s">
        <v>99</v>
      </c>
      <c r="C3024" s="371">
        <v>2023</v>
      </c>
      <c r="D3024" s="371" t="s">
        <v>18</v>
      </c>
      <c r="E3024" s="371">
        <v>1</v>
      </c>
    </row>
    <row r="3025" spans="1:5">
      <c r="A3025" s="371">
        <v>68</v>
      </c>
      <c r="B3025" s="371" t="s">
        <v>100</v>
      </c>
      <c r="C3025" s="371">
        <v>2023</v>
      </c>
      <c r="D3025" s="371" t="s">
        <v>18</v>
      </c>
      <c r="E3025" s="371">
        <v>15</v>
      </c>
    </row>
    <row r="3026" spans="1:5">
      <c r="A3026" s="371">
        <v>70</v>
      </c>
      <c r="B3026" s="371" t="s">
        <v>101</v>
      </c>
      <c r="C3026" s="371">
        <v>2023</v>
      </c>
      <c r="D3026" s="371" t="s">
        <v>18</v>
      </c>
      <c r="E3026" s="371">
        <v>18</v>
      </c>
    </row>
    <row r="3027" spans="1:5">
      <c r="A3027" s="371">
        <v>73</v>
      </c>
      <c r="B3027" s="371" t="s">
        <v>102</v>
      </c>
      <c r="C3027" s="371">
        <v>2023</v>
      </c>
      <c r="D3027" s="371" t="s">
        <v>18</v>
      </c>
      <c r="E3027" s="371">
        <v>10</v>
      </c>
    </row>
    <row r="3028" spans="1:5">
      <c r="A3028" s="371">
        <v>76</v>
      </c>
      <c r="B3028" s="371" t="s">
        <v>103</v>
      </c>
      <c r="C3028" s="371">
        <v>2023</v>
      </c>
      <c r="D3028" s="371" t="s">
        <v>18</v>
      </c>
      <c r="E3028" s="371">
        <v>13</v>
      </c>
    </row>
    <row r="3029" spans="1:5">
      <c r="A3029" s="371">
        <v>81</v>
      </c>
      <c r="B3029" s="371" t="s">
        <v>104</v>
      </c>
      <c r="C3029" s="371">
        <v>2023</v>
      </c>
      <c r="D3029" s="371" t="s">
        <v>18</v>
      </c>
      <c r="E3029" s="371">
        <v>31</v>
      </c>
    </row>
    <row r="3030" spans="1:5">
      <c r="A3030" s="371">
        <v>85</v>
      </c>
      <c r="B3030" s="371" t="s">
        <v>105</v>
      </c>
      <c r="C3030" s="371">
        <v>2023</v>
      </c>
      <c r="D3030" s="371" t="s">
        <v>18</v>
      </c>
      <c r="E3030" s="371">
        <v>17</v>
      </c>
    </row>
    <row r="3031" spans="1:5">
      <c r="A3031" s="371">
        <v>86</v>
      </c>
      <c r="B3031" s="371" t="s">
        <v>106</v>
      </c>
      <c r="C3031" s="371">
        <v>2023</v>
      </c>
      <c r="D3031" s="371" t="s">
        <v>18</v>
      </c>
      <c r="E3031" s="371">
        <v>8</v>
      </c>
    </row>
    <row r="3032" spans="1:5">
      <c r="A3032" s="371">
        <v>88</v>
      </c>
      <c r="B3032" s="371" t="s">
        <v>107</v>
      </c>
      <c r="C3032" s="371">
        <v>2023</v>
      </c>
      <c r="D3032" s="371" t="s">
        <v>18</v>
      </c>
      <c r="E3032" s="371">
        <v>28</v>
      </c>
    </row>
    <row r="3033" spans="1:5">
      <c r="A3033" s="371">
        <v>91</v>
      </c>
      <c r="B3033" s="371" t="s">
        <v>108</v>
      </c>
      <c r="C3033" s="371">
        <v>2023</v>
      </c>
      <c r="D3033" s="371" t="s">
        <v>18</v>
      </c>
      <c r="E3033" s="371">
        <v>29</v>
      </c>
    </row>
    <row r="3034" spans="1:5">
      <c r="A3034" s="371">
        <v>94</v>
      </c>
      <c r="B3034" s="371" t="s">
        <v>109</v>
      </c>
      <c r="C3034" s="371">
        <v>2023</v>
      </c>
      <c r="D3034" s="371" t="s">
        <v>18</v>
      </c>
      <c r="E3034" s="371">
        <v>32</v>
      </c>
    </row>
    <row r="3035" spans="1:5">
      <c r="A3035" s="371">
        <v>95</v>
      </c>
      <c r="B3035" s="371" t="s">
        <v>110</v>
      </c>
      <c r="C3035" s="371">
        <v>2023</v>
      </c>
      <c r="D3035" s="371" t="s">
        <v>18</v>
      </c>
      <c r="E3035" s="371">
        <v>33</v>
      </c>
    </row>
    <row r="3036" spans="1:5">
      <c r="A3036" s="371">
        <v>97</v>
      </c>
      <c r="B3036" s="371" t="s">
        <v>111</v>
      </c>
      <c r="C3036" s="371">
        <v>2023</v>
      </c>
      <c r="D3036" s="371" t="s">
        <v>18</v>
      </c>
      <c r="E3036" s="371">
        <v>30</v>
      </c>
    </row>
    <row r="3037" spans="1:5">
      <c r="A3037" s="371">
        <v>99</v>
      </c>
      <c r="B3037" s="371" t="s">
        <v>112</v>
      </c>
      <c r="C3037" s="371">
        <v>2023</v>
      </c>
      <c r="D3037" s="371" t="s">
        <v>18</v>
      </c>
      <c r="E3037" s="371">
        <v>16</v>
      </c>
    </row>
    <row r="3038" spans="1:5">
      <c r="A3038" s="371">
        <v>5</v>
      </c>
      <c r="B3038" s="371" t="s">
        <v>79</v>
      </c>
      <c r="C3038" s="371">
        <v>2024</v>
      </c>
      <c r="D3038" s="371" t="s">
        <v>19</v>
      </c>
      <c r="E3038" s="371">
        <v>4</v>
      </c>
    </row>
    <row r="3039" spans="1:5">
      <c r="A3039" s="371">
        <v>8</v>
      </c>
      <c r="B3039" s="371" t="s">
        <v>81</v>
      </c>
      <c r="C3039" s="371">
        <v>2024</v>
      </c>
      <c r="D3039" s="371" t="s">
        <v>19</v>
      </c>
      <c r="E3039" s="371">
        <v>3</v>
      </c>
    </row>
    <row r="3040" spans="1:5">
      <c r="A3040" s="371">
        <v>11</v>
      </c>
      <c r="B3040" s="371" t="s">
        <v>82</v>
      </c>
      <c r="C3040" s="371">
        <v>2024</v>
      </c>
      <c r="D3040" s="371" t="s">
        <v>19</v>
      </c>
      <c r="E3040" s="371">
        <v>1</v>
      </c>
    </row>
    <row r="3041" spans="1:5">
      <c r="A3041" s="371">
        <v>13</v>
      </c>
      <c r="B3041" s="371" t="s">
        <v>83</v>
      </c>
      <c r="C3041" s="371">
        <v>2024</v>
      </c>
      <c r="D3041" s="371" t="s">
        <v>19</v>
      </c>
      <c r="E3041" s="371">
        <v>5</v>
      </c>
    </row>
    <row r="3042" spans="1:5">
      <c r="A3042" s="371">
        <v>15</v>
      </c>
      <c r="B3042" s="371" t="s">
        <v>84</v>
      </c>
      <c r="C3042" s="371">
        <v>2024</v>
      </c>
      <c r="D3042" s="371" t="s">
        <v>19</v>
      </c>
      <c r="E3042" s="371">
        <v>21</v>
      </c>
    </row>
    <row r="3043" spans="1:5">
      <c r="A3043" s="371">
        <v>17</v>
      </c>
      <c r="B3043" s="371" t="s">
        <v>85</v>
      </c>
      <c r="C3043" s="371">
        <v>2024</v>
      </c>
      <c r="D3043" s="371" t="s">
        <v>19</v>
      </c>
      <c r="E3043" s="371">
        <v>14</v>
      </c>
    </row>
    <row r="3044" spans="1:5">
      <c r="A3044" s="371">
        <v>18</v>
      </c>
      <c r="B3044" s="371" t="s">
        <v>86</v>
      </c>
      <c r="C3044" s="371">
        <v>2024</v>
      </c>
      <c r="D3044" s="371" t="s">
        <v>19</v>
      </c>
      <c r="E3044" s="371">
        <v>28</v>
      </c>
    </row>
    <row r="3045" spans="1:5">
      <c r="A3045" s="371">
        <v>19</v>
      </c>
      <c r="B3045" s="371" t="s">
        <v>87</v>
      </c>
      <c r="C3045" s="371">
        <v>2024</v>
      </c>
      <c r="D3045" s="371" t="s">
        <v>19</v>
      </c>
      <c r="E3045" s="371">
        <v>10</v>
      </c>
    </row>
    <row r="3046" spans="1:5">
      <c r="A3046" s="371">
        <v>20</v>
      </c>
      <c r="B3046" s="371" t="s">
        <v>88</v>
      </c>
      <c r="C3046" s="371">
        <v>2024</v>
      </c>
      <c r="D3046" s="371" t="s">
        <v>19</v>
      </c>
      <c r="E3046" s="371">
        <v>13</v>
      </c>
    </row>
    <row r="3047" spans="1:5">
      <c r="A3047" s="371">
        <v>23</v>
      </c>
      <c r="B3047" s="371" t="s">
        <v>89</v>
      </c>
      <c r="C3047" s="371">
        <v>2024</v>
      </c>
      <c r="D3047" s="371" t="s">
        <v>19</v>
      </c>
      <c r="E3047" s="371">
        <v>27</v>
      </c>
    </row>
    <row r="3048" spans="1:5">
      <c r="A3048" s="371">
        <v>25</v>
      </c>
      <c r="B3048" s="371" t="s">
        <v>90</v>
      </c>
      <c r="C3048" s="371">
        <v>2024</v>
      </c>
      <c r="D3048" s="371" t="s">
        <v>19</v>
      </c>
      <c r="E3048" s="371">
        <v>12</v>
      </c>
    </row>
    <row r="3049" spans="1:5">
      <c r="A3049" s="371">
        <v>27</v>
      </c>
      <c r="B3049" s="371" t="s">
        <v>91</v>
      </c>
      <c r="C3049" s="371">
        <v>2024</v>
      </c>
      <c r="D3049" s="371" t="s">
        <v>19</v>
      </c>
      <c r="E3049" s="371">
        <v>32</v>
      </c>
    </row>
    <row r="3050" spans="1:5">
      <c r="A3050" s="371">
        <v>41</v>
      </c>
      <c r="B3050" s="371" t="s">
        <v>92</v>
      </c>
      <c r="C3050" s="371">
        <v>2024</v>
      </c>
      <c r="D3050" s="371" t="s">
        <v>19</v>
      </c>
      <c r="E3050" s="371">
        <v>16</v>
      </c>
    </row>
    <row r="3051" spans="1:5">
      <c r="A3051" s="371">
        <v>44</v>
      </c>
      <c r="B3051" s="371" t="s">
        <v>93</v>
      </c>
      <c r="C3051" s="371">
        <v>2024</v>
      </c>
      <c r="D3051" s="371" t="s">
        <v>19</v>
      </c>
      <c r="E3051" s="371">
        <v>2</v>
      </c>
    </row>
    <row r="3052" spans="1:5">
      <c r="A3052" s="371">
        <v>47</v>
      </c>
      <c r="B3052" s="371" t="s">
        <v>94</v>
      </c>
      <c r="C3052" s="371">
        <v>2024</v>
      </c>
      <c r="D3052" s="371" t="s">
        <v>19</v>
      </c>
      <c r="E3052" s="371">
        <v>19</v>
      </c>
    </row>
    <row r="3053" spans="1:5">
      <c r="A3053" s="371">
        <v>50</v>
      </c>
      <c r="B3053" s="371" t="s">
        <v>95</v>
      </c>
      <c r="C3053" s="371">
        <v>2024</v>
      </c>
      <c r="D3053" s="371" t="s">
        <v>19</v>
      </c>
      <c r="E3053" s="371">
        <v>23</v>
      </c>
    </row>
    <row r="3054" spans="1:5">
      <c r="A3054" s="371">
        <v>52</v>
      </c>
      <c r="B3054" s="371" t="s">
        <v>96</v>
      </c>
      <c r="C3054" s="371">
        <v>2024</v>
      </c>
      <c r="D3054" s="371" t="s">
        <v>19</v>
      </c>
      <c r="E3054" s="371">
        <v>18</v>
      </c>
    </row>
    <row r="3055" spans="1:5">
      <c r="A3055" s="371">
        <v>54</v>
      </c>
      <c r="B3055" s="371" t="s">
        <v>97</v>
      </c>
      <c r="C3055" s="371">
        <v>2024</v>
      </c>
      <c r="D3055" s="371" t="s">
        <v>19</v>
      </c>
      <c r="E3055" s="371">
        <v>17</v>
      </c>
    </row>
    <row r="3056" spans="1:5">
      <c r="A3056" s="371">
        <v>63</v>
      </c>
      <c r="B3056" s="371" t="s">
        <v>98</v>
      </c>
      <c r="C3056" s="371">
        <v>2024</v>
      </c>
      <c r="D3056" s="371" t="s">
        <v>19</v>
      </c>
      <c r="E3056" s="371">
        <v>15</v>
      </c>
    </row>
    <row r="3057" spans="1:5">
      <c r="A3057" s="371">
        <v>66</v>
      </c>
      <c r="B3057" s="371" t="s">
        <v>99</v>
      </c>
      <c r="C3057" s="371">
        <v>2024</v>
      </c>
      <c r="D3057" s="371" t="s">
        <v>19</v>
      </c>
      <c r="E3057" s="371">
        <v>9</v>
      </c>
    </row>
    <row r="3058" spans="1:5">
      <c r="A3058" s="371">
        <v>68</v>
      </c>
      <c r="B3058" s="371" t="s">
        <v>100</v>
      </c>
      <c r="C3058" s="371">
        <v>2024</v>
      </c>
      <c r="D3058" s="371" t="s">
        <v>19</v>
      </c>
      <c r="E3058" s="371">
        <v>8</v>
      </c>
    </row>
    <row r="3059" spans="1:5">
      <c r="A3059" s="371">
        <v>70</v>
      </c>
      <c r="B3059" s="371" t="s">
        <v>101</v>
      </c>
      <c r="C3059" s="371">
        <v>2024</v>
      </c>
      <c r="D3059" s="371" t="s">
        <v>19</v>
      </c>
      <c r="E3059" s="371">
        <v>20</v>
      </c>
    </row>
    <row r="3060" spans="1:5">
      <c r="A3060" s="371">
        <v>73</v>
      </c>
      <c r="B3060" s="371" t="s">
        <v>102</v>
      </c>
      <c r="C3060" s="371">
        <v>2024</v>
      </c>
      <c r="D3060" s="371" t="s">
        <v>19</v>
      </c>
      <c r="E3060" s="371">
        <v>7</v>
      </c>
    </row>
    <row r="3061" spans="1:5">
      <c r="A3061" s="371">
        <v>76</v>
      </c>
      <c r="B3061" s="371" t="s">
        <v>103</v>
      </c>
      <c r="C3061" s="371">
        <v>2024</v>
      </c>
      <c r="D3061" s="371" t="s">
        <v>19</v>
      </c>
      <c r="E3061" s="371">
        <v>6</v>
      </c>
    </row>
    <row r="3062" spans="1:5">
      <c r="A3062" s="371">
        <v>81</v>
      </c>
      <c r="B3062" s="371" t="s">
        <v>104</v>
      </c>
      <c r="C3062" s="371">
        <v>2024</v>
      </c>
      <c r="D3062" s="371" t="s">
        <v>19</v>
      </c>
      <c r="E3062" s="371">
        <v>33</v>
      </c>
    </row>
    <row r="3063" spans="1:5">
      <c r="A3063" s="371">
        <v>85</v>
      </c>
      <c r="B3063" s="371" t="s">
        <v>105</v>
      </c>
      <c r="C3063" s="371">
        <v>2024</v>
      </c>
      <c r="D3063" s="371" t="s">
        <v>19</v>
      </c>
      <c r="E3063" s="371">
        <v>30</v>
      </c>
    </row>
    <row r="3064" spans="1:5">
      <c r="A3064" s="371">
        <v>86</v>
      </c>
      <c r="B3064" s="371" t="s">
        <v>106</v>
      </c>
      <c r="C3064" s="371">
        <v>2024</v>
      </c>
      <c r="D3064" s="371" t="s">
        <v>19</v>
      </c>
      <c r="E3064" s="371">
        <v>31</v>
      </c>
    </row>
    <row r="3065" spans="1:5">
      <c r="A3065" s="371">
        <v>88</v>
      </c>
      <c r="B3065" s="371" t="s">
        <v>107</v>
      </c>
      <c r="C3065" s="371">
        <v>2024</v>
      </c>
      <c r="D3065" s="371" t="s">
        <v>19</v>
      </c>
      <c r="E3065" s="371">
        <v>29</v>
      </c>
    </row>
    <row r="3066" spans="1:5">
      <c r="A3066" s="371">
        <v>91</v>
      </c>
      <c r="B3066" s="371" t="s">
        <v>108</v>
      </c>
      <c r="C3066" s="371">
        <v>2024</v>
      </c>
      <c r="D3066" s="371" t="s">
        <v>19</v>
      </c>
      <c r="E3066" s="371">
        <v>11</v>
      </c>
    </row>
    <row r="3067" spans="1:5">
      <c r="A3067" s="371">
        <v>94</v>
      </c>
      <c r="B3067" s="371" t="s">
        <v>109</v>
      </c>
      <c r="C3067" s="371">
        <v>2024</v>
      </c>
      <c r="D3067" s="371" t="s">
        <v>19</v>
      </c>
      <c r="E3067" s="371">
        <v>22</v>
      </c>
    </row>
    <row r="3068" spans="1:5">
      <c r="A3068" s="371">
        <v>95</v>
      </c>
      <c r="B3068" s="371" t="s">
        <v>110</v>
      </c>
      <c r="C3068" s="371">
        <v>2024</v>
      </c>
      <c r="D3068" s="371" t="s">
        <v>19</v>
      </c>
      <c r="E3068" s="371">
        <v>26</v>
      </c>
    </row>
    <row r="3069" spans="1:5">
      <c r="A3069" s="371">
        <v>97</v>
      </c>
      <c r="B3069" s="371" t="s">
        <v>111</v>
      </c>
      <c r="C3069" s="371">
        <v>2024</v>
      </c>
      <c r="D3069" s="371" t="s">
        <v>19</v>
      </c>
      <c r="E3069" s="371">
        <v>25</v>
      </c>
    </row>
    <row r="3070" spans="1:5">
      <c r="A3070" s="371">
        <v>99</v>
      </c>
      <c r="B3070" s="371" t="s">
        <v>112</v>
      </c>
      <c r="C3070" s="371">
        <v>2024</v>
      </c>
      <c r="D3070" s="371" t="s">
        <v>19</v>
      </c>
      <c r="E3070" s="371">
        <v>24</v>
      </c>
    </row>
    <row r="3071" spans="1:5">
      <c r="A3071" s="371">
        <v>5</v>
      </c>
      <c r="B3071" s="371" t="s">
        <v>79</v>
      </c>
      <c r="C3071" s="371">
        <v>2023</v>
      </c>
      <c r="D3071" s="371" t="s">
        <v>19</v>
      </c>
      <c r="E3071" s="371">
        <v>15</v>
      </c>
    </row>
    <row r="3072" spans="1:5">
      <c r="A3072" s="371">
        <v>8</v>
      </c>
      <c r="B3072" s="371" t="s">
        <v>81</v>
      </c>
      <c r="C3072" s="371">
        <v>2023</v>
      </c>
      <c r="D3072" s="371" t="s">
        <v>19</v>
      </c>
      <c r="E3072" s="371">
        <v>10</v>
      </c>
    </row>
    <row r="3073" spans="1:5">
      <c r="A3073" s="371">
        <v>11</v>
      </c>
      <c r="B3073" s="371" t="s">
        <v>82</v>
      </c>
      <c r="C3073" s="371">
        <v>2023</v>
      </c>
      <c r="D3073" s="371" t="s">
        <v>19</v>
      </c>
      <c r="E3073" s="371">
        <v>1</v>
      </c>
    </row>
    <row r="3074" spans="1:5">
      <c r="A3074" s="371">
        <v>13</v>
      </c>
      <c r="B3074" s="371" t="s">
        <v>83</v>
      </c>
      <c r="C3074" s="371">
        <v>2023</v>
      </c>
      <c r="D3074" s="371" t="s">
        <v>19</v>
      </c>
      <c r="E3074" s="371">
        <v>8</v>
      </c>
    </row>
    <row r="3075" spans="1:5">
      <c r="A3075" s="371">
        <v>15</v>
      </c>
      <c r="B3075" s="371" t="s">
        <v>84</v>
      </c>
      <c r="C3075" s="371">
        <v>2023</v>
      </c>
      <c r="D3075" s="371" t="s">
        <v>19</v>
      </c>
      <c r="E3075" s="371">
        <v>19</v>
      </c>
    </row>
    <row r="3076" spans="1:5">
      <c r="A3076" s="371">
        <v>17</v>
      </c>
      <c r="B3076" s="371" t="s">
        <v>85</v>
      </c>
      <c r="C3076" s="371">
        <v>2023</v>
      </c>
      <c r="D3076" s="371" t="s">
        <v>19</v>
      </c>
      <c r="E3076" s="371">
        <v>5</v>
      </c>
    </row>
    <row r="3077" spans="1:5">
      <c r="A3077" s="371">
        <v>18</v>
      </c>
      <c r="B3077" s="371" t="s">
        <v>86</v>
      </c>
      <c r="C3077" s="371">
        <v>2023</v>
      </c>
      <c r="D3077" s="371" t="s">
        <v>19</v>
      </c>
      <c r="E3077" s="371">
        <v>30</v>
      </c>
    </row>
    <row r="3078" spans="1:5">
      <c r="A3078" s="371">
        <v>19</v>
      </c>
      <c r="B3078" s="371" t="s">
        <v>87</v>
      </c>
      <c r="C3078" s="371">
        <v>2023</v>
      </c>
      <c r="D3078" s="371" t="s">
        <v>19</v>
      </c>
      <c r="E3078" s="371">
        <v>25</v>
      </c>
    </row>
    <row r="3079" spans="1:5">
      <c r="A3079" s="371">
        <v>20</v>
      </c>
      <c r="B3079" s="371" t="s">
        <v>88</v>
      </c>
      <c r="C3079" s="371">
        <v>2023</v>
      </c>
      <c r="D3079" s="371" t="s">
        <v>19</v>
      </c>
      <c r="E3079" s="371">
        <v>20</v>
      </c>
    </row>
    <row r="3080" spans="1:5">
      <c r="A3080" s="371">
        <v>23</v>
      </c>
      <c r="B3080" s="371" t="s">
        <v>89</v>
      </c>
      <c r="C3080" s="371">
        <v>2023</v>
      </c>
      <c r="D3080" s="371" t="s">
        <v>19</v>
      </c>
      <c r="E3080" s="371">
        <v>27</v>
      </c>
    </row>
    <row r="3081" spans="1:5">
      <c r="A3081" s="371">
        <v>25</v>
      </c>
      <c r="B3081" s="371" t="s">
        <v>90</v>
      </c>
      <c r="C3081" s="371">
        <v>2023</v>
      </c>
      <c r="D3081" s="371" t="s">
        <v>19</v>
      </c>
      <c r="E3081" s="371">
        <v>2</v>
      </c>
    </row>
    <row r="3082" spans="1:5">
      <c r="A3082" s="371">
        <v>27</v>
      </c>
      <c r="B3082" s="371" t="s">
        <v>91</v>
      </c>
      <c r="C3082" s="371">
        <v>2023</v>
      </c>
      <c r="D3082" s="371" t="s">
        <v>19</v>
      </c>
      <c r="E3082" s="371">
        <v>31</v>
      </c>
    </row>
    <row r="3083" spans="1:5">
      <c r="A3083" s="371">
        <v>41</v>
      </c>
      <c r="B3083" s="371" t="s">
        <v>92</v>
      </c>
      <c r="C3083" s="371">
        <v>2023</v>
      </c>
      <c r="D3083" s="371" t="s">
        <v>19</v>
      </c>
      <c r="E3083" s="371">
        <v>11</v>
      </c>
    </row>
    <row r="3084" spans="1:5">
      <c r="A3084" s="371">
        <v>44</v>
      </c>
      <c r="B3084" s="371" t="s">
        <v>93</v>
      </c>
      <c r="C3084" s="371">
        <v>2023</v>
      </c>
      <c r="D3084" s="371" t="s">
        <v>19</v>
      </c>
      <c r="E3084" s="371">
        <v>14</v>
      </c>
    </row>
    <row r="3085" spans="1:5">
      <c r="A3085" s="371">
        <v>47</v>
      </c>
      <c r="B3085" s="371" t="s">
        <v>94</v>
      </c>
      <c r="C3085" s="371">
        <v>2023</v>
      </c>
      <c r="D3085" s="371" t="s">
        <v>19</v>
      </c>
      <c r="E3085" s="371">
        <v>21</v>
      </c>
    </row>
    <row r="3086" spans="1:5">
      <c r="A3086" s="371">
        <v>50</v>
      </c>
      <c r="B3086" s="371" t="s">
        <v>95</v>
      </c>
      <c r="C3086" s="371">
        <v>2023</v>
      </c>
      <c r="D3086" s="371" t="s">
        <v>19</v>
      </c>
      <c r="E3086" s="371">
        <v>18</v>
      </c>
    </row>
    <row r="3087" spans="1:5">
      <c r="A3087" s="371">
        <v>52</v>
      </c>
      <c r="B3087" s="371" t="s">
        <v>96</v>
      </c>
      <c r="C3087" s="371">
        <v>2023</v>
      </c>
      <c r="D3087" s="371" t="s">
        <v>19</v>
      </c>
      <c r="E3087" s="371">
        <v>17</v>
      </c>
    </row>
    <row r="3088" spans="1:5">
      <c r="A3088" s="371">
        <v>54</v>
      </c>
      <c r="B3088" s="371" t="s">
        <v>97</v>
      </c>
      <c r="C3088" s="371">
        <v>2023</v>
      </c>
      <c r="D3088" s="371" t="s">
        <v>19</v>
      </c>
      <c r="E3088" s="371">
        <v>16</v>
      </c>
    </row>
    <row r="3089" spans="1:5">
      <c r="A3089" s="371">
        <v>63</v>
      </c>
      <c r="B3089" s="371" t="s">
        <v>98</v>
      </c>
      <c r="C3089" s="371">
        <v>2023</v>
      </c>
      <c r="D3089" s="371" t="s">
        <v>19</v>
      </c>
      <c r="E3089" s="371">
        <v>3</v>
      </c>
    </row>
    <row r="3090" spans="1:5">
      <c r="A3090" s="371">
        <v>66</v>
      </c>
      <c r="B3090" s="371" t="s">
        <v>99</v>
      </c>
      <c r="C3090" s="371">
        <v>2023</v>
      </c>
      <c r="D3090" s="371" t="s">
        <v>19</v>
      </c>
      <c r="E3090" s="371">
        <v>4</v>
      </c>
    </row>
    <row r="3091" spans="1:5">
      <c r="A3091" s="371">
        <v>68</v>
      </c>
      <c r="B3091" s="371" t="s">
        <v>100</v>
      </c>
      <c r="C3091" s="371">
        <v>2023</v>
      </c>
      <c r="D3091" s="371" t="s">
        <v>19</v>
      </c>
      <c r="E3091" s="371">
        <v>13</v>
      </c>
    </row>
    <row r="3092" spans="1:5">
      <c r="A3092" s="371">
        <v>70</v>
      </c>
      <c r="B3092" s="371" t="s">
        <v>101</v>
      </c>
      <c r="C3092" s="371">
        <v>2023</v>
      </c>
      <c r="D3092" s="371" t="s">
        <v>19</v>
      </c>
      <c r="E3092" s="371">
        <v>23</v>
      </c>
    </row>
    <row r="3093" spans="1:5">
      <c r="A3093" s="371">
        <v>73</v>
      </c>
      <c r="B3093" s="371" t="s">
        <v>102</v>
      </c>
      <c r="C3093" s="371">
        <v>2023</v>
      </c>
      <c r="D3093" s="371" t="s">
        <v>19</v>
      </c>
      <c r="E3093" s="371">
        <v>6</v>
      </c>
    </row>
    <row r="3094" spans="1:5">
      <c r="A3094" s="371">
        <v>76</v>
      </c>
      <c r="B3094" s="371" t="s">
        <v>103</v>
      </c>
      <c r="C3094" s="371">
        <v>2023</v>
      </c>
      <c r="D3094" s="371" t="s">
        <v>19</v>
      </c>
      <c r="E3094" s="371">
        <v>7</v>
      </c>
    </row>
    <row r="3095" spans="1:5">
      <c r="A3095" s="371">
        <v>81</v>
      </c>
      <c r="B3095" s="371" t="s">
        <v>104</v>
      </c>
      <c r="C3095" s="371">
        <v>2023</v>
      </c>
      <c r="D3095" s="371" t="s">
        <v>19</v>
      </c>
      <c r="E3095" s="371">
        <v>26</v>
      </c>
    </row>
    <row r="3096" spans="1:5">
      <c r="A3096" s="371">
        <v>85</v>
      </c>
      <c r="B3096" s="371" t="s">
        <v>105</v>
      </c>
      <c r="C3096" s="371">
        <v>2023</v>
      </c>
      <c r="D3096" s="371" t="s">
        <v>19</v>
      </c>
      <c r="E3096" s="371">
        <v>29</v>
      </c>
    </row>
    <row r="3097" spans="1:5">
      <c r="A3097" s="371">
        <v>86</v>
      </c>
      <c r="B3097" s="371" t="s">
        <v>106</v>
      </c>
      <c r="C3097" s="371">
        <v>2023</v>
      </c>
      <c r="D3097" s="371" t="s">
        <v>19</v>
      </c>
      <c r="E3097" s="371">
        <v>24</v>
      </c>
    </row>
    <row r="3098" spans="1:5">
      <c r="A3098" s="371">
        <v>88</v>
      </c>
      <c r="B3098" s="371" t="s">
        <v>107</v>
      </c>
      <c r="C3098" s="371">
        <v>2023</v>
      </c>
      <c r="D3098" s="371" t="s">
        <v>19</v>
      </c>
      <c r="E3098" s="371">
        <v>22</v>
      </c>
    </row>
    <row r="3099" spans="1:5">
      <c r="A3099" s="371">
        <v>91</v>
      </c>
      <c r="B3099" s="371" t="s">
        <v>108</v>
      </c>
      <c r="C3099" s="371">
        <v>2023</v>
      </c>
      <c r="D3099" s="371" t="s">
        <v>19</v>
      </c>
      <c r="E3099" s="371">
        <v>9</v>
      </c>
    </row>
    <row r="3100" spans="1:5">
      <c r="A3100" s="371">
        <v>94</v>
      </c>
      <c r="B3100" s="371" t="s">
        <v>109</v>
      </c>
      <c r="C3100" s="371">
        <v>2023</v>
      </c>
      <c r="D3100" s="371" t="s">
        <v>19</v>
      </c>
      <c r="E3100" s="371">
        <v>12</v>
      </c>
    </row>
    <row r="3101" spans="1:5">
      <c r="A3101" s="371">
        <v>95</v>
      </c>
      <c r="B3101" s="371" t="s">
        <v>110</v>
      </c>
      <c r="C3101" s="371">
        <v>2023</v>
      </c>
      <c r="D3101" s="371" t="s">
        <v>19</v>
      </c>
      <c r="E3101" s="371">
        <v>28</v>
      </c>
    </row>
    <row r="3102" spans="1:5">
      <c r="A3102" s="371">
        <v>97</v>
      </c>
      <c r="B3102" s="371" t="s">
        <v>111</v>
      </c>
      <c r="C3102" s="371">
        <v>2023</v>
      </c>
      <c r="D3102" s="371" t="s">
        <v>19</v>
      </c>
      <c r="E3102" s="371">
        <v>33</v>
      </c>
    </row>
    <row r="3103" spans="1:5">
      <c r="A3103" s="371">
        <v>99</v>
      </c>
      <c r="B3103" s="371" t="s">
        <v>112</v>
      </c>
      <c r="C3103" s="371">
        <v>2023</v>
      </c>
      <c r="D3103" s="371" t="s">
        <v>19</v>
      </c>
      <c r="E3103" s="371">
        <v>32</v>
      </c>
    </row>
    <row r="3104" spans="1:5">
      <c r="A3104" s="371">
        <v>5</v>
      </c>
      <c r="B3104" s="371" t="s">
        <v>79</v>
      </c>
      <c r="C3104" s="371">
        <v>2024</v>
      </c>
      <c r="D3104" s="371" t="s">
        <v>20</v>
      </c>
      <c r="E3104" s="371">
        <v>12</v>
      </c>
    </row>
    <row r="3105" spans="1:5">
      <c r="A3105" s="371">
        <v>8</v>
      </c>
      <c r="B3105" s="371" t="s">
        <v>81</v>
      </c>
      <c r="C3105" s="371">
        <v>2024</v>
      </c>
      <c r="D3105" s="371" t="s">
        <v>20</v>
      </c>
      <c r="E3105" s="371">
        <v>3</v>
      </c>
    </row>
    <row r="3106" spans="1:5">
      <c r="A3106" s="371">
        <v>11</v>
      </c>
      <c r="B3106" s="371" t="s">
        <v>82</v>
      </c>
      <c r="C3106" s="371">
        <v>2024</v>
      </c>
      <c r="D3106" s="371" t="s">
        <v>20</v>
      </c>
      <c r="E3106" s="371">
        <v>1</v>
      </c>
    </row>
    <row r="3107" spans="1:5">
      <c r="A3107" s="371">
        <v>13</v>
      </c>
      <c r="B3107" s="371" t="s">
        <v>83</v>
      </c>
      <c r="C3107" s="371">
        <v>2024</v>
      </c>
      <c r="D3107" s="371" t="s">
        <v>20</v>
      </c>
      <c r="E3107" s="371">
        <v>11</v>
      </c>
    </row>
    <row r="3108" spans="1:5">
      <c r="A3108" s="371">
        <v>15</v>
      </c>
      <c r="B3108" s="371" t="s">
        <v>84</v>
      </c>
      <c r="C3108" s="371">
        <v>2024</v>
      </c>
      <c r="D3108" s="371" t="s">
        <v>20</v>
      </c>
      <c r="E3108" s="371">
        <v>7</v>
      </c>
    </row>
    <row r="3109" spans="1:5">
      <c r="A3109" s="371">
        <v>17</v>
      </c>
      <c r="B3109" s="371" t="s">
        <v>85</v>
      </c>
      <c r="C3109" s="371">
        <v>2024</v>
      </c>
      <c r="D3109" s="371" t="s">
        <v>20</v>
      </c>
      <c r="E3109" s="371">
        <v>2</v>
      </c>
    </row>
    <row r="3110" spans="1:5">
      <c r="A3110" s="371">
        <v>18</v>
      </c>
      <c r="B3110" s="371" t="s">
        <v>86</v>
      </c>
      <c r="C3110" s="371">
        <v>2024</v>
      </c>
      <c r="D3110" s="371" t="s">
        <v>20</v>
      </c>
      <c r="E3110" s="371">
        <v>10</v>
      </c>
    </row>
    <row r="3111" spans="1:5">
      <c r="A3111" s="371">
        <v>19</v>
      </c>
      <c r="B3111" s="371" t="s">
        <v>87</v>
      </c>
      <c r="C3111" s="371">
        <v>2024</v>
      </c>
      <c r="D3111" s="371" t="s">
        <v>20</v>
      </c>
      <c r="E3111" s="371">
        <v>20</v>
      </c>
    </row>
    <row r="3112" spans="1:5">
      <c r="A3112" s="371">
        <v>20</v>
      </c>
      <c r="B3112" s="371" t="s">
        <v>88</v>
      </c>
      <c r="C3112" s="371">
        <v>2024</v>
      </c>
      <c r="D3112" s="371" t="s">
        <v>20</v>
      </c>
      <c r="E3112" s="371">
        <v>16</v>
      </c>
    </row>
    <row r="3113" spans="1:5">
      <c r="A3113" s="371">
        <v>23</v>
      </c>
      <c r="B3113" s="371" t="s">
        <v>89</v>
      </c>
      <c r="C3113" s="371">
        <v>2024</v>
      </c>
      <c r="D3113" s="371" t="s">
        <v>20</v>
      </c>
      <c r="E3113" s="371">
        <v>17</v>
      </c>
    </row>
    <row r="3114" spans="1:5">
      <c r="A3114" s="371">
        <v>25</v>
      </c>
      <c r="B3114" s="371" t="s">
        <v>90</v>
      </c>
      <c r="C3114" s="371">
        <v>2024</v>
      </c>
      <c r="D3114" s="371" t="s">
        <v>20</v>
      </c>
      <c r="E3114" s="371">
        <v>22</v>
      </c>
    </row>
    <row r="3115" spans="1:5">
      <c r="A3115" s="371">
        <v>27</v>
      </c>
      <c r="B3115" s="371" t="s">
        <v>91</v>
      </c>
      <c r="C3115" s="371">
        <v>2024</v>
      </c>
      <c r="D3115" s="371" t="s">
        <v>20</v>
      </c>
      <c r="E3115" s="371">
        <v>23</v>
      </c>
    </row>
    <row r="3116" spans="1:5">
      <c r="A3116" s="371">
        <v>41</v>
      </c>
      <c r="B3116" s="371" t="s">
        <v>92</v>
      </c>
      <c r="C3116" s="371">
        <v>2024</v>
      </c>
      <c r="D3116" s="371" t="s">
        <v>20</v>
      </c>
      <c r="E3116" s="371">
        <v>14</v>
      </c>
    </row>
    <row r="3117" spans="1:5">
      <c r="A3117" s="371">
        <v>44</v>
      </c>
      <c r="B3117" s="371" t="s">
        <v>93</v>
      </c>
      <c r="C3117" s="371">
        <v>2024</v>
      </c>
      <c r="D3117" s="371" t="s">
        <v>20</v>
      </c>
      <c r="E3117" s="371">
        <v>25</v>
      </c>
    </row>
    <row r="3118" spans="1:5">
      <c r="A3118" s="371">
        <v>47</v>
      </c>
      <c r="B3118" s="371" t="s">
        <v>94</v>
      </c>
      <c r="C3118" s="371">
        <v>2024</v>
      </c>
      <c r="D3118" s="371" t="s">
        <v>20</v>
      </c>
      <c r="E3118" s="371">
        <v>15</v>
      </c>
    </row>
    <row r="3119" spans="1:5">
      <c r="A3119" s="371">
        <v>50</v>
      </c>
      <c r="B3119" s="371" t="s">
        <v>95</v>
      </c>
      <c r="C3119" s="371">
        <v>2024</v>
      </c>
      <c r="D3119" s="371" t="s">
        <v>20</v>
      </c>
      <c r="E3119" s="371">
        <v>19</v>
      </c>
    </row>
    <row r="3120" spans="1:5">
      <c r="A3120" s="371">
        <v>52</v>
      </c>
      <c r="B3120" s="371" t="s">
        <v>96</v>
      </c>
      <c r="C3120" s="371">
        <v>2024</v>
      </c>
      <c r="D3120" s="371" t="s">
        <v>20</v>
      </c>
      <c r="E3120" s="371">
        <v>18</v>
      </c>
    </row>
    <row r="3121" spans="1:5">
      <c r="A3121" s="371">
        <v>54</v>
      </c>
      <c r="B3121" s="371" t="s">
        <v>97</v>
      </c>
      <c r="C3121" s="371">
        <v>2024</v>
      </c>
      <c r="D3121" s="371" t="s">
        <v>20</v>
      </c>
      <c r="E3121" s="371">
        <v>9</v>
      </c>
    </row>
    <row r="3122" spans="1:5">
      <c r="A3122" s="371">
        <v>63</v>
      </c>
      <c r="B3122" s="371" t="s">
        <v>98</v>
      </c>
      <c r="C3122" s="371">
        <v>2024</v>
      </c>
      <c r="D3122" s="371" t="s">
        <v>20</v>
      </c>
      <c r="E3122" s="371">
        <v>6</v>
      </c>
    </row>
    <row r="3123" spans="1:5">
      <c r="A3123" s="371">
        <v>66</v>
      </c>
      <c r="B3123" s="371" t="s">
        <v>99</v>
      </c>
      <c r="C3123" s="371">
        <v>2024</v>
      </c>
      <c r="D3123" s="371" t="s">
        <v>20</v>
      </c>
      <c r="E3123" s="371">
        <v>4</v>
      </c>
    </row>
    <row r="3124" spans="1:5">
      <c r="A3124" s="371">
        <v>68</v>
      </c>
      <c r="B3124" s="371" t="s">
        <v>100</v>
      </c>
      <c r="C3124" s="371">
        <v>2024</v>
      </c>
      <c r="D3124" s="371" t="s">
        <v>20</v>
      </c>
      <c r="E3124" s="371">
        <v>8</v>
      </c>
    </row>
    <row r="3125" spans="1:5">
      <c r="A3125" s="371">
        <v>70</v>
      </c>
      <c r="B3125" s="371" t="s">
        <v>101</v>
      </c>
      <c r="C3125" s="371">
        <v>2024</v>
      </c>
      <c r="D3125" s="371" t="s">
        <v>20</v>
      </c>
      <c r="E3125" s="371">
        <v>21</v>
      </c>
    </row>
    <row r="3126" spans="1:5">
      <c r="A3126" s="371">
        <v>73</v>
      </c>
      <c r="B3126" s="371" t="s">
        <v>102</v>
      </c>
      <c r="C3126" s="371">
        <v>2024</v>
      </c>
      <c r="D3126" s="371" t="s">
        <v>20</v>
      </c>
      <c r="E3126" s="371">
        <v>13</v>
      </c>
    </row>
    <row r="3127" spans="1:5">
      <c r="A3127" s="371">
        <v>76</v>
      </c>
      <c r="B3127" s="371" t="s">
        <v>103</v>
      </c>
      <c r="C3127" s="371">
        <v>2024</v>
      </c>
      <c r="D3127" s="371" t="s">
        <v>20</v>
      </c>
      <c r="E3127" s="371">
        <v>5</v>
      </c>
    </row>
    <row r="3128" spans="1:5">
      <c r="A3128" s="371">
        <v>81</v>
      </c>
      <c r="B3128" s="371" t="s">
        <v>104</v>
      </c>
      <c r="C3128" s="371">
        <v>2024</v>
      </c>
      <c r="D3128" s="371" t="s">
        <v>20</v>
      </c>
      <c r="E3128" s="371">
        <v>27</v>
      </c>
    </row>
    <row r="3129" spans="1:5">
      <c r="A3129" s="371">
        <v>85</v>
      </c>
      <c r="B3129" s="371" t="s">
        <v>105</v>
      </c>
      <c r="C3129" s="371">
        <v>2024</v>
      </c>
      <c r="D3129" s="371" t="s">
        <v>20</v>
      </c>
      <c r="E3129" s="371">
        <v>24</v>
      </c>
    </row>
    <row r="3130" spans="1:5">
      <c r="A3130" s="371">
        <v>86</v>
      </c>
      <c r="B3130" s="371" t="s">
        <v>106</v>
      </c>
      <c r="C3130" s="371">
        <v>2024</v>
      </c>
      <c r="D3130" s="371" t="s">
        <v>20</v>
      </c>
      <c r="E3130" s="371">
        <v>29</v>
      </c>
    </row>
    <row r="3131" spans="1:5">
      <c r="A3131" s="371">
        <v>88</v>
      </c>
      <c r="B3131" s="371" t="s">
        <v>107</v>
      </c>
      <c r="C3131" s="371">
        <v>2024</v>
      </c>
      <c r="D3131" s="371" t="s">
        <v>20</v>
      </c>
      <c r="E3131" s="371">
        <v>28</v>
      </c>
    </row>
    <row r="3132" spans="1:5">
      <c r="A3132" s="371">
        <v>91</v>
      </c>
      <c r="B3132" s="371" t="s">
        <v>108</v>
      </c>
      <c r="C3132" s="371">
        <v>2024</v>
      </c>
      <c r="D3132" s="371" t="s">
        <v>20</v>
      </c>
      <c r="E3132" s="371">
        <v>31</v>
      </c>
    </row>
    <row r="3133" spans="1:5">
      <c r="A3133" s="371">
        <v>94</v>
      </c>
      <c r="B3133" s="371" t="s">
        <v>109</v>
      </c>
      <c r="C3133" s="371">
        <v>2024</v>
      </c>
      <c r="D3133" s="371" t="s">
        <v>20</v>
      </c>
      <c r="E3133" s="371">
        <v>26</v>
      </c>
    </row>
    <row r="3134" spans="1:5">
      <c r="A3134" s="371">
        <v>95</v>
      </c>
      <c r="B3134" s="371" t="s">
        <v>110</v>
      </c>
      <c r="C3134" s="371">
        <v>2024</v>
      </c>
      <c r="D3134" s="371" t="s">
        <v>20</v>
      </c>
      <c r="E3134" s="371">
        <v>30</v>
      </c>
    </row>
    <row r="3135" spans="1:5">
      <c r="A3135" s="371">
        <v>97</v>
      </c>
      <c r="B3135" s="371" t="s">
        <v>111</v>
      </c>
      <c r="C3135" s="371">
        <v>2024</v>
      </c>
      <c r="D3135" s="371" t="s">
        <v>20</v>
      </c>
      <c r="E3135" s="371">
        <v>32</v>
      </c>
    </row>
    <row r="3136" spans="1:5">
      <c r="A3136" s="371">
        <v>99</v>
      </c>
      <c r="B3136" s="371" t="s">
        <v>112</v>
      </c>
      <c r="C3136" s="371">
        <v>2024</v>
      </c>
      <c r="D3136" s="371" t="s">
        <v>20</v>
      </c>
      <c r="E3136" s="371">
        <v>33</v>
      </c>
    </row>
    <row r="3137" spans="1:5">
      <c r="A3137" s="371">
        <v>5</v>
      </c>
      <c r="B3137" s="371" t="s">
        <v>79</v>
      </c>
      <c r="C3137" s="371">
        <v>2023</v>
      </c>
      <c r="D3137" s="371" t="s">
        <v>20</v>
      </c>
      <c r="E3137" s="371">
        <v>8</v>
      </c>
    </row>
    <row r="3138" spans="1:5">
      <c r="A3138" s="371">
        <v>8</v>
      </c>
      <c r="B3138" s="371" t="s">
        <v>81</v>
      </c>
      <c r="C3138" s="371">
        <v>2023</v>
      </c>
      <c r="D3138" s="371" t="s">
        <v>20</v>
      </c>
      <c r="E3138" s="371">
        <v>2</v>
      </c>
    </row>
    <row r="3139" spans="1:5">
      <c r="A3139" s="371">
        <v>11</v>
      </c>
      <c r="B3139" s="371" t="s">
        <v>82</v>
      </c>
      <c r="C3139" s="371">
        <v>2023</v>
      </c>
      <c r="D3139" s="371" t="s">
        <v>20</v>
      </c>
      <c r="E3139" s="371">
        <v>1</v>
      </c>
    </row>
    <row r="3140" spans="1:5">
      <c r="A3140" s="371">
        <v>13</v>
      </c>
      <c r="B3140" s="371" t="s">
        <v>83</v>
      </c>
      <c r="C3140" s="371">
        <v>2023</v>
      </c>
      <c r="D3140" s="371" t="s">
        <v>20</v>
      </c>
      <c r="E3140" s="371">
        <v>11</v>
      </c>
    </row>
    <row r="3141" spans="1:5">
      <c r="A3141" s="371">
        <v>15</v>
      </c>
      <c r="B3141" s="371" t="s">
        <v>84</v>
      </c>
      <c r="C3141" s="371">
        <v>2023</v>
      </c>
      <c r="D3141" s="371" t="s">
        <v>20</v>
      </c>
      <c r="E3141" s="371">
        <v>13</v>
      </c>
    </row>
    <row r="3142" spans="1:5">
      <c r="A3142" s="371">
        <v>17</v>
      </c>
      <c r="B3142" s="371" t="s">
        <v>85</v>
      </c>
      <c r="C3142" s="371">
        <v>2023</v>
      </c>
      <c r="D3142" s="371" t="s">
        <v>20</v>
      </c>
      <c r="E3142" s="371">
        <v>3</v>
      </c>
    </row>
    <row r="3143" spans="1:5">
      <c r="A3143" s="371">
        <v>18</v>
      </c>
      <c r="B3143" s="371" t="s">
        <v>86</v>
      </c>
      <c r="C3143" s="371">
        <v>2023</v>
      </c>
      <c r="D3143" s="371" t="s">
        <v>20</v>
      </c>
      <c r="E3143" s="371">
        <v>24</v>
      </c>
    </row>
    <row r="3144" spans="1:5">
      <c r="A3144" s="371">
        <v>19</v>
      </c>
      <c r="B3144" s="371" t="s">
        <v>87</v>
      </c>
      <c r="C3144" s="371">
        <v>2023</v>
      </c>
      <c r="D3144" s="371" t="s">
        <v>20</v>
      </c>
      <c r="E3144" s="371">
        <v>10</v>
      </c>
    </row>
    <row r="3145" spans="1:5">
      <c r="A3145" s="371">
        <v>20</v>
      </c>
      <c r="B3145" s="371" t="s">
        <v>88</v>
      </c>
      <c r="C3145" s="371">
        <v>2023</v>
      </c>
      <c r="D3145" s="371" t="s">
        <v>20</v>
      </c>
      <c r="E3145" s="371">
        <v>19</v>
      </c>
    </row>
    <row r="3146" spans="1:5">
      <c r="A3146" s="371">
        <v>23</v>
      </c>
      <c r="B3146" s="371" t="s">
        <v>89</v>
      </c>
      <c r="C3146" s="371">
        <v>2023</v>
      </c>
      <c r="D3146" s="371" t="s">
        <v>20</v>
      </c>
      <c r="E3146" s="371">
        <v>14</v>
      </c>
    </row>
    <row r="3147" spans="1:5">
      <c r="A3147" s="371">
        <v>25</v>
      </c>
      <c r="B3147" s="371" t="s">
        <v>90</v>
      </c>
      <c r="C3147" s="371">
        <v>2023</v>
      </c>
      <c r="D3147" s="371" t="s">
        <v>20</v>
      </c>
      <c r="E3147" s="371">
        <v>22</v>
      </c>
    </row>
    <row r="3148" spans="1:5">
      <c r="A3148" s="371">
        <v>27</v>
      </c>
      <c r="B3148" s="371" t="s">
        <v>91</v>
      </c>
      <c r="C3148" s="371">
        <v>2023</v>
      </c>
      <c r="D3148" s="371" t="s">
        <v>20</v>
      </c>
      <c r="E3148" s="371">
        <v>15</v>
      </c>
    </row>
    <row r="3149" spans="1:5">
      <c r="A3149" s="371">
        <v>41</v>
      </c>
      <c r="B3149" s="371" t="s">
        <v>92</v>
      </c>
      <c r="C3149" s="371">
        <v>2023</v>
      </c>
      <c r="D3149" s="371" t="s">
        <v>20</v>
      </c>
      <c r="E3149" s="371">
        <v>16</v>
      </c>
    </row>
    <row r="3150" spans="1:5">
      <c r="A3150" s="371">
        <v>44</v>
      </c>
      <c r="B3150" s="371" t="s">
        <v>93</v>
      </c>
      <c r="C3150" s="371">
        <v>2023</v>
      </c>
      <c r="D3150" s="371" t="s">
        <v>20</v>
      </c>
      <c r="E3150" s="371">
        <v>25</v>
      </c>
    </row>
    <row r="3151" spans="1:5">
      <c r="A3151" s="371">
        <v>47</v>
      </c>
      <c r="B3151" s="371" t="s">
        <v>94</v>
      </c>
      <c r="C3151" s="371">
        <v>2023</v>
      </c>
      <c r="D3151" s="371" t="s">
        <v>20</v>
      </c>
      <c r="E3151" s="371">
        <v>18</v>
      </c>
    </row>
    <row r="3152" spans="1:5">
      <c r="A3152" s="371">
        <v>50</v>
      </c>
      <c r="B3152" s="371" t="s">
        <v>95</v>
      </c>
      <c r="C3152" s="371">
        <v>2023</v>
      </c>
      <c r="D3152" s="371" t="s">
        <v>20</v>
      </c>
      <c r="E3152" s="371">
        <v>20</v>
      </c>
    </row>
    <row r="3153" spans="1:5">
      <c r="A3153" s="371">
        <v>52</v>
      </c>
      <c r="B3153" s="371" t="s">
        <v>96</v>
      </c>
      <c r="C3153" s="371">
        <v>2023</v>
      </c>
      <c r="D3153" s="371" t="s">
        <v>20</v>
      </c>
      <c r="E3153" s="371">
        <v>12</v>
      </c>
    </row>
    <row r="3154" spans="1:5">
      <c r="A3154" s="371">
        <v>54</v>
      </c>
      <c r="B3154" s="371" t="s">
        <v>97</v>
      </c>
      <c r="C3154" s="371">
        <v>2023</v>
      </c>
      <c r="D3154" s="371" t="s">
        <v>20</v>
      </c>
      <c r="E3154" s="371">
        <v>9</v>
      </c>
    </row>
    <row r="3155" spans="1:5">
      <c r="A3155" s="371">
        <v>63</v>
      </c>
      <c r="B3155" s="371" t="s">
        <v>98</v>
      </c>
      <c r="C3155" s="371">
        <v>2023</v>
      </c>
      <c r="D3155" s="371" t="s">
        <v>20</v>
      </c>
      <c r="E3155" s="371">
        <v>6</v>
      </c>
    </row>
    <row r="3156" spans="1:5">
      <c r="A3156" s="371">
        <v>66</v>
      </c>
      <c r="B3156" s="371" t="s">
        <v>99</v>
      </c>
      <c r="C3156" s="371">
        <v>2023</v>
      </c>
      <c r="D3156" s="371" t="s">
        <v>20</v>
      </c>
      <c r="E3156" s="371">
        <v>4</v>
      </c>
    </row>
    <row r="3157" spans="1:5">
      <c r="A3157" s="371">
        <v>68</v>
      </c>
      <c r="B3157" s="371" t="s">
        <v>100</v>
      </c>
      <c r="C3157" s="371">
        <v>2023</v>
      </c>
      <c r="D3157" s="371" t="s">
        <v>20</v>
      </c>
      <c r="E3157" s="371">
        <v>7</v>
      </c>
    </row>
    <row r="3158" spans="1:5">
      <c r="A3158" s="371">
        <v>70</v>
      </c>
      <c r="B3158" s="371" t="s">
        <v>101</v>
      </c>
      <c r="C3158" s="371">
        <v>2023</v>
      </c>
      <c r="D3158" s="371" t="s">
        <v>20</v>
      </c>
      <c r="E3158" s="371">
        <v>21</v>
      </c>
    </row>
    <row r="3159" spans="1:5">
      <c r="A3159" s="371">
        <v>73</v>
      </c>
      <c r="B3159" s="371" t="s">
        <v>102</v>
      </c>
      <c r="C3159" s="371">
        <v>2023</v>
      </c>
      <c r="D3159" s="371" t="s">
        <v>20</v>
      </c>
      <c r="E3159" s="371">
        <v>17</v>
      </c>
    </row>
    <row r="3160" spans="1:5">
      <c r="A3160" s="371">
        <v>76</v>
      </c>
      <c r="B3160" s="371" t="s">
        <v>103</v>
      </c>
      <c r="C3160" s="371">
        <v>2023</v>
      </c>
      <c r="D3160" s="371" t="s">
        <v>20</v>
      </c>
      <c r="E3160" s="371">
        <v>5</v>
      </c>
    </row>
    <row r="3161" spans="1:5">
      <c r="A3161" s="371">
        <v>81</v>
      </c>
      <c r="B3161" s="371" t="s">
        <v>104</v>
      </c>
      <c r="C3161" s="371">
        <v>2023</v>
      </c>
      <c r="D3161" s="371" t="s">
        <v>20</v>
      </c>
      <c r="E3161" s="371">
        <v>26</v>
      </c>
    </row>
    <row r="3162" spans="1:5">
      <c r="A3162" s="371">
        <v>85</v>
      </c>
      <c r="B3162" s="371" t="s">
        <v>105</v>
      </c>
      <c r="C3162" s="371">
        <v>2023</v>
      </c>
      <c r="D3162" s="371" t="s">
        <v>20</v>
      </c>
      <c r="E3162" s="371">
        <v>23</v>
      </c>
    </row>
    <row r="3163" spans="1:5">
      <c r="A3163" s="371">
        <v>86</v>
      </c>
      <c r="B3163" s="371" t="s">
        <v>106</v>
      </c>
      <c r="C3163" s="371">
        <v>2023</v>
      </c>
      <c r="D3163" s="371" t="s">
        <v>20</v>
      </c>
      <c r="E3163" s="371">
        <v>27</v>
      </c>
    </row>
    <row r="3164" spans="1:5">
      <c r="A3164" s="371">
        <v>88</v>
      </c>
      <c r="B3164" s="371" t="s">
        <v>107</v>
      </c>
      <c r="C3164" s="371">
        <v>2023</v>
      </c>
      <c r="D3164" s="371" t="s">
        <v>20</v>
      </c>
      <c r="E3164" s="371">
        <v>28</v>
      </c>
    </row>
    <row r="3165" spans="1:5">
      <c r="A3165" s="371">
        <v>91</v>
      </c>
      <c r="B3165" s="371" t="s">
        <v>108</v>
      </c>
      <c r="C3165" s="371">
        <v>2023</v>
      </c>
      <c r="D3165" s="371" t="s">
        <v>20</v>
      </c>
      <c r="E3165" s="371">
        <v>30</v>
      </c>
    </row>
    <row r="3166" spans="1:5">
      <c r="A3166" s="371">
        <v>94</v>
      </c>
      <c r="B3166" s="371" t="s">
        <v>109</v>
      </c>
      <c r="C3166" s="371">
        <v>2023</v>
      </c>
      <c r="D3166" s="371" t="s">
        <v>20</v>
      </c>
      <c r="E3166" s="371">
        <v>33</v>
      </c>
    </row>
    <row r="3167" spans="1:5">
      <c r="A3167" s="371">
        <v>95</v>
      </c>
      <c r="B3167" s="371" t="s">
        <v>110</v>
      </c>
      <c r="C3167" s="371">
        <v>2023</v>
      </c>
      <c r="D3167" s="371" t="s">
        <v>20</v>
      </c>
      <c r="E3167" s="371">
        <v>31</v>
      </c>
    </row>
    <row r="3168" spans="1:5">
      <c r="A3168" s="371">
        <v>97</v>
      </c>
      <c r="B3168" s="371" t="s">
        <v>111</v>
      </c>
      <c r="C3168" s="371">
        <v>2023</v>
      </c>
      <c r="D3168" s="371" t="s">
        <v>20</v>
      </c>
      <c r="E3168" s="371">
        <v>29</v>
      </c>
    </row>
    <row r="3169" spans="1:5">
      <c r="A3169" s="371">
        <v>99</v>
      </c>
      <c r="B3169" s="371" t="s">
        <v>112</v>
      </c>
      <c r="C3169" s="371">
        <v>2023</v>
      </c>
      <c r="D3169" s="371" t="s">
        <v>20</v>
      </c>
      <c r="E3169" s="371">
        <v>32</v>
      </c>
    </row>
    <row r="3170" spans="1:5">
      <c r="A3170" s="371">
        <v>5</v>
      </c>
      <c r="B3170" s="371" t="s">
        <v>79</v>
      </c>
      <c r="C3170" s="371">
        <v>2024</v>
      </c>
      <c r="D3170" s="371" t="s">
        <v>21</v>
      </c>
      <c r="E3170" s="371">
        <v>7</v>
      </c>
    </row>
    <row r="3171" spans="1:5">
      <c r="A3171" s="371">
        <v>8</v>
      </c>
      <c r="B3171" s="371" t="s">
        <v>81</v>
      </c>
      <c r="C3171" s="371">
        <v>2024</v>
      </c>
      <c r="D3171" s="371" t="s">
        <v>21</v>
      </c>
      <c r="E3171" s="371">
        <v>4</v>
      </c>
    </row>
    <row r="3172" spans="1:5">
      <c r="A3172" s="371">
        <v>11</v>
      </c>
      <c r="B3172" s="371" t="s">
        <v>82</v>
      </c>
      <c r="C3172" s="371">
        <v>2024</v>
      </c>
      <c r="D3172" s="371" t="s">
        <v>21</v>
      </c>
      <c r="E3172" s="371">
        <v>3</v>
      </c>
    </row>
    <row r="3173" spans="1:5">
      <c r="A3173" s="371">
        <v>13</v>
      </c>
      <c r="B3173" s="371" t="s">
        <v>83</v>
      </c>
      <c r="C3173" s="371">
        <v>2024</v>
      </c>
      <c r="D3173" s="371" t="s">
        <v>21</v>
      </c>
      <c r="E3173" s="371">
        <v>12</v>
      </c>
    </row>
    <row r="3174" spans="1:5">
      <c r="A3174" s="371">
        <v>15</v>
      </c>
      <c r="B3174" s="371" t="s">
        <v>84</v>
      </c>
      <c r="C3174" s="371">
        <v>2024</v>
      </c>
      <c r="D3174" s="371" t="s">
        <v>21</v>
      </c>
      <c r="E3174" s="371">
        <v>8</v>
      </c>
    </row>
    <row r="3175" spans="1:5">
      <c r="A3175" s="371">
        <v>17</v>
      </c>
      <c r="B3175" s="371" t="s">
        <v>85</v>
      </c>
      <c r="C3175" s="371">
        <v>2024</v>
      </c>
      <c r="D3175" s="371" t="s">
        <v>21</v>
      </c>
      <c r="E3175" s="371">
        <v>2</v>
      </c>
    </row>
    <row r="3176" spans="1:5">
      <c r="A3176" s="371">
        <v>18</v>
      </c>
      <c r="B3176" s="371" t="s">
        <v>86</v>
      </c>
      <c r="C3176" s="371">
        <v>2024</v>
      </c>
      <c r="D3176" s="371" t="s">
        <v>21</v>
      </c>
      <c r="E3176" s="371">
        <v>20</v>
      </c>
    </row>
    <row r="3177" spans="1:5">
      <c r="A3177" s="371">
        <v>19</v>
      </c>
      <c r="B3177" s="371" t="s">
        <v>87</v>
      </c>
      <c r="C3177" s="371">
        <v>2024</v>
      </c>
      <c r="D3177" s="371" t="s">
        <v>21</v>
      </c>
      <c r="E3177" s="371">
        <v>15</v>
      </c>
    </row>
    <row r="3178" spans="1:5">
      <c r="A3178" s="371">
        <v>20</v>
      </c>
      <c r="B3178" s="371" t="s">
        <v>88</v>
      </c>
      <c r="C3178" s="371">
        <v>2024</v>
      </c>
      <c r="D3178" s="371" t="s">
        <v>21</v>
      </c>
      <c r="E3178" s="371">
        <v>26</v>
      </c>
    </row>
    <row r="3179" spans="1:5">
      <c r="A3179" s="371">
        <v>23</v>
      </c>
      <c r="B3179" s="371" t="s">
        <v>89</v>
      </c>
      <c r="C3179" s="371">
        <v>2024</v>
      </c>
      <c r="D3179" s="371" t="s">
        <v>21</v>
      </c>
      <c r="E3179" s="371">
        <v>5</v>
      </c>
    </row>
    <row r="3180" spans="1:5">
      <c r="A3180" s="371">
        <v>25</v>
      </c>
      <c r="B3180" s="371" t="s">
        <v>90</v>
      </c>
      <c r="C3180" s="371">
        <v>2024</v>
      </c>
      <c r="D3180" s="371" t="s">
        <v>21</v>
      </c>
      <c r="E3180" s="371">
        <v>11</v>
      </c>
    </row>
    <row r="3181" spans="1:5">
      <c r="A3181" s="371">
        <v>27</v>
      </c>
      <c r="B3181" s="371" t="s">
        <v>91</v>
      </c>
      <c r="C3181" s="371">
        <v>2024</v>
      </c>
      <c r="D3181" s="371" t="s">
        <v>21</v>
      </c>
      <c r="E3181" s="371">
        <v>25</v>
      </c>
    </row>
    <row r="3182" spans="1:5">
      <c r="A3182" s="371">
        <v>41</v>
      </c>
      <c r="B3182" s="371" t="s">
        <v>92</v>
      </c>
      <c r="C3182" s="371">
        <v>2024</v>
      </c>
      <c r="D3182" s="371" t="s">
        <v>21</v>
      </c>
      <c r="E3182" s="371">
        <v>18</v>
      </c>
    </row>
    <row r="3183" spans="1:5">
      <c r="A3183" s="371">
        <v>44</v>
      </c>
      <c r="B3183" s="371" t="s">
        <v>93</v>
      </c>
      <c r="C3183" s="371">
        <v>2024</v>
      </c>
      <c r="D3183" s="371" t="s">
        <v>21</v>
      </c>
      <c r="E3183" s="371">
        <v>24</v>
      </c>
    </row>
    <row r="3184" spans="1:5">
      <c r="A3184" s="371">
        <v>47</v>
      </c>
      <c r="B3184" s="371" t="s">
        <v>94</v>
      </c>
      <c r="C3184" s="371">
        <v>2024</v>
      </c>
      <c r="D3184" s="371" t="s">
        <v>21</v>
      </c>
      <c r="E3184" s="371">
        <v>22</v>
      </c>
    </row>
    <row r="3185" spans="1:5">
      <c r="A3185" s="371">
        <v>50</v>
      </c>
      <c r="B3185" s="371" t="s">
        <v>95</v>
      </c>
      <c r="C3185" s="371">
        <v>2024</v>
      </c>
      <c r="D3185" s="371" t="s">
        <v>21</v>
      </c>
      <c r="E3185" s="371">
        <v>17</v>
      </c>
    </row>
    <row r="3186" spans="1:5">
      <c r="A3186" s="371">
        <v>52</v>
      </c>
      <c r="B3186" s="371" t="s">
        <v>96</v>
      </c>
      <c r="C3186" s="371">
        <v>2024</v>
      </c>
      <c r="D3186" s="371" t="s">
        <v>21</v>
      </c>
      <c r="E3186" s="371">
        <v>16</v>
      </c>
    </row>
    <row r="3187" spans="1:5">
      <c r="A3187" s="371">
        <v>54</v>
      </c>
      <c r="B3187" s="371" t="s">
        <v>97</v>
      </c>
      <c r="C3187" s="371">
        <v>2024</v>
      </c>
      <c r="D3187" s="371" t="s">
        <v>21</v>
      </c>
      <c r="E3187" s="371">
        <v>10</v>
      </c>
    </row>
    <row r="3188" spans="1:5">
      <c r="A3188" s="371">
        <v>63</v>
      </c>
      <c r="B3188" s="371" t="s">
        <v>98</v>
      </c>
      <c r="C3188" s="371">
        <v>2024</v>
      </c>
      <c r="D3188" s="371" t="s">
        <v>21</v>
      </c>
      <c r="E3188" s="371">
        <v>19</v>
      </c>
    </row>
    <row r="3189" spans="1:5">
      <c r="A3189" s="371">
        <v>66</v>
      </c>
      <c r="B3189" s="371" t="s">
        <v>99</v>
      </c>
      <c r="C3189" s="371">
        <v>2024</v>
      </c>
      <c r="D3189" s="371" t="s">
        <v>21</v>
      </c>
      <c r="E3189" s="371">
        <v>6</v>
      </c>
    </row>
    <row r="3190" spans="1:5">
      <c r="A3190" s="371">
        <v>68</v>
      </c>
      <c r="B3190" s="371" t="s">
        <v>100</v>
      </c>
      <c r="C3190" s="371">
        <v>2024</v>
      </c>
      <c r="D3190" s="371" t="s">
        <v>21</v>
      </c>
      <c r="E3190" s="371">
        <v>9</v>
      </c>
    </row>
    <row r="3191" spans="1:5">
      <c r="A3191" s="371">
        <v>70</v>
      </c>
      <c r="B3191" s="371" t="s">
        <v>101</v>
      </c>
      <c r="C3191" s="371">
        <v>2024</v>
      </c>
      <c r="D3191" s="371" t="s">
        <v>21</v>
      </c>
      <c r="E3191" s="371">
        <v>21</v>
      </c>
    </row>
    <row r="3192" spans="1:5">
      <c r="A3192" s="371">
        <v>73</v>
      </c>
      <c r="B3192" s="371" t="s">
        <v>102</v>
      </c>
      <c r="C3192" s="371">
        <v>2024</v>
      </c>
      <c r="D3192" s="371" t="s">
        <v>21</v>
      </c>
      <c r="E3192" s="371">
        <v>14</v>
      </c>
    </row>
    <row r="3193" spans="1:5">
      <c r="A3193" s="371">
        <v>76</v>
      </c>
      <c r="B3193" s="371" t="s">
        <v>103</v>
      </c>
      <c r="C3193" s="371">
        <v>2024</v>
      </c>
      <c r="D3193" s="371" t="s">
        <v>21</v>
      </c>
      <c r="E3193" s="371">
        <v>1</v>
      </c>
    </row>
    <row r="3194" spans="1:5">
      <c r="A3194" s="371">
        <v>81</v>
      </c>
      <c r="B3194" s="371" t="s">
        <v>104</v>
      </c>
      <c r="C3194" s="371">
        <v>2024</v>
      </c>
      <c r="D3194" s="371" t="s">
        <v>21</v>
      </c>
      <c r="E3194" s="371">
        <v>33</v>
      </c>
    </row>
    <row r="3195" spans="1:5">
      <c r="A3195" s="371">
        <v>85</v>
      </c>
      <c r="B3195" s="371" t="s">
        <v>105</v>
      </c>
      <c r="C3195" s="371">
        <v>2024</v>
      </c>
      <c r="D3195" s="371" t="s">
        <v>21</v>
      </c>
      <c r="E3195" s="371">
        <v>13</v>
      </c>
    </row>
    <row r="3196" spans="1:5">
      <c r="A3196" s="371">
        <v>86</v>
      </c>
      <c r="B3196" s="371" t="s">
        <v>106</v>
      </c>
      <c r="C3196" s="371">
        <v>2024</v>
      </c>
      <c r="D3196" s="371" t="s">
        <v>21</v>
      </c>
      <c r="E3196" s="371">
        <v>23</v>
      </c>
    </row>
    <row r="3197" spans="1:5">
      <c r="A3197" s="371">
        <v>88</v>
      </c>
      <c r="B3197" s="371" t="s">
        <v>107</v>
      </c>
      <c r="C3197" s="371">
        <v>2024</v>
      </c>
      <c r="D3197" s="371" t="s">
        <v>21</v>
      </c>
      <c r="E3197" s="371">
        <v>27</v>
      </c>
    </row>
    <row r="3198" spans="1:5">
      <c r="A3198" s="371">
        <v>91</v>
      </c>
      <c r="B3198" s="371" t="s">
        <v>108</v>
      </c>
      <c r="C3198" s="371">
        <v>2024</v>
      </c>
      <c r="D3198" s="371" t="s">
        <v>21</v>
      </c>
      <c r="E3198" s="371">
        <v>29</v>
      </c>
    </row>
    <row r="3199" spans="1:5">
      <c r="A3199" s="371">
        <v>94</v>
      </c>
      <c r="B3199" s="371" t="s">
        <v>109</v>
      </c>
      <c r="C3199" s="371">
        <v>2024</v>
      </c>
      <c r="D3199" s="371" t="s">
        <v>21</v>
      </c>
      <c r="E3199" s="371">
        <v>28</v>
      </c>
    </row>
    <row r="3200" spans="1:5">
      <c r="A3200" s="371">
        <v>95</v>
      </c>
      <c r="B3200" s="371" t="s">
        <v>110</v>
      </c>
      <c r="C3200" s="371">
        <v>2024</v>
      </c>
      <c r="D3200" s="371" t="s">
        <v>21</v>
      </c>
      <c r="E3200" s="371">
        <v>31</v>
      </c>
    </row>
    <row r="3201" spans="1:5">
      <c r="A3201" s="371">
        <v>97</v>
      </c>
      <c r="B3201" s="371" t="s">
        <v>111</v>
      </c>
      <c r="C3201" s="371">
        <v>2024</v>
      </c>
      <c r="D3201" s="371" t="s">
        <v>21</v>
      </c>
      <c r="E3201" s="371">
        <v>32</v>
      </c>
    </row>
    <row r="3202" spans="1:5">
      <c r="A3202" s="371">
        <v>99</v>
      </c>
      <c r="B3202" s="371" t="s">
        <v>112</v>
      </c>
      <c r="C3202" s="371">
        <v>2024</v>
      </c>
      <c r="D3202" s="371" t="s">
        <v>21</v>
      </c>
      <c r="E3202" s="371">
        <v>30</v>
      </c>
    </row>
    <row r="3203" spans="1:5">
      <c r="A3203" s="371">
        <v>5</v>
      </c>
      <c r="B3203" s="371" t="s">
        <v>79</v>
      </c>
      <c r="C3203" s="371">
        <v>2023</v>
      </c>
      <c r="D3203" s="371" t="s">
        <v>21</v>
      </c>
      <c r="E3203" s="371">
        <v>6</v>
      </c>
    </row>
    <row r="3204" spans="1:5">
      <c r="A3204" s="371">
        <v>8</v>
      </c>
      <c r="B3204" s="371" t="s">
        <v>81</v>
      </c>
      <c r="C3204" s="371">
        <v>2023</v>
      </c>
      <c r="D3204" s="371" t="s">
        <v>21</v>
      </c>
      <c r="E3204" s="371">
        <v>9</v>
      </c>
    </row>
    <row r="3205" spans="1:5">
      <c r="A3205" s="371">
        <v>11</v>
      </c>
      <c r="B3205" s="371" t="s">
        <v>82</v>
      </c>
      <c r="C3205" s="371">
        <v>2023</v>
      </c>
      <c r="D3205" s="371" t="s">
        <v>21</v>
      </c>
      <c r="E3205" s="371">
        <v>4</v>
      </c>
    </row>
    <row r="3206" spans="1:5">
      <c r="A3206" s="371">
        <v>13</v>
      </c>
      <c r="B3206" s="371" t="s">
        <v>83</v>
      </c>
      <c r="C3206" s="371">
        <v>2023</v>
      </c>
      <c r="D3206" s="371" t="s">
        <v>21</v>
      </c>
      <c r="E3206" s="371">
        <v>12</v>
      </c>
    </row>
    <row r="3207" spans="1:5">
      <c r="A3207" s="371">
        <v>15</v>
      </c>
      <c r="B3207" s="371" t="s">
        <v>84</v>
      </c>
      <c r="C3207" s="371">
        <v>2023</v>
      </c>
      <c r="D3207" s="371" t="s">
        <v>21</v>
      </c>
      <c r="E3207" s="371">
        <v>10</v>
      </c>
    </row>
    <row r="3208" spans="1:5">
      <c r="A3208" s="371">
        <v>17</v>
      </c>
      <c r="B3208" s="371" t="s">
        <v>85</v>
      </c>
      <c r="C3208" s="371">
        <v>2023</v>
      </c>
      <c r="D3208" s="371" t="s">
        <v>21</v>
      </c>
      <c r="E3208" s="371">
        <v>5</v>
      </c>
    </row>
    <row r="3209" spans="1:5">
      <c r="A3209" s="371">
        <v>18</v>
      </c>
      <c r="B3209" s="371" t="s">
        <v>86</v>
      </c>
      <c r="C3209" s="371">
        <v>2023</v>
      </c>
      <c r="D3209" s="371" t="s">
        <v>21</v>
      </c>
      <c r="E3209" s="371">
        <v>25</v>
      </c>
    </row>
    <row r="3210" spans="1:5">
      <c r="A3210" s="371">
        <v>19</v>
      </c>
      <c r="B3210" s="371" t="s">
        <v>87</v>
      </c>
      <c r="C3210" s="371">
        <v>2023</v>
      </c>
      <c r="D3210" s="371" t="s">
        <v>21</v>
      </c>
      <c r="E3210" s="371">
        <v>15</v>
      </c>
    </row>
    <row r="3211" spans="1:5">
      <c r="A3211" s="371">
        <v>20</v>
      </c>
      <c r="B3211" s="371" t="s">
        <v>88</v>
      </c>
      <c r="C3211" s="371">
        <v>2023</v>
      </c>
      <c r="D3211" s="371" t="s">
        <v>21</v>
      </c>
      <c r="E3211" s="371">
        <v>27</v>
      </c>
    </row>
    <row r="3212" spans="1:5">
      <c r="A3212" s="371">
        <v>23</v>
      </c>
      <c r="B3212" s="371" t="s">
        <v>89</v>
      </c>
      <c r="C3212" s="371">
        <v>2023</v>
      </c>
      <c r="D3212" s="371" t="s">
        <v>21</v>
      </c>
      <c r="E3212" s="371">
        <v>2</v>
      </c>
    </row>
    <row r="3213" spans="1:5">
      <c r="A3213" s="371">
        <v>25</v>
      </c>
      <c r="B3213" s="371" t="s">
        <v>90</v>
      </c>
      <c r="C3213" s="371">
        <v>2023</v>
      </c>
      <c r="D3213" s="371" t="s">
        <v>21</v>
      </c>
      <c r="E3213" s="371">
        <v>13</v>
      </c>
    </row>
    <row r="3214" spans="1:5">
      <c r="A3214" s="371">
        <v>27</v>
      </c>
      <c r="B3214" s="371" t="s">
        <v>91</v>
      </c>
      <c r="C3214" s="371">
        <v>2023</v>
      </c>
      <c r="D3214" s="371" t="s">
        <v>21</v>
      </c>
      <c r="E3214" s="371">
        <v>28</v>
      </c>
    </row>
    <row r="3215" spans="1:5">
      <c r="A3215" s="371">
        <v>41</v>
      </c>
      <c r="B3215" s="371" t="s">
        <v>92</v>
      </c>
      <c r="C3215" s="371">
        <v>2023</v>
      </c>
      <c r="D3215" s="371" t="s">
        <v>21</v>
      </c>
      <c r="E3215" s="371">
        <v>17</v>
      </c>
    </row>
    <row r="3216" spans="1:5">
      <c r="A3216" s="371">
        <v>44</v>
      </c>
      <c r="B3216" s="371" t="s">
        <v>93</v>
      </c>
      <c r="C3216" s="371">
        <v>2023</v>
      </c>
      <c r="D3216" s="371" t="s">
        <v>21</v>
      </c>
      <c r="E3216" s="371">
        <v>26</v>
      </c>
    </row>
    <row r="3217" spans="1:5">
      <c r="A3217" s="371">
        <v>47</v>
      </c>
      <c r="B3217" s="371" t="s">
        <v>94</v>
      </c>
      <c r="C3217" s="371">
        <v>2023</v>
      </c>
      <c r="D3217" s="371" t="s">
        <v>21</v>
      </c>
      <c r="E3217" s="371">
        <v>21</v>
      </c>
    </row>
    <row r="3218" spans="1:5">
      <c r="A3218" s="371">
        <v>50</v>
      </c>
      <c r="B3218" s="371" t="s">
        <v>95</v>
      </c>
      <c r="C3218" s="371">
        <v>2023</v>
      </c>
      <c r="D3218" s="371" t="s">
        <v>21</v>
      </c>
      <c r="E3218" s="371">
        <v>22</v>
      </c>
    </row>
    <row r="3219" spans="1:5">
      <c r="A3219" s="371">
        <v>52</v>
      </c>
      <c r="B3219" s="371" t="s">
        <v>96</v>
      </c>
      <c r="C3219" s="371">
        <v>2023</v>
      </c>
      <c r="D3219" s="371" t="s">
        <v>21</v>
      </c>
      <c r="E3219" s="371">
        <v>24</v>
      </c>
    </row>
    <row r="3220" spans="1:5">
      <c r="A3220" s="371">
        <v>54</v>
      </c>
      <c r="B3220" s="371" t="s">
        <v>97</v>
      </c>
      <c r="C3220" s="371">
        <v>2023</v>
      </c>
      <c r="D3220" s="371" t="s">
        <v>21</v>
      </c>
      <c r="E3220" s="371">
        <v>18</v>
      </c>
    </row>
    <row r="3221" spans="1:5">
      <c r="A3221" s="371">
        <v>63</v>
      </c>
      <c r="B3221" s="371" t="s">
        <v>98</v>
      </c>
      <c r="C3221" s="371">
        <v>2023</v>
      </c>
      <c r="D3221" s="371" t="s">
        <v>21</v>
      </c>
      <c r="E3221" s="371">
        <v>14</v>
      </c>
    </row>
    <row r="3222" spans="1:5">
      <c r="A3222" s="371">
        <v>66</v>
      </c>
      <c r="B3222" s="371" t="s">
        <v>99</v>
      </c>
      <c r="C3222" s="371">
        <v>2023</v>
      </c>
      <c r="D3222" s="371" t="s">
        <v>21</v>
      </c>
      <c r="E3222" s="371">
        <v>3</v>
      </c>
    </row>
    <row r="3223" spans="1:5">
      <c r="A3223" s="371">
        <v>68</v>
      </c>
      <c r="B3223" s="371" t="s">
        <v>100</v>
      </c>
      <c r="C3223" s="371">
        <v>2023</v>
      </c>
      <c r="D3223" s="371" t="s">
        <v>21</v>
      </c>
      <c r="E3223" s="371">
        <v>8</v>
      </c>
    </row>
    <row r="3224" spans="1:5">
      <c r="A3224" s="371">
        <v>70</v>
      </c>
      <c r="B3224" s="371" t="s">
        <v>101</v>
      </c>
      <c r="C3224" s="371">
        <v>2023</v>
      </c>
      <c r="D3224" s="371" t="s">
        <v>21</v>
      </c>
      <c r="E3224" s="371">
        <v>11</v>
      </c>
    </row>
    <row r="3225" spans="1:5">
      <c r="A3225" s="371">
        <v>73</v>
      </c>
      <c r="B3225" s="371" t="s">
        <v>102</v>
      </c>
      <c r="C3225" s="371">
        <v>2023</v>
      </c>
      <c r="D3225" s="371" t="s">
        <v>21</v>
      </c>
      <c r="E3225" s="371">
        <v>1</v>
      </c>
    </row>
    <row r="3226" spans="1:5">
      <c r="A3226" s="371">
        <v>76</v>
      </c>
      <c r="B3226" s="371" t="s">
        <v>103</v>
      </c>
      <c r="C3226" s="371">
        <v>2023</v>
      </c>
      <c r="D3226" s="371" t="s">
        <v>21</v>
      </c>
      <c r="E3226" s="371">
        <v>7</v>
      </c>
    </row>
    <row r="3227" spans="1:5">
      <c r="A3227" s="371">
        <v>81</v>
      </c>
      <c r="B3227" s="371" t="s">
        <v>104</v>
      </c>
      <c r="C3227" s="371">
        <v>2023</v>
      </c>
      <c r="D3227" s="371" t="s">
        <v>21</v>
      </c>
      <c r="E3227" s="371">
        <v>32</v>
      </c>
    </row>
    <row r="3228" spans="1:5">
      <c r="A3228" s="371">
        <v>85</v>
      </c>
      <c r="B3228" s="371" t="s">
        <v>105</v>
      </c>
      <c r="C3228" s="371">
        <v>2023</v>
      </c>
      <c r="D3228" s="371" t="s">
        <v>21</v>
      </c>
      <c r="E3228" s="371">
        <v>16</v>
      </c>
    </row>
    <row r="3229" spans="1:5">
      <c r="A3229" s="371">
        <v>86</v>
      </c>
      <c r="B3229" s="371" t="s">
        <v>106</v>
      </c>
      <c r="C3229" s="371">
        <v>2023</v>
      </c>
      <c r="D3229" s="371" t="s">
        <v>21</v>
      </c>
      <c r="E3229" s="371">
        <v>31</v>
      </c>
    </row>
    <row r="3230" spans="1:5">
      <c r="A3230" s="371">
        <v>88</v>
      </c>
      <c r="B3230" s="371" t="s">
        <v>107</v>
      </c>
      <c r="C3230" s="371">
        <v>2023</v>
      </c>
      <c r="D3230" s="371" t="s">
        <v>21</v>
      </c>
      <c r="E3230" s="371">
        <v>19</v>
      </c>
    </row>
    <row r="3231" spans="1:5">
      <c r="A3231" s="371">
        <v>91</v>
      </c>
      <c r="B3231" s="371" t="s">
        <v>108</v>
      </c>
      <c r="C3231" s="371">
        <v>2023</v>
      </c>
      <c r="D3231" s="371" t="s">
        <v>21</v>
      </c>
      <c r="E3231" s="371">
        <v>23</v>
      </c>
    </row>
    <row r="3232" spans="1:5">
      <c r="A3232" s="371">
        <v>94</v>
      </c>
      <c r="B3232" s="371" t="s">
        <v>109</v>
      </c>
      <c r="C3232" s="371">
        <v>2023</v>
      </c>
      <c r="D3232" s="371" t="s">
        <v>21</v>
      </c>
      <c r="E3232" s="371">
        <v>33</v>
      </c>
    </row>
    <row r="3233" spans="1:5">
      <c r="A3233" s="371">
        <v>95</v>
      </c>
      <c r="B3233" s="371" t="s">
        <v>110</v>
      </c>
      <c r="C3233" s="371">
        <v>2023</v>
      </c>
      <c r="D3233" s="371" t="s">
        <v>21</v>
      </c>
      <c r="E3233" s="371">
        <v>30</v>
      </c>
    </row>
    <row r="3234" spans="1:5">
      <c r="A3234" s="371">
        <v>97</v>
      </c>
      <c r="B3234" s="371" t="s">
        <v>111</v>
      </c>
      <c r="C3234" s="371">
        <v>2023</v>
      </c>
      <c r="D3234" s="371" t="s">
        <v>21</v>
      </c>
      <c r="E3234" s="371">
        <v>29</v>
      </c>
    </row>
    <row r="3235" spans="1:5">
      <c r="A3235" s="371">
        <v>99</v>
      </c>
      <c r="B3235" s="371" t="s">
        <v>112</v>
      </c>
      <c r="C3235" s="371">
        <v>2023</v>
      </c>
      <c r="D3235" s="371" t="s">
        <v>21</v>
      </c>
      <c r="E3235" s="371">
        <v>20</v>
      </c>
    </row>
    <row r="3236" spans="1:5">
      <c r="A3236" s="371">
        <v>5</v>
      </c>
      <c r="B3236" s="371" t="s">
        <v>79</v>
      </c>
      <c r="C3236" s="371">
        <v>2024</v>
      </c>
      <c r="D3236" s="371" t="s">
        <v>22</v>
      </c>
      <c r="E3236" s="371">
        <v>27</v>
      </c>
    </row>
    <row r="3237" spans="1:5">
      <c r="A3237" s="371">
        <v>8</v>
      </c>
      <c r="B3237" s="371" t="s">
        <v>81</v>
      </c>
      <c r="C3237" s="371">
        <v>2024</v>
      </c>
      <c r="D3237" s="371" t="s">
        <v>22</v>
      </c>
      <c r="E3237" s="371">
        <v>1</v>
      </c>
    </row>
    <row r="3238" spans="1:5">
      <c r="A3238" s="371">
        <v>11</v>
      </c>
      <c r="B3238" s="371" t="s">
        <v>82</v>
      </c>
      <c r="C3238" s="371">
        <v>2024</v>
      </c>
      <c r="D3238" s="371" t="s">
        <v>22</v>
      </c>
      <c r="E3238" s="371">
        <v>17</v>
      </c>
    </row>
    <row r="3239" spans="1:5">
      <c r="A3239" s="371">
        <v>13</v>
      </c>
      <c r="B3239" s="371" t="s">
        <v>83</v>
      </c>
      <c r="C3239" s="371">
        <v>2024</v>
      </c>
      <c r="D3239" s="371" t="s">
        <v>22</v>
      </c>
      <c r="E3239" s="371">
        <v>9</v>
      </c>
    </row>
    <row r="3240" spans="1:5">
      <c r="A3240" s="371">
        <v>15</v>
      </c>
      <c r="B3240" s="371" t="s">
        <v>84</v>
      </c>
      <c r="C3240" s="371">
        <v>2024</v>
      </c>
      <c r="D3240" s="371" t="s">
        <v>22</v>
      </c>
      <c r="E3240" s="371">
        <v>11</v>
      </c>
    </row>
    <row r="3241" spans="1:5">
      <c r="A3241" s="371">
        <v>17</v>
      </c>
      <c r="B3241" s="371" t="s">
        <v>85</v>
      </c>
      <c r="C3241" s="371">
        <v>2024</v>
      </c>
      <c r="D3241" s="371" t="s">
        <v>22</v>
      </c>
      <c r="E3241" s="371">
        <v>25</v>
      </c>
    </row>
    <row r="3242" spans="1:5">
      <c r="A3242" s="371">
        <v>18</v>
      </c>
      <c r="B3242" s="371" t="s">
        <v>86</v>
      </c>
      <c r="C3242" s="371">
        <v>2024</v>
      </c>
      <c r="D3242" s="371" t="s">
        <v>22</v>
      </c>
      <c r="E3242" s="371">
        <v>31</v>
      </c>
    </row>
    <row r="3243" spans="1:5">
      <c r="A3243" s="371">
        <v>19</v>
      </c>
      <c r="B3243" s="371" t="s">
        <v>87</v>
      </c>
      <c r="C3243" s="371">
        <v>2024</v>
      </c>
      <c r="D3243" s="371" t="s">
        <v>22</v>
      </c>
      <c r="E3243" s="371">
        <v>10</v>
      </c>
    </row>
    <row r="3244" spans="1:5">
      <c r="A3244" s="371">
        <v>20</v>
      </c>
      <c r="B3244" s="371" t="s">
        <v>88</v>
      </c>
      <c r="C3244" s="371">
        <v>2024</v>
      </c>
      <c r="D3244" s="371" t="s">
        <v>22</v>
      </c>
      <c r="E3244" s="371">
        <v>13</v>
      </c>
    </row>
    <row r="3245" spans="1:5">
      <c r="A3245" s="371">
        <v>23</v>
      </c>
      <c r="B3245" s="371" t="s">
        <v>89</v>
      </c>
      <c r="C3245" s="371">
        <v>2024</v>
      </c>
      <c r="D3245" s="371" t="s">
        <v>22</v>
      </c>
      <c r="E3245" s="371">
        <v>7</v>
      </c>
    </row>
    <row r="3246" spans="1:5">
      <c r="A3246" s="371">
        <v>25</v>
      </c>
      <c r="B3246" s="371" t="s">
        <v>90</v>
      </c>
      <c r="C3246" s="371">
        <v>2024</v>
      </c>
      <c r="D3246" s="371" t="s">
        <v>22</v>
      </c>
      <c r="E3246" s="371">
        <v>14</v>
      </c>
    </row>
    <row r="3247" spans="1:5">
      <c r="A3247" s="371">
        <v>27</v>
      </c>
      <c r="B3247" s="371" t="s">
        <v>91</v>
      </c>
      <c r="C3247" s="371">
        <v>2024</v>
      </c>
      <c r="D3247" s="371" t="s">
        <v>22</v>
      </c>
      <c r="E3247" s="371">
        <v>12</v>
      </c>
    </row>
    <row r="3248" spans="1:5">
      <c r="A3248" s="371">
        <v>41</v>
      </c>
      <c r="B3248" s="371" t="s">
        <v>92</v>
      </c>
      <c r="C3248" s="371">
        <v>2024</v>
      </c>
      <c r="D3248" s="371" t="s">
        <v>22</v>
      </c>
      <c r="E3248" s="371">
        <v>26</v>
      </c>
    </row>
    <row r="3249" spans="1:5">
      <c r="A3249" s="371">
        <v>44</v>
      </c>
      <c r="B3249" s="371" t="s">
        <v>93</v>
      </c>
      <c r="C3249" s="371">
        <v>2024</v>
      </c>
      <c r="D3249" s="371" t="s">
        <v>22</v>
      </c>
      <c r="E3249" s="371">
        <v>8</v>
      </c>
    </row>
    <row r="3250" spans="1:5">
      <c r="A3250" s="371">
        <v>47</v>
      </c>
      <c r="B3250" s="371" t="s">
        <v>94</v>
      </c>
      <c r="C3250" s="371">
        <v>2024</v>
      </c>
      <c r="D3250" s="371" t="s">
        <v>22</v>
      </c>
      <c r="E3250" s="371">
        <v>6</v>
      </c>
    </row>
    <row r="3251" spans="1:5">
      <c r="A3251" s="371">
        <v>50</v>
      </c>
      <c r="B3251" s="371" t="s">
        <v>95</v>
      </c>
      <c r="C3251" s="371">
        <v>2024</v>
      </c>
      <c r="D3251" s="371" t="s">
        <v>22</v>
      </c>
      <c r="E3251" s="371">
        <v>29</v>
      </c>
    </row>
    <row r="3252" spans="1:5">
      <c r="A3252" s="371">
        <v>52</v>
      </c>
      <c r="B3252" s="371" t="s">
        <v>96</v>
      </c>
      <c r="C3252" s="371">
        <v>2024</v>
      </c>
      <c r="D3252" s="371" t="s">
        <v>22</v>
      </c>
      <c r="E3252" s="371">
        <v>22</v>
      </c>
    </row>
    <row r="3253" spans="1:5">
      <c r="A3253" s="371">
        <v>54</v>
      </c>
      <c r="B3253" s="371" t="s">
        <v>97</v>
      </c>
      <c r="C3253" s="371">
        <v>2024</v>
      </c>
      <c r="D3253" s="371" t="s">
        <v>22</v>
      </c>
      <c r="E3253" s="371">
        <v>21</v>
      </c>
    </row>
    <row r="3254" spans="1:5">
      <c r="A3254" s="371">
        <v>63</v>
      </c>
      <c r="B3254" s="371" t="s">
        <v>98</v>
      </c>
      <c r="C3254" s="371">
        <v>2024</v>
      </c>
      <c r="D3254" s="371" t="s">
        <v>22</v>
      </c>
      <c r="E3254" s="371">
        <v>28</v>
      </c>
    </row>
    <row r="3255" spans="1:5">
      <c r="A3255" s="371">
        <v>66</v>
      </c>
      <c r="B3255" s="371" t="s">
        <v>99</v>
      </c>
      <c r="C3255" s="371">
        <v>2024</v>
      </c>
      <c r="D3255" s="371" t="s">
        <v>22</v>
      </c>
      <c r="E3255" s="371">
        <v>15</v>
      </c>
    </row>
    <row r="3256" spans="1:5">
      <c r="A3256" s="371">
        <v>68</v>
      </c>
      <c r="B3256" s="371" t="s">
        <v>100</v>
      </c>
      <c r="C3256" s="371">
        <v>2024</v>
      </c>
      <c r="D3256" s="371" t="s">
        <v>22</v>
      </c>
      <c r="E3256" s="371">
        <v>19</v>
      </c>
    </row>
    <row r="3257" spans="1:5">
      <c r="A3257" s="371">
        <v>70</v>
      </c>
      <c r="B3257" s="371" t="s">
        <v>101</v>
      </c>
      <c r="C3257" s="371">
        <v>2024</v>
      </c>
      <c r="D3257" s="371" t="s">
        <v>22</v>
      </c>
      <c r="E3257" s="371">
        <v>5</v>
      </c>
    </row>
    <row r="3258" spans="1:5">
      <c r="A3258" s="371">
        <v>73</v>
      </c>
      <c r="B3258" s="371" t="s">
        <v>102</v>
      </c>
      <c r="C3258" s="371">
        <v>2024</v>
      </c>
      <c r="D3258" s="371" t="s">
        <v>22</v>
      </c>
      <c r="E3258" s="371">
        <v>16</v>
      </c>
    </row>
    <row r="3259" spans="1:5">
      <c r="A3259" s="371">
        <v>76</v>
      </c>
      <c r="B3259" s="371" t="s">
        <v>103</v>
      </c>
      <c r="C3259" s="371">
        <v>2024</v>
      </c>
      <c r="D3259" s="371" t="s">
        <v>22</v>
      </c>
      <c r="E3259" s="371">
        <v>18</v>
      </c>
    </row>
    <row r="3260" spans="1:5">
      <c r="A3260" s="371">
        <v>81</v>
      </c>
      <c r="B3260" s="371" t="s">
        <v>104</v>
      </c>
      <c r="C3260" s="371">
        <v>2024</v>
      </c>
      <c r="D3260" s="371" t="s">
        <v>22</v>
      </c>
      <c r="E3260" s="371">
        <v>32</v>
      </c>
    </row>
    <row r="3261" spans="1:5">
      <c r="A3261" s="371">
        <v>85</v>
      </c>
      <c r="B3261" s="371" t="s">
        <v>105</v>
      </c>
      <c r="C3261" s="371">
        <v>2024</v>
      </c>
      <c r="D3261" s="371" t="s">
        <v>22</v>
      </c>
      <c r="E3261" s="371">
        <v>30</v>
      </c>
    </row>
    <row r="3262" spans="1:5">
      <c r="A3262" s="371">
        <v>86</v>
      </c>
      <c r="B3262" s="371" t="s">
        <v>106</v>
      </c>
      <c r="C3262" s="371">
        <v>2024</v>
      </c>
      <c r="D3262" s="371" t="s">
        <v>22</v>
      </c>
      <c r="E3262" s="371">
        <v>23</v>
      </c>
    </row>
    <row r="3263" spans="1:5">
      <c r="A3263" s="371">
        <v>88</v>
      </c>
      <c r="B3263" s="371" t="s">
        <v>107</v>
      </c>
      <c r="C3263" s="371">
        <v>2024</v>
      </c>
      <c r="D3263" s="371" t="s">
        <v>22</v>
      </c>
      <c r="E3263" s="371">
        <v>20</v>
      </c>
    </row>
    <row r="3264" spans="1:5">
      <c r="A3264" s="371">
        <v>91</v>
      </c>
      <c r="B3264" s="371" t="s">
        <v>108</v>
      </c>
      <c r="C3264" s="371">
        <v>2024</v>
      </c>
      <c r="D3264" s="371" t="s">
        <v>22</v>
      </c>
      <c r="E3264" s="371">
        <v>33</v>
      </c>
    </row>
    <row r="3265" spans="1:5">
      <c r="A3265" s="371">
        <v>94</v>
      </c>
      <c r="B3265" s="371" t="s">
        <v>109</v>
      </c>
      <c r="C3265" s="371">
        <v>2024</v>
      </c>
      <c r="D3265" s="371" t="s">
        <v>22</v>
      </c>
      <c r="E3265" s="371">
        <v>4</v>
      </c>
    </row>
    <row r="3266" spans="1:5">
      <c r="A3266" s="371">
        <v>95</v>
      </c>
      <c r="B3266" s="371" t="s">
        <v>110</v>
      </c>
      <c r="C3266" s="371">
        <v>2024</v>
      </c>
      <c r="D3266" s="371" t="s">
        <v>22</v>
      </c>
      <c r="E3266" s="371">
        <v>24</v>
      </c>
    </row>
    <row r="3267" spans="1:5">
      <c r="A3267" s="371">
        <v>97</v>
      </c>
      <c r="B3267" s="371" t="s">
        <v>111</v>
      </c>
      <c r="C3267" s="371">
        <v>2024</v>
      </c>
      <c r="D3267" s="371" t="s">
        <v>22</v>
      </c>
      <c r="E3267" s="371">
        <v>2</v>
      </c>
    </row>
    <row r="3268" spans="1:5">
      <c r="A3268" s="371">
        <v>99</v>
      </c>
      <c r="B3268" s="371" t="s">
        <v>112</v>
      </c>
      <c r="C3268" s="371">
        <v>2024</v>
      </c>
      <c r="D3268" s="371" t="s">
        <v>22</v>
      </c>
      <c r="E3268" s="371">
        <v>3</v>
      </c>
    </row>
    <row r="3269" spans="1:5">
      <c r="A3269" s="371">
        <v>5</v>
      </c>
      <c r="B3269" s="371" t="s">
        <v>79</v>
      </c>
      <c r="C3269" s="371">
        <v>2023</v>
      </c>
      <c r="D3269" s="371" t="s">
        <v>22</v>
      </c>
      <c r="E3269" s="371">
        <v>23</v>
      </c>
    </row>
    <row r="3270" spans="1:5">
      <c r="A3270" s="371">
        <v>8</v>
      </c>
      <c r="B3270" s="371" t="s">
        <v>81</v>
      </c>
      <c r="C3270" s="371">
        <v>2023</v>
      </c>
      <c r="D3270" s="371" t="s">
        <v>22</v>
      </c>
      <c r="E3270" s="371">
        <v>1</v>
      </c>
    </row>
    <row r="3271" spans="1:5">
      <c r="A3271" s="371">
        <v>11</v>
      </c>
      <c r="B3271" s="371" t="s">
        <v>82</v>
      </c>
      <c r="C3271" s="371">
        <v>2023</v>
      </c>
      <c r="D3271" s="371" t="s">
        <v>22</v>
      </c>
      <c r="E3271" s="371">
        <v>12</v>
      </c>
    </row>
    <row r="3272" spans="1:5">
      <c r="A3272" s="371">
        <v>13</v>
      </c>
      <c r="B3272" s="371" t="s">
        <v>83</v>
      </c>
      <c r="C3272" s="371">
        <v>2023</v>
      </c>
      <c r="D3272" s="371" t="s">
        <v>22</v>
      </c>
      <c r="E3272" s="371">
        <v>3</v>
      </c>
    </row>
    <row r="3273" spans="1:5">
      <c r="A3273" s="371">
        <v>15</v>
      </c>
      <c r="B3273" s="371" t="s">
        <v>84</v>
      </c>
      <c r="C3273" s="371">
        <v>2023</v>
      </c>
      <c r="D3273" s="371" t="s">
        <v>22</v>
      </c>
      <c r="E3273" s="371">
        <v>9</v>
      </c>
    </row>
    <row r="3274" spans="1:5">
      <c r="A3274" s="371">
        <v>17</v>
      </c>
      <c r="B3274" s="371" t="s">
        <v>85</v>
      </c>
      <c r="C3274" s="371">
        <v>2023</v>
      </c>
      <c r="D3274" s="371" t="s">
        <v>22</v>
      </c>
      <c r="E3274" s="371">
        <v>24</v>
      </c>
    </row>
    <row r="3275" spans="1:5">
      <c r="A3275" s="371">
        <v>18</v>
      </c>
      <c r="B3275" s="371" t="s">
        <v>86</v>
      </c>
      <c r="C3275" s="371">
        <v>2023</v>
      </c>
      <c r="D3275" s="371" t="s">
        <v>22</v>
      </c>
      <c r="E3275" s="371">
        <v>25</v>
      </c>
    </row>
    <row r="3276" spans="1:5">
      <c r="A3276" s="371">
        <v>19</v>
      </c>
      <c r="B3276" s="371" t="s">
        <v>87</v>
      </c>
      <c r="C3276" s="371">
        <v>2023</v>
      </c>
      <c r="D3276" s="371" t="s">
        <v>22</v>
      </c>
      <c r="E3276" s="371">
        <v>5</v>
      </c>
    </row>
    <row r="3277" spans="1:5">
      <c r="A3277" s="371">
        <v>20</v>
      </c>
      <c r="B3277" s="371" t="s">
        <v>88</v>
      </c>
      <c r="C3277" s="371">
        <v>2023</v>
      </c>
      <c r="D3277" s="371" t="s">
        <v>22</v>
      </c>
      <c r="E3277" s="371">
        <v>7</v>
      </c>
    </row>
    <row r="3278" spans="1:5">
      <c r="A3278" s="371">
        <v>23</v>
      </c>
      <c r="B3278" s="371" t="s">
        <v>89</v>
      </c>
      <c r="C3278" s="371">
        <v>2023</v>
      </c>
      <c r="D3278" s="371" t="s">
        <v>22</v>
      </c>
      <c r="E3278" s="371">
        <v>4</v>
      </c>
    </row>
    <row r="3279" spans="1:5">
      <c r="A3279" s="371">
        <v>25</v>
      </c>
      <c r="B3279" s="371" t="s">
        <v>90</v>
      </c>
      <c r="C3279" s="371">
        <v>2023</v>
      </c>
      <c r="D3279" s="371" t="s">
        <v>22</v>
      </c>
      <c r="E3279" s="371">
        <v>13</v>
      </c>
    </row>
    <row r="3280" spans="1:5">
      <c r="A3280" s="371">
        <v>27</v>
      </c>
      <c r="B3280" s="371" t="s">
        <v>91</v>
      </c>
      <c r="C3280" s="371">
        <v>2023</v>
      </c>
      <c r="D3280" s="371" t="s">
        <v>22</v>
      </c>
      <c r="E3280" s="371">
        <v>26</v>
      </c>
    </row>
    <row r="3281" spans="1:5">
      <c r="A3281" s="371">
        <v>41</v>
      </c>
      <c r="B3281" s="371" t="s">
        <v>92</v>
      </c>
      <c r="C3281" s="371">
        <v>2023</v>
      </c>
      <c r="D3281" s="371" t="s">
        <v>22</v>
      </c>
      <c r="E3281" s="371">
        <v>29</v>
      </c>
    </row>
    <row r="3282" spans="1:5">
      <c r="A3282" s="371">
        <v>44</v>
      </c>
      <c r="B3282" s="371" t="s">
        <v>93</v>
      </c>
      <c r="C3282" s="371">
        <v>2023</v>
      </c>
      <c r="D3282" s="371" t="s">
        <v>22</v>
      </c>
      <c r="E3282" s="371">
        <v>8</v>
      </c>
    </row>
    <row r="3283" spans="1:5">
      <c r="A3283" s="371">
        <v>47</v>
      </c>
      <c r="B3283" s="371" t="s">
        <v>94</v>
      </c>
      <c r="C3283" s="371">
        <v>2023</v>
      </c>
      <c r="D3283" s="371" t="s">
        <v>22</v>
      </c>
      <c r="E3283" s="371">
        <v>6</v>
      </c>
    </row>
    <row r="3284" spans="1:5">
      <c r="A3284" s="371">
        <v>50</v>
      </c>
      <c r="B3284" s="371" t="s">
        <v>95</v>
      </c>
      <c r="C3284" s="371">
        <v>2023</v>
      </c>
      <c r="D3284" s="371" t="s">
        <v>22</v>
      </c>
      <c r="E3284" s="371">
        <v>19</v>
      </c>
    </row>
    <row r="3285" spans="1:5">
      <c r="A3285" s="371">
        <v>52</v>
      </c>
      <c r="B3285" s="371" t="s">
        <v>96</v>
      </c>
      <c r="C3285" s="371">
        <v>2023</v>
      </c>
      <c r="D3285" s="371" t="s">
        <v>22</v>
      </c>
      <c r="E3285" s="371">
        <v>28</v>
      </c>
    </row>
    <row r="3286" spans="1:5">
      <c r="A3286" s="371">
        <v>54</v>
      </c>
      <c r="B3286" s="371" t="s">
        <v>97</v>
      </c>
      <c r="C3286" s="371">
        <v>2023</v>
      </c>
      <c r="D3286" s="371" t="s">
        <v>22</v>
      </c>
      <c r="E3286" s="371">
        <v>18</v>
      </c>
    </row>
    <row r="3287" spans="1:5">
      <c r="A3287" s="371">
        <v>63</v>
      </c>
      <c r="B3287" s="371" t="s">
        <v>98</v>
      </c>
      <c r="C3287" s="371">
        <v>2023</v>
      </c>
      <c r="D3287" s="371" t="s">
        <v>22</v>
      </c>
      <c r="E3287" s="371">
        <v>11</v>
      </c>
    </row>
    <row r="3288" spans="1:5">
      <c r="A3288" s="371">
        <v>66</v>
      </c>
      <c r="B3288" s="371" t="s">
        <v>99</v>
      </c>
      <c r="C3288" s="371">
        <v>2023</v>
      </c>
      <c r="D3288" s="371" t="s">
        <v>22</v>
      </c>
      <c r="E3288" s="371">
        <v>14</v>
      </c>
    </row>
    <row r="3289" spans="1:5">
      <c r="A3289" s="371">
        <v>68</v>
      </c>
      <c r="B3289" s="371" t="s">
        <v>100</v>
      </c>
      <c r="C3289" s="371">
        <v>2023</v>
      </c>
      <c r="D3289" s="371" t="s">
        <v>22</v>
      </c>
      <c r="E3289" s="371">
        <v>15</v>
      </c>
    </row>
    <row r="3290" spans="1:5">
      <c r="A3290" s="371">
        <v>70</v>
      </c>
      <c r="B3290" s="371" t="s">
        <v>101</v>
      </c>
      <c r="C3290" s="371">
        <v>2023</v>
      </c>
      <c r="D3290" s="371" t="s">
        <v>22</v>
      </c>
      <c r="E3290" s="371">
        <v>2</v>
      </c>
    </row>
    <row r="3291" spans="1:5">
      <c r="A3291" s="371">
        <v>73</v>
      </c>
      <c r="B3291" s="371" t="s">
        <v>102</v>
      </c>
      <c r="C3291" s="371">
        <v>2023</v>
      </c>
      <c r="D3291" s="371" t="s">
        <v>22</v>
      </c>
      <c r="E3291" s="371">
        <v>16</v>
      </c>
    </row>
    <row r="3292" spans="1:5">
      <c r="A3292" s="371">
        <v>76</v>
      </c>
      <c r="B3292" s="371" t="s">
        <v>103</v>
      </c>
      <c r="C3292" s="371">
        <v>2023</v>
      </c>
      <c r="D3292" s="371" t="s">
        <v>22</v>
      </c>
      <c r="E3292" s="371">
        <v>21</v>
      </c>
    </row>
    <row r="3293" spans="1:5">
      <c r="A3293" s="371">
        <v>81</v>
      </c>
      <c r="B3293" s="371" t="s">
        <v>104</v>
      </c>
      <c r="C3293" s="371">
        <v>2023</v>
      </c>
      <c r="D3293" s="371" t="s">
        <v>22</v>
      </c>
      <c r="E3293" s="371">
        <v>30</v>
      </c>
    </row>
    <row r="3294" spans="1:5">
      <c r="A3294" s="371">
        <v>85</v>
      </c>
      <c r="B3294" s="371" t="s">
        <v>105</v>
      </c>
      <c r="C3294" s="371">
        <v>2023</v>
      </c>
      <c r="D3294" s="371" t="s">
        <v>22</v>
      </c>
      <c r="E3294" s="371">
        <v>20</v>
      </c>
    </row>
    <row r="3295" spans="1:5">
      <c r="A3295" s="371">
        <v>86</v>
      </c>
      <c r="B3295" s="371" t="s">
        <v>106</v>
      </c>
      <c r="C3295" s="371">
        <v>2023</v>
      </c>
      <c r="D3295" s="371" t="s">
        <v>22</v>
      </c>
      <c r="E3295" s="371">
        <v>31</v>
      </c>
    </row>
    <row r="3296" spans="1:5">
      <c r="A3296" s="371">
        <v>88</v>
      </c>
      <c r="B3296" s="371" t="s">
        <v>107</v>
      </c>
      <c r="C3296" s="371">
        <v>2023</v>
      </c>
      <c r="D3296" s="371" t="s">
        <v>22</v>
      </c>
      <c r="E3296" s="371">
        <v>22</v>
      </c>
    </row>
    <row r="3297" spans="1:5">
      <c r="A3297" s="371">
        <v>91</v>
      </c>
      <c r="B3297" s="371" t="s">
        <v>108</v>
      </c>
      <c r="C3297" s="371">
        <v>2023</v>
      </c>
      <c r="D3297" s="371" t="s">
        <v>22</v>
      </c>
      <c r="E3297" s="371">
        <v>32</v>
      </c>
    </row>
    <row r="3298" spans="1:5">
      <c r="A3298" s="371">
        <v>94</v>
      </c>
      <c r="B3298" s="371" t="s">
        <v>109</v>
      </c>
      <c r="C3298" s="371">
        <v>2023</v>
      </c>
      <c r="D3298" s="371" t="s">
        <v>22</v>
      </c>
      <c r="E3298" s="371">
        <v>10</v>
      </c>
    </row>
    <row r="3299" spans="1:5">
      <c r="A3299" s="371">
        <v>95</v>
      </c>
      <c r="B3299" s="371" t="s">
        <v>110</v>
      </c>
      <c r="C3299" s="371">
        <v>2023</v>
      </c>
      <c r="D3299" s="371" t="s">
        <v>22</v>
      </c>
      <c r="E3299" s="371">
        <v>27</v>
      </c>
    </row>
    <row r="3300" spans="1:5">
      <c r="A3300" s="371">
        <v>97</v>
      </c>
      <c r="B3300" s="371" t="s">
        <v>111</v>
      </c>
      <c r="C3300" s="371">
        <v>2023</v>
      </c>
      <c r="D3300" s="371" t="s">
        <v>22</v>
      </c>
      <c r="E3300" s="371">
        <v>17</v>
      </c>
    </row>
    <row r="3301" spans="1:5">
      <c r="A3301" s="371">
        <v>99</v>
      </c>
      <c r="B3301" s="371" t="s">
        <v>112</v>
      </c>
      <c r="C3301" s="371">
        <v>2023</v>
      </c>
      <c r="D3301" s="371" t="s">
        <v>22</v>
      </c>
      <c r="E3301" s="371">
        <v>33</v>
      </c>
    </row>
    <row r="3302" spans="1:5">
      <c r="A3302" s="371">
        <v>5</v>
      </c>
      <c r="B3302" s="371" t="s">
        <v>79</v>
      </c>
      <c r="C3302" s="371">
        <v>2024</v>
      </c>
      <c r="D3302" s="371" t="s">
        <v>23</v>
      </c>
      <c r="E3302" s="371">
        <v>26</v>
      </c>
    </row>
    <row r="3303" spans="1:5">
      <c r="A3303" s="371">
        <v>8</v>
      </c>
      <c r="B3303" s="371" t="s">
        <v>81</v>
      </c>
      <c r="C3303" s="371">
        <v>2024</v>
      </c>
      <c r="D3303" s="371" t="s">
        <v>23</v>
      </c>
      <c r="E3303" s="371">
        <v>6</v>
      </c>
    </row>
    <row r="3304" spans="1:5">
      <c r="A3304" s="371">
        <v>11</v>
      </c>
      <c r="B3304" s="371" t="s">
        <v>82</v>
      </c>
      <c r="C3304" s="371">
        <v>2024</v>
      </c>
      <c r="D3304" s="371" t="s">
        <v>23</v>
      </c>
      <c r="E3304" s="371">
        <v>16</v>
      </c>
    </row>
    <row r="3305" spans="1:5">
      <c r="A3305" s="371">
        <v>13</v>
      </c>
      <c r="B3305" s="371" t="s">
        <v>83</v>
      </c>
      <c r="C3305" s="371">
        <v>2024</v>
      </c>
      <c r="D3305" s="371" t="s">
        <v>23</v>
      </c>
      <c r="E3305" s="371">
        <v>13</v>
      </c>
    </row>
    <row r="3306" spans="1:5">
      <c r="A3306" s="371">
        <v>15</v>
      </c>
      <c r="B3306" s="371" t="s">
        <v>84</v>
      </c>
      <c r="C3306" s="371">
        <v>2024</v>
      </c>
      <c r="D3306" s="371" t="s">
        <v>23</v>
      </c>
      <c r="E3306" s="371">
        <v>20</v>
      </c>
    </row>
    <row r="3307" spans="1:5">
      <c r="A3307" s="371">
        <v>17</v>
      </c>
      <c r="B3307" s="371" t="s">
        <v>85</v>
      </c>
      <c r="C3307" s="371">
        <v>2024</v>
      </c>
      <c r="D3307" s="371" t="s">
        <v>23</v>
      </c>
      <c r="E3307" s="371">
        <v>23</v>
      </c>
    </row>
    <row r="3308" spans="1:5">
      <c r="A3308" s="371">
        <v>18</v>
      </c>
      <c r="B3308" s="371" t="s">
        <v>86</v>
      </c>
      <c r="C3308" s="371">
        <v>2024</v>
      </c>
      <c r="D3308" s="371" t="s">
        <v>23</v>
      </c>
      <c r="E3308" s="371">
        <v>24</v>
      </c>
    </row>
    <row r="3309" spans="1:5">
      <c r="A3309" s="371">
        <v>19</v>
      </c>
      <c r="B3309" s="371" t="s">
        <v>87</v>
      </c>
      <c r="C3309" s="371">
        <v>2024</v>
      </c>
      <c r="D3309" s="371" t="s">
        <v>23</v>
      </c>
      <c r="E3309" s="371">
        <v>15</v>
      </c>
    </row>
    <row r="3310" spans="1:5">
      <c r="A3310" s="371">
        <v>20</v>
      </c>
      <c r="B3310" s="371" t="s">
        <v>88</v>
      </c>
      <c r="C3310" s="371">
        <v>2024</v>
      </c>
      <c r="D3310" s="371" t="s">
        <v>23</v>
      </c>
      <c r="E3310" s="371">
        <v>4</v>
      </c>
    </row>
    <row r="3311" spans="1:5">
      <c r="A3311" s="371">
        <v>23</v>
      </c>
      <c r="B3311" s="371" t="s">
        <v>89</v>
      </c>
      <c r="C3311" s="371">
        <v>2024</v>
      </c>
      <c r="D3311" s="371" t="s">
        <v>23</v>
      </c>
      <c r="E3311" s="371">
        <v>8</v>
      </c>
    </row>
    <row r="3312" spans="1:5">
      <c r="A3312" s="371">
        <v>25</v>
      </c>
      <c r="B3312" s="371" t="s">
        <v>90</v>
      </c>
      <c r="C3312" s="371">
        <v>2024</v>
      </c>
      <c r="D3312" s="371" t="s">
        <v>23</v>
      </c>
      <c r="E3312" s="371">
        <v>22</v>
      </c>
    </row>
    <row r="3313" spans="1:5">
      <c r="A3313" s="371">
        <v>27</v>
      </c>
      <c r="B3313" s="371" t="s">
        <v>91</v>
      </c>
      <c r="C3313" s="371">
        <v>2024</v>
      </c>
      <c r="D3313" s="371" t="s">
        <v>23</v>
      </c>
      <c r="E3313" s="371">
        <v>1</v>
      </c>
    </row>
    <row r="3314" spans="1:5">
      <c r="A3314" s="371">
        <v>41</v>
      </c>
      <c r="B3314" s="371" t="s">
        <v>92</v>
      </c>
      <c r="C3314" s="371">
        <v>2024</v>
      </c>
      <c r="D3314" s="371" t="s">
        <v>23</v>
      </c>
      <c r="E3314" s="371">
        <v>29</v>
      </c>
    </row>
    <row r="3315" spans="1:5">
      <c r="A3315" s="371">
        <v>44</v>
      </c>
      <c r="B3315" s="371" t="s">
        <v>93</v>
      </c>
      <c r="C3315" s="371">
        <v>2024</v>
      </c>
      <c r="D3315" s="371" t="s">
        <v>23</v>
      </c>
      <c r="E3315" s="371">
        <v>10</v>
      </c>
    </row>
    <row r="3316" spans="1:5">
      <c r="A3316" s="371">
        <v>47</v>
      </c>
      <c r="B3316" s="371" t="s">
        <v>94</v>
      </c>
      <c r="C3316" s="371">
        <v>2024</v>
      </c>
      <c r="D3316" s="371" t="s">
        <v>23</v>
      </c>
      <c r="E3316" s="371">
        <v>5</v>
      </c>
    </row>
    <row r="3317" spans="1:5">
      <c r="A3317" s="371">
        <v>50</v>
      </c>
      <c r="B3317" s="371" t="s">
        <v>95</v>
      </c>
      <c r="C3317" s="371">
        <v>2024</v>
      </c>
      <c r="D3317" s="371" t="s">
        <v>23</v>
      </c>
      <c r="E3317" s="371">
        <v>11</v>
      </c>
    </row>
    <row r="3318" spans="1:5">
      <c r="A3318" s="371">
        <v>52</v>
      </c>
      <c r="B3318" s="371" t="s">
        <v>96</v>
      </c>
      <c r="C3318" s="371">
        <v>2024</v>
      </c>
      <c r="D3318" s="371" t="s">
        <v>23</v>
      </c>
      <c r="E3318" s="371">
        <v>7</v>
      </c>
    </row>
    <row r="3319" spans="1:5">
      <c r="A3319" s="371">
        <v>54</v>
      </c>
      <c r="B3319" s="371" t="s">
        <v>97</v>
      </c>
      <c r="C3319" s="371">
        <v>2024</v>
      </c>
      <c r="D3319" s="371" t="s">
        <v>23</v>
      </c>
      <c r="E3319" s="371">
        <v>17</v>
      </c>
    </row>
    <row r="3320" spans="1:5">
      <c r="A3320" s="371">
        <v>63</v>
      </c>
      <c r="B3320" s="371" t="s">
        <v>98</v>
      </c>
      <c r="C3320" s="371">
        <v>2024</v>
      </c>
      <c r="D3320" s="371" t="s">
        <v>23</v>
      </c>
      <c r="E3320" s="371">
        <v>21</v>
      </c>
    </row>
    <row r="3321" spans="1:5">
      <c r="A3321" s="371">
        <v>66</v>
      </c>
      <c r="B3321" s="371" t="s">
        <v>99</v>
      </c>
      <c r="C3321" s="371">
        <v>2024</v>
      </c>
      <c r="D3321" s="371" t="s">
        <v>23</v>
      </c>
      <c r="E3321" s="371">
        <v>27</v>
      </c>
    </row>
    <row r="3322" spans="1:5">
      <c r="A3322" s="371">
        <v>68</v>
      </c>
      <c r="B3322" s="371" t="s">
        <v>100</v>
      </c>
      <c r="C3322" s="371">
        <v>2024</v>
      </c>
      <c r="D3322" s="371" t="s">
        <v>23</v>
      </c>
      <c r="E3322" s="371">
        <v>28</v>
      </c>
    </row>
    <row r="3323" spans="1:5">
      <c r="A3323" s="371">
        <v>70</v>
      </c>
      <c r="B3323" s="371" t="s">
        <v>101</v>
      </c>
      <c r="C3323" s="371">
        <v>2024</v>
      </c>
      <c r="D3323" s="371" t="s">
        <v>23</v>
      </c>
      <c r="E3323" s="371">
        <v>3</v>
      </c>
    </row>
    <row r="3324" spans="1:5">
      <c r="A3324" s="371">
        <v>73</v>
      </c>
      <c r="B3324" s="371" t="s">
        <v>102</v>
      </c>
      <c r="C3324" s="371">
        <v>2024</v>
      </c>
      <c r="D3324" s="371" t="s">
        <v>23</v>
      </c>
      <c r="E3324" s="371">
        <v>30</v>
      </c>
    </row>
    <row r="3325" spans="1:5">
      <c r="A3325" s="371">
        <v>76</v>
      </c>
      <c r="B3325" s="371" t="s">
        <v>103</v>
      </c>
      <c r="C3325" s="371">
        <v>2024</v>
      </c>
      <c r="D3325" s="371" t="s">
        <v>23</v>
      </c>
      <c r="E3325" s="371">
        <v>18</v>
      </c>
    </row>
    <row r="3326" spans="1:5">
      <c r="A3326" s="371">
        <v>81</v>
      </c>
      <c r="B3326" s="371" t="s">
        <v>104</v>
      </c>
      <c r="C3326" s="371">
        <v>2024</v>
      </c>
      <c r="D3326" s="371" t="s">
        <v>23</v>
      </c>
      <c r="E3326" s="371">
        <v>19</v>
      </c>
    </row>
    <row r="3327" spans="1:5">
      <c r="A3327" s="371">
        <v>85</v>
      </c>
      <c r="B3327" s="371" t="s">
        <v>105</v>
      </c>
      <c r="C3327" s="371">
        <v>2024</v>
      </c>
      <c r="D3327" s="371" t="s">
        <v>23</v>
      </c>
      <c r="E3327" s="371">
        <v>25</v>
      </c>
    </row>
    <row r="3328" spans="1:5">
      <c r="A3328" s="371">
        <v>86</v>
      </c>
      <c r="B3328" s="371" t="s">
        <v>106</v>
      </c>
      <c r="C3328" s="371">
        <v>2024</v>
      </c>
      <c r="D3328" s="371" t="s">
        <v>23</v>
      </c>
      <c r="E3328" s="371">
        <v>14</v>
      </c>
    </row>
    <row r="3329" spans="1:5">
      <c r="A3329" s="371">
        <v>88</v>
      </c>
      <c r="B3329" s="371" t="s">
        <v>107</v>
      </c>
      <c r="C3329" s="371">
        <v>2024</v>
      </c>
      <c r="D3329" s="371" t="s">
        <v>23</v>
      </c>
      <c r="E3329" s="371">
        <v>12</v>
      </c>
    </row>
    <row r="3330" spans="1:5">
      <c r="A3330" s="371">
        <v>91</v>
      </c>
      <c r="B3330" s="371" t="s">
        <v>108</v>
      </c>
      <c r="C3330" s="371">
        <v>2024</v>
      </c>
      <c r="D3330" s="371" t="s">
        <v>23</v>
      </c>
      <c r="E3330" s="371">
        <v>31</v>
      </c>
    </row>
    <row r="3331" spans="1:5">
      <c r="A3331" s="371">
        <v>94</v>
      </c>
      <c r="B3331" s="371" t="s">
        <v>109</v>
      </c>
      <c r="C3331" s="371">
        <v>2024</v>
      </c>
      <c r="D3331" s="371" t="s">
        <v>23</v>
      </c>
      <c r="E3331" s="371">
        <v>2</v>
      </c>
    </row>
    <row r="3332" spans="1:5">
      <c r="A3332" s="371">
        <v>95</v>
      </c>
      <c r="B3332" s="371" t="s">
        <v>110</v>
      </c>
      <c r="C3332" s="371">
        <v>2024</v>
      </c>
      <c r="D3332" s="371" t="s">
        <v>23</v>
      </c>
      <c r="E3332" s="371">
        <v>33</v>
      </c>
    </row>
    <row r="3333" spans="1:5">
      <c r="A3333" s="371">
        <v>97</v>
      </c>
      <c r="B3333" s="371" t="s">
        <v>111</v>
      </c>
      <c r="C3333" s="371">
        <v>2024</v>
      </c>
      <c r="D3333" s="371" t="s">
        <v>23</v>
      </c>
      <c r="E3333" s="371">
        <v>32</v>
      </c>
    </row>
    <row r="3334" spans="1:5">
      <c r="A3334" s="371">
        <v>99</v>
      </c>
      <c r="B3334" s="371" t="s">
        <v>112</v>
      </c>
      <c r="C3334" s="371">
        <v>2024</v>
      </c>
      <c r="D3334" s="371" t="s">
        <v>23</v>
      </c>
      <c r="E3334" s="371">
        <v>9</v>
      </c>
    </row>
    <row r="3335" spans="1:5">
      <c r="A3335" s="371">
        <v>5</v>
      </c>
      <c r="B3335" s="371" t="s">
        <v>79</v>
      </c>
      <c r="C3335" s="371">
        <v>2023</v>
      </c>
      <c r="D3335" s="371" t="s">
        <v>23</v>
      </c>
      <c r="E3335" s="371">
        <v>17</v>
      </c>
    </row>
    <row r="3336" spans="1:5">
      <c r="A3336" s="371">
        <v>8</v>
      </c>
      <c r="B3336" s="371" t="s">
        <v>81</v>
      </c>
      <c r="C3336" s="371">
        <v>2023</v>
      </c>
      <c r="D3336" s="371" t="s">
        <v>23</v>
      </c>
      <c r="E3336" s="371">
        <v>5</v>
      </c>
    </row>
    <row r="3337" spans="1:5">
      <c r="A3337" s="371">
        <v>11</v>
      </c>
      <c r="B3337" s="371" t="s">
        <v>82</v>
      </c>
      <c r="C3337" s="371">
        <v>2023</v>
      </c>
      <c r="D3337" s="371" t="s">
        <v>23</v>
      </c>
      <c r="E3337" s="371">
        <v>10</v>
      </c>
    </row>
    <row r="3338" spans="1:5">
      <c r="A3338" s="371">
        <v>13</v>
      </c>
      <c r="B3338" s="371" t="s">
        <v>83</v>
      </c>
      <c r="C3338" s="371">
        <v>2023</v>
      </c>
      <c r="D3338" s="371" t="s">
        <v>23</v>
      </c>
      <c r="E3338" s="371">
        <v>8</v>
      </c>
    </row>
    <row r="3339" spans="1:5">
      <c r="A3339" s="371">
        <v>15</v>
      </c>
      <c r="B3339" s="371" t="s">
        <v>84</v>
      </c>
      <c r="C3339" s="371">
        <v>2023</v>
      </c>
      <c r="D3339" s="371" t="s">
        <v>23</v>
      </c>
      <c r="E3339" s="371">
        <v>7</v>
      </c>
    </row>
    <row r="3340" spans="1:5">
      <c r="A3340" s="371">
        <v>17</v>
      </c>
      <c r="B3340" s="371" t="s">
        <v>85</v>
      </c>
      <c r="C3340" s="371">
        <v>2023</v>
      </c>
      <c r="D3340" s="371" t="s">
        <v>23</v>
      </c>
      <c r="E3340" s="371">
        <v>32</v>
      </c>
    </row>
    <row r="3341" spans="1:5">
      <c r="A3341" s="371">
        <v>18</v>
      </c>
      <c r="B3341" s="371" t="s">
        <v>86</v>
      </c>
      <c r="C3341" s="371">
        <v>2023</v>
      </c>
      <c r="D3341" s="371" t="s">
        <v>23</v>
      </c>
      <c r="E3341" s="371">
        <v>28</v>
      </c>
    </row>
    <row r="3342" spans="1:5">
      <c r="A3342" s="371">
        <v>19</v>
      </c>
      <c r="B3342" s="371" t="s">
        <v>87</v>
      </c>
      <c r="C3342" s="371">
        <v>2023</v>
      </c>
      <c r="D3342" s="371" t="s">
        <v>23</v>
      </c>
      <c r="E3342" s="371">
        <v>14</v>
      </c>
    </row>
    <row r="3343" spans="1:5">
      <c r="A3343" s="371">
        <v>20</v>
      </c>
      <c r="B3343" s="371" t="s">
        <v>88</v>
      </c>
      <c r="C3343" s="371">
        <v>2023</v>
      </c>
      <c r="D3343" s="371" t="s">
        <v>23</v>
      </c>
      <c r="E3343" s="371">
        <v>12</v>
      </c>
    </row>
    <row r="3344" spans="1:5">
      <c r="A3344" s="371">
        <v>23</v>
      </c>
      <c r="B3344" s="371" t="s">
        <v>89</v>
      </c>
      <c r="C3344" s="371">
        <v>2023</v>
      </c>
      <c r="D3344" s="371" t="s">
        <v>23</v>
      </c>
      <c r="E3344" s="371">
        <v>21</v>
      </c>
    </row>
    <row r="3345" spans="1:5">
      <c r="A3345" s="371">
        <v>25</v>
      </c>
      <c r="B3345" s="371" t="s">
        <v>90</v>
      </c>
      <c r="C3345" s="371">
        <v>2023</v>
      </c>
      <c r="D3345" s="371" t="s">
        <v>23</v>
      </c>
      <c r="E3345" s="371">
        <v>15</v>
      </c>
    </row>
    <row r="3346" spans="1:5">
      <c r="A3346" s="371">
        <v>27</v>
      </c>
      <c r="B3346" s="371" t="s">
        <v>91</v>
      </c>
      <c r="C3346" s="371">
        <v>2023</v>
      </c>
      <c r="D3346" s="371" t="s">
        <v>23</v>
      </c>
      <c r="E3346" s="371">
        <v>3</v>
      </c>
    </row>
    <row r="3347" spans="1:5">
      <c r="A3347" s="371">
        <v>41</v>
      </c>
      <c r="B3347" s="371" t="s">
        <v>92</v>
      </c>
      <c r="C3347" s="371">
        <v>2023</v>
      </c>
      <c r="D3347" s="371" t="s">
        <v>23</v>
      </c>
      <c r="E3347" s="371">
        <v>20</v>
      </c>
    </row>
    <row r="3348" spans="1:5">
      <c r="A3348" s="371">
        <v>44</v>
      </c>
      <c r="B3348" s="371" t="s">
        <v>93</v>
      </c>
      <c r="C3348" s="371">
        <v>2023</v>
      </c>
      <c r="D3348" s="371" t="s">
        <v>23</v>
      </c>
      <c r="E3348" s="371">
        <v>30</v>
      </c>
    </row>
    <row r="3349" spans="1:5">
      <c r="A3349" s="371">
        <v>47</v>
      </c>
      <c r="B3349" s="371" t="s">
        <v>94</v>
      </c>
      <c r="C3349" s="371">
        <v>2023</v>
      </c>
      <c r="D3349" s="371" t="s">
        <v>23</v>
      </c>
      <c r="E3349" s="371">
        <v>9</v>
      </c>
    </row>
    <row r="3350" spans="1:5">
      <c r="A3350" s="371">
        <v>50</v>
      </c>
      <c r="B3350" s="371" t="s">
        <v>95</v>
      </c>
      <c r="C3350" s="371">
        <v>2023</v>
      </c>
      <c r="D3350" s="371" t="s">
        <v>23</v>
      </c>
      <c r="E3350" s="371">
        <v>31</v>
      </c>
    </row>
    <row r="3351" spans="1:5">
      <c r="A3351" s="371">
        <v>52</v>
      </c>
      <c r="B3351" s="371" t="s">
        <v>96</v>
      </c>
      <c r="C3351" s="371">
        <v>2023</v>
      </c>
      <c r="D3351" s="371" t="s">
        <v>23</v>
      </c>
      <c r="E3351" s="371">
        <v>11</v>
      </c>
    </row>
    <row r="3352" spans="1:5">
      <c r="A3352" s="371">
        <v>54</v>
      </c>
      <c r="B3352" s="371" t="s">
        <v>97</v>
      </c>
      <c r="C3352" s="371">
        <v>2023</v>
      </c>
      <c r="D3352" s="371" t="s">
        <v>23</v>
      </c>
      <c r="E3352" s="371">
        <v>22</v>
      </c>
    </row>
    <row r="3353" spans="1:5">
      <c r="A3353" s="371">
        <v>63</v>
      </c>
      <c r="B3353" s="371" t="s">
        <v>98</v>
      </c>
      <c r="C3353" s="371">
        <v>2023</v>
      </c>
      <c r="D3353" s="371" t="s">
        <v>23</v>
      </c>
      <c r="E3353" s="371">
        <v>16</v>
      </c>
    </row>
    <row r="3354" spans="1:5">
      <c r="A3354" s="371">
        <v>66</v>
      </c>
      <c r="B3354" s="371" t="s">
        <v>99</v>
      </c>
      <c r="C3354" s="371">
        <v>2023</v>
      </c>
      <c r="D3354" s="371" t="s">
        <v>23</v>
      </c>
      <c r="E3354" s="371">
        <v>26</v>
      </c>
    </row>
    <row r="3355" spans="1:5">
      <c r="A3355" s="371">
        <v>68</v>
      </c>
      <c r="B3355" s="371" t="s">
        <v>100</v>
      </c>
      <c r="C3355" s="371">
        <v>2023</v>
      </c>
      <c r="D3355" s="371" t="s">
        <v>23</v>
      </c>
      <c r="E3355" s="371">
        <v>25</v>
      </c>
    </row>
    <row r="3356" spans="1:5">
      <c r="A3356" s="371">
        <v>70</v>
      </c>
      <c r="B3356" s="371" t="s">
        <v>101</v>
      </c>
      <c r="C3356" s="371">
        <v>2023</v>
      </c>
      <c r="D3356" s="371" t="s">
        <v>23</v>
      </c>
      <c r="E3356" s="371">
        <v>1</v>
      </c>
    </row>
    <row r="3357" spans="1:5">
      <c r="A3357" s="371">
        <v>73</v>
      </c>
      <c r="B3357" s="371" t="s">
        <v>102</v>
      </c>
      <c r="C3357" s="371">
        <v>2023</v>
      </c>
      <c r="D3357" s="371" t="s">
        <v>23</v>
      </c>
      <c r="E3357" s="371">
        <v>27</v>
      </c>
    </row>
    <row r="3358" spans="1:5">
      <c r="A3358" s="371">
        <v>76</v>
      </c>
      <c r="B3358" s="371" t="s">
        <v>103</v>
      </c>
      <c r="C3358" s="371">
        <v>2023</v>
      </c>
      <c r="D3358" s="371" t="s">
        <v>23</v>
      </c>
      <c r="E3358" s="371">
        <v>24</v>
      </c>
    </row>
    <row r="3359" spans="1:5">
      <c r="A3359" s="371">
        <v>81</v>
      </c>
      <c r="B3359" s="371" t="s">
        <v>104</v>
      </c>
      <c r="C3359" s="371">
        <v>2023</v>
      </c>
      <c r="D3359" s="371" t="s">
        <v>23</v>
      </c>
      <c r="E3359" s="371">
        <v>18</v>
      </c>
    </row>
    <row r="3360" spans="1:5">
      <c r="A3360" s="371">
        <v>85</v>
      </c>
      <c r="B3360" s="371" t="s">
        <v>105</v>
      </c>
      <c r="C3360" s="371">
        <v>2023</v>
      </c>
      <c r="D3360" s="371" t="s">
        <v>23</v>
      </c>
      <c r="E3360" s="371">
        <v>23</v>
      </c>
    </row>
    <row r="3361" spans="1:5">
      <c r="A3361" s="371">
        <v>86</v>
      </c>
      <c r="B3361" s="371" t="s">
        <v>106</v>
      </c>
      <c r="C3361" s="371">
        <v>2023</v>
      </c>
      <c r="D3361" s="371" t="s">
        <v>23</v>
      </c>
      <c r="E3361" s="371">
        <v>2</v>
      </c>
    </row>
    <row r="3362" spans="1:5">
      <c r="A3362" s="371">
        <v>88</v>
      </c>
      <c r="B3362" s="371" t="s">
        <v>107</v>
      </c>
      <c r="C3362" s="371">
        <v>2023</v>
      </c>
      <c r="D3362" s="371" t="s">
        <v>23</v>
      </c>
      <c r="E3362" s="371">
        <v>13</v>
      </c>
    </row>
    <row r="3363" spans="1:5">
      <c r="A3363" s="371">
        <v>91</v>
      </c>
      <c r="B3363" s="371" t="s">
        <v>108</v>
      </c>
      <c r="C3363" s="371">
        <v>2023</v>
      </c>
      <c r="D3363" s="371" t="s">
        <v>23</v>
      </c>
      <c r="E3363" s="371">
        <v>33</v>
      </c>
    </row>
    <row r="3364" spans="1:5">
      <c r="A3364" s="371">
        <v>94</v>
      </c>
      <c r="B3364" s="371" t="s">
        <v>109</v>
      </c>
      <c r="C3364" s="371">
        <v>2023</v>
      </c>
      <c r="D3364" s="371" t="s">
        <v>23</v>
      </c>
      <c r="E3364" s="371">
        <v>19</v>
      </c>
    </row>
    <row r="3365" spans="1:5">
      <c r="A3365" s="371">
        <v>95</v>
      </c>
      <c r="B3365" s="371" t="s">
        <v>110</v>
      </c>
      <c r="C3365" s="371">
        <v>2023</v>
      </c>
      <c r="D3365" s="371" t="s">
        <v>23</v>
      </c>
      <c r="E3365" s="371">
        <v>6</v>
      </c>
    </row>
    <row r="3366" spans="1:5">
      <c r="A3366" s="371">
        <v>97</v>
      </c>
      <c r="B3366" s="371" t="s">
        <v>111</v>
      </c>
      <c r="C3366" s="371">
        <v>2023</v>
      </c>
      <c r="D3366" s="371" t="s">
        <v>23</v>
      </c>
      <c r="E3366" s="371">
        <v>29</v>
      </c>
    </row>
    <row r="3367" spans="1:5">
      <c r="A3367" s="371">
        <v>99</v>
      </c>
      <c r="B3367" s="371" t="s">
        <v>112</v>
      </c>
      <c r="C3367" s="371">
        <v>2023</v>
      </c>
      <c r="D3367" s="371" t="s">
        <v>23</v>
      </c>
      <c r="E3367" s="371">
        <v>4</v>
      </c>
    </row>
    <row r="3368" spans="1:5">
      <c r="A3368" s="371">
        <v>5</v>
      </c>
      <c r="B3368" s="371" t="s">
        <v>79</v>
      </c>
      <c r="C3368" s="371">
        <v>2024</v>
      </c>
      <c r="D3368" s="371" t="s">
        <v>39</v>
      </c>
      <c r="E3368" s="371">
        <v>13</v>
      </c>
    </row>
    <row r="3369" spans="1:5">
      <c r="A3369" s="371">
        <v>8</v>
      </c>
      <c r="B3369" s="371" t="s">
        <v>81</v>
      </c>
      <c r="C3369" s="371">
        <v>2024</v>
      </c>
      <c r="D3369" s="371" t="s">
        <v>39</v>
      </c>
      <c r="E3369" s="371">
        <v>6</v>
      </c>
    </row>
    <row r="3370" spans="1:5">
      <c r="A3370" s="371">
        <v>11</v>
      </c>
      <c r="B3370" s="371" t="s">
        <v>82</v>
      </c>
      <c r="C3370" s="371">
        <v>2024</v>
      </c>
      <c r="D3370" s="371" t="s">
        <v>39</v>
      </c>
      <c r="E3370" s="371">
        <v>2</v>
      </c>
    </row>
    <row r="3371" spans="1:5">
      <c r="A3371" s="371">
        <v>13</v>
      </c>
      <c r="B3371" s="371" t="s">
        <v>83</v>
      </c>
      <c r="C3371" s="371">
        <v>2024</v>
      </c>
      <c r="D3371" s="371" t="s">
        <v>39</v>
      </c>
      <c r="E3371" s="371">
        <v>11</v>
      </c>
    </row>
    <row r="3372" spans="1:5">
      <c r="A3372" s="371">
        <v>15</v>
      </c>
      <c r="B3372" s="371" t="s">
        <v>84</v>
      </c>
      <c r="C3372" s="371">
        <v>2024</v>
      </c>
      <c r="D3372" s="371" t="s">
        <v>39</v>
      </c>
      <c r="E3372" s="371">
        <v>22</v>
      </c>
    </row>
    <row r="3373" spans="1:5">
      <c r="A3373" s="371">
        <v>17</v>
      </c>
      <c r="B3373" s="371" t="s">
        <v>85</v>
      </c>
      <c r="C3373" s="371">
        <v>2024</v>
      </c>
      <c r="D3373" s="371" t="s">
        <v>39</v>
      </c>
      <c r="E3373" s="371">
        <v>10</v>
      </c>
    </row>
    <row r="3374" spans="1:5">
      <c r="A3374" s="371">
        <v>18</v>
      </c>
      <c r="B3374" s="371" t="s">
        <v>86</v>
      </c>
      <c r="C3374" s="371">
        <v>2024</v>
      </c>
      <c r="D3374" s="371" t="s">
        <v>39</v>
      </c>
      <c r="E3374" s="371">
        <v>29</v>
      </c>
    </row>
    <row r="3375" spans="1:5">
      <c r="A3375" s="371">
        <v>19</v>
      </c>
      <c r="B3375" s="371" t="s">
        <v>87</v>
      </c>
      <c r="C3375" s="371">
        <v>2024</v>
      </c>
      <c r="D3375" s="371" t="s">
        <v>39</v>
      </c>
      <c r="E3375" s="371">
        <v>27</v>
      </c>
    </row>
    <row r="3376" spans="1:5">
      <c r="A3376" s="371">
        <v>20</v>
      </c>
      <c r="B3376" s="371" t="s">
        <v>88</v>
      </c>
      <c r="C3376" s="371">
        <v>2024</v>
      </c>
      <c r="D3376" s="371" t="s">
        <v>39</v>
      </c>
      <c r="E3376" s="371">
        <v>19</v>
      </c>
    </row>
    <row r="3377" spans="1:5">
      <c r="A3377" s="371">
        <v>23</v>
      </c>
      <c r="B3377" s="371" t="s">
        <v>89</v>
      </c>
      <c r="C3377" s="371">
        <v>2024</v>
      </c>
      <c r="D3377" s="371" t="s">
        <v>39</v>
      </c>
      <c r="E3377" s="371">
        <v>24</v>
      </c>
    </row>
    <row r="3378" spans="1:5">
      <c r="A3378" s="371">
        <v>25</v>
      </c>
      <c r="B3378" s="371" t="s">
        <v>90</v>
      </c>
      <c r="C3378" s="371">
        <v>2024</v>
      </c>
      <c r="D3378" s="371" t="s">
        <v>39</v>
      </c>
      <c r="E3378" s="371">
        <v>1</v>
      </c>
    </row>
    <row r="3379" spans="1:5">
      <c r="A3379" s="371">
        <v>27</v>
      </c>
      <c r="B3379" s="371" t="s">
        <v>91</v>
      </c>
      <c r="C3379" s="371">
        <v>2024</v>
      </c>
      <c r="D3379" s="371" t="s">
        <v>39</v>
      </c>
      <c r="E3379" s="371">
        <v>32</v>
      </c>
    </row>
    <row r="3380" spans="1:5">
      <c r="A3380" s="371">
        <v>41</v>
      </c>
      <c r="B3380" s="371" t="s">
        <v>92</v>
      </c>
      <c r="C3380" s="371">
        <v>2024</v>
      </c>
      <c r="D3380" s="371" t="s">
        <v>39</v>
      </c>
      <c r="E3380" s="371">
        <v>18</v>
      </c>
    </row>
    <row r="3381" spans="1:5">
      <c r="A3381" s="371">
        <v>44</v>
      </c>
      <c r="B3381" s="371" t="s">
        <v>93</v>
      </c>
      <c r="C3381" s="371">
        <v>2024</v>
      </c>
      <c r="D3381" s="371" t="s">
        <v>39</v>
      </c>
      <c r="E3381" s="371">
        <v>14</v>
      </c>
    </row>
    <row r="3382" spans="1:5">
      <c r="A3382" s="371">
        <v>47</v>
      </c>
      <c r="B3382" s="371" t="s">
        <v>94</v>
      </c>
      <c r="C3382" s="371">
        <v>2024</v>
      </c>
      <c r="D3382" s="371" t="s">
        <v>39</v>
      </c>
      <c r="E3382" s="371">
        <v>30</v>
      </c>
    </row>
    <row r="3383" spans="1:5">
      <c r="A3383" s="371">
        <v>50</v>
      </c>
      <c r="B3383" s="371" t="s">
        <v>95</v>
      </c>
      <c r="C3383" s="371">
        <v>2024</v>
      </c>
      <c r="D3383" s="371" t="s">
        <v>39</v>
      </c>
      <c r="E3383" s="371">
        <v>5</v>
      </c>
    </row>
    <row r="3384" spans="1:5">
      <c r="A3384" s="371">
        <v>52</v>
      </c>
      <c r="B3384" s="371" t="s">
        <v>96</v>
      </c>
      <c r="C3384" s="371">
        <v>2024</v>
      </c>
      <c r="D3384" s="371" t="s">
        <v>39</v>
      </c>
      <c r="E3384" s="371">
        <v>26</v>
      </c>
    </row>
    <row r="3385" spans="1:5">
      <c r="A3385" s="371">
        <v>54</v>
      </c>
      <c r="B3385" s="371" t="s">
        <v>97</v>
      </c>
      <c r="C3385" s="371">
        <v>2024</v>
      </c>
      <c r="D3385" s="371" t="s">
        <v>39</v>
      </c>
      <c r="E3385" s="371">
        <v>9</v>
      </c>
    </row>
    <row r="3386" spans="1:5">
      <c r="A3386" s="371">
        <v>63</v>
      </c>
      <c r="B3386" s="371" t="s">
        <v>98</v>
      </c>
      <c r="C3386" s="371">
        <v>2024</v>
      </c>
      <c r="D3386" s="371" t="s">
        <v>39</v>
      </c>
      <c r="E3386" s="371">
        <v>3</v>
      </c>
    </row>
    <row r="3387" spans="1:5">
      <c r="A3387" s="371">
        <v>66</v>
      </c>
      <c r="B3387" s="371" t="s">
        <v>99</v>
      </c>
      <c r="C3387" s="371">
        <v>2024</v>
      </c>
      <c r="D3387" s="371" t="s">
        <v>39</v>
      </c>
      <c r="E3387" s="371">
        <v>8</v>
      </c>
    </row>
    <row r="3388" spans="1:5">
      <c r="A3388" s="371">
        <v>68</v>
      </c>
      <c r="B3388" s="371" t="s">
        <v>100</v>
      </c>
      <c r="C3388" s="371">
        <v>2024</v>
      </c>
      <c r="D3388" s="371" t="s">
        <v>39</v>
      </c>
      <c r="E3388" s="371">
        <v>4</v>
      </c>
    </row>
    <row r="3389" spans="1:5">
      <c r="A3389" s="371">
        <v>70</v>
      </c>
      <c r="B3389" s="371" t="s">
        <v>101</v>
      </c>
      <c r="C3389" s="371">
        <v>2024</v>
      </c>
      <c r="D3389" s="371" t="s">
        <v>39</v>
      </c>
      <c r="E3389" s="371">
        <v>28</v>
      </c>
    </row>
    <row r="3390" spans="1:5">
      <c r="A3390" s="371">
        <v>73</v>
      </c>
      <c r="B3390" s="371" t="s">
        <v>102</v>
      </c>
      <c r="C3390" s="371">
        <v>2024</v>
      </c>
      <c r="D3390" s="371" t="s">
        <v>39</v>
      </c>
      <c r="E3390" s="371">
        <v>21</v>
      </c>
    </row>
    <row r="3391" spans="1:5">
      <c r="A3391" s="371">
        <v>76</v>
      </c>
      <c r="B3391" s="371" t="s">
        <v>103</v>
      </c>
      <c r="C3391" s="371">
        <v>2024</v>
      </c>
      <c r="D3391" s="371" t="s">
        <v>39</v>
      </c>
      <c r="E3391" s="371">
        <v>12</v>
      </c>
    </row>
    <row r="3392" spans="1:5">
      <c r="A3392" s="371">
        <v>81</v>
      </c>
      <c r="B3392" s="371" t="s">
        <v>104</v>
      </c>
      <c r="C3392" s="371">
        <v>2024</v>
      </c>
      <c r="D3392" s="371" t="s">
        <v>39</v>
      </c>
      <c r="E3392" s="371">
        <v>15</v>
      </c>
    </row>
    <row r="3393" spans="1:5">
      <c r="A3393" s="371">
        <v>85</v>
      </c>
      <c r="B3393" s="371" t="s">
        <v>105</v>
      </c>
      <c r="C3393" s="371">
        <v>2024</v>
      </c>
      <c r="D3393" s="371" t="s">
        <v>39</v>
      </c>
      <c r="E3393" s="371">
        <v>7</v>
      </c>
    </row>
    <row r="3394" spans="1:5">
      <c r="A3394" s="371">
        <v>86</v>
      </c>
      <c r="B3394" s="371" t="s">
        <v>106</v>
      </c>
      <c r="C3394" s="371">
        <v>2024</v>
      </c>
      <c r="D3394" s="371" t="s">
        <v>39</v>
      </c>
      <c r="E3394" s="371">
        <v>20</v>
      </c>
    </row>
    <row r="3395" spans="1:5">
      <c r="A3395" s="371">
        <v>88</v>
      </c>
      <c r="B3395" s="371" t="s">
        <v>107</v>
      </c>
      <c r="C3395" s="371">
        <v>2024</v>
      </c>
      <c r="D3395" s="371" t="s">
        <v>39</v>
      </c>
      <c r="E3395" s="371">
        <v>23</v>
      </c>
    </row>
    <row r="3396" spans="1:5">
      <c r="A3396" s="371">
        <v>91</v>
      </c>
      <c r="B3396" s="371" t="s">
        <v>108</v>
      </c>
      <c r="C3396" s="371">
        <v>2024</v>
      </c>
      <c r="D3396" s="371" t="s">
        <v>39</v>
      </c>
      <c r="E3396" s="371">
        <v>17</v>
      </c>
    </row>
    <row r="3397" spans="1:5">
      <c r="A3397" s="371">
        <v>94</v>
      </c>
      <c r="B3397" s="371" t="s">
        <v>109</v>
      </c>
      <c r="C3397" s="371">
        <v>2024</v>
      </c>
      <c r="D3397" s="371" t="s">
        <v>39</v>
      </c>
      <c r="E3397" s="371">
        <v>25</v>
      </c>
    </row>
    <row r="3398" spans="1:5">
      <c r="A3398" s="371">
        <v>95</v>
      </c>
      <c r="B3398" s="371" t="s">
        <v>110</v>
      </c>
      <c r="C3398" s="371">
        <v>2024</v>
      </c>
      <c r="D3398" s="371" t="s">
        <v>39</v>
      </c>
      <c r="E3398" s="371">
        <v>16</v>
      </c>
    </row>
    <row r="3399" spans="1:5">
      <c r="A3399" s="371">
        <v>97</v>
      </c>
      <c r="B3399" s="371" t="s">
        <v>111</v>
      </c>
      <c r="C3399" s="371">
        <v>2024</v>
      </c>
      <c r="D3399" s="371" t="s">
        <v>39</v>
      </c>
      <c r="E3399" s="371">
        <v>31</v>
      </c>
    </row>
    <row r="3400" spans="1:5">
      <c r="A3400" s="371">
        <v>99</v>
      </c>
      <c r="B3400" s="371" t="s">
        <v>112</v>
      </c>
      <c r="C3400" s="371">
        <v>2024</v>
      </c>
      <c r="D3400" s="371" t="s">
        <v>39</v>
      </c>
      <c r="E3400" s="371">
        <v>33</v>
      </c>
    </row>
    <row r="3401" spans="1:5">
      <c r="A3401" s="371">
        <v>5</v>
      </c>
      <c r="B3401" s="371" t="s">
        <v>79</v>
      </c>
      <c r="C3401" s="371">
        <v>2023</v>
      </c>
      <c r="D3401" s="371" t="s">
        <v>39</v>
      </c>
      <c r="E3401" s="371">
        <v>4</v>
      </c>
    </row>
    <row r="3402" spans="1:5">
      <c r="A3402" s="371">
        <v>8</v>
      </c>
      <c r="B3402" s="371" t="s">
        <v>81</v>
      </c>
      <c r="C3402" s="371">
        <v>2023</v>
      </c>
      <c r="D3402" s="371" t="s">
        <v>39</v>
      </c>
      <c r="E3402" s="371">
        <v>5</v>
      </c>
    </row>
    <row r="3403" spans="1:5">
      <c r="A3403" s="371">
        <v>11</v>
      </c>
      <c r="B3403" s="371" t="s">
        <v>82</v>
      </c>
      <c r="C3403" s="371">
        <v>2023</v>
      </c>
      <c r="D3403" s="371" t="s">
        <v>39</v>
      </c>
      <c r="E3403" s="371">
        <v>6</v>
      </c>
    </row>
    <row r="3404" spans="1:5">
      <c r="A3404" s="371">
        <v>13</v>
      </c>
      <c r="B3404" s="371" t="s">
        <v>83</v>
      </c>
      <c r="C3404" s="371">
        <v>2023</v>
      </c>
      <c r="D3404" s="371" t="s">
        <v>39</v>
      </c>
      <c r="E3404" s="371">
        <v>25</v>
      </c>
    </row>
    <row r="3405" spans="1:5">
      <c r="A3405" s="371">
        <v>15</v>
      </c>
      <c r="B3405" s="371" t="s">
        <v>84</v>
      </c>
      <c r="C3405" s="371">
        <v>2023</v>
      </c>
      <c r="D3405" s="371" t="s">
        <v>39</v>
      </c>
      <c r="E3405" s="371">
        <v>23</v>
      </c>
    </row>
    <row r="3406" spans="1:5">
      <c r="A3406" s="371">
        <v>17</v>
      </c>
      <c r="B3406" s="371" t="s">
        <v>85</v>
      </c>
      <c r="C3406" s="371">
        <v>2023</v>
      </c>
      <c r="D3406" s="371" t="s">
        <v>39</v>
      </c>
      <c r="E3406" s="371">
        <v>2</v>
      </c>
    </row>
    <row r="3407" spans="1:5">
      <c r="A3407" s="371">
        <v>18</v>
      </c>
      <c r="B3407" s="371" t="s">
        <v>86</v>
      </c>
      <c r="C3407" s="371">
        <v>2023</v>
      </c>
      <c r="D3407" s="371" t="s">
        <v>39</v>
      </c>
      <c r="E3407" s="371">
        <v>7</v>
      </c>
    </row>
    <row r="3408" spans="1:5">
      <c r="A3408" s="371">
        <v>19</v>
      </c>
      <c r="B3408" s="371" t="s">
        <v>87</v>
      </c>
      <c r="C3408" s="371">
        <v>2023</v>
      </c>
      <c r="D3408" s="371" t="s">
        <v>39</v>
      </c>
      <c r="E3408" s="371">
        <v>3</v>
      </c>
    </row>
    <row r="3409" spans="1:5">
      <c r="A3409" s="371">
        <v>20</v>
      </c>
      <c r="B3409" s="371" t="s">
        <v>88</v>
      </c>
      <c r="C3409" s="371">
        <v>2023</v>
      </c>
      <c r="D3409" s="371" t="s">
        <v>39</v>
      </c>
      <c r="E3409" s="371">
        <v>21</v>
      </c>
    </row>
    <row r="3410" spans="1:5">
      <c r="A3410" s="371">
        <v>23</v>
      </c>
      <c r="B3410" s="371" t="s">
        <v>89</v>
      </c>
      <c r="C3410" s="371">
        <v>2023</v>
      </c>
      <c r="D3410" s="371" t="s">
        <v>39</v>
      </c>
      <c r="E3410" s="371">
        <v>11</v>
      </c>
    </row>
    <row r="3411" spans="1:5">
      <c r="A3411" s="371">
        <v>25</v>
      </c>
      <c r="B3411" s="371" t="s">
        <v>90</v>
      </c>
      <c r="C3411" s="371">
        <v>2023</v>
      </c>
      <c r="D3411" s="371" t="s">
        <v>39</v>
      </c>
      <c r="E3411" s="371">
        <v>9</v>
      </c>
    </row>
    <row r="3412" spans="1:5">
      <c r="A3412" s="371">
        <v>27</v>
      </c>
      <c r="B3412" s="371" t="s">
        <v>91</v>
      </c>
      <c r="C3412" s="371">
        <v>2023</v>
      </c>
      <c r="D3412" s="371" t="s">
        <v>39</v>
      </c>
      <c r="E3412" s="371">
        <v>30</v>
      </c>
    </row>
    <row r="3413" spans="1:5">
      <c r="A3413" s="371">
        <v>41</v>
      </c>
      <c r="B3413" s="371" t="s">
        <v>92</v>
      </c>
      <c r="C3413" s="371">
        <v>2023</v>
      </c>
      <c r="D3413" s="371" t="s">
        <v>39</v>
      </c>
      <c r="E3413" s="371">
        <v>22</v>
      </c>
    </row>
    <row r="3414" spans="1:5">
      <c r="A3414" s="371">
        <v>44</v>
      </c>
      <c r="B3414" s="371" t="s">
        <v>93</v>
      </c>
      <c r="C3414" s="371">
        <v>2023</v>
      </c>
      <c r="D3414" s="371" t="s">
        <v>39</v>
      </c>
      <c r="E3414" s="371">
        <v>26</v>
      </c>
    </row>
    <row r="3415" spans="1:5">
      <c r="A3415" s="371">
        <v>47</v>
      </c>
      <c r="B3415" s="371" t="s">
        <v>94</v>
      </c>
      <c r="C3415" s="371">
        <v>2023</v>
      </c>
      <c r="D3415" s="371" t="s">
        <v>39</v>
      </c>
      <c r="E3415" s="371">
        <v>16</v>
      </c>
    </row>
    <row r="3416" spans="1:5">
      <c r="A3416" s="371">
        <v>50</v>
      </c>
      <c r="B3416" s="371" t="s">
        <v>95</v>
      </c>
      <c r="C3416" s="371">
        <v>2023</v>
      </c>
      <c r="D3416" s="371" t="s">
        <v>39</v>
      </c>
      <c r="E3416" s="371">
        <v>13</v>
      </c>
    </row>
    <row r="3417" spans="1:5">
      <c r="A3417" s="371">
        <v>52</v>
      </c>
      <c r="B3417" s="371" t="s">
        <v>96</v>
      </c>
      <c r="C3417" s="371">
        <v>2023</v>
      </c>
      <c r="D3417" s="371" t="s">
        <v>39</v>
      </c>
      <c r="E3417" s="371">
        <v>24</v>
      </c>
    </row>
    <row r="3418" spans="1:5">
      <c r="A3418" s="371">
        <v>54</v>
      </c>
      <c r="B3418" s="371" t="s">
        <v>97</v>
      </c>
      <c r="C3418" s="371">
        <v>2023</v>
      </c>
      <c r="D3418" s="371" t="s">
        <v>39</v>
      </c>
      <c r="E3418" s="371">
        <v>29</v>
      </c>
    </row>
    <row r="3419" spans="1:5">
      <c r="A3419" s="371">
        <v>63</v>
      </c>
      <c r="B3419" s="371" t="s">
        <v>98</v>
      </c>
      <c r="C3419" s="371">
        <v>2023</v>
      </c>
      <c r="D3419" s="371" t="s">
        <v>39</v>
      </c>
      <c r="E3419" s="371">
        <v>12</v>
      </c>
    </row>
    <row r="3420" spans="1:5">
      <c r="A3420" s="371">
        <v>66</v>
      </c>
      <c r="B3420" s="371" t="s">
        <v>99</v>
      </c>
      <c r="C3420" s="371">
        <v>2023</v>
      </c>
      <c r="D3420" s="371" t="s">
        <v>39</v>
      </c>
      <c r="E3420" s="371">
        <v>18</v>
      </c>
    </row>
    <row r="3421" spans="1:5">
      <c r="A3421" s="371">
        <v>68</v>
      </c>
      <c r="B3421" s="371" t="s">
        <v>100</v>
      </c>
      <c r="C3421" s="371">
        <v>2023</v>
      </c>
      <c r="D3421" s="371" t="s">
        <v>39</v>
      </c>
      <c r="E3421" s="371">
        <v>19</v>
      </c>
    </row>
    <row r="3422" spans="1:5">
      <c r="A3422" s="371">
        <v>70</v>
      </c>
      <c r="B3422" s="371" t="s">
        <v>101</v>
      </c>
      <c r="C3422" s="371">
        <v>2023</v>
      </c>
      <c r="D3422" s="371" t="s">
        <v>39</v>
      </c>
      <c r="E3422" s="371">
        <v>20</v>
      </c>
    </row>
    <row r="3423" spans="1:5">
      <c r="A3423" s="371">
        <v>73</v>
      </c>
      <c r="B3423" s="371" t="s">
        <v>102</v>
      </c>
      <c r="C3423" s="371">
        <v>2023</v>
      </c>
      <c r="D3423" s="371" t="s">
        <v>39</v>
      </c>
      <c r="E3423" s="371">
        <v>14</v>
      </c>
    </row>
    <row r="3424" spans="1:5">
      <c r="A3424" s="371">
        <v>76</v>
      </c>
      <c r="B3424" s="371" t="s">
        <v>103</v>
      </c>
      <c r="C3424" s="371">
        <v>2023</v>
      </c>
      <c r="D3424" s="371" t="s">
        <v>39</v>
      </c>
      <c r="E3424" s="371">
        <v>17</v>
      </c>
    </row>
    <row r="3425" spans="1:5">
      <c r="A3425" s="371">
        <v>81</v>
      </c>
      <c r="B3425" s="371" t="s">
        <v>104</v>
      </c>
      <c r="C3425" s="371">
        <v>2023</v>
      </c>
      <c r="D3425" s="371" t="s">
        <v>39</v>
      </c>
      <c r="E3425" s="371">
        <v>8</v>
      </c>
    </row>
    <row r="3426" spans="1:5">
      <c r="A3426" s="371">
        <v>85</v>
      </c>
      <c r="B3426" s="371" t="s">
        <v>105</v>
      </c>
      <c r="C3426" s="371">
        <v>2023</v>
      </c>
      <c r="D3426" s="371" t="s">
        <v>39</v>
      </c>
      <c r="E3426" s="371">
        <v>1</v>
      </c>
    </row>
    <row r="3427" spans="1:5">
      <c r="A3427" s="371">
        <v>86</v>
      </c>
      <c r="B3427" s="371" t="s">
        <v>106</v>
      </c>
      <c r="C3427" s="371">
        <v>2023</v>
      </c>
      <c r="D3427" s="371" t="s">
        <v>39</v>
      </c>
      <c r="E3427" s="371">
        <v>27</v>
      </c>
    </row>
    <row r="3428" spans="1:5">
      <c r="A3428" s="371">
        <v>88</v>
      </c>
      <c r="B3428" s="371" t="s">
        <v>107</v>
      </c>
      <c r="C3428" s="371">
        <v>2023</v>
      </c>
      <c r="D3428" s="371" t="s">
        <v>39</v>
      </c>
      <c r="E3428" s="371">
        <v>15</v>
      </c>
    </row>
    <row r="3429" spans="1:5">
      <c r="A3429" s="371">
        <v>91</v>
      </c>
      <c r="B3429" s="371" t="s">
        <v>108</v>
      </c>
      <c r="C3429" s="371">
        <v>2023</v>
      </c>
      <c r="D3429" s="371" t="s">
        <v>39</v>
      </c>
      <c r="E3429" s="371">
        <v>32</v>
      </c>
    </row>
    <row r="3430" spans="1:5">
      <c r="A3430" s="371">
        <v>94</v>
      </c>
      <c r="B3430" s="371" t="s">
        <v>109</v>
      </c>
      <c r="C3430" s="371">
        <v>2023</v>
      </c>
      <c r="D3430" s="371" t="s">
        <v>39</v>
      </c>
      <c r="E3430" s="371">
        <v>10</v>
      </c>
    </row>
    <row r="3431" spans="1:5">
      <c r="A3431" s="371">
        <v>95</v>
      </c>
      <c r="B3431" s="371" t="s">
        <v>110</v>
      </c>
      <c r="C3431" s="371">
        <v>2023</v>
      </c>
      <c r="D3431" s="371" t="s">
        <v>39</v>
      </c>
      <c r="E3431" s="371">
        <v>28</v>
      </c>
    </row>
    <row r="3432" spans="1:5">
      <c r="A3432" s="371">
        <v>97</v>
      </c>
      <c r="B3432" s="371" t="s">
        <v>111</v>
      </c>
      <c r="C3432" s="371">
        <v>2023</v>
      </c>
      <c r="D3432" s="371" t="s">
        <v>39</v>
      </c>
      <c r="E3432" s="371">
        <v>31</v>
      </c>
    </row>
    <row r="3433" spans="1:5">
      <c r="A3433" s="371">
        <v>99</v>
      </c>
      <c r="B3433" s="371" t="s">
        <v>112</v>
      </c>
      <c r="C3433" s="371">
        <v>2023</v>
      </c>
      <c r="D3433" s="371" t="s">
        <v>39</v>
      </c>
      <c r="E3433" s="371">
        <v>33</v>
      </c>
    </row>
    <row r="3434" spans="1:5">
      <c r="A3434" s="371">
        <v>5</v>
      </c>
      <c r="B3434" s="371" t="s">
        <v>79</v>
      </c>
      <c r="C3434" s="371">
        <v>2024</v>
      </c>
      <c r="D3434" s="371" t="s">
        <v>40</v>
      </c>
      <c r="E3434" s="371">
        <v>18</v>
      </c>
    </row>
    <row r="3435" spans="1:5">
      <c r="A3435" s="371">
        <v>8</v>
      </c>
      <c r="B3435" s="371" t="s">
        <v>81</v>
      </c>
      <c r="C3435" s="371">
        <v>2024</v>
      </c>
      <c r="D3435" s="371" t="s">
        <v>40</v>
      </c>
      <c r="E3435" s="371">
        <v>15</v>
      </c>
    </row>
    <row r="3436" spans="1:5">
      <c r="A3436" s="371">
        <v>11</v>
      </c>
      <c r="B3436" s="371" t="s">
        <v>82</v>
      </c>
      <c r="C3436" s="371">
        <v>2024</v>
      </c>
      <c r="D3436" s="371" t="s">
        <v>40</v>
      </c>
      <c r="E3436" s="371">
        <v>17</v>
      </c>
    </row>
    <row r="3437" spans="1:5">
      <c r="A3437" s="371">
        <v>13</v>
      </c>
      <c r="B3437" s="371" t="s">
        <v>83</v>
      </c>
      <c r="C3437" s="371">
        <v>2024</v>
      </c>
      <c r="D3437" s="371" t="s">
        <v>40</v>
      </c>
      <c r="E3437" s="371">
        <v>3</v>
      </c>
    </row>
    <row r="3438" spans="1:5">
      <c r="A3438" s="371">
        <v>15</v>
      </c>
      <c r="B3438" s="371" t="s">
        <v>84</v>
      </c>
      <c r="C3438" s="371">
        <v>2024</v>
      </c>
      <c r="D3438" s="371" t="s">
        <v>40</v>
      </c>
      <c r="E3438" s="371">
        <v>8</v>
      </c>
    </row>
    <row r="3439" spans="1:5">
      <c r="A3439" s="371">
        <v>17</v>
      </c>
      <c r="B3439" s="371" t="s">
        <v>85</v>
      </c>
      <c r="C3439" s="371">
        <v>2024</v>
      </c>
      <c r="D3439" s="371" t="s">
        <v>40</v>
      </c>
      <c r="E3439" s="371">
        <v>12</v>
      </c>
    </row>
    <row r="3440" spans="1:5">
      <c r="A3440" s="371">
        <v>18</v>
      </c>
      <c r="B3440" s="371" t="s">
        <v>86</v>
      </c>
      <c r="C3440" s="371">
        <v>2024</v>
      </c>
      <c r="D3440" s="371" t="s">
        <v>40</v>
      </c>
      <c r="E3440" s="371">
        <v>28</v>
      </c>
    </row>
    <row r="3441" spans="1:5">
      <c r="A3441" s="371">
        <v>19</v>
      </c>
      <c r="B3441" s="371" t="s">
        <v>87</v>
      </c>
      <c r="C3441" s="371">
        <v>2024</v>
      </c>
      <c r="D3441" s="371" t="s">
        <v>40</v>
      </c>
      <c r="E3441" s="371">
        <v>14</v>
      </c>
    </row>
    <row r="3442" spans="1:5">
      <c r="A3442" s="371">
        <v>20</v>
      </c>
      <c r="B3442" s="371" t="s">
        <v>88</v>
      </c>
      <c r="C3442" s="371">
        <v>2024</v>
      </c>
      <c r="D3442" s="371" t="s">
        <v>40</v>
      </c>
      <c r="E3442" s="371">
        <v>21</v>
      </c>
    </row>
    <row r="3443" spans="1:5">
      <c r="A3443" s="371">
        <v>23</v>
      </c>
      <c r="B3443" s="371" t="s">
        <v>89</v>
      </c>
      <c r="C3443" s="371">
        <v>2024</v>
      </c>
      <c r="D3443" s="371" t="s">
        <v>40</v>
      </c>
      <c r="E3443" s="371">
        <v>11</v>
      </c>
    </row>
    <row r="3444" spans="1:5">
      <c r="A3444" s="371">
        <v>25</v>
      </c>
      <c r="B3444" s="371" t="s">
        <v>90</v>
      </c>
      <c r="C3444" s="371">
        <v>2024</v>
      </c>
      <c r="D3444" s="371" t="s">
        <v>40</v>
      </c>
      <c r="E3444" s="371">
        <v>7</v>
      </c>
    </row>
    <row r="3445" spans="1:5">
      <c r="A3445" s="371">
        <v>27</v>
      </c>
      <c r="B3445" s="371" t="s">
        <v>91</v>
      </c>
      <c r="C3445" s="371">
        <v>2024</v>
      </c>
      <c r="D3445" s="371" t="s">
        <v>40</v>
      </c>
      <c r="E3445" s="371">
        <v>29</v>
      </c>
    </row>
    <row r="3446" spans="1:5">
      <c r="A3446" s="371">
        <v>41</v>
      </c>
      <c r="B3446" s="371" t="s">
        <v>92</v>
      </c>
      <c r="C3446" s="371">
        <v>2024</v>
      </c>
      <c r="D3446" s="371" t="s">
        <v>40</v>
      </c>
      <c r="E3446" s="371">
        <v>2</v>
      </c>
    </row>
    <row r="3447" spans="1:5">
      <c r="A3447" s="371">
        <v>44</v>
      </c>
      <c r="B3447" s="371" t="s">
        <v>93</v>
      </c>
      <c r="C3447" s="371">
        <v>2024</v>
      </c>
      <c r="D3447" s="371" t="s">
        <v>40</v>
      </c>
      <c r="E3447" s="371">
        <v>19</v>
      </c>
    </row>
    <row r="3448" spans="1:5">
      <c r="A3448" s="371">
        <v>47</v>
      </c>
      <c r="B3448" s="371" t="s">
        <v>94</v>
      </c>
      <c r="C3448" s="371">
        <v>2024</v>
      </c>
      <c r="D3448" s="371" t="s">
        <v>40</v>
      </c>
      <c r="E3448" s="371">
        <v>5</v>
      </c>
    </row>
    <row r="3449" spans="1:5">
      <c r="A3449" s="371">
        <v>50</v>
      </c>
      <c r="B3449" s="371" t="s">
        <v>95</v>
      </c>
      <c r="C3449" s="371">
        <v>2024</v>
      </c>
      <c r="D3449" s="371" t="s">
        <v>40</v>
      </c>
      <c r="E3449" s="371">
        <v>1</v>
      </c>
    </row>
    <row r="3450" spans="1:5">
      <c r="A3450" s="371">
        <v>52</v>
      </c>
      <c r="B3450" s="371" t="s">
        <v>96</v>
      </c>
      <c r="C3450" s="371">
        <v>2024</v>
      </c>
      <c r="D3450" s="371" t="s">
        <v>40</v>
      </c>
      <c r="E3450" s="371">
        <v>25</v>
      </c>
    </row>
    <row r="3451" spans="1:5">
      <c r="A3451" s="371">
        <v>54</v>
      </c>
      <c r="B3451" s="371" t="s">
        <v>97</v>
      </c>
      <c r="C3451" s="371">
        <v>2024</v>
      </c>
      <c r="D3451" s="371" t="s">
        <v>40</v>
      </c>
      <c r="E3451" s="371">
        <v>10</v>
      </c>
    </row>
    <row r="3452" spans="1:5">
      <c r="A3452" s="371">
        <v>63</v>
      </c>
      <c r="B3452" s="371" t="s">
        <v>98</v>
      </c>
      <c r="C3452" s="371">
        <v>2024</v>
      </c>
      <c r="D3452" s="371" t="s">
        <v>40</v>
      </c>
      <c r="E3452" s="371">
        <v>16</v>
      </c>
    </row>
    <row r="3453" spans="1:5">
      <c r="A3453" s="371">
        <v>66</v>
      </c>
      <c r="B3453" s="371" t="s">
        <v>99</v>
      </c>
      <c r="C3453" s="371">
        <v>2024</v>
      </c>
      <c r="D3453" s="371" t="s">
        <v>40</v>
      </c>
      <c r="E3453" s="371">
        <v>24</v>
      </c>
    </row>
    <row r="3454" spans="1:5">
      <c r="A3454" s="371">
        <v>68</v>
      </c>
      <c r="B3454" s="371" t="s">
        <v>100</v>
      </c>
      <c r="C3454" s="371">
        <v>2024</v>
      </c>
      <c r="D3454" s="371" t="s">
        <v>40</v>
      </c>
      <c r="E3454" s="371">
        <v>22</v>
      </c>
    </row>
    <row r="3455" spans="1:5">
      <c r="A3455" s="371">
        <v>70</v>
      </c>
      <c r="B3455" s="371" t="s">
        <v>101</v>
      </c>
      <c r="C3455" s="371">
        <v>2024</v>
      </c>
      <c r="D3455" s="371" t="s">
        <v>40</v>
      </c>
      <c r="E3455" s="371">
        <v>13</v>
      </c>
    </row>
    <row r="3456" spans="1:5">
      <c r="A3456" s="371">
        <v>73</v>
      </c>
      <c r="B3456" s="371" t="s">
        <v>102</v>
      </c>
      <c r="C3456" s="371">
        <v>2024</v>
      </c>
      <c r="D3456" s="371" t="s">
        <v>40</v>
      </c>
      <c r="E3456" s="371">
        <v>9</v>
      </c>
    </row>
    <row r="3457" spans="1:5">
      <c r="A3457" s="371">
        <v>76</v>
      </c>
      <c r="B3457" s="371" t="s">
        <v>103</v>
      </c>
      <c r="C3457" s="371">
        <v>2024</v>
      </c>
      <c r="D3457" s="371" t="s">
        <v>40</v>
      </c>
      <c r="E3457" s="371">
        <v>20</v>
      </c>
    </row>
    <row r="3458" spans="1:5">
      <c r="A3458" s="371">
        <v>81</v>
      </c>
      <c r="B3458" s="371" t="s">
        <v>104</v>
      </c>
      <c r="C3458" s="371">
        <v>2024</v>
      </c>
      <c r="D3458" s="371" t="s">
        <v>40</v>
      </c>
      <c r="E3458" s="371">
        <v>4</v>
      </c>
    </row>
    <row r="3459" spans="1:5">
      <c r="A3459" s="371">
        <v>85</v>
      </c>
      <c r="B3459" s="371" t="s">
        <v>105</v>
      </c>
      <c r="C3459" s="371">
        <v>2024</v>
      </c>
      <c r="D3459" s="371" t="s">
        <v>40</v>
      </c>
      <c r="E3459" s="371">
        <v>23</v>
      </c>
    </row>
    <row r="3460" spans="1:5">
      <c r="A3460" s="371">
        <v>86</v>
      </c>
      <c r="B3460" s="371" t="s">
        <v>106</v>
      </c>
      <c r="C3460" s="371">
        <v>2024</v>
      </c>
      <c r="D3460" s="371" t="s">
        <v>40</v>
      </c>
      <c r="E3460" s="371">
        <v>27</v>
      </c>
    </row>
    <row r="3461" spans="1:5">
      <c r="A3461" s="371">
        <v>88</v>
      </c>
      <c r="B3461" s="371" t="s">
        <v>107</v>
      </c>
      <c r="C3461" s="371">
        <v>2024</v>
      </c>
      <c r="D3461" s="371" t="s">
        <v>40</v>
      </c>
      <c r="E3461" s="371">
        <v>30</v>
      </c>
    </row>
    <row r="3462" spans="1:5">
      <c r="A3462" s="371">
        <v>91</v>
      </c>
      <c r="B3462" s="371" t="s">
        <v>108</v>
      </c>
      <c r="C3462" s="371">
        <v>2024</v>
      </c>
      <c r="D3462" s="371" t="s">
        <v>40</v>
      </c>
      <c r="E3462" s="371">
        <v>26</v>
      </c>
    </row>
    <row r="3463" spans="1:5">
      <c r="A3463" s="371">
        <v>94</v>
      </c>
      <c r="B3463" s="371" t="s">
        <v>109</v>
      </c>
      <c r="C3463" s="371">
        <v>2024</v>
      </c>
      <c r="D3463" s="371" t="s">
        <v>40</v>
      </c>
      <c r="E3463" s="371">
        <v>32</v>
      </c>
    </row>
    <row r="3464" spans="1:5">
      <c r="A3464" s="371">
        <v>95</v>
      </c>
      <c r="B3464" s="371" t="s">
        <v>110</v>
      </c>
      <c r="C3464" s="371">
        <v>2024</v>
      </c>
      <c r="D3464" s="371" t="s">
        <v>40</v>
      </c>
      <c r="E3464" s="371">
        <v>6</v>
      </c>
    </row>
    <row r="3465" spans="1:5">
      <c r="A3465" s="371">
        <v>97</v>
      </c>
      <c r="B3465" s="371" t="s">
        <v>111</v>
      </c>
      <c r="C3465" s="371">
        <v>2024</v>
      </c>
      <c r="D3465" s="371" t="s">
        <v>40</v>
      </c>
      <c r="E3465" s="371">
        <v>31</v>
      </c>
    </row>
    <row r="3466" spans="1:5">
      <c r="A3466" s="371">
        <v>99</v>
      </c>
      <c r="B3466" s="371" t="s">
        <v>112</v>
      </c>
      <c r="C3466" s="371">
        <v>2024</v>
      </c>
      <c r="D3466" s="371" t="s">
        <v>40</v>
      </c>
      <c r="E3466" s="371">
        <v>33</v>
      </c>
    </row>
    <row r="3467" spans="1:5">
      <c r="A3467" s="371">
        <v>5</v>
      </c>
      <c r="B3467" s="371" t="s">
        <v>79</v>
      </c>
      <c r="C3467" s="371">
        <v>2023</v>
      </c>
      <c r="D3467" s="371" t="s">
        <v>40</v>
      </c>
      <c r="E3467" s="371">
        <v>25</v>
      </c>
    </row>
    <row r="3468" spans="1:5">
      <c r="A3468" s="371">
        <v>8</v>
      </c>
      <c r="B3468" s="371" t="s">
        <v>81</v>
      </c>
      <c r="C3468" s="371">
        <v>2023</v>
      </c>
      <c r="D3468" s="371" t="s">
        <v>40</v>
      </c>
      <c r="E3468" s="371">
        <v>12</v>
      </c>
    </row>
    <row r="3469" spans="1:5">
      <c r="A3469" s="371">
        <v>11</v>
      </c>
      <c r="B3469" s="371" t="s">
        <v>82</v>
      </c>
      <c r="C3469" s="371">
        <v>2023</v>
      </c>
      <c r="D3469" s="371" t="s">
        <v>40</v>
      </c>
      <c r="E3469" s="371">
        <v>11</v>
      </c>
    </row>
    <row r="3470" spans="1:5">
      <c r="A3470" s="371">
        <v>13</v>
      </c>
      <c r="B3470" s="371" t="s">
        <v>83</v>
      </c>
      <c r="C3470" s="371">
        <v>2023</v>
      </c>
      <c r="D3470" s="371" t="s">
        <v>40</v>
      </c>
      <c r="E3470" s="371">
        <v>16</v>
      </c>
    </row>
    <row r="3471" spans="1:5">
      <c r="A3471" s="371">
        <v>15</v>
      </c>
      <c r="B3471" s="371" t="s">
        <v>84</v>
      </c>
      <c r="C3471" s="371">
        <v>2023</v>
      </c>
      <c r="D3471" s="371" t="s">
        <v>40</v>
      </c>
      <c r="E3471" s="371">
        <v>18</v>
      </c>
    </row>
    <row r="3472" spans="1:5">
      <c r="A3472" s="371">
        <v>17</v>
      </c>
      <c r="B3472" s="371" t="s">
        <v>85</v>
      </c>
      <c r="C3472" s="371">
        <v>2023</v>
      </c>
      <c r="D3472" s="371" t="s">
        <v>40</v>
      </c>
      <c r="E3472" s="371">
        <v>9</v>
      </c>
    </row>
    <row r="3473" spans="1:5">
      <c r="A3473" s="371">
        <v>18</v>
      </c>
      <c r="B3473" s="371" t="s">
        <v>86</v>
      </c>
      <c r="C3473" s="371">
        <v>2023</v>
      </c>
      <c r="D3473" s="371" t="s">
        <v>40</v>
      </c>
      <c r="E3473" s="371">
        <v>29</v>
      </c>
    </row>
    <row r="3474" spans="1:5">
      <c r="A3474" s="371">
        <v>19</v>
      </c>
      <c r="B3474" s="371" t="s">
        <v>87</v>
      </c>
      <c r="C3474" s="371">
        <v>2023</v>
      </c>
      <c r="D3474" s="371" t="s">
        <v>40</v>
      </c>
      <c r="E3474" s="371">
        <v>17</v>
      </c>
    </row>
    <row r="3475" spans="1:5">
      <c r="A3475" s="371">
        <v>20</v>
      </c>
      <c r="B3475" s="371" t="s">
        <v>88</v>
      </c>
      <c r="C3475" s="371">
        <v>2023</v>
      </c>
      <c r="D3475" s="371" t="s">
        <v>40</v>
      </c>
      <c r="E3475" s="371">
        <v>23</v>
      </c>
    </row>
    <row r="3476" spans="1:5">
      <c r="A3476" s="371">
        <v>23</v>
      </c>
      <c r="B3476" s="371" t="s">
        <v>89</v>
      </c>
      <c r="C3476" s="371">
        <v>2023</v>
      </c>
      <c r="D3476" s="371" t="s">
        <v>40</v>
      </c>
      <c r="E3476" s="371">
        <v>20</v>
      </c>
    </row>
    <row r="3477" spans="1:5">
      <c r="A3477" s="371">
        <v>25</v>
      </c>
      <c r="B3477" s="371" t="s">
        <v>90</v>
      </c>
      <c r="C3477" s="371">
        <v>2023</v>
      </c>
      <c r="D3477" s="371" t="s">
        <v>40</v>
      </c>
      <c r="E3477" s="371">
        <v>2</v>
      </c>
    </row>
    <row r="3478" spans="1:5">
      <c r="A3478" s="371">
        <v>27</v>
      </c>
      <c r="B3478" s="371" t="s">
        <v>91</v>
      </c>
      <c r="C3478" s="371">
        <v>2023</v>
      </c>
      <c r="D3478" s="371" t="s">
        <v>40</v>
      </c>
      <c r="E3478" s="371">
        <v>31</v>
      </c>
    </row>
    <row r="3479" spans="1:5">
      <c r="A3479" s="371">
        <v>41</v>
      </c>
      <c r="B3479" s="371" t="s">
        <v>92</v>
      </c>
      <c r="C3479" s="371">
        <v>2023</v>
      </c>
      <c r="D3479" s="371" t="s">
        <v>40</v>
      </c>
      <c r="E3479" s="371">
        <v>13</v>
      </c>
    </row>
    <row r="3480" spans="1:5">
      <c r="A3480" s="371">
        <v>44</v>
      </c>
      <c r="B3480" s="371" t="s">
        <v>93</v>
      </c>
      <c r="C3480" s="371">
        <v>2023</v>
      </c>
      <c r="D3480" s="371" t="s">
        <v>40</v>
      </c>
      <c r="E3480" s="371">
        <v>28</v>
      </c>
    </row>
    <row r="3481" spans="1:5">
      <c r="A3481" s="371">
        <v>47</v>
      </c>
      <c r="B3481" s="371" t="s">
        <v>94</v>
      </c>
      <c r="C3481" s="371">
        <v>2023</v>
      </c>
      <c r="D3481" s="371" t="s">
        <v>40</v>
      </c>
      <c r="E3481" s="371">
        <v>7</v>
      </c>
    </row>
    <row r="3482" spans="1:5">
      <c r="A3482" s="371">
        <v>50</v>
      </c>
      <c r="B3482" s="371" t="s">
        <v>95</v>
      </c>
      <c r="C3482" s="371">
        <v>2023</v>
      </c>
      <c r="D3482" s="371" t="s">
        <v>40</v>
      </c>
      <c r="E3482" s="371">
        <v>8</v>
      </c>
    </row>
    <row r="3483" spans="1:5">
      <c r="A3483" s="371">
        <v>52</v>
      </c>
      <c r="B3483" s="371" t="s">
        <v>96</v>
      </c>
      <c r="C3483" s="371">
        <v>2023</v>
      </c>
      <c r="D3483" s="371" t="s">
        <v>40</v>
      </c>
      <c r="E3483" s="371">
        <v>27</v>
      </c>
    </row>
    <row r="3484" spans="1:5">
      <c r="A3484" s="371">
        <v>54</v>
      </c>
      <c r="B3484" s="371" t="s">
        <v>97</v>
      </c>
      <c r="C3484" s="371">
        <v>2023</v>
      </c>
      <c r="D3484" s="371" t="s">
        <v>40</v>
      </c>
      <c r="E3484" s="371">
        <v>5</v>
      </c>
    </row>
    <row r="3485" spans="1:5">
      <c r="A3485" s="371">
        <v>63</v>
      </c>
      <c r="B3485" s="371" t="s">
        <v>98</v>
      </c>
      <c r="C3485" s="371">
        <v>2023</v>
      </c>
      <c r="D3485" s="371" t="s">
        <v>40</v>
      </c>
      <c r="E3485" s="371">
        <v>3</v>
      </c>
    </row>
    <row r="3486" spans="1:5">
      <c r="A3486" s="371">
        <v>66</v>
      </c>
      <c r="B3486" s="371" t="s">
        <v>99</v>
      </c>
      <c r="C3486" s="371">
        <v>2023</v>
      </c>
      <c r="D3486" s="371" t="s">
        <v>40</v>
      </c>
      <c r="E3486" s="371">
        <v>21</v>
      </c>
    </row>
    <row r="3487" spans="1:5">
      <c r="A3487" s="371">
        <v>68</v>
      </c>
      <c r="B3487" s="371" t="s">
        <v>100</v>
      </c>
      <c r="C3487" s="371">
        <v>2023</v>
      </c>
      <c r="D3487" s="371" t="s">
        <v>40</v>
      </c>
      <c r="E3487" s="371">
        <v>14</v>
      </c>
    </row>
    <row r="3488" spans="1:5">
      <c r="A3488" s="371">
        <v>70</v>
      </c>
      <c r="B3488" s="371" t="s">
        <v>101</v>
      </c>
      <c r="C3488" s="371">
        <v>2023</v>
      </c>
      <c r="D3488" s="371" t="s">
        <v>40</v>
      </c>
      <c r="E3488" s="371">
        <v>19</v>
      </c>
    </row>
    <row r="3489" spans="1:5">
      <c r="A3489" s="371">
        <v>73</v>
      </c>
      <c r="B3489" s="371" t="s">
        <v>102</v>
      </c>
      <c r="C3489" s="371">
        <v>2023</v>
      </c>
      <c r="D3489" s="371" t="s">
        <v>40</v>
      </c>
      <c r="E3489" s="371">
        <v>1</v>
      </c>
    </row>
    <row r="3490" spans="1:5">
      <c r="A3490" s="371">
        <v>76</v>
      </c>
      <c r="B3490" s="371" t="s">
        <v>103</v>
      </c>
      <c r="C3490" s="371">
        <v>2023</v>
      </c>
      <c r="D3490" s="371" t="s">
        <v>40</v>
      </c>
      <c r="E3490" s="371">
        <v>15</v>
      </c>
    </row>
    <row r="3491" spans="1:5">
      <c r="A3491" s="371">
        <v>81</v>
      </c>
      <c r="B3491" s="371" t="s">
        <v>104</v>
      </c>
      <c r="C3491" s="371">
        <v>2023</v>
      </c>
      <c r="D3491" s="371" t="s">
        <v>40</v>
      </c>
      <c r="E3491" s="371">
        <v>4</v>
      </c>
    </row>
    <row r="3492" spans="1:5">
      <c r="A3492" s="371">
        <v>85</v>
      </c>
      <c r="B3492" s="371" t="s">
        <v>105</v>
      </c>
      <c r="C3492" s="371">
        <v>2023</v>
      </c>
      <c r="D3492" s="371" t="s">
        <v>40</v>
      </c>
      <c r="E3492" s="371">
        <v>24</v>
      </c>
    </row>
    <row r="3493" spans="1:5">
      <c r="A3493" s="371">
        <v>86</v>
      </c>
      <c r="B3493" s="371" t="s">
        <v>106</v>
      </c>
      <c r="C3493" s="371">
        <v>2023</v>
      </c>
      <c r="D3493" s="371" t="s">
        <v>40</v>
      </c>
      <c r="E3493" s="371">
        <v>26</v>
      </c>
    </row>
    <row r="3494" spans="1:5">
      <c r="A3494" s="371">
        <v>88</v>
      </c>
      <c r="B3494" s="371" t="s">
        <v>107</v>
      </c>
      <c r="C3494" s="371">
        <v>2023</v>
      </c>
      <c r="D3494" s="371" t="s">
        <v>40</v>
      </c>
      <c r="E3494" s="371">
        <v>32</v>
      </c>
    </row>
    <row r="3495" spans="1:5">
      <c r="A3495" s="371">
        <v>91</v>
      </c>
      <c r="B3495" s="371" t="s">
        <v>108</v>
      </c>
      <c r="C3495" s="371">
        <v>2023</v>
      </c>
      <c r="D3495" s="371" t="s">
        <v>40</v>
      </c>
      <c r="E3495" s="371">
        <v>6</v>
      </c>
    </row>
    <row r="3496" spans="1:5">
      <c r="A3496" s="371">
        <v>94</v>
      </c>
      <c r="B3496" s="371" t="s">
        <v>109</v>
      </c>
      <c r="C3496" s="371">
        <v>2023</v>
      </c>
      <c r="D3496" s="371" t="s">
        <v>40</v>
      </c>
      <c r="E3496" s="371">
        <v>30</v>
      </c>
    </row>
    <row r="3497" spans="1:5">
      <c r="A3497" s="371">
        <v>95</v>
      </c>
      <c r="B3497" s="371" t="s">
        <v>110</v>
      </c>
      <c r="C3497" s="371">
        <v>2023</v>
      </c>
      <c r="D3497" s="371" t="s">
        <v>40</v>
      </c>
      <c r="E3497" s="371">
        <v>10</v>
      </c>
    </row>
    <row r="3498" spans="1:5">
      <c r="A3498" s="371">
        <v>97</v>
      </c>
      <c r="B3498" s="371" t="s">
        <v>111</v>
      </c>
      <c r="C3498" s="371">
        <v>2023</v>
      </c>
      <c r="D3498" s="371" t="s">
        <v>40</v>
      </c>
      <c r="E3498" s="371">
        <v>22</v>
      </c>
    </row>
    <row r="3499" spans="1:5">
      <c r="A3499" s="371">
        <v>99</v>
      </c>
      <c r="B3499" s="371" t="s">
        <v>112</v>
      </c>
      <c r="C3499" s="371">
        <v>2023</v>
      </c>
      <c r="D3499" s="371" t="s">
        <v>40</v>
      </c>
      <c r="E3499" s="371">
        <v>33</v>
      </c>
    </row>
    <row r="3500" spans="1:5">
      <c r="A3500" s="371">
        <v>5</v>
      </c>
      <c r="B3500" s="371" t="s">
        <v>79</v>
      </c>
      <c r="C3500" s="371">
        <v>2024</v>
      </c>
      <c r="D3500" s="371" t="s">
        <v>41</v>
      </c>
      <c r="E3500" s="371">
        <v>18</v>
      </c>
    </row>
    <row r="3501" spans="1:5">
      <c r="A3501" s="371">
        <v>8</v>
      </c>
      <c r="B3501" s="371" t="s">
        <v>81</v>
      </c>
      <c r="C3501" s="371">
        <v>2024</v>
      </c>
      <c r="D3501" s="371" t="s">
        <v>41</v>
      </c>
      <c r="E3501" s="371">
        <v>27</v>
      </c>
    </row>
    <row r="3502" spans="1:5">
      <c r="A3502" s="371">
        <v>11</v>
      </c>
      <c r="B3502" s="371" t="s">
        <v>82</v>
      </c>
      <c r="C3502" s="371">
        <v>2024</v>
      </c>
      <c r="D3502" s="371" t="s">
        <v>41</v>
      </c>
      <c r="E3502" s="371">
        <v>19</v>
      </c>
    </row>
    <row r="3503" spans="1:5">
      <c r="A3503" s="371">
        <v>13</v>
      </c>
      <c r="B3503" s="371" t="s">
        <v>83</v>
      </c>
      <c r="C3503" s="371">
        <v>2024</v>
      </c>
      <c r="D3503" s="371" t="s">
        <v>41</v>
      </c>
      <c r="E3503" s="371">
        <v>28</v>
      </c>
    </row>
    <row r="3504" spans="1:5">
      <c r="A3504" s="371">
        <v>15</v>
      </c>
      <c r="B3504" s="371" t="s">
        <v>84</v>
      </c>
      <c r="C3504" s="371">
        <v>2024</v>
      </c>
      <c r="D3504" s="371" t="s">
        <v>41</v>
      </c>
      <c r="E3504" s="371">
        <v>25</v>
      </c>
    </row>
    <row r="3505" spans="1:5">
      <c r="A3505" s="371">
        <v>17</v>
      </c>
      <c r="B3505" s="371" t="s">
        <v>85</v>
      </c>
      <c r="C3505" s="371">
        <v>2024</v>
      </c>
      <c r="D3505" s="371" t="s">
        <v>41</v>
      </c>
      <c r="E3505" s="371">
        <v>14</v>
      </c>
    </row>
    <row r="3506" spans="1:5">
      <c r="A3506" s="371">
        <v>18</v>
      </c>
      <c r="B3506" s="371" t="s">
        <v>86</v>
      </c>
      <c r="C3506" s="371">
        <v>2024</v>
      </c>
      <c r="D3506" s="371" t="s">
        <v>41</v>
      </c>
      <c r="E3506" s="371">
        <v>11</v>
      </c>
    </row>
    <row r="3507" spans="1:5">
      <c r="A3507" s="371">
        <v>19</v>
      </c>
      <c r="B3507" s="371" t="s">
        <v>87</v>
      </c>
      <c r="C3507" s="371">
        <v>2024</v>
      </c>
      <c r="D3507" s="371" t="s">
        <v>41</v>
      </c>
      <c r="E3507" s="371">
        <v>8</v>
      </c>
    </row>
    <row r="3508" spans="1:5">
      <c r="A3508" s="371">
        <v>20</v>
      </c>
      <c r="B3508" s="371" t="s">
        <v>88</v>
      </c>
      <c r="C3508" s="371">
        <v>2024</v>
      </c>
      <c r="D3508" s="371" t="s">
        <v>41</v>
      </c>
      <c r="E3508" s="371">
        <v>33</v>
      </c>
    </row>
    <row r="3509" spans="1:5">
      <c r="A3509" s="371">
        <v>23</v>
      </c>
      <c r="B3509" s="371" t="s">
        <v>89</v>
      </c>
      <c r="C3509" s="371">
        <v>2024</v>
      </c>
      <c r="D3509" s="371" t="s">
        <v>41</v>
      </c>
      <c r="E3509" s="371">
        <v>31</v>
      </c>
    </row>
    <row r="3510" spans="1:5">
      <c r="A3510" s="371">
        <v>25</v>
      </c>
      <c r="B3510" s="371" t="s">
        <v>90</v>
      </c>
      <c r="C3510" s="371">
        <v>2024</v>
      </c>
      <c r="D3510" s="371" t="s">
        <v>41</v>
      </c>
      <c r="E3510" s="371">
        <v>23</v>
      </c>
    </row>
    <row r="3511" spans="1:5">
      <c r="A3511" s="371">
        <v>27</v>
      </c>
      <c r="B3511" s="371" t="s">
        <v>91</v>
      </c>
      <c r="C3511" s="371">
        <v>2024</v>
      </c>
      <c r="D3511" s="371" t="s">
        <v>41</v>
      </c>
      <c r="E3511" s="371">
        <v>2</v>
      </c>
    </row>
    <row r="3512" spans="1:5">
      <c r="A3512" s="371">
        <v>41</v>
      </c>
      <c r="B3512" s="371" t="s">
        <v>92</v>
      </c>
      <c r="C3512" s="371">
        <v>2024</v>
      </c>
      <c r="D3512" s="371" t="s">
        <v>41</v>
      </c>
      <c r="E3512" s="371">
        <v>17</v>
      </c>
    </row>
    <row r="3513" spans="1:5">
      <c r="A3513" s="371">
        <v>44</v>
      </c>
      <c r="B3513" s="371" t="s">
        <v>93</v>
      </c>
      <c r="C3513" s="371">
        <v>2024</v>
      </c>
      <c r="D3513" s="371" t="s">
        <v>41</v>
      </c>
      <c r="E3513" s="371">
        <v>9</v>
      </c>
    </row>
    <row r="3514" spans="1:5">
      <c r="A3514" s="371">
        <v>47</v>
      </c>
      <c r="B3514" s="371" t="s">
        <v>94</v>
      </c>
      <c r="C3514" s="371">
        <v>2024</v>
      </c>
      <c r="D3514" s="371" t="s">
        <v>41</v>
      </c>
      <c r="E3514" s="371">
        <v>24</v>
      </c>
    </row>
    <row r="3515" spans="1:5">
      <c r="A3515" s="371">
        <v>50</v>
      </c>
      <c r="B3515" s="371" t="s">
        <v>95</v>
      </c>
      <c r="C3515" s="371">
        <v>2024</v>
      </c>
      <c r="D3515" s="371" t="s">
        <v>41</v>
      </c>
      <c r="E3515" s="371">
        <v>32</v>
      </c>
    </row>
    <row r="3516" spans="1:5">
      <c r="A3516" s="371">
        <v>52</v>
      </c>
      <c r="B3516" s="371" t="s">
        <v>96</v>
      </c>
      <c r="C3516" s="371">
        <v>2024</v>
      </c>
      <c r="D3516" s="371" t="s">
        <v>41</v>
      </c>
      <c r="E3516" s="371">
        <v>6</v>
      </c>
    </row>
    <row r="3517" spans="1:5">
      <c r="A3517" s="371">
        <v>54</v>
      </c>
      <c r="B3517" s="371" t="s">
        <v>97</v>
      </c>
      <c r="C3517" s="371">
        <v>2024</v>
      </c>
      <c r="D3517" s="371" t="s">
        <v>41</v>
      </c>
      <c r="E3517" s="371">
        <v>13</v>
      </c>
    </row>
    <row r="3518" spans="1:5">
      <c r="A3518" s="371">
        <v>63</v>
      </c>
      <c r="B3518" s="371" t="s">
        <v>98</v>
      </c>
      <c r="C3518" s="371">
        <v>2024</v>
      </c>
      <c r="D3518" s="371" t="s">
        <v>41</v>
      </c>
      <c r="E3518" s="371">
        <v>20</v>
      </c>
    </row>
    <row r="3519" spans="1:5">
      <c r="A3519" s="371">
        <v>66</v>
      </c>
      <c r="B3519" s="371" t="s">
        <v>99</v>
      </c>
      <c r="C3519" s="371">
        <v>2024</v>
      </c>
      <c r="D3519" s="371" t="s">
        <v>41</v>
      </c>
      <c r="E3519" s="371">
        <v>16</v>
      </c>
    </row>
    <row r="3520" spans="1:5">
      <c r="A3520" s="371">
        <v>68</v>
      </c>
      <c r="B3520" s="371" t="s">
        <v>100</v>
      </c>
      <c r="C3520" s="371">
        <v>2024</v>
      </c>
      <c r="D3520" s="371" t="s">
        <v>41</v>
      </c>
      <c r="E3520" s="371">
        <v>21</v>
      </c>
    </row>
    <row r="3521" spans="1:5">
      <c r="A3521" s="371">
        <v>70</v>
      </c>
      <c r="B3521" s="371" t="s">
        <v>101</v>
      </c>
      <c r="C3521" s="371">
        <v>2024</v>
      </c>
      <c r="D3521" s="371" t="s">
        <v>41</v>
      </c>
      <c r="E3521" s="371">
        <v>15</v>
      </c>
    </row>
    <row r="3522" spans="1:5">
      <c r="A3522" s="371">
        <v>73</v>
      </c>
      <c r="B3522" s="371" t="s">
        <v>102</v>
      </c>
      <c r="C3522" s="371">
        <v>2024</v>
      </c>
      <c r="D3522" s="371" t="s">
        <v>41</v>
      </c>
      <c r="E3522" s="371">
        <v>12</v>
      </c>
    </row>
    <row r="3523" spans="1:5">
      <c r="A3523" s="371">
        <v>76</v>
      </c>
      <c r="B3523" s="371" t="s">
        <v>103</v>
      </c>
      <c r="C3523" s="371">
        <v>2024</v>
      </c>
      <c r="D3523" s="371" t="s">
        <v>41</v>
      </c>
      <c r="E3523" s="371">
        <v>22</v>
      </c>
    </row>
    <row r="3524" spans="1:5">
      <c r="A3524" s="371">
        <v>81</v>
      </c>
      <c r="B3524" s="371" t="s">
        <v>104</v>
      </c>
      <c r="C3524" s="371">
        <v>2024</v>
      </c>
      <c r="D3524" s="371" t="s">
        <v>41</v>
      </c>
      <c r="E3524" s="371">
        <v>10</v>
      </c>
    </row>
    <row r="3525" spans="1:5">
      <c r="A3525" s="371">
        <v>85</v>
      </c>
      <c r="B3525" s="371" t="s">
        <v>105</v>
      </c>
      <c r="C3525" s="371">
        <v>2024</v>
      </c>
      <c r="D3525" s="371" t="s">
        <v>41</v>
      </c>
      <c r="E3525" s="371">
        <v>30</v>
      </c>
    </row>
    <row r="3526" spans="1:5">
      <c r="A3526" s="371">
        <v>86</v>
      </c>
      <c r="B3526" s="371" t="s">
        <v>106</v>
      </c>
      <c r="C3526" s="371">
        <v>2024</v>
      </c>
      <c r="D3526" s="371" t="s">
        <v>41</v>
      </c>
      <c r="E3526" s="371">
        <v>4</v>
      </c>
    </row>
    <row r="3527" spans="1:5">
      <c r="A3527" s="371">
        <v>88</v>
      </c>
      <c r="B3527" s="371" t="s">
        <v>107</v>
      </c>
      <c r="C3527" s="371">
        <v>2024</v>
      </c>
      <c r="D3527" s="371" t="s">
        <v>41</v>
      </c>
      <c r="E3527" s="371">
        <v>1</v>
      </c>
    </row>
    <row r="3528" spans="1:5">
      <c r="A3528" s="371">
        <v>91</v>
      </c>
      <c r="B3528" s="371" t="s">
        <v>108</v>
      </c>
      <c r="C3528" s="371">
        <v>2024</v>
      </c>
      <c r="D3528" s="371" t="s">
        <v>41</v>
      </c>
      <c r="E3528" s="371">
        <v>5</v>
      </c>
    </row>
    <row r="3529" spans="1:5">
      <c r="A3529" s="371">
        <v>94</v>
      </c>
      <c r="B3529" s="371" t="s">
        <v>109</v>
      </c>
      <c r="C3529" s="371">
        <v>2024</v>
      </c>
      <c r="D3529" s="371" t="s">
        <v>41</v>
      </c>
      <c r="E3529" s="371">
        <v>26</v>
      </c>
    </row>
    <row r="3530" spans="1:5">
      <c r="A3530" s="371">
        <v>95</v>
      </c>
      <c r="B3530" s="371" t="s">
        <v>110</v>
      </c>
      <c r="C3530" s="371">
        <v>2024</v>
      </c>
      <c r="D3530" s="371" t="s">
        <v>41</v>
      </c>
      <c r="E3530" s="371">
        <v>7</v>
      </c>
    </row>
    <row r="3531" spans="1:5">
      <c r="A3531" s="371">
        <v>97</v>
      </c>
      <c r="B3531" s="371" t="s">
        <v>111</v>
      </c>
      <c r="C3531" s="371">
        <v>2024</v>
      </c>
      <c r="D3531" s="371" t="s">
        <v>41</v>
      </c>
      <c r="E3531" s="371">
        <v>3</v>
      </c>
    </row>
    <row r="3532" spans="1:5">
      <c r="A3532" s="371">
        <v>99</v>
      </c>
      <c r="B3532" s="371" t="s">
        <v>112</v>
      </c>
      <c r="C3532" s="371">
        <v>2024</v>
      </c>
      <c r="D3532" s="371" t="s">
        <v>41</v>
      </c>
      <c r="E3532" s="371">
        <v>29</v>
      </c>
    </row>
    <row r="3533" spans="1:5">
      <c r="A3533" s="371">
        <v>5</v>
      </c>
      <c r="B3533" s="371" t="s">
        <v>79</v>
      </c>
      <c r="C3533" s="371">
        <v>2023</v>
      </c>
      <c r="D3533" s="371" t="s">
        <v>41</v>
      </c>
      <c r="E3533" s="371">
        <v>12</v>
      </c>
    </row>
    <row r="3534" spans="1:5">
      <c r="A3534" s="371">
        <v>8</v>
      </c>
      <c r="B3534" s="371" t="s">
        <v>81</v>
      </c>
      <c r="C3534" s="371">
        <v>2023</v>
      </c>
      <c r="D3534" s="371" t="s">
        <v>41</v>
      </c>
      <c r="E3534" s="371">
        <v>29</v>
      </c>
    </row>
    <row r="3535" spans="1:5">
      <c r="A3535" s="371">
        <v>11</v>
      </c>
      <c r="B3535" s="371" t="s">
        <v>82</v>
      </c>
      <c r="C3535" s="371">
        <v>2023</v>
      </c>
      <c r="D3535" s="371" t="s">
        <v>41</v>
      </c>
      <c r="E3535" s="371">
        <v>22</v>
      </c>
    </row>
    <row r="3536" spans="1:5">
      <c r="A3536" s="371">
        <v>13</v>
      </c>
      <c r="B3536" s="371" t="s">
        <v>83</v>
      </c>
      <c r="C3536" s="371">
        <v>2023</v>
      </c>
      <c r="D3536" s="371" t="s">
        <v>41</v>
      </c>
      <c r="E3536" s="371">
        <v>30</v>
      </c>
    </row>
    <row r="3537" spans="1:5">
      <c r="A3537" s="371">
        <v>15</v>
      </c>
      <c r="B3537" s="371" t="s">
        <v>84</v>
      </c>
      <c r="C3537" s="371">
        <v>2023</v>
      </c>
      <c r="D3537" s="371" t="s">
        <v>41</v>
      </c>
      <c r="E3537" s="371">
        <v>25</v>
      </c>
    </row>
    <row r="3538" spans="1:5">
      <c r="A3538" s="371">
        <v>17</v>
      </c>
      <c r="B3538" s="371" t="s">
        <v>85</v>
      </c>
      <c r="C3538" s="371">
        <v>2023</v>
      </c>
      <c r="D3538" s="371" t="s">
        <v>41</v>
      </c>
      <c r="E3538" s="371">
        <v>17</v>
      </c>
    </row>
    <row r="3539" spans="1:5">
      <c r="A3539" s="371">
        <v>18</v>
      </c>
      <c r="B3539" s="371" t="s">
        <v>86</v>
      </c>
      <c r="C3539" s="371">
        <v>2023</v>
      </c>
      <c r="D3539" s="371" t="s">
        <v>41</v>
      </c>
      <c r="E3539" s="371">
        <v>28</v>
      </c>
    </row>
    <row r="3540" spans="1:5">
      <c r="A3540" s="371">
        <v>19</v>
      </c>
      <c r="B3540" s="371" t="s">
        <v>87</v>
      </c>
      <c r="C3540" s="371">
        <v>2023</v>
      </c>
      <c r="D3540" s="371" t="s">
        <v>41</v>
      </c>
      <c r="E3540" s="371">
        <v>10</v>
      </c>
    </row>
    <row r="3541" spans="1:5">
      <c r="A3541" s="371">
        <v>20</v>
      </c>
      <c r="B3541" s="371" t="s">
        <v>88</v>
      </c>
      <c r="C3541" s="371">
        <v>2023</v>
      </c>
      <c r="D3541" s="371" t="s">
        <v>41</v>
      </c>
      <c r="E3541" s="371">
        <v>33</v>
      </c>
    </row>
    <row r="3542" spans="1:5">
      <c r="A3542" s="371">
        <v>23</v>
      </c>
      <c r="B3542" s="371" t="s">
        <v>89</v>
      </c>
      <c r="C3542" s="371">
        <v>2023</v>
      </c>
      <c r="D3542" s="371" t="s">
        <v>41</v>
      </c>
      <c r="E3542" s="371">
        <v>31</v>
      </c>
    </row>
    <row r="3543" spans="1:5">
      <c r="A3543" s="371">
        <v>25</v>
      </c>
      <c r="B3543" s="371" t="s">
        <v>90</v>
      </c>
      <c r="C3543" s="371">
        <v>2023</v>
      </c>
      <c r="D3543" s="371" t="s">
        <v>41</v>
      </c>
      <c r="E3543" s="371">
        <v>24</v>
      </c>
    </row>
    <row r="3544" spans="1:5">
      <c r="A3544" s="371">
        <v>27</v>
      </c>
      <c r="B3544" s="371" t="s">
        <v>91</v>
      </c>
      <c r="C3544" s="371">
        <v>2023</v>
      </c>
      <c r="D3544" s="371" t="s">
        <v>41</v>
      </c>
      <c r="E3544" s="371">
        <v>6</v>
      </c>
    </row>
    <row r="3545" spans="1:5">
      <c r="A3545" s="371">
        <v>41</v>
      </c>
      <c r="B3545" s="371" t="s">
        <v>92</v>
      </c>
      <c r="C3545" s="371">
        <v>2023</v>
      </c>
      <c r="D3545" s="371" t="s">
        <v>41</v>
      </c>
      <c r="E3545" s="371">
        <v>16</v>
      </c>
    </row>
    <row r="3546" spans="1:5">
      <c r="A3546" s="371">
        <v>44</v>
      </c>
      <c r="B3546" s="371" t="s">
        <v>93</v>
      </c>
      <c r="C3546" s="371">
        <v>2023</v>
      </c>
      <c r="D3546" s="371" t="s">
        <v>41</v>
      </c>
      <c r="E3546" s="371">
        <v>8</v>
      </c>
    </row>
    <row r="3547" spans="1:5">
      <c r="A3547" s="371">
        <v>47</v>
      </c>
      <c r="B3547" s="371" t="s">
        <v>94</v>
      </c>
      <c r="C3547" s="371">
        <v>2023</v>
      </c>
      <c r="D3547" s="371" t="s">
        <v>41</v>
      </c>
      <c r="E3547" s="371">
        <v>21</v>
      </c>
    </row>
    <row r="3548" spans="1:5">
      <c r="A3548" s="371">
        <v>50</v>
      </c>
      <c r="B3548" s="371" t="s">
        <v>95</v>
      </c>
      <c r="C3548" s="371">
        <v>2023</v>
      </c>
      <c r="D3548" s="371" t="s">
        <v>41</v>
      </c>
      <c r="E3548" s="371">
        <v>32</v>
      </c>
    </row>
    <row r="3549" spans="1:5">
      <c r="A3549" s="371">
        <v>52</v>
      </c>
      <c r="B3549" s="371" t="s">
        <v>96</v>
      </c>
      <c r="C3549" s="371">
        <v>2023</v>
      </c>
      <c r="D3549" s="371" t="s">
        <v>41</v>
      </c>
      <c r="E3549" s="371">
        <v>4</v>
      </c>
    </row>
    <row r="3550" spans="1:5">
      <c r="A3550" s="371">
        <v>54</v>
      </c>
      <c r="B3550" s="371" t="s">
        <v>97</v>
      </c>
      <c r="C3550" s="371">
        <v>2023</v>
      </c>
      <c r="D3550" s="371" t="s">
        <v>41</v>
      </c>
      <c r="E3550" s="371">
        <v>19</v>
      </c>
    </row>
    <row r="3551" spans="1:5">
      <c r="A3551" s="371">
        <v>63</v>
      </c>
      <c r="B3551" s="371" t="s">
        <v>98</v>
      </c>
      <c r="C3551" s="371">
        <v>2023</v>
      </c>
      <c r="D3551" s="371" t="s">
        <v>41</v>
      </c>
      <c r="E3551" s="371">
        <v>15</v>
      </c>
    </row>
    <row r="3552" spans="1:5">
      <c r="A3552" s="371">
        <v>66</v>
      </c>
      <c r="B3552" s="371" t="s">
        <v>99</v>
      </c>
      <c r="C3552" s="371">
        <v>2023</v>
      </c>
      <c r="D3552" s="371" t="s">
        <v>41</v>
      </c>
      <c r="E3552" s="371">
        <v>13</v>
      </c>
    </row>
    <row r="3553" spans="1:5">
      <c r="A3553" s="371">
        <v>68</v>
      </c>
      <c r="B3553" s="371" t="s">
        <v>100</v>
      </c>
      <c r="C3553" s="371">
        <v>2023</v>
      </c>
      <c r="D3553" s="371" t="s">
        <v>41</v>
      </c>
      <c r="E3553" s="371">
        <v>20</v>
      </c>
    </row>
    <row r="3554" spans="1:5">
      <c r="A3554" s="371">
        <v>70</v>
      </c>
      <c r="B3554" s="371" t="s">
        <v>101</v>
      </c>
      <c r="C3554" s="371">
        <v>2023</v>
      </c>
      <c r="D3554" s="371" t="s">
        <v>41</v>
      </c>
      <c r="E3554" s="371">
        <v>14</v>
      </c>
    </row>
    <row r="3555" spans="1:5">
      <c r="A3555" s="371">
        <v>73</v>
      </c>
      <c r="B3555" s="371" t="s">
        <v>102</v>
      </c>
      <c r="C3555" s="371">
        <v>2023</v>
      </c>
      <c r="D3555" s="371" t="s">
        <v>41</v>
      </c>
      <c r="E3555" s="371">
        <v>27</v>
      </c>
    </row>
    <row r="3556" spans="1:5">
      <c r="A3556" s="371">
        <v>76</v>
      </c>
      <c r="B3556" s="371" t="s">
        <v>103</v>
      </c>
      <c r="C3556" s="371">
        <v>2023</v>
      </c>
      <c r="D3556" s="371" t="s">
        <v>41</v>
      </c>
      <c r="E3556" s="371">
        <v>18</v>
      </c>
    </row>
    <row r="3557" spans="1:5">
      <c r="A3557" s="371">
        <v>81</v>
      </c>
      <c r="B3557" s="371" t="s">
        <v>104</v>
      </c>
      <c r="C3557" s="371">
        <v>2023</v>
      </c>
      <c r="D3557" s="371" t="s">
        <v>41</v>
      </c>
      <c r="E3557" s="371">
        <v>9</v>
      </c>
    </row>
    <row r="3558" spans="1:5">
      <c r="A3558" s="371">
        <v>85</v>
      </c>
      <c r="B3558" s="371" t="s">
        <v>105</v>
      </c>
      <c r="C3558" s="371">
        <v>2023</v>
      </c>
      <c r="D3558" s="371" t="s">
        <v>41</v>
      </c>
      <c r="E3558" s="371">
        <v>23</v>
      </c>
    </row>
    <row r="3559" spans="1:5">
      <c r="A3559" s="371">
        <v>86</v>
      </c>
      <c r="B3559" s="371" t="s">
        <v>106</v>
      </c>
      <c r="C3559" s="371">
        <v>2023</v>
      </c>
      <c r="D3559" s="371" t="s">
        <v>41</v>
      </c>
      <c r="E3559" s="371">
        <v>2</v>
      </c>
    </row>
    <row r="3560" spans="1:5">
      <c r="A3560" s="371">
        <v>88</v>
      </c>
      <c r="B3560" s="371" t="s">
        <v>107</v>
      </c>
      <c r="C3560" s="371">
        <v>2023</v>
      </c>
      <c r="D3560" s="371" t="s">
        <v>41</v>
      </c>
      <c r="E3560" s="371">
        <v>1</v>
      </c>
    </row>
    <row r="3561" spans="1:5">
      <c r="A3561" s="371">
        <v>91</v>
      </c>
      <c r="B3561" s="371" t="s">
        <v>108</v>
      </c>
      <c r="C3561" s="371">
        <v>2023</v>
      </c>
      <c r="D3561" s="371" t="s">
        <v>41</v>
      </c>
      <c r="E3561" s="371">
        <v>3</v>
      </c>
    </row>
    <row r="3562" spans="1:5">
      <c r="A3562" s="371">
        <v>94</v>
      </c>
      <c r="B3562" s="371" t="s">
        <v>109</v>
      </c>
      <c r="C3562" s="371">
        <v>2023</v>
      </c>
      <c r="D3562" s="371" t="s">
        <v>41</v>
      </c>
      <c r="E3562" s="371">
        <v>26</v>
      </c>
    </row>
    <row r="3563" spans="1:5">
      <c r="A3563" s="371">
        <v>95</v>
      </c>
      <c r="B3563" s="371" t="s">
        <v>110</v>
      </c>
      <c r="C3563" s="371">
        <v>2023</v>
      </c>
      <c r="D3563" s="371" t="s">
        <v>41</v>
      </c>
      <c r="E3563" s="371">
        <v>7</v>
      </c>
    </row>
    <row r="3564" spans="1:5">
      <c r="A3564" s="371">
        <v>97</v>
      </c>
      <c r="B3564" s="371" t="s">
        <v>111</v>
      </c>
      <c r="C3564" s="371">
        <v>2023</v>
      </c>
      <c r="D3564" s="371" t="s">
        <v>41</v>
      </c>
      <c r="E3564" s="371">
        <v>5</v>
      </c>
    </row>
    <row r="3565" spans="1:5">
      <c r="A3565" s="371">
        <v>99</v>
      </c>
      <c r="B3565" s="371" t="s">
        <v>112</v>
      </c>
      <c r="C3565" s="371">
        <v>2023</v>
      </c>
      <c r="D3565" s="371" t="s">
        <v>41</v>
      </c>
      <c r="E3565" s="371">
        <v>11</v>
      </c>
    </row>
    <row r="3566" spans="1:5">
      <c r="A3566" s="371">
        <v>5</v>
      </c>
      <c r="B3566" s="371" t="s">
        <v>79</v>
      </c>
      <c r="C3566" s="371">
        <v>2024</v>
      </c>
      <c r="D3566" s="371" t="s">
        <v>42</v>
      </c>
      <c r="E3566" s="371">
        <v>14</v>
      </c>
    </row>
    <row r="3567" spans="1:5">
      <c r="A3567" s="371">
        <v>8</v>
      </c>
      <c r="B3567" s="371" t="s">
        <v>81</v>
      </c>
      <c r="C3567" s="371">
        <v>2024</v>
      </c>
      <c r="D3567" s="371" t="s">
        <v>42</v>
      </c>
      <c r="E3567" s="371">
        <v>22</v>
      </c>
    </row>
    <row r="3568" spans="1:5">
      <c r="A3568" s="371">
        <v>11</v>
      </c>
      <c r="B3568" s="371" t="s">
        <v>82</v>
      </c>
      <c r="C3568" s="371">
        <v>2024</v>
      </c>
      <c r="D3568" s="371" t="s">
        <v>42</v>
      </c>
      <c r="E3568" s="371">
        <v>31</v>
      </c>
    </row>
    <row r="3569" spans="1:5">
      <c r="A3569" s="371">
        <v>13</v>
      </c>
      <c r="B3569" s="371" t="s">
        <v>83</v>
      </c>
      <c r="C3569" s="371">
        <v>2024</v>
      </c>
      <c r="D3569" s="371" t="s">
        <v>42</v>
      </c>
      <c r="E3569" s="371">
        <v>9</v>
      </c>
    </row>
    <row r="3570" spans="1:5">
      <c r="A3570" s="371">
        <v>15</v>
      </c>
      <c r="B3570" s="371" t="s">
        <v>84</v>
      </c>
      <c r="C3570" s="371">
        <v>2024</v>
      </c>
      <c r="D3570" s="371" t="s">
        <v>42</v>
      </c>
      <c r="E3570" s="371">
        <v>2</v>
      </c>
    </row>
    <row r="3571" spans="1:5">
      <c r="A3571" s="371">
        <v>17</v>
      </c>
      <c r="B3571" s="371" t="s">
        <v>85</v>
      </c>
      <c r="C3571" s="371">
        <v>2024</v>
      </c>
      <c r="D3571" s="371" t="s">
        <v>42</v>
      </c>
      <c r="E3571" s="371">
        <v>18</v>
      </c>
    </row>
    <row r="3572" spans="1:5">
      <c r="A3572" s="371">
        <v>18</v>
      </c>
      <c r="B3572" s="371" t="s">
        <v>86</v>
      </c>
      <c r="C3572" s="371">
        <v>2024</v>
      </c>
      <c r="D3572" s="371" t="s">
        <v>42</v>
      </c>
      <c r="E3572" s="371">
        <v>6</v>
      </c>
    </row>
    <row r="3573" spans="1:5">
      <c r="A3573" s="371">
        <v>19</v>
      </c>
      <c r="B3573" s="371" t="s">
        <v>87</v>
      </c>
      <c r="C3573" s="371">
        <v>2024</v>
      </c>
      <c r="D3573" s="371" t="s">
        <v>42</v>
      </c>
      <c r="E3573" s="371">
        <v>12</v>
      </c>
    </row>
    <row r="3574" spans="1:5">
      <c r="A3574" s="371">
        <v>20</v>
      </c>
      <c r="B3574" s="371" t="s">
        <v>88</v>
      </c>
      <c r="C3574" s="371">
        <v>2024</v>
      </c>
      <c r="D3574" s="371" t="s">
        <v>42</v>
      </c>
      <c r="E3574" s="371">
        <v>11</v>
      </c>
    </row>
    <row r="3575" spans="1:5">
      <c r="A3575" s="371">
        <v>23</v>
      </c>
      <c r="B3575" s="371" t="s">
        <v>89</v>
      </c>
      <c r="C3575" s="371">
        <v>2024</v>
      </c>
      <c r="D3575" s="371" t="s">
        <v>42</v>
      </c>
      <c r="E3575" s="371">
        <v>26</v>
      </c>
    </row>
    <row r="3576" spans="1:5">
      <c r="A3576" s="371">
        <v>25</v>
      </c>
      <c r="B3576" s="371" t="s">
        <v>90</v>
      </c>
      <c r="C3576" s="371">
        <v>2024</v>
      </c>
      <c r="D3576" s="371" t="s">
        <v>42</v>
      </c>
      <c r="E3576" s="371">
        <v>30</v>
      </c>
    </row>
    <row r="3577" spans="1:5">
      <c r="A3577" s="371">
        <v>27</v>
      </c>
      <c r="B3577" s="371" t="s">
        <v>91</v>
      </c>
      <c r="C3577" s="371">
        <v>2024</v>
      </c>
      <c r="D3577" s="371" t="s">
        <v>42</v>
      </c>
      <c r="E3577" s="371">
        <v>1</v>
      </c>
    </row>
    <row r="3578" spans="1:5">
      <c r="A3578" s="371">
        <v>41</v>
      </c>
      <c r="B3578" s="371" t="s">
        <v>92</v>
      </c>
      <c r="C3578" s="371">
        <v>2024</v>
      </c>
      <c r="D3578" s="371" t="s">
        <v>42</v>
      </c>
      <c r="E3578" s="371">
        <v>25</v>
      </c>
    </row>
    <row r="3579" spans="1:5">
      <c r="A3579" s="371">
        <v>44</v>
      </c>
      <c r="B3579" s="371" t="s">
        <v>93</v>
      </c>
      <c r="C3579" s="371">
        <v>2024</v>
      </c>
      <c r="D3579" s="371" t="s">
        <v>42</v>
      </c>
      <c r="E3579" s="371">
        <v>8</v>
      </c>
    </row>
    <row r="3580" spans="1:5">
      <c r="A3580" s="371">
        <v>47</v>
      </c>
      <c r="B3580" s="371" t="s">
        <v>94</v>
      </c>
      <c r="C3580" s="371">
        <v>2024</v>
      </c>
      <c r="D3580" s="371" t="s">
        <v>42</v>
      </c>
      <c r="E3580" s="371">
        <v>17</v>
      </c>
    </row>
    <row r="3581" spans="1:5">
      <c r="A3581" s="371">
        <v>50</v>
      </c>
      <c r="B3581" s="371" t="s">
        <v>95</v>
      </c>
      <c r="C3581" s="371">
        <v>2024</v>
      </c>
      <c r="D3581" s="371" t="s">
        <v>42</v>
      </c>
      <c r="E3581" s="371">
        <v>13</v>
      </c>
    </row>
    <row r="3582" spans="1:5">
      <c r="A3582" s="371">
        <v>52</v>
      </c>
      <c r="B3582" s="371" t="s">
        <v>96</v>
      </c>
      <c r="C3582" s="371">
        <v>2024</v>
      </c>
      <c r="D3582" s="371" t="s">
        <v>42</v>
      </c>
      <c r="E3582" s="371">
        <v>28</v>
      </c>
    </row>
    <row r="3583" spans="1:5">
      <c r="A3583" s="371">
        <v>54</v>
      </c>
      <c r="B3583" s="371" t="s">
        <v>97</v>
      </c>
      <c r="C3583" s="371">
        <v>2024</v>
      </c>
      <c r="D3583" s="371" t="s">
        <v>42</v>
      </c>
      <c r="E3583" s="371">
        <v>20</v>
      </c>
    </row>
    <row r="3584" spans="1:5">
      <c r="A3584" s="371">
        <v>63</v>
      </c>
      <c r="B3584" s="371" t="s">
        <v>98</v>
      </c>
      <c r="C3584" s="371">
        <v>2024</v>
      </c>
      <c r="D3584" s="371" t="s">
        <v>42</v>
      </c>
      <c r="E3584" s="371">
        <v>32</v>
      </c>
    </row>
    <row r="3585" spans="1:5">
      <c r="A3585" s="371">
        <v>66</v>
      </c>
      <c r="B3585" s="371" t="s">
        <v>99</v>
      </c>
      <c r="C3585" s="371">
        <v>2024</v>
      </c>
      <c r="D3585" s="371" t="s">
        <v>42</v>
      </c>
      <c r="E3585" s="371">
        <v>19</v>
      </c>
    </row>
    <row r="3586" spans="1:5">
      <c r="A3586" s="371">
        <v>68</v>
      </c>
      <c r="B3586" s="371" t="s">
        <v>100</v>
      </c>
      <c r="C3586" s="371">
        <v>2024</v>
      </c>
      <c r="D3586" s="371" t="s">
        <v>42</v>
      </c>
      <c r="E3586" s="371">
        <v>21</v>
      </c>
    </row>
    <row r="3587" spans="1:5">
      <c r="A3587" s="371">
        <v>70</v>
      </c>
      <c r="B3587" s="371" t="s">
        <v>101</v>
      </c>
      <c r="C3587" s="371">
        <v>2024</v>
      </c>
      <c r="D3587" s="371" t="s">
        <v>42</v>
      </c>
      <c r="E3587" s="371">
        <v>15</v>
      </c>
    </row>
    <row r="3588" spans="1:5">
      <c r="A3588" s="371">
        <v>73</v>
      </c>
      <c r="B3588" s="371" t="s">
        <v>102</v>
      </c>
      <c r="C3588" s="371">
        <v>2024</v>
      </c>
      <c r="D3588" s="371" t="s">
        <v>42</v>
      </c>
      <c r="E3588" s="371">
        <v>23</v>
      </c>
    </row>
    <row r="3589" spans="1:5">
      <c r="A3589" s="371">
        <v>76</v>
      </c>
      <c r="B3589" s="371" t="s">
        <v>103</v>
      </c>
      <c r="C3589" s="371">
        <v>2024</v>
      </c>
      <c r="D3589" s="371" t="s">
        <v>42</v>
      </c>
      <c r="E3589" s="371">
        <v>27</v>
      </c>
    </row>
    <row r="3590" spans="1:5">
      <c r="A3590" s="371">
        <v>81</v>
      </c>
      <c r="B3590" s="371" t="s">
        <v>104</v>
      </c>
      <c r="C3590" s="371">
        <v>2024</v>
      </c>
      <c r="D3590" s="371" t="s">
        <v>42</v>
      </c>
      <c r="E3590" s="371">
        <v>4</v>
      </c>
    </row>
    <row r="3591" spans="1:5">
      <c r="A3591" s="371">
        <v>85</v>
      </c>
      <c r="B3591" s="371" t="s">
        <v>105</v>
      </c>
      <c r="C3591" s="371">
        <v>2024</v>
      </c>
      <c r="D3591" s="371" t="s">
        <v>42</v>
      </c>
      <c r="E3591" s="371">
        <v>7</v>
      </c>
    </row>
    <row r="3592" spans="1:5">
      <c r="A3592" s="371">
        <v>86</v>
      </c>
      <c r="B3592" s="371" t="s">
        <v>106</v>
      </c>
      <c r="C3592" s="371">
        <v>2024</v>
      </c>
      <c r="D3592" s="371" t="s">
        <v>42</v>
      </c>
      <c r="E3592" s="371">
        <v>16</v>
      </c>
    </row>
    <row r="3593" spans="1:5">
      <c r="A3593" s="371">
        <v>88</v>
      </c>
      <c r="B3593" s="371" t="s">
        <v>107</v>
      </c>
      <c r="C3593" s="371">
        <v>2024</v>
      </c>
      <c r="D3593" s="371" t="s">
        <v>42</v>
      </c>
      <c r="E3593" s="371">
        <v>29</v>
      </c>
    </row>
    <row r="3594" spans="1:5">
      <c r="A3594" s="371">
        <v>91</v>
      </c>
      <c r="B3594" s="371" t="s">
        <v>108</v>
      </c>
      <c r="C3594" s="371">
        <v>2024</v>
      </c>
      <c r="D3594" s="371" t="s">
        <v>42</v>
      </c>
      <c r="E3594" s="371">
        <v>33</v>
      </c>
    </row>
    <row r="3595" spans="1:5">
      <c r="A3595" s="371">
        <v>94</v>
      </c>
      <c r="B3595" s="371" t="s">
        <v>109</v>
      </c>
      <c r="C3595" s="371">
        <v>2024</v>
      </c>
      <c r="D3595" s="371" t="s">
        <v>42</v>
      </c>
      <c r="E3595" s="371">
        <v>3</v>
      </c>
    </row>
    <row r="3596" spans="1:5">
      <c r="A3596" s="371">
        <v>95</v>
      </c>
      <c r="B3596" s="371" t="s">
        <v>110</v>
      </c>
      <c r="C3596" s="371">
        <v>2024</v>
      </c>
      <c r="D3596" s="371" t="s">
        <v>42</v>
      </c>
      <c r="E3596" s="371">
        <v>10</v>
      </c>
    </row>
    <row r="3597" spans="1:5">
      <c r="A3597" s="371">
        <v>97</v>
      </c>
      <c r="B3597" s="371" t="s">
        <v>111</v>
      </c>
      <c r="C3597" s="371">
        <v>2024</v>
      </c>
      <c r="D3597" s="371" t="s">
        <v>42</v>
      </c>
      <c r="E3597" s="371">
        <v>5</v>
      </c>
    </row>
    <row r="3598" spans="1:5">
      <c r="A3598" s="371">
        <v>99</v>
      </c>
      <c r="B3598" s="371" t="s">
        <v>112</v>
      </c>
      <c r="C3598" s="371">
        <v>2024</v>
      </c>
      <c r="D3598" s="371" t="s">
        <v>42</v>
      </c>
      <c r="E3598" s="371">
        <v>24</v>
      </c>
    </row>
    <row r="3599" spans="1:5">
      <c r="A3599" s="371">
        <v>5</v>
      </c>
      <c r="B3599" s="371" t="s">
        <v>79</v>
      </c>
      <c r="C3599" s="371">
        <v>2023</v>
      </c>
      <c r="D3599" s="371" t="s">
        <v>42</v>
      </c>
      <c r="E3599" s="371">
        <v>22</v>
      </c>
    </row>
    <row r="3600" spans="1:5">
      <c r="A3600" s="371">
        <v>8</v>
      </c>
      <c r="B3600" s="371" t="s">
        <v>81</v>
      </c>
      <c r="C3600" s="371">
        <v>2023</v>
      </c>
      <c r="D3600" s="371" t="s">
        <v>42</v>
      </c>
      <c r="E3600" s="371">
        <v>15</v>
      </c>
    </row>
    <row r="3601" spans="1:5">
      <c r="A3601" s="371">
        <v>11</v>
      </c>
      <c r="B3601" s="371" t="s">
        <v>82</v>
      </c>
      <c r="C3601" s="371">
        <v>2023</v>
      </c>
      <c r="D3601" s="371" t="s">
        <v>42</v>
      </c>
      <c r="E3601" s="371">
        <v>29</v>
      </c>
    </row>
    <row r="3602" spans="1:5">
      <c r="A3602" s="371">
        <v>13</v>
      </c>
      <c r="B3602" s="371" t="s">
        <v>83</v>
      </c>
      <c r="C3602" s="371">
        <v>2023</v>
      </c>
      <c r="D3602" s="371" t="s">
        <v>42</v>
      </c>
      <c r="E3602" s="371">
        <v>18</v>
      </c>
    </row>
    <row r="3603" spans="1:5">
      <c r="A3603" s="371">
        <v>15</v>
      </c>
      <c r="B3603" s="371" t="s">
        <v>84</v>
      </c>
      <c r="C3603" s="371">
        <v>2023</v>
      </c>
      <c r="D3603" s="371" t="s">
        <v>42</v>
      </c>
      <c r="E3603" s="371">
        <v>4</v>
      </c>
    </row>
    <row r="3604" spans="1:5">
      <c r="A3604" s="371">
        <v>17</v>
      </c>
      <c r="B3604" s="371" t="s">
        <v>85</v>
      </c>
      <c r="C3604" s="371">
        <v>2023</v>
      </c>
      <c r="D3604" s="371" t="s">
        <v>42</v>
      </c>
      <c r="E3604" s="371">
        <v>19</v>
      </c>
    </row>
    <row r="3605" spans="1:5">
      <c r="A3605" s="371">
        <v>18</v>
      </c>
      <c r="B3605" s="371" t="s">
        <v>86</v>
      </c>
      <c r="C3605" s="371">
        <v>2023</v>
      </c>
      <c r="D3605" s="371" t="s">
        <v>42</v>
      </c>
      <c r="E3605" s="371">
        <v>9</v>
      </c>
    </row>
    <row r="3606" spans="1:5">
      <c r="A3606" s="371">
        <v>19</v>
      </c>
      <c r="B3606" s="371" t="s">
        <v>87</v>
      </c>
      <c r="C3606" s="371">
        <v>2023</v>
      </c>
      <c r="D3606" s="371" t="s">
        <v>42</v>
      </c>
      <c r="E3606" s="371">
        <v>26</v>
      </c>
    </row>
    <row r="3607" spans="1:5">
      <c r="A3607" s="371">
        <v>20</v>
      </c>
      <c r="B3607" s="371" t="s">
        <v>88</v>
      </c>
      <c r="C3607" s="371">
        <v>2023</v>
      </c>
      <c r="D3607" s="371" t="s">
        <v>42</v>
      </c>
      <c r="E3607" s="371">
        <v>12</v>
      </c>
    </row>
    <row r="3608" spans="1:5">
      <c r="A3608" s="371">
        <v>23</v>
      </c>
      <c r="B3608" s="371" t="s">
        <v>89</v>
      </c>
      <c r="C3608" s="371">
        <v>2023</v>
      </c>
      <c r="D3608" s="371" t="s">
        <v>42</v>
      </c>
      <c r="E3608" s="371">
        <v>5</v>
      </c>
    </row>
    <row r="3609" spans="1:5">
      <c r="A3609" s="371">
        <v>25</v>
      </c>
      <c r="B3609" s="371" t="s">
        <v>90</v>
      </c>
      <c r="C3609" s="371">
        <v>2023</v>
      </c>
      <c r="D3609" s="371" t="s">
        <v>42</v>
      </c>
      <c r="E3609" s="371">
        <v>28</v>
      </c>
    </row>
    <row r="3610" spans="1:5">
      <c r="A3610" s="371">
        <v>27</v>
      </c>
      <c r="B3610" s="371" t="s">
        <v>91</v>
      </c>
      <c r="C3610" s="371">
        <v>2023</v>
      </c>
      <c r="D3610" s="371" t="s">
        <v>42</v>
      </c>
      <c r="E3610" s="371">
        <v>1</v>
      </c>
    </row>
    <row r="3611" spans="1:5">
      <c r="A3611" s="371">
        <v>41</v>
      </c>
      <c r="B3611" s="371" t="s">
        <v>92</v>
      </c>
      <c r="C3611" s="371">
        <v>2023</v>
      </c>
      <c r="D3611" s="371" t="s">
        <v>42</v>
      </c>
      <c r="E3611" s="371">
        <v>24</v>
      </c>
    </row>
    <row r="3612" spans="1:5">
      <c r="A3612" s="371">
        <v>44</v>
      </c>
      <c r="B3612" s="371" t="s">
        <v>93</v>
      </c>
      <c r="C3612" s="371">
        <v>2023</v>
      </c>
      <c r="D3612" s="371" t="s">
        <v>42</v>
      </c>
      <c r="E3612" s="371">
        <v>3</v>
      </c>
    </row>
    <row r="3613" spans="1:5">
      <c r="A3613" s="371">
        <v>47</v>
      </c>
      <c r="B3613" s="371" t="s">
        <v>94</v>
      </c>
      <c r="C3613" s="371">
        <v>2023</v>
      </c>
      <c r="D3613" s="371" t="s">
        <v>42</v>
      </c>
      <c r="E3613" s="371">
        <v>16</v>
      </c>
    </row>
    <row r="3614" spans="1:5">
      <c r="A3614" s="371">
        <v>50</v>
      </c>
      <c r="B3614" s="371" t="s">
        <v>95</v>
      </c>
      <c r="C3614" s="371">
        <v>2023</v>
      </c>
      <c r="D3614" s="371" t="s">
        <v>42</v>
      </c>
      <c r="E3614" s="371">
        <v>10</v>
      </c>
    </row>
    <row r="3615" spans="1:5">
      <c r="A3615" s="371">
        <v>52</v>
      </c>
      <c r="B3615" s="371" t="s">
        <v>96</v>
      </c>
      <c r="C3615" s="371">
        <v>2023</v>
      </c>
      <c r="D3615" s="371" t="s">
        <v>42</v>
      </c>
      <c r="E3615" s="371">
        <v>11</v>
      </c>
    </row>
    <row r="3616" spans="1:5">
      <c r="A3616" s="371">
        <v>54</v>
      </c>
      <c r="B3616" s="371" t="s">
        <v>97</v>
      </c>
      <c r="C3616" s="371">
        <v>2023</v>
      </c>
      <c r="D3616" s="371" t="s">
        <v>42</v>
      </c>
      <c r="E3616" s="371">
        <v>27</v>
      </c>
    </row>
    <row r="3617" spans="1:5">
      <c r="A3617" s="371">
        <v>63</v>
      </c>
      <c r="B3617" s="371" t="s">
        <v>98</v>
      </c>
      <c r="C3617" s="371">
        <v>2023</v>
      </c>
      <c r="D3617" s="371" t="s">
        <v>42</v>
      </c>
      <c r="E3617" s="371">
        <v>20</v>
      </c>
    </row>
    <row r="3618" spans="1:5">
      <c r="A3618" s="371">
        <v>66</v>
      </c>
      <c r="B3618" s="371" t="s">
        <v>99</v>
      </c>
      <c r="C3618" s="371">
        <v>2023</v>
      </c>
      <c r="D3618" s="371" t="s">
        <v>42</v>
      </c>
      <c r="E3618" s="371">
        <v>23</v>
      </c>
    </row>
    <row r="3619" spans="1:5">
      <c r="A3619" s="371">
        <v>68</v>
      </c>
      <c r="B3619" s="371" t="s">
        <v>100</v>
      </c>
      <c r="C3619" s="371">
        <v>2023</v>
      </c>
      <c r="D3619" s="371" t="s">
        <v>42</v>
      </c>
      <c r="E3619" s="371">
        <v>17</v>
      </c>
    </row>
    <row r="3620" spans="1:5">
      <c r="A3620" s="371">
        <v>70</v>
      </c>
      <c r="B3620" s="371" t="s">
        <v>101</v>
      </c>
      <c r="C3620" s="371">
        <v>2023</v>
      </c>
      <c r="D3620" s="371" t="s">
        <v>42</v>
      </c>
      <c r="E3620" s="371">
        <v>13</v>
      </c>
    </row>
    <row r="3621" spans="1:5">
      <c r="A3621" s="371">
        <v>73</v>
      </c>
      <c r="B3621" s="371" t="s">
        <v>102</v>
      </c>
      <c r="C3621" s="371">
        <v>2023</v>
      </c>
      <c r="D3621" s="371" t="s">
        <v>42</v>
      </c>
      <c r="E3621" s="371">
        <v>25</v>
      </c>
    </row>
    <row r="3622" spans="1:5">
      <c r="A3622" s="371">
        <v>76</v>
      </c>
      <c r="B3622" s="371" t="s">
        <v>103</v>
      </c>
      <c r="C3622" s="371">
        <v>2023</v>
      </c>
      <c r="D3622" s="371" t="s">
        <v>42</v>
      </c>
      <c r="E3622" s="371">
        <v>21</v>
      </c>
    </row>
    <row r="3623" spans="1:5">
      <c r="A3623" s="371">
        <v>81</v>
      </c>
      <c r="B3623" s="371" t="s">
        <v>104</v>
      </c>
      <c r="C3623" s="371">
        <v>2023</v>
      </c>
      <c r="D3623" s="371" t="s">
        <v>42</v>
      </c>
      <c r="E3623" s="371">
        <v>8</v>
      </c>
    </row>
    <row r="3624" spans="1:5">
      <c r="A3624" s="371">
        <v>85</v>
      </c>
      <c r="B3624" s="371" t="s">
        <v>105</v>
      </c>
      <c r="C3624" s="371">
        <v>2023</v>
      </c>
      <c r="D3624" s="371" t="s">
        <v>42</v>
      </c>
      <c r="E3624" s="371">
        <v>32</v>
      </c>
    </row>
    <row r="3625" spans="1:5">
      <c r="A3625" s="371">
        <v>86</v>
      </c>
      <c r="B3625" s="371" t="s">
        <v>106</v>
      </c>
      <c r="C3625" s="371">
        <v>2023</v>
      </c>
      <c r="D3625" s="371" t="s">
        <v>42</v>
      </c>
      <c r="E3625" s="371">
        <v>14</v>
      </c>
    </row>
    <row r="3626" spans="1:5">
      <c r="A3626" s="371">
        <v>88</v>
      </c>
      <c r="B3626" s="371" t="s">
        <v>107</v>
      </c>
      <c r="C3626" s="371">
        <v>2023</v>
      </c>
      <c r="D3626" s="371" t="s">
        <v>42</v>
      </c>
      <c r="E3626" s="371">
        <v>6</v>
      </c>
    </row>
    <row r="3627" spans="1:5">
      <c r="A3627" s="371">
        <v>91</v>
      </c>
      <c r="B3627" s="371" t="s">
        <v>108</v>
      </c>
      <c r="C3627" s="371">
        <v>2023</v>
      </c>
      <c r="D3627" s="371" t="s">
        <v>42</v>
      </c>
      <c r="E3627" s="371">
        <v>33</v>
      </c>
    </row>
    <row r="3628" spans="1:5">
      <c r="A3628" s="371">
        <v>94</v>
      </c>
      <c r="B3628" s="371" t="s">
        <v>109</v>
      </c>
      <c r="C3628" s="371">
        <v>2023</v>
      </c>
      <c r="D3628" s="371" t="s">
        <v>42</v>
      </c>
      <c r="E3628" s="371">
        <v>30</v>
      </c>
    </row>
    <row r="3629" spans="1:5">
      <c r="A3629" s="371">
        <v>95</v>
      </c>
      <c r="B3629" s="371" t="s">
        <v>110</v>
      </c>
      <c r="C3629" s="371">
        <v>2023</v>
      </c>
      <c r="D3629" s="371" t="s">
        <v>42</v>
      </c>
      <c r="E3629" s="371">
        <v>31</v>
      </c>
    </row>
    <row r="3630" spans="1:5">
      <c r="A3630" s="371">
        <v>97</v>
      </c>
      <c r="B3630" s="371" t="s">
        <v>111</v>
      </c>
      <c r="C3630" s="371">
        <v>2023</v>
      </c>
      <c r="D3630" s="371" t="s">
        <v>42</v>
      </c>
      <c r="E3630" s="371">
        <v>2</v>
      </c>
    </row>
    <row r="3631" spans="1:5">
      <c r="A3631" s="371">
        <v>99</v>
      </c>
      <c r="B3631" s="371" t="s">
        <v>112</v>
      </c>
      <c r="C3631" s="371">
        <v>2023</v>
      </c>
      <c r="D3631" s="371" t="s">
        <v>42</v>
      </c>
      <c r="E3631" s="371">
        <v>7</v>
      </c>
    </row>
    <row r="3632" spans="1:5">
      <c r="A3632" s="371">
        <v>5</v>
      </c>
      <c r="B3632" s="371" t="s">
        <v>79</v>
      </c>
      <c r="C3632" s="371">
        <v>2024</v>
      </c>
      <c r="D3632" s="371" t="s">
        <v>43</v>
      </c>
      <c r="E3632" s="371">
        <v>26</v>
      </c>
    </row>
    <row r="3633" spans="1:5">
      <c r="A3633" s="371">
        <v>8</v>
      </c>
      <c r="B3633" s="371" t="s">
        <v>81</v>
      </c>
      <c r="C3633" s="371">
        <v>2024</v>
      </c>
      <c r="D3633" s="371" t="s">
        <v>43</v>
      </c>
      <c r="E3633" s="371">
        <v>20</v>
      </c>
    </row>
    <row r="3634" spans="1:5">
      <c r="A3634" s="371">
        <v>11</v>
      </c>
      <c r="B3634" s="371" t="s">
        <v>82</v>
      </c>
      <c r="C3634" s="371">
        <v>2024</v>
      </c>
      <c r="D3634" s="371" t="s">
        <v>43</v>
      </c>
      <c r="E3634" s="371">
        <v>23</v>
      </c>
    </row>
    <row r="3635" spans="1:5">
      <c r="A3635" s="371">
        <v>13</v>
      </c>
      <c r="B3635" s="371" t="s">
        <v>83</v>
      </c>
      <c r="C3635" s="371">
        <v>2024</v>
      </c>
      <c r="D3635" s="371" t="s">
        <v>43</v>
      </c>
      <c r="E3635" s="371">
        <v>21</v>
      </c>
    </row>
    <row r="3636" spans="1:5">
      <c r="A3636" s="371">
        <v>15</v>
      </c>
      <c r="B3636" s="371" t="s">
        <v>84</v>
      </c>
      <c r="C3636" s="371">
        <v>2024</v>
      </c>
      <c r="D3636" s="371" t="s">
        <v>43</v>
      </c>
      <c r="E3636" s="371">
        <v>9</v>
      </c>
    </row>
    <row r="3637" spans="1:5">
      <c r="A3637" s="371">
        <v>17</v>
      </c>
      <c r="B3637" s="371" t="s">
        <v>85</v>
      </c>
      <c r="C3637" s="371">
        <v>2024</v>
      </c>
      <c r="D3637" s="371" t="s">
        <v>43</v>
      </c>
      <c r="E3637" s="371">
        <v>2</v>
      </c>
    </row>
    <row r="3638" spans="1:5">
      <c r="A3638" s="371">
        <v>18</v>
      </c>
      <c r="B3638" s="371" t="s">
        <v>86</v>
      </c>
      <c r="C3638" s="371">
        <v>2024</v>
      </c>
      <c r="D3638" s="371" t="s">
        <v>43</v>
      </c>
      <c r="E3638" s="371">
        <v>28</v>
      </c>
    </row>
    <row r="3639" spans="1:5">
      <c r="A3639" s="371">
        <v>19</v>
      </c>
      <c r="B3639" s="371" t="s">
        <v>87</v>
      </c>
      <c r="C3639" s="371">
        <v>2024</v>
      </c>
      <c r="D3639" s="371" t="s">
        <v>43</v>
      </c>
      <c r="E3639" s="371">
        <v>4</v>
      </c>
    </row>
    <row r="3640" spans="1:5">
      <c r="A3640" s="371">
        <v>20</v>
      </c>
      <c r="B3640" s="371" t="s">
        <v>88</v>
      </c>
      <c r="C3640" s="371">
        <v>2024</v>
      </c>
      <c r="D3640" s="371" t="s">
        <v>43</v>
      </c>
      <c r="E3640" s="371">
        <v>27</v>
      </c>
    </row>
    <row r="3641" spans="1:5">
      <c r="A3641" s="371">
        <v>23</v>
      </c>
      <c r="B3641" s="371" t="s">
        <v>89</v>
      </c>
      <c r="C3641" s="371">
        <v>2024</v>
      </c>
      <c r="D3641" s="371" t="s">
        <v>43</v>
      </c>
      <c r="E3641" s="371">
        <v>11</v>
      </c>
    </row>
    <row r="3642" spans="1:5">
      <c r="A3642" s="371">
        <v>25</v>
      </c>
      <c r="B3642" s="371" t="s">
        <v>90</v>
      </c>
      <c r="C3642" s="371">
        <v>2024</v>
      </c>
      <c r="D3642" s="371" t="s">
        <v>43</v>
      </c>
      <c r="E3642" s="371">
        <v>3</v>
      </c>
    </row>
    <row r="3643" spans="1:5">
      <c r="A3643" s="371">
        <v>27</v>
      </c>
      <c r="B3643" s="371" t="s">
        <v>91</v>
      </c>
      <c r="C3643" s="371">
        <v>2024</v>
      </c>
      <c r="D3643" s="371" t="s">
        <v>43</v>
      </c>
      <c r="E3643" s="371">
        <v>29</v>
      </c>
    </row>
    <row r="3644" spans="1:5">
      <c r="A3644" s="371">
        <v>41</v>
      </c>
      <c r="B3644" s="371" t="s">
        <v>92</v>
      </c>
      <c r="C3644" s="371">
        <v>2024</v>
      </c>
      <c r="D3644" s="371" t="s">
        <v>43</v>
      </c>
      <c r="E3644" s="371">
        <v>12</v>
      </c>
    </row>
    <row r="3645" spans="1:5">
      <c r="A3645" s="371">
        <v>44</v>
      </c>
      <c r="B3645" s="371" t="s">
        <v>93</v>
      </c>
      <c r="C3645" s="371">
        <v>2024</v>
      </c>
      <c r="D3645" s="371" t="s">
        <v>43</v>
      </c>
      <c r="E3645" s="371">
        <v>32</v>
      </c>
    </row>
    <row r="3646" spans="1:5">
      <c r="A3646" s="371">
        <v>47</v>
      </c>
      <c r="B3646" s="371" t="s">
        <v>94</v>
      </c>
      <c r="C3646" s="371">
        <v>2024</v>
      </c>
      <c r="D3646" s="371" t="s">
        <v>43</v>
      </c>
      <c r="E3646" s="371">
        <v>18</v>
      </c>
    </row>
    <row r="3647" spans="1:5">
      <c r="A3647" s="371">
        <v>50</v>
      </c>
      <c r="B3647" s="371" t="s">
        <v>95</v>
      </c>
      <c r="C3647" s="371">
        <v>2024</v>
      </c>
      <c r="D3647" s="371" t="s">
        <v>43</v>
      </c>
      <c r="E3647" s="371">
        <v>7</v>
      </c>
    </row>
    <row r="3648" spans="1:5">
      <c r="A3648" s="371">
        <v>52</v>
      </c>
      <c r="B3648" s="371" t="s">
        <v>96</v>
      </c>
      <c r="C3648" s="371">
        <v>2024</v>
      </c>
      <c r="D3648" s="371" t="s">
        <v>43</v>
      </c>
      <c r="E3648" s="371">
        <v>6</v>
      </c>
    </row>
    <row r="3649" spans="1:5">
      <c r="A3649" s="371">
        <v>54</v>
      </c>
      <c r="B3649" s="371" t="s">
        <v>97</v>
      </c>
      <c r="C3649" s="371">
        <v>2024</v>
      </c>
      <c r="D3649" s="371" t="s">
        <v>43</v>
      </c>
      <c r="E3649" s="371">
        <v>19</v>
      </c>
    </row>
    <row r="3650" spans="1:5">
      <c r="A3650" s="371">
        <v>63</v>
      </c>
      <c r="B3650" s="371" t="s">
        <v>98</v>
      </c>
      <c r="C3650" s="371">
        <v>2024</v>
      </c>
      <c r="D3650" s="371" t="s">
        <v>43</v>
      </c>
      <c r="E3650" s="371">
        <v>5</v>
      </c>
    </row>
    <row r="3651" spans="1:5">
      <c r="A3651" s="371">
        <v>66</v>
      </c>
      <c r="B3651" s="371" t="s">
        <v>99</v>
      </c>
      <c r="C3651" s="371">
        <v>2024</v>
      </c>
      <c r="D3651" s="371" t="s">
        <v>43</v>
      </c>
      <c r="E3651" s="371">
        <v>8</v>
      </c>
    </row>
    <row r="3652" spans="1:5">
      <c r="A3652" s="371">
        <v>68</v>
      </c>
      <c r="B3652" s="371" t="s">
        <v>100</v>
      </c>
      <c r="C3652" s="371">
        <v>2024</v>
      </c>
      <c r="D3652" s="371" t="s">
        <v>43</v>
      </c>
      <c r="E3652" s="371">
        <v>13</v>
      </c>
    </row>
    <row r="3653" spans="1:5">
      <c r="A3653" s="371">
        <v>70</v>
      </c>
      <c r="B3653" s="371" t="s">
        <v>101</v>
      </c>
      <c r="C3653" s="371">
        <v>2024</v>
      </c>
      <c r="D3653" s="371" t="s">
        <v>43</v>
      </c>
      <c r="E3653" s="371">
        <v>16</v>
      </c>
    </row>
    <row r="3654" spans="1:5">
      <c r="A3654" s="371">
        <v>73</v>
      </c>
      <c r="B3654" s="371" t="s">
        <v>102</v>
      </c>
      <c r="C3654" s="371">
        <v>2024</v>
      </c>
      <c r="D3654" s="371" t="s">
        <v>43</v>
      </c>
      <c r="E3654" s="371">
        <v>14</v>
      </c>
    </row>
    <row r="3655" spans="1:5">
      <c r="A3655" s="371">
        <v>76</v>
      </c>
      <c r="B3655" s="371" t="s">
        <v>103</v>
      </c>
      <c r="C3655" s="371">
        <v>2024</v>
      </c>
      <c r="D3655" s="371" t="s">
        <v>43</v>
      </c>
      <c r="E3655" s="371">
        <v>17</v>
      </c>
    </row>
    <row r="3656" spans="1:5">
      <c r="A3656" s="371">
        <v>81</v>
      </c>
      <c r="B3656" s="371" t="s">
        <v>104</v>
      </c>
      <c r="C3656" s="371">
        <v>2024</v>
      </c>
      <c r="D3656" s="371" t="s">
        <v>43</v>
      </c>
      <c r="E3656" s="371">
        <v>22</v>
      </c>
    </row>
    <row r="3657" spans="1:5">
      <c r="A3657" s="371">
        <v>85</v>
      </c>
      <c r="B3657" s="371" t="s">
        <v>105</v>
      </c>
      <c r="C3657" s="371">
        <v>2024</v>
      </c>
      <c r="D3657" s="371" t="s">
        <v>43</v>
      </c>
      <c r="E3657" s="371">
        <v>25</v>
      </c>
    </row>
    <row r="3658" spans="1:5">
      <c r="A3658" s="371">
        <v>86</v>
      </c>
      <c r="B3658" s="371" t="s">
        <v>106</v>
      </c>
      <c r="C3658" s="371">
        <v>2024</v>
      </c>
      <c r="D3658" s="371" t="s">
        <v>43</v>
      </c>
      <c r="E3658" s="371">
        <v>15</v>
      </c>
    </row>
    <row r="3659" spans="1:5">
      <c r="A3659" s="371">
        <v>88</v>
      </c>
      <c r="B3659" s="371" t="s">
        <v>107</v>
      </c>
      <c r="C3659" s="371">
        <v>2024</v>
      </c>
      <c r="D3659" s="371" t="s">
        <v>43</v>
      </c>
      <c r="E3659" s="371">
        <v>33</v>
      </c>
    </row>
    <row r="3660" spans="1:5">
      <c r="A3660" s="371">
        <v>91</v>
      </c>
      <c r="B3660" s="371" t="s">
        <v>108</v>
      </c>
      <c r="C3660" s="371">
        <v>2024</v>
      </c>
      <c r="D3660" s="371" t="s">
        <v>43</v>
      </c>
      <c r="E3660" s="371">
        <v>1</v>
      </c>
    </row>
    <row r="3661" spans="1:5">
      <c r="A3661" s="371">
        <v>94</v>
      </c>
      <c r="B3661" s="371" t="s">
        <v>109</v>
      </c>
      <c r="C3661" s="371">
        <v>2024</v>
      </c>
      <c r="D3661" s="371" t="s">
        <v>43</v>
      </c>
      <c r="E3661" s="371">
        <v>30</v>
      </c>
    </row>
    <row r="3662" spans="1:5">
      <c r="A3662" s="371">
        <v>95</v>
      </c>
      <c r="B3662" s="371" t="s">
        <v>110</v>
      </c>
      <c r="C3662" s="371">
        <v>2024</v>
      </c>
      <c r="D3662" s="371" t="s">
        <v>43</v>
      </c>
      <c r="E3662" s="371">
        <v>10</v>
      </c>
    </row>
    <row r="3663" spans="1:5">
      <c r="A3663" s="371">
        <v>97</v>
      </c>
      <c r="B3663" s="371" t="s">
        <v>111</v>
      </c>
      <c r="C3663" s="371">
        <v>2024</v>
      </c>
      <c r="D3663" s="371" t="s">
        <v>43</v>
      </c>
      <c r="E3663" s="371">
        <v>31</v>
      </c>
    </row>
    <row r="3664" spans="1:5">
      <c r="A3664" s="371">
        <v>99</v>
      </c>
      <c r="B3664" s="371" t="s">
        <v>112</v>
      </c>
      <c r="C3664" s="371">
        <v>2024</v>
      </c>
      <c r="D3664" s="371" t="s">
        <v>43</v>
      </c>
      <c r="E3664" s="371">
        <v>24</v>
      </c>
    </row>
    <row r="3665" spans="1:5">
      <c r="A3665" s="371">
        <v>5</v>
      </c>
      <c r="B3665" s="371" t="s">
        <v>79</v>
      </c>
      <c r="C3665" s="371">
        <v>2023</v>
      </c>
      <c r="D3665" s="371" t="s">
        <v>43</v>
      </c>
      <c r="E3665" s="371">
        <v>27</v>
      </c>
    </row>
    <row r="3666" spans="1:5">
      <c r="A3666" s="371">
        <v>8</v>
      </c>
      <c r="B3666" s="371" t="s">
        <v>81</v>
      </c>
      <c r="C3666" s="371">
        <v>2023</v>
      </c>
      <c r="D3666" s="371" t="s">
        <v>43</v>
      </c>
      <c r="E3666" s="371">
        <v>8</v>
      </c>
    </row>
    <row r="3667" spans="1:5">
      <c r="A3667" s="371">
        <v>11</v>
      </c>
      <c r="B3667" s="371" t="s">
        <v>82</v>
      </c>
      <c r="C3667" s="371">
        <v>2023</v>
      </c>
      <c r="D3667" s="371" t="s">
        <v>43</v>
      </c>
      <c r="E3667" s="371">
        <v>26</v>
      </c>
    </row>
    <row r="3668" spans="1:5">
      <c r="A3668" s="371">
        <v>13</v>
      </c>
      <c r="B3668" s="371" t="s">
        <v>83</v>
      </c>
      <c r="C3668" s="371">
        <v>2023</v>
      </c>
      <c r="D3668" s="371" t="s">
        <v>43</v>
      </c>
      <c r="E3668" s="371">
        <v>19</v>
      </c>
    </row>
    <row r="3669" spans="1:5">
      <c r="A3669" s="371">
        <v>15</v>
      </c>
      <c r="B3669" s="371" t="s">
        <v>84</v>
      </c>
      <c r="C3669" s="371">
        <v>2023</v>
      </c>
      <c r="D3669" s="371" t="s">
        <v>43</v>
      </c>
      <c r="E3669" s="371">
        <v>6</v>
      </c>
    </row>
    <row r="3670" spans="1:5">
      <c r="A3670" s="371">
        <v>17</v>
      </c>
      <c r="B3670" s="371" t="s">
        <v>85</v>
      </c>
      <c r="C3670" s="371">
        <v>2023</v>
      </c>
      <c r="D3670" s="371" t="s">
        <v>43</v>
      </c>
      <c r="E3670" s="371">
        <v>4</v>
      </c>
    </row>
    <row r="3671" spans="1:5">
      <c r="A3671" s="371">
        <v>18</v>
      </c>
      <c r="B3671" s="371" t="s">
        <v>86</v>
      </c>
      <c r="C3671" s="371">
        <v>2023</v>
      </c>
      <c r="D3671" s="371" t="s">
        <v>43</v>
      </c>
      <c r="E3671" s="371">
        <v>31</v>
      </c>
    </row>
    <row r="3672" spans="1:5">
      <c r="A3672" s="371">
        <v>19</v>
      </c>
      <c r="B3672" s="371" t="s">
        <v>87</v>
      </c>
      <c r="C3672" s="371">
        <v>2023</v>
      </c>
      <c r="D3672" s="371" t="s">
        <v>43</v>
      </c>
      <c r="E3672" s="371">
        <v>2</v>
      </c>
    </row>
    <row r="3673" spans="1:5">
      <c r="A3673" s="371">
        <v>20</v>
      </c>
      <c r="B3673" s="371" t="s">
        <v>88</v>
      </c>
      <c r="C3673" s="371">
        <v>2023</v>
      </c>
      <c r="D3673" s="371" t="s">
        <v>43</v>
      </c>
      <c r="E3673" s="371">
        <v>28</v>
      </c>
    </row>
    <row r="3674" spans="1:5">
      <c r="A3674" s="371">
        <v>23</v>
      </c>
      <c r="B3674" s="371" t="s">
        <v>89</v>
      </c>
      <c r="C3674" s="371">
        <v>2023</v>
      </c>
      <c r="D3674" s="371" t="s">
        <v>43</v>
      </c>
      <c r="E3674" s="371">
        <v>3</v>
      </c>
    </row>
    <row r="3675" spans="1:5">
      <c r="A3675" s="371">
        <v>25</v>
      </c>
      <c r="B3675" s="371" t="s">
        <v>90</v>
      </c>
      <c r="C3675" s="371">
        <v>2023</v>
      </c>
      <c r="D3675" s="371" t="s">
        <v>43</v>
      </c>
      <c r="E3675" s="371">
        <v>11</v>
      </c>
    </row>
    <row r="3676" spans="1:5">
      <c r="A3676" s="371">
        <v>27</v>
      </c>
      <c r="B3676" s="371" t="s">
        <v>91</v>
      </c>
      <c r="C3676" s="371">
        <v>2023</v>
      </c>
      <c r="D3676" s="371" t="s">
        <v>43</v>
      </c>
      <c r="E3676" s="371">
        <v>33</v>
      </c>
    </row>
    <row r="3677" spans="1:5">
      <c r="A3677" s="371">
        <v>41</v>
      </c>
      <c r="B3677" s="371" t="s">
        <v>92</v>
      </c>
      <c r="C3677" s="371">
        <v>2023</v>
      </c>
      <c r="D3677" s="371" t="s">
        <v>43</v>
      </c>
      <c r="E3677" s="371">
        <v>14</v>
      </c>
    </row>
    <row r="3678" spans="1:5">
      <c r="A3678" s="371">
        <v>44</v>
      </c>
      <c r="B3678" s="371" t="s">
        <v>93</v>
      </c>
      <c r="C3678" s="371">
        <v>2023</v>
      </c>
      <c r="D3678" s="371" t="s">
        <v>43</v>
      </c>
      <c r="E3678" s="371">
        <v>30</v>
      </c>
    </row>
    <row r="3679" spans="1:5">
      <c r="A3679" s="371">
        <v>47</v>
      </c>
      <c r="B3679" s="371" t="s">
        <v>94</v>
      </c>
      <c r="C3679" s="371">
        <v>2023</v>
      </c>
      <c r="D3679" s="371" t="s">
        <v>43</v>
      </c>
      <c r="E3679" s="371">
        <v>23</v>
      </c>
    </row>
    <row r="3680" spans="1:5">
      <c r="A3680" s="371">
        <v>50</v>
      </c>
      <c r="B3680" s="371" t="s">
        <v>95</v>
      </c>
      <c r="C3680" s="371">
        <v>2023</v>
      </c>
      <c r="D3680" s="371" t="s">
        <v>43</v>
      </c>
      <c r="E3680" s="371">
        <v>21</v>
      </c>
    </row>
    <row r="3681" spans="1:5">
      <c r="A3681" s="371">
        <v>52</v>
      </c>
      <c r="B3681" s="371" t="s">
        <v>96</v>
      </c>
      <c r="C3681" s="371">
        <v>2023</v>
      </c>
      <c r="D3681" s="371" t="s">
        <v>43</v>
      </c>
      <c r="E3681" s="371">
        <v>7</v>
      </c>
    </row>
    <row r="3682" spans="1:5">
      <c r="A3682" s="371">
        <v>54</v>
      </c>
      <c r="B3682" s="371" t="s">
        <v>97</v>
      </c>
      <c r="C3682" s="371">
        <v>2023</v>
      </c>
      <c r="D3682" s="371" t="s">
        <v>43</v>
      </c>
      <c r="E3682" s="371">
        <v>25</v>
      </c>
    </row>
    <row r="3683" spans="1:5">
      <c r="A3683" s="371">
        <v>63</v>
      </c>
      <c r="B3683" s="371" t="s">
        <v>98</v>
      </c>
      <c r="C3683" s="371">
        <v>2023</v>
      </c>
      <c r="D3683" s="371" t="s">
        <v>43</v>
      </c>
      <c r="E3683" s="371">
        <v>5</v>
      </c>
    </row>
    <row r="3684" spans="1:5">
      <c r="A3684" s="371">
        <v>66</v>
      </c>
      <c r="B3684" s="371" t="s">
        <v>99</v>
      </c>
      <c r="C3684" s="371">
        <v>2023</v>
      </c>
      <c r="D3684" s="371" t="s">
        <v>43</v>
      </c>
      <c r="E3684" s="371">
        <v>9</v>
      </c>
    </row>
    <row r="3685" spans="1:5">
      <c r="A3685" s="371">
        <v>68</v>
      </c>
      <c r="B3685" s="371" t="s">
        <v>100</v>
      </c>
      <c r="C3685" s="371">
        <v>2023</v>
      </c>
      <c r="D3685" s="371" t="s">
        <v>43</v>
      </c>
      <c r="E3685" s="371">
        <v>15</v>
      </c>
    </row>
    <row r="3686" spans="1:5">
      <c r="A3686" s="371">
        <v>70</v>
      </c>
      <c r="B3686" s="371" t="s">
        <v>101</v>
      </c>
      <c r="C3686" s="371">
        <v>2023</v>
      </c>
      <c r="D3686" s="371" t="s">
        <v>43</v>
      </c>
      <c r="E3686" s="371">
        <v>12</v>
      </c>
    </row>
    <row r="3687" spans="1:5">
      <c r="A3687" s="371">
        <v>73</v>
      </c>
      <c r="B3687" s="371" t="s">
        <v>102</v>
      </c>
      <c r="C3687" s="371">
        <v>2023</v>
      </c>
      <c r="D3687" s="371" t="s">
        <v>43</v>
      </c>
      <c r="E3687" s="371">
        <v>10</v>
      </c>
    </row>
    <row r="3688" spans="1:5">
      <c r="A3688" s="371">
        <v>76</v>
      </c>
      <c r="B3688" s="371" t="s">
        <v>103</v>
      </c>
      <c r="C3688" s="371">
        <v>2023</v>
      </c>
      <c r="D3688" s="371" t="s">
        <v>43</v>
      </c>
      <c r="E3688" s="371">
        <v>16</v>
      </c>
    </row>
    <row r="3689" spans="1:5">
      <c r="A3689" s="371">
        <v>81</v>
      </c>
      <c r="B3689" s="371" t="s">
        <v>104</v>
      </c>
      <c r="C3689" s="371">
        <v>2023</v>
      </c>
      <c r="D3689" s="371" t="s">
        <v>43</v>
      </c>
      <c r="E3689" s="371">
        <v>17</v>
      </c>
    </row>
    <row r="3690" spans="1:5">
      <c r="A3690" s="371">
        <v>85</v>
      </c>
      <c r="B3690" s="371" t="s">
        <v>105</v>
      </c>
      <c r="C3690" s="371">
        <v>2023</v>
      </c>
      <c r="D3690" s="371" t="s">
        <v>43</v>
      </c>
      <c r="E3690" s="371">
        <v>29</v>
      </c>
    </row>
    <row r="3691" spans="1:5">
      <c r="A3691" s="371">
        <v>86</v>
      </c>
      <c r="B3691" s="371" t="s">
        <v>106</v>
      </c>
      <c r="C3691" s="371">
        <v>2023</v>
      </c>
      <c r="D3691" s="371" t="s">
        <v>43</v>
      </c>
      <c r="E3691" s="371">
        <v>18</v>
      </c>
    </row>
    <row r="3692" spans="1:5">
      <c r="A3692" s="371">
        <v>88</v>
      </c>
      <c r="B3692" s="371" t="s">
        <v>107</v>
      </c>
      <c r="C3692" s="371">
        <v>2023</v>
      </c>
      <c r="D3692" s="371" t="s">
        <v>43</v>
      </c>
      <c r="E3692" s="371">
        <v>32</v>
      </c>
    </row>
    <row r="3693" spans="1:5">
      <c r="A3693" s="371">
        <v>91</v>
      </c>
      <c r="B3693" s="371" t="s">
        <v>108</v>
      </c>
      <c r="C3693" s="371">
        <v>2023</v>
      </c>
      <c r="D3693" s="371" t="s">
        <v>43</v>
      </c>
      <c r="E3693" s="371">
        <v>1</v>
      </c>
    </row>
    <row r="3694" spans="1:5">
      <c r="A3694" s="371">
        <v>94</v>
      </c>
      <c r="B3694" s="371" t="s">
        <v>109</v>
      </c>
      <c r="C3694" s="371">
        <v>2023</v>
      </c>
      <c r="D3694" s="371" t="s">
        <v>43</v>
      </c>
      <c r="E3694" s="371">
        <v>22</v>
      </c>
    </row>
    <row r="3695" spans="1:5">
      <c r="A3695" s="371">
        <v>95</v>
      </c>
      <c r="B3695" s="371" t="s">
        <v>110</v>
      </c>
      <c r="C3695" s="371">
        <v>2023</v>
      </c>
      <c r="D3695" s="371" t="s">
        <v>43</v>
      </c>
      <c r="E3695" s="371">
        <v>24</v>
      </c>
    </row>
    <row r="3696" spans="1:5">
      <c r="A3696" s="371">
        <v>97</v>
      </c>
      <c r="B3696" s="371" t="s">
        <v>111</v>
      </c>
      <c r="C3696" s="371">
        <v>2023</v>
      </c>
      <c r="D3696" s="371" t="s">
        <v>43</v>
      </c>
      <c r="E3696" s="371">
        <v>13</v>
      </c>
    </row>
    <row r="3697" spans="1:5">
      <c r="A3697" s="371">
        <v>99</v>
      </c>
      <c r="B3697" s="371" t="s">
        <v>112</v>
      </c>
      <c r="C3697" s="371">
        <v>2023</v>
      </c>
      <c r="D3697" s="371" t="s">
        <v>43</v>
      </c>
      <c r="E3697" s="371">
        <v>20</v>
      </c>
    </row>
    <row r="3698" spans="1:5">
      <c r="A3698" s="371">
        <v>5</v>
      </c>
      <c r="B3698" s="371" t="s">
        <v>79</v>
      </c>
      <c r="C3698" s="371">
        <v>2024</v>
      </c>
      <c r="D3698" s="371" t="s">
        <v>44</v>
      </c>
      <c r="E3698" s="371">
        <v>13</v>
      </c>
    </row>
    <row r="3699" spans="1:5">
      <c r="A3699" s="371">
        <v>8</v>
      </c>
      <c r="B3699" s="371" t="s">
        <v>81</v>
      </c>
      <c r="C3699" s="371">
        <v>2024</v>
      </c>
      <c r="D3699" s="371" t="s">
        <v>44</v>
      </c>
      <c r="E3699" s="371">
        <v>11</v>
      </c>
    </row>
    <row r="3700" spans="1:5">
      <c r="A3700" s="371">
        <v>11</v>
      </c>
      <c r="B3700" s="371" t="s">
        <v>82</v>
      </c>
      <c r="C3700" s="371">
        <v>2024</v>
      </c>
      <c r="D3700" s="371" t="s">
        <v>44</v>
      </c>
      <c r="E3700" s="371">
        <v>5</v>
      </c>
    </row>
    <row r="3701" spans="1:5">
      <c r="A3701" s="371">
        <v>13</v>
      </c>
      <c r="B3701" s="371" t="s">
        <v>83</v>
      </c>
      <c r="C3701" s="371">
        <v>2024</v>
      </c>
      <c r="D3701" s="371" t="s">
        <v>44</v>
      </c>
      <c r="E3701" s="371">
        <v>19</v>
      </c>
    </row>
    <row r="3702" spans="1:5">
      <c r="A3702" s="371">
        <v>15</v>
      </c>
      <c r="B3702" s="371" t="s">
        <v>84</v>
      </c>
      <c r="C3702" s="371">
        <v>2024</v>
      </c>
      <c r="D3702" s="371" t="s">
        <v>44</v>
      </c>
      <c r="E3702" s="371">
        <v>18</v>
      </c>
    </row>
    <row r="3703" spans="1:5">
      <c r="A3703" s="371">
        <v>17</v>
      </c>
      <c r="B3703" s="371" t="s">
        <v>85</v>
      </c>
      <c r="C3703" s="371">
        <v>2024</v>
      </c>
      <c r="D3703" s="371" t="s">
        <v>44</v>
      </c>
      <c r="E3703" s="371">
        <v>29</v>
      </c>
    </row>
    <row r="3704" spans="1:5">
      <c r="A3704" s="371">
        <v>18</v>
      </c>
      <c r="B3704" s="371" t="s">
        <v>86</v>
      </c>
      <c r="C3704" s="371">
        <v>2024</v>
      </c>
      <c r="D3704" s="371" t="s">
        <v>44</v>
      </c>
      <c r="E3704" s="371">
        <v>30</v>
      </c>
    </row>
    <row r="3705" spans="1:5">
      <c r="A3705" s="371">
        <v>19</v>
      </c>
      <c r="B3705" s="371" t="s">
        <v>87</v>
      </c>
      <c r="C3705" s="371">
        <v>2024</v>
      </c>
      <c r="D3705" s="371" t="s">
        <v>44</v>
      </c>
      <c r="E3705" s="371">
        <v>17</v>
      </c>
    </row>
    <row r="3706" spans="1:5">
      <c r="A3706" s="371">
        <v>20</v>
      </c>
      <c r="B3706" s="371" t="s">
        <v>88</v>
      </c>
      <c r="C3706" s="371">
        <v>2024</v>
      </c>
      <c r="D3706" s="371" t="s">
        <v>44</v>
      </c>
      <c r="E3706" s="371">
        <v>27</v>
      </c>
    </row>
    <row r="3707" spans="1:5">
      <c r="A3707" s="371">
        <v>23</v>
      </c>
      <c r="B3707" s="371" t="s">
        <v>89</v>
      </c>
      <c r="C3707" s="371">
        <v>2024</v>
      </c>
      <c r="D3707" s="371" t="s">
        <v>44</v>
      </c>
      <c r="E3707" s="371">
        <v>16</v>
      </c>
    </row>
    <row r="3708" spans="1:5">
      <c r="A3708" s="371">
        <v>25</v>
      </c>
      <c r="B3708" s="371" t="s">
        <v>90</v>
      </c>
      <c r="C3708" s="371">
        <v>2024</v>
      </c>
      <c r="D3708" s="371" t="s">
        <v>44</v>
      </c>
      <c r="E3708" s="371">
        <v>9</v>
      </c>
    </row>
    <row r="3709" spans="1:5">
      <c r="A3709" s="371">
        <v>27</v>
      </c>
      <c r="B3709" s="371" t="s">
        <v>91</v>
      </c>
      <c r="C3709" s="371">
        <v>2024</v>
      </c>
      <c r="D3709" s="371" t="s">
        <v>44</v>
      </c>
      <c r="E3709" s="371">
        <v>33</v>
      </c>
    </row>
    <row r="3710" spans="1:5">
      <c r="A3710" s="371">
        <v>41</v>
      </c>
      <c r="B3710" s="371" t="s">
        <v>92</v>
      </c>
      <c r="C3710" s="371">
        <v>2024</v>
      </c>
      <c r="D3710" s="371" t="s">
        <v>44</v>
      </c>
      <c r="E3710" s="371">
        <v>31</v>
      </c>
    </row>
    <row r="3711" spans="1:5">
      <c r="A3711" s="371">
        <v>44</v>
      </c>
      <c r="B3711" s="371" t="s">
        <v>93</v>
      </c>
      <c r="C3711" s="371">
        <v>2024</v>
      </c>
      <c r="D3711" s="371" t="s">
        <v>44</v>
      </c>
      <c r="E3711" s="371">
        <v>12</v>
      </c>
    </row>
    <row r="3712" spans="1:5">
      <c r="A3712" s="371">
        <v>47</v>
      </c>
      <c r="B3712" s="371" t="s">
        <v>94</v>
      </c>
      <c r="C3712" s="371">
        <v>2024</v>
      </c>
      <c r="D3712" s="371" t="s">
        <v>44</v>
      </c>
      <c r="E3712" s="371">
        <v>22</v>
      </c>
    </row>
    <row r="3713" spans="1:5">
      <c r="A3713" s="371">
        <v>50</v>
      </c>
      <c r="B3713" s="371" t="s">
        <v>95</v>
      </c>
      <c r="C3713" s="371">
        <v>2024</v>
      </c>
      <c r="D3713" s="371" t="s">
        <v>44</v>
      </c>
      <c r="E3713" s="371">
        <v>15</v>
      </c>
    </row>
    <row r="3714" spans="1:5">
      <c r="A3714" s="371">
        <v>52</v>
      </c>
      <c r="B3714" s="371" t="s">
        <v>96</v>
      </c>
      <c r="C3714" s="371">
        <v>2024</v>
      </c>
      <c r="D3714" s="371" t="s">
        <v>44</v>
      </c>
      <c r="E3714" s="371">
        <v>3</v>
      </c>
    </row>
    <row r="3715" spans="1:5">
      <c r="A3715" s="371">
        <v>54</v>
      </c>
      <c r="B3715" s="371" t="s">
        <v>97</v>
      </c>
      <c r="C3715" s="371">
        <v>2024</v>
      </c>
      <c r="D3715" s="371" t="s">
        <v>44</v>
      </c>
      <c r="E3715" s="371">
        <v>25</v>
      </c>
    </row>
    <row r="3716" spans="1:5">
      <c r="A3716" s="371">
        <v>63</v>
      </c>
      <c r="B3716" s="371" t="s">
        <v>98</v>
      </c>
      <c r="C3716" s="371">
        <v>2024</v>
      </c>
      <c r="D3716" s="371" t="s">
        <v>44</v>
      </c>
      <c r="E3716" s="371">
        <v>26</v>
      </c>
    </row>
    <row r="3717" spans="1:5">
      <c r="A3717" s="371">
        <v>66</v>
      </c>
      <c r="B3717" s="371" t="s">
        <v>99</v>
      </c>
      <c r="C3717" s="371">
        <v>2024</v>
      </c>
      <c r="D3717" s="371" t="s">
        <v>44</v>
      </c>
      <c r="E3717" s="371">
        <v>24</v>
      </c>
    </row>
    <row r="3718" spans="1:5">
      <c r="A3718" s="371">
        <v>68</v>
      </c>
      <c r="B3718" s="371" t="s">
        <v>100</v>
      </c>
      <c r="C3718" s="371">
        <v>2024</v>
      </c>
      <c r="D3718" s="371" t="s">
        <v>44</v>
      </c>
      <c r="E3718" s="371">
        <v>14</v>
      </c>
    </row>
    <row r="3719" spans="1:5">
      <c r="A3719" s="371">
        <v>70</v>
      </c>
      <c r="B3719" s="371" t="s">
        <v>101</v>
      </c>
      <c r="C3719" s="371">
        <v>2024</v>
      </c>
      <c r="D3719" s="371" t="s">
        <v>44</v>
      </c>
      <c r="E3719" s="371">
        <v>32</v>
      </c>
    </row>
    <row r="3720" spans="1:5">
      <c r="A3720" s="371">
        <v>73</v>
      </c>
      <c r="B3720" s="371" t="s">
        <v>102</v>
      </c>
      <c r="C3720" s="371">
        <v>2024</v>
      </c>
      <c r="D3720" s="371" t="s">
        <v>44</v>
      </c>
      <c r="E3720" s="371">
        <v>28</v>
      </c>
    </row>
    <row r="3721" spans="1:5">
      <c r="A3721" s="371">
        <v>76</v>
      </c>
      <c r="B3721" s="371" t="s">
        <v>103</v>
      </c>
      <c r="C3721" s="371">
        <v>2024</v>
      </c>
      <c r="D3721" s="371" t="s">
        <v>44</v>
      </c>
      <c r="E3721" s="371">
        <v>10</v>
      </c>
    </row>
    <row r="3722" spans="1:5">
      <c r="A3722" s="371">
        <v>81</v>
      </c>
      <c r="B3722" s="371" t="s">
        <v>104</v>
      </c>
      <c r="C3722" s="371">
        <v>2024</v>
      </c>
      <c r="D3722" s="371" t="s">
        <v>44</v>
      </c>
      <c r="E3722" s="371">
        <v>7</v>
      </c>
    </row>
    <row r="3723" spans="1:5">
      <c r="A3723" s="371">
        <v>85</v>
      </c>
      <c r="B3723" s="371" t="s">
        <v>105</v>
      </c>
      <c r="C3723" s="371">
        <v>2024</v>
      </c>
      <c r="D3723" s="371" t="s">
        <v>44</v>
      </c>
      <c r="E3723" s="371">
        <v>2</v>
      </c>
    </row>
    <row r="3724" spans="1:5">
      <c r="A3724" s="371">
        <v>86</v>
      </c>
      <c r="B3724" s="371" t="s">
        <v>106</v>
      </c>
      <c r="C3724" s="371">
        <v>2024</v>
      </c>
      <c r="D3724" s="371" t="s">
        <v>44</v>
      </c>
      <c r="E3724" s="371">
        <v>20</v>
      </c>
    </row>
    <row r="3725" spans="1:5">
      <c r="A3725" s="371">
        <v>88</v>
      </c>
      <c r="B3725" s="371" t="s">
        <v>107</v>
      </c>
      <c r="C3725" s="371">
        <v>2024</v>
      </c>
      <c r="D3725" s="371" t="s">
        <v>44</v>
      </c>
      <c r="E3725" s="371">
        <v>8</v>
      </c>
    </row>
    <row r="3726" spans="1:5">
      <c r="A3726" s="371">
        <v>91</v>
      </c>
      <c r="B3726" s="371" t="s">
        <v>108</v>
      </c>
      <c r="C3726" s="371">
        <v>2024</v>
      </c>
      <c r="D3726" s="371" t="s">
        <v>44</v>
      </c>
      <c r="E3726" s="371">
        <v>21</v>
      </c>
    </row>
    <row r="3727" spans="1:5">
      <c r="A3727" s="371">
        <v>94</v>
      </c>
      <c r="B3727" s="371" t="s">
        <v>109</v>
      </c>
      <c r="C3727" s="371">
        <v>2024</v>
      </c>
      <c r="D3727" s="371" t="s">
        <v>44</v>
      </c>
      <c r="E3727" s="371">
        <v>23</v>
      </c>
    </row>
    <row r="3728" spans="1:5">
      <c r="A3728" s="371">
        <v>95</v>
      </c>
      <c r="B3728" s="371" t="s">
        <v>110</v>
      </c>
      <c r="C3728" s="371">
        <v>2024</v>
      </c>
      <c r="D3728" s="371" t="s">
        <v>44</v>
      </c>
      <c r="E3728" s="371">
        <v>1</v>
      </c>
    </row>
    <row r="3729" spans="1:5">
      <c r="A3729" s="371">
        <v>97</v>
      </c>
      <c r="B3729" s="371" t="s">
        <v>111</v>
      </c>
      <c r="C3729" s="371">
        <v>2024</v>
      </c>
      <c r="D3729" s="371" t="s">
        <v>44</v>
      </c>
      <c r="E3729" s="371">
        <v>6</v>
      </c>
    </row>
    <row r="3730" spans="1:5">
      <c r="A3730" s="371">
        <v>99</v>
      </c>
      <c r="B3730" s="371" t="s">
        <v>112</v>
      </c>
      <c r="C3730" s="371">
        <v>2024</v>
      </c>
      <c r="D3730" s="371" t="s">
        <v>44</v>
      </c>
      <c r="E3730" s="371">
        <v>4</v>
      </c>
    </row>
    <row r="3731" spans="1:5">
      <c r="A3731" s="371">
        <v>5</v>
      </c>
      <c r="B3731" s="371" t="s">
        <v>79</v>
      </c>
      <c r="C3731" s="371">
        <v>2023</v>
      </c>
      <c r="D3731" s="371" t="s">
        <v>44</v>
      </c>
      <c r="E3731" s="371">
        <v>16</v>
      </c>
    </row>
    <row r="3732" spans="1:5">
      <c r="A3732" s="371">
        <v>8</v>
      </c>
      <c r="B3732" s="371" t="s">
        <v>81</v>
      </c>
      <c r="C3732" s="371">
        <v>2023</v>
      </c>
      <c r="D3732" s="371" t="s">
        <v>44</v>
      </c>
      <c r="E3732" s="371">
        <v>12</v>
      </c>
    </row>
    <row r="3733" spans="1:5">
      <c r="A3733" s="371">
        <v>11</v>
      </c>
      <c r="B3733" s="371" t="s">
        <v>82</v>
      </c>
      <c r="C3733" s="371">
        <v>2023</v>
      </c>
      <c r="D3733" s="371" t="s">
        <v>44</v>
      </c>
      <c r="E3733" s="371">
        <v>5</v>
      </c>
    </row>
    <row r="3734" spans="1:5">
      <c r="A3734" s="371">
        <v>13</v>
      </c>
      <c r="B3734" s="371" t="s">
        <v>83</v>
      </c>
      <c r="C3734" s="371">
        <v>2023</v>
      </c>
      <c r="D3734" s="371" t="s">
        <v>44</v>
      </c>
      <c r="E3734" s="371">
        <v>15</v>
      </c>
    </row>
    <row r="3735" spans="1:5">
      <c r="A3735" s="371">
        <v>15</v>
      </c>
      <c r="B3735" s="371" t="s">
        <v>84</v>
      </c>
      <c r="C3735" s="371">
        <v>2023</v>
      </c>
      <c r="D3735" s="371" t="s">
        <v>44</v>
      </c>
      <c r="E3735" s="371">
        <v>13</v>
      </c>
    </row>
    <row r="3736" spans="1:5">
      <c r="A3736" s="371">
        <v>17</v>
      </c>
      <c r="B3736" s="371" t="s">
        <v>85</v>
      </c>
      <c r="C3736" s="371">
        <v>2023</v>
      </c>
      <c r="D3736" s="371" t="s">
        <v>44</v>
      </c>
      <c r="E3736" s="371">
        <v>28</v>
      </c>
    </row>
    <row r="3737" spans="1:5">
      <c r="A3737" s="371">
        <v>18</v>
      </c>
      <c r="B3737" s="371" t="s">
        <v>86</v>
      </c>
      <c r="C3737" s="371">
        <v>2023</v>
      </c>
      <c r="D3737" s="371" t="s">
        <v>44</v>
      </c>
      <c r="E3737" s="371">
        <v>25</v>
      </c>
    </row>
    <row r="3738" spans="1:5">
      <c r="A3738" s="371">
        <v>19</v>
      </c>
      <c r="B3738" s="371" t="s">
        <v>87</v>
      </c>
      <c r="C3738" s="371">
        <v>2023</v>
      </c>
      <c r="D3738" s="371" t="s">
        <v>44</v>
      </c>
      <c r="E3738" s="371">
        <v>20</v>
      </c>
    </row>
    <row r="3739" spans="1:5">
      <c r="A3739" s="371">
        <v>20</v>
      </c>
      <c r="B3739" s="371" t="s">
        <v>88</v>
      </c>
      <c r="C3739" s="371">
        <v>2023</v>
      </c>
      <c r="D3739" s="371" t="s">
        <v>44</v>
      </c>
      <c r="E3739" s="371">
        <v>30</v>
      </c>
    </row>
    <row r="3740" spans="1:5">
      <c r="A3740" s="371">
        <v>23</v>
      </c>
      <c r="B3740" s="371" t="s">
        <v>89</v>
      </c>
      <c r="C3740" s="371">
        <v>2023</v>
      </c>
      <c r="D3740" s="371" t="s">
        <v>44</v>
      </c>
      <c r="E3740" s="371">
        <v>23</v>
      </c>
    </row>
    <row r="3741" spans="1:5">
      <c r="A3741" s="371">
        <v>25</v>
      </c>
      <c r="B3741" s="371" t="s">
        <v>90</v>
      </c>
      <c r="C3741" s="371">
        <v>2023</v>
      </c>
      <c r="D3741" s="371" t="s">
        <v>44</v>
      </c>
      <c r="E3741" s="371">
        <v>10</v>
      </c>
    </row>
    <row r="3742" spans="1:5">
      <c r="A3742" s="371">
        <v>27</v>
      </c>
      <c r="B3742" s="371" t="s">
        <v>91</v>
      </c>
      <c r="C3742" s="371">
        <v>2023</v>
      </c>
      <c r="D3742" s="371" t="s">
        <v>44</v>
      </c>
      <c r="E3742" s="371">
        <v>33</v>
      </c>
    </row>
    <row r="3743" spans="1:5">
      <c r="A3743" s="371">
        <v>41</v>
      </c>
      <c r="B3743" s="371" t="s">
        <v>92</v>
      </c>
      <c r="C3743" s="371">
        <v>2023</v>
      </c>
      <c r="D3743" s="371" t="s">
        <v>44</v>
      </c>
      <c r="E3743" s="371">
        <v>32</v>
      </c>
    </row>
    <row r="3744" spans="1:5">
      <c r="A3744" s="371">
        <v>44</v>
      </c>
      <c r="B3744" s="371" t="s">
        <v>93</v>
      </c>
      <c r="C3744" s="371">
        <v>2023</v>
      </c>
      <c r="D3744" s="371" t="s">
        <v>44</v>
      </c>
      <c r="E3744" s="371">
        <v>9</v>
      </c>
    </row>
    <row r="3745" spans="1:5">
      <c r="A3745" s="371">
        <v>47</v>
      </c>
      <c r="B3745" s="371" t="s">
        <v>94</v>
      </c>
      <c r="C3745" s="371">
        <v>2023</v>
      </c>
      <c r="D3745" s="371" t="s">
        <v>44</v>
      </c>
      <c r="E3745" s="371">
        <v>21</v>
      </c>
    </row>
    <row r="3746" spans="1:5">
      <c r="A3746" s="371">
        <v>50</v>
      </c>
      <c r="B3746" s="371" t="s">
        <v>95</v>
      </c>
      <c r="C3746" s="371">
        <v>2023</v>
      </c>
      <c r="D3746" s="371" t="s">
        <v>44</v>
      </c>
      <c r="E3746" s="371">
        <v>14</v>
      </c>
    </row>
    <row r="3747" spans="1:5">
      <c r="A3747" s="371">
        <v>52</v>
      </c>
      <c r="B3747" s="371" t="s">
        <v>96</v>
      </c>
      <c r="C3747" s="371">
        <v>2023</v>
      </c>
      <c r="D3747" s="371" t="s">
        <v>44</v>
      </c>
      <c r="E3747" s="371">
        <v>4</v>
      </c>
    </row>
    <row r="3748" spans="1:5">
      <c r="A3748" s="371">
        <v>54</v>
      </c>
      <c r="B3748" s="371" t="s">
        <v>97</v>
      </c>
      <c r="C3748" s="371">
        <v>2023</v>
      </c>
      <c r="D3748" s="371" t="s">
        <v>44</v>
      </c>
      <c r="E3748" s="371">
        <v>26</v>
      </c>
    </row>
    <row r="3749" spans="1:5">
      <c r="A3749" s="371">
        <v>63</v>
      </c>
      <c r="B3749" s="371" t="s">
        <v>98</v>
      </c>
      <c r="C3749" s="371">
        <v>2023</v>
      </c>
      <c r="D3749" s="371" t="s">
        <v>44</v>
      </c>
      <c r="E3749" s="371">
        <v>22</v>
      </c>
    </row>
    <row r="3750" spans="1:5">
      <c r="A3750" s="371">
        <v>66</v>
      </c>
      <c r="B3750" s="371" t="s">
        <v>99</v>
      </c>
      <c r="C3750" s="371">
        <v>2023</v>
      </c>
      <c r="D3750" s="371" t="s">
        <v>44</v>
      </c>
      <c r="E3750" s="371">
        <v>27</v>
      </c>
    </row>
    <row r="3751" spans="1:5">
      <c r="A3751" s="371">
        <v>68</v>
      </c>
      <c r="B3751" s="371" t="s">
        <v>100</v>
      </c>
      <c r="C3751" s="371">
        <v>2023</v>
      </c>
      <c r="D3751" s="371" t="s">
        <v>44</v>
      </c>
      <c r="E3751" s="371">
        <v>17</v>
      </c>
    </row>
    <row r="3752" spans="1:5">
      <c r="A3752" s="371">
        <v>70</v>
      </c>
      <c r="B3752" s="371" t="s">
        <v>101</v>
      </c>
      <c r="C3752" s="371">
        <v>2023</v>
      </c>
      <c r="D3752" s="371" t="s">
        <v>44</v>
      </c>
      <c r="E3752" s="371">
        <v>31</v>
      </c>
    </row>
    <row r="3753" spans="1:5">
      <c r="A3753" s="371">
        <v>73</v>
      </c>
      <c r="B3753" s="371" t="s">
        <v>102</v>
      </c>
      <c r="C3753" s="371">
        <v>2023</v>
      </c>
      <c r="D3753" s="371" t="s">
        <v>44</v>
      </c>
      <c r="E3753" s="371">
        <v>29</v>
      </c>
    </row>
    <row r="3754" spans="1:5">
      <c r="A3754" s="371">
        <v>76</v>
      </c>
      <c r="B3754" s="371" t="s">
        <v>103</v>
      </c>
      <c r="C3754" s="371">
        <v>2023</v>
      </c>
      <c r="D3754" s="371" t="s">
        <v>44</v>
      </c>
      <c r="E3754" s="371">
        <v>11</v>
      </c>
    </row>
    <row r="3755" spans="1:5">
      <c r="A3755" s="371">
        <v>81</v>
      </c>
      <c r="B3755" s="371" t="s">
        <v>104</v>
      </c>
      <c r="C3755" s="371">
        <v>2023</v>
      </c>
      <c r="D3755" s="371" t="s">
        <v>44</v>
      </c>
      <c r="E3755" s="371">
        <v>7</v>
      </c>
    </row>
    <row r="3756" spans="1:5">
      <c r="A3756" s="371">
        <v>85</v>
      </c>
      <c r="B3756" s="371" t="s">
        <v>105</v>
      </c>
      <c r="C3756" s="371">
        <v>2023</v>
      </c>
      <c r="D3756" s="371" t="s">
        <v>44</v>
      </c>
      <c r="E3756" s="371">
        <v>2</v>
      </c>
    </row>
    <row r="3757" spans="1:5">
      <c r="A3757" s="371">
        <v>86</v>
      </c>
      <c r="B3757" s="371" t="s">
        <v>106</v>
      </c>
      <c r="C3757" s="371">
        <v>2023</v>
      </c>
      <c r="D3757" s="371" t="s">
        <v>44</v>
      </c>
      <c r="E3757" s="371">
        <v>19</v>
      </c>
    </row>
    <row r="3758" spans="1:5">
      <c r="A3758" s="371">
        <v>88</v>
      </c>
      <c r="B3758" s="371" t="s">
        <v>107</v>
      </c>
      <c r="C3758" s="371">
        <v>2023</v>
      </c>
      <c r="D3758" s="371" t="s">
        <v>44</v>
      </c>
      <c r="E3758" s="371">
        <v>8</v>
      </c>
    </row>
    <row r="3759" spans="1:5">
      <c r="A3759" s="371">
        <v>91</v>
      </c>
      <c r="B3759" s="371" t="s">
        <v>108</v>
      </c>
      <c r="C3759" s="371">
        <v>2023</v>
      </c>
      <c r="D3759" s="371" t="s">
        <v>44</v>
      </c>
      <c r="E3759" s="371">
        <v>18</v>
      </c>
    </row>
    <row r="3760" spans="1:5">
      <c r="A3760" s="371">
        <v>94</v>
      </c>
      <c r="B3760" s="371" t="s">
        <v>109</v>
      </c>
      <c r="C3760" s="371">
        <v>2023</v>
      </c>
      <c r="D3760" s="371" t="s">
        <v>44</v>
      </c>
      <c r="E3760" s="371">
        <v>24</v>
      </c>
    </row>
    <row r="3761" spans="1:5">
      <c r="A3761" s="371">
        <v>95</v>
      </c>
      <c r="B3761" s="371" t="s">
        <v>110</v>
      </c>
      <c r="C3761" s="371">
        <v>2023</v>
      </c>
      <c r="D3761" s="371" t="s">
        <v>44</v>
      </c>
      <c r="E3761" s="371">
        <v>1</v>
      </c>
    </row>
    <row r="3762" spans="1:5">
      <c r="A3762" s="371">
        <v>97</v>
      </c>
      <c r="B3762" s="371" t="s">
        <v>111</v>
      </c>
      <c r="C3762" s="371">
        <v>2023</v>
      </c>
      <c r="D3762" s="371" t="s">
        <v>44</v>
      </c>
      <c r="E3762" s="371">
        <v>6</v>
      </c>
    </row>
    <row r="3763" spans="1:5">
      <c r="A3763" s="371">
        <v>99</v>
      </c>
      <c r="B3763" s="371" t="s">
        <v>112</v>
      </c>
      <c r="C3763" s="371">
        <v>2023</v>
      </c>
      <c r="D3763" s="371" t="s">
        <v>44</v>
      </c>
      <c r="E3763" s="371">
        <v>3</v>
      </c>
    </row>
    <row r="3764" spans="1:5">
      <c r="A3764" s="371">
        <v>5</v>
      </c>
      <c r="B3764" s="371" t="s">
        <v>79</v>
      </c>
      <c r="C3764" s="371">
        <v>2024</v>
      </c>
      <c r="D3764" s="371" t="s">
        <v>45</v>
      </c>
      <c r="E3764" s="371">
        <v>18</v>
      </c>
    </row>
    <row r="3765" spans="1:5">
      <c r="A3765" s="371">
        <v>8</v>
      </c>
      <c r="B3765" s="371" t="s">
        <v>81</v>
      </c>
      <c r="C3765" s="371">
        <v>2024</v>
      </c>
      <c r="D3765" s="371" t="s">
        <v>45</v>
      </c>
      <c r="E3765" s="371">
        <v>27</v>
      </c>
    </row>
    <row r="3766" spans="1:5">
      <c r="A3766" s="371">
        <v>11</v>
      </c>
      <c r="B3766" s="371" t="s">
        <v>82</v>
      </c>
      <c r="C3766" s="371">
        <v>2024</v>
      </c>
      <c r="D3766" s="371" t="s">
        <v>45</v>
      </c>
      <c r="E3766" s="371">
        <v>4</v>
      </c>
    </row>
    <row r="3767" spans="1:5">
      <c r="A3767" s="371">
        <v>13</v>
      </c>
      <c r="B3767" s="371" t="s">
        <v>83</v>
      </c>
      <c r="C3767" s="371">
        <v>2024</v>
      </c>
      <c r="D3767" s="371" t="s">
        <v>45</v>
      </c>
      <c r="E3767" s="371">
        <v>33</v>
      </c>
    </row>
    <row r="3768" spans="1:5">
      <c r="A3768" s="371">
        <v>15</v>
      </c>
      <c r="B3768" s="371" t="s">
        <v>84</v>
      </c>
      <c r="C3768" s="371">
        <v>2024</v>
      </c>
      <c r="D3768" s="371" t="s">
        <v>45</v>
      </c>
      <c r="E3768" s="371">
        <v>13</v>
      </c>
    </row>
    <row r="3769" spans="1:5">
      <c r="A3769" s="371">
        <v>17</v>
      </c>
      <c r="B3769" s="371" t="s">
        <v>85</v>
      </c>
      <c r="C3769" s="371">
        <v>2024</v>
      </c>
      <c r="D3769" s="371" t="s">
        <v>45</v>
      </c>
      <c r="E3769" s="371">
        <v>8</v>
      </c>
    </row>
    <row r="3770" spans="1:5">
      <c r="A3770" s="371">
        <v>18</v>
      </c>
      <c r="B3770" s="371" t="s">
        <v>86</v>
      </c>
      <c r="C3770" s="371">
        <v>2024</v>
      </c>
      <c r="D3770" s="371" t="s">
        <v>45</v>
      </c>
      <c r="E3770" s="371">
        <v>30</v>
      </c>
    </row>
    <row r="3771" spans="1:5">
      <c r="A3771" s="371">
        <v>19</v>
      </c>
      <c r="B3771" s="371" t="s">
        <v>87</v>
      </c>
      <c r="C3771" s="371">
        <v>2024</v>
      </c>
      <c r="D3771" s="371" t="s">
        <v>45</v>
      </c>
      <c r="E3771" s="371">
        <v>29</v>
      </c>
    </row>
    <row r="3772" spans="1:5">
      <c r="A3772" s="371">
        <v>20</v>
      </c>
      <c r="B3772" s="371" t="s">
        <v>88</v>
      </c>
      <c r="C3772" s="371">
        <v>2024</v>
      </c>
      <c r="D3772" s="371" t="s">
        <v>45</v>
      </c>
      <c r="E3772" s="371">
        <v>24</v>
      </c>
    </row>
    <row r="3773" spans="1:5">
      <c r="A3773" s="371">
        <v>23</v>
      </c>
      <c r="B3773" s="371" t="s">
        <v>89</v>
      </c>
      <c r="C3773" s="371">
        <v>2024</v>
      </c>
      <c r="D3773" s="371" t="s">
        <v>45</v>
      </c>
      <c r="E3773" s="371">
        <v>21</v>
      </c>
    </row>
    <row r="3774" spans="1:5">
      <c r="A3774" s="371">
        <v>25</v>
      </c>
      <c r="B3774" s="371" t="s">
        <v>90</v>
      </c>
      <c r="C3774" s="371">
        <v>2024</v>
      </c>
      <c r="D3774" s="371" t="s">
        <v>45</v>
      </c>
      <c r="E3774" s="371">
        <v>12</v>
      </c>
    </row>
    <row r="3775" spans="1:5">
      <c r="A3775" s="371">
        <v>27</v>
      </c>
      <c r="B3775" s="371" t="s">
        <v>91</v>
      </c>
      <c r="C3775" s="371">
        <v>2024</v>
      </c>
      <c r="D3775" s="371" t="s">
        <v>45</v>
      </c>
      <c r="E3775" s="371">
        <v>26</v>
      </c>
    </row>
    <row r="3776" spans="1:5">
      <c r="A3776" s="371">
        <v>41</v>
      </c>
      <c r="B3776" s="371" t="s">
        <v>92</v>
      </c>
      <c r="C3776" s="371">
        <v>2024</v>
      </c>
      <c r="D3776" s="371" t="s">
        <v>45</v>
      </c>
      <c r="E3776" s="371">
        <v>23</v>
      </c>
    </row>
    <row r="3777" spans="1:5">
      <c r="A3777" s="371">
        <v>44</v>
      </c>
      <c r="B3777" s="371" t="s">
        <v>93</v>
      </c>
      <c r="C3777" s="371">
        <v>2024</v>
      </c>
      <c r="D3777" s="371" t="s">
        <v>45</v>
      </c>
      <c r="E3777" s="371">
        <v>15</v>
      </c>
    </row>
    <row r="3778" spans="1:5">
      <c r="A3778" s="371">
        <v>47</v>
      </c>
      <c r="B3778" s="371" t="s">
        <v>94</v>
      </c>
      <c r="C3778" s="371">
        <v>2024</v>
      </c>
      <c r="D3778" s="371" t="s">
        <v>45</v>
      </c>
      <c r="E3778" s="371">
        <v>31</v>
      </c>
    </row>
    <row r="3779" spans="1:5">
      <c r="A3779" s="371">
        <v>50</v>
      </c>
      <c r="B3779" s="371" t="s">
        <v>95</v>
      </c>
      <c r="C3779" s="371">
        <v>2024</v>
      </c>
      <c r="D3779" s="371" t="s">
        <v>45</v>
      </c>
      <c r="E3779" s="371">
        <v>9</v>
      </c>
    </row>
    <row r="3780" spans="1:5">
      <c r="A3780" s="371">
        <v>52</v>
      </c>
      <c r="B3780" s="371" t="s">
        <v>96</v>
      </c>
      <c r="C3780" s="371">
        <v>2024</v>
      </c>
      <c r="D3780" s="371" t="s">
        <v>45</v>
      </c>
      <c r="E3780" s="371">
        <v>25</v>
      </c>
    </row>
    <row r="3781" spans="1:5">
      <c r="A3781" s="371">
        <v>54</v>
      </c>
      <c r="B3781" s="371" t="s">
        <v>97</v>
      </c>
      <c r="C3781" s="371">
        <v>2024</v>
      </c>
      <c r="D3781" s="371" t="s">
        <v>45</v>
      </c>
      <c r="E3781" s="371">
        <v>14</v>
      </c>
    </row>
    <row r="3782" spans="1:5">
      <c r="A3782" s="371">
        <v>63</v>
      </c>
      <c r="B3782" s="371" t="s">
        <v>98</v>
      </c>
      <c r="C3782" s="371">
        <v>2024</v>
      </c>
      <c r="D3782" s="371" t="s">
        <v>45</v>
      </c>
      <c r="E3782" s="371">
        <v>6</v>
      </c>
    </row>
    <row r="3783" spans="1:5">
      <c r="A3783" s="371">
        <v>66</v>
      </c>
      <c r="B3783" s="371" t="s">
        <v>99</v>
      </c>
      <c r="C3783" s="371">
        <v>2024</v>
      </c>
      <c r="D3783" s="371" t="s">
        <v>45</v>
      </c>
      <c r="E3783" s="371">
        <v>11</v>
      </c>
    </row>
    <row r="3784" spans="1:5">
      <c r="A3784" s="371">
        <v>68</v>
      </c>
      <c r="B3784" s="371" t="s">
        <v>100</v>
      </c>
      <c r="C3784" s="371">
        <v>2024</v>
      </c>
      <c r="D3784" s="371" t="s">
        <v>45</v>
      </c>
      <c r="E3784" s="371">
        <v>10</v>
      </c>
    </row>
    <row r="3785" spans="1:5">
      <c r="A3785" s="371">
        <v>70</v>
      </c>
      <c r="B3785" s="371" t="s">
        <v>101</v>
      </c>
      <c r="C3785" s="371">
        <v>2024</v>
      </c>
      <c r="D3785" s="371" t="s">
        <v>45</v>
      </c>
      <c r="E3785" s="371">
        <v>28</v>
      </c>
    </row>
    <row r="3786" spans="1:5">
      <c r="A3786" s="371">
        <v>73</v>
      </c>
      <c r="B3786" s="371" t="s">
        <v>102</v>
      </c>
      <c r="C3786" s="371">
        <v>2024</v>
      </c>
      <c r="D3786" s="371" t="s">
        <v>45</v>
      </c>
      <c r="E3786" s="371">
        <v>20</v>
      </c>
    </row>
    <row r="3787" spans="1:5">
      <c r="A3787" s="371">
        <v>76</v>
      </c>
      <c r="B3787" s="371" t="s">
        <v>103</v>
      </c>
      <c r="C3787" s="371">
        <v>2024</v>
      </c>
      <c r="D3787" s="371" t="s">
        <v>45</v>
      </c>
      <c r="E3787" s="371">
        <v>19</v>
      </c>
    </row>
    <row r="3788" spans="1:5">
      <c r="A3788" s="371">
        <v>81</v>
      </c>
      <c r="B3788" s="371" t="s">
        <v>104</v>
      </c>
      <c r="C3788" s="371">
        <v>2024</v>
      </c>
      <c r="D3788" s="371" t="s">
        <v>45</v>
      </c>
      <c r="E3788" s="371">
        <v>5</v>
      </c>
    </row>
    <row r="3789" spans="1:5">
      <c r="A3789" s="371">
        <v>85</v>
      </c>
      <c r="B3789" s="371" t="s">
        <v>105</v>
      </c>
      <c r="C3789" s="371">
        <v>2024</v>
      </c>
      <c r="D3789" s="371" t="s">
        <v>45</v>
      </c>
      <c r="E3789" s="371">
        <v>17</v>
      </c>
    </row>
    <row r="3790" spans="1:5">
      <c r="A3790" s="371">
        <v>86</v>
      </c>
      <c r="B3790" s="371" t="s">
        <v>106</v>
      </c>
      <c r="C3790" s="371">
        <v>2024</v>
      </c>
      <c r="D3790" s="371" t="s">
        <v>45</v>
      </c>
      <c r="E3790" s="371">
        <v>3</v>
      </c>
    </row>
    <row r="3791" spans="1:5">
      <c r="A3791" s="371">
        <v>88</v>
      </c>
      <c r="B3791" s="371" t="s">
        <v>107</v>
      </c>
      <c r="C3791" s="371">
        <v>2024</v>
      </c>
      <c r="D3791" s="371" t="s">
        <v>45</v>
      </c>
      <c r="E3791" s="371">
        <v>7</v>
      </c>
    </row>
    <row r="3792" spans="1:5">
      <c r="A3792" s="371">
        <v>91</v>
      </c>
      <c r="B3792" s="371" t="s">
        <v>108</v>
      </c>
      <c r="C3792" s="371">
        <v>2024</v>
      </c>
      <c r="D3792" s="371" t="s">
        <v>45</v>
      </c>
      <c r="E3792" s="371">
        <v>2</v>
      </c>
    </row>
    <row r="3793" spans="1:5">
      <c r="A3793" s="371">
        <v>94</v>
      </c>
      <c r="B3793" s="371" t="s">
        <v>109</v>
      </c>
      <c r="C3793" s="371">
        <v>2024</v>
      </c>
      <c r="D3793" s="371" t="s">
        <v>45</v>
      </c>
      <c r="E3793" s="371">
        <v>32</v>
      </c>
    </row>
    <row r="3794" spans="1:5">
      <c r="A3794" s="371">
        <v>95</v>
      </c>
      <c r="B3794" s="371" t="s">
        <v>110</v>
      </c>
      <c r="C3794" s="371">
        <v>2024</v>
      </c>
      <c r="D3794" s="371" t="s">
        <v>45</v>
      </c>
      <c r="E3794" s="371">
        <v>22</v>
      </c>
    </row>
    <row r="3795" spans="1:5">
      <c r="A3795" s="371">
        <v>97</v>
      </c>
      <c r="B3795" s="371" t="s">
        <v>111</v>
      </c>
      <c r="C3795" s="371">
        <v>2024</v>
      </c>
      <c r="D3795" s="371" t="s">
        <v>45</v>
      </c>
      <c r="E3795" s="371">
        <v>1</v>
      </c>
    </row>
    <row r="3796" spans="1:5">
      <c r="A3796" s="371">
        <v>99</v>
      </c>
      <c r="B3796" s="371" t="s">
        <v>112</v>
      </c>
      <c r="C3796" s="371">
        <v>2024</v>
      </c>
      <c r="D3796" s="371" t="s">
        <v>45</v>
      </c>
      <c r="E3796" s="371">
        <v>16</v>
      </c>
    </row>
    <row r="3797" spans="1:5">
      <c r="A3797" s="371">
        <v>5</v>
      </c>
      <c r="B3797" s="371" t="s">
        <v>79</v>
      </c>
      <c r="C3797" s="371">
        <v>2023</v>
      </c>
      <c r="D3797" s="371" t="s">
        <v>45</v>
      </c>
      <c r="E3797" s="371">
        <v>16</v>
      </c>
    </row>
    <row r="3798" spans="1:5">
      <c r="A3798" s="371">
        <v>8</v>
      </c>
      <c r="B3798" s="371" t="s">
        <v>81</v>
      </c>
      <c r="C3798" s="371">
        <v>2023</v>
      </c>
      <c r="D3798" s="371" t="s">
        <v>45</v>
      </c>
      <c r="E3798" s="371">
        <v>28</v>
      </c>
    </row>
    <row r="3799" spans="1:5">
      <c r="A3799" s="371">
        <v>11</v>
      </c>
      <c r="B3799" s="371" t="s">
        <v>82</v>
      </c>
      <c r="C3799" s="371">
        <v>2023</v>
      </c>
      <c r="D3799" s="371" t="s">
        <v>45</v>
      </c>
      <c r="E3799" s="371">
        <v>3</v>
      </c>
    </row>
    <row r="3800" spans="1:5">
      <c r="A3800" s="371">
        <v>13</v>
      </c>
      <c r="B3800" s="371" t="s">
        <v>83</v>
      </c>
      <c r="C3800" s="371">
        <v>2023</v>
      </c>
      <c r="D3800" s="371" t="s">
        <v>45</v>
      </c>
      <c r="E3800" s="371">
        <v>32</v>
      </c>
    </row>
    <row r="3801" spans="1:5">
      <c r="A3801" s="371">
        <v>15</v>
      </c>
      <c r="B3801" s="371" t="s">
        <v>84</v>
      </c>
      <c r="C3801" s="371">
        <v>2023</v>
      </c>
      <c r="D3801" s="371" t="s">
        <v>45</v>
      </c>
      <c r="E3801" s="371">
        <v>19</v>
      </c>
    </row>
    <row r="3802" spans="1:5">
      <c r="A3802" s="371">
        <v>17</v>
      </c>
      <c r="B3802" s="371" t="s">
        <v>85</v>
      </c>
      <c r="C3802" s="371">
        <v>2023</v>
      </c>
      <c r="D3802" s="371" t="s">
        <v>45</v>
      </c>
      <c r="E3802" s="371">
        <v>24</v>
      </c>
    </row>
    <row r="3803" spans="1:5">
      <c r="A3803" s="371">
        <v>18</v>
      </c>
      <c r="B3803" s="371" t="s">
        <v>86</v>
      </c>
      <c r="C3803" s="371">
        <v>2023</v>
      </c>
      <c r="D3803" s="371" t="s">
        <v>45</v>
      </c>
      <c r="E3803" s="371">
        <v>23</v>
      </c>
    </row>
    <row r="3804" spans="1:5">
      <c r="A3804" s="371">
        <v>19</v>
      </c>
      <c r="B3804" s="371" t="s">
        <v>87</v>
      </c>
      <c r="C3804" s="371">
        <v>2023</v>
      </c>
      <c r="D3804" s="371" t="s">
        <v>45</v>
      </c>
      <c r="E3804" s="371">
        <v>31</v>
      </c>
    </row>
    <row r="3805" spans="1:5">
      <c r="A3805" s="371">
        <v>20</v>
      </c>
      <c r="B3805" s="371" t="s">
        <v>88</v>
      </c>
      <c r="C3805" s="371">
        <v>2023</v>
      </c>
      <c r="D3805" s="371" t="s">
        <v>45</v>
      </c>
      <c r="E3805" s="371">
        <v>29</v>
      </c>
    </row>
    <row r="3806" spans="1:5">
      <c r="A3806" s="371">
        <v>23</v>
      </c>
      <c r="B3806" s="371" t="s">
        <v>89</v>
      </c>
      <c r="C3806" s="371">
        <v>2023</v>
      </c>
      <c r="D3806" s="371" t="s">
        <v>45</v>
      </c>
      <c r="E3806" s="371">
        <v>26</v>
      </c>
    </row>
    <row r="3807" spans="1:5">
      <c r="A3807" s="371">
        <v>25</v>
      </c>
      <c r="B3807" s="371" t="s">
        <v>90</v>
      </c>
      <c r="C3807" s="371">
        <v>2023</v>
      </c>
      <c r="D3807" s="371" t="s">
        <v>45</v>
      </c>
      <c r="E3807" s="371">
        <v>10</v>
      </c>
    </row>
    <row r="3808" spans="1:5">
      <c r="A3808" s="371">
        <v>27</v>
      </c>
      <c r="B3808" s="371" t="s">
        <v>91</v>
      </c>
      <c r="C3808" s="371">
        <v>2023</v>
      </c>
      <c r="D3808" s="371" t="s">
        <v>45</v>
      </c>
      <c r="E3808" s="371">
        <v>27</v>
      </c>
    </row>
    <row r="3809" spans="1:5">
      <c r="A3809" s="371">
        <v>41</v>
      </c>
      <c r="B3809" s="371" t="s">
        <v>92</v>
      </c>
      <c r="C3809" s="371">
        <v>2023</v>
      </c>
      <c r="D3809" s="371" t="s">
        <v>45</v>
      </c>
      <c r="E3809" s="371">
        <v>22</v>
      </c>
    </row>
    <row r="3810" spans="1:5">
      <c r="A3810" s="371">
        <v>44</v>
      </c>
      <c r="B3810" s="371" t="s">
        <v>93</v>
      </c>
      <c r="C3810" s="371">
        <v>2023</v>
      </c>
      <c r="D3810" s="371" t="s">
        <v>45</v>
      </c>
      <c r="E3810" s="371">
        <v>13</v>
      </c>
    </row>
    <row r="3811" spans="1:5">
      <c r="A3811" s="371">
        <v>47</v>
      </c>
      <c r="B3811" s="371" t="s">
        <v>94</v>
      </c>
      <c r="C3811" s="371">
        <v>2023</v>
      </c>
      <c r="D3811" s="371" t="s">
        <v>45</v>
      </c>
      <c r="E3811" s="371">
        <v>33</v>
      </c>
    </row>
    <row r="3812" spans="1:5">
      <c r="A3812" s="371">
        <v>50</v>
      </c>
      <c r="B3812" s="371" t="s">
        <v>95</v>
      </c>
      <c r="C3812" s="371">
        <v>2023</v>
      </c>
      <c r="D3812" s="371" t="s">
        <v>45</v>
      </c>
      <c r="E3812" s="371">
        <v>9</v>
      </c>
    </row>
    <row r="3813" spans="1:5">
      <c r="A3813" s="371">
        <v>52</v>
      </c>
      <c r="B3813" s="371" t="s">
        <v>96</v>
      </c>
      <c r="C3813" s="371">
        <v>2023</v>
      </c>
      <c r="D3813" s="371" t="s">
        <v>45</v>
      </c>
      <c r="E3813" s="371">
        <v>12</v>
      </c>
    </row>
    <row r="3814" spans="1:5">
      <c r="A3814" s="371">
        <v>54</v>
      </c>
      <c r="B3814" s="371" t="s">
        <v>97</v>
      </c>
      <c r="C3814" s="371">
        <v>2023</v>
      </c>
      <c r="D3814" s="371" t="s">
        <v>45</v>
      </c>
      <c r="E3814" s="371">
        <v>18</v>
      </c>
    </row>
    <row r="3815" spans="1:5">
      <c r="A3815" s="371">
        <v>63</v>
      </c>
      <c r="B3815" s="371" t="s">
        <v>98</v>
      </c>
      <c r="C3815" s="371">
        <v>2023</v>
      </c>
      <c r="D3815" s="371" t="s">
        <v>45</v>
      </c>
      <c r="E3815" s="371">
        <v>14</v>
      </c>
    </row>
    <row r="3816" spans="1:5">
      <c r="A3816" s="371">
        <v>66</v>
      </c>
      <c r="B3816" s="371" t="s">
        <v>99</v>
      </c>
      <c r="C3816" s="371">
        <v>2023</v>
      </c>
      <c r="D3816" s="371" t="s">
        <v>45</v>
      </c>
      <c r="E3816" s="371">
        <v>17</v>
      </c>
    </row>
    <row r="3817" spans="1:5">
      <c r="A3817" s="371">
        <v>68</v>
      </c>
      <c r="B3817" s="371" t="s">
        <v>100</v>
      </c>
      <c r="C3817" s="371">
        <v>2023</v>
      </c>
      <c r="D3817" s="371" t="s">
        <v>45</v>
      </c>
      <c r="E3817" s="371">
        <v>8</v>
      </c>
    </row>
    <row r="3818" spans="1:5">
      <c r="A3818" s="371">
        <v>70</v>
      </c>
      <c r="B3818" s="371" t="s">
        <v>101</v>
      </c>
      <c r="C3818" s="371">
        <v>2023</v>
      </c>
      <c r="D3818" s="371" t="s">
        <v>45</v>
      </c>
      <c r="E3818" s="371">
        <v>30</v>
      </c>
    </row>
    <row r="3819" spans="1:5">
      <c r="A3819" s="371">
        <v>73</v>
      </c>
      <c r="B3819" s="371" t="s">
        <v>102</v>
      </c>
      <c r="C3819" s="371">
        <v>2023</v>
      </c>
      <c r="D3819" s="371" t="s">
        <v>45</v>
      </c>
      <c r="E3819" s="371">
        <v>25</v>
      </c>
    </row>
    <row r="3820" spans="1:5">
      <c r="A3820" s="371">
        <v>76</v>
      </c>
      <c r="B3820" s="371" t="s">
        <v>103</v>
      </c>
      <c r="C3820" s="371">
        <v>2023</v>
      </c>
      <c r="D3820" s="371" t="s">
        <v>45</v>
      </c>
      <c r="E3820" s="371">
        <v>20</v>
      </c>
    </row>
    <row r="3821" spans="1:5">
      <c r="A3821" s="371">
        <v>81</v>
      </c>
      <c r="B3821" s="371" t="s">
        <v>104</v>
      </c>
      <c r="C3821" s="371">
        <v>2023</v>
      </c>
      <c r="D3821" s="371" t="s">
        <v>45</v>
      </c>
      <c r="E3821" s="371">
        <v>2</v>
      </c>
    </row>
    <row r="3822" spans="1:5">
      <c r="A3822" s="371">
        <v>85</v>
      </c>
      <c r="B3822" s="371" t="s">
        <v>105</v>
      </c>
      <c r="C3822" s="371">
        <v>2023</v>
      </c>
      <c r="D3822" s="371" t="s">
        <v>45</v>
      </c>
      <c r="E3822" s="371">
        <v>11</v>
      </c>
    </row>
    <row r="3823" spans="1:5">
      <c r="A3823" s="371">
        <v>86</v>
      </c>
      <c r="B3823" s="371" t="s">
        <v>106</v>
      </c>
      <c r="C3823" s="371">
        <v>2023</v>
      </c>
      <c r="D3823" s="371" t="s">
        <v>45</v>
      </c>
      <c r="E3823" s="371">
        <v>7</v>
      </c>
    </row>
    <row r="3824" spans="1:5">
      <c r="A3824" s="371">
        <v>88</v>
      </c>
      <c r="B3824" s="371" t="s">
        <v>107</v>
      </c>
      <c r="C3824" s="371">
        <v>2023</v>
      </c>
      <c r="D3824" s="371" t="s">
        <v>45</v>
      </c>
      <c r="E3824" s="371">
        <v>4</v>
      </c>
    </row>
    <row r="3825" spans="1:5">
      <c r="A3825" s="371">
        <v>91</v>
      </c>
      <c r="B3825" s="371" t="s">
        <v>108</v>
      </c>
      <c r="C3825" s="371">
        <v>2023</v>
      </c>
      <c r="D3825" s="371" t="s">
        <v>45</v>
      </c>
      <c r="E3825" s="371">
        <v>1</v>
      </c>
    </row>
    <row r="3826" spans="1:5">
      <c r="A3826" s="371">
        <v>94</v>
      </c>
      <c r="B3826" s="371" t="s">
        <v>109</v>
      </c>
      <c r="C3826" s="371">
        <v>2023</v>
      </c>
      <c r="D3826" s="371" t="s">
        <v>45</v>
      </c>
      <c r="E3826" s="371">
        <v>5</v>
      </c>
    </row>
    <row r="3827" spans="1:5">
      <c r="A3827" s="371">
        <v>95</v>
      </c>
      <c r="B3827" s="371" t="s">
        <v>110</v>
      </c>
      <c r="C3827" s="371">
        <v>2023</v>
      </c>
      <c r="D3827" s="371" t="s">
        <v>45</v>
      </c>
      <c r="E3827" s="371">
        <v>15</v>
      </c>
    </row>
    <row r="3828" spans="1:5">
      <c r="A3828" s="371">
        <v>97</v>
      </c>
      <c r="B3828" s="371" t="s">
        <v>111</v>
      </c>
      <c r="C3828" s="371">
        <v>2023</v>
      </c>
      <c r="D3828" s="371" t="s">
        <v>45</v>
      </c>
      <c r="E3828" s="371">
        <v>6</v>
      </c>
    </row>
    <row r="3829" spans="1:5">
      <c r="A3829" s="371">
        <v>99</v>
      </c>
      <c r="B3829" s="371" t="s">
        <v>112</v>
      </c>
      <c r="C3829" s="371">
        <v>2023</v>
      </c>
      <c r="D3829" s="371" t="s">
        <v>45</v>
      </c>
      <c r="E3829" s="371">
        <v>21</v>
      </c>
    </row>
    <row r="3830" spans="1:5">
      <c r="A3830" s="371">
        <v>5</v>
      </c>
      <c r="B3830" s="371" t="s">
        <v>79</v>
      </c>
      <c r="C3830" s="371">
        <v>2024</v>
      </c>
      <c r="D3830" s="371" t="s">
        <v>46</v>
      </c>
      <c r="E3830" s="371">
        <v>14</v>
      </c>
    </row>
    <row r="3831" spans="1:5">
      <c r="A3831" s="371">
        <v>8</v>
      </c>
      <c r="B3831" s="371" t="s">
        <v>81</v>
      </c>
      <c r="C3831" s="371">
        <v>2024</v>
      </c>
      <c r="D3831" s="371" t="s">
        <v>46</v>
      </c>
      <c r="E3831" s="371">
        <v>20</v>
      </c>
    </row>
    <row r="3832" spans="1:5">
      <c r="A3832" s="371">
        <v>11</v>
      </c>
      <c r="B3832" s="371" t="s">
        <v>82</v>
      </c>
      <c r="C3832" s="371">
        <v>2024</v>
      </c>
      <c r="D3832" s="371" t="s">
        <v>46</v>
      </c>
      <c r="E3832" s="371">
        <v>7</v>
      </c>
    </row>
    <row r="3833" spans="1:5">
      <c r="A3833" s="371">
        <v>13</v>
      </c>
      <c r="B3833" s="371" t="s">
        <v>83</v>
      </c>
      <c r="C3833" s="371">
        <v>2024</v>
      </c>
      <c r="D3833" s="371" t="s">
        <v>46</v>
      </c>
      <c r="E3833" s="371">
        <v>32</v>
      </c>
    </row>
    <row r="3834" spans="1:5">
      <c r="A3834" s="371">
        <v>15</v>
      </c>
      <c r="B3834" s="371" t="s">
        <v>84</v>
      </c>
      <c r="C3834" s="371">
        <v>2024</v>
      </c>
      <c r="D3834" s="371" t="s">
        <v>46</v>
      </c>
      <c r="E3834" s="371">
        <v>17</v>
      </c>
    </row>
    <row r="3835" spans="1:5">
      <c r="A3835" s="371">
        <v>17</v>
      </c>
      <c r="B3835" s="371" t="s">
        <v>85</v>
      </c>
      <c r="C3835" s="371">
        <v>2024</v>
      </c>
      <c r="D3835" s="371" t="s">
        <v>46</v>
      </c>
      <c r="E3835" s="371">
        <v>16</v>
      </c>
    </row>
    <row r="3836" spans="1:5">
      <c r="A3836" s="371">
        <v>18</v>
      </c>
      <c r="B3836" s="371" t="s">
        <v>86</v>
      </c>
      <c r="C3836" s="371">
        <v>2024</v>
      </c>
      <c r="D3836" s="371" t="s">
        <v>46</v>
      </c>
      <c r="E3836" s="371">
        <v>28</v>
      </c>
    </row>
    <row r="3837" spans="1:5">
      <c r="A3837" s="371">
        <v>19</v>
      </c>
      <c r="B3837" s="371" t="s">
        <v>87</v>
      </c>
      <c r="C3837" s="371">
        <v>2024</v>
      </c>
      <c r="D3837" s="371" t="s">
        <v>46</v>
      </c>
      <c r="E3837" s="371">
        <v>31</v>
      </c>
    </row>
    <row r="3838" spans="1:5">
      <c r="A3838" s="371">
        <v>20</v>
      </c>
      <c r="B3838" s="371" t="s">
        <v>88</v>
      </c>
      <c r="C3838" s="371">
        <v>2024</v>
      </c>
      <c r="D3838" s="371" t="s">
        <v>46</v>
      </c>
      <c r="E3838" s="371">
        <v>25</v>
      </c>
    </row>
    <row r="3839" spans="1:5">
      <c r="A3839" s="371">
        <v>23</v>
      </c>
      <c r="B3839" s="371" t="s">
        <v>89</v>
      </c>
      <c r="C3839" s="371">
        <v>2024</v>
      </c>
      <c r="D3839" s="371" t="s">
        <v>46</v>
      </c>
      <c r="E3839" s="371">
        <v>29</v>
      </c>
    </row>
    <row r="3840" spans="1:5">
      <c r="A3840" s="371">
        <v>25</v>
      </c>
      <c r="B3840" s="371" t="s">
        <v>90</v>
      </c>
      <c r="C3840" s="371">
        <v>2024</v>
      </c>
      <c r="D3840" s="371" t="s">
        <v>46</v>
      </c>
      <c r="E3840" s="371">
        <v>10</v>
      </c>
    </row>
    <row r="3841" spans="1:5">
      <c r="A3841" s="371">
        <v>27</v>
      </c>
      <c r="B3841" s="371" t="s">
        <v>91</v>
      </c>
      <c r="C3841" s="371">
        <v>2024</v>
      </c>
      <c r="D3841" s="371" t="s">
        <v>46</v>
      </c>
      <c r="E3841" s="371">
        <v>21</v>
      </c>
    </row>
    <row r="3842" spans="1:5">
      <c r="A3842" s="371">
        <v>41</v>
      </c>
      <c r="B3842" s="371" t="s">
        <v>92</v>
      </c>
      <c r="C3842" s="371">
        <v>2024</v>
      </c>
      <c r="D3842" s="371" t="s">
        <v>46</v>
      </c>
      <c r="E3842" s="371">
        <v>27</v>
      </c>
    </row>
    <row r="3843" spans="1:5">
      <c r="A3843" s="371">
        <v>44</v>
      </c>
      <c r="B3843" s="371" t="s">
        <v>93</v>
      </c>
      <c r="C3843" s="371">
        <v>2024</v>
      </c>
      <c r="D3843" s="371" t="s">
        <v>46</v>
      </c>
      <c r="E3843" s="371">
        <v>23</v>
      </c>
    </row>
    <row r="3844" spans="1:5">
      <c r="A3844" s="371">
        <v>47</v>
      </c>
      <c r="B3844" s="371" t="s">
        <v>94</v>
      </c>
      <c r="C3844" s="371">
        <v>2024</v>
      </c>
      <c r="D3844" s="371" t="s">
        <v>46</v>
      </c>
      <c r="E3844" s="371">
        <v>26</v>
      </c>
    </row>
    <row r="3845" spans="1:5">
      <c r="A3845" s="371">
        <v>50</v>
      </c>
      <c r="B3845" s="371" t="s">
        <v>95</v>
      </c>
      <c r="C3845" s="371">
        <v>2024</v>
      </c>
      <c r="D3845" s="371" t="s">
        <v>46</v>
      </c>
      <c r="E3845" s="371">
        <v>19</v>
      </c>
    </row>
    <row r="3846" spans="1:5">
      <c r="A3846" s="371">
        <v>52</v>
      </c>
      <c r="B3846" s="371" t="s">
        <v>96</v>
      </c>
      <c r="C3846" s="371">
        <v>2024</v>
      </c>
      <c r="D3846" s="371" t="s">
        <v>46</v>
      </c>
      <c r="E3846" s="371">
        <v>30</v>
      </c>
    </row>
    <row r="3847" spans="1:5">
      <c r="A3847" s="371">
        <v>54</v>
      </c>
      <c r="B3847" s="371" t="s">
        <v>97</v>
      </c>
      <c r="C3847" s="371">
        <v>2024</v>
      </c>
      <c r="D3847" s="371" t="s">
        <v>46</v>
      </c>
      <c r="E3847" s="371">
        <v>24</v>
      </c>
    </row>
    <row r="3848" spans="1:5">
      <c r="A3848" s="371">
        <v>63</v>
      </c>
      <c r="B3848" s="371" t="s">
        <v>98</v>
      </c>
      <c r="C3848" s="371">
        <v>2024</v>
      </c>
      <c r="D3848" s="371" t="s">
        <v>46</v>
      </c>
      <c r="E3848" s="371">
        <v>13</v>
      </c>
    </row>
    <row r="3849" spans="1:5">
      <c r="A3849" s="371">
        <v>66</v>
      </c>
      <c r="B3849" s="371" t="s">
        <v>99</v>
      </c>
      <c r="C3849" s="371">
        <v>2024</v>
      </c>
      <c r="D3849" s="371" t="s">
        <v>46</v>
      </c>
      <c r="E3849" s="371">
        <v>15</v>
      </c>
    </row>
    <row r="3850" spans="1:5">
      <c r="A3850" s="371">
        <v>68</v>
      </c>
      <c r="B3850" s="371" t="s">
        <v>100</v>
      </c>
      <c r="C3850" s="371">
        <v>2024</v>
      </c>
      <c r="D3850" s="371" t="s">
        <v>46</v>
      </c>
      <c r="E3850" s="371">
        <v>18</v>
      </c>
    </row>
    <row r="3851" spans="1:5">
      <c r="A3851" s="371">
        <v>70</v>
      </c>
      <c r="B3851" s="371" t="s">
        <v>101</v>
      </c>
      <c r="C3851" s="371">
        <v>2024</v>
      </c>
      <c r="D3851" s="371" t="s">
        <v>46</v>
      </c>
      <c r="E3851" s="371">
        <v>33</v>
      </c>
    </row>
    <row r="3852" spans="1:5">
      <c r="A3852" s="371">
        <v>73</v>
      </c>
      <c r="B3852" s="371" t="s">
        <v>102</v>
      </c>
      <c r="C3852" s="371">
        <v>2024</v>
      </c>
      <c r="D3852" s="371" t="s">
        <v>46</v>
      </c>
      <c r="E3852" s="371">
        <v>22</v>
      </c>
    </row>
    <row r="3853" spans="1:5">
      <c r="A3853" s="371">
        <v>76</v>
      </c>
      <c r="B3853" s="371" t="s">
        <v>103</v>
      </c>
      <c r="C3853" s="371">
        <v>2024</v>
      </c>
      <c r="D3853" s="371" t="s">
        <v>46</v>
      </c>
      <c r="E3853" s="371">
        <v>11</v>
      </c>
    </row>
    <row r="3854" spans="1:5">
      <c r="A3854" s="371">
        <v>81</v>
      </c>
      <c r="B3854" s="371" t="s">
        <v>104</v>
      </c>
      <c r="C3854" s="371">
        <v>2024</v>
      </c>
      <c r="D3854" s="371" t="s">
        <v>46</v>
      </c>
      <c r="E3854" s="371">
        <v>3</v>
      </c>
    </row>
    <row r="3855" spans="1:5">
      <c r="A3855" s="371">
        <v>85</v>
      </c>
      <c r="B3855" s="371" t="s">
        <v>105</v>
      </c>
      <c r="C3855" s="371">
        <v>2024</v>
      </c>
      <c r="D3855" s="371" t="s">
        <v>46</v>
      </c>
      <c r="E3855" s="371">
        <v>5</v>
      </c>
    </row>
    <row r="3856" spans="1:5">
      <c r="A3856" s="371">
        <v>86</v>
      </c>
      <c r="B3856" s="371" t="s">
        <v>106</v>
      </c>
      <c r="C3856" s="371">
        <v>2024</v>
      </c>
      <c r="D3856" s="371" t="s">
        <v>46</v>
      </c>
      <c r="E3856" s="371">
        <v>1</v>
      </c>
    </row>
    <row r="3857" spans="1:5">
      <c r="A3857" s="371">
        <v>88</v>
      </c>
      <c r="B3857" s="371" t="s">
        <v>107</v>
      </c>
      <c r="C3857" s="371">
        <v>2024</v>
      </c>
      <c r="D3857" s="371" t="s">
        <v>46</v>
      </c>
      <c r="E3857" s="371">
        <v>8</v>
      </c>
    </row>
    <row r="3858" spans="1:5">
      <c r="A3858" s="371">
        <v>91</v>
      </c>
      <c r="B3858" s="371" t="s">
        <v>108</v>
      </c>
      <c r="C3858" s="371">
        <v>2024</v>
      </c>
      <c r="D3858" s="371" t="s">
        <v>46</v>
      </c>
      <c r="E3858" s="371">
        <v>9</v>
      </c>
    </row>
    <row r="3859" spans="1:5">
      <c r="A3859" s="371">
        <v>94</v>
      </c>
      <c r="B3859" s="371" t="s">
        <v>109</v>
      </c>
      <c r="C3859" s="371">
        <v>2024</v>
      </c>
      <c r="D3859" s="371" t="s">
        <v>46</v>
      </c>
      <c r="E3859" s="371">
        <v>12</v>
      </c>
    </row>
    <row r="3860" spans="1:5">
      <c r="A3860" s="371">
        <v>95</v>
      </c>
      <c r="B3860" s="371" t="s">
        <v>110</v>
      </c>
      <c r="C3860" s="371">
        <v>2024</v>
      </c>
      <c r="D3860" s="371" t="s">
        <v>46</v>
      </c>
      <c r="E3860" s="371">
        <v>6</v>
      </c>
    </row>
    <row r="3861" spans="1:5">
      <c r="A3861" s="371">
        <v>97</v>
      </c>
      <c r="B3861" s="371" t="s">
        <v>111</v>
      </c>
      <c r="C3861" s="371">
        <v>2024</v>
      </c>
      <c r="D3861" s="371" t="s">
        <v>46</v>
      </c>
      <c r="E3861" s="371">
        <v>4</v>
      </c>
    </row>
    <row r="3862" spans="1:5">
      <c r="A3862" s="371">
        <v>99</v>
      </c>
      <c r="B3862" s="371" t="s">
        <v>112</v>
      </c>
      <c r="C3862" s="371">
        <v>2024</v>
      </c>
      <c r="D3862" s="371" t="s">
        <v>46</v>
      </c>
      <c r="E3862" s="371">
        <v>2</v>
      </c>
    </row>
    <row r="3863" spans="1:5">
      <c r="A3863" s="371">
        <v>5</v>
      </c>
      <c r="B3863" s="371" t="s">
        <v>79</v>
      </c>
      <c r="C3863" s="371">
        <v>2023</v>
      </c>
      <c r="D3863" s="371" t="s">
        <v>46</v>
      </c>
      <c r="E3863" s="371">
        <v>15</v>
      </c>
    </row>
    <row r="3864" spans="1:5">
      <c r="A3864" s="371">
        <v>8</v>
      </c>
      <c r="B3864" s="371" t="s">
        <v>81</v>
      </c>
      <c r="C3864" s="371">
        <v>2023</v>
      </c>
      <c r="D3864" s="371" t="s">
        <v>46</v>
      </c>
      <c r="E3864" s="371">
        <v>22</v>
      </c>
    </row>
    <row r="3865" spans="1:5">
      <c r="A3865" s="371">
        <v>11</v>
      </c>
      <c r="B3865" s="371" t="s">
        <v>82</v>
      </c>
      <c r="C3865" s="371">
        <v>2023</v>
      </c>
      <c r="D3865" s="371" t="s">
        <v>46</v>
      </c>
      <c r="E3865" s="371">
        <v>6</v>
      </c>
    </row>
    <row r="3866" spans="1:5">
      <c r="A3866" s="371">
        <v>13</v>
      </c>
      <c r="B3866" s="371" t="s">
        <v>83</v>
      </c>
      <c r="C3866" s="371">
        <v>2023</v>
      </c>
      <c r="D3866" s="371" t="s">
        <v>46</v>
      </c>
      <c r="E3866" s="371">
        <v>29</v>
      </c>
    </row>
    <row r="3867" spans="1:5">
      <c r="A3867" s="371">
        <v>15</v>
      </c>
      <c r="B3867" s="371" t="s">
        <v>84</v>
      </c>
      <c r="C3867" s="371">
        <v>2023</v>
      </c>
      <c r="D3867" s="371" t="s">
        <v>46</v>
      </c>
      <c r="E3867" s="371">
        <v>16</v>
      </c>
    </row>
    <row r="3868" spans="1:5">
      <c r="A3868" s="371">
        <v>17</v>
      </c>
      <c r="B3868" s="371" t="s">
        <v>85</v>
      </c>
      <c r="C3868" s="371">
        <v>2023</v>
      </c>
      <c r="D3868" s="371" t="s">
        <v>46</v>
      </c>
      <c r="E3868" s="371">
        <v>17</v>
      </c>
    </row>
    <row r="3869" spans="1:5">
      <c r="A3869" s="371">
        <v>18</v>
      </c>
      <c r="B3869" s="371" t="s">
        <v>86</v>
      </c>
      <c r="C3869" s="371">
        <v>2023</v>
      </c>
      <c r="D3869" s="371" t="s">
        <v>46</v>
      </c>
      <c r="E3869" s="371">
        <v>24</v>
      </c>
    </row>
    <row r="3870" spans="1:5">
      <c r="A3870" s="371">
        <v>19</v>
      </c>
      <c r="B3870" s="371" t="s">
        <v>87</v>
      </c>
      <c r="C3870" s="371">
        <v>2023</v>
      </c>
      <c r="D3870" s="371" t="s">
        <v>46</v>
      </c>
      <c r="E3870" s="371">
        <v>26</v>
      </c>
    </row>
    <row r="3871" spans="1:5">
      <c r="A3871" s="371">
        <v>20</v>
      </c>
      <c r="B3871" s="371" t="s">
        <v>88</v>
      </c>
      <c r="C3871" s="371">
        <v>2023</v>
      </c>
      <c r="D3871" s="371" t="s">
        <v>46</v>
      </c>
      <c r="E3871" s="371">
        <v>25</v>
      </c>
    </row>
    <row r="3872" spans="1:5">
      <c r="A3872" s="371">
        <v>23</v>
      </c>
      <c r="B3872" s="371" t="s">
        <v>89</v>
      </c>
      <c r="C3872" s="371">
        <v>2023</v>
      </c>
      <c r="D3872" s="371" t="s">
        <v>46</v>
      </c>
      <c r="E3872" s="371">
        <v>32</v>
      </c>
    </row>
    <row r="3873" spans="1:5">
      <c r="A3873" s="371">
        <v>25</v>
      </c>
      <c r="B3873" s="371" t="s">
        <v>90</v>
      </c>
      <c r="C3873" s="371">
        <v>2023</v>
      </c>
      <c r="D3873" s="371" t="s">
        <v>46</v>
      </c>
      <c r="E3873" s="371">
        <v>12</v>
      </c>
    </row>
    <row r="3874" spans="1:5">
      <c r="A3874" s="371">
        <v>27</v>
      </c>
      <c r="B3874" s="371" t="s">
        <v>91</v>
      </c>
      <c r="C3874" s="371">
        <v>2023</v>
      </c>
      <c r="D3874" s="371" t="s">
        <v>46</v>
      </c>
      <c r="E3874" s="371">
        <v>19</v>
      </c>
    </row>
    <row r="3875" spans="1:5">
      <c r="A3875" s="371">
        <v>41</v>
      </c>
      <c r="B3875" s="371" t="s">
        <v>92</v>
      </c>
      <c r="C3875" s="371">
        <v>2023</v>
      </c>
      <c r="D3875" s="371" t="s">
        <v>46</v>
      </c>
      <c r="E3875" s="371">
        <v>30</v>
      </c>
    </row>
    <row r="3876" spans="1:5">
      <c r="A3876" s="371">
        <v>44</v>
      </c>
      <c r="B3876" s="371" t="s">
        <v>93</v>
      </c>
      <c r="C3876" s="371">
        <v>2023</v>
      </c>
      <c r="D3876" s="371" t="s">
        <v>46</v>
      </c>
      <c r="E3876" s="371">
        <v>23</v>
      </c>
    </row>
    <row r="3877" spans="1:5">
      <c r="A3877" s="371">
        <v>47</v>
      </c>
      <c r="B3877" s="371" t="s">
        <v>94</v>
      </c>
      <c r="C3877" s="371">
        <v>2023</v>
      </c>
      <c r="D3877" s="371" t="s">
        <v>46</v>
      </c>
      <c r="E3877" s="371">
        <v>28</v>
      </c>
    </row>
    <row r="3878" spans="1:5">
      <c r="A3878" s="371">
        <v>50</v>
      </c>
      <c r="B3878" s="371" t="s">
        <v>95</v>
      </c>
      <c r="C3878" s="371">
        <v>2023</v>
      </c>
      <c r="D3878" s="371" t="s">
        <v>46</v>
      </c>
      <c r="E3878" s="371">
        <v>20</v>
      </c>
    </row>
    <row r="3879" spans="1:5">
      <c r="A3879" s="371">
        <v>52</v>
      </c>
      <c r="B3879" s="371" t="s">
        <v>96</v>
      </c>
      <c r="C3879" s="371">
        <v>2023</v>
      </c>
      <c r="D3879" s="371" t="s">
        <v>46</v>
      </c>
      <c r="E3879" s="371">
        <v>31</v>
      </c>
    </row>
    <row r="3880" spans="1:5">
      <c r="A3880" s="371">
        <v>54</v>
      </c>
      <c r="B3880" s="371" t="s">
        <v>97</v>
      </c>
      <c r="C3880" s="371">
        <v>2023</v>
      </c>
      <c r="D3880" s="371" t="s">
        <v>46</v>
      </c>
      <c r="E3880" s="371">
        <v>27</v>
      </c>
    </row>
    <row r="3881" spans="1:5">
      <c r="A3881" s="371">
        <v>63</v>
      </c>
      <c r="B3881" s="371" t="s">
        <v>98</v>
      </c>
      <c r="C3881" s="371">
        <v>2023</v>
      </c>
      <c r="D3881" s="371" t="s">
        <v>46</v>
      </c>
      <c r="E3881" s="371">
        <v>13</v>
      </c>
    </row>
    <row r="3882" spans="1:5">
      <c r="A3882" s="371">
        <v>66</v>
      </c>
      <c r="B3882" s="371" t="s">
        <v>99</v>
      </c>
      <c r="C3882" s="371">
        <v>2023</v>
      </c>
      <c r="D3882" s="371" t="s">
        <v>46</v>
      </c>
      <c r="E3882" s="371">
        <v>14</v>
      </c>
    </row>
    <row r="3883" spans="1:5">
      <c r="A3883" s="371">
        <v>68</v>
      </c>
      <c r="B3883" s="371" t="s">
        <v>100</v>
      </c>
      <c r="C3883" s="371">
        <v>2023</v>
      </c>
      <c r="D3883" s="371" t="s">
        <v>46</v>
      </c>
      <c r="E3883" s="371">
        <v>18</v>
      </c>
    </row>
    <row r="3884" spans="1:5">
      <c r="A3884" s="371">
        <v>70</v>
      </c>
      <c r="B3884" s="371" t="s">
        <v>101</v>
      </c>
      <c r="C3884" s="371">
        <v>2023</v>
      </c>
      <c r="D3884" s="371" t="s">
        <v>46</v>
      </c>
      <c r="E3884" s="371">
        <v>33</v>
      </c>
    </row>
    <row r="3885" spans="1:5">
      <c r="A3885" s="371">
        <v>73</v>
      </c>
      <c r="B3885" s="371" t="s">
        <v>102</v>
      </c>
      <c r="C3885" s="371">
        <v>2023</v>
      </c>
      <c r="D3885" s="371" t="s">
        <v>46</v>
      </c>
      <c r="E3885" s="371">
        <v>21</v>
      </c>
    </row>
    <row r="3886" spans="1:5">
      <c r="A3886" s="371">
        <v>76</v>
      </c>
      <c r="B3886" s="371" t="s">
        <v>103</v>
      </c>
      <c r="C3886" s="371">
        <v>2023</v>
      </c>
      <c r="D3886" s="371" t="s">
        <v>46</v>
      </c>
      <c r="E3886" s="371">
        <v>11</v>
      </c>
    </row>
    <row r="3887" spans="1:5">
      <c r="A3887" s="371">
        <v>81</v>
      </c>
      <c r="B3887" s="371" t="s">
        <v>104</v>
      </c>
      <c r="C3887" s="371">
        <v>2023</v>
      </c>
      <c r="D3887" s="371" t="s">
        <v>46</v>
      </c>
      <c r="E3887" s="371">
        <v>4</v>
      </c>
    </row>
    <row r="3888" spans="1:5">
      <c r="A3888" s="371">
        <v>85</v>
      </c>
      <c r="B3888" s="371" t="s">
        <v>105</v>
      </c>
      <c r="C3888" s="371">
        <v>2023</v>
      </c>
      <c r="D3888" s="371" t="s">
        <v>46</v>
      </c>
      <c r="E3888" s="371">
        <v>2</v>
      </c>
    </row>
    <row r="3889" spans="1:5">
      <c r="A3889" s="371">
        <v>86</v>
      </c>
      <c r="B3889" s="371" t="s">
        <v>106</v>
      </c>
      <c r="C3889" s="371">
        <v>2023</v>
      </c>
      <c r="D3889" s="371" t="s">
        <v>46</v>
      </c>
      <c r="E3889" s="371">
        <v>1</v>
      </c>
    </row>
    <row r="3890" spans="1:5">
      <c r="A3890" s="371">
        <v>88</v>
      </c>
      <c r="B3890" s="371" t="s">
        <v>107</v>
      </c>
      <c r="C3890" s="371">
        <v>2023</v>
      </c>
      <c r="D3890" s="371" t="s">
        <v>46</v>
      </c>
      <c r="E3890" s="371">
        <v>9</v>
      </c>
    </row>
    <row r="3891" spans="1:5">
      <c r="A3891" s="371">
        <v>91</v>
      </c>
      <c r="B3891" s="371" t="s">
        <v>108</v>
      </c>
      <c r="C3891" s="371">
        <v>2023</v>
      </c>
      <c r="D3891" s="371" t="s">
        <v>46</v>
      </c>
      <c r="E3891" s="371">
        <v>8</v>
      </c>
    </row>
    <row r="3892" spans="1:5">
      <c r="A3892" s="371">
        <v>94</v>
      </c>
      <c r="B3892" s="371" t="s">
        <v>109</v>
      </c>
      <c r="C3892" s="371">
        <v>2023</v>
      </c>
      <c r="D3892" s="371" t="s">
        <v>46</v>
      </c>
      <c r="E3892" s="371">
        <v>10</v>
      </c>
    </row>
    <row r="3893" spans="1:5">
      <c r="A3893" s="371">
        <v>95</v>
      </c>
      <c r="B3893" s="371" t="s">
        <v>110</v>
      </c>
      <c r="C3893" s="371">
        <v>2023</v>
      </c>
      <c r="D3893" s="371" t="s">
        <v>46</v>
      </c>
      <c r="E3893" s="371">
        <v>7</v>
      </c>
    </row>
    <row r="3894" spans="1:5">
      <c r="A3894" s="371">
        <v>97</v>
      </c>
      <c r="B3894" s="371" t="s">
        <v>111</v>
      </c>
      <c r="C3894" s="371">
        <v>2023</v>
      </c>
      <c r="D3894" s="371" t="s">
        <v>46</v>
      </c>
      <c r="E3894" s="371">
        <v>5</v>
      </c>
    </row>
    <row r="3895" spans="1:5">
      <c r="A3895" s="371">
        <v>99</v>
      </c>
      <c r="B3895" s="371" t="s">
        <v>112</v>
      </c>
      <c r="C3895" s="371">
        <v>2023</v>
      </c>
      <c r="D3895" s="371" t="s">
        <v>46</v>
      </c>
      <c r="E3895" s="371">
        <v>3</v>
      </c>
    </row>
    <row r="3896" spans="1:5">
      <c r="A3896" s="371">
        <v>5</v>
      </c>
      <c r="B3896" s="371" t="s">
        <v>79</v>
      </c>
      <c r="C3896" s="371">
        <v>2024</v>
      </c>
      <c r="D3896" s="371" t="s">
        <v>47</v>
      </c>
      <c r="E3896" s="371">
        <v>10</v>
      </c>
    </row>
    <row r="3897" spans="1:5">
      <c r="A3897" s="371">
        <v>8</v>
      </c>
      <c r="B3897" s="371" t="s">
        <v>81</v>
      </c>
      <c r="C3897" s="371">
        <v>2024</v>
      </c>
      <c r="D3897" s="371" t="s">
        <v>47</v>
      </c>
      <c r="E3897" s="371">
        <v>19</v>
      </c>
    </row>
    <row r="3898" spans="1:5">
      <c r="A3898" s="371">
        <v>11</v>
      </c>
      <c r="B3898" s="371" t="s">
        <v>82</v>
      </c>
      <c r="C3898" s="371">
        <v>2024</v>
      </c>
      <c r="D3898" s="371" t="s">
        <v>47</v>
      </c>
      <c r="E3898" s="371">
        <v>5</v>
      </c>
    </row>
    <row r="3899" spans="1:5">
      <c r="A3899" s="371">
        <v>13</v>
      </c>
      <c r="B3899" s="371" t="s">
        <v>83</v>
      </c>
      <c r="C3899" s="371">
        <v>2024</v>
      </c>
      <c r="D3899" s="371" t="s">
        <v>47</v>
      </c>
      <c r="E3899" s="371">
        <v>23</v>
      </c>
    </row>
    <row r="3900" spans="1:5">
      <c r="A3900" s="371">
        <v>15</v>
      </c>
      <c r="B3900" s="371" t="s">
        <v>84</v>
      </c>
      <c r="C3900" s="371">
        <v>2024</v>
      </c>
      <c r="D3900" s="371" t="s">
        <v>47</v>
      </c>
      <c r="E3900" s="371">
        <v>25</v>
      </c>
    </row>
    <row r="3901" spans="1:5">
      <c r="A3901" s="371">
        <v>17</v>
      </c>
      <c r="B3901" s="371" t="s">
        <v>85</v>
      </c>
      <c r="C3901" s="371">
        <v>2024</v>
      </c>
      <c r="D3901" s="371" t="s">
        <v>47</v>
      </c>
      <c r="E3901" s="371">
        <v>14</v>
      </c>
    </row>
    <row r="3902" spans="1:5">
      <c r="A3902" s="371">
        <v>18</v>
      </c>
      <c r="B3902" s="371" t="s">
        <v>86</v>
      </c>
      <c r="C3902" s="371">
        <v>2024</v>
      </c>
      <c r="D3902" s="371" t="s">
        <v>47</v>
      </c>
      <c r="E3902" s="371">
        <v>28</v>
      </c>
    </row>
    <row r="3903" spans="1:5">
      <c r="A3903" s="371">
        <v>19</v>
      </c>
      <c r="B3903" s="371" t="s">
        <v>87</v>
      </c>
      <c r="C3903" s="371">
        <v>2024</v>
      </c>
      <c r="D3903" s="371" t="s">
        <v>47</v>
      </c>
      <c r="E3903" s="371">
        <v>30</v>
      </c>
    </row>
    <row r="3904" spans="1:5">
      <c r="A3904" s="371">
        <v>20</v>
      </c>
      <c r="B3904" s="371" t="s">
        <v>88</v>
      </c>
      <c r="C3904" s="371">
        <v>2024</v>
      </c>
      <c r="D3904" s="371" t="s">
        <v>47</v>
      </c>
      <c r="E3904" s="371">
        <v>29</v>
      </c>
    </row>
    <row r="3905" spans="1:5">
      <c r="A3905" s="371">
        <v>23</v>
      </c>
      <c r="B3905" s="371" t="s">
        <v>89</v>
      </c>
      <c r="C3905" s="371">
        <v>2024</v>
      </c>
      <c r="D3905" s="371" t="s">
        <v>47</v>
      </c>
      <c r="E3905" s="371">
        <v>26</v>
      </c>
    </row>
    <row r="3906" spans="1:5">
      <c r="A3906" s="371">
        <v>25</v>
      </c>
      <c r="B3906" s="371" t="s">
        <v>90</v>
      </c>
      <c r="C3906" s="371">
        <v>2024</v>
      </c>
      <c r="D3906" s="371" t="s">
        <v>47</v>
      </c>
      <c r="E3906" s="371">
        <v>8</v>
      </c>
    </row>
    <row r="3907" spans="1:5">
      <c r="A3907" s="371">
        <v>27</v>
      </c>
      <c r="B3907" s="371" t="s">
        <v>91</v>
      </c>
      <c r="C3907" s="371">
        <v>2024</v>
      </c>
      <c r="D3907" s="371" t="s">
        <v>47</v>
      </c>
      <c r="E3907" s="371">
        <v>7</v>
      </c>
    </row>
    <row r="3908" spans="1:5">
      <c r="A3908" s="371">
        <v>41</v>
      </c>
      <c r="B3908" s="371" t="s">
        <v>92</v>
      </c>
      <c r="C3908" s="371">
        <v>2024</v>
      </c>
      <c r="D3908" s="371" t="s">
        <v>47</v>
      </c>
      <c r="E3908" s="371">
        <v>20</v>
      </c>
    </row>
    <row r="3909" spans="1:5">
      <c r="A3909" s="371">
        <v>44</v>
      </c>
      <c r="B3909" s="371" t="s">
        <v>93</v>
      </c>
      <c r="C3909" s="371">
        <v>2024</v>
      </c>
      <c r="D3909" s="371" t="s">
        <v>47</v>
      </c>
      <c r="E3909" s="371">
        <v>4</v>
      </c>
    </row>
    <row r="3910" spans="1:5">
      <c r="A3910" s="371">
        <v>47</v>
      </c>
      <c r="B3910" s="371" t="s">
        <v>94</v>
      </c>
      <c r="C3910" s="371">
        <v>2024</v>
      </c>
      <c r="D3910" s="371" t="s">
        <v>47</v>
      </c>
      <c r="E3910" s="371">
        <v>31</v>
      </c>
    </row>
    <row r="3911" spans="1:5">
      <c r="A3911" s="371">
        <v>50</v>
      </c>
      <c r="B3911" s="371" t="s">
        <v>95</v>
      </c>
      <c r="C3911" s="371">
        <v>2024</v>
      </c>
      <c r="D3911" s="371" t="s">
        <v>47</v>
      </c>
      <c r="E3911" s="371">
        <v>17</v>
      </c>
    </row>
    <row r="3912" spans="1:5">
      <c r="A3912" s="371">
        <v>52</v>
      </c>
      <c r="B3912" s="371" t="s">
        <v>96</v>
      </c>
      <c r="C3912" s="371">
        <v>2024</v>
      </c>
      <c r="D3912" s="371" t="s">
        <v>47</v>
      </c>
      <c r="E3912" s="371">
        <v>22</v>
      </c>
    </row>
    <row r="3913" spans="1:5">
      <c r="A3913" s="371">
        <v>54</v>
      </c>
      <c r="B3913" s="371" t="s">
        <v>97</v>
      </c>
      <c r="C3913" s="371">
        <v>2024</v>
      </c>
      <c r="D3913" s="371" t="s">
        <v>47</v>
      </c>
      <c r="E3913" s="371">
        <v>15</v>
      </c>
    </row>
    <row r="3914" spans="1:5">
      <c r="A3914" s="371">
        <v>63</v>
      </c>
      <c r="B3914" s="371" t="s">
        <v>98</v>
      </c>
      <c r="C3914" s="371">
        <v>2024</v>
      </c>
      <c r="D3914" s="371" t="s">
        <v>47</v>
      </c>
      <c r="E3914" s="371">
        <v>18</v>
      </c>
    </row>
    <row r="3915" spans="1:5">
      <c r="A3915" s="371">
        <v>66</v>
      </c>
      <c r="B3915" s="371" t="s">
        <v>99</v>
      </c>
      <c r="C3915" s="371">
        <v>2024</v>
      </c>
      <c r="D3915" s="371" t="s">
        <v>47</v>
      </c>
      <c r="E3915" s="371">
        <v>11</v>
      </c>
    </row>
    <row r="3916" spans="1:5">
      <c r="A3916" s="371">
        <v>68</v>
      </c>
      <c r="B3916" s="371" t="s">
        <v>100</v>
      </c>
      <c r="C3916" s="371">
        <v>2024</v>
      </c>
      <c r="D3916" s="371" t="s">
        <v>47</v>
      </c>
      <c r="E3916" s="371">
        <v>12</v>
      </c>
    </row>
    <row r="3917" spans="1:5">
      <c r="A3917" s="371">
        <v>70</v>
      </c>
      <c r="B3917" s="371" t="s">
        <v>101</v>
      </c>
      <c r="C3917" s="371">
        <v>2024</v>
      </c>
      <c r="D3917" s="371" t="s">
        <v>47</v>
      </c>
      <c r="E3917" s="371">
        <v>21</v>
      </c>
    </row>
    <row r="3918" spans="1:5">
      <c r="A3918" s="371">
        <v>73</v>
      </c>
      <c r="B3918" s="371" t="s">
        <v>102</v>
      </c>
      <c r="C3918" s="371">
        <v>2024</v>
      </c>
      <c r="D3918" s="371" t="s">
        <v>47</v>
      </c>
      <c r="E3918" s="371">
        <v>24</v>
      </c>
    </row>
    <row r="3919" spans="1:5">
      <c r="A3919" s="371">
        <v>76</v>
      </c>
      <c r="B3919" s="371" t="s">
        <v>103</v>
      </c>
      <c r="C3919" s="371">
        <v>2024</v>
      </c>
      <c r="D3919" s="371" t="s">
        <v>47</v>
      </c>
      <c r="E3919" s="371">
        <v>13</v>
      </c>
    </row>
    <row r="3920" spans="1:5">
      <c r="A3920" s="371">
        <v>81</v>
      </c>
      <c r="B3920" s="371" t="s">
        <v>104</v>
      </c>
      <c r="C3920" s="371">
        <v>2024</v>
      </c>
      <c r="D3920" s="371" t="s">
        <v>47</v>
      </c>
      <c r="E3920" s="371">
        <v>27</v>
      </c>
    </row>
    <row r="3921" spans="1:5">
      <c r="A3921" s="371">
        <v>85</v>
      </c>
      <c r="B3921" s="371" t="s">
        <v>105</v>
      </c>
      <c r="C3921" s="371">
        <v>2024</v>
      </c>
      <c r="D3921" s="371" t="s">
        <v>47</v>
      </c>
      <c r="E3921" s="371">
        <v>16</v>
      </c>
    </row>
    <row r="3922" spans="1:5">
      <c r="A3922" s="371">
        <v>86</v>
      </c>
      <c r="B3922" s="371" t="s">
        <v>106</v>
      </c>
      <c r="C3922" s="371">
        <v>2024</v>
      </c>
      <c r="D3922" s="371" t="s">
        <v>47</v>
      </c>
      <c r="E3922" s="371">
        <v>33</v>
      </c>
    </row>
    <row r="3923" spans="1:5">
      <c r="A3923" s="371">
        <v>88</v>
      </c>
      <c r="B3923" s="371" t="s">
        <v>107</v>
      </c>
      <c r="C3923" s="371">
        <v>2024</v>
      </c>
      <c r="D3923" s="371" t="s">
        <v>47</v>
      </c>
      <c r="E3923" s="371">
        <v>1</v>
      </c>
    </row>
    <row r="3924" spans="1:5">
      <c r="A3924" s="371">
        <v>91</v>
      </c>
      <c r="B3924" s="371" t="s">
        <v>108</v>
      </c>
      <c r="C3924" s="371">
        <v>2024</v>
      </c>
      <c r="D3924" s="371" t="s">
        <v>47</v>
      </c>
      <c r="E3924" s="371">
        <v>6</v>
      </c>
    </row>
    <row r="3925" spans="1:5">
      <c r="A3925" s="371">
        <v>94</v>
      </c>
      <c r="B3925" s="371" t="s">
        <v>109</v>
      </c>
      <c r="C3925" s="371">
        <v>2024</v>
      </c>
      <c r="D3925" s="371" t="s">
        <v>47</v>
      </c>
      <c r="E3925" s="371">
        <v>9</v>
      </c>
    </row>
    <row r="3926" spans="1:5">
      <c r="A3926" s="371">
        <v>95</v>
      </c>
      <c r="B3926" s="371" t="s">
        <v>110</v>
      </c>
      <c r="C3926" s="371">
        <v>2024</v>
      </c>
      <c r="D3926" s="371" t="s">
        <v>47</v>
      </c>
      <c r="E3926" s="371">
        <v>3</v>
      </c>
    </row>
    <row r="3927" spans="1:5">
      <c r="A3927" s="371">
        <v>97</v>
      </c>
      <c r="B3927" s="371" t="s">
        <v>111</v>
      </c>
      <c r="C3927" s="371">
        <v>2024</v>
      </c>
      <c r="D3927" s="371" t="s">
        <v>47</v>
      </c>
      <c r="E3927" s="371">
        <v>2</v>
      </c>
    </row>
    <row r="3928" spans="1:5">
      <c r="A3928" s="371">
        <v>99</v>
      </c>
      <c r="B3928" s="371" t="s">
        <v>112</v>
      </c>
      <c r="C3928" s="371">
        <v>2024</v>
      </c>
      <c r="D3928" s="371" t="s">
        <v>47</v>
      </c>
      <c r="E3928" s="371">
        <v>32</v>
      </c>
    </row>
    <row r="3929" spans="1:5">
      <c r="A3929" s="371">
        <v>5</v>
      </c>
      <c r="B3929" s="371" t="s">
        <v>79</v>
      </c>
      <c r="C3929" s="371">
        <v>2023</v>
      </c>
      <c r="D3929" s="371" t="s">
        <v>47</v>
      </c>
      <c r="E3929" s="371">
        <v>7</v>
      </c>
    </row>
    <row r="3930" spans="1:5">
      <c r="A3930" s="371">
        <v>8</v>
      </c>
      <c r="B3930" s="371" t="s">
        <v>81</v>
      </c>
      <c r="C3930" s="371">
        <v>2023</v>
      </c>
      <c r="D3930" s="371" t="s">
        <v>47</v>
      </c>
      <c r="E3930" s="371">
        <v>19</v>
      </c>
    </row>
    <row r="3931" spans="1:5">
      <c r="A3931" s="371">
        <v>11</v>
      </c>
      <c r="B3931" s="371" t="s">
        <v>82</v>
      </c>
      <c r="C3931" s="371">
        <v>2023</v>
      </c>
      <c r="D3931" s="371" t="s">
        <v>47</v>
      </c>
      <c r="E3931" s="371">
        <v>4</v>
      </c>
    </row>
    <row r="3932" spans="1:5">
      <c r="A3932" s="371">
        <v>13</v>
      </c>
      <c r="B3932" s="371" t="s">
        <v>83</v>
      </c>
      <c r="C3932" s="371">
        <v>2023</v>
      </c>
      <c r="D3932" s="371" t="s">
        <v>47</v>
      </c>
      <c r="E3932" s="371">
        <v>24</v>
      </c>
    </row>
    <row r="3933" spans="1:5">
      <c r="A3933" s="371">
        <v>15</v>
      </c>
      <c r="B3933" s="371" t="s">
        <v>84</v>
      </c>
      <c r="C3933" s="371">
        <v>2023</v>
      </c>
      <c r="D3933" s="371" t="s">
        <v>47</v>
      </c>
      <c r="E3933" s="371">
        <v>17</v>
      </c>
    </row>
    <row r="3934" spans="1:5">
      <c r="A3934" s="371">
        <v>17</v>
      </c>
      <c r="B3934" s="371" t="s">
        <v>85</v>
      </c>
      <c r="C3934" s="371">
        <v>2023</v>
      </c>
      <c r="D3934" s="371" t="s">
        <v>47</v>
      </c>
      <c r="E3934" s="371">
        <v>13</v>
      </c>
    </row>
    <row r="3935" spans="1:5">
      <c r="A3935" s="371">
        <v>18</v>
      </c>
      <c r="B3935" s="371" t="s">
        <v>86</v>
      </c>
      <c r="C3935" s="371">
        <v>2023</v>
      </c>
      <c r="D3935" s="371" t="s">
        <v>47</v>
      </c>
      <c r="E3935" s="371">
        <v>26</v>
      </c>
    </row>
    <row r="3936" spans="1:5">
      <c r="A3936" s="371">
        <v>19</v>
      </c>
      <c r="B3936" s="371" t="s">
        <v>87</v>
      </c>
      <c r="C3936" s="371">
        <v>2023</v>
      </c>
      <c r="D3936" s="371" t="s">
        <v>47</v>
      </c>
      <c r="E3936" s="371">
        <v>30</v>
      </c>
    </row>
    <row r="3937" spans="1:5">
      <c r="A3937" s="371">
        <v>20</v>
      </c>
      <c r="B3937" s="371" t="s">
        <v>88</v>
      </c>
      <c r="C3937" s="371">
        <v>2023</v>
      </c>
      <c r="D3937" s="371" t="s">
        <v>47</v>
      </c>
      <c r="E3937" s="371">
        <v>31</v>
      </c>
    </row>
    <row r="3938" spans="1:5">
      <c r="A3938" s="371">
        <v>23</v>
      </c>
      <c r="B3938" s="371" t="s">
        <v>89</v>
      </c>
      <c r="C3938" s="371">
        <v>2023</v>
      </c>
      <c r="D3938" s="371" t="s">
        <v>47</v>
      </c>
      <c r="E3938" s="371">
        <v>20</v>
      </c>
    </row>
    <row r="3939" spans="1:5">
      <c r="A3939" s="371">
        <v>25</v>
      </c>
      <c r="B3939" s="371" t="s">
        <v>90</v>
      </c>
      <c r="C3939" s="371">
        <v>2023</v>
      </c>
      <c r="D3939" s="371" t="s">
        <v>47</v>
      </c>
      <c r="E3939" s="371">
        <v>6</v>
      </c>
    </row>
    <row r="3940" spans="1:5">
      <c r="A3940" s="371">
        <v>27</v>
      </c>
      <c r="B3940" s="371" t="s">
        <v>91</v>
      </c>
      <c r="C3940" s="371">
        <v>2023</v>
      </c>
      <c r="D3940" s="371" t="s">
        <v>47</v>
      </c>
      <c r="E3940" s="371">
        <v>3</v>
      </c>
    </row>
    <row r="3941" spans="1:5">
      <c r="A3941" s="371">
        <v>41</v>
      </c>
      <c r="B3941" s="371" t="s">
        <v>92</v>
      </c>
      <c r="C3941" s="371">
        <v>2023</v>
      </c>
      <c r="D3941" s="371" t="s">
        <v>47</v>
      </c>
      <c r="E3941" s="371">
        <v>25</v>
      </c>
    </row>
    <row r="3942" spans="1:5">
      <c r="A3942" s="371">
        <v>44</v>
      </c>
      <c r="B3942" s="371" t="s">
        <v>93</v>
      </c>
      <c r="C3942" s="371">
        <v>2023</v>
      </c>
      <c r="D3942" s="371" t="s">
        <v>47</v>
      </c>
      <c r="E3942" s="371">
        <v>18</v>
      </c>
    </row>
    <row r="3943" spans="1:5">
      <c r="A3943" s="371">
        <v>47</v>
      </c>
      <c r="B3943" s="371" t="s">
        <v>94</v>
      </c>
      <c r="C3943" s="371">
        <v>2023</v>
      </c>
      <c r="D3943" s="371" t="s">
        <v>47</v>
      </c>
      <c r="E3943" s="371">
        <v>29</v>
      </c>
    </row>
    <row r="3944" spans="1:5">
      <c r="A3944" s="371">
        <v>50</v>
      </c>
      <c r="B3944" s="371" t="s">
        <v>95</v>
      </c>
      <c r="C3944" s="371">
        <v>2023</v>
      </c>
      <c r="D3944" s="371" t="s">
        <v>47</v>
      </c>
      <c r="E3944" s="371">
        <v>16</v>
      </c>
    </row>
    <row r="3945" spans="1:5">
      <c r="A3945" s="371">
        <v>52</v>
      </c>
      <c r="B3945" s="371" t="s">
        <v>96</v>
      </c>
      <c r="C3945" s="371">
        <v>2023</v>
      </c>
      <c r="D3945" s="371" t="s">
        <v>47</v>
      </c>
      <c r="E3945" s="371">
        <v>27</v>
      </c>
    </row>
    <row r="3946" spans="1:5">
      <c r="A3946" s="371">
        <v>54</v>
      </c>
      <c r="B3946" s="371" t="s">
        <v>97</v>
      </c>
      <c r="C3946" s="371">
        <v>2023</v>
      </c>
      <c r="D3946" s="371" t="s">
        <v>47</v>
      </c>
      <c r="E3946" s="371">
        <v>22</v>
      </c>
    </row>
    <row r="3947" spans="1:5">
      <c r="A3947" s="371">
        <v>63</v>
      </c>
      <c r="B3947" s="371" t="s">
        <v>98</v>
      </c>
      <c r="C3947" s="371">
        <v>2023</v>
      </c>
      <c r="D3947" s="371" t="s">
        <v>47</v>
      </c>
      <c r="E3947" s="371">
        <v>15</v>
      </c>
    </row>
    <row r="3948" spans="1:5">
      <c r="A3948" s="371">
        <v>66</v>
      </c>
      <c r="B3948" s="371" t="s">
        <v>99</v>
      </c>
      <c r="C3948" s="371">
        <v>2023</v>
      </c>
      <c r="D3948" s="371" t="s">
        <v>47</v>
      </c>
      <c r="E3948" s="371">
        <v>9</v>
      </c>
    </row>
    <row r="3949" spans="1:5">
      <c r="A3949" s="371">
        <v>68</v>
      </c>
      <c r="B3949" s="371" t="s">
        <v>100</v>
      </c>
      <c r="C3949" s="371">
        <v>2023</v>
      </c>
      <c r="D3949" s="371" t="s">
        <v>47</v>
      </c>
      <c r="E3949" s="371">
        <v>8</v>
      </c>
    </row>
    <row r="3950" spans="1:5">
      <c r="A3950" s="371">
        <v>70</v>
      </c>
      <c r="B3950" s="371" t="s">
        <v>101</v>
      </c>
      <c r="C3950" s="371">
        <v>2023</v>
      </c>
      <c r="D3950" s="371" t="s">
        <v>47</v>
      </c>
      <c r="E3950" s="371">
        <v>21</v>
      </c>
    </row>
    <row r="3951" spans="1:5">
      <c r="A3951" s="371">
        <v>73</v>
      </c>
      <c r="B3951" s="371" t="s">
        <v>102</v>
      </c>
      <c r="C3951" s="371">
        <v>2023</v>
      </c>
      <c r="D3951" s="371" t="s">
        <v>47</v>
      </c>
      <c r="E3951" s="371">
        <v>23</v>
      </c>
    </row>
    <row r="3952" spans="1:5">
      <c r="A3952" s="371">
        <v>76</v>
      </c>
      <c r="B3952" s="371" t="s">
        <v>103</v>
      </c>
      <c r="C3952" s="371">
        <v>2023</v>
      </c>
      <c r="D3952" s="371" t="s">
        <v>47</v>
      </c>
      <c r="E3952" s="371">
        <v>10</v>
      </c>
    </row>
    <row r="3953" spans="1:5">
      <c r="A3953" s="371">
        <v>81</v>
      </c>
      <c r="B3953" s="371" t="s">
        <v>104</v>
      </c>
      <c r="C3953" s="371">
        <v>2023</v>
      </c>
      <c r="D3953" s="371" t="s">
        <v>47</v>
      </c>
      <c r="E3953" s="371">
        <v>11</v>
      </c>
    </row>
    <row r="3954" spans="1:5">
      <c r="A3954" s="371">
        <v>85</v>
      </c>
      <c r="B3954" s="371" t="s">
        <v>105</v>
      </c>
      <c r="C3954" s="371">
        <v>2023</v>
      </c>
      <c r="D3954" s="371" t="s">
        <v>47</v>
      </c>
      <c r="E3954" s="371">
        <v>28</v>
      </c>
    </row>
    <row r="3955" spans="1:5">
      <c r="A3955" s="371">
        <v>86</v>
      </c>
      <c r="B3955" s="371" t="s">
        <v>106</v>
      </c>
      <c r="C3955" s="371">
        <v>2023</v>
      </c>
      <c r="D3955" s="371" t="s">
        <v>47</v>
      </c>
      <c r="E3955" s="371">
        <v>33</v>
      </c>
    </row>
    <row r="3956" spans="1:5">
      <c r="A3956" s="371">
        <v>88</v>
      </c>
      <c r="B3956" s="371" t="s">
        <v>107</v>
      </c>
      <c r="C3956" s="371">
        <v>2023</v>
      </c>
      <c r="D3956" s="371" t="s">
        <v>47</v>
      </c>
      <c r="E3956" s="371">
        <v>1</v>
      </c>
    </row>
    <row r="3957" spans="1:5">
      <c r="A3957" s="371">
        <v>91</v>
      </c>
      <c r="B3957" s="371" t="s">
        <v>108</v>
      </c>
      <c r="C3957" s="371">
        <v>2023</v>
      </c>
      <c r="D3957" s="371" t="s">
        <v>47</v>
      </c>
      <c r="E3957" s="371">
        <v>14</v>
      </c>
    </row>
    <row r="3958" spans="1:5">
      <c r="A3958" s="371">
        <v>94</v>
      </c>
      <c r="B3958" s="371" t="s">
        <v>109</v>
      </c>
      <c r="C3958" s="371">
        <v>2023</v>
      </c>
      <c r="D3958" s="371" t="s">
        <v>47</v>
      </c>
      <c r="E3958" s="371">
        <v>5</v>
      </c>
    </row>
    <row r="3959" spans="1:5">
      <c r="A3959" s="371">
        <v>95</v>
      </c>
      <c r="B3959" s="371" t="s">
        <v>110</v>
      </c>
      <c r="C3959" s="371">
        <v>2023</v>
      </c>
      <c r="D3959" s="371" t="s">
        <v>47</v>
      </c>
      <c r="E3959" s="371">
        <v>12</v>
      </c>
    </row>
    <row r="3960" spans="1:5">
      <c r="A3960" s="371">
        <v>97</v>
      </c>
      <c r="B3960" s="371" t="s">
        <v>111</v>
      </c>
      <c r="C3960" s="371">
        <v>2023</v>
      </c>
      <c r="D3960" s="371" t="s">
        <v>47</v>
      </c>
      <c r="E3960" s="371">
        <v>2</v>
      </c>
    </row>
    <row r="3961" spans="1:5">
      <c r="A3961" s="371">
        <v>99</v>
      </c>
      <c r="B3961" s="371" t="s">
        <v>112</v>
      </c>
      <c r="C3961" s="371">
        <v>2023</v>
      </c>
      <c r="D3961" s="371" t="s">
        <v>47</v>
      </c>
      <c r="E3961" s="371">
        <v>32</v>
      </c>
    </row>
    <row r="3962" spans="1:5">
      <c r="A3962" s="371">
        <v>5</v>
      </c>
      <c r="B3962" s="371" t="s">
        <v>79</v>
      </c>
      <c r="C3962" s="371">
        <v>2024</v>
      </c>
      <c r="D3962" s="371" t="s">
        <v>48</v>
      </c>
      <c r="E3962" s="371">
        <v>21</v>
      </c>
    </row>
    <row r="3963" spans="1:5">
      <c r="A3963" s="371">
        <v>8</v>
      </c>
      <c r="B3963" s="371" t="s">
        <v>81</v>
      </c>
      <c r="C3963" s="371">
        <v>2024</v>
      </c>
      <c r="D3963" s="371" t="s">
        <v>48</v>
      </c>
      <c r="E3963" s="371">
        <v>32</v>
      </c>
    </row>
    <row r="3964" spans="1:5">
      <c r="A3964" s="371">
        <v>11</v>
      </c>
      <c r="B3964" s="371" t="s">
        <v>82</v>
      </c>
      <c r="C3964" s="371">
        <v>2024</v>
      </c>
      <c r="D3964" s="371" t="s">
        <v>48</v>
      </c>
      <c r="E3964" s="371">
        <v>15</v>
      </c>
    </row>
    <row r="3965" spans="1:5">
      <c r="A3965" s="371">
        <v>13</v>
      </c>
      <c r="B3965" s="371" t="s">
        <v>83</v>
      </c>
      <c r="C3965" s="371">
        <v>2024</v>
      </c>
      <c r="D3965" s="371" t="s">
        <v>48</v>
      </c>
      <c r="E3965" s="371">
        <v>27</v>
      </c>
    </row>
    <row r="3966" spans="1:5">
      <c r="A3966" s="371">
        <v>15</v>
      </c>
      <c r="B3966" s="371" t="s">
        <v>84</v>
      </c>
      <c r="C3966" s="371">
        <v>2024</v>
      </c>
      <c r="D3966" s="371" t="s">
        <v>48</v>
      </c>
      <c r="E3966" s="371">
        <v>23</v>
      </c>
    </row>
    <row r="3967" spans="1:5">
      <c r="A3967" s="371">
        <v>17</v>
      </c>
      <c r="B3967" s="371" t="s">
        <v>85</v>
      </c>
      <c r="C3967" s="371">
        <v>2024</v>
      </c>
      <c r="D3967" s="371" t="s">
        <v>48</v>
      </c>
      <c r="E3967" s="371">
        <v>18</v>
      </c>
    </row>
    <row r="3968" spans="1:5">
      <c r="A3968" s="371">
        <v>18</v>
      </c>
      <c r="B3968" s="371" t="s">
        <v>86</v>
      </c>
      <c r="C3968" s="371">
        <v>2024</v>
      </c>
      <c r="D3968" s="371" t="s">
        <v>48</v>
      </c>
      <c r="E3968" s="371">
        <v>25</v>
      </c>
    </row>
    <row r="3969" spans="1:5">
      <c r="A3969" s="371">
        <v>19</v>
      </c>
      <c r="B3969" s="371" t="s">
        <v>87</v>
      </c>
      <c r="C3969" s="371">
        <v>2024</v>
      </c>
      <c r="D3969" s="371" t="s">
        <v>48</v>
      </c>
      <c r="E3969" s="371">
        <v>13</v>
      </c>
    </row>
    <row r="3970" spans="1:5">
      <c r="A3970" s="371">
        <v>20</v>
      </c>
      <c r="B3970" s="371" t="s">
        <v>88</v>
      </c>
      <c r="C3970" s="371">
        <v>2024</v>
      </c>
      <c r="D3970" s="371" t="s">
        <v>48</v>
      </c>
      <c r="E3970" s="371">
        <v>31</v>
      </c>
    </row>
    <row r="3971" spans="1:5">
      <c r="A3971" s="371">
        <v>23</v>
      </c>
      <c r="B3971" s="371" t="s">
        <v>89</v>
      </c>
      <c r="C3971" s="371">
        <v>2024</v>
      </c>
      <c r="D3971" s="371" t="s">
        <v>48</v>
      </c>
      <c r="E3971" s="371">
        <v>24</v>
      </c>
    </row>
    <row r="3972" spans="1:5">
      <c r="A3972" s="371">
        <v>25</v>
      </c>
      <c r="B3972" s="371" t="s">
        <v>90</v>
      </c>
      <c r="C3972" s="371">
        <v>2024</v>
      </c>
      <c r="D3972" s="371" t="s">
        <v>48</v>
      </c>
      <c r="E3972" s="371">
        <v>26</v>
      </c>
    </row>
    <row r="3973" spans="1:5">
      <c r="A3973" s="371">
        <v>27</v>
      </c>
      <c r="B3973" s="371" t="s">
        <v>91</v>
      </c>
      <c r="C3973" s="371">
        <v>2024</v>
      </c>
      <c r="D3973" s="371" t="s">
        <v>48</v>
      </c>
      <c r="E3973" s="371">
        <v>10</v>
      </c>
    </row>
    <row r="3974" spans="1:5">
      <c r="A3974" s="371">
        <v>41</v>
      </c>
      <c r="B3974" s="371" t="s">
        <v>92</v>
      </c>
      <c r="C3974" s="371">
        <v>2024</v>
      </c>
      <c r="D3974" s="371" t="s">
        <v>48</v>
      </c>
      <c r="E3974" s="371">
        <v>17</v>
      </c>
    </row>
    <row r="3975" spans="1:5">
      <c r="A3975" s="371">
        <v>44</v>
      </c>
      <c r="B3975" s="371" t="s">
        <v>93</v>
      </c>
      <c r="C3975" s="371">
        <v>2024</v>
      </c>
      <c r="D3975" s="371" t="s">
        <v>48</v>
      </c>
      <c r="E3975" s="371">
        <v>33</v>
      </c>
    </row>
    <row r="3976" spans="1:5">
      <c r="A3976" s="371">
        <v>47</v>
      </c>
      <c r="B3976" s="371" t="s">
        <v>94</v>
      </c>
      <c r="C3976" s="371">
        <v>2024</v>
      </c>
      <c r="D3976" s="371" t="s">
        <v>48</v>
      </c>
      <c r="E3976" s="371">
        <v>22</v>
      </c>
    </row>
    <row r="3977" spans="1:5">
      <c r="A3977" s="371">
        <v>50</v>
      </c>
      <c r="B3977" s="371" t="s">
        <v>95</v>
      </c>
      <c r="C3977" s="371">
        <v>2024</v>
      </c>
      <c r="D3977" s="371" t="s">
        <v>48</v>
      </c>
      <c r="E3977" s="371">
        <v>28</v>
      </c>
    </row>
    <row r="3978" spans="1:5">
      <c r="A3978" s="371">
        <v>52</v>
      </c>
      <c r="B3978" s="371" t="s">
        <v>96</v>
      </c>
      <c r="C3978" s="371">
        <v>2024</v>
      </c>
      <c r="D3978" s="371" t="s">
        <v>48</v>
      </c>
      <c r="E3978" s="371">
        <v>30</v>
      </c>
    </row>
    <row r="3979" spans="1:5">
      <c r="A3979" s="371">
        <v>54</v>
      </c>
      <c r="B3979" s="371" t="s">
        <v>97</v>
      </c>
      <c r="C3979" s="371">
        <v>2024</v>
      </c>
      <c r="D3979" s="371" t="s">
        <v>48</v>
      </c>
      <c r="E3979" s="371">
        <v>16</v>
      </c>
    </row>
    <row r="3980" spans="1:5">
      <c r="A3980" s="371">
        <v>63</v>
      </c>
      <c r="B3980" s="371" t="s">
        <v>98</v>
      </c>
      <c r="C3980" s="371">
        <v>2024</v>
      </c>
      <c r="D3980" s="371" t="s">
        <v>48</v>
      </c>
      <c r="E3980" s="371">
        <v>7</v>
      </c>
    </row>
    <row r="3981" spans="1:5">
      <c r="A3981" s="371">
        <v>66</v>
      </c>
      <c r="B3981" s="371" t="s">
        <v>99</v>
      </c>
      <c r="C3981" s="371">
        <v>2024</v>
      </c>
      <c r="D3981" s="371" t="s">
        <v>48</v>
      </c>
      <c r="E3981" s="371">
        <v>11</v>
      </c>
    </row>
    <row r="3982" spans="1:5">
      <c r="A3982" s="371">
        <v>68</v>
      </c>
      <c r="B3982" s="371" t="s">
        <v>100</v>
      </c>
      <c r="C3982" s="371">
        <v>2024</v>
      </c>
      <c r="D3982" s="371" t="s">
        <v>48</v>
      </c>
      <c r="E3982" s="371">
        <v>19</v>
      </c>
    </row>
    <row r="3983" spans="1:5">
      <c r="A3983" s="371">
        <v>70</v>
      </c>
      <c r="B3983" s="371" t="s">
        <v>101</v>
      </c>
      <c r="C3983" s="371">
        <v>2024</v>
      </c>
      <c r="D3983" s="371" t="s">
        <v>48</v>
      </c>
      <c r="E3983" s="371">
        <v>4</v>
      </c>
    </row>
    <row r="3984" spans="1:5">
      <c r="A3984" s="371">
        <v>73</v>
      </c>
      <c r="B3984" s="371" t="s">
        <v>102</v>
      </c>
      <c r="C3984" s="371">
        <v>2024</v>
      </c>
      <c r="D3984" s="371" t="s">
        <v>48</v>
      </c>
      <c r="E3984" s="371">
        <v>14</v>
      </c>
    </row>
    <row r="3985" spans="1:5">
      <c r="A3985" s="371">
        <v>76</v>
      </c>
      <c r="B3985" s="371" t="s">
        <v>103</v>
      </c>
      <c r="C3985" s="371">
        <v>2024</v>
      </c>
      <c r="D3985" s="371" t="s">
        <v>48</v>
      </c>
      <c r="E3985" s="371">
        <v>29</v>
      </c>
    </row>
    <row r="3986" spans="1:5">
      <c r="A3986" s="371">
        <v>81</v>
      </c>
      <c r="B3986" s="371" t="s">
        <v>104</v>
      </c>
      <c r="C3986" s="371">
        <v>2024</v>
      </c>
      <c r="D3986" s="371" t="s">
        <v>48</v>
      </c>
      <c r="E3986" s="371">
        <v>9</v>
      </c>
    </row>
    <row r="3987" spans="1:5">
      <c r="A3987" s="371">
        <v>85</v>
      </c>
      <c r="B3987" s="371" t="s">
        <v>105</v>
      </c>
      <c r="C3987" s="371">
        <v>2024</v>
      </c>
      <c r="D3987" s="371" t="s">
        <v>48</v>
      </c>
      <c r="E3987" s="371">
        <v>20</v>
      </c>
    </row>
    <row r="3988" spans="1:5">
      <c r="A3988" s="371">
        <v>86</v>
      </c>
      <c r="B3988" s="371" t="s">
        <v>106</v>
      </c>
      <c r="C3988" s="371">
        <v>2024</v>
      </c>
      <c r="D3988" s="371" t="s">
        <v>48</v>
      </c>
      <c r="E3988" s="371">
        <v>2</v>
      </c>
    </row>
    <row r="3989" spans="1:5">
      <c r="A3989" s="371">
        <v>88</v>
      </c>
      <c r="B3989" s="371" t="s">
        <v>107</v>
      </c>
      <c r="C3989" s="371">
        <v>2024</v>
      </c>
      <c r="D3989" s="371" t="s">
        <v>48</v>
      </c>
      <c r="E3989" s="371">
        <v>1</v>
      </c>
    </row>
    <row r="3990" spans="1:5">
      <c r="A3990" s="371">
        <v>91</v>
      </c>
      <c r="B3990" s="371" t="s">
        <v>108</v>
      </c>
      <c r="C3990" s="371">
        <v>2024</v>
      </c>
      <c r="D3990" s="371" t="s">
        <v>48</v>
      </c>
      <c r="E3990" s="371">
        <v>6</v>
      </c>
    </row>
    <row r="3991" spans="1:5">
      <c r="A3991" s="371">
        <v>94</v>
      </c>
      <c r="B3991" s="371" t="s">
        <v>109</v>
      </c>
      <c r="C3991" s="371">
        <v>2024</v>
      </c>
      <c r="D3991" s="371" t="s">
        <v>48</v>
      </c>
      <c r="E3991" s="371">
        <v>3</v>
      </c>
    </row>
    <row r="3992" spans="1:5">
      <c r="A3992" s="371">
        <v>95</v>
      </c>
      <c r="B3992" s="371" t="s">
        <v>110</v>
      </c>
      <c r="C3992" s="371">
        <v>2024</v>
      </c>
      <c r="D3992" s="371" t="s">
        <v>48</v>
      </c>
      <c r="E3992" s="371">
        <v>8</v>
      </c>
    </row>
    <row r="3993" spans="1:5">
      <c r="A3993" s="371">
        <v>97</v>
      </c>
      <c r="B3993" s="371" t="s">
        <v>111</v>
      </c>
      <c r="C3993" s="371">
        <v>2024</v>
      </c>
      <c r="D3993" s="371" t="s">
        <v>48</v>
      </c>
      <c r="E3993" s="371">
        <v>5</v>
      </c>
    </row>
    <row r="3994" spans="1:5">
      <c r="A3994" s="371">
        <v>99</v>
      </c>
      <c r="B3994" s="371" t="s">
        <v>112</v>
      </c>
      <c r="C3994" s="371">
        <v>2024</v>
      </c>
      <c r="D3994" s="371" t="s">
        <v>48</v>
      </c>
      <c r="E3994" s="371">
        <v>12</v>
      </c>
    </row>
    <row r="3995" spans="1:5">
      <c r="A3995" s="371">
        <v>5</v>
      </c>
      <c r="B3995" s="371" t="s">
        <v>79</v>
      </c>
      <c r="C3995" s="371">
        <v>2023</v>
      </c>
      <c r="D3995" s="371" t="s">
        <v>48</v>
      </c>
      <c r="E3995" s="371">
        <v>26</v>
      </c>
    </row>
    <row r="3996" spans="1:5">
      <c r="A3996" s="371">
        <v>8</v>
      </c>
      <c r="B3996" s="371" t="s">
        <v>81</v>
      </c>
      <c r="C3996" s="371">
        <v>2023</v>
      </c>
      <c r="D3996" s="371" t="s">
        <v>48</v>
      </c>
      <c r="E3996" s="371">
        <v>31</v>
      </c>
    </row>
    <row r="3997" spans="1:5">
      <c r="A3997" s="371">
        <v>11</v>
      </c>
      <c r="B3997" s="371" t="s">
        <v>82</v>
      </c>
      <c r="C3997" s="371">
        <v>2023</v>
      </c>
      <c r="D3997" s="371" t="s">
        <v>48</v>
      </c>
      <c r="E3997" s="371">
        <v>7</v>
      </c>
    </row>
    <row r="3998" spans="1:5">
      <c r="A3998" s="371">
        <v>13</v>
      </c>
      <c r="B3998" s="371" t="s">
        <v>83</v>
      </c>
      <c r="C3998" s="371">
        <v>2023</v>
      </c>
      <c r="D3998" s="371" t="s">
        <v>48</v>
      </c>
      <c r="E3998" s="371">
        <v>33</v>
      </c>
    </row>
    <row r="3999" spans="1:5">
      <c r="A3999" s="371">
        <v>15</v>
      </c>
      <c r="B3999" s="371" t="s">
        <v>84</v>
      </c>
      <c r="C3999" s="371">
        <v>2023</v>
      </c>
      <c r="D3999" s="371" t="s">
        <v>48</v>
      </c>
      <c r="E3999" s="371">
        <v>25</v>
      </c>
    </row>
    <row r="4000" spans="1:5">
      <c r="A4000" s="371">
        <v>17</v>
      </c>
      <c r="B4000" s="371" t="s">
        <v>85</v>
      </c>
      <c r="C4000" s="371">
        <v>2023</v>
      </c>
      <c r="D4000" s="371" t="s">
        <v>48</v>
      </c>
      <c r="E4000" s="371">
        <v>18</v>
      </c>
    </row>
    <row r="4001" spans="1:5">
      <c r="A4001" s="371">
        <v>18</v>
      </c>
      <c r="B4001" s="371" t="s">
        <v>86</v>
      </c>
      <c r="C4001" s="371">
        <v>2023</v>
      </c>
      <c r="D4001" s="371" t="s">
        <v>48</v>
      </c>
      <c r="E4001" s="371">
        <v>13</v>
      </c>
    </row>
    <row r="4002" spans="1:5">
      <c r="A4002" s="371">
        <v>19</v>
      </c>
      <c r="B4002" s="371" t="s">
        <v>87</v>
      </c>
      <c r="C4002" s="371">
        <v>2023</v>
      </c>
      <c r="D4002" s="371" t="s">
        <v>48</v>
      </c>
      <c r="E4002" s="371">
        <v>23</v>
      </c>
    </row>
    <row r="4003" spans="1:5">
      <c r="A4003" s="371">
        <v>20</v>
      </c>
      <c r="B4003" s="371" t="s">
        <v>88</v>
      </c>
      <c r="C4003" s="371">
        <v>2023</v>
      </c>
      <c r="D4003" s="371" t="s">
        <v>48</v>
      </c>
      <c r="E4003" s="371">
        <v>20</v>
      </c>
    </row>
    <row r="4004" spans="1:5">
      <c r="A4004" s="371">
        <v>23</v>
      </c>
      <c r="B4004" s="371" t="s">
        <v>89</v>
      </c>
      <c r="C4004" s="371">
        <v>2023</v>
      </c>
      <c r="D4004" s="371" t="s">
        <v>48</v>
      </c>
      <c r="E4004" s="371">
        <v>17</v>
      </c>
    </row>
    <row r="4005" spans="1:5">
      <c r="A4005" s="371">
        <v>25</v>
      </c>
      <c r="B4005" s="371" t="s">
        <v>90</v>
      </c>
      <c r="C4005" s="371">
        <v>2023</v>
      </c>
      <c r="D4005" s="371" t="s">
        <v>48</v>
      </c>
      <c r="E4005" s="371">
        <v>8</v>
      </c>
    </row>
    <row r="4006" spans="1:5">
      <c r="A4006" s="371">
        <v>27</v>
      </c>
      <c r="B4006" s="371" t="s">
        <v>91</v>
      </c>
      <c r="C4006" s="371">
        <v>2023</v>
      </c>
      <c r="D4006" s="371" t="s">
        <v>48</v>
      </c>
      <c r="E4006" s="371">
        <v>10</v>
      </c>
    </row>
    <row r="4007" spans="1:5">
      <c r="A4007" s="371">
        <v>41</v>
      </c>
      <c r="B4007" s="371" t="s">
        <v>92</v>
      </c>
      <c r="C4007" s="371">
        <v>2023</v>
      </c>
      <c r="D4007" s="371" t="s">
        <v>48</v>
      </c>
      <c r="E4007" s="371">
        <v>12</v>
      </c>
    </row>
    <row r="4008" spans="1:5">
      <c r="A4008" s="371">
        <v>44</v>
      </c>
      <c r="B4008" s="371" t="s">
        <v>93</v>
      </c>
      <c r="C4008" s="371">
        <v>2023</v>
      </c>
      <c r="D4008" s="371" t="s">
        <v>48</v>
      </c>
      <c r="E4008" s="371">
        <v>30</v>
      </c>
    </row>
    <row r="4009" spans="1:5">
      <c r="A4009" s="371">
        <v>47</v>
      </c>
      <c r="B4009" s="371" t="s">
        <v>94</v>
      </c>
      <c r="C4009" s="371">
        <v>2023</v>
      </c>
      <c r="D4009" s="371" t="s">
        <v>48</v>
      </c>
      <c r="E4009" s="371">
        <v>22</v>
      </c>
    </row>
    <row r="4010" spans="1:5">
      <c r="A4010" s="371">
        <v>50</v>
      </c>
      <c r="B4010" s="371" t="s">
        <v>95</v>
      </c>
      <c r="C4010" s="371">
        <v>2023</v>
      </c>
      <c r="D4010" s="371" t="s">
        <v>48</v>
      </c>
      <c r="E4010" s="371">
        <v>28</v>
      </c>
    </row>
    <row r="4011" spans="1:5">
      <c r="A4011" s="371">
        <v>52</v>
      </c>
      <c r="B4011" s="371" t="s">
        <v>96</v>
      </c>
      <c r="C4011" s="371">
        <v>2023</v>
      </c>
      <c r="D4011" s="371" t="s">
        <v>48</v>
      </c>
      <c r="E4011" s="371">
        <v>19</v>
      </c>
    </row>
    <row r="4012" spans="1:5">
      <c r="A4012" s="371">
        <v>54</v>
      </c>
      <c r="B4012" s="371" t="s">
        <v>97</v>
      </c>
      <c r="C4012" s="371">
        <v>2023</v>
      </c>
      <c r="D4012" s="371" t="s">
        <v>48</v>
      </c>
      <c r="E4012" s="371">
        <v>16</v>
      </c>
    </row>
    <row r="4013" spans="1:5">
      <c r="A4013" s="371">
        <v>63</v>
      </c>
      <c r="B4013" s="371" t="s">
        <v>98</v>
      </c>
      <c r="C4013" s="371">
        <v>2023</v>
      </c>
      <c r="D4013" s="371" t="s">
        <v>48</v>
      </c>
      <c r="E4013" s="371">
        <v>29</v>
      </c>
    </row>
    <row r="4014" spans="1:5">
      <c r="A4014" s="371">
        <v>66</v>
      </c>
      <c r="B4014" s="371" t="s">
        <v>99</v>
      </c>
      <c r="C4014" s="371">
        <v>2023</v>
      </c>
      <c r="D4014" s="371" t="s">
        <v>48</v>
      </c>
      <c r="E4014" s="371">
        <v>5</v>
      </c>
    </row>
    <row r="4015" spans="1:5">
      <c r="A4015" s="371">
        <v>68</v>
      </c>
      <c r="B4015" s="371" t="s">
        <v>100</v>
      </c>
      <c r="C4015" s="371">
        <v>2023</v>
      </c>
      <c r="D4015" s="371" t="s">
        <v>48</v>
      </c>
      <c r="E4015" s="371">
        <v>15</v>
      </c>
    </row>
    <row r="4016" spans="1:5">
      <c r="A4016" s="371">
        <v>70</v>
      </c>
      <c r="B4016" s="371" t="s">
        <v>101</v>
      </c>
      <c r="C4016" s="371">
        <v>2023</v>
      </c>
      <c r="D4016" s="371" t="s">
        <v>48</v>
      </c>
      <c r="E4016" s="371">
        <v>14</v>
      </c>
    </row>
    <row r="4017" spans="1:5">
      <c r="A4017" s="371">
        <v>73</v>
      </c>
      <c r="B4017" s="371" t="s">
        <v>102</v>
      </c>
      <c r="C4017" s="371">
        <v>2023</v>
      </c>
      <c r="D4017" s="371" t="s">
        <v>48</v>
      </c>
      <c r="E4017" s="371">
        <v>21</v>
      </c>
    </row>
    <row r="4018" spans="1:5">
      <c r="A4018" s="371">
        <v>76</v>
      </c>
      <c r="B4018" s="371" t="s">
        <v>103</v>
      </c>
      <c r="C4018" s="371">
        <v>2023</v>
      </c>
      <c r="D4018" s="371" t="s">
        <v>48</v>
      </c>
      <c r="E4018" s="371">
        <v>27</v>
      </c>
    </row>
    <row r="4019" spans="1:5">
      <c r="A4019" s="371">
        <v>81</v>
      </c>
      <c r="B4019" s="371" t="s">
        <v>104</v>
      </c>
      <c r="C4019" s="371">
        <v>2023</v>
      </c>
      <c r="D4019" s="371" t="s">
        <v>48</v>
      </c>
      <c r="E4019" s="371">
        <v>24</v>
      </c>
    </row>
    <row r="4020" spans="1:5">
      <c r="A4020" s="371">
        <v>85</v>
      </c>
      <c r="B4020" s="371" t="s">
        <v>105</v>
      </c>
      <c r="C4020" s="371">
        <v>2023</v>
      </c>
      <c r="D4020" s="371" t="s">
        <v>48</v>
      </c>
      <c r="E4020" s="371">
        <v>32</v>
      </c>
    </row>
    <row r="4021" spans="1:5">
      <c r="A4021" s="371">
        <v>86</v>
      </c>
      <c r="B4021" s="371" t="s">
        <v>106</v>
      </c>
      <c r="C4021" s="371">
        <v>2023</v>
      </c>
      <c r="D4021" s="371" t="s">
        <v>48</v>
      </c>
      <c r="E4021" s="371">
        <v>1</v>
      </c>
    </row>
    <row r="4022" spans="1:5">
      <c r="A4022" s="371">
        <v>88</v>
      </c>
      <c r="B4022" s="371" t="s">
        <v>107</v>
      </c>
      <c r="C4022" s="371">
        <v>2023</v>
      </c>
      <c r="D4022" s="371" t="s">
        <v>48</v>
      </c>
      <c r="E4022" s="371">
        <v>6</v>
      </c>
    </row>
    <row r="4023" spans="1:5">
      <c r="A4023" s="371">
        <v>91</v>
      </c>
      <c r="B4023" s="371" t="s">
        <v>108</v>
      </c>
      <c r="C4023" s="371">
        <v>2023</v>
      </c>
      <c r="D4023" s="371" t="s">
        <v>48</v>
      </c>
      <c r="E4023" s="371">
        <v>2</v>
      </c>
    </row>
    <row r="4024" spans="1:5">
      <c r="A4024" s="371">
        <v>94</v>
      </c>
      <c r="B4024" s="371" t="s">
        <v>109</v>
      </c>
      <c r="C4024" s="371">
        <v>2023</v>
      </c>
      <c r="D4024" s="371" t="s">
        <v>48</v>
      </c>
      <c r="E4024" s="371">
        <v>4</v>
      </c>
    </row>
    <row r="4025" spans="1:5">
      <c r="A4025" s="371">
        <v>95</v>
      </c>
      <c r="B4025" s="371" t="s">
        <v>110</v>
      </c>
      <c r="C4025" s="371">
        <v>2023</v>
      </c>
      <c r="D4025" s="371" t="s">
        <v>48</v>
      </c>
      <c r="E4025" s="371">
        <v>9</v>
      </c>
    </row>
    <row r="4026" spans="1:5">
      <c r="A4026" s="371">
        <v>97</v>
      </c>
      <c r="B4026" s="371" t="s">
        <v>111</v>
      </c>
      <c r="C4026" s="371">
        <v>2023</v>
      </c>
      <c r="D4026" s="371" t="s">
        <v>48</v>
      </c>
      <c r="E4026" s="371">
        <v>3</v>
      </c>
    </row>
    <row r="4027" spans="1:5">
      <c r="A4027" s="371">
        <v>99</v>
      </c>
      <c r="B4027" s="371" t="s">
        <v>112</v>
      </c>
      <c r="C4027" s="371">
        <v>2023</v>
      </c>
      <c r="D4027" s="371" t="s">
        <v>48</v>
      </c>
      <c r="E4027" s="371">
        <v>11</v>
      </c>
    </row>
    <row r="4028" spans="1:5">
      <c r="A4028" s="371">
        <v>5</v>
      </c>
      <c r="B4028" s="371" t="s">
        <v>79</v>
      </c>
      <c r="C4028" s="371">
        <v>2024</v>
      </c>
      <c r="D4028" s="371" t="s">
        <v>49</v>
      </c>
      <c r="E4028" s="371">
        <v>25</v>
      </c>
    </row>
    <row r="4029" spans="1:5">
      <c r="A4029" s="371">
        <v>8</v>
      </c>
      <c r="B4029" s="371" t="s">
        <v>81</v>
      </c>
      <c r="C4029" s="371">
        <v>2024</v>
      </c>
      <c r="D4029" s="371" t="s">
        <v>49</v>
      </c>
      <c r="E4029" s="371">
        <v>13</v>
      </c>
    </row>
    <row r="4030" spans="1:5">
      <c r="A4030" s="371">
        <v>11</v>
      </c>
      <c r="B4030" s="371" t="s">
        <v>82</v>
      </c>
      <c r="C4030" s="371">
        <v>2024</v>
      </c>
      <c r="D4030" s="371" t="s">
        <v>49</v>
      </c>
      <c r="E4030" s="371">
        <v>7</v>
      </c>
    </row>
    <row r="4031" spans="1:5">
      <c r="A4031" s="371">
        <v>13</v>
      </c>
      <c r="B4031" s="371" t="s">
        <v>83</v>
      </c>
      <c r="C4031" s="371">
        <v>2024</v>
      </c>
      <c r="D4031" s="371" t="s">
        <v>49</v>
      </c>
      <c r="E4031" s="371">
        <v>18</v>
      </c>
    </row>
    <row r="4032" spans="1:5">
      <c r="A4032" s="371">
        <v>15</v>
      </c>
      <c r="B4032" s="371" t="s">
        <v>84</v>
      </c>
      <c r="C4032" s="371">
        <v>2024</v>
      </c>
      <c r="D4032" s="371" t="s">
        <v>49</v>
      </c>
      <c r="E4032" s="371">
        <v>6</v>
      </c>
    </row>
    <row r="4033" spans="1:5">
      <c r="A4033" s="371">
        <v>17</v>
      </c>
      <c r="B4033" s="371" t="s">
        <v>85</v>
      </c>
      <c r="C4033" s="371">
        <v>2024</v>
      </c>
      <c r="D4033" s="371" t="s">
        <v>49</v>
      </c>
      <c r="E4033" s="371">
        <v>10</v>
      </c>
    </row>
    <row r="4034" spans="1:5">
      <c r="A4034" s="371">
        <v>18</v>
      </c>
      <c r="B4034" s="371" t="s">
        <v>86</v>
      </c>
      <c r="C4034" s="371">
        <v>2024</v>
      </c>
      <c r="D4034" s="371" t="s">
        <v>49</v>
      </c>
      <c r="E4034" s="371">
        <v>9</v>
      </c>
    </row>
    <row r="4035" spans="1:5">
      <c r="A4035" s="371">
        <v>19</v>
      </c>
      <c r="B4035" s="371" t="s">
        <v>87</v>
      </c>
      <c r="C4035" s="371">
        <v>2024</v>
      </c>
      <c r="D4035" s="371" t="s">
        <v>49</v>
      </c>
      <c r="E4035" s="371">
        <v>22</v>
      </c>
    </row>
    <row r="4036" spans="1:5">
      <c r="A4036" s="371">
        <v>20</v>
      </c>
      <c r="B4036" s="371" t="s">
        <v>88</v>
      </c>
      <c r="C4036" s="371">
        <v>2024</v>
      </c>
      <c r="D4036" s="371" t="s">
        <v>49</v>
      </c>
      <c r="E4036" s="371">
        <v>32</v>
      </c>
    </row>
    <row r="4037" spans="1:5">
      <c r="A4037" s="371">
        <v>23</v>
      </c>
      <c r="B4037" s="371" t="s">
        <v>89</v>
      </c>
      <c r="C4037" s="371">
        <v>2024</v>
      </c>
      <c r="D4037" s="371" t="s">
        <v>49</v>
      </c>
      <c r="E4037" s="371">
        <v>1</v>
      </c>
    </row>
    <row r="4038" spans="1:5">
      <c r="A4038" s="371">
        <v>25</v>
      </c>
      <c r="B4038" s="371" t="s">
        <v>90</v>
      </c>
      <c r="C4038" s="371">
        <v>2024</v>
      </c>
      <c r="D4038" s="371" t="s">
        <v>49</v>
      </c>
      <c r="E4038" s="371">
        <v>5</v>
      </c>
    </row>
    <row r="4039" spans="1:5">
      <c r="A4039" s="371">
        <v>27</v>
      </c>
      <c r="B4039" s="371" t="s">
        <v>91</v>
      </c>
      <c r="C4039" s="371">
        <v>2024</v>
      </c>
      <c r="D4039" s="371" t="s">
        <v>49</v>
      </c>
      <c r="E4039" s="371">
        <v>33</v>
      </c>
    </row>
    <row r="4040" spans="1:5">
      <c r="A4040" s="371">
        <v>41</v>
      </c>
      <c r="B4040" s="371" t="s">
        <v>92</v>
      </c>
      <c r="C4040" s="371">
        <v>2024</v>
      </c>
      <c r="D4040" s="371" t="s">
        <v>49</v>
      </c>
      <c r="E4040" s="371">
        <v>19</v>
      </c>
    </row>
    <row r="4041" spans="1:5">
      <c r="A4041" s="371">
        <v>44</v>
      </c>
      <c r="B4041" s="371" t="s">
        <v>93</v>
      </c>
      <c r="C4041" s="371">
        <v>2024</v>
      </c>
      <c r="D4041" s="371" t="s">
        <v>49</v>
      </c>
      <c r="E4041" s="371">
        <v>31</v>
      </c>
    </row>
    <row r="4042" spans="1:5">
      <c r="A4042" s="371">
        <v>47</v>
      </c>
      <c r="B4042" s="371" t="s">
        <v>94</v>
      </c>
      <c r="C4042" s="371">
        <v>2024</v>
      </c>
      <c r="D4042" s="371" t="s">
        <v>49</v>
      </c>
      <c r="E4042" s="371">
        <v>27</v>
      </c>
    </row>
    <row r="4043" spans="1:5">
      <c r="A4043" s="371">
        <v>50</v>
      </c>
      <c r="B4043" s="371" t="s">
        <v>95</v>
      </c>
      <c r="C4043" s="371">
        <v>2024</v>
      </c>
      <c r="D4043" s="371" t="s">
        <v>49</v>
      </c>
      <c r="E4043" s="371">
        <v>4</v>
      </c>
    </row>
    <row r="4044" spans="1:5">
      <c r="A4044" s="371">
        <v>52</v>
      </c>
      <c r="B4044" s="371" t="s">
        <v>96</v>
      </c>
      <c r="C4044" s="371">
        <v>2024</v>
      </c>
      <c r="D4044" s="371" t="s">
        <v>49</v>
      </c>
      <c r="E4044" s="371">
        <v>28</v>
      </c>
    </row>
    <row r="4045" spans="1:5">
      <c r="A4045" s="371">
        <v>54</v>
      </c>
      <c r="B4045" s="371" t="s">
        <v>97</v>
      </c>
      <c r="C4045" s="371">
        <v>2024</v>
      </c>
      <c r="D4045" s="371" t="s">
        <v>49</v>
      </c>
      <c r="E4045" s="371">
        <v>11</v>
      </c>
    </row>
    <row r="4046" spans="1:5">
      <c r="A4046" s="371">
        <v>63</v>
      </c>
      <c r="B4046" s="371" t="s">
        <v>98</v>
      </c>
      <c r="C4046" s="371">
        <v>2024</v>
      </c>
      <c r="D4046" s="371" t="s">
        <v>49</v>
      </c>
      <c r="E4046" s="371">
        <v>3</v>
      </c>
    </row>
    <row r="4047" spans="1:5">
      <c r="A4047" s="371">
        <v>66</v>
      </c>
      <c r="B4047" s="371" t="s">
        <v>99</v>
      </c>
      <c r="C4047" s="371">
        <v>2024</v>
      </c>
      <c r="D4047" s="371" t="s">
        <v>49</v>
      </c>
      <c r="E4047" s="371">
        <v>17</v>
      </c>
    </row>
    <row r="4048" spans="1:5">
      <c r="A4048" s="371">
        <v>68</v>
      </c>
      <c r="B4048" s="371" t="s">
        <v>100</v>
      </c>
      <c r="C4048" s="371">
        <v>2024</v>
      </c>
      <c r="D4048" s="371" t="s">
        <v>49</v>
      </c>
      <c r="E4048" s="371">
        <v>14</v>
      </c>
    </row>
    <row r="4049" spans="1:5">
      <c r="A4049" s="371">
        <v>70</v>
      </c>
      <c r="B4049" s="371" t="s">
        <v>101</v>
      </c>
      <c r="C4049" s="371">
        <v>2024</v>
      </c>
      <c r="D4049" s="371" t="s">
        <v>49</v>
      </c>
      <c r="E4049" s="371">
        <v>2</v>
      </c>
    </row>
    <row r="4050" spans="1:5">
      <c r="A4050" s="371">
        <v>73</v>
      </c>
      <c r="B4050" s="371" t="s">
        <v>102</v>
      </c>
      <c r="C4050" s="371">
        <v>2024</v>
      </c>
      <c r="D4050" s="371" t="s">
        <v>49</v>
      </c>
      <c r="E4050" s="371">
        <v>8</v>
      </c>
    </row>
    <row r="4051" spans="1:5">
      <c r="A4051" s="371">
        <v>76</v>
      </c>
      <c r="B4051" s="371" t="s">
        <v>103</v>
      </c>
      <c r="C4051" s="371">
        <v>2024</v>
      </c>
      <c r="D4051" s="371" t="s">
        <v>49</v>
      </c>
      <c r="E4051" s="371">
        <v>21</v>
      </c>
    </row>
    <row r="4052" spans="1:5">
      <c r="A4052" s="371">
        <v>81</v>
      </c>
      <c r="B4052" s="371" t="s">
        <v>104</v>
      </c>
      <c r="C4052" s="371">
        <v>2024</v>
      </c>
      <c r="D4052" s="371" t="s">
        <v>49</v>
      </c>
      <c r="E4052" s="371">
        <v>23</v>
      </c>
    </row>
    <row r="4053" spans="1:5">
      <c r="A4053" s="371">
        <v>85</v>
      </c>
      <c r="B4053" s="371" t="s">
        <v>105</v>
      </c>
      <c r="C4053" s="371">
        <v>2024</v>
      </c>
      <c r="D4053" s="371" t="s">
        <v>49</v>
      </c>
      <c r="E4053" s="371">
        <v>15</v>
      </c>
    </row>
    <row r="4054" spans="1:5">
      <c r="A4054" s="371">
        <v>86</v>
      </c>
      <c r="B4054" s="371" t="s">
        <v>106</v>
      </c>
      <c r="C4054" s="371">
        <v>2024</v>
      </c>
      <c r="D4054" s="371" t="s">
        <v>49</v>
      </c>
      <c r="E4054" s="371">
        <v>26</v>
      </c>
    </row>
    <row r="4055" spans="1:5">
      <c r="A4055" s="371">
        <v>88</v>
      </c>
      <c r="B4055" s="371" t="s">
        <v>107</v>
      </c>
      <c r="C4055" s="371">
        <v>2024</v>
      </c>
      <c r="D4055" s="371" t="s">
        <v>49</v>
      </c>
      <c r="E4055" s="371">
        <v>20</v>
      </c>
    </row>
    <row r="4056" spans="1:5">
      <c r="A4056" s="371">
        <v>91</v>
      </c>
      <c r="B4056" s="371" t="s">
        <v>108</v>
      </c>
      <c r="C4056" s="371">
        <v>2024</v>
      </c>
      <c r="D4056" s="371" t="s">
        <v>49</v>
      </c>
      <c r="E4056" s="371">
        <v>29</v>
      </c>
    </row>
    <row r="4057" spans="1:5">
      <c r="A4057" s="371">
        <v>94</v>
      </c>
      <c r="B4057" s="371" t="s">
        <v>109</v>
      </c>
      <c r="C4057" s="371">
        <v>2024</v>
      </c>
      <c r="D4057" s="371" t="s">
        <v>49</v>
      </c>
      <c r="E4057" s="371">
        <v>16</v>
      </c>
    </row>
    <row r="4058" spans="1:5">
      <c r="A4058" s="371">
        <v>95</v>
      </c>
      <c r="B4058" s="371" t="s">
        <v>110</v>
      </c>
      <c r="C4058" s="371">
        <v>2024</v>
      </c>
      <c r="D4058" s="371" t="s">
        <v>49</v>
      </c>
      <c r="E4058" s="371">
        <v>12</v>
      </c>
    </row>
    <row r="4059" spans="1:5">
      <c r="A4059" s="371">
        <v>97</v>
      </c>
      <c r="B4059" s="371" t="s">
        <v>111</v>
      </c>
      <c r="C4059" s="371">
        <v>2024</v>
      </c>
      <c r="D4059" s="371" t="s">
        <v>49</v>
      </c>
      <c r="E4059" s="371">
        <v>24</v>
      </c>
    </row>
    <row r="4060" spans="1:5">
      <c r="A4060" s="371">
        <v>99</v>
      </c>
      <c r="B4060" s="371" t="s">
        <v>112</v>
      </c>
      <c r="C4060" s="371">
        <v>2024</v>
      </c>
      <c r="D4060" s="371" t="s">
        <v>49</v>
      </c>
      <c r="E4060" s="371">
        <v>30</v>
      </c>
    </row>
    <row r="4061" spans="1:5">
      <c r="A4061" s="371">
        <v>5</v>
      </c>
      <c r="B4061" s="371" t="s">
        <v>79</v>
      </c>
      <c r="C4061" s="371">
        <v>2023</v>
      </c>
      <c r="D4061" s="371" t="s">
        <v>49</v>
      </c>
      <c r="E4061" s="371">
        <v>19</v>
      </c>
    </row>
    <row r="4062" spans="1:5">
      <c r="A4062" s="371">
        <v>8</v>
      </c>
      <c r="B4062" s="371" t="s">
        <v>81</v>
      </c>
      <c r="C4062" s="371">
        <v>2023</v>
      </c>
      <c r="D4062" s="371" t="s">
        <v>49</v>
      </c>
      <c r="E4062" s="371">
        <v>18</v>
      </c>
    </row>
    <row r="4063" spans="1:5">
      <c r="A4063" s="371">
        <v>11</v>
      </c>
      <c r="B4063" s="371" t="s">
        <v>82</v>
      </c>
      <c r="C4063" s="371">
        <v>2023</v>
      </c>
      <c r="D4063" s="371" t="s">
        <v>49</v>
      </c>
      <c r="E4063" s="371">
        <v>1</v>
      </c>
    </row>
    <row r="4064" spans="1:5">
      <c r="A4064" s="371">
        <v>13</v>
      </c>
      <c r="B4064" s="371" t="s">
        <v>83</v>
      </c>
      <c r="C4064" s="371">
        <v>2023</v>
      </c>
      <c r="D4064" s="371" t="s">
        <v>49</v>
      </c>
      <c r="E4064" s="371">
        <v>30</v>
      </c>
    </row>
    <row r="4065" spans="1:5">
      <c r="A4065" s="371">
        <v>15</v>
      </c>
      <c r="B4065" s="371" t="s">
        <v>84</v>
      </c>
      <c r="C4065" s="371">
        <v>2023</v>
      </c>
      <c r="D4065" s="371" t="s">
        <v>49</v>
      </c>
      <c r="E4065" s="371">
        <v>4</v>
      </c>
    </row>
    <row r="4066" spans="1:5">
      <c r="A4066" s="371">
        <v>17</v>
      </c>
      <c r="B4066" s="371" t="s">
        <v>85</v>
      </c>
      <c r="C4066" s="371">
        <v>2023</v>
      </c>
      <c r="D4066" s="371" t="s">
        <v>49</v>
      </c>
      <c r="E4066" s="371">
        <v>16</v>
      </c>
    </row>
    <row r="4067" spans="1:5">
      <c r="A4067" s="371">
        <v>18</v>
      </c>
      <c r="B4067" s="371" t="s">
        <v>86</v>
      </c>
      <c r="C4067" s="371">
        <v>2023</v>
      </c>
      <c r="D4067" s="371" t="s">
        <v>49</v>
      </c>
      <c r="E4067" s="371">
        <v>12</v>
      </c>
    </row>
    <row r="4068" spans="1:5">
      <c r="A4068" s="371">
        <v>19</v>
      </c>
      <c r="B4068" s="371" t="s">
        <v>87</v>
      </c>
      <c r="C4068" s="371">
        <v>2023</v>
      </c>
      <c r="D4068" s="371" t="s">
        <v>49</v>
      </c>
      <c r="E4068" s="371">
        <v>5</v>
      </c>
    </row>
    <row r="4069" spans="1:5">
      <c r="A4069" s="371">
        <v>20</v>
      </c>
      <c r="B4069" s="371" t="s">
        <v>88</v>
      </c>
      <c r="C4069" s="371">
        <v>2023</v>
      </c>
      <c r="D4069" s="371" t="s">
        <v>49</v>
      </c>
      <c r="E4069" s="371">
        <v>31</v>
      </c>
    </row>
    <row r="4070" spans="1:5">
      <c r="A4070" s="371">
        <v>23</v>
      </c>
      <c r="B4070" s="371" t="s">
        <v>89</v>
      </c>
      <c r="C4070" s="371">
        <v>2023</v>
      </c>
      <c r="D4070" s="371" t="s">
        <v>49</v>
      </c>
      <c r="E4070" s="371">
        <v>9</v>
      </c>
    </row>
    <row r="4071" spans="1:5">
      <c r="A4071" s="371">
        <v>25</v>
      </c>
      <c r="B4071" s="371" t="s">
        <v>90</v>
      </c>
      <c r="C4071" s="371">
        <v>2023</v>
      </c>
      <c r="D4071" s="371" t="s">
        <v>49</v>
      </c>
      <c r="E4071" s="371">
        <v>6</v>
      </c>
    </row>
    <row r="4072" spans="1:5">
      <c r="A4072" s="371">
        <v>27</v>
      </c>
      <c r="B4072" s="371" t="s">
        <v>91</v>
      </c>
      <c r="C4072" s="371">
        <v>2023</v>
      </c>
      <c r="D4072" s="371" t="s">
        <v>49</v>
      </c>
      <c r="E4072" s="371">
        <v>32</v>
      </c>
    </row>
    <row r="4073" spans="1:5">
      <c r="A4073" s="371">
        <v>41</v>
      </c>
      <c r="B4073" s="371" t="s">
        <v>92</v>
      </c>
      <c r="C4073" s="371">
        <v>2023</v>
      </c>
      <c r="D4073" s="371" t="s">
        <v>49</v>
      </c>
      <c r="E4073" s="371">
        <v>3</v>
      </c>
    </row>
    <row r="4074" spans="1:5">
      <c r="A4074" s="371">
        <v>44</v>
      </c>
      <c r="B4074" s="371" t="s">
        <v>93</v>
      </c>
      <c r="C4074" s="371">
        <v>2023</v>
      </c>
      <c r="D4074" s="371" t="s">
        <v>49</v>
      </c>
      <c r="E4074" s="371">
        <v>29</v>
      </c>
    </row>
    <row r="4075" spans="1:5">
      <c r="A4075" s="371">
        <v>47</v>
      </c>
      <c r="B4075" s="371" t="s">
        <v>94</v>
      </c>
      <c r="C4075" s="371">
        <v>2023</v>
      </c>
      <c r="D4075" s="371" t="s">
        <v>49</v>
      </c>
      <c r="E4075" s="371">
        <v>23</v>
      </c>
    </row>
    <row r="4076" spans="1:5">
      <c r="A4076" s="371">
        <v>50</v>
      </c>
      <c r="B4076" s="371" t="s">
        <v>95</v>
      </c>
      <c r="C4076" s="371">
        <v>2023</v>
      </c>
      <c r="D4076" s="371" t="s">
        <v>49</v>
      </c>
      <c r="E4076" s="371">
        <v>2</v>
      </c>
    </row>
    <row r="4077" spans="1:5">
      <c r="A4077" s="371">
        <v>52</v>
      </c>
      <c r="B4077" s="371" t="s">
        <v>96</v>
      </c>
      <c r="C4077" s="371">
        <v>2023</v>
      </c>
      <c r="D4077" s="371" t="s">
        <v>49</v>
      </c>
      <c r="E4077" s="371">
        <v>17</v>
      </c>
    </row>
    <row r="4078" spans="1:5">
      <c r="A4078" s="371">
        <v>54</v>
      </c>
      <c r="B4078" s="371" t="s">
        <v>97</v>
      </c>
      <c r="C4078" s="371">
        <v>2023</v>
      </c>
      <c r="D4078" s="371" t="s">
        <v>49</v>
      </c>
      <c r="E4078" s="371">
        <v>20</v>
      </c>
    </row>
    <row r="4079" spans="1:5">
      <c r="A4079" s="371">
        <v>63</v>
      </c>
      <c r="B4079" s="371" t="s">
        <v>98</v>
      </c>
      <c r="C4079" s="371">
        <v>2023</v>
      </c>
      <c r="D4079" s="371" t="s">
        <v>49</v>
      </c>
      <c r="E4079" s="371">
        <v>22</v>
      </c>
    </row>
    <row r="4080" spans="1:5">
      <c r="A4080" s="371">
        <v>66</v>
      </c>
      <c r="B4080" s="371" t="s">
        <v>99</v>
      </c>
      <c r="C4080" s="371">
        <v>2023</v>
      </c>
      <c r="D4080" s="371" t="s">
        <v>49</v>
      </c>
      <c r="E4080" s="371">
        <v>10</v>
      </c>
    </row>
    <row r="4081" spans="1:5">
      <c r="A4081" s="371">
        <v>68</v>
      </c>
      <c r="B4081" s="371" t="s">
        <v>100</v>
      </c>
      <c r="C4081" s="371">
        <v>2023</v>
      </c>
      <c r="D4081" s="371" t="s">
        <v>49</v>
      </c>
      <c r="E4081" s="371">
        <v>15</v>
      </c>
    </row>
    <row r="4082" spans="1:5">
      <c r="A4082" s="371">
        <v>70</v>
      </c>
      <c r="B4082" s="371" t="s">
        <v>101</v>
      </c>
      <c r="C4082" s="371">
        <v>2023</v>
      </c>
      <c r="D4082" s="371" t="s">
        <v>49</v>
      </c>
      <c r="E4082" s="371">
        <v>28</v>
      </c>
    </row>
    <row r="4083" spans="1:5">
      <c r="A4083" s="371">
        <v>73</v>
      </c>
      <c r="B4083" s="371" t="s">
        <v>102</v>
      </c>
      <c r="C4083" s="371">
        <v>2023</v>
      </c>
      <c r="D4083" s="371" t="s">
        <v>49</v>
      </c>
      <c r="E4083" s="371">
        <v>7</v>
      </c>
    </row>
    <row r="4084" spans="1:5">
      <c r="A4084" s="371">
        <v>76</v>
      </c>
      <c r="B4084" s="371" t="s">
        <v>103</v>
      </c>
      <c r="C4084" s="371">
        <v>2023</v>
      </c>
      <c r="D4084" s="371" t="s">
        <v>49</v>
      </c>
      <c r="E4084" s="371">
        <v>14</v>
      </c>
    </row>
    <row r="4085" spans="1:5">
      <c r="A4085" s="371">
        <v>81</v>
      </c>
      <c r="B4085" s="371" t="s">
        <v>104</v>
      </c>
      <c r="C4085" s="371">
        <v>2023</v>
      </c>
      <c r="D4085" s="371" t="s">
        <v>49</v>
      </c>
      <c r="E4085" s="371">
        <v>13</v>
      </c>
    </row>
    <row r="4086" spans="1:5">
      <c r="A4086" s="371">
        <v>85</v>
      </c>
      <c r="B4086" s="371" t="s">
        <v>105</v>
      </c>
      <c r="C4086" s="371">
        <v>2023</v>
      </c>
      <c r="D4086" s="371" t="s">
        <v>49</v>
      </c>
      <c r="E4086" s="371">
        <v>8</v>
      </c>
    </row>
    <row r="4087" spans="1:5">
      <c r="A4087" s="371">
        <v>86</v>
      </c>
      <c r="B4087" s="371" t="s">
        <v>106</v>
      </c>
      <c r="C4087" s="371">
        <v>2023</v>
      </c>
      <c r="D4087" s="371" t="s">
        <v>49</v>
      </c>
      <c r="E4087" s="371">
        <v>24</v>
      </c>
    </row>
    <row r="4088" spans="1:5">
      <c r="A4088" s="371">
        <v>88</v>
      </c>
      <c r="B4088" s="371" t="s">
        <v>107</v>
      </c>
      <c r="C4088" s="371">
        <v>2023</v>
      </c>
      <c r="D4088" s="371" t="s">
        <v>49</v>
      </c>
      <c r="E4088" s="371">
        <v>21</v>
      </c>
    </row>
    <row r="4089" spans="1:5">
      <c r="A4089" s="371">
        <v>91</v>
      </c>
      <c r="B4089" s="371" t="s">
        <v>108</v>
      </c>
      <c r="C4089" s="371">
        <v>2023</v>
      </c>
      <c r="D4089" s="371" t="s">
        <v>49</v>
      </c>
      <c r="E4089" s="371">
        <v>33</v>
      </c>
    </row>
    <row r="4090" spans="1:5">
      <c r="A4090" s="371">
        <v>94</v>
      </c>
      <c r="B4090" s="371" t="s">
        <v>109</v>
      </c>
      <c r="C4090" s="371">
        <v>2023</v>
      </c>
      <c r="D4090" s="371" t="s">
        <v>49</v>
      </c>
      <c r="E4090" s="371">
        <v>26</v>
      </c>
    </row>
    <row r="4091" spans="1:5">
      <c r="A4091" s="371">
        <v>95</v>
      </c>
      <c r="B4091" s="371" t="s">
        <v>110</v>
      </c>
      <c r="C4091" s="371">
        <v>2023</v>
      </c>
      <c r="D4091" s="371" t="s">
        <v>49</v>
      </c>
      <c r="E4091" s="371">
        <v>11</v>
      </c>
    </row>
    <row r="4092" spans="1:5">
      <c r="A4092" s="371">
        <v>97</v>
      </c>
      <c r="B4092" s="371" t="s">
        <v>111</v>
      </c>
      <c r="C4092" s="371">
        <v>2023</v>
      </c>
      <c r="D4092" s="371" t="s">
        <v>49</v>
      </c>
      <c r="E4092" s="371">
        <v>25</v>
      </c>
    </row>
    <row r="4093" spans="1:5">
      <c r="A4093" s="371">
        <v>99</v>
      </c>
      <c r="B4093" s="371" t="s">
        <v>112</v>
      </c>
      <c r="C4093" s="371">
        <v>2023</v>
      </c>
      <c r="D4093" s="371" t="s">
        <v>49</v>
      </c>
      <c r="E4093" s="371">
        <v>27</v>
      </c>
    </row>
    <row r="4094" spans="1:5">
      <c r="A4094" s="371">
        <v>5</v>
      </c>
      <c r="B4094" s="371" t="s">
        <v>79</v>
      </c>
      <c r="C4094" s="371">
        <v>2024</v>
      </c>
      <c r="D4094" s="371" t="s">
        <v>50</v>
      </c>
      <c r="E4094" s="371">
        <v>26</v>
      </c>
    </row>
    <row r="4095" spans="1:5">
      <c r="A4095" s="371">
        <v>8</v>
      </c>
      <c r="B4095" s="371" t="s">
        <v>81</v>
      </c>
      <c r="C4095" s="371">
        <v>2024</v>
      </c>
      <c r="D4095" s="371" t="s">
        <v>50</v>
      </c>
      <c r="E4095" s="371">
        <v>10</v>
      </c>
    </row>
    <row r="4096" spans="1:5">
      <c r="A4096" s="371">
        <v>11</v>
      </c>
      <c r="B4096" s="371" t="s">
        <v>82</v>
      </c>
      <c r="C4096" s="371">
        <v>2024</v>
      </c>
      <c r="D4096" s="371" t="s">
        <v>50</v>
      </c>
      <c r="E4096" s="371">
        <v>32</v>
      </c>
    </row>
    <row r="4097" spans="1:5">
      <c r="A4097" s="371">
        <v>13</v>
      </c>
      <c r="B4097" s="371" t="s">
        <v>83</v>
      </c>
      <c r="C4097" s="371">
        <v>2024</v>
      </c>
      <c r="D4097" s="371" t="s">
        <v>50</v>
      </c>
      <c r="E4097" s="371">
        <v>7</v>
      </c>
    </row>
    <row r="4098" spans="1:5">
      <c r="A4098" s="371">
        <v>15</v>
      </c>
      <c r="B4098" s="371" t="s">
        <v>84</v>
      </c>
      <c r="C4098" s="371">
        <v>2024</v>
      </c>
      <c r="D4098" s="371" t="s">
        <v>50</v>
      </c>
      <c r="E4098" s="371">
        <v>12</v>
      </c>
    </row>
    <row r="4099" spans="1:5">
      <c r="A4099" s="371">
        <v>17</v>
      </c>
      <c r="B4099" s="371" t="s">
        <v>85</v>
      </c>
      <c r="C4099" s="371">
        <v>2024</v>
      </c>
      <c r="D4099" s="371" t="s">
        <v>50</v>
      </c>
      <c r="E4099" s="371">
        <v>14</v>
      </c>
    </row>
    <row r="4100" spans="1:5">
      <c r="A4100" s="371">
        <v>18</v>
      </c>
      <c r="B4100" s="371" t="s">
        <v>86</v>
      </c>
      <c r="C4100" s="371">
        <v>2024</v>
      </c>
      <c r="D4100" s="371" t="s">
        <v>50</v>
      </c>
      <c r="E4100" s="371">
        <v>16</v>
      </c>
    </row>
    <row r="4101" spans="1:5">
      <c r="A4101" s="371">
        <v>19</v>
      </c>
      <c r="B4101" s="371" t="s">
        <v>87</v>
      </c>
      <c r="C4101" s="371">
        <v>2024</v>
      </c>
      <c r="D4101" s="371" t="s">
        <v>50</v>
      </c>
      <c r="E4101" s="371">
        <v>18</v>
      </c>
    </row>
    <row r="4102" spans="1:5">
      <c r="A4102" s="371">
        <v>20</v>
      </c>
      <c r="B4102" s="371" t="s">
        <v>88</v>
      </c>
      <c r="C4102" s="371">
        <v>2024</v>
      </c>
      <c r="D4102" s="371" t="s">
        <v>50</v>
      </c>
      <c r="E4102" s="371">
        <v>17</v>
      </c>
    </row>
    <row r="4103" spans="1:5">
      <c r="A4103" s="371">
        <v>23</v>
      </c>
      <c r="B4103" s="371" t="s">
        <v>89</v>
      </c>
      <c r="C4103" s="371">
        <v>2024</v>
      </c>
      <c r="D4103" s="371" t="s">
        <v>50</v>
      </c>
      <c r="E4103" s="371">
        <v>3</v>
      </c>
    </row>
    <row r="4104" spans="1:5">
      <c r="A4104" s="371">
        <v>25</v>
      </c>
      <c r="B4104" s="371" t="s">
        <v>90</v>
      </c>
      <c r="C4104" s="371">
        <v>2024</v>
      </c>
      <c r="D4104" s="371" t="s">
        <v>50</v>
      </c>
      <c r="E4104" s="371">
        <v>29</v>
      </c>
    </row>
    <row r="4105" spans="1:5">
      <c r="A4105" s="371">
        <v>27</v>
      </c>
      <c r="B4105" s="371" t="s">
        <v>91</v>
      </c>
      <c r="C4105" s="371">
        <v>2024</v>
      </c>
      <c r="D4105" s="371" t="s">
        <v>50</v>
      </c>
      <c r="E4105" s="371">
        <v>9</v>
      </c>
    </row>
    <row r="4106" spans="1:5">
      <c r="A4106" s="371">
        <v>41</v>
      </c>
      <c r="B4106" s="371" t="s">
        <v>92</v>
      </c>
      <c r="C4106" s="371">
        <v>2024</v>
      </c>
      <c r="D4106" s="371" t="s">
        <v>50</v>
      </c>
      <c r="E4106" s="371">
        <v>6</v>
      </c>
    </row>
    <row r="4107" spans="1:5">
      <c r="A4107" s="371">
        <v>44</v>
      </c>
      <c r="B4107" s="371" t="s">
        <v>93</v>
      </c>
      <c r="C4107" s="371">
        <v>2024</v>
      </c>
      <c r="D4107" s="371" t="s">
        <v>50</v>
      </c>
      <c r="E4107" s="371">
        <v>22</v>
      </c>
    </row>
    <row r="4108" spans="1:5">
      <c r="A4108" s="371">
        <v>47</v>
      </c>
      <c r="B4108" s="371" t="s">
        <v>94</v>
      </c>
      <c r="C4108" s="371">
        <v>2024</v>
      </c>
      <c r="D4108" s="371" t="s">
        <v>50</v>
      </c>
      <c r="E4108" s="371">
        <v>2</v>
      </c>
    </row>
    <row r="4109" spans="1:5">
      <c r="A4109" s="371">
        <v>50</v>
      </c>
      <c r="B4109" s="371" t="s">
        <v>95</v>
      </c>
      <c r="C4109" s="371">
        <v>2024</v>
      </c>
      <c r="D4109" s="371" t="s">
        <v>50</v>
      </c>
      <c r="E4109" s="371">
        <v>15</v>
      </c>
    </row>
    <row r="4110" spans="1:5">
      <c r="A4110" s="371">
        <v>52</v>
      </c>
      <c r="B4110" s="371" t="s">
        <v>96</v>
      </c>
      <c r="C4110" s="371">
        <v>2024</v>
      </c>
      <c r="D4110" s="371" t="s">
        <v>50</v>
      </c>
      <c r="E4110" s="371">
        <v>8</v>
      </c>
    </row>
    <row r="4111" spans="1:5">
      <c r="A4111" s="371">
        <v>54</v>
      </c>
      <c r="B4111" s="371" t="s">
        <v>97</v>
      </c>
      <c r="C4111" s="371">
        <v>2024</v>
      </c>
      <c r="D4111" s="371" t="s">
        <v>50</v>
      </c>
      <c r="E4111" s="371">
        <v>11</v>
      </c>
    </row>
    <row r="4112" spans="1:5">
      <c r="A4112" s="371">
        <v>63</v>
      </c>
      <c r="B4112" s="371" t="s">
        <v>98</v>
      </c>
      <c r="C4112" s="371">
        <v>2024</v>
      </c>
      <c r="D4112" s="371" t="s">
        <v>50</v>
      </c>
      <c r="E4112" s="371">
        <v>21</v>
      </c>
    </row>
    <row r="4113" spans="1:5">
      <c r="A4113" s="371">
        <v>66</v>
      </c>
      <c r="B4113" s="371" t="s">
        <v>99</v>
      </c>
      <c r="C4113" s="371">
        <v>2024</v>
      </c>
      <c r="D4113" s="371" t="s">
        <v>50</v>
      </c>
      <c r="E4113" s="371">
        <v>1</v>
      </c>
    </row>
    <row r="4114" spans="1:5">
      <c r="A4114" s="371">
        <v>68</v>
      </c>
      <c r="B4114" s="371" t="s">
        <v>100</v>
      </c>
      <c r="C4114" s="371">
        <v>2024</v>
      </c>
      <c r="D4114" s="371" t="s">
        <v>50</v>
      </c>
      <c r="E4114" s="371">
        <v>5</v>
      </c>
    </row>
    <row r="4115" spans="1:5">
      <c r="A4115" s="371">
        <v>70</v>
      </c>
      <c r="B4115" s="371" t="s">
        <v>101</v>
      </c>
      <c r="C4115" s="371">
        <v>2024</v>
      </c>
      <c r="D4115" s="371" t="s">
        <v>50</v>
      </c>
      <c r="E4115" s="371">
        <v>4</v>
      </c>
    </row>
    <row r="4116" spans="1:5">
      <c r="A4116" s="371">
        <v>73</v>
      </c>
      <c r="B4116" s="371" t="s">
        <v>102</v>
      </c>
      <c r="C4116" s="371">
        <v>2024</v>
      </c>
      <c r="D4116" s="371" t="s">
        <v>50</v>
      </c>
      <c r="E4116" s="371">
        <v>13</v>
      </c>
    </row>
    <row r="4117" spans="1:5">
      <c r="A4117" s="371">
        <v>76</v>
      </c>
      <c r="B4117" s="371" t="s">
        <v>103</v>
      </c>
      <c r="C4117" s="371">
        <v>2024</v>
      </c>
      <c r="D4117" s="371" t="s">
        <v>50</v>
      </c>
      <c r="E4117" s="371">
        <v>28</v>
      </c>
    </row>
    <row r="4118" spans="1:5">
      <c r="A4118" s="371">
        <v>81</v>
      </c>
      <c r="B4118" s="371" t="s">
        <v>104</v>
      </c>
      <c r="C4118" s="371">
        <v>2024</v>
      </c>
      <c r="D4118" s="371" t="s">
        <v>50</v>
      </c>
      <c r="E4118" s="371">
        <v>20</v>
      </c>
    </row>
    <row r="4119" spans="1:5">
      <c r="A4119" s="371">
        <v>85</v>
      </c>
      <c r="B4119" s="371" t="s">
        <v>105</v>
      </c>
      <c r="C4119" s="371">
        <v>2024</v>
      </c>
      <c r="D4119" s="371" t="s">
        <v>50</v>
      </c>
      <c r="E4119" s="371">
        <v>27</v>
      </c>
    </row>
    <row r="4120" spans="1:5">
      <c r="A4120" s="371">
        <v>86</v>
      </c>
      <c r="B4120" s="371" t="s">
        <v>106</v>
      </c>
      <c r="C4120" s="371">
        <v>2024</v>
      </c>
      <c r="D4120" s="371" t="s">
        <v>50</v>
      </c>
      <c r="E4120" s="371">
        <v>25</v>
      </c>
    </row>
    <row r="4121" spans="1:5">
      <c r="A4121" s="371">
        <v>88</v>
      </c>
      <c r="B4121" s="371" t="s">
        <v>107</v>
      </c>
      <c r="C4121" s="371">
        <v>2024</v>
      </c>
      <c r="D4121" s="371" t="s">
        <v>50</v>
      </c>
      <c r="E4121" s="371">
        <v>31</v>
      </c>
    </row>
    <row r="4122" spans="1:5">
      <c r="A4122" s="371">
        <v>91</v>
      </c>
      <c r="B4122" s="371" t="s">
        <v>108</v>
      </c>
      <c r="C4122" s="371">
        <v>2024</v>
      </c>
      <c r="D4122" s="371" t="s">
        <v>50</v>
      </c>
      <c r="E4122" s="371">
        <v>24</v>
      </c>
    </row>
    <row r="4123" spans="1:5">
      <c r="A4123" s="371">
        <v>94</v>
      </c>
      <c r="B4123" s="371" t="s">
        <v>109</v>
      </c>
      <c r="C4123" s="371">
        <v>2024</v>
      </c>
      <c r="D4123" s="371" t="s">
        <v>50</v>
      </c>
      <c r="E4123" s="371">
        <v>23</v>
      </c>
    </row>
    <row r="4124" spans="1:5">
      <c r="A4124" s="371">
        <v>95</v>
      </c>
      <c r="B4124" s="371" t="s">
        <v>110</v>
      </c>
      <c r="C4124" s="371">
        <v>2024</v>
      </c>
      <c r="D4124" s="371" t="s">
        <v>50</v>
      </c>
      <c r="E4124" s="371">
        <v>19</v>
      </c>
    </row>
    <row r="4125" spans="1:5">
      <c r="A4125" s="371">
        <v>97</v>
      </c>
      <c r="B4125" s="371" t="s">
        <v>111</v>
      </c>
      <c r="C4125" s="371">
        <v>2024</v>
      </c>
      <c r="D4125" s="371" t="s">
        <v>50</v>
      </c>
      <c r="E4125" s="371">
        <v>30</v>
      </c>
    </row>
    <row r="4126" spans="1:5">
      <c r="A4126" s="371">
        <v>99</v>
      </c>
      <c r="B4126" s="371" t="s">
        <v>112</v>
      </c>
      <c r="C4126" s="371">
        <v>2024</v>
      </c>
      <c r="D4126" s="371" t="s">
        <v>50</v>
      </c>
      <c r="E4126" s="371">
        <v>33</v>
      </c>
    </row>
    <row r="4127" spans="1:5">
      <c r="A4127" s="371">
        <v>5</v>
      </c>
      <c r="B4127" s="371" t="s">
        <v>79</v>
      </c>
      <c r="C4127" s="371">
        <v>2023</v>
      </c>
      <c r="D4127" s="371" t="s">
        <v>50</v>
      </c>
      <c r="E4127" s="371">
        <v>31</v>
      </c>
    </row>
    <row r="4128" spans="1:5">
      <c r="A4128" s="371">
        <v>8</v>
      </c>
      <c r="B4128" s="371" t="s">
        <v>81</v>
      </c>
      <c r="C4128" s="371">
        <v>2023</v>
      </c>
      <c r="D4128" s="371" t="s">
        <v>50</v>
      </c>
      <c r="E4128" s="371">
        <v>16</v>
      </c>
    </row>
    <row r="4129" spans="1:5">
      <c r="A4129" s="371">
        <v>11</v>
      </c>
      <c r="B4129" s="371" t="s">
        <v>82</v>
      </c>
      <c r="C4129" s="371">
        <v>2023</v>
      </c>
      <c r="D4129" s="371" t="s">
        <v>50</v>
      </c>
      <c r="E4129" s="371">
        <v>32</v>
      </c>
    </row>
    <row r="4130" spans="1:5">
      <c r="A4130" s="371">
        <v>13</v>
      </c>
      <c r="B4130" s="371" t="s">
        <v>83</v>
      </c>
      <c r="C4130" s="371">
        <v>2023</v>
      </c>
      <c r="D4130" s="371" t="s">
        <v>50</v>
      </c>
      <c r="E4130" s="371">
        <v>3</v>
      </c>
    </row>
    <row r="4131" spans="1:5">
      <c r="A4131" s="371">
        <v>15</v>
      </c>
      <c r="B4131" s="371" t="s">
        <v>84</v>
      </c>
      <c r="C4131" s="371">
        <v>2023</v>
      </c>
      <c r="D4131" s="371" t="s">
        <v>50</v>
      </c>
      <c r="E4131" s="371">
        <v>6</v>
      </c>
    </row>
    <row r="4132" spans="1:5">
      <c r="A4132" s="371">
        <v>17</v>
      </c>
      <c r="B4132" s="371" t="s">
        <v>85</v>
      </c>
      <c r="C4132" s="371">
        <v>2023</v>
      </c>
      <c r="D4132" s="371" t="s">
        <v>50</v>
      </c>
      <c r="E4132" s="371">
        <v>2</v>
      </c>
    </row>
    <row r="4133" spans="1:5">
      <c r="A4133" s="371">
        <v>18</v>
      </c>
      <c r="B4133" s="371" t="s">
        <v>86</v>
      </c>
      <c r="C4133" s="371">
        <v>2023</v>
      </c>
      <c r="D4133" s="371" t="s">
        <v>50</v>
      </c>
      <c r="E4133" s="371">
        <v>18</v>
      </c>
    </row>
    <row r="4134" spans="1:5">
      <c r="A4134" s="371">
        <v>19</v>
      </c>
      <c r="B4134" s="371" t="s">
        <v>87</v>
      </c>
      <c r="C4134" s="371">
        <v>2023</v>
      </c>
      <c r="D4134" s="371" t="s">
        <v>50</v>
      </c>
      <c r="E4134" s="371">
        <v>15</v>
      </c>
    </row>
    <row r="4135" spans="1:5">
      <c r="A4135" s="371">
        <v>20</v>
      </c>
      <c r="B4135" s="371" t="s">
        <v>88</v>
      </c>
      <c r="C4135" s="371">
        <v>2023</v>
      </c>
      <c r="D4135" s="371" t="s">
        <v>50</v>
      </c>
      <c r="E4135" s="371">
        <v>12</v>
      </c>
    </row>
    <row r="4136" spans="1:5">
      <c r="A4136" s="371">
        <v>23</v>
      </c>
      <c r="B4136" s="371" t="s">
        <v>89</v>
      </c>
      <c r="C4136" s="371">
        <v>2023</v>
      </c>
      <c r="D4136" s="371" t="s">
        <v>50</v>
      </c>
      <c r="E4136" s="371">
        <v>7</v>
      </c>
    </row>
    <row r="4137" spans="1:5">
      <c r="A4137" s="371">
        <v>25</v>
      </c>
      <c r="B4137" s="371" t="s">
        <v>90</v>
      </c>
      <c r="C4137" s="371">
        <v>2023</v>
      </c>
      <c r="D4137" s="371" t="s">
        <v>50</v>
      </c>
      <c r="E4137" s="371">
        <v>28</v>
      </c>
    </row>
    <row r="4138" spans="1:5">
      <c r="A4138" s="371">
        <v>27</v>
      </c>
      <c r="B4138" s="371" t="s">
        <v>91</v>
      </c>
      <c r="C4138" s="371">
        <v>2023</v>
      </c>
      <c r="D4138" s="371" t="s">
        <v>50</v>
      </c>
      <c r="E4138" s="371">
        <v>9</v>
      </c>
    </row>
    <row r="4139" spans="1:5">
      <c r="A4139" s="371">
        <v>41</v>
      </c>
      <c r="B4139" s="371" t="s">
        <v>92</v>
      </c>
      <c r="C4139" s="371">
        <v>2023</v>
      </c>
      <c r="D4139" s="371" t="s">
        <v>50</v>
      </c>
      <c r="E4139" s="371">
        <v>4</v>
      </c>
    </row>
    <row r="4140" spans="1:5">
      <c r="A4140" s="371">
        <v>44</v>
      </c>
      <c r="B4140" s="371" t="s">
        <v>93</v>
      </c>
      <c r="C4140" s="371">
        <v>2023</v>
      </c>
      <c r="D4140" s="371" t="s">
        <v>50</v>
      </c>
      <c r="E4140" s="371">
        <v>8</v>
      </c>
    </row>
    <row r="4141" spans="1:5">
      <c r="A4141" s="371">
        <v>47</v>
      </c>
      <c r="B4141" s="371" t="s">
        <v>94</v>
      </c>
      <c r="C4141" s="371">
        <v>2023</v>
      </c>
      <c r="D4141" s="371" t="s">
        <v>50</v>
      </c>
      <c r="E4141" s="371">
        <v>5</v>
      </c>
    </row>
    <row r="4142" spans="1:5">
      <c r="A4142" s="371">
        <v>50</v>
      </c>
      <c r="B4142" s="371" t="s">
        <v>95</v>
      </c>
      <c r="C4142" s="371">
        <v>2023</v>
      </c>
      <c r="D4142" s="371" t="s">
        <v>50</v>
      </c>
      <c r="E4142" s="371">
        <v>17</v>
      </c>
    </row>
    <row r="4143" spans="1:5">
      <c r="A4143" s="371">
        <v>52</v>
      </c>
      <c r="B4143" s="371" t="s">
        <v>96</v>
      </c>
      <c r="C4143" s="371">
        <v>2023</v>
      </c>
      <c r="D4143" s="371" t="s">
        <v>50</v>
      </c>
      <c r="E4143" s="371">
        <v>10</v>
      </c>
    </row>
    <row r="4144" spans="1:5">
      <c r="A4144" s="371">
        <v>54</v>
      </c>
      <c r="B4144" s="371" t="s">
        <v>97</v>
      </c>
      <c r="C4144" s="371">
        <v>2023</v>
      </c>
      <c r="D4144" s="371" t="s">
        <v>50</v>
      </c>
      <c r="E4144" s="371">
        <v>14</v>
      </c>
    </row>
    <row r="4145" spans="1:5">
      <c r="A4145" s="371">
        <v>63</v>
      </c>
      <c r="B4145" s="371" t="s">
        <v>98</v>
      </c>
      <c r="C4145" s="371">
        <v>2023</v>
      </c>
      <c r="D4145" s="371" t="s">
        <v>50</v>
      </c>
      <c r="E4145" s="371">
        <v>19</v>
      </c>
    </row>
    <row r="4146" spans="1:5">
      <c r="A4146" s="371">
        <v>66</v>
      </c>
      <c r="B4146" s="371" t="s">
        <v>99</v>
      </c>
      <c r="C4146" s="371">
        <v>2023</v>
      </c>
      <c r="D4146" s="371" t="s">
        <v>50</v>
      </c>
      <c r="E4146" s="371">
        <v>24</v>
      </c>
    </row>
    <row r="4147" spans="1:5">
      <c r="A4147" s="371">
        <v>68</v>
      </c>
      <c r="B4147" s="371" t="s">
        <v>100</v>
      </c>
      <c r="C4147" s="371">
        <v>2023</v>
      </c>
      <c r="D4147" s="371" t="s">
        <v>50</v>
      </c>
      <c r="E4147" s="371">
        <v>11</v>
      </c>
    </row>
    <row r="4148" spans="1:5">
      <c r="A4148" s="371">
        <v>70</v>
      </c>
      <c r="B4148" s="371" t="s">
        <v>101</v>
      </c>
      <c r="C4148" s="371">
        <v>2023</v>
      </c>
      <c r="D4148" s="371" t="s">
        <v>50</v>
      </c>
      <c r="E4148" s="371">
        <v>1</v>
      </c>
    </row>
    <row r="4149" spans="1:5">
      <c r="A4149" s="371">
        <v>73</v>
      </c>
      <c r="B4149" s="371" t="s">
        <v>102</v>
      </c>
      <c r="C4149" s="371">
        <v>2023</v>
      </c>
      <c r="D4149" s="371" t="s">
        <v>50</v>
      </c>
      <c r="E4149" s="371">
        <v>13</v>
      </c>
    </row>
    <row r="4150" spans="1:5">
      <c r="A4150" s="371">
        <v>76</v>
      </c>
      <c r="B4150" s="371" t="s">
        <v>103</v>
      </c>
      <c r="C4150" s="371">
        <v>2023</v>
      </c>
      <c r="D4150" s="371" t="s">
        <v>50</v>
      </c>
      <c r="E4150" s="371">
        <v>26</v>
      </c>
    </row>
    <row r="4151" spans="1:5">
      <c r="A4151" s="371">
        <v>81</v>
      </c>
      <c r="B4151" s="371" t="s">
        <v>104</v>
      </c>
      <c r="C4151" s="371">
        <v>2023</v>
      </c>
      <c r="D4151" s="371" t="s">
        <v>50</v>
      </c>
      <c r="E4151" s="371">
        <v>20</v>
      </c>
    </row>
    <row r="4152" spans="1:5">
      <c r="A4152" s="371">
        <v>85</v>
      </c>
      <c r="B4152" s="371" t="s">
        <v>105</v>
      </c>
      <c r="C4152" s="371">
        <v>2023</v>
      </c>
      <c r="D4152" s="371" t="s">
        <v>50</v>
      </c>
      <c r="E4152" s="371">
        <v>22</v>
      </c>
    </row>
    <row r="4153" spans="1:5">
      <c r="A4153" s="371">
        <v>86</v>
      </c>
      <c r="B4153" s="371" t="s">
        <v>106</v>
      </c>
      <c r="C4153" s="371">
        <v>2023</v>
      </c>
      <c r="D4153" s="371" t="s">
        <v>50</v>
      </c>
      <c r="E4153" s="371">
        <v>23</v>
      </c>
    </row>
    <row r="4154" spans="1:5">
      <c r="A4154" s="371">
        <v>88</v>
      </c>
      <c r="B4154" s="371" t="s">
        <v>107</v>
      </c>
      <c r="C4154" s="371">
        <v>2023</v>
      </c>
      <c r="D4154" s="371" t="s">
        <v>50</v>
      </c>
      <c r="E4154" s="371">
        <v>33</v>
      </c>
    </row>
    <row r="4155" spans="1:5">
      <c r="A4155" s="371">
        <v>91</v>
      </c>
      <c r="B4155" s="371" t="s">
        <v>108</v>
      </c>
      <c r="C4155" s="371">
        <v>2023</v>
      </c>
      <c r="D4155" s="371" t="s">
        <v>50</v>
      </c>
      <c r="E4155" s="371">
        <v>27</v>
      </c>
    </row>
    <row r="4156" spans="1:5">
      <c r="A4156" s="371">
        <v>94</v>
      </c>
      <c r="B4156" s="371" t="s">
        <v>109</v>
      </c>
      <c r="C4156" s="371">
        <v>2023</v>
      </c>
      <c r="D4156" s="371" t="s">
        <v>50</v>
      </c>
      <c r="E4156" s="371">
        <v>25</v>
      </c>
    </row>
    <row r="4157" spans="1:5">
      <c r="A4157" s="371">
        <v>95</v>
      </c>
      <c r="B4157" s="371" t="s">
        <v>110</v>
      </c>
      <c r="C4157" s="371">
        <v>2023</v>
      </c>
      <c r="D4157" s="371" t="s">
        <v>50</v>
      </c>
      <c r="E4157" s="371">
        <v>21</v>
      </c>
    </row>
    <row r="4158" spans="1:5">
      <c r="A4158" s="371">
        <v>97</v>
      </c>
      <c r="B4158" s="371" t="s">
        <v>111</v>
      </c>
      <c r="C4158" s="371">
        <v>2023</v>
      </c>
      <c r="D4158" s="371" t="s">
        <v>50</v>
      </c>
      <c r="E4158" s="371">
        <v>30</v>
      </c>
    </row>
    <row r="4159" spans="1:5">
      <c r="A4159" s="371">
        <v>99</v>
      </c>
      <c r="B4159" s="371" t="s">
        <v>112</v>
      </c>
      <c r="C4159" s="371">
        <v>2023</v>
      </c>
      <c r="D4159" s="371" t="s">
        <v>50</v>
      </c>
      <c r="E4159" s="371">
        <v>29</v>
      </c>
    </row>
    <row r="4160" spans="1:5">
      <c r="A4160" s="371">
        <v>5</v>
      </c>
      <c r="B4160" s="371" t="s">
        <v>79</v>
      </c>
      <c r="C4160" s="371">
        <v>2024</v>
      </c>
      <c r="D4160" s="371" t="s">
        <v>51</v>
      </c>
      <c r="E4160" s="371">
        <v>26</v>
      </c>
    </row>
    <row r="4161" spans="1:5">
      <c r="A4161" s="371">
        <v>8</v>
      </c>
      <c r="B4161" s="371" t="s">
        <v>81</v>
      </c>
      <c r="C4161" s="371">
        <v>2024</v>
      </c>
      <c r="D4161" s="371" t="s">
        <v>51</v>
      </c>
      <c r="E4161" s="371">
        <v>10</v>
      </c>
    </row>
    <row r="4162" spans="1:5">
      <c r="A4162" s="371">
        <v>11</v>
      </c>
      <c r="B4162" s="371" t="s">
        <v>82</v>
      </c>
      <c r="C4162" s="371">
        <v>2024</v>
      </c>
      <c r="D4162" s="371" t="s">
        <v>51</v>
      </c>
      <c r="E4162" s="371">
        <v>32</v>
      </c>
    </row>
    <row r="4163" spans="1:5">
      <c r="A4163" s="371">
        <v>13</v>
      </c>
      <c r="B4163" s="371" t="s">
        <v>83</v>
      </c>
      <c r="C4163" s="371">
        <v>2024</v>
      </c>
      <c r="D4163" s="371" t="s">
        <v>51</v>
      </c>
      <c r="E4163" s="371">
        <v>7</v>
      </c>
    </row>
    <row r="4164" spans="1:5">
      <c r="A4164" s="371">
        <v>15</v>
      </c>
      <c r="B4164" s="371" t="s">
        <v>84</v>
      </c>
      <c r="C4164" s="371">
        <v>2024</v>
      </c>
      <c r="D4164" s="371" t="s">
        <v>51</v>
      </c>
      <c r="E4164" s="371">
        <v>12</v>
      </c>
    </row>
    <row r="4165" spans="1:5">
      <c r="A4165" s="371">
        <v>17</v>
      </c>
      <c r="B4165" s="371" t="s">
        <v>85</v>
      </c>
      <c r="C4165" s="371">
        <v>2024</v>
      </c>
      <c r="D4165" s="371" t="s">
        <v>51</v>
      </c>
      <c r="E4165" s="371">
        <v>14</v>
      </c>
    </row>
    <row r="4166" spans="1:5">
      <c r="A4166" s="371">
        <v>18</v>
      </c>
      <c r="B4166" s="371" t="s">
        <v>86</v>
      </c>
      <c r="C4166" s="371">
        <v>2024</v>
      </c>
      <c r="D4166" s="371" t="s">
        <v>51</v>
      </c>
      <c r="E4166" s="371">
        <v>16</v>
      </c>
    </row>
    <row r="4167" spans="1:5">
      <c r="A4167" s="371">
        <v>19</v>
      </c>
      <c r="B4167" s="371" t="s">
        <v>87</v>
      </c>
      <c r="C4167" s="371">
        <v>2024</v>
      </c>
      <c r="D4167" s="371" t="s">
        <v>51</v>
      </c>
      <c r="E4167" s="371">
        <v>18</v>
      </c>
    </row>
    <row r="4168" spans="1:5">
      <c r="A4168" s="371">
        <v>20</v>
      </c>
      <c r="B4168" s="371" t="s">
        <v>88</v>
      </c>
      <c r="C4168" s="371">
        <v>2024</v>
      </c>
      <c r="D4168" s="371" t="s">
        <v>51</v>
      </c>
      <c r="E4168" s="371">
        <v>17</v>
      </c>
    </row>
    <row r="4169" spans="1:5">
      <c r="A4169" s="371">
        <v>23</v>
      </c>
      <c r="B4169" s="371" t="s">
        <v>89</v>
      </c>
      <c r="C4169" s="371">
        <v>2024</v>
      </c>
      <c r="D4169" s="371" t="s">
        <v>51</v>
      </c>
      <c r="E4169" s="371">
        <v>3</v>
      </c>
    </row>
    <row r="4170" spans="1:5">
      <c r="A4170" s="371">
        <v>25</v>
      </c>
      <c r="B4170" s="371" t="s">
        <v>90</v>
      </c>
      <c r="C4170" s="371">
        <v>2024</v>
      </c>
      <c r="D4170" s="371" t="s">
        <v>51</v>
      </c>
      <c r="E4170" s="371">
        <v>29</v>
      </c>
    </row>
    <row r="4171" spans="1:5">
      <c r="A4171" s="371">
        <v>27</v>
      </c>
      <c r="B4171" s="371" t="s">
        <v>91</v>
      </c>
      <c r="C4171" s="371">
        <v>2024</v>
      </c>
      <c r="D4171" s="371" t="s">
        <v>51</v>
      </c>
      <c r="E4171" s="371">
        <v>9</v>
      </c>
    </row>
    <row r="4172" spans="1:5">
      <c r="A4172" s="371">
        <v>41</v>
      </c>
      <c r="B4172" s="371" t="s">
        <v>92</v>
      </c>
      <c r="C4172" s="371">
        <v>2024</v>
      </c>
      <c r="D4172" s="371" t="s">
        <v>51</v>
      </c>
      <c r="E4172" s="371">
        <v>6</v>
      </c>
    </row>
    <row r="4173" spans="1:5">
      <c r="A4173" s="371">
        <v>44</v>
      </c>
      <c r="B4173" s="371" t="s">
        <v>93</v>
      </c>
      <c r="C4173" s="371">
        <v>2024</v>
      </c>
      <c r="D4173" s="371" t="s">
        <v>51</v>
      </c>
      <c r="E4173" s="371">
        <v>22</v>
      </c>
    </row>
    <row r="4174" spans="1:5">
      <c r="A4174" s="371">
        <v>47</v>
      </c>
      <c r="B4174" s="371" t="s">
        <v>94</v>
      </c>
      <c r="C4174" s="371">
        <v>2024</v>
      </c>
      <c r="D4174" s="371" t="s">
        <v>51</v>
      </c>
      <c r="E4174" s="371">
        <v>2</v>
      </c>
    </row>
    <row r="4175" spans="1:5">
      <c r="A4175" s="371">
        <v>50</v>
      </c>
      <c r="B4175" s="371" t="s">
        <v>95</v>
      </c>
      <c r="C4175" s="371">
        <v>2024</v>
      </c>
      <c r="D4175" s="371" t="s">
        <v>51</v>
      </c>
      <c r="E4175" s="371">
        <v>15</v>
      </c>
    </row>
    <row r="4176" spans="1:5">
      <c r="A4176" s="371">
        <v>52</v>
      </c>
      <c r="B4176" s="371" t="s">
        <v>96</v>
      </c>
      <c r="C4176" s="371">
        <v>2024</v>
      </c>
      <c r="D4176" s="371" t="s">
        <v>51</v>
      </c>
      <c r="E4176" s="371">
        <v>8</v>
      </c>
    </row>
    <row r="4177" spans="1:5">
      <c r="A4177" s="371">
        <v>54</v>
      </c>
      <c r="B4177" s="371" t="s">
        <v>97</v>
      </c>
      <c r="C4177" s="371">
        <v>2024</v>
      </c>
      <c r="D4177" s="371" t="s">
        <v>51</v>
      </c>
      <c r="E4177" s="371">
        <v>11</v>
      </c>
    </row>
    <row r="4178" spans="1:5">
      <c r="A4178" s="371">
        <v>63</v>
      </c>
      <c r="B4178" s="371" t="s">
        <v>98</v>
      </c>
      <c r="C4178" s="371">
        <v>2024</v>
      </c>
      <c r="D4178" s="371" t="s">
        <v>51</v>
      </c>
      <c r="E4178" s="371">
        <v>21</v>
      </c>
    </row>
    <row r="4179" spans="1:5">
      <c r="A4179" s="371">
        <v>66</v>
      </c>
      <c r="B4179" s="371" t="s">
        <v>99</v>
      </c>
      <c r="C4179" s="371">
        <v>2024</v>
      </c>
      <c r="D4179" s="371" t="s">
        <v>51</v>
      </c>
      <c r="E4179" s="371">
        <v>1</v>
      </c>
    </row>
    <row r="4180" spans="1:5">
      <c r="A4180" s="371">
        <v>68</v>
      </c>
      <c r="B4180" s="371" t="s">
        <v>100</v>
      </c>
      <c r="C4180" s="371">
        <v>2024</v>
      </c>
      <c r="D4180" s="371" t="s">
        <v>51</v>
      </c>
      <c r="E4180" s="371">
        <v>5</v>
      </c>
    </row>
    <row r="4181" spans="1:5">
      <c r="A4181" s="371">
        <v>70</v>
      </c>
      <c r="B4181" s="371" t="s">
        <v>101</v>
      </c>
      <c r="C4181" s="371">
        <v>2024</v>
      </c>
      <c r="D4181" s="371" t="s">
        <v>51</v>
      </c>
      <c r="E4181" s="371">
        <v>4</v>
      </c>
    </row>
    <row r="4182" spans="1:5">
      <c r="A4182" s="371">
        <v>73</v>
      </c>
      <c r="B4182" s="371" t="s">
        <v>102</v>
      </c>
      <c r="C4182" s="371">
        <v>2024</v>
      </c>
      <c r="D4182" s="371" t="s">
        <v>51</v>
      </c>
      <c r="E4182" s="371">
        <v>13</v>
      </c>
    </row>
    <row r="4183" spans="1:5">
      <c r="A4183" s="371">
        <v>76</v>
      </c>
      <c r="B4183" s="371" t="s">
        <v>103</v>
      </c>
      <c r="C4183" s="371">
        <v>2024</v>
      </c>
      <c r="D4183" s="371" t="s">
        <v>51</v>
      </c>
      <c r="E4183" s="371">
        <v>28</v>
      </c>
    </row>
    <row r="4184" spans="1:5">
      <c r="A4184" s="371">
        <v>81</v>
      </c>
      <c r="B4184" s="371" t="s">
        <v>104</v>
      </c>
      <c r="C4184" s="371">
        <v>2024</v>
      </c>
      <c r="D4184" s="371" t="s">
        <v>51</v>
      </c>
      <c r="E4184" s="371">
        <v>20</v>
      </c>
    </row>
    <row r="4185" spans="1:5">
      <c r="A4185" s="371">
        <v>85</v>
      </c>
      <c r="B4185" s="371" t="s">
        <v>105</v>
      </c>
      <c r="C4185" s="371">
        <v>2024</v>
      </c>
      <c r="D4185" s="371" t="s">
        <v>51</v>
      </c>
      <c r="E4185" s="371">
        <v>27</v>
      </c>
    </row>
    <row r="4186" spans="1:5">
      <c r="A4186" s="371">
        <v>86</v>
      </c>
      <c r="B4186" s="371" t="s">
        <v>106</v>
      </c>
      <c r="C4186" s="371">
        <v>2024</v>
      </c>
      <c r="D4186" s="371" t="s">
        <v>51</v>
      </c>
      <c r="E4186" s="371">
        <v>25</v>
      </c>
    </row>
    <row r="4187" spans="1:5">
      <c r="A4187" s="371">
        <v>88</v>
      </c>
      <c r="B4187" s="371" t="s">
        <v>107</v>
      </c>
      <c r="C4187" s="371">
        <v>2024</v>
      </c>
      <c r="D4187" s="371" t="s">
        <v>51</v>
      </c>
      <c r="E4187" s="371">
        <v>31</v>
      </c>
    </row>
    <row r="4188" spans="1:5">
      <c r="A4188" s="371">
        <v>91</v>
      </c>
      <c r="B4188" s="371" t="s">
        <v>108</v>
      </c>
      <c r="C4188" s="371">
        <v>2024</v>
      </c>
      <c r="D4188" s="371" t="s">
        <v>51</v>
      </c>
      <c r="E4188" s="371">
        <v>24</v>
      </c>
    </row>
    <row r="4189" spans="1:5">
      <c r="A4189" s="371">
        <v>94</v>
      </c>
      <c r="B4189" s="371" t="s">
        <v>109</v>
      </c>
      <c r="C4189" s="371">
        <v>2024</v>
      </c>
      <c r="D4189" s="371" t="s">
        <v>51</v>
      </c>
      <c r="E4189" s="371">
        <v>23</v>
      </c>
    </row>
    <row r="4190" spans="1:5">
      <c r="A4190" s="371">
        <v>95</v>
      </c>
      <c r="B4190" s="371" t="s">
        <v>110</v>
      </c>
      <c r="C4190" s="371">
        <v>2024</v>
      </c>
      <c r="D4190" s="371" t="s">
        <v>51</v>
      </c>
      <c r="E4190" s="371">
        <v>19</v>
      </c>
    </row>
    <row r="4191" spans="1:5">
      <c r="A4191" s="371">
        <v>97</v>
      </c>
      <c r="B4191" s="371" t="s">
        <v>111</v>
      </c>
      <c r="C4191" s="371">
        <v>2024</v>
      </c>
      <c r="D4191" s="371" t="s">
        <v>51</v>
      </c>
      <c r="E4191" s="371">
        <v>30</v>
      </c>
    </row>
    <row r="4192" spans="1:5">
      <c r="A4192" s="371">
        <v>99</v>
      </c>
      <c r="B4192" s="371" t="s">
        <v>112</v>
      </c>
      <c r="C4192" s="371">
        <v>2024</v>
      </c>
      <c r="D4192" s="371" t="s">
        <v>51</v>
      </c>
      <c r="E4192" s="371">
        <v>33</v>
      </c>
    </row>
    <row r="4193" spans="1:5">
      <c r="A4193" s="371">
        <v>5</v>
      </c>
      <c r="B4193" s="371" t="s">
        <v>79</v>
      </c>
      <c r="C4193" s="371">
        <v>2023</v>
      </c>
      <c r="D4193" s="371" t="s">
        <v>51</v>
      </c>
      <c r="E4193" s="371">
        <v>10</v>
      </c>
    </row>
    <row r="4194" spans="1:5">
      <c r="A4194" s="371">
        <v>8</v>
      </c>
      <c r="B4194" s="371" t="s">
        <v>81</v>
      </c>
      <c r="C4194" s="371">
        <v>2023</v>
      </c>
      <c r="D4194" s="371" t="s">
        <v>51</v>
      </c>
      <c r="E4194" s="371">
        <v>22</v>
      </c>
    </row>
    <row r="4195" spans="1:5">
      <c r="A4195" s="371">
        <v>11</v>
      </c>
      <c r="B4195" s="371" t="s">
        <v>82</v>
      </c>
      <c r="C4195" s="371">
        <v>2023</v>
      </c>
      <c r="D4195" s="371" t="s">
        <v>51</v>
      </c>
      <c r="E4195" s="371">
        <v>1</v>
      </c>
    </row>
    <row r="4196" spans="1:5">
      <c r="A4196" s="371">
        <v>13</v>
      </c>
      <c r="B4196" s="371" t="s">
        <v>83</v>
      </c>
      <c r="C4196" s="371">
        <v>2023</v>
      </c>
      <c r="D4196" s="371" t="s">
        <v>51</v>
      </c>
      <c r="E4196" s="371">
        <v>5</v>
      </c>
    </row>
    <row r="4197" spans="1:5">
      <c r="A4197" s="371">
        <v>15</v>
      </c>
      <c r="B4197" s="371" t="s">
        <v>84</v>
      </c>
      <c r="C4197" s="371">
        <v>2023</v>
      </c>
      <c r="D4197" s="371" t="s">
        <v>51</v>
      </c>
      <c r="E4197" s="371">
        <v>4</v>
      </c>
    </row>
    <row r="4198" spans="1:5">
      <c r="A4198" s="371">
        <v>17</v>
      </c>
      <c r="B4198" s="371" t="s">
        <v>85</v>
      </c>
      <c r="C4198" s="371">
        <v>2023</v>
      </c>
      <c r="D4198" s="371" t="s">
        <v>51</v>
      </c>
      <c r="E4198" s="371">
        <v>6</v>
      </c>
    </row>
    <row r="4199" spans="1:5">
      <c r="A4199" s="371">
        <v>18</v>
      </c>
      <c r="B4199" s="371" t="s">
        <v>86</v>
      </c>
      <c r="C4199" s="371">
        <v>2023</v>
      </c>
      <c r="D4199" s="371" t="s">
        <v>51</v>
      </c>
      <c r="E4199" s="371">
        <v>14</v>
      </c>
    </row>
    <row r="4200" spans="1:5">
      <c r="A4200" s="371">
        <v>19</v>
      </c>
      <c r="B4200" s="371" t="s">
        <v>87</v>
      </c>
      <c r="C4200" s="371">
        <v>2023</v>
      </c>
      <c r="D4200" s="371" t="s">
        <v>51</v>
      </c>
      <c r="E4200" s="371">
        <v>25</v>
      </c>
    </row>
    <row r="4201" spans="1:5">
      <c r="A4201" s="371">
        <v>20</v>
      </c>
      <c r="B4201" s="371" t="s">
        <v>88</v>
      </c>
      <c r="C4201" s="371">
        <v>2023</v>
      </c>
      <c r="D4201" s="371" t="s">
        <v>51</v>
      </c>
      <c r="E4201" s="371">
        <v>24</v>
      </c>
    </row>
    <row r="4202" spans="1:5">
      <c r="A4202" s="371">
        <v>23</v>
      </c>
      <c r="B4202" s="371" t="s">
        <v>89</v>
      </c>
      <c r="C4202" s="371">
        <v>2023</v>
      </c>
      <c r="D4202" s="371" t="s">
        <v>51</v>
      </c>
      <c r="E4202" s="371">
        <v>28</v>
      </c>
    </row>
    <row r="4203" spans="1:5">
      <c r="A4203" s="371">
        <v>25</v>
      </c>
      <c r="B4203" s="371" t="s">
        <v>90</v>
      </c>
      <c r="C4203" s="371">
        <v>2023</v>
      </c>
      <c r="D4203" s="371" t="s">
        <v>51</v>
      </c>
      <c r="E4203" s="371">
        <v>9</v>
      </c>
    </row>
    <row r="4204" spans="1:5">
      <c r="A4204" s="371">
        <v>27</v>
      </c>
      <c r="B4204" s="371" t="s">
        <v>91</v>
      </c>
      <c r="C4204" s="371">
        <v>2023</v>
      </c>
      <c r="D4204" s="371" t="s">
        <v>51</v>
      </c>
      <c r="E4204" s="371">
        <v>27</v>
      </c>
    </row>
    <row r="4205" spans="1:5">
      <c r="A4205" s="371">
        <v>41</v>
      </c>
      <c r="B4205" s="371" t="s">
        <v>92</v>
      </c>
      <c r="C4205" s="371">
        <v>2023</v>
      </c>
      <c r="D4205" s="371" t="s">
        <v>51</v>
      </c>
      <c r="E4205" s="371">
        <v>19</v>
      </c>
    </row>
    <row r="4206" spans="1:5">
      <c r="A4206" s="371">
        <v>44</v>
      </c>
      <c r="B4206" s="371" t="s">
        <v>93</v>
      </c>
      <c r="C4206" s="371">
        <v>2023</v>
      </c>
      <c r="D4206" s="371" t="s">
        <v>51</v>
      </c>
      <c r="E4206" s="371">
        <v>31</v>
      </c>
    </row>
    <row r="4207" spans="1:5">
      <c r="A4207" s="371">
        <v>47</v>
      </c>
      <c r="B4207" s="371" t="s">
        <v>94</v>
      </c>
      <c r="C4207" s="371">
        <v>2023</v>
      </c>
      <c r="D4207" s="371" t="s">
        <v>51</v>
      </c>
      <c r="E4207" s="371">
        <v>30</v>
      </c>
    </row>
    <row r="4208" spans="1:5">
      <c r="A4208" s="371">
        <v>50</v>
      </c>
      <c r="B4208" s="371" t="s">
        <v>95</v>
      </c>
      <c r="C4208" s="371">
        <v>2023</v>
      </c>
      <c r="D4208" s="371" t="s">
        <v>51</v>
      </c>
      <c r="E4208" s="371">
        <v>15</v>
      </c>
    </row>
    <row r="4209" spans="1:5">
      <c r="A4209" s="371">
        <v>52</v>
      </c>
      <c r="B4209" s="371" t="s">
        <v>96</v>
      </c>
      <c r="C4209" s="371">
        <v>2023</v>
      </c>
      <c r="D4209" s="371" t="s">
        <v>51</v>
      </c>
      <c r="E4209" s="371">
        <v>2</v>
      </c>
    </row>
    <row r="4210" spans="1:5">
      <c r="A4210" s="371">
        <v>54</v>
      </c>
      <c r="B4210" s="371" t="s">
        <v>97</v>
      </c>
      <c r="C4210" s="371">
        <v>2023</v>
      </c>
      <c r="D4210" s="371" t="s">
        <v>51</v>
      </c>
      <c r="E4210" s="371">
        <v>26</v>
      </c>
    </row>
    <row r="4211" spans="1:5">
      <c r="A4211" s="371">
        <v>63</v>
      </c>
      <c r="B4211" s="371" t="s">
        <v>98</v>
      </c>
      <c r="C4211" s="371">
        <v>2023</v>
      </c>
      <c r="D4211" s="371" t="s">
        <v>51</v>
      </c>
      <c r="E4211" s="371">
        <v>3</v>
      </c>
    </row>
    <row r="4212" spans="1:5">
      <c r="A4212" s="371">
        <v>66</v>
      </c>
      <c r="B4212" s="371" t="s">
        <v>99</v>
      </c>
      <c r="C4212" s="371">
        <v>2023</v>
      </c>
      <c r="D4212" s="371" t="s">
        <v>51</v>
      </c>
      <c r="E4212" s="371">
        <v>16</v>
      </c>
    </row>
    <row r="4213" spans="1:5">
      <c r="A4213" s="371">
        <v>68</v>
      </c>
      <c r="B4213" s="371" t="s">
        <v>100</v>
      </c>
      <c r="C4213" s="371">
        <v>2023</v>
      </c>
      <c r="D4213" s="371" t="s">
        <v>51</v>
      </c>
      <c r="E4213" s="371">
        <v>18</v>
      </c>
    </row>
    <row r="4214" spans="1:5">
      <c r="A4214" s="371">
        <v>70</v>
      </c>
      <c r="B4214" s="371" t="s">
        <v>101</v>
      </c>
      <c r="C4214" s="371">
        <v>2023</v>
      </c>
      <c r="D4214" s="371" t="s">
        <v>51</v>
      </c>
      <c r="E4214" s="371">
        <v>17</v>
      </c>
    </row>
    <row r="4215" spans="1:5">
      <c r="A4215" s="371">
        <v>73</v>
      </c>
      <c r="B4215" s="371" t="s">
        <v>102</v>
      </c>
      <c r="C4215" s="371">
        <v>2023</v>
      </c>
      <c r="D4215" s="371" t="s">
        <v>51</v>
      </c>
      <c r="E4215" s="371">
        <v>20</v>
      </c>
    </row>
    <row r="4216" spans="1:5">
      <c r="A4216" s="371">
        <v>76</v>
      </c>
      <c r="B4216" s="371" t="s">
        <v>103</v>
      </c>
      <c r="C4216" s="371">
        <v>2023</v>
      </c>
      <c r="D4216" s="371" t="s">
        <v>51</v>
      </c>
      <c r="E4216" s="371">
        <v>12</v>
      </c>
    </row>
    <row r="4217" spans="1:5">
      <c r="A4217" s="371">
        <v>81</v>
      </c>
      <c r="B4217" s="371" t="s">
        <v>104</v>
      </c>
      <c r="C4217" s="371">
        <v>2023</v>
      </c>
      <c r="D4217" s="371" t="s">
        <v>51</v>
      </c>
      <c r="E4217" s="371">
        <v>11</v>
      </c>
    </row>
    <row r="4218" spans="1:5">
      <c r="A4218" s="371">
        <v>85</v>
      </c>
      <c r="B4218" s="371" t="s">
        <v>105</v>
      </c>
      <c r="C4218" s="371">
        <v>2023</v>
      </c>
      <c r="D4218" s="371" t="s">
        <v>51</v>
      </c>
      <c r="E4218" s="371">
        <v>21</v>
      </c>
    </row>
    <row r="4219" spans="1:5">
      <c r="A4219" s="371">
        <v>86</v>
      </c>
      <c r="B4219" s="371" t="s">
        <v>106</v>
      </c>
      <c r="C4219" s="371">
        <v>2023</v>
      </c>
      <c r="D4219" s="371" t="s">
        <v>51</v>
      </c>
      <c r="E4219" s="371">
        <v>29</v>
      </c>
    </row>
    <row r="4220" spans="1:5">
      <c r="A4220" s="371">
        <v>88</v>
      </c>
      <c r="B4220" s="371" t="s">
        <v>107</v>
      </c>
      <c r="C4220" s="371">
        <v>2023</v>
      </c>
      <c r="D4220" s="371" t="s">
        <v>51</v>
      </c>
      <c r="E4220" s="371">
        <v>7</v>
      </c>
    </row>
    <row r="4221" spans="1:5">
      <c r="A4221" s="371">
        <v>91</v>
      </c>
      <c r="B4221" s="371" t="s">
        <v>108</v>
      </c>
      <c r="C4221" s="371">
        <v>2023</v>
      </c>
      <c r="D4221" s="371" t="s">
        <v>51</v>
      </c>
      <c r="E4221" s="371">
        <v>33</v>
      </c>
    </row>
    <row r="4222" spans="1:5">
      <c r="A4222" s="371">
        <v>94</v>
      </c>
      <c r="B4222" s="371" t="s">
        <v>109</v>
      </c>
      <c r="C4222" s="371">
        <v>2023</v>
      </c>
      <c r="D4222" s="371" t="s">
        <v>51</v>
      </c>
      <c r="E4222" s="371">
        <v>32</v>
      </c>
    </row>
    <row r="4223" spans="1:5">
      <c r="A4223" s="371">
        <v>95</v>
      </c>
      <c r="B4223" s="371" t="s">
        <v>110</v>
      </c>
      <c r="C4223" s="371">
        <v>2023</v>
      </c>
      <c r="D4223" s="371" t="s">
        <v>51</v>
      </c>
      <c r="E4223" s="371">
        <v>8</v>
      </c>
    </row>
    <row r="4224" spans="1:5">
      <c r="A4224" s="371">
        <v>97</v>
      </c>
      <c r="B4224" s="371" t="s">
        <v>111</v>
      </c>
      <c r="C4224" s="371">
        <v>2023</v>
      </c>
      <c r="D4224" s="371" t="s">
        <v>51</v>
      </c>
      <c r="E4224" s="371">
        <v>13</v>
      </c>
    </row>
    <row r="4225" spans="1:5">
      <c r="A4225" s="371">
        <v>99</v>
      </c>
      <c r="B4225" s="371" t="s">
        <v>112</v>
      </c>
      <c r="C4225" s="371">
        <v>2023</v>
      </c>
      <c r="D4225" s="371" t="s">
        <v>51</v>
      </c>
      <c r="E4225" s="371">
        <v>23</v>
      </c>
    </row>
    <row r="4226" spans="1:5">
      <c r="A4226" s="371">
        <v>5</v>
      </c>
      <c r="B4226" s="371" t="s">
        <v>79</v>
      </c>
      <c r="C4226" s="371">
        <v>2024</v>
      </c>
      <c r="D4226" s="371" t="s">
        <v>52</v>
      </c>
      <c r="E4226" s="371">
        <v>3</v>
      </c>
    </row>
    <row r="4227" spans="1:5">
      <c r="A4227" s="371">
        <v>8</v>
      </c>
      <c r="B4227" s="371" t="s">
        <v>81</v>
      </c>
      <c r="C4227" s="371">
        <v>2024</v>
      </c>
      <c r="D4227" s="371" t="s">
        <v>52</v>
      </c>
      <c r="E4227" s="371">
        <v>23</v>
      </c>
    </row>
    <row r="4228" spans="1:5">
      <c r="A4228" s="371">
        <v>11</v>
      </c>
      <c r="B4228" s="371" t="s">
        <v>82</v>
      </c>
      <c r="C4228" s="371">
        <v>2024</v>
      </c>
      <c r="D4228" s="371" t="s">
        <v>52</v>
      </c>
      <c r="E4228" s="371">
        <v>1</v>
      </c>
    </row>
    <row r="4229" spans="1:5">
      <c r="A4229" s="371">
        <v>13</v>
      </c>
      <c r="B4229" s="371" t="s">
        <v>83</v>
      </c>
      <c r="C4229" s="371">
        <v>2024</v>
      </c>
      <c r="D4229" s="371" t="s">
        <v>52</v>
      </c>
      <c r="E4229" s="371">
        <v>27</v>
      </c>
    </row>
    <row r="4230" spans="1:5">
      <c r="A4230" s="371">
        <v>15</v>
      </c>
      <c r="B4230" s="371" t="s">
        <v>84</v>
      </c>
      <c r="C4230" s="371">
        <v>2024</v>
      </c>
      <c r="D4230" s="371" t="s">
        <v>52</v>
      </c>
      <c r="E4230" s="371">
        <v>24</v>
      </c>
    </row>
    <row r="4231" spans="1:5">
      <c r="A4231" s="371">
        <v>17</v>
      </c>
      <c r="B4231" s="371" t="s">
        <v>85</v>
      </c>
      <c r="C4231" s="371">
        <v>2024</v>
      </c>
      <c r="D4231" s="371" t="s">
        <v>52</v>
      </c>
      <c r="E4231" s="371">
        <v>8</v>
      </c>
    </row>
    <row r="4232" spans="1:5">
      <c r="A4232" s="371">
        <v>18</v>
      </c>
      <c r="B4232" s="371" t="s">
        <v>86</v>
      </c>
      <c r="C4232" s="371">
        <v>2024</v>
      </c>
      <c r="D4232" s="371" t="s">
        <v>52</v>
      </c>
      <c r="E4232" s="371">
        <v>19</v>
      </c>
    </row>
    <row r="4233" spans="1:5">
      <c r="A4233" s="371">
        <v>19</v>
      </c>
      <c r="B4233" s="371" t="s">
        <v>87</v>
      </c>
      <c r="C4233" s="371">
        <v>2024</v>
      </c>
      <c r="D4233" s="371" t="s">
        <v>52</v>
      </c>
      <c r="E4233" s="371">
        <v>22</v>
      </c>
    </row>
    <row r="4234" spans="1:5">
      <c r="A4234" s="371">
        <v>20</v>
      </c>
      <c r="B4234" s="371" t="s">
        <v>88</v>
      </c>
      <c r="C4234" s="371">
        <v>2024</v>
      </c>
      <c r="D4234" s="371" t="s">
        <v>52</v>
      </c>
      <c r="E4234" s="371">
        <v>2</v>
      </c>
    </row>
    <row r="4235" spans="1:5">
      <c r="A4235" s="371">
        <v>23</v>
      </c>
      <c r="B4235" s="371" t="s">
        <v>89</v>
      </c>
      <c r="C4235" s="371">
        <v>2024</v>
      </c>
      <c r="D4235" s="371" t="s">
        <v>52</v>
      </c>
      <c r="E4235" s="371">
        <v>28</v>
      </c>
    </row>
    <row r="4236" spans="1:5">
      <c r="A4236" s="371">
        <v>25</v>
      </c>
      <c r="B4236" s="371" t="s">
        <v>90</v>
      </c>
      <c r="C4236" s="371">
        <v>2024</v>
      </c>
      <c r="D4236" s="371" t="s">
        <v>52</v>
      </c>
      <c r="E4236" s="371">
        <v>15</v>
      </c>
    </row>
    <row r="4237" spans="1:5">
      <c r="A4237" s="371">
        <v>27</v>
      </c>
      <c r="B4237" s="371" t="s">
        <v>91</v>
      </c>
      <c r="C4237" s="371">
        <v>2024</v>
      </c>
      <c r="D4237" s="371" t="s">
        <v>52</v>
      </c>
      <c r="E4237" s="371">
        <v>21</v>
      </c>
    </row>
    <row r="4238" spans="1:5">
      <c r="A4238" s="371">
        <v>41</v>
      </c>
      <c r="B4238" s="371" t="s">
        <v>92</v>
      </c>
      <c r="C4238" s="371">
        <v>2024</v>
      </c>
      <c r="D4238" s="371" t="s">
        <v>52</v>
      </c>
      <c r="E4238" s="371">
        <v>3</v>
      </c>
    </row>
    <row r="4239" spans="1:5">
      <c r="A4239" s="371">
        <v>44</v>
      </c>
      <c r="B4239" s="371" t="s">
        <v>93</v>
      </c>
      <c r="C4239" s="371">
        <v>2024</v>
      </c>
      <c r="D4239" s="371" t="s">
        <v>52</v>
      </c>
      <c r="E4239" s="371">
        <v>29</v>
      </c>
    </row>
    <row r="4240" spans="1:5">
      <c r="A4240" s="371">
        <v>47</v>
      </c>
      <c r="B4240" s="371" t="s">
        <v>94</v>
      </c>
      <c r="C4240" s="371">
        <v>2024</v>
      </c>
      <c r="D4240" s="371" t="s">
        <v>52</v>
      </c>
      <c r="E4240" s="371">
        <v>25</v>
      </c>
    </row>
    <row r="4241" spans="1:5">
      <c r="A4241" s="371">
        <v>50</v>
      </c>
      <c r="B4241" s="371" t="s">
        <v>95</v>
      </c>
      <c r="C4241" s="371">
        <v>2024</v>
      </c>
      <c r="D4241" s="371" t="s">
        <v>52</v>
      </c>
      <c r="E4241" s="371">
        <v>17</v>
      </c>
    </row>
    <row r="4242" spans="1:5">
      <c r="A4242" s="371">
        <v>52</v>
      </c>
      <c r="B4242" s="371" t="s">
        <v>96</v>
      </c>
      <c r="C4242" s="371">
        <v>2024</v>
      </c>
      <c r="D4242" s="371" t="s">
        <v>52</v>
      </c>
      <c r="E4242" s="371">
        <v>13</v>
      </c>
    </row>
    <row r="4243" spans="1:5">
      <c r="A4243" s="371">
        <v>54</v>
      </c>
      <c r="B4243" s="371" t="s">
        <v>97</v>
      </c>
      <c r="C4243" s="371">
        <v>2024</v>
      </c>
      <c r="D4243" s="371" t="s">
        <v>52</v>
      </c>
      <c r="E4243" s="371">
        <v>20</v>
      </c>
    </row>
    <row r="4244" spans="1:5">
      <c r="A4244" s="371">
        <v>63</v>
      </c>
      <c r="B4244" s="371" t="s">
        <v>98</v>
      </c>
      <c r="C4244" s="371">
        <v>2024</v>
      </c>
      <c r="D4244" s="371" t="s">
        <v>52</v>
      </c>
      <c r="E4244" s="371">
        <v>11</v>
      </c>
    </row>
    <row r="4245" spans="1:5">
      <c r="A4245" s="371">
        <v>66</v>
      </c>
      <c r="B4245" s="371" t="s">
        <v>99</v>
      </c>
      <c r="C4245" s="371">
        <v>2024</v>
      </c>
      <c r="D4245" s="371" t="s">
        <v>52</v>
      </c>
      <c r="E4245" s="371">
        <v>10</v>
      </c>
    </row>
    <row r="4246" spans="1:5">
      <c r="A4246" s="371">
        <v>68</v>
      </c>
      <c r="B4246" s="371" t="s">
        <v>100</v>
      </c>
      <c r="C4246" s="371">
        <v>2024</v>
      </c>
      <c r="D4246" s="371" t="s">
        <v>52</v>
      </c>
      <c r="E4246" s="371">
        <v>6</v>
      </c>
    </row>
    <row r="4247" spans="1:5">
      <c r="A4247" s="371">
        <v>70</v>
      </c>
      <c r="B4247" s="371" t="s">
        <v>101</v>
      </c>
      <c r="C4247" s="371">
        <v>2024</v>
      </c>
      <c r="D4247" s="371" t="s">
        <v>52</v>
      </c>
      <c r="E4247" s="371">
        <v>30</v>
      </c>
    </row>
    <row r="4248" spans="1:5">
      <c r="A4248" s="371">
        <v>73</v>
      </c>
      <c r="B4248" s="371" t="s">
        <v>102</v>
      </c>
      <c r="C4248" s="371">
        <v>2024</v>
      </c>
      <c r="D4248" s="371" t="s">
        <v>52</v>
      </c>
      <c r="E4248" s="371">
        <v>16</v>
      </c>
    </row>
    <row r="4249" spans="1:5">
      <c r="A4249" s="371">
        <v>76</v>
      </c>
      <c r="B4249" s="371" t="s">
        <v>103</v>
      </c>
      <c r="C4249" s="371">
        <v>2024</v>
      </c>
      <c r="D4249" s="371" t="s">
        <v>52</v>
      </c>
      <c r="E4249" s="371">
        <v>12</v>
      </c>
    </row>
    <row r="4250" spans="1:5">
      <c r="A4250" s="371">
        <v>81</v>
      </c>
      <c r="B4250" s="371" t="s">
        <v>104</v>
      </c>
      <c r="C4250" s="371">
        <v>2024</v>
      </c>
      <c r="D4250" s="371" t="s">
        <v>52</v>
      </c>
      <c r="E4250" s="371">
        <v>5</v>
      </c>
    </row>
    <row r="4251" spans="1:5">
      <c r="A4251" s="371">
        <v>85</v>
      </c>
      <c r="B4251" s="371" t="s">
        <v>105</v>
      </c>
      <c r="C4251" s="371">
        <v>2024</v>
      </c>
      <c r="D4251" s="371" t="s">
        <v>52</v>
      </c>
      <c r="E4251" s="371">
        <v>18</v>
      </c>
    </row>
    <row r="4252" spans="1:5">
      <c r="A4252" s="371">
        <v>86</v>
      </c>
      <c r="B4252" s="371" t="s">
        <v>106</v>
      </c>
      <c r="C4252" s="371">
        <v>2024</v>
      </c>
      <c r="D4252" s="371" t="s">
        <v>52</v>
      </c>
      <c r="E4252" s="371">
        <v>7</v>
      </c>
    </row>
    <row r="4253" spans="1:5">
      <c r="A4253" s="371">
        <v>88</v>
      </c>
      <c r="B4253" s="371" t="s">
        <v>107</v>
      </c>
      <c r="C4253" s="371">
        <v>2024</v>
      </c>
      <c r="D4253" s="371" t="s">
        <v>52</v>
      </c>
      <c r="E4253" s="371">
        <v>14</v>
      </c>
    </row>
    <row r="4254" spans="1:5">
      <c r="A4254" s="371">
        <v>91</v>
      </c>
      <c r="B4254" s="371" t="s">
        <v>108</v>
      </c>
      <c r="C4254" s="371">
        <v>2024</v>
      </c>
      <c r="D4254" s="371" t="s">
        <v>52</v>
      </c>
      <c r="E4254" s="371">
        <v>33</v>
      </c>
    </row>
    <row r="4255" spans="1:5">
      <c r="A4255" s="371">
        <v>94</v>
      </c>
      <c r="B4255" s="371" t="s">
        <v>109</v>
      </c>
      <c r="C4255" s="371">
        <v>2024</v>
      </c>
      <c r="D4255" s="371" t="s">
        <v>52</v>
      </c>
      <c r="E4255" s="371">
        <v>9</v>
      </c>
    </row>
    <row r="4256" spans="1:5">
      <c r="A4256" s="371">
        <v>95</v>
      </c>
      <c r="B4256" s="371" t="s">
        <v>110</v>
      </c>
      <c r="C4256" s="371">
        <v>2024</v>
      </c>
      <c r="D4256" s="371" t="s">
        <v>52</v>
      </c>
      <c r="E4256" s="371">
        <v>32</v>
      </c>
    </row>
    <row r="4257" spans="1:5">
      <c r="A4257" s="371">
        <v>97</v>
      </c>
      <c r="B4257" s="371" t="s">
        <v>111</v>
      </c>
      <c r="C4257" s="371">
        <v>2024</v>
      </c>
      <c r="D4257" s="371" t="s">
        <v>52</v>
      </c>
      <c r="E4257" s="371">
        <v>26</v>
      </c>
    </row>
    <row r="4258" spans="1:5">
      <c r="A4258" s="371">
        <v>99</v>
      </c>
      <c r="B4258" s="371" t="s">
        <v>112</v>
      </c>
      <c r="C4258" s="371">
        <v>2024</v>
      </c>
      <c r="D4258" s="371" t="s">
        <v>52</v>
      </c>
      <c r="E4258" s="371">
        <v>31</v>
      </c>
    </row>
    <row r="4259" spans="1:5">
      <c r="A4259" s="371">
        <v>5</v>
      </c>
      <c r="B4259" s="371" t="s">
        <v>79</v>
      </c>
      <c r="C4259" s="371">
        <v>2023</v>
      </c>
      <c r="D4259" s="371" t="s">
        <v>52</v>
      </c>
      <c r="E4259" s="371">
        <v>14</v>
      </c>
    </row>
    <row r="4260" spans="1:5">
      <c r="A4260" s="371">
        <v>8</v>
      </c>
      <c r="B4260" s="371" t="s">
        <v>81</v>
      </c>
      <c r="C4260" s="371">
        <v>2023</v>
      </c>
      <c r="D4260" s="371" t="s">
        <v>52</v>
      </c>
      <c r="E4260" s="371">
        <v>1</v>
      </c>
    </row>
    <row r="4261" spans="1:5">
      <c r="A4261" s="371">
        <v>11</v>
      </c>
      <c r="B4261" s="371" t="s">
        <v>82</v>
      </c>
      <c r="C4261" s="371">
        <v>2023</v>
      </c>
      <c r="D4261" s="371" t="s">
        <v>52</v>
      </c>
      <c r="E4261" s="371">
        <v>11</v>
      </c>
    </row>
    <row r="4262" spans="1:5">
      <c r="A4262" s="371">
        <v>13</v>
      </c>
      <c r="B4262" s="371" t="s">
        <v>83</v>
      </c>
      <c r="C4262" s="371">
        <v>2023</v>
      </c>
      <c r="D4262" s="371" t="s">
        <v>52</v>
      </c>
      <c r="E4262" s="371">
        <v>20</v>
      </c>
    </row>
    <row r="4263" spans="1:5">
      <c r="A4263" s="371">
        <v>15</v>
      </c>
      <c r="B4263" s="371" t="s">
        <v>84</v>
      </c>
      <c r="C4263" s="371">
        <v>2023</v>
      </c>
      <c r="D4263" s="371" t="s">
        <v>52</v>
      </c>
      <c r="E4263" s="371">
        <v>9</v>
      </c>
    </row>
    <row r="4264" spans="1:5">
      <c r="A4264" s="371">
        <v>17</v>
      </c>
      <c r="B4264" s="371" t="s">
        <v>85</v>
      </c>
      <c r="C4264" s="371">
        <v>2023</v>
      </c>
      <c r="D4264" s="371" t="s">
        <v>52</v>
      </c>
      <c r="E4264" s="371">
        <v>24</v>
      </c>
    </row>
    <row r="4265" spans="1:5">
      <c r="A4265" s="371">
        <v>18</v>
      </c>
      <c r="B4265" s="371" t="s">
        <v>86</v>
      </c>
      <c r="C4265" s="371">
        <v>2023</v>
      </c>
      <c r="D4265" s="371" t="s">
        <v>52</v>
      </c>
      <c r="E4265" s="371">
        <v>33</v>
      </c>
    </row>
    <row r="4266" spans="1:5">
      <c r="A4266" s="371">
        <v>19</v>
      </c>
      <c r="B4266" s="371" t="s">
        <v>87</v>
      </c>
      <c r="C4266" s="371">
        <v>2023</v>
      </c>
      <c r="D4266" s="371" t="s">
        <v>52</v>
      </c>
      <c r="E4266" s="371">
        <v>17</v>
      </c>
    </row>
    <row r="4267" spans="1:5">
      <c r="A4267" s="371">
        <v>20</v>
      </c>
      <c r="B4267" s="371" t="s">
        <v>88</v>
      </c>
      <c r="C4267" s="371">
        <v>2023</v>
      </c>
      <c r="D4267" s="371" t="s">
        <v>52</v>
      </c>
      <c r="E4267" s="371">
        <v>32</v>
      </c>
    </row>
    <row r="4268" spans="1:5">
      <c r="A4268" s="371">
        <v>23</v>
      </c>
      <c r="B4268" s="371" t="s">
        <v>89</v>
      </c>
      <c r="C4268" s="371">
        <v>2023</v>
      </c>
      <c r="D4268" s="371" t="s">
        <v>52</v>
      </c>
      <c r="E4268" s="371">
        <v>28</v>
      </c>
    </row>
    <row r="4269" spans="1:5">
      <c r="A4269" s="371">
        <v>25</v>
      </c>
      <c r="B4269" s="371" t="s">
        <v>90</v>
      </c>
      <c r="C4269" s="371">
        <v>2023</v>
      </c>
      <c r="D4269" s="371" t="s">
        <v>52</v>
      </c>
      <c r="E4269" s="371">
        <v>7</v>
      </c>
    </row>
    <row r="4270" spans="1:5">
      <c r="A4270" s="371">
        <v>27</v>
      </c>
      <c r="B4270" s="371" t="s">
        <v>91</v>
      </c>
      <c r="C4270" s="371">
        <v>2023</v>
      </c>
      <c r="D4270" s="371" t="s">
        <v>52</v>
      </c>
      <c r="E4270" s="371">
        <v>4</v>
      </c>
    </row>
    <row r="4271" spans="1:5">
      <c r="A4271" s="371">
        <v>41</v>
      </c>
      <c r="B4271" s="371" t="s">
        <v>92</v>
      </c>
      <c r="C4271" s="371">
        <v>2023</v>
      </c>
      <c r="D4271" s="371" t="s">
        <v>52</v>
      </c>
      <c r="E4271" s="371">
        <v>12</v>
      </c>
    </row>
    <row r="4272" spans="1:5">
      <c r="A4272" s="371">
        <v>44</v>
      </c>
      <c r="B4272" s="371" t="s">
        <v>93</v>
      </c>
      <c r="C4272" s="371">
        <v>2023</v>
      </c>
      <c r="D4272" s="371" t="s">
        <v>52</v>
      </c>
      <c r="E4272" s="371">
        <v>29</v>
      </c>
    </row>
    <row r="4273" spans="1:5">
      <c r="A4273" s="371">
        <v>47</v>
      </c>
      <c r="B4273" s="371" t="s">
        <v>94</v>
      </c>
      <c r="C4273" s="371">
        <v>2023</v>
      </c>
      <c r="D4273" s="371" t="s">
        <v>52</v>
      </c>
      <c r="E4273" s="371">
        <v>25</v>
      </c>
    </row>
    <row r="4274" spans="1:5">
      <c r="A4274" s="371">
        <v>50</v>
      </c>
      <c r="B4274" s="371" t="s">
        <v>95</v>
      </c>
      <c r="C4274" s="371">
        <v>2023</v>
      </c>
      <c r="D4274" s="371" t="s">
        <v>52</v>
      </c>
      <c r="E4274" s="371">
        <v>5</v>
      </c>
    </row>
    <row r="4275" spans="1:5">
      <c r="A4275" s="371">
        <v>52</v>
      </c>
      <c r="B4275" s="371" t="s">
        <v>96</v>
      </c>
      <c r="C4275" s="371">
        <v>2023</v>
      </c>
      <c r="D4275" s="371" t="s">
        <v>52</v>
      </c>
      <c r="E4275" s="371">
        <v>10</v>
      </c>
    </row>
    <row r="4276" spans="1:5">
      <c r="A4276" s="371">
        <v>54</v>
      </c>
      <c r="B4276" s="371" t="s">
        <v>97</v>
      </c>
      <c r="C4276" s="371">
        <v>2023</v>
      </c>
      <c r="D4276" s="371" t="s">
        <v>52</v>
      </c>
      <c r="E4276" s="371">
        <v>18</v>
      </c>
    </row>
    <row r="4277" spans="1:5">
      <c r="A4277" s="371">
        <v>63</v>
      </c>
      <c r="B4277" s="371" t="s">
        <v>98</v>
      </c>
      <c r="C4277" s="371">
        <v>2023</v>
      </c>
      <c r="D4277" s="371" t="s">
        <v>52</v>
      </c>
      <c r="E4277" s="371">
        <v>19</v>
      </c>
    </row>
    <row r="4278" spans="1:5">
      <c r="A4278" s="371">
        <v>66</v>
      </c>
      <c r="B4278" s="371" t="s">
        <v>99</v>
      </c>
      <c r="C4278" s="371">
        <v>2023</v>
      </c>
      <c r="D4278" s="371" t="s">
        <v>52</v>
      </c>
      <c r="E4278" s="371">
        <v>8</v>
      </c>
    </row>
    <row r="4279" spans="1:5">
      <c r="A4279" s="371">
        <v>68</v>
      </c>
      <c r="B4279" s="371" t="s">
        <v>100</v>
      </c>
      <c r="C4279" s="371">
        <v>2023</v>
      </c>
      <c r="D4279" s="371" t="s">
        <v>52</v>
      </c>
      <c r="E4279" s="371">
        <v>21</v>
      </c>
    </row>
    <row r="4280" spans="1:5">
      <c r="A4280" s="371">
        <v>70</v>
      </c>
      <c r="B4280" s="371" t="s">
        <v>101</v>
      </c>
      <c r="C4280" s="371">
        <v>2023</v>
      </c>
      <c r="D4280" s="371" t="s">
        <v>52</v>
      </c>
      <c r="E4280" s="371">
        <v>31</v>
      </c>
    </row>
    <row r="4281" spans="1:5">
      <c r="A4281" s="371">
        <v>73</v>
      </c>
      <c r="B4281" s="371" t="s">
        <v>102</v>
      </c>
      <c r="C4281" s="371">
        <v>2023</v>
      </c>
      <c r="D4281" s="371" t="s">
        <v>52</v>
      </c>
      <c r="E4281" s="371">
        <v>13</v>
      </c>
    </row>
    <row r="4282" spans="1:5">
      <c r="A4282" s="371">
        <v>76</v>
      </c>
      <c r="B4282" s="371" t="s">
        <v>103</v>
      </c>
      <c r="C4282" s="371">
        <v>2023</v>
      </c>
      <c r="D4282" s="371" t="s">
        <v>52</v>
      </c>
      <c r="E4282" s="371">
        <v>3</v>
      </c>
    </row>
    <row r="4283" spans="1:5">
      <c r="A4283" s="371">
        <v>81</v>
      </c>
      <c r="B4283" s="371" t="s">
        <v>104</v>
      </c>
      <c r="C4283" s="371">
        <v>2023</v>
      </c>
      <c r="D4283" s="371" t="s">
        <v>52</v>
      </c>
      <c r="E4283" s="371">
        <v>16</v>
      </c>
    </row>
    <row r="4284" spans="1:5">
      <c r="A4284" s="371">
        <v>85</v>
      </c>
      <c r="B4284" s="371" t="s">
        <v>105</v>
      </c>
      <c r="C4284" s="371">
        <v>2023</v>
      </c>
      <c r="D4284" s="371" t="s">
        <v>52</v>
      </c>
      <c r="E4284" s="371">
        <v>6</v>
      </c>
    </row>
    <row r="4285" spans="1:5">
      <c r="A4285" s="371">
        <v>86</v>
      </c>
      <c r="B4285" s="371" t="s">
        <v>106</v>
      </c>
      <c r="C4285" s="371">
        <v>2023</v>
      </c>
      <c r="D4285" s="371" t="s">
        <v>52</v>
      </c>
      <c r="E4285" s="371">
        <v>27</v>
      </c>
    </row>
    <row r="4286" spans="1:5">
      <c r="A4286" s="371">
        <v>88</v>
      </c>
      <c r="B4286" s="371" t="s">
        <v>107</v>
      </c>
      <c r="C4286" s="371">
        <v>2023</v>
      </c>
      <c r="D4286" s="371" t="s">
        <v>52</v>
      </c>
      <c r="E4286" s="371">
        <v>2</v>
      </c>
    </row>
    <row r="4287" spans="1:5">
      <c r="A4287" s="371">
        <v>91</v>
      </c>
      <c r="B4287" s="371" t="s">
        <v>108</v>
      </c>
      <c r="C4287" s="371">
        <v>2023</v>
      </c>
      <c r="D4287" s="371" t="s">
        <v>52</v>
      </c>
      <c r="E4287" s="371">
        <v>30</v>
      </c>
    </row>
    <row r="4288" spans="1:5">
      <c r="A4288" s="371">
        <v>94</v>
      </c>
      <c r="B4288" s="371" t="s">
        <v>109</v>
      </c>
      <c r="C4288" s="371">
        <v>2023</v>
      </c>
      <c r="D4288" s="371" t="s">
        <v>52</v>
      </c>
      <c r="E4288" s="371">
        <v>15</v>
      </c>
    </row>
    <row r="4289" spans="1:5">
      <c r="A4289" s="371">
        <v>95</v>
      </c>
      <c r="B4289" s="371" t="s">
        <v>110</v>
      </c>
      <c r="C4289" s="371">
        <v>2023</v>
      </c>
      <c r="D4289" s="371" t="s">
        <v>52</v>
      </c>
      <c r="E4289" s="371">
        <v>22</v>
      </c>
    </row>
    <row r="4290" spans="1:5">
      <c r="A4290" s="371">
        <v>97</v>
      </c>
      <c r="B4290" s="371" t="s">
        <v>111</v>
      </c>
      <c r="C4290" s="371">
        <v>2023</v>
      </c>
      <c r="D4290" s="371" t="s">
        <v>52</v>
      </c>
      <c r="E4290" s="371">
        <v>26</v>
      </c>
    </row>
    <row r="4291" spans="1:5">
      <c r="A4291" s="371">
        <v>99</v>
      </c>
      <c r="B4291" s="371" t="s">
        <v>112</v>
      </c>
      <c r="C4291" s="371">
        <v>2023</v>
      </c>
      <c r="D4291" s="371" t="s">
        <v>52</v>
      </c>
      <c r="E4291" s="371">
        <v>23</v>
      </c>
    </row>
    <row r="4292" spans="1:5">
      <c r="A4292" s="371">
        <v>5</v>
      </c>
      <c r="B4292" s="371" t="s">
        <v>79</v>
      </c>
      <c r="C4292" s="371">
        <v>2024</v>
      </c>
      <c r="D4292" s="371" t="s">
        <v>53</v>
      </c>
      <c r="E4292" s="371">
        <v>8</v>
      </c>
    </row>
    <row r="4293" spans="1:5">
      <c r="A4293" s="371">
        <v>8</v>
      </c>
      <c r="B4293" s="371" t="s">
        <v>81</v>
      </c>
      <c r="C4293" s="371">
        <v>2024</v>
      </c>
      <c r="D4293" s="371" t="s">
        <v>53</v>
      </c>
      <c r="E4293" s="371">
        <v>2</v>
      </c>
    </row>
    <row r="4294" spans="1:5">
      <c r="A4294" s="371">
        <v>11</v>
      </c>
      <c r="B4294" s="371" t="s">
        <v>82</v>
      </c>
      <c r="C4294" s="371">
        <v>2024</v>
      </c>
      <c r="D4294" s="371" t="s">
        <v>53</v>
      </c>
      <c r="E4294" s="371">
        <v>11</v>
      </c>
    </row>
    <row r="4295" spans="1:5">
      <c r="A4295" s="371">
        <v>13</v>
      </c>
      <c r="B4295" s="371" t="s">
        <v>83</v>
      </c>
      <c r="C4295" s="371">
        <v>2024</v>
      </c>
      <c r="D4295" s="371" t="s">
        <v>53</v>
      </c>
      <c r="E4295" s="371">
        <v>22</v>
      </c>
    </row>
    <row r="4296" spans="1:5">
      <c r="A4296" s="371">
        <v>15</v>
      </c>
      <c r="B4296" s="371" t="s">
        <v>84</v>
      </c>
      <c r="C4296" s="371">
        <v>2024</v>
      </c>
      <c r="D4296" s="371" t="s">
        <v>53</v>
      </c>
      <c r="E4296" s="371">
        <v>14</v>
      </c>
    </row>
    <row r="4297" spans="1:5">
      <c r="A4297" s="371">
        <v>17</v>
      </c>
      <c r="B4297" s="371" t="s">
        <v>85</v>
      </c>
      <c r="C4297" s="371">
        <v>2024</v>
      </c>
      <c r="D4297" s="371" t="s">
        <v>53</v>
      </c>
      <c r="E4297" s="371">
        <v>1</v>
      </c>
    </row>
    <row r="4298" spans="1:5">
      <c r="A4298" s="371">
        <v>18</v>
      </c>
      <c r="B4298" s="371" t="s">
        <v>86</v>
      </c>
      <c r="C4298" s="371">
        <v>2024</v>
      </c>
      <c r="D4298" s="371" t="s">
        <v>53</v>
      </c>
      <c r="E4298" s="371">
        <v>18</v>
      </c>
    </row>
    <row r="4299" spans="1:5">
      <c r="A4299" s="371">
        <v>19</v>
      </c>
      <c r="B4299" s="371" t="s">
        <v>87</v>
      </c>
      <c r="C4299" s="371">
        <v>2024</v>
      </c>
      <c r="D4299" s="371" t="s">
        <v>53</v>
      </c>
      <c r="E4299" s="371">
        <v>16</v>
      </c>
    </row>
    <row r="4300" spans="1:5">
      <c r="A4300" s="371">
        <v>20</v>
      </c>
      <c r="B4300" s="371" t="s">
        <v>88</v>
      </c>
      <c r="C4300" s="371">
        <v>2024</v>
      </c>
      <c r="D4300" s="371" t="s">
        <v>53</v>
      </c>
      <c r="E4300" s="371">
        <v>13</v>
      </c>
    </row>
    <row r="4301" spans="1:5">
      <c r="A4301" s="371">
        <v>23</v>
      </c>
      <c r="B4301" s="371" t="s">
        <v>89</v>
      </c>
      <c r="C4301" s="371">
        <v>2024</v>
      </c>
      <c r="D4301" s="371" t="s">
        <v>53</v>
      </c>
      <c r="E4301" s="371">
        <v>27</v>
      </c>
    </row>
    <row r="4302" spans="1:5">
      <c r="A4302" s="371">
        <v>25</v>
      </c>
      <c r="B4302" s="371" t="s">
        <v>90</v>
      </c>
      <c r="C4302" s="371">
        <v>2024</v>
      </c>
      <c r="D4302" s="371" t="s">
        <v>53</v>
      </c>
      <c r="E4302" s="371">
        <v>5</v>
      </c>
    </row>
    <row r="4303" spans="1:5">
      <c r="A4303" s="371">
        <v>27</v>
      </c>
      <c r="B4303" s="371" t="s">
        <v>91</v>
      </c>
      <c r="C4303" s="371">
        <v>2024</v>
      </c>
      <c r="D4303" s="371" t="s">
        <v>53</v>
      </c>
      <c r="E4303" s="371">
        <v>31</v>
      </c>
    </row>
    <row r="4304" spans="1:5">
      <c r="A4304" s="371">
        <v>41</v>
      </c>
      <c r="B4304" s="371" t="s">
        <v>92</v>
      </c>
      <c r="C4304" s="371">
        <v>2024</v>
      </c>
      <c r="D4304" s="371" t="s">
        <v>53</v>
      </c>
      <c r="E4304" s="371">
        <v>23</v>
      </c>
    </row>
    <row r="4305" spans="1:5">
      <c r="A4305" s="371">
        <v>44</v>
      </c>
      <c r="B4305" s="371" t="s">
        <v>93</v>
      </c>
      <c r="C4305" s="371">
        <v>2024</v>
      </c>
      <c r="D4305" s="371" t="s">
        <v>53</v>
      </c>
      <c r="E4305" s="371">
        <v>21</v>
      </c>
    </row>
    <row r="4306" spans="1:5">
      <c r="A4306" s="371">
        <v>47</v>
      </c>
      <c r="B4306" s="371" t="s">
        <v>94</v>
      </c>
      <c r="C4306" s="371">
        <v>2024</v>
      </c>
      <c r="D4306" s="371" t="s">
        <v>53</v>
      </c>
      <c r="E4306" s="371">
        <v>24</v>
      </c>
    </row>
    <row r="4307" spans="1:5">
      <c r="A4307" s="371">
        <v>50</v>
      </c>
      <c r="B4307" s="371" t="s">
        <v>95</v>
      </c>
      <c r="C4307" s="371">
        <v>2024</v>
      </c>
      <c r="D4307" s="371" t="s">
        <v>53</v>
      </c>
      <c r="E4307" s="371">
        <v>6</v>
      </c>
    </row>
    <row r="4308" spans="1:5">
      <c r="A4308" s="371">
        <v>52</v>
      </c>
      <c r="B4308" s="371" t="s">
        <v>96</v>
      </c>
      <c r="C4308" s="371">
        <v>2024</v>
      </c>
      <c r="D4308" s="371" t="s">
        <v>53</v>
      </c>
      <c r="E4308" s="371">
        <v>19</v>
      </c>
    </row>
    <row r="4309" spans="1:5">
      <c r="A4309" s="371">
        <v>54</v>
      </c>
      <c r="B4309" s="371" t="s">
        <v>97</v>
      </c>
      <c r="C4309" s="371">
        <v>2024</v>
      </c>
      <c r="D4309" s="371" t="s">
        <v>53</v>
      </c>
      <c r="E4309" s="371">
        <v>20</v>
      </c>
    </row>
    <row r="4310" spans="1:5">
      <c r="A4310" s="371">
        <v>63</v>
      </c>
      <c r="B4310" s="371" t="s">
        <v>98</v>
      </c>
      <c r="C4310" s="371">
        <v>2024</v>
      </c>
      <c r="D4310" s="371" t="s">
        <v>53</v>
      </c>
      <c r="E4310" s="371">
        <v>9</v>
      </c>
    </row>
    <row r="4311" spans="1:5">
      <c r="A4311" s="371">
        <v>66</v>
      </c>
      <c r="B4311" s="371" t="s">
        <v>99</v>
      </c>
      <c r="C4311" s="371">
        <v>2024</v>
      </c>
      <c r="D4311" s="371" t="s">
        <v>53</v>
      </c>
      <c r="E4311" s="371">
        <v>12</v>
      </c>
    </row>
    <row r="4312" spans="1:5">
      <c r="A4312" s="371">
        <v>68</v>
      </c>
      <c r="B4312" s="371" t="s">
        <v>100</v>
      </c>
      <c r="C4312" s="371">
        <v>2024</v>
      </c>
      <c r="D4312" s="371" t="s">
        <v>53</v>
      </c>
      <c r="E4312" s="371">
        <v>7</v>
      </c>
    </row>
    <row r="4313" spans="1:5">
      <c r="A4313" s="371">
        <v>70</v>
      </c>
      <c r="B4313" s="371" t="s">
        <v>101</v>
      </c>
      <c r="C4313" s="371">
        <v>2024</v>
      </c>
      <c r="D4313" s="371" t="s">
        <v>53</v>
      </c>
      <c r="E4313" s="371">
        <v>32</v>
      </c>
    </row>
    <row r="4314" spans="1:5">
      <c r="A4314" s="371">
        <v>73</v>
      </c>
      <c r="B4314" s="371" t="s">
        <v>102</v>
      </c>
      <c r="C4314" s="371">
        <v>2024</v>
      </c>
      <c r="D4314" s="371" t="s">
        <v>53</v>
      </c>
      <c r="E4314" s="371">
        <v>4</v>
      </c>
    </row>
    <row r="4315" spans="1:5">
      <c r="A4315" s="371">
        <v>76</v>
      </c>
      <c r="B4315" s="371" t="s">
        <v>103</v>
      </c>
      <c r="C4315" s="371">
        <v>2024</v>
      </c>
      <c r="D4315" s="371" t="s">
        <v>53</v>
      </c>
      <c r="E4315" s="371">
        <v>3</v>
      </c>
    </row>
    <row r="4316" spans="1:5">
      <c r="A4316" s="371">
        <v>81</v>
      </c>
      <c r="B4316" s="371" t="s">
        <v>104</v>
      </c>
      <c r="C4316" s="371">
        <v>2024</v>
      </c>
      <c r="D4316" s="371" t="s">
        <v>53</v>
      </c>
      <c r="E4316" s="371">
        <v>28</v>
      </c>
    </row>
    <row r="4317" spans="1:5">
      <c r="A4317" s="371">
        <v>85</v>
      </c>
      <c r="B4317" s="371" t="s">
        <v>105</v>
      </c>
      <c r="C4317" s="371">
        <v>2024</v>
      </c>
      <c r="D4317" s="371" t="s">
        <v>53</v>
      </c>
      <c r="E4317" s="371">
        <v>17</v>
      </c>
    </row>
    <row r="4318" spans="1:5">
      <c r="A4318" s="371">
        <v>86</v>
      </c>
      <c r="B4318" s="371" t="s">
        <v>106</v>
      </c>
      <c r="C4318" s="371">
        <v>2024</v>
      </c>
      <c r="D4318" s="371" t="s">
        <v>53</v>
      </c>
      <c r="E4318" s="371">
        <v>33</v>
      </c>
    </row>
    <row r="4319" spans="1:5">
      <c r="A4319" s="371">
        <v>88</v>
      </c>
      <c r="B4319" s="371" t="s">
        <v>107</v>
      </c>
      <c r="C4319" s="371">
        <v>2024</v>
      </c>
      <c r="D4319" s="371" t="s">
        <v>53</v>
      </c>
      <c r="E4319" s="371">
        <v>29</v>
      </c>
    </row>
    <row r="4320" spans="1:5">
      <c r="A4320" s="371">
        <v>91</v>
      </c>
      <c r="B4320" s="371" t="s">
        <v>108</v>
      </c>
      <c r="C4320" s="371">
        <v>2024</v>
      </c>
      <c r="D4320" s="371" t="s">
        <v>53</v>
      </c>
      <c r="E4320" s="371">
        <v>26</v>
      </c>
    </row>
    <row r="4321" spans="1:5">
      <c r="A4321" s="371">
        <v>94</v>
      </c>
      <c r="B4321" s="371" t="s">
        <v>109</v>
      </c>
      <c r="C4321" s="371">
        <v>2024</v>
      </c>
      <c r="D4321" s="371" t="s">
        <v>53</v>
      </c>
      <c r="E4321" s="371">
        <v>15</v>
      </c>
    </row>
    <row r="4322" spans="1:5">
      <c r="A4322" s="371">
        <v>95</v>
      </c>
      <c r="B4322" s="371" t="s">
        <v>110</v>
      </c>
      <c r="C4322" s="371">
        <v>2024</v>
      </c>
      <c r="D4322" s="371" t="s">
        <v>53</v>
      </c>
      <c r="E4322" s="371">
        <v>25</v>
      </c>
    </row>
    <row r="4323" spans="1:5">
      <c r="A4323" s="371">
        <v>97</v>
      </c>
      <c r="B4323" s="371" t="s">
        <v>111</v>
      </c>
      <c r="C4323" s="371">
        <v>2024</v>
      </c>
      <c r="D4323" s="371" t="s">
        <v>53</v>
      </c>
      <c r="E4323" s="371">
        <v>10</v>
      </c>
    </row>
    <row r="4324" spans="1:5">
      <c r="A4324" s="371">
        <v>99</v>
      </c>
      <c r="B4324" s="371" t="s">
        <v>112</v>
      </c>
      <c r="C4324" s="371">
        <v>2024</v>
      </c>
      <c r="D4324" s="371" t="s">
        <v>53</v>
      </c>
      <c r="E4324" s="371">
        <v>30</v>
      </c>
    </row>
    <row r="4325" spans="1:5">
      <c r="A4325" s="371">
        <v>5</v>
      </c>
      <c r="B4325" s="371" t="s">
        <v>79</v>
      </c>
      <c r="C4325" s="371">
        <v>2023</v>
      </c>
      <c r="D4325" s="371" t="s">
        <v>53</v>
      </c>
      <c r="E4325" s="371">
        <v>12</v>
      </c>
    </row>
    <row r="4326" spans="1:5">
      <c r="A4326" s="371">
        <v>8</v>
      </c>
      <c r="B4326" s="371" t="s">
        <v>81</v>
      </c>
      <c r="C4326" s="371">
        <v>2023</v>
      </c>
      <c r="D4326" s="371" t="s">
        <v>53</v>
      </c>
      <c r="E4326" s="371">
        <v>5</v>
      </c>
    </row>
    <row r="4327" spans="1:5">
      <c r="A4327" s="371">
        <v>11</v>
      </c>
      <c r="B4327" s="371" t="s">
        <v>82</v>
      </c>
      <c r="C4327" s="371">
        <v>2023</v>
      </c>
      <c r="D4327" s="371" t="s">
        <v>53</v>
      </c>
      <c r="E4327" s="371">
        <v>2</v>
      </c>
    </row>
    <row r="4328" spans="1:5">
      <c r="A4328" s="371">
        <v>13</v>
      </c>
      <c r="B4328" s="371" t="s">
        <v>83</v>
      </c>
      <c r="C4328" s="371">
        <v>2023</v>
      </c>
      <c r="D4328" s="371" t="s">
        <v>53</v>
      </c>
      <c r="E4328" s="371">
        <v>10</v>
      </c>
    </row>
    <row r="4329" spans="1:5">
      <c r="A4329" s="371">
        <v>15</v>
      </c>
      <c r="B4329" s="371" t="s">
        <v>84</v>
      </c>
      <c r="C4329" s="371">
        <v>2023</v>
      </c>
      <c r="D4329" s="371" t="s">
        <v>53</v>
      </c>
      <c r="E4329" s="371">
        <v>13</v>
      </c>
    </row>
    <row r="4330" spans="1:5">
      <c r="A4330" s="371">
        <v>17</v>
      </c>
      <c r="B4330" s="371" t="s">
        <v>85</v>
      </c>
      <c r="C4330" s="371">
        <v>2023</v>
      </c>
      <c r="D4330" s="371" t="s">
        <v>53</v>
      </c>
      <c r="E4330" s="371">
        <v>6</v>
      </c>
    </row>
    <row r="4331" spans="1:5">
      <c r="A4331" s="371">
        <v>18</v>
      </c>
      <c r="B4331" s="371" t="s">
        <v>86</v>
      </c>
      <c r="C4331" s="371">
        <v>2023</v>
      </c>
      <c r="D4331" s="371" t="s">
        <v>53</v>
      </c>
      <c r="E4331" s="371">
        <v>11</v>
      </c>
    </row>
    <row r="4332" spans="1:5">
      <c r="A4332" s="371">
        <v>19</v>
      </c>
      <c r="B4332" s="371" t="s">
        <v>87</v>
      </c>
      <c r="C4332" s="371">
        <v>2023</v>
      </c>
      <c r="D4332" s="371" t="s">
        <v>53</v>
      </c>
      <c r="E4332" s="371">
        <v>14</v>
      </c>
    </row>
    <row r="4333" spans="1:5">
      <c r="A4333" s="371">
        <v>20</v>
      </c>
      <c r="B4333" s="371" t="s">
        <v>88</v>
      </c>
      <c r="C4333" s="371">
        <v>2023</v>
      </c>
      <c r="D4333" s="371" t="s">
        <v>53</v>
      </c>
      <c r="E4333" s="371">
        <v>20</v>
      </c>
    </row>
    <row r="4334" spans="1:5">
      <c r="A4334" s="371">
        <v>23</v>
      </c>
      <c r="B4334" s="371" t="s">
        <v>89</v>
      </c>
      <c r="C4334" s="371">
        <v>2023</v>
      </c>
      <c r="D4334" s="371" t="s">
        <v>53</v>
      </c>
      <c r="E4334" s="371">
        <v>15</v>
      </c>
    </row>
    <row r="4335" spans="1:5">
      <c r="A4335" s="371">
        <v>25</v>
      </c>
      <c r="B4335" s="371" t="s">
        <v>90</v>
      </c>
      <c r="C4335" s="371">
        <v>2023</v>
      </c>
      <c r="D4335" s="371" t="s">
        <v>53</v>
      </c>
      <c r="E4335" s="371">
        <v>1</v>
      </c>
    </row>
    <row r="4336" spans="1:5">
      <c r="A4336" s="371">
        <v>27</v>
      </c>
      <c r="B4336" s="371" t="s">
        <v>91</v>
      </c>
      <c r="C4336" s="371">
        <v>2023</v>
      </c>
      <c r="D4336" s="371" t="s">
        <v>53</v>
      </c>
      <c r="E4336" s="371">
        <v>30</v>
      </c>
    </row>
    <row r="4337" spans="1:5">
      <c r="A4337" s="371">
        <v>41</v>
      </c>
      <c r="B4337" s="371" t="s">
        <v>92</v>
      </c>
      <c r="C4337" s="371">
        <v>2023</v>
      </c>
      <c r="D4337" s="371" t="s">
        <v>53</v>
      </c>
      <c r="E4337" s="371">
        <v>19</v>
      </c>
    </row>
    <row r="4338" spans="1:5">
      <c r="A4338" s="371">
        <v>44</v>
      </c>
      <c r="B4338" s="371" t="s">
        <v>93</v>
      </c>
      <c r="C4338" s="371">
        <v>2023</v>
      </c>
      <c r="D4338" s="371" t="s">
        <v>53</v>
      </c>
      <c r="E4338" s="371">
        <v>27</v>
      </c>
    </row>
    <row r="4339" spans="1:5">
      <c r="A4339" s="371">
        <v>47</v>
      </c>
      <c r="B4339" s="371" t="s">
        <v>94</v>
      </c>
      <c r="C4339" s="371">
        <v>2023</v>
      </c>
      <c r="D4339" s="371" t="s">
        <v>53</v>
      </c>
      <c r="E4339" s="371">
        <v>29</v>
      </c>
    </row>
    <row r="4340" spans="1:5">
      <c r="A4340" s="371">
        <v>50</v>
      </c>
      <c r="B4340" s="371" t="s">
        <v>95</v>
      </c>
      <c r="C4340" s="371">
        <v>2023</v>
      </c>
      <c r="D4340" s="371" t="s">
        <v>53</v>
      </c>
      <c r="E4340" s="371">
        <v>18</v>
      </c>
    </row>
    <row r="4341" spans="1:5">
      <c r="A4341" s="371">
        <v>52</v>
      </c>
      <c r="B4341" s="371" t="s">
        <v>96</v>
      </c>
      <c r="C4341" s="371">
        <v>2023</v>
      </c>
      <c r="D4341" s="371" t="s">
        <v>53</v>
      </c>
      <c r="E4341" s="371">
        <v>21</v>
      </c>
    </row>
    <row r="4342" spans="1:5">
      <c r="A4342" s="371">
        <v>54</v>
      </c>
      <c r="B4342" s="371" t="s">
        <v>97</v>
      </c>
      <c r="C4342" s="371">
        <v>2023</v>
      </c>
      <c r="D4342" s="371" t="s">
        <v>53</v>
      </c>
      <c r="E4342" s="371">
        <v>16</v>
      </c>
    </row>
    <row r="4343" spans="1:5">
      <c r="A4343" s="371">
        <v>63</v>
      </c>
      <c r="B4343" s="371" t="s">
        <v>98</v>
      </c>
      <c r="C4343" s="371">
        <v>2023</v>
      </c>
      <c r="D4343" s="371" t="s">
        <v>53</v>
      </c>
      <c r="E4343" s="371">
        <v>3</v>
      </c>
    </row>
    <row r="4344" spans="1:5">
      <c r="A4344" s="371">
        <v>66</v>
      </c>
      <c r="B4344" s="371" t="s">
        <v>99</v>
      </c>
      <c r="C4344" s="371">
        <v>2023</v>
      </c>
      <c r="D4344" s="371" t="s">
        <v>53</v>
      </c>
      <c r="E4344" s="371">
        <v>8</v>
      </c>
    </row>
    <row r="4345" spans="1:5">
      <c r="A4345" s="371">
        <v>68</v>
      </c>
      <c r="B4345" s="371" t="s">
        <v>100</v>
      </c>
      <c r="C4345" s="371">
        <v>2023</v>
      </c>
      <c r="D4345" s="371" t="s">
        <v>53</v>
      </c>
      <c r="E4345" s="371">
        <v>7</v>
      </c>
    </row>
    <row r="4346" spans="1:5">
      <c r="A4346" s="371">
        <v>70</v>
      </c>
      <c r="B4346" s="371" t="s">
        <v>101</v>
      </c>
      <c r="C4346" s="371">
        <v>2023</v>
      </c>
      <c r="D4346" s="371" t="s">
        <v>53</v>
      </c>
      <c r="E4346" s="371">
        <v>24</v>
      </c>
    </row>
    <row r="4347" spans="1:5">
      <c r="A4347" s="371">
        <v>73</v>
      </c>
      <c r="B4347" s="371" t="s">
        <v>102</v>
      </c>
      <c r="C4347" s="371">
        <v>2023</v>
      </c>
      <c r="D4347" s="371" t="s">
        <v>53</v>
      </c>
      <c r="E4347" s="371">
        <v>9</v>
      </c>
    </row>
    <row r="4348" spans="1:5">
      <c r="A4348" s="371">
        <v>76</v>
      </c>
      <c r="B4348" s="371" t="s">
        <v>103</v>
      </c>
      <c r="C4348" s="371">
        <v>2023</v>
      </c>
      <c r="D4348" s="371" t="s">
        <v>53</v>
      </c>
      <c r="E4348" s="371">
        <v>4</v>
      </c>
    </row>
    <row r="4349" spans="1:5">
      <c r="A4349" s="371">
        <v>81</v>
      </c>
      <c r="B4349" s="371" t="s">
        <v>104</v>
      </c>
      <c r="C4349" s="371">
        <v>2023</v>
      </c>
      <c r="D4349" s="371" t="s">
        <v>53</v>
      </c>
      <c r="E4349" s="371">
        <v>32</v>
      </c>
    </row>
    <row r="4350" spans="1:5">
      <c r="A4350" s="371">
        <v>85</v>
      </c>
      <c r="B4350" s="371" t="s">
        <v>105</v>
      </c>
      <c r="C4350" s="371">
        <v>2023</v>
      </c>
      <c r="D4350" s="371" t="s">
        <v>53</v>
      </c>
      <c r="E4350" s="371">
        <v>23</v>
      </c>
    </row>
    <row r="4351" spans="1:5">
      <c r="A4351" s="371">
        <v>86</v>
      </c>
      <c r="B4351" s="371" t="s">
        <v>106</v>
      </c>
      <c r="C4351" s="371">
        <v>2023</v>
      </c>
      <c r="D4351" s="371" t="s">
        <v>53</v>
      </c>
      <c r="E4351" s="371">
        <v>26</v>
      </c>
    </row>
    <row r="4352" spans="1:5">
      <c r="A4352" s="371">
        <v>88</v>
      </c>
      <c r="B4352" s="371" t="s">
        <v>107</v>
      </c>
      <c r="C4352" s="371">
        <v>2023</v>
      </c>
      <c r="D4352" s="371" t="s">
        <v>53</v>
      </c>
      <c r="E4352" s="371">
        <v>17</v>
      </c>
    </row>
    <row r="4353" spans="1:5">
      <c r="A4353" s="371">
        <v>91</v>
      </c>
      <c r="B4353" s="371" t="s">
        <v>108</v>
      </c>
      <c r="C4353" s="371">
        <v>2023</v>
      </c>
      <c r="D4353" s="371" t="s">
        <v>53</v>
      </c>
      <c r="E4353" s="371">
        <v>22</v>
      </c>
    </row>
    <row r="4354" spans="1:5">
      <c r="A4354" s="371">
        <v>94</v>
      </c>
      <c r="B4354" s="371" t="s">
        <v>109</v>
      </c>
      <c r="C4354" s="371">
        <v>2023</v>
      </c>
      <c r="D4354" s="371" t="s">
        <v>53</v>
      </c>
      <c r="E4354" s="371">
        <v>28</v>
      </c>
    </row>
    <row r="4355" spans="1:5">
      <c r="A4355" s="371">
        <v>95</v>
      </c>
      <c r="B4355" s="371" t="s">
        <v>110</v>
      </c>
      <c r="C4355" s="371">
        <v>2023</v>
      </c>
      <c r="D4355" s="371" t="s">
        <v>53</v>
      </c>
      <c r="E4355" s="371">
        <v>33</v>
      </c>
    </row>
    <row r="4356" spans="1:5">
      <c r="A4356" s="371">
        <v>97</v>
      </c>
      <c r="B4356" s="371" t="s">
        <v>111</v>
      </c>
      <c r="C4356" s="371">
        <v>2023</v>
      </c>
      <c r="D4356" s="371" t="s">
        <v>53</v>
      </c>
      <c r="E4356" s="371">
        <v>31</v>
      </c>
    </row>
    <row r="4357" spans="1:5">
      <c r="A4357" s="371">
        <v>99</v>
      </c>
      <c r="B4357" s="371" t="s">
        <v>112</v>
      </c>
      <c r="C4357" s="371">
        <v>2023</v>
      </c>
      <c r="D4357" s="371" t="s">
        <v>53</v>
      </c>
      <c r="E4357" s="371">
        <v>25</v>
      </c>
    </row>
    <row r="4358" spans="1:5">
      <c r="A4358" s="371">
        <v>5</v>
      </c>
      <c r="B4358" s="371" t="s">
        <v>79</v>
      </c>
      <c r="C4358" s="371">
        <v>2024</v>
      </c>
      <c r="D4358" s="371" t="s">
        <v>54</v>
      </c>
      <c r="E4358" s="371">
        <v>24</v>
      </c>
    </row>
    <row r="4359" spans="1:5">
      <c r="A4359" s="371">
        <v>8</v>
      </c>
      <c r="B4359" s="371" t="s">
        <v>81</v>
      </c>
      <c r="C4359" s="371">
        <v>2024</v>
      </c>
      <c r="D4359" s="371" t="s">
        <v>54</v>
      </c>
      <c r="E4359" s="371">
        <v>25</v>
      </c>
    </row>
    <row r="4360" spans="1:5">
      <c r="A4360" s="371">
        <v>11</v>
      </c>
      <c r="B4360" s="371" t="s">
        <v>82</v>
      </c>
      <c r="C4360" s="371">
        <v>2024</v>
      </c>
      <c r="D4360" s="371" t="s">
        <v>54</v>
      </c>
      <c r="E4360" s="371">
        <v>4</v>
      </c>
    </row>
    <row r="4361" spans="1:5">
      <c r="A4361" s="371">
        <v>13</v>
      </c>
      <c r="B4361" s="371" t="s">
        <v>83</v>
      </c>
      <c r="C4361" s="371">
        <v>2024</v>
      </c>
      <c r="D4361" s="371" t="s">
        <v>54</v>
      </c>
      <c r="E4361" s="371">
        <v>17</v>
      </c>
    </row>
    <row r="4362" spans="1:5">
      <c r="A4362" s="371">
        <v>15</v>
      </c>
      <c r="B4362" s="371" t="s">
        <v>84</v>
      </c>
      <c r="C4362" s="371">
        <v>2024</v>
      </c>
      <c r="D4362" s="371" t="s">
        <v>54</v>
      </c>
      <c r="E4362" s="371">
        <v>9</v>
      </c>
    </row>
    <row r="4363" spans="1:5">
      <c r="A4363" s="371">
        <v>17</v>
      </c>
      <c r="B4363" s="371" t="s">
        <v>85</v>
      </c>
      <c r="C4363" s="371">
        <v>2024</v>
      </c>
      <c r="D4363" s="371" t="s">
        <v>54</v>
      </c>
      <c r="E4363" s="371">
        <v>7</v>
      </c>
    </row>
    <row r="4364" spans="1:5">
      <c r="A4364" s="371">
        <v>18</v>
      </c>
      <c r="B4364" s="371" t="s">
        <v>86</v>
      </c>
      <c r="C4364" s="371">
        <v>2024</v>
      </c>
      <c r="D4364" s="371" t="s">
        <v>54</v>
      </c>
      <c r="E4364" s="371">
        <v>27</v>
      </c>
    </row>
    <row r="4365" spans="1:5">
      <c r="A4365" s="371">
        <v>19</v>
      </c>
      <c r="B4365" s="371" t="s">
        <v>87</v>
      </c>
      <c r="C4365" s="371">
        <v>2024</v>
      </c>
      <c r="D4365" s="371" t="s">
        <v>54</v>
      </c>
      <c r="E4365" s="371">
        <v>5</v>
      </c>
    </row>
    <row r="4366" spans="1:5">
      <c r="A4366" s="371">
        <v>20</v>
      </c>
      <c r="B4366" s="371" t="s">
        <v>88</v>
      </c>
      <c r="C4366" s="371">
        <v>2024</v>
      </c>
      <c r="D4366" s="371" t="s">
        <v>54</v>
      </c>
      <c r="E4366" s="371">
        <v>12</v>
      </c>
    </row>
    <row r="4367" spans="1:5">
      <c r="A4367" s="371">
        <v>23</v>
      </c>
      <c r="B4367" s="371" t="s">
        <v>89</v>
      </c>
      <c r="C4367" s="371">
        <v>2024</v>
      </c>
      <c r="D4367" s="371" t="s">
        <v>54</v>
      </c>
      <c r="E4367" s="371">
        <v>14</v>
      </c>
    </row>
    <row r="4368" spans="1:5">
      <c r="A4368" s="371">
        <v>25</v>
      </c>
      <c r="B4368" s="371" t="s">
        <v>90</v>
      </c>
      <c r="C4368" s="371">
        <v>2024</v>
      </c>
      <c r="D4368" s="371" t="s">
        <v>54</v>
      </c>
      <c r="E4368" s="371">
        <v>18</v>
      </c>
    </row>
    <row r="4369" spans="1:5">
      <c r="A4369" s="371">
        <v>27</v>
      </c>
      <c r="B4369" s="371" t="s">
        <v>91</v>
      </c>
      <c r="C4369" s="371">
        <v>2024</v>
      </c>
      <c r="D4369" s="371" t="s">
        <v>54</v>
      </c>
      <c r="E4369" s="371">
        <v>28</v>
      </c>
    </row>
    <row r="4370" spans="1:5">
      <c r="A4370" s="371">
        <v>41</v>
      </c>
      <c r="B4370" s="371" t="s">
        <v>92</v>
      </c>
      <c r="C4370" s="371">
        <v>2024</v>
      </c>
      <c r="D4370" s="371" t="s">
        <v>54</v>
      </c>
      <c r="E4370" s="371">
        <v>6</v>
      </c>
    </row>
    <row r="4371" spans="1:5">
      <c r="A4371" s="371">
        <v>44</v>
      </c>
      <c r="B4371" s="371" t="s">
        <v>93</v>
      </c>
      <c r="C4371" s="371">
        <v>2024</v>
      </c>
      <c r="D4371" s="371" t="s">
        <v>54</v>
      </c>
      <c r="E4371" s="371">
        <v>30</v>
      </c>
    </row>
    <row r="4372" spans="1:5">
      <c r="A4372" s="371">
        <v>47</v>
      </c>
      <c r="B4372" s="371" t="s">
        <v>94</v>
      </c>
      <c r="C4372" s="371">
        <v>2024</v>
      </c>
      <c r="D4372" s="371" t="s">
        <v>54</v>
      </c>
      <c r="E4372" s="371">
        <v>16</v>
      </c>
    </row>
    <row r="4373" spans="1:5">
      <c r="A4373" s="371">
        <v>50</v>
      </c>
      <c r="B4373" s="371" t="s">
        <v>95</v>
      </c>
      <c r="C4373" s="371">
        <v>2024</v>
      </c>
      <c r="D4373" s="371" t="s">
        <v>54</v>
      </c>
      <c r="E4373" s="371">
        <v>23</v>
      </c>
    </row>
    <row r="4374" spans="1:5">
      <c r="A4374" s="371">
        <v>52</v>
      </c>
      <c r="B4374" s="371" t="s">
        <v>96</v>
      </c>
      <c r="C4374" s="371">
        <v>2024</v>
      </c>
      <c r="D4374" s="371" t="s">
        <v>54</v>
      </c>
      <c r="E4374" s="371">
        <v>19</v>
      </c>
    </row>
    <row r="4375" spans="1:5">
      <c r="A4375" s="371">
        <v>54</v>
      </c>
      <c r="B4375" s="371" t="s">
        <v>97</v>
      </c>
      <c r="C4375" s="371">
        <v>2024</v>
      </c>
      <c r="D4375" s="371" t="s">
        <v>54</v>
      </c>
      <c r="E4375" s="371">
        <v>13</v>
      </c>
    </row>
    <row r="4376" spans="1:5">
      <c r="A4376" s="371">
        <v>63</v>
      </c>
      <c r="B4376" s="371" t="s">
        <v>98</v>
      </c>
      <c r="C4376" s="371">
        <v>2024</v>
      </c>
      <c r="D4376" s="371" t="s">
        <v>54</v>
      </c>
      <c r="E4376" s="371">
        <v>10</v>
      </c>
    </row>
    <row r="4377" spans="1:5">
      <c r="A4377" s="371">
        <v>66</v>
      </c>
      <c r="B4377" s="371" t="s">
        <v>99</v>
      </c>
      <c r="C4377" s="371">
        <v>2024</v>
      </c>
      <c r="D4377" s="371" t="s">
        <v>54</v>
      </c>
      <c r="E4377" s="371">
        <v>11</v>
      </c>
    </row>
    <row r="4378" spans="1:5">
      <c r="A4378" s="371">
        <v>68</v>
      </c>
      <c r="B4378" s="371" t="s">
        <v>100</v>
      </c>
      <c r="C4378" s="371">
        <v>2024</v>
      </c>
      <c r="D4378" s="371" t="s">
        <v>54</v>
      </c>
      <c r="E4378" s="371">
        <v>20</v>
      </c>
    </row>
    <row r="4379" spans="1:5">
      <c r="A4379" s="371">
        <v>70</v>
      </c>
      <c r="B4379" s="371" t="s">
        <v>101</v>
      </c>
      <c r="C4379" s="371">
        <v>2024</v>
      </c>
      <c r="D4379" s="371" t="s">
        <v>54</v>
      </c>
      <c r="E4379" s="371">
        <v>33</v>
      </c>
    </row>
    <row r="4380" spans="1:5">
      <c r="A4380" s="371">
        <v>73</v>
      </c>
      <c r="B4380" s="371" t="s">
        <v>102</v>
      </c>
      <c r="C4380" s="371">
        <v>2024</v>
      </c>
      <c r="D4380" s="371" t="s">
        <v>54</v>
      </c>
      <c r="E4380" s="371">
        <v>2</v>
      </c>
    </row>
    <row r="4381" spans="1:5">
      <c r="A4381" s="371">
        <v>76</v>
      </c>
      <c r="B4381" s="371" t="s">
        <v>103</v>
      </c>
      <c r="C4381" s="371">
        <v>2024</v>
      </c>
      <c r="D4381" s="371" t="s">
        <v>54</v>
      </c>
      <c r="E4381" s="371">
        <v>1</v>
      </c>
    </row>
    <row r="4382" spans="1:5">
      <c r="A4382" s="371">
        <v>81</v>
      </c>
      <c r="B4382" s="371" t="s">
        <v>104</v>
      </c>
      <c r="C4382" s="371">
        <v>2024</v>
      </c>
      <c r="D4382" s="371" t="s">
        <v>54</v>
      </c>
      <c r="E4382" s="371">
        <v>29</v>
      </c>
    </row>
    <row r="4383" spans="1:5">
      <c r="A4383" s="371">
        <v>85</v>
      </c>
      <c r="B4383" s="371" t="s">
        <v>105</v>
      </c>
      <c r="C4383" s="371">
        <v>2024</v>
      </c>
      <c r="D4383" s="371" t="s">
        <v>54</v>
      </c>
      <c r="E4383" s="371">
        <v>26</v>
      </c>
    </row>
    <row r="4384" spans="1:5">
      <c r="A4384" s="371">
        <v>86</v>
      </c>
      <c r="B4384" s="371" t="s">
        <v>106</v>
      </c>
      <c r="C4384" s="371">
        <v>2024</v>
      </c>
      <c r="D4384" s="371" t="s">
        <v>54</v>
      </c>
      <c r="E4384" s="371">
        <v>32</v>
      </c>
    </row>
    <row r="4385" spans="1:5">
      <c r="A4385" s="371">
        <v>88</v>
      </c>
      <c r="B4385" s="371" t="s">
        <v>107</v>
      </c>
      <c r="C4385" s="371">
        <v>2024</v>
      </c>
      <c r="D4385" s="371" t="s">
        <v>54</v>
      </c>
      <c r="E4385" s="371">
        <v>8</v>
      </c>
    </row>
    <row r="4386" spans="1:5">
      <c r="A4386" s="371">
        <v>91</v>
      </c>
      <c r="B4386" s="371" t="s">
        <v>108</v>
      </c>
      <c r="C4386" s="371">
        <v>2024</v>
      </c>
      <c r="D4386" s="371" t="s">
        <v>54</v>
      </c>
      <c r="E4386" s="371">
        <v>22</v>
      </c>
    </row>
    <row r="4387" spans="1:5">
      <c r="A4387" s="371">
        <v>94</v>
      </c>
      <c r="B4387" s="371" t="s">
        <v>109</v>
      </c>
      <c r="C4387" s="371">
        <v>2024</v>
      </c>
      <c r="D4387" s="371" t="s">
        <v>54</v>
      </c>
      <c r="E4387" s="371">
        <v>31</v>
      </c>
    </row>
    <row r="4388" spans="1:5">
      <c r="A4388" s="371">
        <v>95</v>
      </c>
      <c r="B4388" s="371" t="s">
        <v>110</v>
      </c>
      <c r="C4388" s="371">
        <v>2024</v>
      </c>
      <c r="D4388" s="371" t="s">
        <v>54</v>
      </c>
      <c r="E4388" s="371">
        <v>21</v>
      </c>
    </row>
    <row r="4389" spans="1:5">
      <c r="A4389" s="371">
        <v>97</v>
      </c>
      <c r="B4389" s="371" t="s">
        <v>111</v>
      </c>
      <c r="C4389" s="371">
        <v>2024</v>
      </c>
      <c r="D4389" s="371" t="s">
        <v>54</v>
      </c>
      <c r="E4389" s="371">
        <v>3</v>
      </c>
    </row>
    <row r="4390" spans="1:5">
      <c r="A4390" s="371">
        <v>99</v>
      </c>
      <c r="B4390" s="371" t="s">
        <v>112</v>
      </c>
      <c r="C4390" s="371">
        <v>2024</v>
      </c>
      <c r="D4390" s="371" t="s">
        <v>54</v>
      </c>
      <c r="E4390" s="371">
        <v>15</v>
      </c>
    </row>
    <row r="4391" spans="1:5">
      <c r="A4391" s="371">
        <v>5</v>
      </c>
      <c r="B4391" s="371" t="s">
        <v>79</v>
      </c>
      <c r="C4391" s="371">
        <v>2023</v>
      </c>
      <c r="D4391" s="371" t="s">
        <v>54</v>
      </c>
      <c r="E4391" s="371">
        <v>12</v>
      </c>
    </row>
    <row r="4392" spans="1:5">
      <c r="A4392" s="371">
        <v>8</v>
      </c>
      <c r="B4392" s="371" t="s">
        <v>81</v>
      </c>
      <c r="C4392" s="371">
        <v>2023</v>
      </c>
      <c r="D4392" s="371" t="s">
        <v>54</v>
      </c>
      <c r="E4392" s="371">
        <v>1</v>
      </c>
    </row>
    <row r="4393" spans="1:5">
      <c r="A4393" s="371">
        <v>11</v>
      </c>
      <c r="B4393" s="371" t="s">
        <v>82</v>
      </c>
      <c r="C4393" s="371">
        <v>2023</v>
      </c>
      <c r="D4393" s="371" t="s">
        <v>54</v>
      </c>
      <c r="E4393" s="371">
        <v>2</v>
      </c>
    </row>
    <row r="4394" spans="1:5">
      <c r="A4394" s="371">
        <v>13</v>
      </c>
      <c r="B4394" s="371" t="s">
        <v>83</v>
      </c>
      <c r="C4394" s="371">
        <v>2023</v>
      </c>
      <c r="D4394" s="371" t="s">
        <v>54</v>
      </c>
      <c r="E4394" s="371">
        <v>14</v>
      </c>
    </row>
    <row r="4395" spans="1:5">
      <c r="A4395" s="371">
        <v>15</v>
      </c>
      <c r="B4395" s="371" t="s">
        <v>84</v>
      </c>
      <c r="C4395" s="371">
        <v>2023</v>
      </c>
      <c r="D4395" s="371" t="s">
        <v>54</v>
      </c>
      <c r="E4395" s="371">
        <v>13</v>
      </c>
    </row>
    <row r="4396" spans="1:5">
      <c r="A4396" s="371">
        <v>17</v>
      </c>
      <c r="B4396" s="371" t="s">
        <v>85</v>
      </c>
      <c r="C4396" s="371">
        <v>2023</v>
      </c>
      <c r="D4396" s="371" t="s">
        <v>54</v>
      </c>
      <c r="E4396" s="371">
        <v>5</v>
      </c>
    </row>
    <row r="4397" spans="1:5">
      <c r="A4397" s="371">
        <v>18</v>
      </c>
      <c r="B4397" s="371" t="s">
        <v>86</v>
      </c>
      <c r="C4397" s="371">
        <v>2023</v>
      </c>
      <c r="D4397" s="371" t="s">
        <v>54</v>
      </c>
      <c r="E4397" s="371">
        <v>22</v>
      </c>
    </row>
    <row r="4398" spans="1:5">
      <c r="A4398" s="371">
        <v>19</v>
      </c>
      <c r="B4398" s="371" t="s">
        <v>87</v>
      </c>
      <c r="C4398" s="371">
        <v>2023</v>
      </c>
      <c r="D4398" s="371" t="s">
        <v>54</v>
      </c>
      <c r="E4398" s="371">
        <v>16</v>
      </c>
    </row>
    <row r="4399" spans="1:5">
      <c r="A4399" s="371">
        <v>20</v>
      </c>
      <c r="B4399" s="371" t="s">
        <v>88</v>
      </c>
      <c r="C4399" s="371">
        <v>2023</v>
      </c>
      <c r="D4399" s="371" t="s">
        <v>54</v>
      </c>
      <c r="E4399" s="371">
        <v>24</v>
      </c>
    </row>
    <row r="4400" spans="1:5">
      <c r="A4400" s="371">
        <v>23</v>
      </c>
      <c r="B4400" s="371" t="s">
        <v>89</v>
      </c>
      <c r="C4400" s="371">
        <v>2023</v>
      </c>
      <c r="D4400" s="371" t="s">
        <v>54</v>
      </c>
      <c r="E4400" s="371">
        <v>4</v>
      </c>
    </row>
    <row r="4401" spans="1:5">
      <c r="A4401" s="371">
        <v>25</v>
      </c>
      <c r="B4401" s="371" t="s">
        <v>90</v>
      </c>
      <c r="C4401" s="371">
        <v>2023</v>
      </c>
      <c r="D4401" s="371" t="s">
        <v>54</v>
      </c>
      <c r="E4401" s="371">
        <v>8</v>
      </c>
    </row>
    <row r="4402" spans="1:5">
      <c r="A4402" s="371">
        <v>27</v>
      </c>
      <c r="B4402" s="371" t="s">
        <v>91</v>
      </c>
      <c r="C4402" s="371">
        <v>2023</v>
      </c>
      <c r="D4402" s="371" t="s">
        <v>54</v>
      </c>
      <c r="E4402" s="371">
        <v>9</v>
      </c>
    </row>
    <row r="4403" spans="1:5">
      <c r="A4403" s="371">
        <v>41</v>
      </c>
      <c r="B4403" s="371" t="s">
        <v>92</v>
      </c>
      <c r="C4403" s="371">
        <v>2023</v>
      </c>
      <c r="D4403" s="371" t="s">
        <v>54</v>
      </c>
      <c r="E4403" s="371">
        <v>15</v>
      </c>
    </row>
    <row r="4404" spans="1:5">
      <c r="A4404" s="371">
        <v>44</v>
      </c>
      <c r="B4404" s="371" t="s">
        <v>93</v>
      </c>
      <c r="C4404" s="371">
        <v>2023</v>
      </c>
      <c r="D4404" s="371" t="s">
        <v>54</v>
      </c>
      <c r="E4404" s="371">
        <v>27</v>
      </c>
    </row>
    <row r="4405" spans="1:5">
      <c r="A4405" s="371">
        <v>47</v>
      </c>
      <c r="B4405" s="371" t="s">
        <v>94</v>
      </c>
      <c r="C4405" s="371">
        <v>2023</v>
      </c>
      <c r="D4405" s="371" t="s">
        <v>54</v>
      </c>
      <c r="E4405" s="371">
        <v>7</v>
      </c>
    </row>
    <row r="4406" spans="1:5">
      <c r="A4406" s="371">
        <v>50</v>
      </c>
      <c r="B4406" s="371" t="s">
        <v>95</v>
      </c>
      <c r="C4406" s="371">
        <v>2023</v>
      </c>
      <c r="D4406" s="371" t="s">
        <v>54</v>
      </c>
      <c r="E4406" s="371">
        <v>25</v>
      </c>
    </row>
    <row r="4407" spans="1:5">
      <c r="A4407" s="371">
        <v>52</v>
      </c>
      <c r="B4407" s="371" t="s">
        <v>96</v>
      </c>
      <c r="C4407" s="371">
        <v>2023</v>
      </c>
      <c r="D4407" s="371" t="s">
        <v>54</v>
      </c>
      <c r="E4407" s="371">
        <v>21</v>
      </c>
    </row>
    <row r="4408" spans="1:5">
      <c r="A4408" s="371">
        <v>54</v>
      </c>
      <c r="B4408" s="371" t="s">
        <v>97</v>
      </c>
      <c r="C4408" s="371">
        <v>2023</v>
      </c>
      <c r="D4408" s="371" t="s">
        <v>54</v>
      </c>
      <c r="E4408" s="371">
        <v>18</v>
      </c>
    </row>
    <row r="4409" spans="1:5">
      <c r="A4409" s="371">
        <v>63</v>
      </c>
      <c r="B4409" s="371" t="s">
        <v>98</v>
      </c>
      <c r="C4409" s="371">
        <v>2023</v>
      </c>
      <c r="D4409" s="371" t="s">
        <v>54</v>
      </c>
      <c r="E4409" s="371">
        <v>6</v>
      </c>
    </row>
    <row r="4410" spans="1:5">
      <c r="A4410" s="371">
        <v>66</v>
      </c>
      <c r="B4410" s="371" t="s">
        <v>99</v>
      </c>
      <c r="C4410" s="371">
        <v>2023</v>
      </c>
      <c r="D4410" s="371" t="s">
        <v>54</v>
      </c>
      <c r="E4410" s="371">
        <v>23</v>
      </c>
    </row>
    <row r="4411" spans="1:5">
      <c r="A4411" s="371">
        <v>68</v>
      </c>
      <c r="B4411" s="371" t="s">
        <v>100</v>
      </c>
      <c r="C4411" s="371">
        <v>2023</v>
      </c>
      <c r="D4411" s="371" t="s">
        <v>54</v>
      </c>
      <c r="E4411" s="371">
        <v>19</v>
      </c>
    </row>
    <row r="4412" spans="1:5">
      <c r="A4412" s="371">
        <v>70</v>
      </c>
      <c r="B4412" s="371" t="s">
        <v>101</v>
      </c>
      <c r="C4412" s="371">
        <v>2023</v>
      </c>
      <c r="D4412" s="371" t="s">
        <v>54</v>
      </c>
      <c r="E4412" s="371">
        <v>26</v>
      </c>
    </row>
    <row r="4413" spans="1:5">
      <c r="A4413" s="371">
        <v>73</v>
      </c>
      <c r="B4413" s="371" t="s">
        <v>102</v>
      </c>
      <c r="C4413" s="371">
        <v>2023</v>
      </c>
      <c r="D4413" s="371" t="s">
        <v>54</v>
      </c>
      <c r="E4413" s="371">
        <v>30</v>
      </c>
    </row>
    <row r="4414" spans="1:5">
      <c r="A4414" s="371">
        <v>76</v>
      </c>
      <c r="B4414" s="371" t="s">
        <v>103</v>
      </c>
      <c r="C4414" s="371">
        <v>2023</v>
      </c>
      <c r="D4414" s="371" t="s">
        <v>54</v>
      </c>
      <c r="E4414" s="371">
        <v>17</v>
      </c>
    </row>
    <row r="4415" spans="1:5">
      <c r="A4415" s="371">
        <v>81</v>
      </c>
      <c r="B4415" s="371" t="s">
        <v>104</v>
      </c>
      <c r="C4415" s="371">
        <v>2023</v>
      </c>
      <c r="D4415" s="371" t="s">
        <v>54</v>
      </c>
      <c r="E4415" s="371">
        <v>32</v>
      </c>
    </row>
    <row r="4416" spans="1:5">
      <c r="A4416" s="371">
        <v>85</v>
      </c>
      <c r="B4416" s="371" t="s">
        <v>105</v>
      </c>
      <c r="C4416" s="371">
        <v>2023</v>
      </c>
      <c r="D4416" s="371" t="s">
        <v>54</v>
      </c>
      <c r="E4416" s="371">
        <v>11</v>
      </c>
    </row>
    <row r="4417" spans="1:5">
      <c r="A4417" s="371">
        <v>86</v>
      </c>
      <c r="B4417" s="371" t="s">
        <v>106</v>
      </c>
      <c r="C4417" s="371">
        <v>2023</v>
      </c>
      <c r="D4417" s="371" t="s">
        <v>54</v>
      </c>
      <c r="E4417" s="371">
        <v>28</v>
      </c>
    </row>
    <row r="4418" spans="1:5">
      <c r="A4418" s="371">
        <v>88</v>
      </c>
      <c r="B4418" s="371" t="s">
        <v>107</v>
      </c>
      <c r="C4418" s="371">
        <v>2023</v>
      </c>
      <c r="D4418" s="371" t="s">
        <v>54</v>
      </c>
      <c r="E4418" s="371">
        <v>20</v>
      </c>
    </row>
    <row r="4419" spans="1:5">
      <c r="A4419" s="371">
        <v>91</v>
      </c>
      <c r="B4419" s="371" t="s">
        <v>108</v>
      </c>
      <c r="C4419" s="371">
        <v>2023</v>
      </c>
      <c r="D4419" s="371" t="s">
        <v>54</v>
      </c>
      <c r="E4419" s="371">
        <v>10</v>
      </c>
    </row>
    <row r="4420" spans="1:5">
      <c r="A4420" s="371">
        <v>94</v>
      </c>
      <c r="B4420" s="371" t="s">
        <v>109</v>
      </c>
      <c r="C4420" s="371">
        <v>2023</v>
      </c>
      <c r="D4420" s="371" t="s">
        <v>54</v>
      </c>
      <c r="E4420" s="371">
        <v>33</v>
      </c>
    </row>
    <row r="4421" spans="1:5">
      <c r="A4421" s="371">
        <v>95</v>
      </c>
      <c r="B4421" s="371" t="s">
        <v>110</v>
      </c>
      <c r="C4421" s="371">
        <v>2023</v>
      </c>
      <c r="D4421" s="371" t="s">
        <v>54</v>
      </c>
      <c r="E4421" s="371">
        <v>3</v>
      </c>
    </row>
    <row r="4422" spans="1:5">
      <c r="A4422" s="371">
        <v>97</v>
      </c>
      <c r="B4422" s="371" t="s">
        <v>111</v>
      </c>
      <c r="C4422" s="371">
        <v>2023</v>
      </c>
      <c r="D4422" s="371" t="s">
        <v>54</v>
      </c>
      <c r="E4422" s="371">
        <v>29</v>
      </c>
    </row>
    <row r="4423" spans="1:5">
      <c r="A4423" s="371">
        <v>99</v>
      </c>
      <c r="B4423" s="371" t="s">
        <v>112</v>
      </c>
      <c r="C4423" s="371">
        <v>2023</v>
      </c>
      <c r="D4423" s="371" t="s">
        <v>54</v>
      </c>
      <c r="E4423" s="371">
        <v>31</v>
      </c>
    </row>
    <row r="4424" spans="1:5">
      <c r="A4424" s="371">
        <v>5</v>
      </c>
      <c r="B4424" s="371" t="s">
        <v>79</v>
      </c>
      <c r="C4424" s="371">
        <v>2024</v>
      </c>
      <c r="D4424" s="371" t="s">
        <v>55</v>
      </c>
      <c r="E4424" s="371">
        <v>5</v>
      </c>
    </row>
    <row r="4425" spans="1:5">
      <c r="A4425" s="371">
        <v>8</v>
      </c>
      <c r="B4425" s="371" t="s">
        <v>81</v>
      </c>
      <c r="C4425" s="371">
        <v>2024</v>
      </c>
      <c r="D4425" s="371" t="s">
        <v>55</v>
      </c>
      <c r="E4425" s="371">
        <v>9</v>
      </c>
    </row>
    <row r="4426" spans="1:5">
      <c r="A4426" s="371">
        <v>11</v>
      </c>
      <c r="B4426" s="371" t="s">
        <v>82</v>
      </c>
      <c r="C4426" s="371">
        <v>2024</v>
      </c>
      <c r="D4426" s="371" t="s">
        <v>55</v>
      </c>
      <c r="E4426" s="371">
        <v>4</v>
      </c>
    </row>
    <row r="4427" spans="1:5">
      <c r="A4427" s="371">
        <v>13</v>
      </c>
      <c r="B4427" s="371" t="s">
        <v>83</v>
      </c>
      <c r="C4427" s="371">
        <v>2024</v>
      </c>
      <c r="D4427" s="371" t="s">
        <v>55</v>
      </c>
      <c r="E4427" s="371">
        <v>7</v>
      </c>
    </row>
    <row r="4428" spans="1:5">
      <c r="A4428" s="371">
        <v>15</v>
      </c>
      <c r="B4428" s="371" t="s">
        <v>84</v>
      </c>
      <c r="C4428" s="371">
        <v>2024</v>
      </c>
      <c r="D4428" s="371" t="s">
        <v>55</v>
      </c>
      <c r="E4428" s="371">
        <v>14</v>
      </c>
    </row>
    <row r="4429" spans="1:5">
      <c r="A4429" s="371">
        <v>17</v>
      </c>
      <c r="B4429" s="371" t="s">
        <v>85</v>
      </c>
      <c r="C4429" s="371">
        <v>2024</v>
      </c>
      <c r="D4429" s="371" t="s">
        <v>55</v>
      </c>
      <c r="E4429" s="371">
        <v>15</v>
      </c>
    </row>
    <row r="4430" spans="1:5">
      <c r="A4430" s="371">
        <v>18</v>
      </c>
      <c r="B4430" s="371" t="s">
        <v>86</v>
      </c>
      <c r="C4430" s="371">
        <v>2024</v>
      </c>
      <c r="D4430" s="371" t="s">
        <v>55</v>
      </c>
      <c r="E4430" s="371">
        <v>19</v>
      </c>
    </row>
    <row r="4431" spans="1:5">
      <c r="A4431" s="371">
        <v>19</v>
      </c>
      <c r="B4431" s="371" t="s">
        <v>87</v>
      </c>
      <c r="C4431" s="371">
        <v>2024</v>
      </c>
      <c r="D4431" s="371" t="s">
        <v>55</v>
      </c>
      <c r="E4431" s="371">
        <v>17</v>
      </c>
    </row>
    <row r="4432" spans="1:5">
      <c r="A4432" s="371">
        <v>20</v>
      </c>
      <c r="B4432" s="371" t="s">
        <v>88</v>
      </c>
      <c r="C4432" s="371">
        <v>2024</v>
      </c>
      <c r="D4432" s="371" t="s">
        <v>55</v>
      </c>
      <c r="E4432" s="371">
        <v>21</v>
      </c>
    </row>
    <row r="4433" spans="1:5">
      <c r="A4433" s="371">
        <v>23</v>
      </c>
      <c r="B4433" s="371" t="s">
        <v>89</v>
      </c>
      <c r="C4433" s="371">
        <v>2024</v>
      </c>
      <c r="D4433" s="371" t="s">
        <v>55</v>
      </c>
      <c r="E4433" s="371">
        <v>1</v>
      </c>
    </row>
    <row r="4434" spans="1:5">
      <c r="A4434" s="371">
        <v>25</v>
      </c>
      <c r="B4434" s="371" t="s">
        <v>90</v>
      </c>
      <c r="C4434" s="371">
        <v>2024</v>
      </c>
      <c r="D4434" s="371" t="s">
        <v>55</v>
      </c>
      <c r="E4434" s="371">
        <v>12</v>
      </c>
    </row>
    <row r="4435" spans="1:5">
      <c r="A4435" s="371">
        <v>27</v>
      </c>
      <c r="B4435" s="371" t="s">
        <v>91</v>
      </c>
      <c r="C4435" s="371">
        <v>2024</v>
      </c>
      <c r="D4435" s="371" t="s">
        <v>55</v>
      </c>
      <c r="E4435" s="371">
        <v>19</v>
      </c>
    </row>
    <row r="4436" spans="1:5">
      <c r="A4436" s="371">
        <v>41</v>
      </c>
      <c r="B4436" s="371" t="s">
        <v>92</v>
      </c>
      <c r="C4436" s="371">
        <v>2024</v>
      </c>
      <c r="D4436" s="371" t="s">
        <v>55</v>
      </c>
      <c r="E4436" s="371">
        <v>1</v>
      </c>
    </row>
    <row r="4437" spans="1:5">
      <c r="A4437" s="371">
        <v>44</v>
      </c>
      <c r="B4437" s="371" t="s">
        <v>93</v>
      </c>
      <c r="C4437" s="371">
        <v>2024</v>
      </c>
      <c r="D4437" s="371" t="s">
        <v>55</v>
      </c>
      <c r="E4437" s="371">
        <v>27</v>
      </c>
    </row>
    <row r="4438" spans="1:5">
      <c r="A4438" s="371">
        <v>47</v>
      </c>
      <c r="B4438" s="371" t="s">
        <v>94</v>
      </c>
      <c r="C4438" s="371">
        <v>2024</v>
      </c>
      <c r="D4438" s="371" t="s">
        <v>55</v>
      </c>
      <c r="E4438" s="371">
        <v>13</v>
      </c>
    </row>
    <row r="4439" spans="1:5">
      <c r="A4439" s="371">
        <v>50</v>
      </c>
      <c r="B4439" s="371" t="s">
        <v>95</v>
      </c>
      <c r="C4439" s="371">
        <v>2024</v>
      </c>
      <c r="D4439" s="371" t="s">
        <v>55</v>
      </c>
      <c r="E4439" s="371">
        <v>22</v>
      </c>
    </row>
    <row r="4440" spans="1:5">
      <c r="A4440" s="371">
        <v>52</v>
      </c>
      <c r="B4440" s="371" t="s">
        <v>96</v>
      </c>
      <c r="C4440" s="371">
        <v>2024</v>
      </c>
      <c r="D4440" s="371" t="s">
        <v>55</v>
      </c>
      <c r="E4440" s="371">
        <v>9</v>
      </c>
    </row>
    <row r="4441" spans="1:5">
      <c r="A4441" s="371">
        <v>54</v>
      </c>
      <c r="B4441" s="371" t="s">
        <v>97</v>
      </c>
      <c r="C4441" s="371">
        <v>2024</v>
      </c>
      <c r="D4441" s="371" t="s">
        <v>55</v>
      </c>
      <c r="E4441" s="371">
        <v>17</v>
      </c>
    </row>
    <row r="4442" spans="1:5">
      <c r="A4442" s="371">
        <v>63</v>
      </c>
      <c r="B4442" s="371" t="s">
        <v>98</v>
      </c>
      <c r="C4442" s="371">
        <v>2024</v>
      </c>
      <c r="D4442" s="371" t="s">
        <v>55</v>
      </c>
      <c r="E4442" s="371">
        <v>24</v>
      </c>
    </row>
    <row r="4443" spans="1:5">
      <c r="A4443" s="371">
        <v>66</v>
      </c>
      <c r="B4443" s="371" t="s">
        <v>99</v>
      </c>
      <c r="C4443" s="371">
        <v>2024</v>
      </c>
      <c r="D4443" s="371" t="s">
        <v>55</v>
      </c>
      <c r="E4443" s="371">
        <v>16</v>
      </c>
    </row>
    <row r="4444" spans="1:5">
      <c r="A4444" s="371">
        <v>68</v>
      </c>
      <c r="B4444" s="371" t="s">
        <v>100</v>
      </c>
      <c r="C4444" s="371">
        <v>2024</v>
      </c>
      <c r="D4444" s="371" t="s">
        <v>55</v>
      </c>
      <c r="E4444" s="371">
        <v>9</v>
      </c>
    </row>
    <row r="4445" spans="1:5">
      <c r="A4445" s="371">
        <v>70</v>
      </c>
      <c r="B4445" s="371" t="s">
        <v>101</v>
      </c>
      <c r="C4445" s="371">
        <v>2024</v>
      </c>
      <c r="D4445" s="371" t="s">
        <v>55</v>
      </c>
      <c r="E4445" s="371">
        <v>24</v>
      </c>
    </row>
    <row r="4446" spans="1:5">
      <c r="A4446" s="371">
        <v>73</v>
      </c>
      <c r="B4446" s="371" t="s">
        <v>102</v>
      </c>
      <c r="C4446" s="371">
        <v>2024</v>
      </c>
      <c r="D4446" s="371" t="s">
        <v>55</v>
      </c>
      <c r="E4446" s="371">
        <v>6</v>
      </c>
    </row>
    <row r="4447" spans="1:5">
      <c r="A4447" s="371">
        <v>76</v>
      </c>
      <c r="B4447" s="371" t="s">
        <v>103</v>
      </c>
      <c r="C4447" s="371">
        <v>2024</v>
      </c>
      <c r="D4447" s="371" t="s">
        <v>55</v>
      </c>
      <c r="E4447" s="371">
        <v>8</v>
      </c>
    </row>
    <row r="4448" spans="1:5">
      <c r="A4448" s="371">
        <v>81</v>
      </c>
      <c r="B4448" s="371" t="s">
        <v>104</v>
      </c>
      <c r="C4448" s="371">
        <v>2024</v>
      </c>
      <c r="D4448" s="371" t="s">
        <v>55</v>
      </c>
      <c r="E4448" s="371">
        <v>24</v>
      </c>
    </row>
    <row r="4449" spans="1:5">
      <c r="A4449" s="371">
        <v>85</v>
      </c>
      <c r="B4449" s="371" t="s">
        <v>105</v>
      </c>
      <c r="C4449" s="371">
        <v>2024</v>
      </c>
      <c r="D4449" s="371" t="s">
        <v>55</v>
      </c>
      <c r="E4449" s="371">
        <v>27</v>
      </c>
    </row>
    <row r="4450" spans="1:5">
      <c r="A4450" s="371">
        <v>86</v>
      </c>
      <c r="B4450" s="371" t="s">
        <v>106</v>
      </c>
      <c r="C4450" s="371">
        <v>2024</v>
      </c>
      <c r="D4450" s="371" t="s">
        <v>55</v>
      </c>
      <c r="E4450" s="371">
        <v>23</v>
      </c>
    </row>
    <row r="4451" spans="1:5">
      <c r="A4451" s="371">
        <v>88</v>
      </c>
      <c r="B4451" s="371" t="s">
        <v>107</v>
      </c>
      <c r="C4451" s="371">
        <v>2024</v>
      </c>
      <c r="D4451" s="371" t="s">
        <v>55</v>
      </c>
      <c r="E4451" s="371">
        <v>1</v>
      </c>
    </row>
    <row r="4452" spans="1:5">
      <c r="A4452" s="371">
        <v>91</v>
      </c>
      <c r="B4452" s="371" t="s">
        <v>108</v>
      </c>
      <c r="C4452" s="371">
        <v>2024</v>
      </c>
      <c r="D4452" s="371" t="s">
        <v>55</v>
      </c>
      <c r="E4452" s="371">
        <v>27</v>
      </c>
    </row>
    <row r="4453" spans="1:5">
      <c r="A4453" s="371">
        <v>94</v>
      </c>
      <c r="B4453" s="371" t="s">
        <v>109</v>
      </c>
      <c r="C4453" s="371">
        <v>2024</v>
      </c>
      <c r="D4453" s="371" t="s">
        <v>55</v>
      </c>
      <c r="E4453" s="371">
        <v>27</v>
      </c>
    </row>
    <row r="4454" spans="1:5">
      <c r="A4454" s="371">
        <v>95</v>
      </c>
      <c r="B4454" s="371" t="s">
        <v>110</v>
      </c>
      <c r="C4454" s="371">
        <v>2024</v>
      </c>
      <c r="D4454" s="371" t="s">
        <v>55</v>
      </c>
      <c r="E4454" s="371">
        <v>27</v>
      </c>
    </row>
    <row r="4455" spans="1:5">
      <c r="A4455" s="371">
        <v>97</v>
      </c>
      <c r="B4455" s="371" t="s">
        <v>111</v>
      </c>
      <c r="C4455" s="371">
        <v>2024</v>
      </c>
      <c r="D4455" s="371" t="s">
        <v>55</v>
      </c>
      <c r="E4455" s="371">
        <v>27</v>
      </c>
    </row>
    <row r="4456" spans="1:5">
      <c r="A4456" s="371">
        <v>99</v>
      </c>
      <c r="B4456" s="371" t="s">
        <v>112</v>
      </c>
      <c r="C4456" s="371">
        <v>2024</v>
      </c>
      <c r="D4456" s="371" t="s">
        <v>55</v>
      </c>
      <c r="E4456" s="371">
        <v>27</v>
      </c>
    </row>
    <row r="4457" spans="1:5">
      <c r="A4457" s="371">
        <v>5</v>
      </c>
      <c r="B4457" s="371" t="s">
        <v>79</v>
      </c>
      <c r="C4457" s="371">
        <v>2023</v>
      </c>
      <c r="D4457" s="371" t="s">
        <v>55</v>
      </c>
      <c r="E4457" s="371">
        <v>5</v>
      </c>
    </row>
    <row r="4458" spans="1:5">
      <c r="A4458" s="371">
        <v>8</v>
      </c>
      <c r="B4458" s="371" t="s">
        <v>81</v>
      </c>
      <c r="C4458" s="371">
        <v>2023</v>
      </c>
      <c r="D4458" s="371" t="s">
        <v>55</v>
      </c>
      <c r="E4458" s="371">
        <v>8</v>
      </c>
    </row>
    <row r="4459" spans="1:5">
      <c r="A4459" s="371">
        <v>11</v>
      </c>
      <c r="B4459" s="371" t="s">
        <v>82</v>
      </c>
      <c r="C4459" s="371">
        <v>2023</v>
      </c>
      <c r="D4459" s="371" t="s">
        <v>55</v>
      </c>
      <c r="E4459" s="371">
        <v>4</v>
      </c>
    </row>
    <row r="4460" spans="1:5">
      <c r="A4460" s="371">
        <v>13</v>
      </c>
      <c r="B4460" s="371" t="s">
        <v>83</v>
      </c>
      <c r="C4460" s="371">
        <v>2023</v>
      </c>
      <c r="D4460" s="371" t="s">
        <v>55</v>
      </c>
      <c r="E4460" s="371">
        <v>8</v>
      </c>
    </row>
    <row r="4461" spans="1:5">
      <c r="A4461" s="371">
        <v>15</v>
      </c>
      <c r="B4461" s="371" t="s">
        <v>84</v>
      </c>
      <c r="C4461" s="371">
        <v>2023</v>
      </c>
      <c r="D4461" s="371" t="s">
        <v>55</v>
      </c>
      <c r="E4461" s="371">
        <v>14</v>
      </c>
    </row>
    <row r="4462" spans="1:5">
      <c r="A4462" s="371">
        <v>17</v>
      </c>
      <c r="B4462" s="371" t="s">
        <v>85</v>
      </c>
      <c r="C4462" s="371">
        <v>2023</v>
      </c>
      <c r="D4462" s="371" t="s">
        <v>55</v>
      </c>
      <c r="E4462" s="371">
        <v>15</v>
      </c>
    </row>
    <row r="4463" spans="1:5">
      <c r="A4463" s="371">
        <v>18</v>
      </c>
      <c r="B4463" s="371" t="s">
        <v>86</v>
      </c>
      <c r="C4463" s="371">
        <v>2023</v>
      </c>
      <c r="D4463" s="371" t="s">
        <v>55</v>
      </c>
      <c r="E4463" s="371">
        <v>19</v>
      </c>
    </row>
    <row r="4464" spans="1:5">
      <c r="A4464" s="371">
        <v>19</v>
      </c>
      <c r="B4464" s="371" t="s">
        <v>87</v>
      </c>
      <c r="C4464" s="371">
        <v>2023</v>
      </c>
      <c r="D4464" s="371" t="s">
        <v>55</v>
      </c>
      <c r="E4464" s="371">
        <v>16</v>
      </c>
    </row>
    <row r="4465" spans="1:5">
      <c r="A4465" s="371">
        <v>20</v>
      </c>
      <c r="B4465" s="371" t="s">
        <v>88</v>
      </c>
      <c r="C4465" s="371">
        <v>2023</v>
      </c>
      <c r="D4465" s="371" t="s">
        <v>55</v>
      </c>
      <c r="E4465" s="371">
        <v>21</v>
      </c>
    </row>
    <row r="4466" spans="1:5">
      <c r="A4466" s="371">
        <v>23</v>
      </c>
      <c r="B4466" s="371" t="s">
        <v>89</v>
      </c>
      <c r="C4466" s="371">
        <v>2023</v>
      </c>
      <c r="D4466" s="371" t="s">
        <v>55</v>
      </c>
      <c r="E4466" s="371">
        <v>1</v>
      </c>
    </row>
    <row r="4467" spans="1:5">
      <c r="A4467" s="371">
        <v>25</v>
      </c>
      <c r="B4467" s="371" t="s">
        <v>90</v>
      </c>
      <c r="C4467" s="371">
        <v>2023</v>
      </c>
      <c r="D4467" s="371" t="s">
        <v>55</v>
      </c>
      <c r="E4467" s="371">
        <v>12</v>
      </c>
    </row>
    <row r="4468" spans="1:5">
      <c r="A4468" s="371">
        <v>27</v>
      </c>
      <c r="B4468" s="371" t="s">
        <v>91</v>
      </c>
      <c r="C4468" s="371">
        <v>2023</v>
      </c>
      <c r="D4468" s="371" t="s">
        <v>55</v>
      </c>
      <c r="E4468" s="371">
        <v>19</v>
      </c>
    </row>
    <row r="4469" spans="1:5">
      <c r="A4469" s="371">
        <v>41</v>
      </c>
      <c r="B4469" s="371" t="s">
        <v>92</v>
      </c>
      <c r="C4469" s="371">
        <v>2023</v>
      </c>
      <c r="D4469" s="371" t="s">
        <v>55</v>
      </c>
      <c r="E4469" s="371">
        <v>1</v>
      </c>
    </row>
    <row r="4470" spans="1:5">
      <c r="A4470" s="371">
        <v>44</v>
      </c>
      <c r="B4470" s="371" t="s">
        <v>93</v>
      </c>
      <c r="C4470" s="371">
        <v>2023</v>
      </c>
      <c r="D4470" s="371" t="s">
        <v>55</v>
      </c>
      <c r="E4470" s="371">
        <v>27</v>
      </c>
    </row>
    <row r="4471" spans="1:5">
      <c r="A4471" s="371">
        <v>47</v>
      </c>
      <c r="B4471" s="371" t="s">
        <v>94</v>
      </c>
      <c r="C4471" s="371">
        <v>2023</v>
      </c>
      <c r="D4471" s="371" t="s">
        <v>55</v>
      </c>
      <c r="E4471" s="371">
        <v>13</v>
      </c>
    </row>
    <row r="4472" spans="1:5">
      <c r="A4472" s="371">
        <v>50</v>
      </c>
      <c r="B4472" s="371" t="s">
        <v>95</v>
      </c>
      <c r="C4472" s="371">
        <v>2023</v>
      </c>
      <c r="D4472" s="371" t="s">
        <v>55</v>
      </c>
      <c r="E4472" s="371">
        <v>22</v>
      </c>
    </row>
    <row r="4473" spans="1:5">
      <c r="A4473" s="371">
        <v>52</v>
      </c>
      <c r="B4473" s="371" t="s">
        <v>96</v>
      </c>
      <c r="C4473" s="371">
        <v>2023</v>
      </c>
      <c r="D4473" s="371" t="s">
        <v>55</v>
      </c>
      <c r="E4473" s="371">
        <v>8</v>
      </c>
    </row>
    <row r="4474" spans="1:5">
      <c r="A4474" s="371">
        <v>54</v>
      </c>
      <c r="B4474" s="371" t="s">
        <v>97</v>
      </c>
      <c r="C4474" s="371">
        <v>2023</v>
      </c>
      <c r="D4474" s="371" t="s">
        <v>55</v>
      </c>
      <c r="E4474" s="371">
        <v>16</v>
      </c>
    </row>
    <row r="4475" spans="1:5">
      <c r="A4475" s="371">
        <v>63</v>
      </c>
      <c r="B4475" s="371" t="s">
        <v>98</v>
      </c>
      <c r="C4475" s="371">
        <v>2023</v>
      </c>
      <c r="D4475" s="371" t="s">
        <v>55</v>
      </c>
      <c r="E4475" s="371">
        <v>24</v>
      </c>
    </row>
    <row r="4476" spans="1:5">
      <c r="A4476" s="371">
        <v>66</v>
      </c>
      <c r="B4476" s="371" t="s">
        <v>99</v>
      </c>
      <c r="C4476" s="371">
        <v>2023</v>
      </c>
      <c r="D4476" s="371" t="s">
        <v>55</v>
      </c>
      <c r="E4476" s="371">
        <v>16</v>
      </c>
    </row>
    <row r="4477" spans="1:5">
      <c r="A4477" s="371">
        <v>68</v>
      </c>
      <c r="B4477" s="371" t="s">
        <v>100</v>
      </c>
      <c r="C4477" s="371">
        <v>2023</v>
      </c>
      <c r="D4477" s="371" t="s">
        <v>55</v>
      </c>
      <c r="E4477" s="371">
        <v>8</v>
      </c>
    </row>
    <row r="4478" spans="1:5">
      <c r="A4478" s="371">
        <v>70</v>
      </c>
      <c r="B4478" s="371" t="s">
        <v>101</v>
      </c>
      <c r="C4478" s="371">
        <v>2023</v>
      </c>
      <c r="D4478" s="371" t="s">
        <v>55</v>
      </c>
      <c r="E4478" s="371">
        <v>24</v>
      </c>
    </row>
    <row r="4479" spans="1:5">
      <c r="A4479" s="371">
        <v>73</v>
      </c>
      <c r="B4479" s="371" t="s">
        <v>102</v>
      </c>
      <c r="C4479" s="371">
        <v>2023</v>
      </c>
      <c r="D4479" s="371" t="s">
        <v>55</v>
      </c>
      <c r="E4479" s="371">
        <v>6</v>
      </c>
    </row>
    <row r="4480" spans="1:5">
      <c r="A4480" s="371">
        <v>76</v>
      </c>
      <c r="B4480" s="371" t="s">
        <v>103</v>
      </c>
      <c r="C4480" s="371">
        <v>2023</v>
      </c>
      <c r="D4480" s="371" t="s">
        <v>55</v>
      </c>
      <c r="E4480" s="371">
        <v>7</v>
      </c>
    </row>
    <row r="4481" spans="1:5">
      <c r="A4481" s="371">
        <v>81</v>
      </c>
      <c r="B4481" s="371" t="s">
        <v>104</v>
      </c>
      <c r="C4481" s="371">
        <v>2023</v>
      </c>
      <c r="D4481" s="371" t="s">
        <v>55</v>
      </c>
      <c r="E4481" s="371">
        <v>24</v>
      </c>
    </row>
    <row r="4482" spans="1:5">
      <c r="A4482" s="371">
        <v>85</v>
      </c>
      <c r="B4482" s="371" t="s">
        <v>105</v>
      </c>
      <c r="C4482" s="371">
        <v>2023</v>
      </c>
      <c r="D4482" s="371" t="s">
        <v>55</v>
      </c>
      <c r="E4482" s="371">
        <v>27</v>
      </c>
    </row>
    <row r="4483" spans="1:5">
      <c r="A4483" s="371">
        <v>86</v>
      </c>
      <c r="B4483" s="371" t="s">
        <v>106</v>
      </c>
      <c r="C4483" s="371">
        <v>2023</v>
      </c>
      <c r="D4483" s="371" t="s">
        <v>55</v>
      </c>
      <c r="E4483" s="371">
        <v>23</v>
      </c>
    </row>
    <row r="4484" spans="1:5">
      <c r="A4484" s="371">
        <v>88</v>
      </c>
      <c r="B4484" s="371" t="s">
        <v>107</v>
      </c>
      <c r="C4484" s="371">
        <v>2023</v>
      </c>
      <c r="D4484" s="371" t="s">
        <v>55</v>
      </c>
      <c r="E4484" s="371">
        <v>1</v>
      </c>
    </row>
    <row r="4485" spans="1:5">
      <c r="A4485" s="371">
        <v>91</v>
      </c>
      <c r="B4485" s="371" t="s">
        <v>108</v>
      </c>
      <c r="C4485" s="371">
        <v>2023</v>
      </c>
      <c r="D4485" s="371" t="s">
        <v>55</v>
      </c>
      <c r="E4485" s="371">
        <v>27</v>
      </c>
    </row>
    <row r="4486" spans="1:5">
      <c r="A4486" s="371">
        <v>94</v>
      </c>
      <c r="B4486" s="371" t="s">
        <v>109</v>
      </c>
      <c r="C4486" s="371">
        <v>2023</v>
      </c>
      <c r="D4486" s="371" t="s">
        <v>55</v>
      </c>
      <c r="E4486" s="371">
        <v>27</v>
      </c>
    </row>
    <row r="4487" spans="1:5">
      <c r="A4487" s="371">
        <v>95</v>
      </c>
      <c r="B4487" s="371" t="s">
        <v>110</v>
      </c>
      <c r="C4487" s="371">
        <v>2023</v>
      </c>
      <c r="D4487" s="371" t="s">
        <v>55</v>
      </c>
      <c r="E4487" s="371">
        <v>27</v>
      </c>
    </row>
    <row r="4488" spans="1:5">
      <c r="A4488" s="371">
        <v>97</v>
      </c>
      <c r="B4488" s="371" t="s">
        <v>111</v>
      </c>
      <c r="C4488" s="371">
        <v>2023</v>
      </c>
      <c r="D4488" s="371" t="s">
        <v>55</v>
      </c>
      <c r="E4488" s="371">
        <v>27</v>
      </c>
    </row>
    <row r="4489" spans="1:5">
      <c r="A4489" s="371">
        <v>99</v>
      </c>
      <c r="B4489" s="371" t="s">
        <v>112</v>
      </c>
      <c r="C4489" s="371">
        <v>2023</v>
      </c>
      <c r="D4489" s="371" t="s">
        <v>55</v>
      </c>
      <c r="E4489" s="371">
        <v>27</v>
      </c>
    </row>
    <row r="4490" spans="1:5">
      <c r="A4490" s="371">
        <v>5</v>
      </c>
      <c r="B4490" s="371" t="s">
        <v>79</v>
      </c>
      <c r="C4490" s="371">
        <v>2024</v>
      </c>
      <c r="D4490" s="371" t="s">
        <v>56</v>
      </c>
      <c r="E4490" s="371">
        <v>1</v>
      </c>
    </row>
    <row r="4491" spans="1:5">
      <c r="A4491" s="371">
        <v>8</v>
      </c>
      <c r="B4491" s="371" t="s">
        <v>81</v>
      </c>
      <c r="C4491" s="371">
        <v>2024</v>
      </c>
      <c r="D4491" s="371" t="s">
        <v>56</v>
      </c>
      <c r="E4491" s="371">
        <v>16</v>
      </c>
    </row>
    <row r="4492" spans="1:5">
      <c r="A4492" s="371">
        <v>11</v>
      </c>
      <c r="B4492" s="371" t="s">
        <v>82</v>
      </c>
      <c r="C4492" s="371">
        <v>2024</v>
      </c>
      <c r="D4492" s="371" t="s">
        <v>56</v>
      </c>
      <c r="E4492" s="371">
        <v>20</v>
      </c>
    </row>
    <row r="4493" spans="1:5">
      <c r="A4493" s="371">
        <v>13</v>
      </c>
      <c r="B4493" s="371" t="s">
        <v>83</v>
      </c>
      <c r="C4493" s="371">
        <v>2024</v>
      </c>
      <c r="D4493" s="371" t="s">
        <v>56</v>
      </c>
      <c r="E4493" s="371">
        <v>7</v>
      </c>
    </row>
    <row r="4494" spans="1:5">
      <c r="A4494" s="371">
        <v>15</v>
      </c>
      <c r="B4494" s="371" t="s">
        <v>84</v>
      </c>
      <c r="C4494" s="371">
        <v>2024</v>
      </c>
      <c r="D4494" s="371" t="s">
        <v>56</v>
      </c>
      <c r="E4494" s="371">
        <v>5</v>
      </c>
    </row>
    <row r="4495" spans="1:5">
      <c r="A4495" s="371">
        <v>17</v>
      </c>
      <c r="B4495" s="371" t="s">
        <v>85</v>
      </c>
      <c r="C4495" s="371">
        <v>2024</v>
      </c>
      <c r="D4495" s="371" t="s">
        <v>56</v>
      </c>
      <c r="E4495" s="371">
        <v>13</v>
      </c>
    </row>
    <row r="4496" spans="1:5">
      <c r="A4496" s="371">
        <v>18</v>
      </c>
      <c r="B4496" s="371" t="s">
        <v>86</v>
      </c>
      <c r="C4496" s="371">
        <v>2024</v>
      </c>
      <c r="D4496" s="371" t="s">
        <v>56</v>
      </c>
      <c r="E4496" s="371">
        <v>25</v>
      </c>
    </row>
    <row r="4497" spans="1:5">
      <c r="A4497" s="371">
        <v>19</v>
      </c>
      <c r="B4497" s="371" t="s">
        <v>87</v>
      </c>
      <c r="C4497" s="371">
        <v>2024</v>
      </c>
      <c r="D4497" s="371" t="s">
        <v>56</v>
      </c>
      <c r="E4497" s="371">
        <v>14</v>
      </c>
    </row>
    <row r="4498" spans="1:5">
      <c r="A4498" s="371">
        <v>20</v>
      </c>
      <c r="B4498" s="371" t="s">
        <v>88</v>
      </c>
      <c r="C4498" s="371">
        <v>2024</v>
      </c>
      <c r="D4498" s="371" t="s">
        <v>56</v>
      </c>
      <c r="E4498" s="371">
        <v>17</v>
      </c>
    </row>
    <row r="4499" spans="1:5">
      <c r="A4499" s="371">
        <v>23</v>
      </c>
      <c r="B4499" s="371" t="s">
        <v>89</v>
      </c>
      <c r="C4499" s="371">
        <v>2024</v>
      </c>
      <c r="D4499" s="371" t="s">
        <v>56</v>
      </c>
      <c r="E4499" s="371">
        <v>11</v>
      </c>
    </row>
    <row r="4500" spans="1:5">
      <c r="A4500" s="371">
        <v>25</v>
      </c>
      <c r="B4500" s="371" t="s">
        <v>90</v>
      </c>
      <c r="C4500" s="371">
        <v>2024</v>
      </c>
      <c r="D4500" s="371" t="s">
        <v>56</v>
      </c>
      <c r="E4500" s="371">
        <v>2</v>
      </c>
    </row>
    <row r="4501" spans="1:5">
      <c r="A4501" s="371">
        <v>27</v>
      </c>
      <c r="B4501" s="371" t="s">
        <v>91</v>
      </c>
      <c r="C4501" s="371">
        <v>2024</v>
      </c>
      <c r="D4501" s="371" t="s">
        <v>56</v>
      </c>
      <c r="E4501" s="371">
        <v>24</v>
      </c>
    </row>
    <row r="4502" spans="1:5">
      <c r="A4502" s="371">
        <v>41</v>
      </c>
      <c r="B4502" s="371" t="s">
        <v>92</v>
      </c>
      <c r="C4502" s="371">
        <v>2024</v>
      </c>
      <c r="D4502" s="371" t="s">
        <v>56</v>
      </c>
      <c r="E4502" s="371">
        <v>12</v>
      </c>
    </row>
    <row r="4503" spans="1:5">
      <c r="A4503" s="371">
        <v>44</v>
      </c>
      <c r="B4503" s="371" t="s">
        <v>93</v>
      </c>
      <c r="C4503" s="371">
        <v>2024</v>
      </c>
      <c r="D4503" s="371" t="s">
        <v>56</v>
      </c>
      <c r="E4503" s="371">
        <v>18</v>
      </c>
    </row>
    <row r="4504" spans="1:5">
      <c r="A4504" s="371">
        <v>47</v>
      </c>
      <c r="B4504" s="371" t="s">
        <v>94</v>
      </c>
      <c r="C4504" s="371">
        <v>2024</v>
      </c>
      <c r="D4504" s="371" t="s">
        <v>56</v>
      </c>
      <c r="E4504" s="371">
        <v>9</v>
      </c>
    </row>
    <row r="4505" spans="1:5">
      <c r="A4505" s="371">
        <v>50</v>
      </c>
      <c r="B4505" s="371" t="s">
        <v>95</v>
      </c>
      <c r="C4505" s="371">
        <v>2024</v>
      </c>
      <c r="D4505" s="371" t="s">
        <v>56</v>
      </c>
      <c r="E4505" s="371">
        <v>15</v>
      </c>
    </row>
    <row r="4506" spans="1:5">
      <c r="A4506" s="371">
        <v>52</v>
      </c>
      <c r="B4506" s="371" t="s">
        <v>96</v>
      </c>
      <c r="C4506" s="371">
        <v>2024</v>
      </c>
      <c r="D4506" s="371" t="s">
        <v>56</v>
      </c>
      <c r="E4506" s="371">
        <v>10</v>
      </c>
    </row>
    <row r="4507" spans="1:5">
      <c r="A4507" s="371">
        <v>54</v>
      </c>
      <c r="B4507" s="371" t="s">
        <v>97</v>
      </c>
      <c r="C4507" s="371">
        <v>2024</v>
      </c>
      <c r="D4507" s="371" t="s">
        <v>56</v>
      </c>
      <c r="E4507" s="371">
        <v>8</v>
      </c>
    </row>
    <row r="4508" spans="1:5">
      <c r="A4508" s="371">
        <v>63</v>
      </c>
      <c r="B4508" s="371" t="s">
        <v>98</v>
      </c>
      <c r="C4508" s="371">
        <v>2024</v>
      </c>
      <c r="D4508" s="371" t="s">
        <v>56</v>
      </c>
      <c r="E4508" s="371">
        <v>22</v>
      </c>
    </row>
    <row r="4509" spans="1:5">
      <c r="A4509" s="371">
        <v>66</v>
      </c>
      <c r="B4509" s="371" t="s">
        <v>99</v>
      </c>
      <c r="C4509" s="371">
        <v>2024</v>
      </c>
      <c r="D4509" s="371" t="s">
        <v>56</v>
      </c>
      <c r="E4509" s="371">
        <v>21</v>
      </c>
    </row>
    <row r="4510" spans="1:5">
      <c r="A4510" s="371">
        <v>68</v>
      </c>
      <c r="B4510" s="371" t="s">
        <v>100</v>
      </c>
      <c r="C4510" s="371">
        <v>2024</v>
      </c>
      <c r="D4510" s="371" t="s">
        <v>56</v>
      </c>
      <c r="E4510" s="371">
        <v>3</v>
      </c>
    </row>
    <row r="4511" spans="1:5">
      <c r="A4511" s="371">
        <v>70</v>
      </c>
      <c r="B4511" s="371" t="s">
        <v>101</v>
      </c>
      <c r="C4511" s="371">
        <v>2024</v>
      </c>
      <c r="D4511" s="371" t="s">
        <v>56</v>
      </c>
      <c r="E4511" s="371">
        <v>19</v>
      </c>
    </row>
    <row r="4512" spans="1:5">
      <c r="A4512" s="371">
        <v>73</v>
      </c>
      <c r="B4512" s="371" t="s">
        <v>102</v>
      </c>
      <c r="C4512" s="371">
        <v>2024</v>
      </c>
      <c r="D4512" s="371" t="s">
        <v>56</v>
      </c>
      <c r="E4512" s="371">
        <v>6</v>
      </c>
    </row>
    <row r="4513" spans="1:5">
      <c r="A4513" s="371">
        <v>76</v>
      </c>
      <c r="B4513" s="371" t="s">
        <v>103</v>
      </c>
      <c r="C4513" s="371">
        <v>2024</v>
      </c>
      <c r="D4513" s="371" t="s">
        <v>56</v>
      </c>
      <c r="E4513" s="371">
        <v>4</v>
      </c>
    </row>
    <row r="4514" spans="1:5">
      <c r="A4514" s="371">
        <v>81</v>
      </c>
      <c r="B4514" s="371" t="s">
        <v>104</v>
      </c>
      <c r="C4514" s="371">
        <v>2024</v>
      </c>
      <c r="D4514" s="371" t="s">
        <v>56</v>
      </c>
      <c r="E4514" s="371">
        <v>27</v>
      </c>
    </row>
    <row r="4515" spans="1:5">
      <c r="A4515" s="371">
        <v>85</v>
      </c>
      <c r="B4515" s="371" t="s">
        <v>105</v>
      </c>
      <c r="C4515" s="371">
        <v>2024</v>
      </c>
      <c r="D4515" s="371" t="s">
        <v>56</v>
      </c>
      <c r="E4515" s="371">
        <v>23</v>
      </c>
    </row>
    <row r="4516" spans="1:5">
      <c r="A4516" s="371">
        <v>86</v>
      </c>
      <c r="B4516" s="371" t="s">
        <v>106</v>
      </c>
      <c r="C4516" s="371">
        <v>2024</v>
      </c>
      <c r="D4516" s="371" t="s">
        <v>56</v>
      </c>
      <c r="E4516" s="371">
        <v>26</v>
      </c>
    </row>
    <row r="4517" spans="1:5">
      <c r="A4517" s="371">
        <v>88</v>
      </c>
      <c r="B4517" s="371" t="s">
        <v>107</v>
      </c>
      <c r="C4517" s="371">
        <v>2024</v>
      </c>
      <c r="D4517" s="371" t="s">
        <v>56</v>
      </c>
      <c r="E4517" s="371">
        <v>32</v>
      </c>
    </row>
    <row r="4518" spans="1:5">
      <c r="A4518" s="371">
        <v>91</v>
      </c>
      <c r="B4518" s="371" t="s">
        <v>108</v>
      </c>
      <c r="C4518" s="371">
        <v>2024</v>
      </c>
      <c r="D4518" s="371" t="s">
        <v>56</v>
      </c>
      <c r="E4518" s="371">
        <v>30</v>
      </c>
    </row>
    <row r="4519" spans="1:5">
      <c r="A4519" s="371">
        <v>94</v>
      </c>
      <c r="B4519" s="371" t="s">
        <v>109</v>
      </c>
      <c r="C4519" s="371">
        <v>2024</v>
      </c>
      <c r="D4519" s="371" t="s">
        <v>56</v>
      </c>
      <c r="E4519" s="371">
        <v>31</v>
      </c>
    </row>
    <row r="4520" spans="1:5">
      <c r="A4520" s="371">
        <v>95</v>
      </c>
      <c r="B4520" s="371" t="s">
        <v>110</v>
      </c>
      <c r="C4520" s="371">
        <v>2024</v>
      </c>
      <c r="D4520" s="371" t="s">
        <v>56</v>
      </c>
      <c r="E4520" s="371">
        <v>29</v>
      </c>
    </row>
    <row r="4521" spans="1:5">
      <c r="A4521" s="371">
        <v>97</v>
      </c>
      <c r="B4521" s="371" t="s">
        <v>111</v>
      </c>
      <c r="C4521" s="371">
        <v>2024</v>
      </c>
      <c r="D4521" s="371" t="s">
        <v>56</v>
      </c>
      <c r="E4521" s="371">
        <v>33</v>
      </c>
    </row>
    <row r="4522" spans="1:5">
      <c r="A4522" s="371">
        <v>99</v>
      </c>
      <c r="B4522" s="371" t="s">
        <v>112</v>
      </c>
      <c r="C4522" s="371">
        <v>2024</v>
      </c>
      <c r="D4522" s="371" t="s">
        <v>56</v>
      </c>
      <c r="E4522" s="371">
        <v>28</v>
      </c>
    </row>
    <row r="4523" spans="1:5">
      <c r="A4523" s="371">
        <v>5</v>
      </c>
      <c r="B4523" s="371" t="s">
        <v>79</v>
      </c>
      <c r="C4523" s="371">
        <v>2023</v>
      </c>
      <c r="D4523" s="371" t="s">
        <v>56</v>
      </c>
      <c r="E4523" s="371">
        <v>1</v>
      </c>
    </row>
    <row r="4524" spans="1:5">
      <c r="A4524" s="371">
        <v>8</v>
      </c>
      <c r="B4524" s="371" t="s">
        <v>81</v>
      </c>
      <c r="C4524" s="371">
        <v>2023</v>
      </c>
      <c r="D4524" s="371" t="s">
        <v>56</v>
      </c>
      <c r="E4524" s="371">
        <v>15</v>
      </c>
    </row>
    <row r="4525" spans="1:5">
      <c r="A4525" s="371">
        <v>11</v>
      </c>
      <c r="B4525" s="371" t="s">
        <v>82</v>
      </c>
      <c r="C4525" s="371">
        <v>2023</v>
      </c>
      <c r="D4525" s="371" t="s">
        <v>56</v>
      </c>
      <c r="E4525" s="371">
        <v>18</v>
      </c>
    </row>
    <row r="4526" spans="1:5">
      <c r="A4526" s="371">
        <v>13</v>
      </c>
      <c r="B4526" s="371" t="s">
        <v>83</v>
      </c>
      <c r="C4526" s="371">
        <v>2023</v>
      </c>
      <c r="D4526" s="371" t="s">
        <v>56</v>
      </c>
      <c r="E4526" s="371">
        <v>7</v>
      </c>
    </row>
    <row r="4527" spans="1:5">
      <c r="A4527" s="371">
        <v>15</v>
      </c>
      <c r="B4527" s="371" t="s">
        <v>84</v>
      </c>
      <c r="C4527" s="371">
        <v>2023</v>
      </c>
      <c r="D4527" s="371" t="s">
        <v>56</v>
      </c>
      <c r="E4527" s="371">
        <v>4</v>
      </c>
    </row>
    <row r="4528" spans="1:5">
      <c r="A4528" s="371">
        <v>17</v>
      </c>
      <c r="B4528" s="371" t="s">
        <v>85</v>
      </c>
      <c r="C4528" s="371">
        <v>2023</v>
      </c>
      <c r="D4528" s="371" t="s">
        <v>56</v>
      </c>
      <c r="E4528" s="371">
        <v>17</v>
      </c>
    </row>
    <row r="4529" spans="1:5">
      <c r="A4529" s="371">
        <v>18</v>
      </c>
      <c r="B4529" s="371" t="s">
        <v>86</v>
      </c>
      <c r="C4529" s="371">
        <v>2023</v>
      </c>
      <c r="D4529" s="371" t="s">
        <v>56</v>
      </c>
      <c r="E4529" s="371">
        <v>25</v>
      </c>
    </row>
    <row r="4530" spans="1:5">
      <c r="A4530" s="371">
        <v>19</v>
      </c>
      <c r="B4530" s="371" t="s">
        <v>87</v>
      </c>
      <c r="C4530" s="371">
        <v>2023</v>
      </c>
      <c r="D4530" s="371" t="s">
        <v>56</v>
      </c>
      <c r="E4530" s="371">
        <v>16</v>
      </c>
    </row>
    <row r="4531" spans="1:5">
      <c r="A4531" s="371">
        <v>20</v>
      </c>
      <c r="B4531" s="371" t="s">
        <v>88</v>
      </c>
      <c r="C4531" s="371">
        <v>2023</v>
      </c>
      <c r="D4531" s="371" t="s">
        <v>56</v>
      </c>
      <c r="E4531" s="371">
        <v>13</v>
      </c>
    </row>
    <row r="4532" spans="1:5">
      <c r="A4532" s="371">
        <v>23</v>
      </c>
      <c r="B4532" s="371" t="s">
        <v>89</v>
      </c>
      <c r="C4532" s="371">
        <v>2023</v>
      </c>
      <c r="D4532" s="371" t="s">
        <v>56</v>
      </c>
      <c r="E4532" s="371">
        <v>9</v>
      </c>
    </row>
    <row r="4533" spans="1:5">
      <c r="A4533" s="371">
        <v>25</v>
      </c>
      <c r="B4533" s="371" t="s">
        <v>90</v>
      </c>
      <c r="C4533" s="371">
        <v>2023</v>
      </c>
      <c r="D4533" s="371" t="s">
        <v>56</v>
      </c>
      <c r="E4533" s="371">
        <v>2</v>
      </c>
    </row>
    <row r="4534" spans="1:5">
      <c r="A4534" s="371">
        <v>27</v>
      </c>
      <c r="B4534" s="371" t="s">
        <v>91</v>
      </c>
      <c r="C4534" s="371">
        <v>2023</v>
      </c>
      <c r="D4534" s="371" t="s">
        <v>56</v>
      </c>
      <c r="E4534" s="371">
        <v>24</v>
      </c>
    </row>
    <row r="4535" spans="1:5">
      <c r="A4535" s="371">
        <v>41</v>
      </c>
      <c r="B4535" s="371" t="s">
        <v>92</v>
      </c>
      <c r="C4535" s="371">
        <v>2023</v>
      </c>
      <c r="D4535" s="371" t="s">
        <v>56</v>
      </c>
      <c r="E4535" s="371">
        <v>12</v>
      </c>
    </row>
    <row r="4536" spans="1:5">
      <c r="A4536" s="371">
        <v>44</v>
      </c>
      <c r="B4536" s="371" t="s">
        <v>93</v>
      </c>
      <c r="C4536" s="371">
        <v>2023</v>
      </c>
      <c r="D4536" s="371" t="s">
        <v>56</v>
      </c>
      <c r="E4536" s="371">
        <v>19</v>
      </c>
    </row>
    <row r="4537" spans="1:5">
      <c r="A4537" s="371">
        <v>47</v>
      </c>
      <c r="B4537" s="371" t="s">
        <v>94</v>
      </c>
      <c r="C4537" s="371">
        <v>2023</v>
      </c>
      <c r="D4537" s="371" t="s">
        <v>56</v>
      </c>
      <c r="E4537" s="371">
        <v>11</v>
      </c>
    </row>
    <row r="4538" spans="1:5">
      <c r="A4538" s="371">
        <v>50</v>
      </c>
      <c r="B4538" s="371" t="s">
        <v>95</v>
      </c>
      <c r="C4538" s="371">
        <v>2023</v>
      </c>
      <c r="D4538" s="371" t="s">
        <v>56</v>
      </c>
      <c r="E4538" s="371">
        <v>14</v>
      </c>
    </row>
    <row r="4539" spans="1:5">
      <c r="A4539" s="371">
        <v>52</v>
      </c>
      <c r="B4539" s="371" t="s">
        <v>96</v>
      </c>
      <c r="C4539" s="371">
        <v>2023</v>
      </c>
      <c r="D4539" s="371" t="s">
        <v>56</v>
      </c>
      <c r="E4539" s="371">
        <v>8</v>
      </c>
    </row>
    <row r="4540" spans="1:5">
      <c r="A4540" s="371">
        <v>54</v>
      </c>
      <c r="B4540" s="371" t="s">
        <v>97</v>
      </c>
      <c r="C4540" s="371">
        <v>2023</v>
      </c>
      <c r="D4540" s="371" t="s">
        <v>56</v>
      </c>
      <c r="E4540" s="371">
        <v>10</v>
      </c>
    </row>
    <row r="4541" spans="1:5">
      <c r="A4541" s="371">
        <v>63</v>
      </c>
      <c r="B4541" s="371" t="s">
        <v>98</v>
      </c>
      <c r="C4541" s="371">
        <v>2023</v>
      </c>
      <c r="D4541" s="371" t="s">
        <v>56</v>
      </c>
      <c r="E4541" s="371">
        <v>23</v>
      </c>
    </row>
    <row r="4542" spans="1:5">
      <c r="A4542" s="371">
        <v>66</v>
      </c>
      <c r="B4542" s="371" t="s">
        <v>99</v>
      </c>
      <c r="C4542" s="371">
        <v>2023</v>
      </c>
      <c r="D4542" s="371" t="s">
        <v>56</v>
      </c>
      <c r="E4542" s="371">
        <v>21</v>
      </c>
    </row>
    <row r="4543" spans="1:5">
      <c r="A4543" s="371">
        <v>68</v>
      </c>
      <c r="B4543" s="371" t="s">
        <v>100</v>
      </c>
      <c r="C4543" s="371">
        <v>2023</v>
      </c>
      <c r="D4543" s="371" t="s">
        <v>56</v>
      </c>
      <c r="E4543" s="371">
        <v>3</v>
      </c>
    </row>
    <row r="4544" spans="1:5">
      <c r="A4544" s="371">
        <v>70</v>
      </c>
      <c r="B4544" s="371" t="s">
        <v>101</v>
      </c>
      <c r="C4544" s="371">
        <v>2023</v>
      </c>
      <c r="D4544" s="371" t="s">
        <v>56</v>
      </c>
      <c r="E4544" s="371">
        <v>20</v>
      </c>
    </row>
    <row r="4545" spans="1:5">
      <c r="A4545" s="371">
        <v>73</v>
      </c>
      <c r="B4545" s="371" t="s">
        <v>102</v>
      </c>
      <c r="C4545" s="371">
        <v>2023</v>
      </c>
      <c r="D4545" s="371" t="s">
        <v>56</v>
      </c>
      <c r="E4545" s="371">
        <v>6</v>
      </c>
    </row>
    <row r="4546" spans="1:5">
      <c r="A4546" s="371">
        <v>76</v>
      </c>
      <c r="B4546" s="371" t="s">
        <v>103</v>
      </c>
      <c r="C4546" s="371">
        <v>2023</v>
      </c>
      <c r="D4546" s="371" t="s">
        <v>56</v>
      </c>
      <c r="E4546" s="371">
        <v>5</v>
      </c>
    </row>
    <row r="4547" spans="1:5">
      <c r="A4547" s="371">
        <v>81</v>
      </c>
      <c r="B4547" s="371" t="s">
        <v>104</v>
      </c>
      <c r="C4547" s="371">
        <v>2023</v>
      </c>
      <c r="D4547" s="371" t="s">
        <v>56</v>
      </c>
      <c r="E4547" s="371">
        <v>27</v>
      </c>
    </row>
    <row r="4548" spans="1:5">
      <c r="A4548" s="371">
        <v>85</v>
      </c>
      <c r="B4548" s="371" t="s">
        <v>105</v>
      </c>
      <c r="C4548" s="371">
        <v>2023</v>
      </c>
      <c r="D4548" s="371" t="s">
        <v>56</v>
      </c>
      <c r="E4548" s="371">
        <v>22</v>
      </c>
    </row>
    <row r="4549" spans="1:5">
      <c r="A4549" s="371">
        <v>86</v>
      </c>
      <c r="B4549" s="371" t="s">
        <v>106</v>
      </c>
      <c r="C4549" s="371">
        <v>2023</v>
      </c>
      <c r="D4549" s="371" t="s">
        <v>56</v>
      </c>
      <c r="E4549" s="371">
        <v>26</v>
      </c>
    </row>
    <row r="4550" spans="1:5">
      <c r="A4550" s="371">
        <v>88</v>
      </c>
      <c r="B4550" s="371" t="s">
        <v>107</v>
      </c>
      <c r="C4550" s="371">
        <v>2023</v>
      </c>
      <c r="D4550" s="371" t="s">
        <v>56</v>
      </c>
      <c r="E4550" s="371">
        <v>33</v>
      </c>
    </row>
    <row r="4551" spans="1:5">
      <c r="A4551" s="371">
        <v>91</v>
      </c>
      <c r="B4551" s="371" t="s">
        <v>108</v>
      </c>
      <c r="C4551" s="371">
        <v>2023</v>
      </c>
      <c r="D4551" s="371" t="s">
        <v>56</v>
      </c>
      <c r="E4551" s="371">
        <v>30</v>
      </c>
    </row>
    <row r="4552" spans="1:5">
      <c r="A4552" s="371">
        <v>94</v>
      </c>
      <c r="B4552" s="371" t="s">
        <v>109</v>
      </c>
      <c r="C4552" s="371">
        <v>2023</v>
      </c>
      <c r="D4552" s="371" t="s">
        <v>56</v>
      </c>
      <c r="E4552" s="371">
        <v>32</v>
      </c>
    </row>
    <row r="4553" spans="1:5">
      <c r="A4553" s="371">
        <v>95</v>
      </c>
      <c r="B4553" s="371" t="s">
        <v>110</v>
      </c>
      <c r="C4553" s="371">
        <v>2023</v>
      </c>
      <c r="D4553" s="371" t="s">
        <v>56</v>
      </c>
      <c r="E4553" s="371">
        <v>28</v>
      </c>
    </row>
    <row r="4554" spans="1:5">
      <c r="A4554" s="371">
        <v>97</v>
      </c>
      <c r="B4554" s="371" t="s">
        <v>111</v>
      </c>
      <c r="C4554" s="371">
        <v>2023</v>
      </c>
      <c r="D4554" s="371" t="s">
        <v>56</v>
      </c>
      <c r="E4554" s="371">
        <v>31</v>
      </c>
    </row>
    <row r="4555" spans="1:5">
      <c r="A4555" s="371">
        <v>99</v>
      </c>
      <c r="B4555" s="371" t="s">
        <v>112</v>
      </c>
      <c r="C4555" s="371">
        <v>2023</v>
      </c>
      <c r="D4555" s="371" t="s">
        <v>56</v>
      </c>
      <c r="E4555" s="371">
        <v>29</v>
      </c>
    </row>
    <row r="4556" spans="1:5">
      <c r="A4556" s="371">
        <v>5</v>
      </c>
      <c r="B4556" s="371" t="s">
        <v>79</v>
      </c>
      <c r="C4556" s="371">
        <v>2024</v>
      </c>
      <c r="D4556" s="371" t="s">
        <v>57</v>
      </c>
      <c r="E4556" s="371">
        <v>8</v>
      </c>
    </row>
    <row r="4557" spans="1:5">
      <c r="A4557" s="371">
        <v>8</v>
      </c>
      <c r="B4557" s="371" t="s">
        <v>81</v>
      </c>
      <c r="C4557" s="371">
        <v>2024</v>
      </c>
      <c r="D4557" s="371" t="s">
        <v>57</v>
      </c>
      <c r="E4557" s="371">
        <v>5</v>
      </c>
    </row>
    <row r="4558" spans="1:5">
      <c r="A4558" s="371">
        <v>11</v>
      </c>
      <c r="B4558" s="371" t="s">
        <v>82</v>
      </c>
      <c r="C4558" s="371">
        <v>2024</v>
      </c>
      <c r="D4558" s="371" t="s">
        <v>57</v>
      </c>
      <c r="E4558" s="371">
        <v>1</v>
      </c>
    </row>
    <row r="4559" spans="1:5">
      <c r="A4559" s="371">
        <v>13</v>
      </c>
      <c r="B4559" s="371" t="s">
        <v>83</v>
      </c>
      <c r="C4559" s="371">
        <v>2024</v>
      </c>
      <c r="D4559" s="371" t="s">
        <v>57</v>
      </c>
      <c r="E4559" s="371">
        <v>6</v>
      </c>
    </row>
    <row r="4560" spans="1:5">
      <c r="A4560" s="371">
        <v>15</v>
      </c>
      <c r="B4560" s="371" t="s">
        <v>84</v>
      </c>
      <c r="C4560" s="371">
        <v>2024</v>
      </c>
      <c r="D4560" s="371" t="s">
        <v>57</v>
      </c>
      <c r="E4560" s="371">
        <v>17</v>
      </c>
    </row>
    <row r="4561" spans="1:5">
      <c r="A4561" s="371">
        <v>17</v>
      </c>
      <c r="B4561" s="371" t="s">
        <v>85</v>
      </c>
      <c r="C4561" s="371">
        <v>2024</v>
      </c>
      <c r="D4561" s="371" t="s">
        <v>57</v>
      </c>
      <c r="E4561" s="371">
        <v>10</v>
      </c>
    </row>
    <row r="4562" spans="1:5">
      <c r="A4562" s="371">
        <v>18</v>
      </c>
      <c r="B4562" s="371" t="s">
        <v>86</v>
      </c>
      <c r="C4562" s="371">
        <v>2024</v>
      </c>
      <c r="D4562" s="371" t="s">
        <v>57</v>
      </c>
      <c r="E4562" s="371">
        <v>28</v>
      </c>
    </row>
    <row r="4563" spans="1:5">
      <c r="A4563" s="371">
        <v>19</v>
      </c>
      <c r="B4563" s="371" t="s">
        <v>87</v>
      </c>
      <c r="C4563" s="371">
        <v>2024</v>
      </c>
      <c r="D4563" s="371" t="s">
        <v>57</v>
      </c>
      <c r="E4563" s="371">
        <v>9</v>
      </c>
    </row>
    <row r="4564" spans="1:5">
      <c r="A4564" s="371">
        <v>20</v>
      </c>
      <c r="B4564" s="371" t="s">
        <v>88</v>
      </c>
      <c r="C4564" s="371">
        <v>2024</v>
      </c>
      <c r="D4564" s="371" t="s">
        <v>57</v>
      </c>
      <c r="E4564" s="371">
        <v>20</v>
      </c>
    </row>
    <row r="4565" spans="1:5">
      <c r="A4565" s="371">
        <v>23</v>
      </c>
      <c r="B4565" s="371" t="s">
        <v>89</v>
      </c>
      <c r="C4565" s="371">
        <v>2024</v>
      </c>
      <c r="D4565" s="371" t="s">
        <v>57</v>
      </c>
      <c r="E4565" s="371">
        <v>16</v>
      </c>
    </row>
    <row r="4566" spans="1:5">
      <c r="A4566" s="371">
        <v>25</v>
      </c>
      <c r="B4566" s="371" t="s">
        <v>90</v>
      </c>
      <c r="C4566" s="371">
        <v>2024</v>
      </c>
      <c r="D4566" s="371" t="s">
        <v>57</v>
      </c>
      <c r="E4566" s="371">
        <v>11</v>
      </c>
    </row>
    <row r="4567" spans="1:5">
      <c r="A4567" s="371">
        <v>27</v>
      </c>
      <c r="B4567" s="371" t="s">
        <v>91</v>
      </c>
      <c r="C4567" s="371">
        <v>2024</v>
      </c>
      <c r="D4567" s="371" t="s">
        <v>57</v>
      </c>
      <c r="E4567" s="371">
        <v>19</v>
      </c>
    </row>
    <row r="4568" spans="1:5">
      <c r="A4568" s="371">
        <v>41</v>
      </c>
      <c r="B4568" s="371" t="s">
        <v>92</v>
      </c>
      <c r="C4568" s="371">
        <v>2024</v>
      </c>
      <c r="D4568" s="371" t="s">
        <v>57</v>
      </c>
      <c r="E4568" s="371">
        <v>3</v>
      </c>
    </row>
    <row r="4569" spans="1:5">
      <c r="A4569" s="371">
        <v>44</v>
      </c>
      <c r="B4569" s="371" t="s">
        <v>93</v>
      </c>
      <c r="C4569" s="371">
        <v>2024</v>
      </c>
      <c r="D4569" s="371" t="s">
        <v>57</v>
      </c>
      <c r="E4569" s="371">
        <v>25</v>
      </c>
    </row>
    <row r="4570" spans="1:5">
      <c r="A4570" s="371">
        <v>47</v>
      </c>
      <c r="B4570" s="371" t="s">
        <v>94</v>
      </c>
      <c r="C4570" s="371">
        <v>2024</v>
      </c>
      <c r="D4570" s="371" t="s">
        <v>57</v>
      </c>
      <c r="E4570" s="371">
        <v>12</v>
      </c>
    </row>
    <row r="4571" spans="1:5">
      <c r="A4571" s="371">
        <v>50</v>
      </c>
      <c r="B4571" s="371" t="s">
        <v>95</v>
      </c>
      <c r="C4571" s="371">
        <v>2024</v>
      </c>
      <c r="D4571" s="371" t="s">
        <v>57</v>
      </c>
      <c r="E4571" s="371">
        <v>24</v>
      </c>
    </row>
    <row r="4572" spans="1:5">
      <c r="A4572" s="371">
        <v>52</v>
      </c>
      <c r="B4572" s="371" t="s">
        <v>96</v>
      </c>
      <c r="C4572" s="371">
        <v>2024</v>
      </c>
      <c r="D4572" s="371" t="s">
        <v>57</v>
      </c>
      <c r="E4572" s="371">
        <v>15</v>
      </c>
    </row>
    <row r="4573" spans="1:5">
      <c r="A4573" s="371">
        <v>54</v>
      </c>
      <c r="B4573" s="371" t="s">
        <v>97</v>
      </c>
      <c r="C4573" s="371">
        <v>2024</v>
      </c>
      <c r="D4573" s="371" t="s">
        <v>57</v>
      </c>
      <c r="E4573" s="371">
        <v>21</v>
      </c>
    </row>
    <row r="4574" spans="1:5">
      <c r="A4574" s="371">
        <v>63</v>
      </c>
      <c r="B4574" s="371" t="s">
        <v>98</v>
      </c>
      <c r="C4574" s="371">
        <v>2024</v>
      </c>
      <c r="D4574" s="371" t="s">
        <v>57</v>
      </c>
      <c r="E4574" s="371">
        <v>18</v>
      </c>
    </row>
    <row r="4575" spans="1:5">
      <c r="A4575" s="371">
        <v>66</v>
      </c>
      <c r="B4575" s="371" t="s">
        <v>99</v>
      </c>
      <c r="C4575" s="371">
        <v>2024</v>
      </c>
      <c r="D4575" s="371" t="s">
        <v>57</v>
      </c>
      <c r="E4575" s="371">
        <v>2</v>
      </c>
    </row>
    <row r="4576" spans="1:5">
      <c r="A4576" s="371">
        <v>68</v>
      </c>
      <c r="B4576" s="371" t="s">
        <v>100</v>
      </c>
      <c r="C4576" s="371">
        <v>2024</v>
      </c>
      <c r="D4576" s="371" t="s">
        <v>57</v>
      </c>
      <c r="E4576" s="371">
        <v>14</v>
      </c>
    </row>
    <row r="4577" spans="1:5">
      <c r="A4577" s="371">
        <v>70</v>
      </c>
      <c r="B4577" s="371" t="s">
        <v>101</v>
      </c>
      <c r="C4577" s="371">
        <v>2024</v>
      </c>
      <c r="D4577" s="371" t="s">
        <v>57</v>
      </c>
      <c r="E4577" s="371">
        <v>7</v>
      </c>
    </row>
    <row r="4578" spans="1:5">
      <c r="A4578" s="371">
        <v>73</v>
      </c>
      <c r="B4578" s="371" t="s">
        <v>102</v>
      </c>
      <c r="C4578" s="371">
        <v>2024</v>
      </c>
      <c r="D4578" s="371" t="s">
        <v>57</v>
      </c>
      <c r="E4578" s="371">
        <v>13</v>
      </c>
    </row>
    <row r="4579" spans="1:5">
      <c r="A4579" s="371">
        <v>76</v>
      </c>
      <c r="B4579" s="371" t="s">
        <v>103</v>
      </c>
      <c r="C4579" s="371">
        <v>2024</v>
      </c>
      <c r="D4579" s="371" t="s">
        <v>57</v>
      </c>
      <c r="E4579" s="371">
        <v>4</v>
      </c>
    </row>
    <row r="4580" spans="1:5">
      <c r="A4580" s="371">
        <v>81</v>
      </c>
      <c r="B4580" s="371" t="s">
        <v>104</v>
      </c>
      <c r="C4580" s="371">
        <v>2024</v>
      </c>
      <c r="D4580" s="371" t="s">
        <v>57</v>
      </c>
      <c r="E4580" s="371">
        <v>31</v>
      </c>
    </row>
    <row r="4581" spans="1:5">
      <c r="A4581" s="371">
        <v>85</v>
      </c>
      <c r="B4581" s="371" t="s">
        <v>105</v>
      </c>
      <c r="C4581" s="371">
        <v>2024</v>
      </c>
      <c r="D4581" s="371" t="s">
        <v>57</v>
      </c>
      <c r="E4581" s="371">
        <v>22</v>
      </c>
    </row>
    <row r="4582" spans="1:5">
      <c r="A4582" s="371">
        <v>86</v>
      </c>
      <c r="B4582" s="371" t="s">
        <v>106</v>
      </c>
      <c r="C4582" s="371">
        <v>2024</v>
      </c>
      <c r="D4582" s="371" t="s">
        <v>57</v>
      </c>
      <c r="E4582" s="371">
        <v>26</v>
      </c>
    </row>
    <row r="4583" spans="1:5">
      <c r="A4583" s="371">
        <v>88</v>
      </c>
      <c r="B4583" s="371" t="s">
        <v>107</v>
      </c>
      <c r="C4583" s="371">
        <v>2024</v>
      </c>
      <c r="D4583" s="371" t="s">
        <v>57</v>
      </c>
      <c r="E4583" s="371">
        <v>32</v>
      </c>
    </row>
    <row r="4584" spans="1:5">
      <c r="A4584" s="371">
        <v>91</v>
      </c>
      <c r="B4584" s="371" t="s">
        <v>108</v>
      </c>
      <c r="C4584" s="371">
        <v>2024</v>
      </c>
      <c r="D4584" s="371" t="s">
        <v>57</v>
      </c>
      <c r="E4584" s="371">
        <v>27</v>
      </c>
    </row>
    <row r="4585" spans="1:5">
      <c r="A4585" s="371">
        <v>94</v>
      </c>
      <c r="B4585" s="371" t="s">
        <v>109</v>
      </c>
      <c r="C4585" s="371">
        <v>2024</v>
      </c>
      <c r="D4585" s="371" t="s">
        <v>57</v>
      </c>
      <c r="E4585" s="371">
        <v>30</v>
      </c>
    </row>
    <row r="4586" spans="1:5">
      <c r="A4586" s="371">
        <v>95</v>
      </c>
      <c r="B4586" s="371" t="s">
        <v>110</v>
      </c>
      <c r="C4586" s="371">
        <v>2024</v>
      </c>
      <c r="D4586" s="371" t="s">
        <v>57</v>
      </c>
      <c r="E4586" s="371">
        <v>29</v>
      </c>
    </row>
    <row r="4587" spans="1:5">
      <c r="A4587" s="371">
        <v>97</v>
      </c>
      <c r="B4587" s="371" t="s">
        <v>111</v>
      </c>
      <c r="C4587" s="371">
        <v>2024</v>
      </c>
      <c r="D4587" s="371" t="s">
        <v>57</v>
      </c>
      <c r="E4587" s="371">
        <v>33</v>
      </c>
    </row>
    <row r="4588" spans="1:5">
      <c r="A4588" s="371">
        <v>99</v>
      </c>
      <c r="B4588" s="371" t="s">
        <v>112</v>
      </c>
      <c r="C4588" s="371">
        <v>2024</v>
      </c>
      <c r="D4588" s="371" t="s">
        <v>57</v>
      </c>
      <c r="E4588" s="371">
        <v>23</v>
      </c>
    </row>
    <row r="4589" spans="1:5">
      <c r="A4589" s="371">
        <v>5</v>
      </c>
      <c r="B4589" s="371" t="s">
        <v>79</v>
      </c>
      <c r="C4589" s="371">
        <v>2023</v>
      </c>
      <c r="D4589" s="371" t="s">
        <v>57</v>
      </c>
      <c r="E4589" s="371">
        <v>6</v>
      </c>
    </row>
    <row r="4590" spans="1:5">
      <c r="A4590" s="371">
        <v>8</v>
      </c>
      <c r="B4590" s="371" t="s">
        <v>81</v>
      </c>
      <c r="C4590" s="371">
        <v>2023</v>
      </c>
      <c r="D4590" s="371" t="s">
        <v>57</v>
      </c>
      <c r="E4590" s="371">
        <v>13</v>
      </c>
    </row>
    <row r="4591" spans="1:5">
      <c r="A4591" s="371">
        <v>11</v>
      </c>
      <c r="B4591" s="371" t="s">
        <v>82</v>
      </c>
      <c r="C4591" s="371">
        <v>2023</v>
      </c>
      <c r="D4591" s="371" t="s">
        <v>57</v>
      </c>
      <c r="E4591" s="371">
        <v>2</v>
      </c>
    </row>
    <row r="4592" spans="1:5">
      <c r="A4592" s="371">
        <v>13</v>
      </c>
      <c r="B4592" s="371" t="s">
        <v>83</v>
      </c>
      <c r="C4592" s="371">
        <v>2023</v>
      </c>
      <c r="D4592" s="371" t="s">
        <v>57</v>
      </c>
      <c r="E4592" s="371">
        <v>14</v>
      </c>
    </row>
    <row r="4593" spans="1:5">
      <c r="A4593" s="371">
        <v>15</v>
      </c>
      <c r="B4593" s="371" t="s">
        <v>84</v>
      </c>
      <c r="C4593" s="371">
        <v>2023</v>
      </c>
      <c r="D4593" s="371" t="s">
        <v>57</v>
      </c>
      <c r="E4593" s="371">
        <v>5</v>
      </c>
    </row>
    <row r="4594" spans="1:5">
      <c r="A4594" s="371">
        <v>17</v>
      </c>
      <c r="B4594" s="371" t="s">
        <v>85</v>
      </c>
      <c r="C4594" s="371">
        <v>2023</v>
      </c>
      <c r="D4594" s="371" t="s">
        <v>57</v>
      </c>
      <c r="E4594" s="371">
        <v>20</v>
      </c>
    </row>
    <row r="4595" spans="1:5">
      <c r="A4595" s="371">
        <v>18</v>
      </c>
      <c r="B4595" s="371" t="s">
        <v>86</v>
      </c>
      <c r="C4595" s="371">
        <v>2023</v>
      </c>
      <c r="D4595" s="371" t="s">
        <v>57</v>
      </c>
      <c r="E4595" s="371">
        <v>29</v>
      </c>
    </row>
    <row r="4596" spans="1:5">
      <c r="A4596" s="371">
        <v>19</v>
      </c>
      <c r="B4596" s="371" t="s">
        <v>87</v>
      </c>
      <c r="C4596" s="371">
        <v>2023</v>
      </c>
      <c r="D4596" s="371" t="s">
        <v>57</v>
      </c>
      <c r="E4596" s="371">
        <v>15</v>
      </c>
    </row>
    <row r="4597" spans="1:5">
      <c r="A4597" s="371">
        <v>20</v>
      </c>
      <c r="B4597" s="371" t="s">
        <v>88</v>
      </c>
      <c r="C4597" s="371">
        <v>2023</v>
      </c>
      <c r="D4597" s="371" t="s">
        <v>57</v>
      </c>
      <c r="E4597" s="371">
        <v>12</v>
      </c>
    </row>
    <row r="4598" spans="1:5">
      <c r="A4598" s="371">
        <v>23</v>
      </c>
      <c r="B4598" s="371" t="s">
        <v>89</v>
      </c>
      <c r="C4598" s="371">
        <v>2023</v>
      </c>
      <c r="D4598" s="371" t="s">
        <v>57</v>
      </c>
      <c r="E4598" s="371">
        <v>21</v>
      </c>
    </row>
    <row r="4599" spans="1:5">
      <c r="A4599" s="371">
        <v>25</v>
      </c>
      <c r="B4599" s="371" t="s">
        <v>90</v>
      </c>
      <c r="C4599" s="371">
        <v>2023</v>
      </c>
      <c r="D4599" s="371" t="s">
        <v>57</v>
      </c>
      <c r="E4599" s="371">
        <v>10</v>
      </c>
    </row>
    <row r="4600" spans="1:5">
      <c r="A4600" s="371">
        <v>27</v>
      </c>
      <c r="B4600" s="371" t="s">
        <v>91</v>
      </c>
      <c r="C4600" s="371">
        <v>2023</v>
      </c>
      <c r="D4600" s="371" t="s">
        <v>57</v>
      </c>
      <c r="E4600" s="371">
        <v>25</v>
      </c>
    </row>
    <row r="4601" spans="1:5">
      <c r="A4601" s="371">
        <v>41</v>
      </c>
      <c r="B4601" s="371" t="s">
        <v>92</v>
      </c>
      <c r="C4601" s="371">
        <v>2023</v>
      </c>
      <c r="D4601" s="371" t="s">
        <v>57</v>
      </c>
      <c r="E4601" s="371">
        <v>17</v>
      </c>
    </row>
    <row r="4602" spans="1:5">
      <c r="A4602" s="371">
        <v>44</v>
      </c>
      <c r="B4602" s="371" t="s">
        <v>93</v>
      </c>
      <c r="C4602" s="371">
        <v>2023</v>
      </c>
      <c r="D4602" s="371" t="s">
        <v>57</v>
      </c>
      <c r="E4602" s="371">
        <v>22</v>
      </c>
    </row>
    <row r="4603" spans="1:5">
      <c r="A4603" s="371">
        <v>47</v>
      </c>
      <c r="B4603" s="371" t="s">
        <v>94</v>
      </c>
      <c r="C4603" s="371">
        <v>2023</v>
      </c>
      <c r="D4603" s="371" t="s">
        <v>57</v>
      </c>
      <c r="E4603" s="371">
        <v>19</v>
      </c>
    </row>
    <row r="4604" spans="1:5">
      <c r="A4604" s="371">
        <v>50</v>
      </c>
      <c r="B4604" s="371" t="s">
        <v>95</v>
      </c>
      <c r="C4604" s="371">
        <v>2023</v>
      </c>
      <c r="D4604" s="371" t="s">
        <v>57</v>
      </c>
      <c r="E4604" s="371">
        <v>1</v>
      </c>
    </row>
    <row r="4605" spans="1:5">
      <c r="A4605" s="371">
        <v>52</v>
      </c>
      <c r="B4605" s="371" t="s">
        <v>96</v>
      </c>
      <c r="C4605" s="371">
        <v>2023</v>
      </c>
      <c r="D4605" s="371" t="s">
        <v>57</v>
      </c>
      <c r="E4605" s="371">
        <v>9</v>
      </c>
    </row>
    <row r="4606" spans="1:5">
      <c r="A4606" s="371">
        <v>54</v>
      </c>
      <c r="B4606" s="371" t="s">
        <v>97</v>
      </c>
      <c r="C4606" s="371">
        <v>2023</v>
      </c>
      <c r="D4606" s="371" t="s">
        <v>57</v>
      </c>
      <c r="E4606" s="371">
        <v>18</v>
      </c>
    </row>
    <row r="4607" spans="1:5">
      <c r="A4607" s="371">
        <v>63</v>
      </c>
      <c r="B4607" s="371" t="s">
        <v>98</v>
      </c>
      <c r="C4607" s="371">
        <v>2023</v>
      </c>
      <c r="D4607" s="371" t="s">
        <v>57</v>
      </c>
      <c r="E4607" s="371">
        <v>16</v>
      </c>
    </row>
    <row r="4608" spans="1:5">
      <c r="A4608" s="371">
        <v>66</v>
      </c>
      <c r="B4608" s="371" t="s">
        <v>99</v>
      </c>
      <c r="C4608" s="371">
        <v>2023</v>
      </c>
      <c r="D4608" s="371" t="s">
        <v>57</v>
      </c>
      <c r="E4608" s="371">
        <v>8</v>
      </c>
    </row>
    <row r="4609" spans="1:5">
      <c r="A4609" s="371">
        <v>68</v>
      </c>
      <c r="B4609" s="371" t="s">
        <v>100</v>
      </c>
      <c r="C4609" s="371">
        <v>2023</v>
      </c>
      <c r="D4609" s="371" t="s">
        <v>57</v>
      </c>
      <c r="E4609" s="371">
        <v>7</v>
      </c>
    </row>
    <row r="4610" spans="1:5">
      <c r="A4610" s="371">
        <v>70</v>
      </c>
      <c r="B4610" s="371" t="s">
        <v>101</v>
      </c>
      <c r="C4610" s="371">
        <v>2023</v>
      </c>
      <c r="D4610" s="371" t="s">
        <v>57</v>
      </c>
      <c r="E4610" s="371">
        <v>26</v>
      </c>
    </row>
    <row r="4611" spans="1:5">
      <c r="A4611" s="371">
        <v>73</v>
      </c>
      <c r="B4611" s="371" t="s">
        <v>102</v>
      </c>
      <c r="C4611" s="371">
        <v>2023</v>
      </c>
      <c r="D4611" s="371" t="s">
        <v>57</v>
      </c>
      <c r="E4611" s="371">
        <v>11</v>
      </c>
    </row>
    <row r="4612" spans="1:5">
      <c r="A4612" s="371">
        <v>76</v>
      </c>
      <c r="B4612" s="371" t="s">
        <v>103</v>
      </c>
      <c r="C4612" s="371">
        <v>2023</v>
      </c>
      <c r="D4612" s="371" t="s">
        <v>57</v>
      </c>
      <c r="E4612" s="371">
        <v>4</v>
      </c>
    </row>
    <row r="4613" spans="1:5">
      <c r="A4613" s="371">
        <v>81</v>
      </c>
      <c r="B4613" s="371" t="s">
        <v>104</v>
      </c>
      <c r="C4613" s="371">
        <v>2023</v>
      </c>
      <c r="D4613" s="371" t="s">
        <v>57</v>
      </c>
      <c r="E4613" s="371">
        <v>24</v>
      </c>
    </row>
    <row r="4614" spans="1:5">
      <c r="A4614" s="371">
        <v>85</v>
      </c>
      <c r="B4614" s="371" t="s">
        <v>105</v>
      </c>
      <c r="C4614" s="371">
        <v>2023</v>
      </c>
      <c r="D4614" s="371" t="s">
        <v>57</v>
      </c>
      <c r="E4614" s="371">
        <v>3</v>
      </c>
    </row>
    <row r="4615" spans="1:5">
      <c r="A4615" s="371">
        <v>86</v>
      </c>
      <c r="B4615" s="371" t="s">
        <v>106</v>
      </c>
      <c r="C4615" s="371">
        <v>2023</v>
      </c>
      <c r="D4615" s="371" t="s">
        <v>57</v>
      </c>
      <c r="E4615" s="371">
        <v>27</v>
      </c>
    </row>
    <row r="4616" spans="1:5">
      <c r="A4616" s="371">
        <v>88</v>
      </c>
      <c r="B4616" s="371" t="s">
        <v>107</v>
      </c>
      <c r="C4616" s="371">
        <v>2023</v>
      </c>
      <c r="D4616" s="371" t="s">
        <v>57</v>
      </c>
      <c r="E4616" s="371">
        <v>28</v>
      </c>
    </row>
    <row r="4617" spans="1:5">
      <c r="A4617" s="371">
        <v>91</v>
      </c>
      <c r="B4617" s="371" t="s">
        <v>108</v>
      </c>
      <c r="C4617" s="371">
        <v>2023</v>
      </c>
      <c r="D4617" s="371" t="s">
        <v>57</v>
      </c>
      <c r="E4617" s="371">
        <v>32</v>
      </c>
    </row>
    <row r="4618" spans="1:5">
      <c r="A4618" s="371">
        <v>94</v>
      </c>
      <c r="B4618" s="371" t="s">
        <v>109</v>
      </c>
      <c r="C4618" s="371">
        <v>2023</v>
      </c>
      <c r="D4618" s="371" t="s">
        <v>57</v>
      </c>
      <c r="E4618" s="371">
        <v>30</v>
      </c>
    </row>
    <row r="4619" spans="1:5">
      <c r="A4619" s="371">
        <v>95</v>
      </c>
      <c r="B4619" s="371" t="s">
        <v>110</v>
      </c>
      <c r="C4619" s="371">
        <v>2023</v>
      </c>
      <c r="D4619" s="371" t="s">
        <v>57</v>
      </c>
      <c r="E4619" s="371">
        <v>23</v>
      </c>
    </row>
    <row r="4620" spans="1:5">
      <c r="A4620" s="371">
        <v>97</v>
      </c>
      <c r="B4620" s="371" t="s">
        <v>111</v>
      </c>
      <c r="C4620" s="371">
        <v>2023</v>
      </c>
      <c r="D4620" s="371" t="s">
        <v>57</v>
      </c>
      <c r="E4620" s="371">
        <v>31</v>
      </c>
    </row>
    <row r="4621" spans="1:5">
      <c r="A4621" s="371">
        <v>99</v>
      </c>
      <c r="B4621" s="371" t="s">
        <v>112</v>
      </c>
      <c r="C4621" s="371">
        <v>2023</v>
      </c>
      <c r="D4621" s="371" t="s">
        <v>57</v>
      </c>
      <c r="E4621" s="371">
        <v>33</v>
      </c>
    </row>
    <row r="4622" spans="1:5">
      <c r="A4622" s="371">
        <v>5</v>
      </c>
      <c r="B4622" s="371" t="s">
        <v>79</v>
      </c>
      <c r="C4622" s="371">
        <v>2024</v>
      </c>
      <c r="D4622" s="371" t="s">
        <v>115</v>
      </c>
      <c r="E4622" s="371">
        <v>21</v>
      </c>
    </row>
    <row r="4623" spans="1:5">
      <c r="A4623" s="371">
        <v>8</v>
      </c>
      <c r="B4623" s="371" t="s">
        <v>81</v>
      </c>
      <c r="C4623" s="371">
        <v>2024</v>
      </c>
      <c r="D4623" s="371" t="s">
        <v>115</v>
      </c>
      <c r="E4623" s="371">
        <v>1</v>
      </c>
    </row>
    <row r="4624" spans="1:5">
      <c r="A4624" s="371">
        <v>11</v>
      </c>
      <c r="B4624" s="371" t="s">
        <v>82</v>
      </c>
      <c r="C4624" s="371">
        <v>2024</v>
      </c>
      <c r="D4624" s="371" t="s">
        <v>115</v>
      </c>
      <c r="E4624" s="371">
        <v>3</v>
      </c>
    </row>
    <row r="4625" spans="1:5">
      <c r="A4625" s="371">
        <v>13</v>
      </c>
      <c r="B4625" s="371" t="s">
        <v>83</v>
      </c>
      <c r="C4625" s="371">
        <v>2024</v>
      </c>
      <c r="D4625" s="371" t="s">
        <v>115</v>
      </c>
      <c r="E4625" s="371">
        <v>6</v>
      </c>
    </row>
    <row r="4626" spans="1:5">
      <c r="A4626" s="371">
        <v>15</v>
      </c>
      <c r="B4626" s="371" t="s">
        <v>84</v>
      </c>
      <c r="C4626" s="371">
        <v>2024</v>
      </c>
      <c r="D4626" s="371" t="s">
        <v>115</v>
      </c>
      <c r="E4626" s="371">
        <v>13</v>
      </c>
    </row>
    <row r="4627" spans="1:5">
      <c r="A4627" s="371">
        <v>17</v>
      </c>
      <c r="B4627" s="371" t="s">
        <v>85</v>
      </c>
      <c r="C4627" s="371">
        <v>2024</v>
      </c>
      <c r="D4627" s="371" t="s">
        <v>115</v>
      </c>
      <c r="E4627" s="371">
        <v>15</v>
      </c>
    </row>
    <row r="4628" spans="1:5">
      <c r="A4628" s="371">
        <v>18</v>
      </c>
      <c r="B4628" s="371" t="s">
        <v>86</v>
      </c>
      <c r="C4628" s="371">
        <v>2024</v>
      </c>
      <c r="D4628" s="371" t="s">
        <v>115</v>
      </c>
      <c r="E4628" s="371">
        <v>2</v>
      </c>
    </row>
    <row r="4629" spans="1:5">
      <c r="A4629" s="371">
        <v>19</v>
      </c>
      <c r="B4629" s="371" t="s">
        <v>87</v>
      </c>
      <c r="C4629" s="371">
        <v>2024</v>
      </c>
      <c r="D4629" s="371" t="s">
        <v>115</v>
      </c>
      <c r="E4629" s="371">
        <v>13</v>
      </c>
    </row>
    <row r="4630" spans="1:5">
      <c r="A4630" s="371">
        <v>20</v>
      </c>
      <c r="B4630" s="371" t="s">
        <v>88</v>
      </c>
      <c r="C4630" s="371">
        <v>2024</v>
      </c>
      <c r="D4630" s="371" t="s">
        <v>115</v>
      </c>
      <c r="E4630" s="371">
        <v>16</v>
      </c>
    </row>
    <row r="4631" spans="1:5">
      <c r="A4631" s="371">
        <v>23</v>
      </c>
      <c r="B4631" s="371" t="s">
        <v>89</v>
      </c>
      <c r="C4631" s="371">
        <v>2024</v>
      </c>
      <c r="D4631" s="371" t="s">
        <v>115</v>
      </c>
      <c r="E4631" s="371">
        <v>9</v>
      </c>
    </row>
    <row r="4632" spans="1:5">
      <c r="A4632" s="371">
        <v>25</v>
      </c>
      <c r="B4632" s="371" t="s">
        <v>90</v>
      </c>
      <c r="C4632" s="371">
        <v>2024</v>
      </c>
      <c r="D4632" s="371" t="s">
        <v>115</v>
      </c>
      <c r="E4632" s="371">
        <v>5</v>
      </c>
    </row>
    <row r="4633" spans="1:5">
      <c r="A4633" s="371">
        <v>27</v>
      </c>
      <c r="B4633" s="371" t="s">
        <v>91</v>
      </c>
      <c r="C4633" s="371">
        <v>2024</v>
      </c>
      <c r="D4633" s="371" t="s">
        <v>115</v>
      </c>
      <c r="E4633" s="371">
        <v>25</v>
      </c>
    </row>
    <row r="4634" spans="1:5">
      <c r="A4634" s="371">
        <v>41</v>
      </c>
      <c r="B4634" s="371" t="s">
        <v>92</v>
      </c>
      <c r="C4634" s="371">
        <v>2024</v>
      </c>
      <c r="D4634" s="371" t="s">
        <v>115</v>
      </c>
      <c r="E4634" s="371">
        <v>18</v>
      </c>
    </row>
    <row r="4635" spans="1:5">
      <c r="A4635" s="371">
        <v>44</v>
      </c>
      <c r="B4635" s="371" t="s">
        <v>93</v>
      </c>
      <c r="C4635" s="371">
        <v>2024</v>
      </c>
      <c r="D4635" s="371" t="s">
        <v>115</v>
      </c>
      <c r="E4635" s="371">
        <v>19</v>
      </c>
    </row>
    <row r="4636" spans="1:5">
      <c r="A4636" s="371">
        <v>47</v>
      </c>
      <c r="B4636" s="371" t="s">
        <v>94</v>
      </c>
      <c r="C4636" s="371">
        <v>2024</v>
      </c>
      <c r="D4636" s="371" t="s">
        <v>115</v>
      </c>
      <c r="E4636" s="371">
        <v>10</v>
      </c>
    </row>
    <row r="4637" spans="1:5">
      <c r="A4637" s="371">
        <v>50</v>
      </c>
      <c r="B4637" s="371" t="s">
        <v>95</v>
      </c>
      <c r="C4637" s="371">
        <v>2024</v>
      </c>
      <c r="D4637" s="371" t="s">
        <v>115</v>
      </c>
      <c r="E4637" s="371">
        <v>22</v>
      </c>
    </row>
    <row r="4638" spans="1:5">
      <c r="A4638" s="371">
        <v>52</v>
      </c>
      <c r="B4638" s="371" t="s">
        <v>96</v>
      </c>
      <c r="C4638" s="371">
        <v>2024</v>
      </c>
      <c r="D4638" s="371" t="s">
        <v>115</v>
      </c>
      <c r="E4638" s="371">
        <v>28</v>
      </c>
    </row>
    <row r="4639" spans="1:5">
      <c r="A4639" s="371">
        <v>54</v>
      </c>
      <c r="B4639" s="371" t="s">
        <v>97</v>
      </c>
      <c r="C4639" s="371">
        <v>2024</v>
      </c>
      <c r="D4639" s="371" t="s">
        <v>115</v>
      </c>
      <c r="E4639" s="371">
        <v>27</v>
      </c>
    </row>
    <row r="4640" spans="1:5">
      <c r="A4640" s="371">
        <v>63</v>
      </c>
      <c r="B4640" s="371" t="s">
        <v>98</v>
      </c>
      <c r="C4640" s="371">
        <v>2024</v>
      </c>
      <c r="D4640" s="371" t="s">
        <v>115</v>
      </c>
      <c r="E4640" s="371">
        <v>24</v>
      </c>
    </row>
    <row r="4641" spans="1:5">
      <c r="A4641" s="371">
        <v>66</v>
      </c>
      <c r="B4641" s="371" t="s">
        <v>99</v>
      </c>
      <c r="C4641" s="371">
        <v>2024</v>
      </c>
      <c r="D4641" s="371" t="s">
        <v>115</v>
      </c>
      <c r="E4641" s="371">
        <v>30</v>
      </c>
    </row>
    <row r="4642" spans="1:5">
      <c r="A4642" s="371">
        <v>68</v>
      </c>
      <c r="B4642" s="371" t="s">
        <v>100</v>
      </c>
      <c r="C4642" s="371">
        <v>2024</v>
      </c>
      <c r="D4642" s="371" t="s">
        <v>115</v>
      </c>
      <c r="E4642" s="371">
        <v>8</v>
      </c>
    </row>
    <row r="4643" spans="1:5">
      <c r="A4643" s="371">
        <v>70</v>
      </c>
      <c r="B4643" s="371" t="s">
        <v>101</v>
      </c>
      <c r="C4643" s="371">
        <v>2024</v>
      </c>
      <c r="D4643" s="371" t="s">
        <v>115</v>
      </c>
      <c r="E4643" s="371">
        <v>4</v>
      </c>
    </row>
    <row r="4644" spans="1:5">
      <c r="A4644" s="371">
        <v>73</v>
      </c>
      <c r="B4644" s="371" t="s">
        <v>102</v>
      </c>
      <c r="C4644" s="371">
        <v>2024</v>
      </c>
      <c r="D4644" s="371" t="s">
        <v>115</v>
      </c>
      <c r="E4644" s="371">
        <v>12</v>
      </c>
    </row>
    <row r="4645" spans="1:5">
      <c r="A4645" s="371">
        <v>76</v>
      </c>
      <c r="B4645" s="371" t="s">
        <v>103</v>
      </c>
      <c r="C4645" s="371">
        <v>2024</v>
      </c>
      <c r="D4645" s="371" t="s">
        <v>115</v>
      </c>
      <c r="E4645" s="371">
        <v>7</v>
      </c>
    </row>
    <row r="4646" spans="1:5">
      <c r="A4646" s="371">
        <v>81</v>
      </c>
      <c r="B4646" s="371" t="s">
        <v>104</v>
      </c>
      <c r="C4646" s="371">
        <v>2024</v>
      </c>
      <c r="D4646" s="371" t="s">
        <v>115</v>
      </c>
      <c r="E4646" s="371">
        <v>20</v>
      </c>
    </row>
    <row r="4647" spans="1:5">
      <c r="A4647" s="371">
        <v>85</v>
      </c>
      <c r="B4647" s="371" t="s">
        <v>105</v>
      </c>
      <c r="C4647" s="371">
        <v>2024</v>
      </c>
      <c r="D4647" s="371" t="s">
        <v>115</v>
      </c>
      <c r="E4647" s="371">
        <v>16</v>
      </c>
    </row>
    <row r="4648" spans="1:5">
      <c r="A4648" s="371">
        <v>86</v>
      </c>
      <c r="B4648" s="371" t="s">
        <v>106</v>
      </c>
      <c r="C4648" s="371">
        <v>2024</v>
      </c>
      <c r="D4648" s="371" t="s">
        <v>115</v>
      </c>
      <c r="E4648" s="371">
        <v>11</v>
      </c>
    </row>
    <row r="4649" spans="1:5">
      <c r="A4649" s="371">
        <v>88</v>
      </c>
      <c r="B4649" s="371" t="s">
        <v>107</v>
      </c>
      <c r="C4649" s="371">
        <v>2024</v>
      </c>
      <c r="D4649" s="371" t="s">
        <v>115</v>
      </c>
      <c r="E4649" s="371">
        <v>22</v>
      </c>
    </row>
    <row r="4650" spans="1:5">
      <c r="A4650" s="371">
        <v>91</v>
      </c>
      <c r="B4650" s="371" t="s">
        <v>108</v>
      </c>
      <c r="C4650" s="371">
        <v>2024</v>
      </c>
      <c r="D4650" s="371" t="s">
        <v>115</v>
      </c>
      <c r="E4650" s="371">
        <v>31</v>
      </c>
    </row>
    <row r="4651" spans="1:5">
      <c r="A4651" s="371">
        <v>94</v>
      </c>
      <c r="B4651" s="371" t="s">
        <v>109</v>
      </c>
      <c r="C4651" s="371">
        <v>2024</v>
      </c>
      <c r="D4651" s="371" t="s">
        <v>115</v>
      </c>
      <c r="E4651" s="371">
        <v>26</v>
      </c>
    </row>
    <row r="4652" spans="1:5">
      <c r="A4652" s="371">
        <v>95</v>
      </c>
      <c r="B4652" s="371" t="s">
        <v>110</v>
      </c>
      <c r="C4652" s="371">
        <v>2024</v>
      </c>
      <c r="D4652" s="371" t="s">
        <v>115</v>
      </c>
      <c r="E4652" s="371">
        <v>32</v>
      </c>
    </row>
    <row r="4653" spans="1:5">
      <c r="A4653" s="371">
        <v>97</v>
      </c>
      <c r="B4653" s="371" t="s">
        <v>111</v>
      </c>
      <c r="C4653" s="371">
        <v>2024</v>
      </c>
      <c r="D4653" s="371" t="s">
        <v>115</v>
      </c>
      <c r="E4653" s="371">
        <v>33</v>
      </c>
    </row>
    <row r="4654" spans="1:5">
      <c r="A4654" s="371">
        <v>99</v>
      </c>
      <c r="B4654" s="371" t="s">
        <v>112</v>
      </c>
      <c r="C4654" s="371">
        <v>2024</v>
      </c>
      <c r="D4654" s="371" t="s">
        <v>115</v>
      </c>
      <c r="E4654" s="371">
        <v>29</v>
      </c>
    </row>
    <row r="4655" spans="1:5">
      <c r="A4655" s="371">
        <v>5</v>
      </c>
      <c r="B4655" s="371" t="s">
        <v>79</v>
      </c>
      <c r="C4655" s="371">
        <v>2023</v>
      </c>
      <c r="D4655" s="371" t="s">
        <v>115</v>
      </c>
      <c r="E4655" s="371">
        <v>13</v>
      </c>
    </row>
    <row r="4656" spans="1:5">
      <c r="A4656" s="371">
        <v>8</v>
      </c>
      <c r="B4656" s="371" t="s">
        <v>81</v>
      </c>
      <c r="C4656" s="371">
        <v>2023</v>
      </c>
      <c r="D4656" s="371" t="s">
        <v>115</v>
      </c>
      <c r="E4656" s="371">
        <v>5</v>
      </c>
    </row>
    <row r="4657" spans="1:5">
      <c r="A4657" s="371">
        <v>11</v>
      </c>
      <c r="B4657" s="371" t="s">
        <v>82</v>
      </c>
      <c r="C4657" s="371">
        <v>2023</v>
      </c>
      <c r="D4657" s="371" t="s">
        <v>115</v>
      </c>
      <c r="E4657" s="371">
        <v>21</v>
      </c>
    </row>
    <row r="4658" spans="1:5">
      <c r="A4658" s="371">
        <v>13</v>
      </c>
      <c r="B4658" s="371" t="s">
        <v>83</v>
      </c>
      <c r="C4658" s="371">
        <v>2023</v>
      </c>
      <c r="D4658" s="371" t="s">
        <v>115</v>
      </c>
      <c r="E4658" s="371">
        <v>1</v>
      </c>
    </row>
    <row r="4659" spans="1:5">
      <c r="A4659" s="371">
        <v>15</v>
      </c>
      <c r="B4659" s="371" t="s">
        <v>84</v>
      </c>
      <c r="C4659" s="371">
        <v>2023</v>
      </c>
      <c r="D4659" s="371" t="s">
        <v>115</v>
      </c>
      <c r="E4659" s="371">
        <v>24</v>
      </c>
    </row>
    <row r="4660" spans="1:5">
      <c r="A4660" s="371">
        <v>17</v>
      </c>
      <c r="B4660" s="371" t="s">
        <v>85</v>
      </c>
      <c r="C4660" s="371">
        <v>2023</v>
      </c>
      <c r="D4660" s="371" t="s">
        <v>115</v>
      </c>
      <c r="E4660" s="371">
        <v>12</v>
      </c>
    </row>
    <row r="4661" spans="1:5">
      <c r="A4661" s="371">
        <v>18</v>
      </c>
      <c r="B4661" s="371" t="s">
        <v>86</v>
      </c>
      <c r="C4661" s="371">
        <v>2023</v>
      </c>
      <c r="D4661" s="371" t="s">
        <v>115</v>
      </c>
      <c r="E4661" s="371">
        <v>16</v>
      </c>
    </row>
    <row r="4662" spans="1:5">
      <c r="A4662" s="371">
        <v>19</v>
      </c>
      <c r="B4662" s="371" t="s">
        <v>87</v>
      </c>
      <c r="C4662" s="371">
        <v>2023</v>
      </c>
      <c r="D4662" s="371" t="s">
        <v>115</v>
      </c>
      <c r="E4662" s="371">
        <v>18</v>
      </c>
    </row>
    <row r="4663" spans="1:5">
      <c r="A4663" s="371">
        <v>20</v>
      </c>
      <c r="B4663" s="371" t="s">
        <v>88</v>
      </c>
      <c r="C4663" s="371">
        <v>2023</v>
      </c>
      <c r="D4663" s="371" t="s">
        <v>115</v>
      </c>
      <c r="E4663" s="371">
        <v>26</v>
      </c>
    </row>
    <row r="4664" spans="1:5">
      <c r="A4664" s="371">
        <v>23</v>
      </c>
      <c r="B4664" s="371" t="s">
        <v>89</v>
      </c>
      <c r="C4664" s="371">
        <v>2023</v>
      </c>
      <c r="D4664" s="371" t="s">
        <v>115</v>
      </c>
      <c r="E4664" s="371">
        <v>24</v>
      </c>
    </row>
    <row r="4665" spans="1:5">
      <c r="A4665" s="371">
        <v>25</v>
      </c>
      <c r="B4665" s="371" t="s">
        <v>90</v>
      </c>
      <c r="C4665" s="371">
        <v>2023</v>
      </c>
      <c r="D4665" s="371" t="s">
        <v>115</v>
      </c>
      <c r="E4665" s="371">
        <v>17</v>
      </c>
    </row>
    <row r="4666" spans="1:5">
      <c r="A4666" s="371">
        <v>27</v>
      </c>
      <c r="B4666" s="371" t="s">
        <v>91</v>
      </c>
      <c r="C4666" s="371">
        <v>2023</v>
      </c>
      <c r="D4666" s="371" t="s">
        <v>115</v>
      </c>
      <c r="E4666" s="371">
        <v>7</v>
      </c>
    </row>
    <row r="4667" spans="1:5">
      <c r="A4667" s="371">
        <v>41</v>
      </c>
      <c r="B4667" s="371" t="s">
        <v>92</v>
      </c>
      <c r="C4667" s="371">
        <v>2023</v>
      </c>
      <c r="D4667" s="371" t="s">
        <v>115</v>
      </c>
      <c r="E4667" s="371">
        <v>7</v>
      </c>
    </row>
    <row r="4668" spans="1:5">
      <c r="A4668" s="371">
        <v>44</v>
      </c>
      <c r="B4668" s="371" t="s">
        <v>93</v>
      </c>
      <c r="C4668" s="371">
        <v>2023</v>
      </c>
      <c r="D4668" s="371" t="s">
        <v>115</v>
      </c>
      <c r="E4668" s="371">
        <v>2</v>
      </c>
    </row>
    <row r="4669" spans="1:5">
      <c r="A4669" s="371">
        <v>47</v>
      </c>
      <c r="B4669" s="371" t="s">
        <v>94</v>
      </c>
      <c r="C4669" s="371">
        <v>2023</v>
      </c>
      <c r="D4669" s="371" t="s">
        <v>115</v>
      </c>
      <c r="E4669" s="371">
        <v>20</v>
      </c>
    </row>
    <row r="4670" spans="1:5">
      <c r="A4670" s="371">
        <v>50</v>
      </c>
      <c r="B4670" s="371" t="s">
        <v>95</v>
      </c>
      <c r="C4670" s="371">
        <v>2023</v>
      </c>
      <c r="D4670" s="371" t="s">
        <v>115</v>
      </c>
      <c r="E4670" s="371">
        <v>3</v>
      </c>
    </row>
    <row r="4671" spans="1:5">
      <c r="A4671" s="371">
        <v>52</v>
      </c>
      <c r="B4671" s="371" t="s">
        <v>96</v>
      </c>
      <c r="C4671" s="371">
        <v>2023</v>
      </c>
      <c r="D4671" s="371" t="s">
        <v>115</v>
      </c>
      <c r="E4671" s="371">
        <v>11</v>
      </c>
    </row>
    <row r="4672" spans="1:5">
      <c r="A4672" s="371">
        <v>54</v>
      </c>
      <c r="B4672" s="371" t="s">
        <v>97</v>
      </c>
      <c r="C4672" s="371">
        <v>2023</v>
      </c>
      <c r="D4672" s="371" t="s">
        <v>115</v>
      </c>
      <c r="E4672" s="371">
        <v>9</v>
      </c>
    </row>
    <row r="4673" spans="1:5">
      <c r="A4673" s="371">
        <v>63</v>
      </c>
      <c r="B4673" s="371" t="s">
        <v>98</v>
      </c>
      <c r="C4673" s="371">
        <v>2023</v>
      </c>
      <c r="D4673" s="371" t="s">
        <v>115</v>
      </c>
      <c r="E4673" s="371">
        <v>19</v>
      </c>
    </row>
    <row r="4674" spans="1:5">
      <c r="A4674" s="371">
        <v>66</v>
      </c>
      <c r="B4674" s="371" t="s">
        <v>99</v>
      </c>
      <c r="C4674" s="371">
        <v>2023</v>
      </c>
      <c r="D4674" s="371" t="s">
        <v>115</v>
      </c>
      <c r="E4674" s="371">
        <v>28</v>
      </c>
    </row>
    <row r="4675" spans="1:5">
      <c r="A4675" s="371">
        <v>68</v>
      </c>
      <c r="B4675" s="371" t="s">
        <v>100</v>
      </c>
      <c r="C4675" s="371">
        <v>2023</v>
      </c>
      <c r="D4675" s="371" t="s">
        <v>115</v>
      </c>
      <c r="E4675" s="371">
        <v>14</v>
      </c>
    </row>
    <row r="4676" spans="1:5">
      <c r="A4676" s="371">
        <v>70</v>
      </c>
      <c r="B4676" s="371" t="s">
        <v>101</v>
      </c>
      <c r="C4676" s="371">
        <v>2023</v>
      </c>
      <c r="D4676" s="371" t="s">
        <v>115</v>
      </c>
      <c r="E4676" s="371">
        <v>6</v>
      </c>
    </row>
    <row r="4677" spans="1:5">
      <c r="A4677" s="371">
        <v>73</v>
      </c>
      <c r="B4677" s="371" t="s">
        <v>102</v>
      </c>
      <c r="C4677" s="371">
        <v>2023</v>
      </c>
      <c r="D4677" s="371" t="s">
        <v>115</v>
      </c>
      <c r="E4677" s="371">
        <v>10</v>
      </c>
    </row>
    <row r="4678" spans="1:5">
      <c r="A4678" s="371">
        <v>76</v>
      </c>
      <c r="B4678" s="371" t="s">
        <v>103</v>
      </c>
      <c r="C4678" s="371">
        <v>2023</v>
      </c>
      <c r="D4678" s="371" t="s">
        <v>115</v>
      </c>
      <c r="E4678" s="371">
        <v>15</v>
      </c>
    </row>
    <row r="4679" spans="1:5">
      <c r="A4679" s="371">
        <v>81</v>
      </c>
      <c r="B4679" s="371" t="s">
        <v>104</v>
      </c>
      <c r="C4679" s="371">
        <v>2023</v>
      </c>
      <c r="D4679" s="371" t="s">
        <v>115</v>
      </c>
      <c r="E4679" s="371">
        <v>30</v>
      </c>
    </row>
    <row r="4680" spans="1:5">
      <c r="A4680" s="371">
        <v>85</v>
      </c>
      <c r="B4680" s="371" t="s">
        <v>105</v>
      </c>
      <c r="C4680" s="371">
        <v>2023</v>
      </c>
      <c r="D4680" s="371" t="s">
        <v>115</v>
      </c>
      <c r="E4680" s="371">
        <v>29</v>
      </c>
    </row>
    <row r="4681" spans="1:5">
      <c r="A4681" s="371">
        <v>86</v>
      </c>
      <c r="B4681" s="371" t="s">
        <v>106</v>
      </c>
      <c r="C4681" s="371">
        <v>2023</v>
      </c>
      <c r="D4681" s="371" t="s">
        <v>115</v>
      </c>
      <c r="E4681" s="371">
        <v>31</v>
      </c>
    </row>
    <row r="4682" spans="1:5">
      <c r="A4682" s="371">
        <v>88</v>
      </c>
      <c r="B4682" s="371" t="s">
        <v>107</v>
      </c>
      <c r="C4682" s="371">
        <v>2023</v>
      </c>
      <c r="D4682" s="371" t="s">
        <v>115</v>
      </c>
      <c r="E4682" s="371">
        <v>4</v>
      </c>
    </row>
    <row r="4683" spans="1:5">
      <c r="A4683" s="371">
        <v>91</v>
      </c>
      <c r="B4683" s="371" t="s">
        <v>108</v>
      </c>
      <c r="C4683" s="371">
        <v>2023</v>
      </c>
      <c r="D4683" s="371" t="s">
        <v>115</v>
      </c>
      <c r="E4683" s="371">
        <v>27</v>
      </c>
    </row>
    <row r="4684" spans="1:5">
      <c r="A4684" s="371">
        <v>94</v>
      </c>
      <c r="B4684" s="371" t="s">
        <v>109</v>
      </c>
      <c r="C4684" s="371">
        <v>2023</v>
      </c>
      <c r="D4684" s="371" t="s">
        <v>115</v>
      </c>
      <c r="E4684" s="371">
        <v>22</v>
      </c>
    </row>
    <row r="4685" spans="1:5">
      <c r="A4685" s="371">
        <v>95</v>
      </c>
      <c r="B4685" s="371" t="s">
        <v>110</v>
      </c>
      <c r="C4685" s="371">
        <v>2023</v>
      </c>
      <c r="D4685" s="371" t="s">
        <v>115</v>
      </c>
      <c r="E4685" s="371">
        <v>23</v>
      </c>
    </row>
    <row r="4686" spans="1:5">
      <c r="A4686" s="371">
        <v>97</v>
      </c>
      <c r="B4686" s="371" t="s">
        <v>111</v>
      </c>
      <c r="C4686" s="371">
        <v>2023</v>
      </c>
      <c r="D4686" s="371" t="s">
        <v>115</v>
      </c>
      <c r="E4686" s="371">
        <v>33</v>
      </c>
    </row>
    <row r="4687" spans="1:5">
      <c r="A4687" s="371">
        <v>99</v>
      </c>
      <c r="B4687" s="371" t="s">
        <v>112</v>
      </c>
      <c r="C4687" s="371">
        <v>2023</v>
      </c>
      <c r="D4687" s="371" t="s">
        <v>115</v>
      </c>
      <c r="E4687" s="371">
        <v>32</v>
      </c>
    </row>
    <row r="4688" spans="1:5">
      <c r="A4688" s="371">
        <v>5</v>
      </c>
      <c r="B4688" s="371" t="s">
        <v>79</v>
      </c>
      <c r="C4688" s="371">
        <v>2024</v>
      </c>
      <c r="D4688" s="371" t="s">
        <v>116</v>
      </c>
      <c r="E4688" s="371">
        <v>1</v>
      </c>
    </row>
    <row r="4689" spans="1:5">
      <c r="A4689" s="371">
        <v>8</v>
      </c>
      <c r="B4689" s="371" t="s">
        <v>81</v>
      </c>
      <c r="C4689" s="371">
        <v>2024</v>
      </c>
      <c r="D4689" s="371" t="s">
        <v>116</v>
      </c>
      <c r="E4689" s="371">
        <v>11</v>
      </c>
    </row>
    <row r="4690" spans="1:5">
      <c r="A4690" s="371">
        <v>11</v>
      </c>
      <c r="B4690" s="371" t="s">
        <v>82</v>
      </c>
      <c r="C4690" s="371">
        <v>2024</v>
      </c>
      <c r="D4690" s="371" t="s">
        <v>116</v>
      </c>
      <c r="E4690" s="371">
        <v>7</v>
      </c>
    </row>
    <row r="4691" spans="1:5">
      <c r="A4691" s="371">
        <v>13</v>
      </c>
      <c r="B4691" s="371" t="s">
        <v>83</v>
      </c>
      <c r="C4691" s="371">
        <v>2024</v>
      </c>
      <c r="D4691" s="371" t="s">
        <v>116</v>
      </c>
      <c r="E4691" s="371">
        <v>21</v>
      </c>
    </row>
    <row r="4692" spans="1:5">
      <c r="A4692" s="371">
        <v>15</v>
      </c>
      <c r="B4692" s="371" t="s">
        <v>84</v>
      </c>
      <c r="C4692" s="371">
        <v>2024</v>
      </c>
      <c r="D4692" s="371" t="s">
        <v>116</v>
      </c>
      <c r="E4692" s="371">
        <v>13</v>
      </c>
    </row>
    <row r="4693" spans="1:5">
      <c r="A4693" s="371">
        <v>17</v>
      </c>
      <c r="B4693" s="371" t="s">
        <v>85</v>
      </c>
      <c r="C4693" s="371">
        <v>2024</v>
      </c>
      <c r="D4693" s="371" t="s">
        <v>116</v>
      </c>
      <c r="E4693" s="371">
        <v>9</v>
      </c>
    </row>
    <row r="4694" spans="1:5">
      <c r="A4694" s="371">
        <v>18</v>
      </c>
      <c r="B4694" s="371" t="s">
        <v>86</v>
      </c>
      <c r="C4694" s="371">
        <v>2024</v>
      </c>
      <c r="D4694" s="371" t="s">
        <v>116</v>
      </c>
      <c r="E4694" s="371">
        <v>7</v>
      </c>
    </row>
    <row r="4695" spans="1:5">
      <c r="A4695" s="371">
        <v>19</v>
      </c>
      <c r="B4695" s="371" t="s">
        <v>87</v>
      </c>
      <c r="C4695" s="371">
        <v>2024</v>
      </c>
      <c r="D4695" s="371" t="s">
        <v>116</v>
      </c>
      <c r="E4695" s="371">
        <v>20</v>
      </c>
    </row>
    <row r="4696" spans="1:5">
      <c r="A4696" s="371">
        <v>20</v>
      </c>
      <c r="B4696" s="371" t="s">
        <v>88</v>
      </c>
      <c r="C4696" s="371">
        <v>2024</v>
      </c>
      <c r="D4696" s="371" t="s">
        <v>116</v>
      </c>
      <c r="E4696" s="371">
        <v>23</v>
      </c>
    </row>
    <row r="4697" spans="1:5">
      <c r="A4697" s="371">
        <v>23</v>
      </c>
      <c r="B4697" s="371" t="s">
        <v>89</v>
      </c>
      <c r="C4697" s="371">
        <v>2024</v>
      </c>
      <c r="D4697" s="371" t="s">
        <v>116</v>
      </c>
      <c r="E4697" s="371">
        <v>22</v>
      </c>
    </row>
    <row r="4698" spans="1:5">
      <c r="A4698" s="371">
        <v>25</v>
      </c>
      <c r="B4698" s="371" t="s">
        <v>90</v>
      </c>
      <c r="C4698" s="371">
        <v>2024</v>
      </c>
      <c r="D4698" s="371" t="s">
        <v>116</v>
      </c>
      <c r="E4698" s="371">
        <v>4</v>
      </c>
    </row>
    <row r="4699" spans="1:5">
      <c r="A4699" s="371">
        <v>27</v>
      </c>
      <c r="B4699" s="371" t="s">
        <v>91</v>
      </c>
      <c r="C4699" s="371">
        <v>2024</v>
      </c>
      <c r="D4699" s="371" t="s">
        <v>116</v>
      </c>
      <c r="E4699" s="371">
        <v>29</v>
      </c>
    </row>
    <row r="4700" spans="1:5">
      <c r="A4700" s="371">
        <v>41</v>
      </c>
      <c r="B4700" s="371" t="s">
        <v>92</v>
      </c>
      <c r="C4700" s="371">
        <v>2024</v>
      </c>
      <c r="D4700" s="371" t="s">
        <v>116</v>
      </c>
      <c r="E4700" s="371">
        <v>14</v>
      </c>
    </row>
    <row r="4701" spans="1:5">
      <c r="A4701" s="371">
        <v>44</v>
      </c>
      <c r="B4701" s="371" t="s">
        <v>93</v>
      </c>
      <c r="C4701" s="371">
        <v>2024</v>
      </c>
      <c r="D4701" s="371" t="s">
        <v>116</v>
      </c>
      <c r="E4701" s="371">
        <v>28</v>
      </c>
    </row>
    <row r="4702" spans="1:5">
      <c r="A4702" s="371">
        <v>47</v>
      </c>
      <c r="B4702" s="371" t="s">
        <v>94</v>
      </c>
      <c r="C4702" s="371">
        <v>2024</v>
      </c>
      <c r="D4702" s="371" t="s">
        <v>116</v>
      </c>
      <c r="E4702" s="371">
        <v>25</v>
      </c>
    </row>
    <row r="4703" spans="1:5">
      <c r="A4703" s="371">
        <v>50</v>
      </c>
      <c r="B4703" s="371" t="s">
        <v>95</v>
      </c>
      <c r="C4703" s="371">
        <v>2024</v>
      </c>
      <c r="D4703" s="371" t="s">
        <v>116</v>
      </c>
      <c r="E4703" s="371">
        <v>12</v>
      </c>
    </row>
    <row r="4704" spans="1:5">
      <c r="A4704" s="371">
        <v>52</v>
      </c>
      <c r="B4704" s="371" t="s">
        <v>96</v>
      </c>
      <c r="C4704" s="371">
        <v>2024</v>
      </c>
      <c r="D4704" s="371" t="s">
        <v>116</v>
      </c>
      <c r="E4704" s="371">
        <v>5</v>
      </c>
    </row>
    <row r="4705" spans="1:5">
      <c r="A4705" s="371">
        <v>54</v>
      </c>
      <c r="B4705" s="371" t="s">
        <v>97</v>
      </c>
      <c r="C4705" s="371">
        <v>2024</v>
      </c>
      <c r="D4705" s="371" t="s">
        <v>116</v>
      </c>
      <c r="E4705" s="371">
        <v>17</v>
      </c>
    </row>
    <row r="4706" spans="1:5">
      <c r="A4706" s="371">
        <v>63</v>
      </c>
      <c r="B4706" s="371" t="s">
        <v>98</v>
      </c>
      <c r="C4706" s="371">
        <v>2024</v>
      </c>
      <c r="D4706" s="371" t="s">
        <v>116</v>
      </c>
      <c r="E4706" s="371">
        <v>15</v>
      </c>
    </row>
    <row r="4707" spans="1:5">
      <c r="A4707" s="371">
        <v>66</v>
      </c>
      <c r="B4707" s="371" t="s">
        <v>99</v>
      </c>
      <c r="C4707" s="371">
        <v>2024</v>
      </c>
      <c r="D4707" s="371" t="s">
        <v>116</v>
      </c>
      <c r="E4707" s="371">
        <v>16</v>
      </c>
    </row>
    <row r="4708" spans="1:5">
      <c r="A4708" s="371">
        <v>68</v>
      </c>
      <c r="B4708" s="371" t="s">
        <v>100</v>
      </c>
      <c r="C4708" s="371">
        <v>2024</v>
      </c>
      <c r="D4708" s="371" t="s">
        <v>116</v>
      </c>
      <c r="E4708" s="371">
        <v>6</v>
      </c>
    </row>
    <row r="4709" spans="1:5">
      <c r="A4709" s="371">
        <v>70</v>
      </c>
      <c r="B4709" s="371" t="s">
        <v>101</v>
      </c>
      <c r="C4709" s="371">
        <v>2024</v>
      </c>
      <c r="D4709" s="371" t="s">
        <v>116</v>
      </c>
      <c r="E4709" s="371">
        <v>26</v>
      </c>
    </row>
    <row r="4710" spans="1:5">
      <c r="A4710" s="371">
        <v>73</v>
      </c>
      <c r="B4710" s="371" t="s">
        <v>102</v>
      </c>
      <c r="C4710" s="371">
        <v>2024</v>
      </c>
      <c r="D4710" s="371" t="s">
        <v>116</v>
      </c>
      <c r="E4710" s="371">
        <v>18</v>
      </c>
    </row>
    <row r="4711" spans="1:5">
      <c r="A4711" s="371">
        <v>76</v>
      </c>
      <c r="B4711" s="371" t="s">
        <v>103</v>
      </c>
      <c r="C4711" s="371">
        <v>2024</v>
      </c>
      <c r="D4711" s="371" t="s">
        <v>116</v>
      </c>
      <c r="E4711" s="371">
        <v>3</v>
      </c>
    </row>
    <row r="4712" spans="1:5">
      <c r="A4712" s="371">
        <v>81</v>
      </c>
      <c r="B4712" s="371" t="s">
        <v>104</v>
      </c>
      <c r="C4712" s="371">
        <v>2024</v>
      </c>
      <c r="D4712" s="371" t="s">
        <v>116</v>
      </c>
      <c r="E4712" s="371">
        <v>10</v>
      </c>
    </row>
    <row r="4713" spans="1:5">
      <c r="A4713" s="371">
        <v>85</v>
      </c>
      <c r="B4713" s="371" t="s">
        <v>105</v>
      </c>
      <c r="C4713" s="371">
        <v>2024</v>
      </c>
      <c r="D4713" s="371" t="s">
        <v>116</v>
      </c>
      <c r="E4713" s="371">
        <v>19</v>
      </c>
    </row>
    <row r="4714" spans="1:5">
      <c r="A4714" s="371">
        <v>86</v>
      </c>
      <c r="B4714" s="371" t="s">
        <v>106</v>
      </c>
      <c r="C4714" s="371">
        <v>2024</v>
      </c>
      <c r="D4714" s="371" t="s">
        <v>116</v>
      </c>
      <c r="E4714" s="371">
        <v>27</v>
      </c>
    </row>
    <row r="4715" spans="1:5">
      <c r="A4715" s="371">
        <v>88</v>
      </c>
      <c r="B4715" s="371" t="s">
        <v>107</v>
      </c>
      <c r="C4715" s="371">
        <v>2024</v>
      </c>
      <c r="D4715" s="371" t="s">
        <v>116</v>
      </c>
      <c r="E4715" s="371">
        <v>2</v>
      </c>
    </row>
    <row r="4716" spans="1:5">
      <c r="A4716" s="371">
        <v>91</v>
      </c>
      <c r="B4716" s="371" t="s">
        <v>108</v>
      </c>
      <c r="C4716" s="371">
        <v>2024</v>
      </c>
      <c r="D4716" s="371" t="s">
        <v>116</v>
      </c>
      <c r="E4716" s="371">
        <v>30</v>
      </c>
    </row>
    <row r="4717" spans="1:5">
      <c r="A4717" s="371">
        <v>94</v>
      </c>
      <c r="B4717" s="371" t="s">
        <v>109</v>
      </c>
      <c r="C4717" s="371">
        <v>2024</v>
      </c>
      <c r="D4717" s="371" t="s">
        <v>116</v>
      </c>
      <c r="E4717" s="371">
        <v>32</v>
      </c>
    </row>
    <row r="4718" spans="1:5">
      <c r="A4718" s="371">
        <v>95</v>
      </c>
      <c r="B4718" s="371" t="s">
        <v>110</v>
      </c>
      <c r="C4718" s="371">
        <v>2024</v>
      </c>
      <c r="D4718" s="371" t="s">
        <v>116</v>
      </c>
      <c r="E4718" s="371">
        <v>31</v>
      </c>
    </row>
    <row r="4719" spans="1:5">
      <c r="A4719" s="371">
        <v>97</v>
      </c>
      <c r="B4719" s="371" t="s">
        <v>111</v>
      </c>
      <c r="C4719" s="371">
        <v>2024</v>
      </c>
      <c r="D4719" s="371" t="s">
        <v>116</v>
      </c>
      <c r="E4719" s="371">
        <v>24</v>
      </c>
    </row>
    <row r="4720" spans="1:5">
      <c r="A4720" s="371">
        <v>99</v>
      </c>
      <c r="B4720" s="371" t="s">
        <v>112</v>
      </c>
      <c r="C4720" s="371">
        <v>2024</v>
      </c>
      <c r="D4720" s="371" t="s">
        <v>116</v>
      </c>
      <c r="E4720" s="371">
        <v>33</v>
      </c>
    </row>
    <row r="4721" spans="1:5">
      <c r="A4721" s="371">
        <v>5</v>
      </c>
      <c r="B4721" s="371" t="s">
        <v>79</v>
      </c>
      <c r="C4721" s="371">
        <v>2023</v>
      </c>
      <c r="D4721" s="371" t="s">
        <v>116</v>
      </c>
      <c r="E4721" s="371">
        <v>5</v>
      </c>
    </row>
    <row r="4722" spans="1:5">
      <c r="A4722" s="371">
        <v>8</v>
      </c>
      <c r="B4722" s="371" t="s">
        <v>81</v>
      </c>
      <c r="C4722" s="371">
        <v>2023</v>
      </c>
      <c r="D4722" s="371" t="s">
        <v>116</v>
      </c>
      <c r="E4722" s="371">
        <v>6</v>
      </c>
    </row>
    <row r="4723" spans="1:5">
      <c r="A4723" s="371">
        <v>11</v>
      </c>
      <c r="B4723" s="371" t="s">
        <v>82</v>
      </c>
      <c r="C4723" s="371">
        <v>2023</v>
      </c>
      <c r="D4723" s="371" t="s">
        <v>116</v>
      </c>
      <c r="E4723" s="371">
        <v>4</v>
      </c>
    </row>
    <row r="4724" spans="1:5">
      <c r="A4724" s="371">
        <v>13</v>
      </c>
      <c r="B4724" s="371" t="s">
        <v>83</v>
      </c>
      <c r="C4724" s="371">
        <v>2023</v>
      </c>
      <c r="D4724" s="371" t="s">
        <v>116</v>
      </c>
      <c r="E4724" s="371">
        <v>19</v>
      </c>
    </row>
    <row r="4725" spans="1:5">
      <c r="A4725" s="371">
        <v>15</v>
      </c>
      <c r="B4725" s="371" t="s">
        <v>84</v>
      </c>
      <c r="C4725" s="371">
        <v>2023</v>
      </c>
      <c r="D4725" s="371" t="s">
        <v>116</v>
      </c>
      <c r="E4725" s="371">
        <v>18</v>
      </c>
    </row>
    <row r="4726" spans="1:5">
      <c r="A4726" s="371">
        <v>17</v>
      </c>
      <c r="B4726" s="371" t="s">
        <v>85</v>
      </c>
      <c r="C4726" s="371">
        <v>2023</v>
      </c>
      <c r="D4726" s="371" t="s">
        <v>116</v>
      </c>
      <c r="E4726" s="371">
        <v>12</v>
      </c>
    </row>
    <row r="4727" spans="1:5">
      <c r="A4727" s="371">
        <v>18</v>
      </c>
      <c r="B4727" s="371" t="s">
        <v>86</v>
      </c>
      <c r="C4727" s="371">
        <v>2023</v>
      </c>
      <c r="D4727" s="371" t="s">
        <v>116</v>
      </c>
      <c r="E4727" s="371">
        <v>16</v>
      </c>
    </row>
    <row r="4728" spans="1:5">
      <c r="A4728" s="371">
        <v>19</v>
      </c>
      <c r="B4728" s="371" t="s">
        <v>87</v>
      </c>
      <c r="C4728" s="371">
        <v>2023</v>
      </c>
      <c r="D4728" s="371" t="s">
        <v>116</v>
      </c>
      <c r="E4728" s="371">
        <v>29</v>
      </c>
    </row>
    <row r="4729" spans="1:5">
      <c r="A4729" s="371">
        <v>20</v>
      </c>
      <c r="B4729" s="371" t="s">
        <v>88</v>
      </c>
      <c r="C4729" s="371">
        <v>2023</v>
      </c>
      <c r="D4729" s="371" t="s">
        <v>116</v>
      </c>
      <c r="E4729" s="371">
        <v>20</v>
      </c>
    </row>
    <row r="4730" spans="1:5">
      <c r="A4730" s="371">
        <v>23</v>
      </c>
      <c r="B4730" s="371" t="s">
        <v>89</v>
      </c>
      <c r="C4730" s="371">
        <v>2023</v>
      </c>
      <c r="D4730" s="371" t="s">
        <v>116</v>
      </c>
      <c r="E4730" s="371">
        <v>24</v>
      </c>
    </row>
    <row r="4731" spans="1:5">
      <c r="A4731" s="371">
        <v>25</v>
      </c>
      <c r="B4731" s="371" t="s">
        <v>90</v>
      </c>
      <c r="C4731" s="371">
        <v>2023</v>
      </c>
      <c r="D4731" s="371" t="s">
        <v>116</v>
      </c>
      <c r="E4731" s="371">
        <v>9</v>
      </c>
    </row>
    <row r="4732" spans="1:5">
      <c r="A4732" s="371">
        <v>27</v>
      </c>
      <c r="B4732" s="371" t="s">
        <v>91</v>
      </c>
      <c r="C4732" s="371">
        <v>2023</v>
      </c>
      <c r="D4732" s="371" t="s">
        <v>116</v>
      </c>
      <c r="E4732" s="371">
        <v>23</v>
      </c>
    </row>
    <row r="4733" spans="1:5">
      <c r="A4733" s="371">
        <v>41</v>
      </c>
      <c r="B4733" s="371" t="s">
        <v>92</v>
      </c>
      <c r="C4733" s="371">
        <v>2023</v>
      </c>
      <c r="D4733" s="371" t="s">
        <v>116</v>
      </c>
      <c r="E4733" s="371">
        <v>2</v>
      </c>
    </row>
    <row r="4734" spans="1:5">
      <c r="A4734" s="371">
        <v>44</v>
      </c>
      <c r="B4734" s="371" t="s">
        <v>93</v>
      </c>
      <c r="C4734" s="371">
        <v>2023</v>
      </c>
      <c r="D4734" s="371" t="s">
        <v>116</v>
      </c>
      <c r="E4734" s="371">
        <v>27</v>
      </c>
    </row>
    <row r="4735" spans="1:5">
      <c r="A4735" s="371">
        <v>47</v>
      </c>
      <c r="B4735" s="371" t="s">
        <v>94</v>
      </c>
      <c r="C4735" s="371">
        <v>2023</v>
      </c>
      <c r="D4735" s="371" t="s">
        <v>116</v>
      </c>
      <c r="E4735" s="371">
        <v>22</v>
      </c>
    </row>
    <row r="4736" spans="1:5">
      <c r="A4736" s="371">
        <v>50</v>
      </c>
      <c r="B4736" s="371" t="s">
        <v>95</v>
      </c>
      <c r="C4736" s="371">
        <v>2023</v>
      </c>
      <c r="D4736" s="371" t="s">
        <v>116</v>
      </c>
      <c r="E4736" s="371">
        <v>21</v>
      </c>
    </row>
    <row r="4737" spans="1:5">
      <c r="A4737" s="371">
        <v>52</v>
      </c>
      <c r="B4737" s="371" t="s">
        <v>96</v>
      </c>
      <c r="C4737" s="371">
        <v>2023</v>
      </c>
      <c r="D4737" s="371" t="s">
        <v>116</v>
      </c>
      <c r="E4737" s="371">
        <v>17</v>
      </c>
    </row>
    <row r="4738" spans="1:5">
      <c r="A4738" s="371">
        <v>54</v>
      </c>
      <c r="B4738" s="371" t="s">
        <v>97</v>
      </c>
      <c r="C4738" s="371">
        <v>2023</v>
      </c>
      <c r="D4738" s="371" t="s">
        <v>116</v>
      </c>
      <c r="E4738" s="371">
        <v>10</v>
      </c>
    </row>
    <row r="4739" spans="1:5">
      <c r="A4739" s="371">
        <v>63</v>
      </c>
      <c r="B4739" s="371" t="s">
        <v>98</v>
      </c>
      <c r="C4739" s="371">
        <v>2023</v>
      </c>
      <c r="D4739" s="371" t="s">
        <v>116</v>
      </c>
      <c r="E4739" s="371">
        <v>7</v>
      </c>
    </row>
    <row r="4740" spans="1:5">
      <c r="A4740" s="371">
        <v>66</v>
      </c>
      <c r="B4740" s="371" t="s">
        <v>99</v>
      </c>
      <c r="C4740" s="371">
        <v>2023</v>
      </c>
      <c r="D4740" s="371" t="s">
        <v>116</v>
      </c>
      <c r="E4740" s="371">
        <v>3</v>
      </c>
    </row>
    <row r="4741" spans="1:5">
      <c r="A4741" s="371">
        <v>68</v>
      </c>
      <c r="B4741" s="371" t="s">
        <v>100</v>
      </c>
      <c r="C4741" s="371">
        <v>2023</v>
      </c>
      <c r="D4741" s="371" t="s">
        <v>116</v>
      </c>
      <c r="E4741" s="371">
        <v>11</v>
      </c>
    </row>
    <row r="4742" spans="1:5">
      <c r="A4742" s="371">
        <v>70</v>
      </c>
      <c r="B4742" s="371" t="s">
        <v>101</v>
      </c>
      <c r="C4742" s="371">
        <v>2023</v>
      </c>
      <c r="D4742" s="371" t="s">
        <v>116</v>
      </c>
      <c r="E4742" s="371">
        <v>26</v>
      </c>
    </row>
    <row r="4743" spans="1:5">
      <c r="A4743" s="371">
        <v>73</v>
      </c>
      <c r="B4743" s="371" t="s">
        <v>102</v>
      </c>
      <c r="C4743" s="371">
        <v>2023</v>
      </c>
      <c r="D4743" s="371" t="s">
        <v>116</v>
      </c>
      <c r="E4743" s="371">
        <v>15</v>
      </c>
    </row>
    <row r="4744" spans="1:5">
      <c r="A4744" s="371">
        <v>76</v>
      </c>
      <c r="B4744" s="371" t="s">
        <v>103</v>
      </c>
      <c r="C4744" s="371">
        <v>2023</v>
      </c>
      <c r="D4744" s="371" t="s">
        <v>116</v>
      </c>
      <c r="E4744" s="371">
        <v>1</v>
      </c>
    </row>
    <row r="4745" spans="1:5">
      <c r="A4745" s="371">
        <v>81</v>
      </c>
      <c r="B4745" s="371" t="s">
        <v>104</v>
      </c>
      <c r="C4745" s="371">
        <v>2023</v>
      </c>
      <c r="D4745" s="371" t="s">
        <v>116</v>
      </c>
      <c r="E4745" s="371">
        <v>8</v>
      </c>
    </row>
    <row r="4746" spans="1:5">
      <c r="A4746" s="371">
        <v>85</v>
      </c>
      <c r="B4746" s="371" t="s">
        <v>105</v>
      </c>
      <c r="C4746" s="371">
        <v>2023</v>
      </c>
      <c r="D4746" s="371" t="s">
        <v>116</v>
      </c>
      <c r="E4746" s="371">
        <v>13</v>
      </c>
    </row>
    <row r="4747" spans="1:5">
      <c r="A4747" s="371">
        <v>86</v>
      </c>
      <c r="B4747" s="371" t="s">
        <v>106</v>
      </c>
      <c r="C4747" s="371">
        <v>2023</v>
      </c>
      <c r="D4747" s="371" t="s">
        <v>116</v>
      </c>
      <c r="E4747" s="371">
        <v>25</v>
      </c>
    </row>
    <row r="4748" spans="1:5">
      <c r="A4748" s="371">
        <v>88</v>
      </c>
      <c r="B4748" s="371" t="s">
        <v>107</v>
      </c>
      <c r="C4748" s="371">
        <v>2023</v>
      </c>
      <c r="D4748" s="371" t="s">
        <v>116</v>
      </c>
      <c r="E4748" s="371">
        <v>14</v>
      </c>
    </row>
    <row r="4749" spans="1:5">
      <c r="A4749" s="371">
        <v>91</v>
      </c>
      <c r="B4749" s="371" t="s">
        <v>108</v>
      </c>
      <c r="C4749" s="371">
        <v>2023</v>
      </c>
      <c r="D4749" s="371" t="s">
        <v>116</v>
      </c>
      <c r="E4749" s="371">
        <v>30</v>
      </c>
    </row>
    <row r="4750" spans="1:5">
      <c r="A4750" s="371">
        <v>94</v>
      </c>
      <c r="B4750" s="371" t="s">
        <v>109</v>
      </c>
      <c r="C4750" s="371">
        <v>2023</v>
      </c>
      <c r="D4750" s="371" t="s">
        <v>116</v>
      </c>
      <c r="E4750" s="371">
        <v>32</v>
      </c>
    </row>
    <row r="4751" spans="1:5">
      <c r="A4751" s="371">
        <v>95</v>
      </c>
      <c r="B4751" s="371" t="s">
        <v>110</v>
      </c>
      <c r="C4751" s="371">
        <v>2023</v>
      </c>
      <c r="D4751" s="371" t="s">
        <v>116</v>
      </c>
      <c r="E4751" s="371">
        <v>31</v>
      </c>
    </row>
    <row r="4752" spans="1:5">
      <c r="A4752" s="371">
        <v>97</v>
      </c>
      <c r="B4752" s="371" t="s">
        <v>111</v>
      </c>
      <c r="C4752" s="371">
        <v>2023</v>
      </c>
      <c r="D4752" s="371" t="s">
        <v>116</v>
      </c>
      <c r="E4752" s="371">
        <v>28</v>
      </c>
    </row>
    <row r="4753" spans="1:5">
      <c r="A4753" s="371">
        <v>99</v>
      </c>
      <c r="B4753" s="371" t="s">
        <v>112</v>
      </c>
      <c r="C4753" s="371">
        <v>2023</v>
      </c>
      <c r="D4753" s="371" t="s">
        <v>116</v>
      </c>
      <c r="E4753" s="371">
        <v>33</v>
      </c>
    </row>
    <row r="4754" spans="1:5">
      <c r="A4754" s="371">
        <v>5</v>
      </c>
      <c r="B4754" s="371" t="s">
        <v>79</v>
      </c>
      <c r="C4754" s="371">
        <v>2024</v>
      </c>
      <c r="D4754" s="371" t="s">
        <v>117</v>
      </c>
      <c r="E4754" s="371">
        <v>17</v>
      </c>
    </row>
    <row r="4755" spans="1:5">
      <c r="A4755" s="371">
        <v>8</v>
      </c>
      <c r="B4755" s="371" t="s">
        <v>81</v>
      </c>
      <c r="C4755" s="371">
        <v>2024</v>
      </c>
      <c r="D4755" s="371" t="s">
        <v>117</v>
      </c>
      <c r="E4755" s="371">
        <v>14</v>
      </c>
    </row>
    <row r="4756" spans="1:5">
      <c r="A4756" s="371">
        <v>11</v>
      </c>
      <c r="B4756" s="371" t="s">
        <v>82</v>
      </c>
      <c r="C4756" s="371">
        <v>2024</v>
      </c>
      <c r="D4756" s="371" t="s">
        <v>117</v>
      </c>
      <c r="E4756" s="371">
        <v>2</v>
      </c>
    </row>
    <row r="4757" spans="1:5">
      <c r="A4757" s="371">
        <v>13</v>
      </c>
      <c r="B4757" s="371" t="s">
        <v>83</v>
      </c>
      <c r="C4757" s="371">
        <v>2024</v>
      </c>
      <c r="D4757" s="371" t="s">
        <v>117</v>
      </c>
      <c r="E4757" s="371">
        <v>26</v>
      </c>
    </row>
    <row r="4758" spans="1:5">
      <c r="A4758" s="371">
        <v>15</v>
      </c>
      <c r="B4758" s="371" t="s">
        <v>84</v>
      </c>
      <c r="C4758" s="371">
        <v>2024</v>
      </c>
      <c r="D4758" s="371" t="s">
        <v>117</v>
      </c>
      <c r="E4758" s="371">
        <v>4</v>
      </c>
    </row>
    <row r="4759" spans="1:5">
      <c r="A4759" s="371">
        <v>17</v>
      </c>
      <c r="B4759" s="371" t="s">
        <v>85</v>
      </c>
      <c r="C4759" s="371">
        <v>2024</v>
      </c>
      <c r="D4759" s="371" t="s">
        <v>117</v>
      </c>
      <c r="E4759" s="371">
        <v>22</v>
      </c>
    </row>
    <row r="4760" spans="1:5">
      <c r="A4760" s="371">
        <v>18</v>
      </c>
      <c r="B4760" s="371" t="s">
        <v>86</v>
      </c>
      <c r="C4760" s="371">
        <v>2024</v>
      </c>
      <c r="D4760" s="371" t="s">
        <v>117</v>
      </c>
      <c r="E4760" s="371">
        <v>20</v>
      </c>
    </row>
    <row r="4761" spans="1:5">
      <c r="A4761" s="371">
        <v>19</v>
      </c>
      <c r="B4761" s="371" t="s">
        <v>87</v>
      </c>
      <c r="C4761" s="371">
        <v>2024</v>
      </c>
      <c r="D4761" s="371" t="s">
        <v>117</v>
      </c>
      <c r="E4761" s="371">
        <v>29</v>
      </c>
    </row>
    <row r="4762" spans="1:5">
      <c r="A4762" s="371">
        <v>20</v>
      </c>
      <c r="B4762" s="371" t="s">
        <v>88</v>
      </c>
      <c r="C4762" s="371">
        <v>2024</v>
      </c>
      <c r="D4762" s="371" t="s">
        <v>117</v>
      </c>
      <c r="E4762" s="371">
        <v>18</v>
      </c>
    </row>
    <row r="4763" spans="1:5">
      <c r="A4763" s="371">
        <v>23</v>
      </c>
      <c r="B4763" s="371" t="s">
        <v>89</v>
      </c>
      <c r="C4763" s="371">
        <v>2024</v>
      </c>
      <c r="D4763" s="371" t="s">
        <v>117</v>
      </c>
      <c r="E4763" s="371">
        <v>27</v>
      </c>
    </row>
    <row r="4764" spans="1:5">
      <c r="A4764" s="371">
        <v>25</v>
      </c>
      <c r="B4764" s="371" t="s">
        <v>90</v>
      </c>
      <c r="C4764" s="371">
        <v>2024</v>
      </c>
      <c r="D4764" s="371" t="s">
        <v>117</v>
      </c>
      <c r="E4764" s="371">
        <v>9</v>
      </c>
    </row>
    <row r="4765" spans="1:5">
      <c r="A4765" s="371">
        <v>27</v>
      </c>
      <c r="B4765" s="371" t="s">
        <v>91</v>
      </c>
      <c r="C4765" s="371">
        <v>2024</v>
      </c>
      <c r="D4765" s="371" t="s">
        <v>117</v>
      </c>
      <c r="E4765" s="371">
        <v>32</v>
      </c>
    </row>
    <row r="4766" spans="1:5">
      <c r="A4766" s="371">
        <v>41</v>
      </c>
      <c r="B4766" s="371" t="s">
        <v>92</v>
      </c>
      <c r="C4766" s="371">
        <v>2024</v>
      </c>
      <c r="D4766" s="371" t="s">
        <v>117</v>
      </c>
      <c r="E4766" s="371">
        <v>24</v>
      </c>
    </row>
    <row r="4767" spans="1:5">
      <c r="A4767" s="371">
        <v>44</v>
      </c>
      <c r="B4767" s="371" t="s">
        <v>93</v>
      </c>
      <c r="C4767" s="371">
        <v>2024</v>
      </c>
      <c r="D4767" s="371" t="s">
        <v>117</v>
      </c>
      <c r="E4767" s="371">
        <v>25</v>
      </c>
    </row>
    <row r="4768" spans="1:5">
      <c r="A4768" s="371">
        <v>47</v>
      </c>
      <c r="B4768" s="371" t="s">
        <v>94</v>
      </c>
      <c r="C4768" s="371">
        <v>2024</v>
      </c>
      <c r="D4768" s="371" t="s">
        <v>117</v>
      </c>
      <c r="E4768" s="371">
        <v>21</v>
      </c>
    </row>
    <row r="4769" spans="1:5">
      <c r="A4769" s="371">
        <v>50</v>
      </c>
      <c r="B4769" s="371" t="s">
        <v>95</v>
      </c>
      <c r="C4769" s="371">
        <v>2024</v>
      </c>
      <c r="D4769" s="371" t="s">
        <v>117</v>
      </c>
      <c r="E4769" s="371">
        <v>7</v>
      </c>
    </row>
    <row r="4770" spans="1:5">
      <c r="A4770" s="371">
        <v>52</v>
      </c>
      <c r="B4770" s="371" t="s">
        <v>96</v>
      </c>
      <c r="C4770" s="371">
        <v>2024</v>
      </c>
      <c r="D4770" s="371" t="s">
        <v>117</v>
      </c>
      <c r="E4770" s="371">
        <v>30</v>
      </c>
    </row>
    <row r="4771" spans="1:5">
      <c r="A4771" s="371">
        <v>54</v>
      </c>
      <c r="B4771" s="371" t="s">
        <v>97</v>
      </c>
      <c r="C4771" s="371">
        <v>2024</v>
      </c>
      <c r="D4771" s="371" t="s">
        <v>117</v>
      </c>
      <c r="E4771" s="371">
        <v>11</v>
      </c>
    </row>
    <row r="4772" spans="1:5">
      <c r="A4772" s="371">
        <v>63</v>
      </c>
      <c r="B4772" s="371" t="s">
        <v>98</v>
      </c>
      <c r="C4772" s="371">
        <v>2024</v>
      </c>
      <c r="D4772" s="371" t="s">
        <v>117</v>
      </c>
      <c r="E4772" s="371">
        <v>16</v>
      </c>
    </row>
    <row r="4773" spans="1:5">
      <c r="A4773" s="371">
        <v>66</v>
      </c>
      <c r="B4773" s="371" t="s">
        <v>99</v>
      </c>
      <c r="C4773" s="371">
        <v>2024</v>
      </c>
      <c r="D4773" s="371" t="s">
        <v>117</v>
      </c>
      <c r="E4773" s="371">
        <v>19</v>
      </c>
    </row>
    <row r="4774" spans="1:5">
      <c r="A4774" s="371">
        <v>68</v>
      </c>
      <c r="B4774" s="371" t="s">
        <v>100</v>
      </c>
      <c r="C4774" s="371">
        <v>2024</v>
      </c>
      <c r="D4774" s="371" t="s">
        <v>117</v>
      </c>
      <c r="E4774" s="371">
        <v>12</v>
      </c>
    </row>
    <row r="4775" spans="1:5">
      <c r="A4775" s="371">
        <v>70</v>
      </c>
      <c r="B4775" s="371" t="s">
        <v>101</v>
      </c>
      <c r="C4775" s="371">
        <v>2024</v>
      </c>
      <c r="D4775" s="371" t="s">
        <v>117</v>
      </c>
      <c r="E4775" s="371">
        <v>28</v>
      </c>
    </row>
    <row r="4776" spans="1:5">
      <c r="A4776" s="371">
        <v>73</v>
      </c>
      <c r="B4776" s="371" t="s">
        <v>102</v>
      </c>
      <c r="C4776" s="371">
        <v>2024</v>
      </c>
      <c r="D4776" s="371" t="s">
        <v>117</v>
      </c>
      <c r="E4776" s="371">
        <v>15</v>
      </c>
    </row>
    <row r="4777" spans="1:5">
      <c r="A4777" s="371">
        <v>76</v>
      </c>
      <c r="B4777" s="371" t="s">
        <v>103</v>
      </c>
      <c r="C4777" s="371">
        <v>2024</v>
      </c>
      <c r="D4777" s="371" t="s">
        <v>117</v>
      </c>
      <c r="E4777" s="371">
        <v>8</v>
      </c>
    </row>
    <row r="4778" spans="1:5">
      <c r="A4778" s="371">
        <v>81</v>
      </c>
      <c r="B4778" s="371" t="s">
        <v>104</v>
      </c>
      <c r="C4778" s="371">
        <v>2024</v>
      </c>
      <c r="D4778" s="371" t="s">
        <v>117</v>
      </c>
      <c r="E4778" s="371">
        <v>31</v>
      </c>
    </row>
    <row r="4779" spans="1:5">
      <c r="A4779" s="371">
        <v>85</v>
      </c>
      <c r="B4779" s="371" t="s">
        <v>105</v>
      </c>
      <c r="C4779" s="371">
        <v>2024</v>
      </c>
      <c r="D4779" s="371" t="s">
        <v>117</v>
      </c>
      <c r="E4779" s="371">
        <v>10</v>
      </c>
    </row>
    <row r="4780" spans="1:5">
      <c r="A4780" s="371">
        <v>86</v>
      </c>
      <c r="B4780" s="371" t="s">
        <v>106</v>
      </c>
      <c r="C4780" s="371">
        <v>2024</v>
      </c>
      <c r="D4780" s="371" t="s">
        <v>117</v>
      </c>
      <c r="E4780" s="371">
        <v>33</v>
      </c>
    </row>
    <row r="4781" spans="1:5">
      <c r="A4781" s="371">
        <v>88</v>
      </c>
      <c r="B4781" s="371" t="s">
        <v>107</v>
      </c>
      <c r="C4781" s="371">
        <v>2024</v>
      </c>
      <c r="D4781" s="371" t="s">
        <v>117</v>
      </c>
      <c r="E4781" s="371">
        <v>5</v>
      </c>
    </row>
    <row r="4782" spans="1:5">
      <c r="A4782" s="371">
        <v>91</v>
      </c>
      <c r="B4782" s="371" t="s">
        <v>108</v>
      </c>
      <c r="C4782" s="371">
        <v>2024</v>
      </c>
      <c r="D4782" s="371" t="s">
        <v>117</v>
      </c>
      <c r="E4782" s="371">
        <v>3</v>
      </c>
    </row>
    <row r="4783" spans="1:5">
      <c r="A4783" s="371">
        <v>94</v>
      </c>
      <c r="B4783" s="371" t="s">
        <v>109</v>
      </c>
      <c r="C4783" s="371">
        <v>2024</v>
      </c>
      <c r="D4783" s="371" t="s">
        <v>117</v>
      </c>
      <c r="E4783" s="371">
        <v>6</v>
      </c>
    </row>
    <row r="4784" spans="1:5">
      <c r="A4784" s="371">
        <v>95</v>
      </c>
      <c r="B4784" s="371" t="s">
        <v>110</v>
      </c>
      <c r="C4784" s="371">
        <v>2024</v>
      </c>
      <c r="D4784" s="371" t="s">
        <v>117</v>
      </c>
      <c r="E4784" s="371">
        <v>13</v>
      </c>
    </row>
    <row r="4785" spans="1:5">
      <c r="A4785" s="371">
        <v>97</v>
      </c>
      <c r="B4785" s="371" t="s">
        <v>111</v>
      </c>
      <c r="C4785" s="371">
        <v>2024</v>
      </c>
      <c r="D4785" s="371" t="s">
        <v>117</v>
      </c>
      <c r="E4785" s="371">
        <v>1</v>
      </c>
    </row>
    <row r="4786" spans="1:5">
      <c r="A4786" s="371">
        <v>99</v>
      </c>
      <c r="B4786" s="371" t="s">
        <v>112</v>
      </c>
      <c r="C4786" s="371">
        <v>2024</v>
      </c>
      <c r="D4786" s="371" t="s">
        <v>117</v>
      </c>
      <c r="E4786" s="371">
        <v>23</v>
      </c>
    </row>
    <row r="4787" spans="1:5">
      <c r="A4787" s="371">
        <v>5</v>
      </c>
      <c r="B4787" s="371" t="s">
        <v>79</v>
      </c>
      <c r="C4787" s="371">
        <v>2023</v>
      </c>
      <c r="D4787" s="371" t="s">
        <v>117</v>
      </c>
      <c r="E4787" s="371">
        <v>15</v>
      </c>
    </row>
    <row r="4788" spans="1:5">
      <c r="A4788" s="371">
        <v>8</v>
      </c>
      <c r="B4788" s="371" t="s">
        <v>81</v>
      </c>
      <c r="C4788" s="371">
        <v>2023</v>
      </c>
      <c r="D4788" s="371" t="s">
        <v>117</v>
      </c>
      <c r="E4788" s="371">
        <v>20</v>
      </c>
    </row>
    <row r="4789" spans="1:5">
      <c r="A4789" s="371">
        <v>11</v>
      </c>
      <c r="B4789" s="371" t="s">
        <v>82</v>
      </c>
      <c r="C4789" s="371">
        <v>2023</v>
      </c>
      <c r="D4789" s="371" t="s">
        <v>117</v>
      </c>
      <c r="E4789" s="371">
        <v>4</v>
      </c>
    </row>
    <row r="4790" spans="1:5">
      <c r="A4790" s="371">
        <v>13</v>
      </c>
      <c r="B4790" s="371" t="s">
        <v>83</v>
      </c>
      <c r="C4790" s="371">
        <v>2023</v>
      </c>
      <c r="D4790" s="371" t="s">
        <v>117</v>
      </c>
      <c r="E4790" s="371">
        <v>23</v>
      </c>
    </row>
    <row r="4791" spans="1:5">
      <c r="A4791" s="371">
        <v>15</v>
      </c>
      <c r="B4791" s="371" t="s">
        <v>84</v>
      </c>
      <c r="C4791" s="371">
        <v>2023</v>
      </c>
      <c r="D4791" s="371" t="s">
        <v>117</v>
      </c>
      <c r="E4791" s="371">
        <v>11</v>
      </c>
    </row>
    <row r="4792" spans="1:5">
      <c r="A4792" s="371">
        <v>17</v>
      </c>
      <c r="B4792" s="371" t="s">
        <v>85</v>
      </c>
      <c r="C4792" s="371">
        <v>2023</v>
      </c>
      <c r="D4792" s="371" t="s">
        <v>117</v>
      </c>
      <c r="E4792" s="371">
        <v>19</v>
      </c>
    </row>
    <row r="4793" spans="1:5">
      <c r="A4793" s="371">
        <v>18</v>
      </c>
      <c r="B4793" s="371" t="s">
        <v>86</v>
      </c>
      <c r="C4793" s="371">
        <v>2023</v>
      </c>
      <c r="D4793" s="371" t="s">
        <v>117</v>
      </c>
      <c r="E4793" s="371">
        <v>22</v>
      </c>
    </row>
    <row r="4794" spans="1:5">
      <c r="A4794" s="371">
        <v>19</v>
      </c>
      <c r="B4794" s="371" t="s">
        <v>87</v>
      </c>
      <c r="C4794" s="371">
        <v>2023</v>
      </c>
      <c r="D4794" s="371" t="s">
        <v>117</v>
      </c>
      <c r="E4794" s="371">
        <v>32</v>
      </c>
    </row>
    <row r="4795" spans="1:5">
      <c r="A4795" s="371">
        <v>20</v>
      </c>
      <c r="B4795" s="371" t="s">
        <v>88</v>
      </c>
      <c r="C4795" s="371">
        <v>2023</v>
      </c>
      <c r="D4795" s="371" t="s">
        <v>117</v>
      </c>
      <c r="E4795" s="371">
        <v>18</v>
      </c>
    </row>
    <row r="4796" spans="1:5">
      <c r="A4796" s="371">
        <v>23</v>
      </c>
      <c r="B4796" s="371" t="s">
        <v>89</v>
      </c>
      <c r="C4796" s="371">
        <v>2023</v>
      </c>
      <c r="D4796" s="371" t="s">
        <v>117</v>
      </c>
      <c r="E4796" s="371">
        <v>33</v>
      </c>
    </row>
    <row r="4797" spans="1:5">
      <c r="A4797" s="371">
        <v>25</v>
      </c>
      <c r="B4797" s="371" t="s">
        <v>90</v>
      </c>
      <c r="C4797" s="371">
        <v>2023</v>
      </c>
      <c r="D4797" s="371" t="s">
        <v>117</v>
      </c>
      <c r="E4797" s="371">
        <v>5</v>
      </c>
    </row>
    <row r="4798" spans="1:5">
      <c r="A4798" s="371">
        <v>27</v>
      </c>
      <c r="B4798" s="371" t="s">
        <v>91</v>
      </c>
      <c r="C4798" s="371">
        <v>2023</v>
      </c>
      <c r="D4798" s="371" t="s">
        <v>117</v>
      </c>
      <c r="E4798" s="371">
        <v>30</v>
      </c>
    </row>
    <row r="4799" spans="1:5">
      <c r="A4799" s="371">
        <v>41</v>
      </c>
      <c r="B4799" s="371" t="s">
        <v>92</v>
      </c>
      <c r="C4799" s="371">
        <v>2023</v>
      </c>
      <c r="D4799" s="371" t="s">
        <v>117</v>
      </c>
      <c r="E4799" s="371">
        <v>21</v>
      </c>
    </row>
    <row r="4800" spans="1:5">
      <c r="A4800" s="371">
        <v>44</v>
      </c>
      <c r="B4800" s="371" t="s">
        <v>93</v>
      </c>
      <c r="C4800" s="371">
        <v>2023</v>
      </c>
      <c r="D4800" s="371" t="s">
        <v>117</v>
      </c>
      <c r="E4800" s="371">
        <v>7</v>
      </c>
    </row>
    <row r="4801" spans="1:5">
      <c r="A4801" s="371">
        <v>47</v>
      </c>
      <c r="B4801" s="371" t="s">
        <v>94</v>
      </c>
      <c r="C4801" s="371">
        <v>2023</v>
      </c>
      <c r="D4801" s="371" t="s">
        <v>117</v>
      </c>
      <c r="E4801" s="371">
        <v>27</v>
      </c>
    </row>
    <row r="4802" spans="1:5">
      <c r="A4802" s="371">
        <v>50</v>
      </c>
      <c r="B4802" s="371" t="s">
        <v>95</v>
      </c>
      <c r="C4802" s="371">
        <v>2023</v>
      </c>
      <c r="D4802" s="371" t="s">
        <v>117</v>
      </c>
      <c r="E4802" s="371">
        <v>12</v>
      </c>
    </row>
    <row r="4803" spans="1:5">
      <c r="A4803" s="371">
        <v>52</v>
      </c>
      <c r="B4803" s="371" t="s">
        <v>96</v>
      </c>
      <c r="C4803" s="371">
        <v>2023</v>
      </c>
      <c r="D4803" s="371" t="s">
        <v>117</v>
      </c>
      <c r="E4803" s="371">
        <v>28</v>
      </c>
    </row>
    <row r="4804" spans="1:5">
      <c r="A4804" s="371">
        <v>54</v>
      </c>
      <c r="B4804" s="371" t="s">
        <v>97</v>
      </c>
      <c r="C4804" s="371">
        <v>2023</v>
      </c>
      <c r="D4804" s="371" t="s">
        <v>117</v>
      </c>
      <c r="E4804" s="371">
        <v>17</v>
      </c>
    </row>
    <row r="4805" spans="1:5">
      <c r="A4805" s="371">
        <v>63</v>
      </c>
      <c r="B4805" s="371" t="s">
        <v>98</v>
      </c>
      <c r="C4805" s="371">
        <v>2023</v>
      </c>
      <c r="D4805" s="371" t="s">
        <v>117</v>
      </c>
      <c r="E4805" s="371">
        <v>13</v>
      </c>
    </row>
    <row r="4806" spans="1:5">
      <c r="A4806" s="371">
        <v>66</v>
      </c>
      <c r="B4806" s="371" t="s">
        <v>99</v>
      </c>
      <c r="C4806" s="371">
        <v>2023</v>
      </c>
      <c r="D4806" s="371" t="s">
        <v>117</v>
      </c>
      <c r="E4806" s="371">
        <v>14</v>
      </c>
    </row>
    <row r="4807" spans="1:5">
      <c r="A4807" s="371">
        <v>68</v>
      </c>
      <c r="B4807" s="371" t="s">
        <v>100</v>
      </c>
      <c r="C4807" s="371">
        <v>2023</v>
      </c>
      <c r="D4807" s="371" t="s">
        <v>117</v>
      </c>
      <c r="E4807" s="371">
        <v>25</v>
      </c>
    </row>
    <row r="4808" spans="1:5">
      <c r="A4808" s="371">
        <v>70</v>
      </c>
      <c r="B4808" s="371" t="s">
        <v>101</v>
      </c>
      <c r="C4808" s="371">
        <v>2023</v>
      </c>
      <c r="D4808" s="371" t="s">
        <v>117</v>
      </c>
      <c r="E4808" s="371">
        <v>29</v>
      </c>
    </row>
    <row r="4809" spans="1:5">
      <c r="A4809" s="371">
        <v>73</v>
      </c>
      <c r="B4809" s="371" t="s">
        <v>102</v>
      </c>
      <c r="C4809" s="371">
        <v>2023</v>
      </c>
      <c r="D4809" s="371" t="s">
        <v>117</v>
      </c>
      <c r="E4809" s="371">
        <v>10</v>
      </c>
    </row>
    <row r="4810" spans="1:5">
      <c r="A4810" s="371">
        <v>76</v>
      </c>
      <c r="B4810" s="371" t="s">
        <v>103</v>
      </c>
      <c r="C4810" s="371">
        <v>2023</v>
      </c>
      <c r="D4810" s="371" t="s">
        <v>117</v>
      </c>
      <c r="E4810" s="371">
        <v>9</v>
      </c>
    </row>
    <row r="4811" spans="1:5">
      <c r="A4811" s="371">
        <v>81</v>
      </c>
      <c r="B4811" s="371" t="s">
        <v>104</v>
      </c>
      <c r="C4811" s="371">
        <v>2023</v>
      </c>
      <c r="D4811" s="371" t="s">
        <v>117</v>
      </c>
      <c r="E4811" s="371">
        <v>26</v>
      </c>
    </row>
    <row r="4812" spans="1:5">
      <c r="A4812" s="371">
        <v>85</v>
      </c>
      <c r="B4812" s="371" t="s">
        <v>105</v>
      </c>
      <c r="C4812" s="371">
        <v>2023</v>
      </c>
      <c r="D4812" s="371" t="s">
        <v>117</v>
      </c>
      <c r="E4812" s="371">
        <v>8</v>
      </c>
    </row>
    <row r="4813" spans="1:5">
      <c r="A4813" s="371">
        <v>86</v>
      </c>
      <c r="B4813" s="371" t="s">
        <v>106</v>
      </c>
      <c r="C4813" s="371">
        <v>2023</v>
      </c>
      <c r="D4813" s="371" t="s">
        <v>117</v>
      </c>
      <c r="E4813" s="371">
        <v>31</v>
      </c>
    </row>
    <row r="4814" spans="1:5">
      <c r="A4814" s="371">
        <v>88</v>
      </c>
      <c r="B4814" s="371" t="s">
        <v>107</v>
      </c>
      <c r="C4814" s="371">
        <v>2023</v>
      </c>
      <c r="D4814" s="371" t="s">
        <v>117</v>
      </c>
      <c r="E4814" s="371">
        <v>3</v>
      </c>
    </row>
    <row r="4815" spans="1:5">
      <c r="A4815" s="371">
        <v>91</v>
      </c>
      <c r="B4815" s="371" t="s">
        <v>108</v>
      </c>
      <c r="C4815" s="371">
        <v>2023</v>
      </c>
      <c r="D4815" s="371" t="s">
        <v>117</v>
      </c>
      <c r="E4815" s="371">
        <v>6</v>
      </c>
    </row>
    <row r="4816" spans="1:5">
      <c r="A4816" s="371">
        <v>94</v>
      </c>
      <c r="B4816" s="371" t="s">
        <v>109</v>
      </c>
      <c r="C4816" s="371">
        <v>2023</v>
      </c>
      <c r="D4816" s="371" t="s">
        <v>117</v>
      </c>
      <c r="E4816" s="371">
        <v>24</v>
      </c>
    </row>
    <row r="4817" spans="1:5">
      <c r="A4817" s="371">
        <v>95</v>
      </c>
      <c r="B4817" s="371" t="s">
        <v>110</v>
      </c>
      <c r="C4817" s="371">
        <v>2023</v>
      </c>
      <c r="D4817" s="371" t="s">
        <v>117</v>
      </c>
      <c r="E4817" s="371">
        <v>16</v>
      </c>
    </row>
    <row r="4818" spans="1:5">
      <c r="A4818" s="371">
        <v>97</v>
      </c>
      <c r="B4818" s="371" t="s">
        <v>111</v>
      </c>
      <c r="C4818" s="371">
        <v>2023</v>
      </c>
      <c r="D4818" s="371" t="s">
        <v>117</v>
      </c>
      <c r="E4818" s="371">
        <v>1</v>
      </c>
    </row>
    <row r="4819" spans="1:5">
      <c r="A4819" s="371">
        <v>99</v>
      </c>
      <c r="B4819" s="371" t="s">
        <v>112</v>
      </c>
      <c r="C4819" s="371">
        <v>2023</v>
      </c>
      <c r="D4819" s="371" t="s">
        <v>117</v>
      </c>
      <c r="E4819" s="371">
        <v>2</v>
      </c>
    </row>
    <row r="4820" spans="1:5">
      <c r="A4820" s="371">
        <v>5</v>
      </c>
      <c r="B4820" s="371" t="s">
        <v>79</v>
      </c>
      <c r="C4820" s="371">
        <v>2024</v>
      </c>
      <c r="D4820" s="371" t="s">
        <v>118</v>
      </c>
      <c r="E4820" s="371">
        <v>10</v>
      </c>
    </row>
    <row r="4821" spans="1:5">
      <c r="A4821" s="371">
        <v>8</v>
      </c>
      <c r="B4821" s="371" t="s">
        <v>81</v>
      </c>
      <c r="C4821" s="371">
        <v>2024</v>
      </c>
      <c r="D4821" s="371" t="s">
        <v>118</v>
      </c>
      <c r="E4821" s="371">
        <v>18</v>
      </c>
    </row>
    <row r="4822" spans="1:5">
      <c r="A4822" s="371">
        <v>11</v>
      </c>
      <c r="B4822" s="371" t="s">
        <v>82</v>
      </c>
      <c r="C4822" s="371">
        <v>2024</v>
      </c>
      <c r="D4822" s="371" t="s">
        <v>118</v>
      </c>
      <c r="E4822" s="371">
        <v>1</v>
      </c>
    </row>
    <row r="4823" spans="1:5">
      <c r="A4823" s="371">
        <v>13</v>
      </c>
      <c r="B4823" s="371" t="s">
        <v>83</v>
      </c>
      <c r="C4823" s="371">
        <v>2024</v>
      </c>
      <c r="D4823" s="371" t="s">
        <v>118</v>
      </c>
      <c r="E4823" s="371">
        <v>25</v>
      </c>
    </row>
    <row r="4824" spans="1:5">
      <c r="A4824" s="371">
        <v>15</v>
      </c>
      <c r="B4824" s="371" t="s">
        <v>84</v>
      </c>
      <c r="C4824" s="371">
        <v>2024</v>
      </c>
      <c r="D4824" s="371" t="s">
        <v>118</v>
      </c>
      <c r="E4824" s="371">
        <v>3</v>
      </c>
    </row>
    <row r="4825" spans="1:5">
      <c r="A4825" s="371">
        <v>17</v>
      </c>
      <c r="B4825" s="371" t="s">
        <v>85</v>
      </c>
      <c r="C4825" s="371">
        <v>2024</v>
      </c>
      <c r="D4825" s="371" t="s">
        <v>118</v>
      </c>
      <c r="E4825" s="371">
        <v>17</v>
      </c>
    </row>
    <row r="4826" spans="1:5">
      <c r="A4826" s="371">
        <v>18</v>
      </c>
      <c r="B4826" s="371" t="s">
        <v>86</v>
      </c>
      <c r="C4826" s="371">
        <v>2024</v>
      </c>
      <c r="D4826" s="371" t="s">
        <v>118</v>
      </c>
      <c r="E4826" s="371">
        <v>22</v>
      </c>
    </row>
    <row r="4827" spans="1:5">
      <c r="A4827" s="371">
        <v>19</v>
      </c>
      <c r="B4827" s="371" t="s">
        <v>87</v>
      </c>
      <c r="C4827" s="371">
        <v>2024</v>
      </c>
      <c r="D4827" s="371" t="s">
        <v>118</v>
      </c>
      <c r="E4827" s="371">
        <v>7</v>
      </c>
    </row>
    <row r="4828" spans="1:5">
      <c r="A4828" s="371">
        <v>20</v>
      </c>
      <c r="B4828" s="371" t="s">
        <v>88</v>
      </c>
      <c r="C4828" s="371">
        <v>2024</v>
      </c>
      <c r="D4828" s="371" t="s">
        <v>118</v>
      </c>
      <c r="E4828" s="371">
        <v>24</v>
      </c>
    </row>
    <row r="4829" spans="1:5">
      <c r="A4829" s="371">
        <v>23</v>
      </c>
      <c r="B4829" s="371" t="s">
        <v>89</v>
      </c>
      <c r="C4829" s="371">
        <v>2024</v>
      </c>
      <c r="D4829" s="371" t="s">
        <v>118</v>
      </c>
      <c r="E4829" s="371">
        <v>19</v>
      </c>
    </row>
    <row r="4830" spans="1:5">
      <c r="A4830" s="371">
        <v>25</v>
      </c>
      <c r="B4830" s="371" t="s">
        <v>90</v>
      </c>
      <c r="C4830" s="371">
        <v>2024</v>
      </c>
      <c r="D4830" s="371" t="s">
        <v>118</v>
      </c>
      <c r="E4830" s="371">
        <v>4</v>
      </c>
    </row>
    <row r="4831" spans="1:5">
      <c r="A4831" s="371">
        <v>27</v>
      </c>
      <c r="B4831" s="371" t="s">
        <v>91</v>
      </c>
      <c r="C4831" s="371">
        <v>2024</v>
      </c>
      <c r="D4831" s="371" t="s">
        <v>118</v>
      </c>
      <c r="E4831" s="371">
        <v>32</v>
      </c>
    </row>
    <row r="4832" spans="1:5">
      <c r="A4832" s="371">
        <v>41</v>
      </c>
      <c r="B4832" s="371" t="s">
        <v>92</v>
      </c>
      <c r="C4832" s="371">
        <v>2024</v>
      </c>
      <c r="D4832" s="371" t="s">
        <v>118</v>
      </c>
      <c r="E4832" s="371">
        <v>2</v>
      </c>
    </row>
    <row r="4833" spans="1:5">
      <c r="A4833" s="371">
        <v>44</v>
      </c>
      <c r="B4833" s="371" t="s">
        <v>93</v>
      </c>
      <c r="C4833" s="371">
        <v>2024</v>
      </c>
      <c r="D4833" s="371" t="s">
        <v>118</v>
      </c>
      <c r="E4833" s="371">
        <v>27</v>
      </c>
    </row>
    <row r="4834" spans="1:5">
      <c r="A4834" s="371">
        <v>47</v>
      </c>
      <c r="B4834" s="371" t="s">
        <v>94</v>
      </c>
      <c r="C4834" s="371">
        <v>2024</v>
      </c>
      <c r="D4834" s="371" t="s">
        <v>118</v>
      </c>
      <c r="E4834" s="371">
        <v>20</v>
      </c>
    </row>
    <row r="4835" spans="1:5">
      <c r="A4835" s="371">
        <v>50</v>
      </c>
      <c r="B4835" s="371" t="s">
        <v>95</v>
      </c>
      <c r="C4835" s="371">
        <v>2024</v>
      </c>
      <c r="D4835" s="371" t="s">
        <v>118</v>
      </c>
      <c r="E4835" s="371">
        <v>23</v>
      </c>
    </row>
    <row r="4836" spans="1:5">
      <c r="A4836" s="371">
        <v>52</v>
      </c>
      <c r="B4836" s="371" t="s">
        <v>96</v>
      </c>
      <c r="C4836" s="371">
        <v>2024</v>
      </c>
      <c r="D4836" s="371" t="s">
        <v>118</v>
      </c>
      <c r="E4836" s="371">
        <v>6</v>
      </c>
    </row>
    <row r="4837" spans="1:5">
      <c r="A4837" s="371">
        <v>54</v>
      </c>
      <c r="B4837" s="371" t="s">
        <v>97</v>
      </c>
      <c r="C4837" s="371">
        <v>2024</v>
      </c>
      <c r="D4837" s="371" t="s">
        <v>118</v>
      </c>
      <c r="E4837" s="371">
        <v>15</v>
      </c>
    </row>
    <row r="4838" spans="1:5">
      <c r="A4838" s="371">
        <v>63</v>
      </c>
      <c r="B4838" s="371" t="s">
        <v>98</v>
      </c>
      <c r="C4838" s="371">
        <v>2024</v>
      </c>
      <c r="D4838" s="371" t="s">
        <v>118</v>
      </c>
      <c r="E4838" s="371">
        <v>8</v>
      </c>
    </row>
    <row r="4839" spans="1:5">
      <c r="A4839" s="371">
        <v>66</v>
      </c>
      <c r="B4839" s="371" t="s">
        <v>99</v>
      </c>
      <c r="C4839" s="371">
        <v>2024</v>
      </c>
      <c r="D4839" s="371" t="s">
        <v>118</v>
      </c>
      <c r="E4839" s="371">
        <v>9</v>
      </c>
    </row>
    <row r="4840" spans="1:5">
      <c r="A4840" s="371">
        <v>68</v>
      </c>
      <c r="B4840" s="371" t="s">
        <v>100</v>
      </c>
      <c r="C4840" s="371">
        <v>2024</v>
      </c>
      <c r="D4840" s="371" t="s">
        <v>118</v>
      </c>
      <c r="E4840" s="371">
        <v>11</v>
      </c>
    </row>
    <row r="4841" spans="1:5">
      <c r="A4841" s="371">
        <v>70</v>
      </c>
      <c r="B4841" s="371" t="s">
        <v>101</v>
      </c>
      <c r="C4841" s="371">
        <v>2024</v>
      </c>
      <c r="D4841" s="371" t="s">
        <v>118</v>
      </c>
      <c r="E4841" s="371">
        <v>21</v>
      </c>
    </row>
    <row r="4842" spans="1:5">
      <c r="A4842" s="371">
        <v>73</v>
      </c>
      <c r="B4842" s="371" t="s">
        <v>102</v>
      </c>
      <c r="C4842" s="371">
        <v>2024</v>
      </c>
      <c r="D4842" s="371" t="s">
        <v>118</v>
      </c>
      <c r="E4842" s="371">
        <v>12</v>
      </c>
    </row>
    <row r="4843" spans="1:5">
      <c r="A4843" s="371">
        <v>76</v>
      </c>
      <c r="B4843" s="371" t="s">
        <v>103</v>
      </c>
      <c r="C4843" s="371">
        <v>2024</v>
      </c>
      <c r="D4843" s="371" t="s">
        <v>118</v>
      </c>
      <c r="E4843" s="371">
        <v>5</v>
      </c>
    </row>
    <row r="4844" spans="1:5">
      <c r="A4844" s="371">
        <v>81</v>
      </c>
      <c r="B4844" s="371" t="s">
        <v>104</v>
      </c>
      <c r="C4844" s="371">
        <v>2024</v>
      </c>
      <c r="D4844" s="371" t="s">
        <v>118</v>
      </c>
      <c r="E4844" s="371">
        <v>28</v>
      </c>
    </row>
    <row r="4845" spans="1:5">
      <c r="A4845" s="371">
        <v>85</v>
      </c>
      <c r="B4845" s="371" t="s">
        <v>105</v>
      </c>
      <c r="C4845" s="371">
        <v>2024</v>
      </c>
      <c r="D4845" s="371" t="s">
        <v>118</v>
      </c>
      <c r="E4845" s="371">
        <v>13</v>
      </c>
    </row>
    <row r="4846" spans="1:5">
      <c r="A4846" s="371">
        <v>86</v>
      </c>
      <c r="B4846" s="371" t="s">
        <v>106</v>
      </c>
      <c r="C4846" s="371">
        <v>2024</v>
      </c>
      <c r="D4846" s="371" t="s">
        <v>118</v>
      </c>
      <c r="E4846" s="371">
        <v>14</v>
      </c>
    </row>
    <row r="4847" spans="1:5">
      <c r="A4847" s="371">
        <v>88</v>
      </c>
      <c r="B4847" s="371" t="s">
        <v>107</v>
      </c>
      <c r="C4847" s="371">
        <v>2024</v>
      </c>
      <c r="D4847" s="371" t="s">
        <v>118</v>
      </c>
      <c r="E4847" s="371">
        <v>15</v>
      </c>
    </row>
    <row r="4848" spans="1:5">
      <c r="A4848" s="371">
        <v>91</v>
      </c>
      <c r="B4848" s="371" t="s">
        <v>108</v>
      </c>
      <c r="C4848" s="371">
        <v>2024</v>
      </c>
      <c r="D4848" s="371" t="s">
        <v>118</v>
      </c>
      <c r="E4848" s="371">
        <v>26</v>
      </c>
    </row>
    <row r="4849" spans="1:5">
      <c r="A4849" s="371">
        <v>94</v>
      </c>
      <c r="B4849" s="371" t="s">
        <v>109</v>
      </c>
      <c r="C4849" s="371">
        <v>2024</v>
      </c>
      <c r="D4849" s="371" t="s">
        <v>118</v>
      </c>
      <c r="E4849" s="371">
        <v>30</v>
      </c>
    </row>
    <row r="4850" spans="1:5">
      <c r="A4850" s="371">
        <v>95</v>
      </c>
      <c r="B4850" s="371" t="s">
        <v>110</v>
      </c>
      <c r="C4850" s="371">
        <v>2024</v>
      </c>
      <c r="D4850" s="371" t="s">
        <v>118</v>
      </c>
      <c r="E4850" s="371">
        <v>29</v>
      </c>
    </row>
    <row r="4851" spans="1:5">
      <c r="A4851" s="371">
        <v>97</v>
      </c>
      <c r="B4851" s="371" t="s">
        <v>111</v>
      </c>
      <c r="C4851" s="371">
        <v>2024</v>
      </c>
      <c r="D4851" s="371" t="s">
        <v>118</v>
      </c>
      <c r="E4851" s="371">
        <v>31</v>
      </c>
    </row>
    <row r="4852" spans="1:5">
      <c r="A4852" s="371">
        <v>99</v>
      </c>
      <c r="B4852" s="371" t="s">
        <v>112</v>
      </c>
      <c r="C4852" s="371">
        <v>2024</v>
      </c>
      <c r="D4852" s="371" t="s">
        <v>118</v>
      </c>
      <c r="E4852" s="371">
        <v>33</v>
      </c>
    </row>
    <row r="4853" spans="1:5">
      <c r="A4853" s="371">
        <v>5</v>
      </c>
      <c r="B4853" s="371" t="s">
        <v>79</v>
      </c>
      <c r="C4853" s="371">
        <v>2023</v>
      </c>
      <c r="D4853" s="371" t="s">
        <v>118</v>
      </c>
      <c r="E4853" s="371">
        <v>11</v>
      </c>
    </row>
    <row r="4854" spans="1:5">
      <c r="A4854" s="371">
        <v>8</v>
      </c>
      <c r="B4854" s="371" t="s">
        <v>81</v>
      </c>
      <c r="C4854" s="371">
        <v>2023</v>
      </c>
      <c r="D4854" s="371" t="s">
        <v>118</v>
      </c>
      <c r="E4854" s="371">
        <v>15</v>
      </c>
    </row>
    <row r="4855" spans="1:5">
      <c r="A4855" s="371">
        <v>11</v>
      </c>
      <c r="B4855" s="371" t="s">
        <v>82</v>
      </c>
      <c r="C4855" s="371">
        <v>2023</v>
      </c>
      <c r="D4855" s="371" t="s">
        <v>118</v>
      </c>
      <c r="E4855" s="371">
        <v>2</v>
      </c>
    </row>
    <row r="4856" spans="1:5">
      <c r="A4856" s="371">
        <v>13</v>
      </c>
      <c r="B4856" s="371" t="s">
        <v>83</v>
      </c>
      <c r="C4856" s="371">
        <v>2023</v>
      </c>
      <c r="D4856" s="371" t="s">
        <v>118</v>
      </c>
      <c r="E4856" s="371">
        <v>12</v>
      </c>
    </row>
    <row r="4857" spans="1:5">
      <c r="A4857" s="371">
        <v>15</v>
      </c>
      <c r="B4857" s="371" t="s">
        <v>84</v>
      </c>
      <c r="C4857" s="371">
        <v>2023</v>
      </c>
      <c r="D4857" s="371" t="s">
        <v>118</v>
      </c>
      <c r="E4857" s="371">
        <v>7</v>
      </c>
    </row>
    <row r="4858" spans="1:5">
      <c r="A4858" s="371">
        <v>17</v>
      </c>
      <c r="B4858" s="371" t="s">
        <v>85</v>
      </c>
      <c r="C4858" s="371">
        <v>2023</v>
      </c>
      <c r="D4858" s="371" t="s">
        <v>118</v>
      </c>
      <c r="E4858" s="371">
        <v>17</v>
      </c>
    </row>
    <row r="4859" spans="1:5">
      <c r="A4859" s="371">
        <v>18</v>
      </c>
      <c r="B4859" s="371" t="s">
        <v>86</v>
      </c>
      <c r="C4859" s="371">
        <v>2023</v>
      </c>
      <c r="D4859" s="371" t="s">
        <v>118</v>
      </c>
      <c r="E4859" s="371">
        <v>25</v>
      </c>
    </row>
    <row r="4860" spans="1:5">
      <c r="A4860" s="371">
        <v>19</v>
      </c>
      <c r="B4860" s="371" t="s">
        <v>87</v>
      </c>
      <c r="C4860" s="371">
        <v>2023</v>
      </c>
      <c r="D4860" s="371" t="s">
        <v>118</v>
      </c>
      <c r="E4860" s="371">
        <v>24</v>
      </c>
    </row>
    <row r="4861" spans="1:5">
      <c r="A4861" s="371">
        <v>20</v>
      </c>
      <c r="B4861" s="371" t="s">
        <v>88</v>
      </c>
      <c r="C4861" s="371">
        <v>2023</v>
      </c>
      <c r="D4861" s="371" t="s">
        <v>118</v>
      </c>
      <c r="E4861" s="371">
        <v>13</v>
      </c>
    </row>
    <row r="4862" spans="1:5">
      <c r="A4862" s="371">
        <v>23</v>
      </c>
      <c r="B4862" s="371" t="s">
        <v>89</v>
      </c>
      <c r="C4862" s="371">
        <v>2023</v>
      </c>
      <c r="D4862" s="371" t="s">
        <v>118</v>
      </c>
      <c r="E4862" s="371">
        <v>21</v>
      </c>
    </row>
    <row r="4863" spans="1:5">
      <c r="A4863" s="371">
        <v>25</v>
      </c>
      <c r="B4863" s="371" t="s">
        <v>90</v>
      </c>
      <c r="C4863" s="371">
        <v>2023</v>
      </c>
      <c r="D4863" s="371" t="s">
        <v>118</v>
      </c>
      <c r="E4863" s="371">
        <v>4</v>
      </c>
    </row>
    <row r="4864" spans="1:5">
      <c r="A4864" s="371">
        <v>27</v>
      </c>
      <c r="B4864" s="371" t="s">
        <v>91</v>
      </c>
      <c r="C4864" s="371">
        <v>2023</v>
      </c>
      <c r="D4864" s="371" t="s">
        <v>118</v>
      </c>
      <c r="E4864" s="371">
        <v>31</v>
      </c>
    </row>
    <row r="4865" spans="1:5">
      <c r="A4865" s="371">
        <v>41</v>
      </c>
      <c r="B4865" s="371" t="s">
        <v>92</v>
      </c>
      <c r="C4865" s="371">
        <v>2023</v>
      </c>
      <c r="D4865" s="371" t="s">
        <v>118</v>
      </c>
      <c r="E4865" s="371">
        <v>1</v>
      </c>
    </row>
    <row r="4866" spans="1:5">
      <c r="A4866" s="371">
        <v>44</v>
      </c>
      <c r="B4866" s="371" t="s">
        <v>93</v>
      </c>
      <c r="C4866" s="371">
        <v>2023</v>
      </c>
      <c r="D4866" s="371" t="s">
        <v>118</v>
      </c>
      <c r="E4866" s="371">
        <v>29</v>
      </c>
    </row>
    <row r="4867" spans="1:5">
      <c r="A4867" s="371">
        <v>47</v>
      </c>
      <c r="B4867" s="371" t="s">
        <v>94</v>
      </c>
      <c r="C4867" s="371">
        <v>2023</v>
      </c>
      <c r="D4867" s="371" t="s">
        <v>118</v>
      </c>
      <c r="E4867" s="371">
        <v>19</v>
      </c>
    </row>
    <row r="4868" spans="1:5">
      <c r="A4868" s="371">
        <v>50</v>
      </c>
      <c r="B4868" s="371" t="s">
        <v>95</v>
      </c>
      <c r="C4868" s="371">
        <v>2023</v>
      </c>
      <c r="D4868" s="371" t="s">
        <v>118</v>
      </c>
      <c r="E4868" s="371">
        <v>3</v>
      </c>
    </row>
    <row r="4869" spans="1:5">
      <c r="A4869" s="371">
        <v>52</v>
      </c>
      <c r="B4869" s="371" t="s">
        <v>96</v>
      </c>
      <c r="C4869" s="371">
        <v>2023</v>
      </c>
      <c r="D4869" s="371" t="s">
        <v>118</v>
      </c>
      <c r="E4869" s="371">
        <v>13</v>
      </c>
    </row>
    <row r="4870" spans="1:5">
      <c r="A4870" s="371">
        <v>54</v>
      </c>
      <c r="B4870" s="371" t="s">
        <v>97</v>
      </c>
      <c r="C4870" s="371">
        <v>2023</v>
      </c>
      <c r="D4870" s="371" t="s">
        <v>118</v>
      </c>
      <c r="E4870" s="371">
        <v>9</v>
      </c>
    </row>
    <row r="4871" spans="1:5">
      <c r="A4871" s="371">
        <v>63</v>
      </c>
      <c r="B4871" s="371" t="s">
        <v>98</v>
      </c>
      <c r="C4871" s="371">
        <v>2023</v>
      </c>
      <c r="D4871" s="371" t="s">
        <v>118</v>
      </c>
      <c r="E4871" s="371">
        <v>7</v>
      </c>
    </row>
    <row r="4872" spans="1:5">
      <c r="A4872" s="371">
        <v>66</v>
      </c>
      <c r="B4872" s="371" t="s">
        <v>99</v>
      </c>
      <c r="C4872" s="371">
        <v>2023</v>
      </c>
      <c r="D4872" s="371" t="s">
        <v>118</v>
      </c>
      <c r="E4872" s="371">
        <v>6</v>
      </c>
    </row>
    <row r="4873" spans="1:5">
      <c r="A4873" s="371">
        <v>68</v>
      </c>
      <c r="B4873" s="371" t="s">
        <v>100</v>
      </c>
      <c r="C4873" s="371">
        <v>2023</v>
      </c>
      <c r="D4873" s="371" t="s">
        <v>118</v>
      </c>
      <c r="E4873" s="371">
        <v>10</v>
      </c>
    </row>
    <row r="4874" spans="1:5">
      <c r="A4874" s="371">
        <v>70</v>
      </c>
      <c r="B4874" s="371" t="s">
        <v>101</v>
      </c>
      <c r="C4874" s="371">
        <v>2023</v>
      </c>
      <c r="D4874" s="371" t="s">
        <v>118</v>
      </c>
      <c r="E4874" s="371">
        <v>20</v>
      </c>
    </row>
    <row r="4875" spans="1:5">
      <c r="A4875" s="371">
        <v>73</v>
      </c>
      <c r="B4875" s="371" t="s">
        <v>102</v>
      </c>
      <c r="C4875" s="371">
        <v>2023</v>
      </c>
      <c r="D4875" s="371" t="s">
        <v>118</v>
      </c>
      <c r="E4875" s="371">
        <v>18</v>
      </c>
    </row>
    <row r="4876" spans="1:5">
      <c r="A4876" s="371">
        <v>76</v>
      </c>
      <c r="B4876" s="371" t="s">
        <v>103</v>
      </c>
      <c r="C4876" s="371">
        <v>2023</v>
      </c>
      <c r="D4876" s="371" t="s">
        <v>118</v>
      </c>
      <c r="E4876" s="371">
        <v>5</v>
      </c>
    </row>
    <row r="4877" spans="1:5">
      <c r="A4877" s="371">
        <v>81</v>
      </c>
      <c r="B4877" s="371" t="s">
        <v>104</v>
      </c>
      <c r="C4877" s="371">
        <v>2023</v>
      </c>
      <c r="D4877" s="371" t="s">
        <v>118</v>
      </c>
      <c r="E4877" s="371">
        <v>32</v>
      </c>
    </row>
    <row r="4878" spans="1:5">
      <c r="A4878" s="371">
        <v>85</v>
      </c>
      <c r="B4878" s="371" t="s">
        <v>105</v>
      </c>
      <c r="C4878" s="371">
        <v>2023</v>
      </c>
      <c r="D4878" s="371" t="s">
        <v>118</v>
      </c>
      <c r="E4878" s="371">
        <v>16</v>
      </c>
    </row>
    <row r="4879" spans="1:5">
      <c r="A4879" s="371">
        <v>86</v>
      </c>
      <c r="B4879" s="371" t="s">
        <v>106</v>
      </c>
      <c r="C4879" s="371">
        <v>2023</v>
      </c>
      <c r="D4879" s="371" t="s">
        <v>118</v>
      </c>
      <c r="E4879" s="371">
        <v>23</v>
      </c>
    </row>
    <row r="4880" spans="1:5">
      <c r="A4880" s="371">
        <v>88</v>
      </c>
      <c r="B4880" s="371" t="s">
        <v>107</v>
      </c>
      <c r="C4880" s="371">
        <v>2023</v>
      </c>
      <c r="D4880" s="371" t="s">
        <v>118</v>
      </c>
      <c r="E4880" s="371">
        <v>22</v>
      </c>
    </row>
    <row r="4881" spans="1:5">
      <c r="A4881" s="371">
        <v>91</v>
      </c>
      <c r="B4881" s="371" t="s">
        <v>108</v>
      </c>
      <c r="C4881" s="371">
        <v>2023</v>
      </c>
      <c r="D4881" s="371" t="s">
        <v>118</v>
      </c>
      <c r="E4881" s="371">
        <v>28</v>
      </c>
    </row>
    <row r="4882" spans="1:5">
      <c r="A4882" s="371">
        <v>94</v>
      </c>
      <c r="B4882" s="371" t="s">
        <v>109</v>
      </c>
      <c r="C4882" s="371">
        <v>2023</v>
      </c>
      <c r="D4882" s="371" t="s">
        <v>118</v>
      </c>
      <c r="E4882" s="371">
        <v>26</v>
      </c>
    </row>
    <row r="4883" spans="1:5">
      <c r="A4883" s="371">
        <v>95</v>
      </c>
      <c r="B4883" s="371" t="s">
        <v>110</v>
      </c>
      <c r="C4883" s="371">
        <v>2023</v>
      </c>
      <c r="D4883" s="371" t="s">
        <v>118</v>
      </c>
      <c r="E4883" s="371">
        <v>27</v>
      </c>
    </row>
    <row r="4884" spans="1:5">
      <c r="A4884" s="371">
        <v>97</v>
      </c>
      <c r="B4884" s="371" t="s">
        <v>111</v>
      </c>
      <c r="C4884" s="371">
        <v>2023</v>
      </c>
      <c r="D4884" s="371" t="s">
        <v>118</v>
      </c>
      <c r="E4884" s="371">
        <v>30</v>
      </c>
    </row>
    <row r="4885" spans="1:5">
      <c r="A4885" s="371">
        <v>99</v>
      </c>
      <c r="B4885" s="371" t="s">
        <v>112</v>
      </c>
      <c r="C4885" s="371">
        <v>2023</v>
      </c>
      <c r="D4885" s="371" t="s">
        <v>118</v>
      </c>
      <c r="E4885" s="371">
        <v>33</v>
      </c>
    </row>
    <row r="4886" spans="1:5">
      <c r="A4886" s="371">
        <v>5</v>
      </c>
      <c r="B4886" s="371" t="s">
        <v>79</v>
      </c>
      <c r="C4886" s="371">
        <v>2024</v>
      </c>
      <c r="D4886" s="371" t="s">
        <v>119</v>
      </c>
      <c r="E4886" s="371">
        <v>2</v>
      </c>
    </row>
    <row r="4887" spans="1:5">
      <c r="A4887" s="371">
        <v>8</v>
      </c>
      <c r="B4887" s="371" t="s">
        <v>81</v>
      </c>
      <c r="C4887" s="371">
        <v>2024</v>
      </c>
      <c r="D4887" s="371" t="s">
        <v>119</v>
      </c>
      <c r="E4887" s="371">
        <v>1</v>
      </c>
    </row>
    <row r="4888" spans="1:5">
      <c r="A4888" s="371">
        <v>11</v>
      </c>
      <c r="B4888" s="371" t="s">
        <v>82</v>
      </c>
      <c r="C4888" s="371">
        <v>2024</v>
      </c>
      <c r="D4888" s="371" t="s">
        <v>119</v>
      </c>
      <c r="E4888" s="371">
        <v>23</v>
      </c>
    </row>
    <row r="4889" spans="1:5">
      <c r="A4889" s="371">
        <v>13</v>
      </c>
      <c r="B4889" s="371" t="s">
        <v>83</v>
      </c>
      <c r="C4889" s="371">
        <v>2024</v>
      </c>
      <c r="D4889" s="371" t="s">
        <v>119</v>
      </c>
      <c r="E4889" s="371">
        <v>13</v>
      </c>
    </row>
    <row r="4890" spans="1:5">
      <c r="A4890" s="371">
        <v>15</v>
      </c>
      <c r="B4890" s="371" t="s">
        <v>84</v>
      </c>
      <c r="C4890" s="371">
        <v>2024</v>
      </c>
      <c r="D4890" s="371" t="s">
        <v>119</v>
      </c>
      <c r="E4890" s="371">
        <v>11</v>
      </c>
    </row>
    <row r="4891" spans="1:5">
      <c r="A4891" s="371">
        <v>17</v>
      </c>
      <c r="B4891" s="371" t="s">
        <v>85</v>
      </c>
      <c r="C4891" s="371">
        <v>2024</v>
      </c>
      <c r="D4891" s="371" t="s">
        <v>119</v>
      </c>
      <c r="E4891" s="371">
        <v>4</v>
      </c>
    </row>
    <row r="4892" spans="1:5">
      <c r="A4892" s="371">
        <v>18</v>
      </c>
      <c r="B4892" s="371" t="s">
        <v>86</v>
      </c>
      <c r="C4892" s="371">
        <v>2024</v>
      </c>
      <c r="D4892" s="371" t="s">
        <v>119</v>
      </c>
      <c r="E4892" s="371">
        <v>14</v>
      </c>
    </row>
    <row r="4893" spans="1:5">
      <c r="A4893" s="371">
        <v>19</v>
      </c>
      <c r="B4893" s="371" t="s">
        <v>87</v>
      </c>
      <c r="C4893" s="371">
        <v>2024</v>
      </c>
      <c r="D4893" s="371" t="s">
        <v>119</v>
      </c>
      <c r="E4893" s="371">
        <v>15</v>
      </c>
    </row>
    <row r="4894" spans="1:5">
      <c r="A4894" s="371">
        <v>20</v>
      </c>
      <c r="B4894" s="371" t="s">
        <v>88</v>
      </c>
      <c r="C4894" s="371">
        <v>2024</v>
      </c>
      <c r="D4894" s="371" t="s">
        <v>119</v>
      </c>
      <c r="E4894" s="371">
        <v>17</v>
      </c>
    </row>
    <row r="4895" spans="1:5">
      <c r="A4895" s="371">
        <v>23</v>
      </c>
      <c r="B4895" s="371" t="s">
        <v>89</v>
      </c>
      <c r="C4895" s="371">
        <v>2024</v>
      </c>
      <c r="D4895" s="371" t="s">
        <v>119</v>
      </c>
      <c r="E4895" s="371">
        <v>12</v>
      </c>
    </row>
    <row r="4896" spans="1:5">
      <c r="A4896" s="371">
        <v>25</v>
      </c>
      <c r="B4896" s="371" t="s">
        <v>90</v>
      </c>
      <c r="C4896" s="371">
        <v>2024</v>
      </c>
      <c r="D4896" s="371" t="s">
        <v>119</v>
      </c>
      <c r="E4896" s="371">
        <v>7</v>
      </c>
    </row>
    <row r="4897" spans="1:5">
      <c r="A4897" s="371">
        <v>27</v>
      </c>
      <c r="B4897" s="371" t="s">
        <v>91</v>
      </c>
      <c r="C4897" s="371">
        <v>2024</v>
      </c>
      <c r="D4897" s="371" t="s">
        <v>119</v>
      </c>
      <c r="E4897" s="371">
        <v>28</v>
      </c>
    </row>
    <row r="4898" spans="1:5">
      <c r="A4898" s="371">
        <v>41</v>
      </c>
      <c r="B4898" s="371" t="s">
        <v>92</v>
      </c>
      <c r="C4898" s="371">
        <v>2024</v>
      </c>
      <c r="D4898" s="371" t="s">
        <v>119</v>
      </c>
      <c r="E4898" s="371">
        <v>27</v>
      </c>
    </row>
    <row r="4899" spans="1:5">
      <c r="A4899" s="371">
        <v>44</v>
      </c>
      <c r="B4899" s="371" t="s">
        <v>93</v>
      </c>
      <c r="C4899" s="371">
        <v>2024</v>
      </c>
      <c r="D4899" s="371" t="s">
        <v>119</v>
      </c>
      <c r="E4899" s="371">
        <v>18</v>
      </c>
    </row>
    <row r="4900" spans="1:5">
      <c r="A4900" s="371">
        <v>47</v>
      </c>
      <c r="B4900" s="371" t="s">
        <v>94</v>
      </c>
      <c r="C4900" s="371">
        <v>2024</v>
      </c>
      <c r="D4900" s="371" t="s">
        <v>119</v>
      </c>
      <c r="E4900" s="371">
        <v>7</v>
      </c>
    </row>
    <row r="4901" spans="1:5">
      <c r="A4901" s="371">
        <v>50</v>
      </c>
      <c r="B4901" s="371" t="s">
        <v>95</v>
      </c>
      <c r="C4901" s="371">
        <v>2024</v>
      </c>
      <c r="D4901" s="371" t="s">
        <v>119</v>
      </c>
      <c r="E4901" s="371">
        <v>19</v>
      </c>
    </row>
    <row r="4902" spans="1:5">
      <c r="A4902" s="371">
        <v>52</v>
      </c>
      <c r="B4902" s="371" t="s">
        <v>96</v>
      </c>
      <c r="C4902" s="371">
        <v>2024</v>
      </c>
      <c r="D4902" s="371" t="s">
        <v>119</v>
      </c>
      <c r="E4902" s="371">
        <v>16</v>
      </c>
    </row>
    <row r="4903" spans="1:5">
      <c r="A4903" s="371">
        <v>54</v>
      </c>
      <c r="B4903" s="371" t="s">
        <v>97</v>
      </c>
      <c r="C4903" s="371">
        <v>2024</v>
      </c>
      <c r="D4903" s="371" t="s">
        <v>119</v>
      </c>
      <c r="E4903" s="371">
        <v>30</v>
      </c>
    </row>
    <row r="4904" spans="1:5">
      <c r="A4904" s="371">
        <v>63</v>
      </c>
      <c r="B4904" s="371" t="s">
        <v>98</v>
      </c>
      <c r="C4904" s="371">
        <v>2024</v>
      </c>
      <c r="D4904" s="371" t="s">
        <v>119</v>
      </c>
      <c r="E4904" s="371">
        <v>5</v>
      </c>
    </row>
    <row r="4905" spans="1:5">
      <c r="A4905" s="371">
        <v>66</v>
      </c>
      <c r="B4905" s="371" t="s">
        <v>99</v>
      </c>
      <c r="C4905" s="371">
        <v>2024</v>
      </c>
      <c r="D4905" s="371" t="s">
        <v>119</v>
      </c>
      <c r="E4905" s="371">
        <v>9</v>
      </c>
    </row>
    <row r="4906" spans="1:5">
      <c r="A4906" s="371">
        <v>68</v>
      </c>
      <c r="B4906" s="371" t="s">
        <v>100</v>
      </c>
      <c r="C4906" s="371">
        <v>2024</v>
      </c>
      <c r="D4906" s="371" t="s">
        <v>119</v>
      </c>
      <c r="E4906" s="371">
        <v>19</v>
      </c>
    </row>
    <row r="4907" spans="1:5">
      <c r="A4907" s="371">
        <v>70</v>
      </c>
      <c r="B4907" s="371" t="s">
        <v>101</v>
      </c>
      <c r="C4907" s="371">
        <v>2024</v>
      </c>
      <c r="D4907" s="371" t="s">
        <v>119</v>
      </c>
      <c r="E4907" s="371">
        <v>2</v>
      </c>
    </row>
    <row r="4908" spans="1:5">
      <c r="A4908" s="371">
        <v>73</v>
      </c>
      <c r="B4908" s="371" t="s">
        <v>102</v>
      </c>
      <c r="C4908" s="371">
        <v>2024</v>
      </c>
      <c r="D4908" s="371" t="s">
        <v>119</v>
      </c>
      <c r="E4908" s="371">
        <v>25</v>
      </c>
    </row>
    <row r="4909" spans="1:5">
      <c r="A4909" s="371">
        <v>76</v>
      </c>
      <c r="B4909" s="371" t="s">
        <v>103</v>
      </c>
      <c r="C4909" s="371">
        <v>2024</v>
      </c>
      <c r="D4909" s="371" t="s">
        <v>119</v>
      </c>
      <c r="E4909" s="371">
        <v>26</v>
      </c>
    </row>
    <row r="4910" spans="1:5">
      <c r="A4910" s="371">
        <v>81</v>
      </c>
      <c r="B4910" s="371" t="s">
        <v>104</v>
      </c>
      <c r="C4910" s="371">
        <v>2024</v>
      </c>
      <c r="D4910" s="371" t="s">
        <v>119</v>
      </c>
      <c r="E4910" s="371">
        <v>5</v>
      </c>
    </row>
    <row r="4911" spans="1:5">
      <c r="A4911" s="371">
        <v>85</v>
      </c>
      <c r="B4911" s="371" t="s">
        <v>105</v>
      </c>
      <c r="C4911" s="371">
        <v>2024</v>
      </c>
      <c r="D4911" s="371" t="s">
        <v>119</v>
      </c>
      <c r="E4911" s="371">
        <v>10</v>
      </c>
    </row>
    <row r="4912" spans="1:5">
      <c r="A4912" s="371">
        <v>86</v>
      </c>
      <c r="B4912" s="371" t="s">
        <v>106</v>
      </c>
      <c r="C4912" s="371">
        <v>2024</v>
      </c>
      <c r="D4912" s="371" t="s">
        <v>119</v>
      </c>
      <c r="E4912" s="371">
        <v>22</v>
      </c>
    </row>
    <row r="4913" spans="1:5">
      <c r="A4913" s="371">
        <v>88</v>
      </c>
      <c r="B4913" s="371" t="s">
        <v>107</v>
      </c>
      <c r="C4913" s="371">
        <v>2024</v>
      </c>
      <c r="D4913" s="371" t="s">
        <v>119</v>
      </c>
      <c r="E4913" s="371">
        <v>21</v>
      </c>
    </row>
    <row r="4914" spans="1:5">
      <c r="A4914" s="371">
        <v>91</v>
      </c>
      <c r="B4914" s="371" t="s">
        <v>108</v>
      </c>
      <c r="C4914" s="371">
        <v>2024</v>
      </c>
      <c r="D4914" s="371" t="s">
        <v>119</v>
      </c>
      <c r="E4914" s="371">
        <v>29</v>
      </c>
    </row>
    <row r="4915" spans="1:5">
      <c r="A4915" s="371">
        <v>94</v>
      </c>
      <c r="B4915" s="371" t="s">
        <v>109</v>
      </c>
      <c r="C4915" s="371">
        <v>2024</v>
      </c>
      <c r="D4915" s="371" t="s">
        <v>119</v>
      </c>
      <c r="E4915" s="371">
        <v>33</v>
      </c>
    </row>
    <row r="4916" spans="1:5">
      <c r="A4916" s="371">
        <v>95</v>
      </c>
      <c r="B4916" s="371" t="s">
        <v>110</v>
      </c>
      <c r="C4916" s="371">
        <v>2024</v>
      </c>
      <c r="D4916" s="371" t="s">
        <v>119</v>
      </c>
      <c r="E4916" s="371">
        <v>32</v>
      </c>
    </row>
    <row r="4917" spans="1:5">
      <c r="A4917" s="371">
        <v>97</v>
      </c>
      <c r="B4917" s="371" t="s">
        <v>111</v>
      </c>
      <c r="C4917" s="371">
        <v>2024</v>
      </c>
      <c r="D4917" s="371" t="s">
        <v>119</v>
      </c>
      <c r="E4917" s="371">
        <v>31</v>
      </c>
    </row>
    <row r="4918" spans="1:5">
      <c r="A4918" s="371">
        <v>99</v>
      </c>
      <c r="B4918" s="371" t="s">
        <v>112</v>
      </c>
      <c r="C4918" s="371">
        <v>2024</v>
      </c>
      <c r="D4918" s="371" t="s">
        <v>119</v>
      </c>
      <c r="E4918" s="371">
        <v>24</v>
      </c>
    </row>
    <row r="4919" spans="1:5">
      <c r="A4919" s="371">
        <v>5</v>
      </c>
      <c r="B4919" s="371" t="s">
        <v>79</v>
      </c>
      <c r="C4919" s="371">
        <v>2023</v>
      </c>
      <c r="D4919" s="371" t="s">
        <v>119</v>
      </c>
      <c r="E4919" s="371">
        <v>1</v>
      </c>
    </row>
    <row r="4920" spans="1:5">
      <c r="A4920" s="371">
        <v>8</v>
      </c>
      <c r="B4920" s="371" t="s">
        <v>81</v>
      </c>
      <c r="C4920" s="371">
        <v>2023</v>
      </c>
      <c r="D4920" s="371" t="s">
        <v>119</v>
      </c>
      <c r="E4920" s="371">
        <v>16</v>
      </c>
    </row>
    <row r="4921" spans="1:5">
      <c r="A4921" s="371">
        <v>11</v>
      </c>
      <c r="B4921" s="371" t="s">
        <v>82</v>
      </c>
      <c r="C4921" s="371">
        <v>2023</v>
      </c>
      <c r="D4921" s="371" t="s">
        <v>119</v>
      </c>
      <c r="E4921" s="371">
        <v>15</v>
      </c>
    </row>
    <row r="4922" spans="1:5">
      <c r="A4922" s="371">
        <v>13</v>
      </c>
      <c r="B4922" s="371" t="s">
        <v>83</v>
      </c>
      <c r="C4922" s="371">
        <v>2023</v>
      </c>
      <c r="D4922" s="371" t="s">
        <v>119</v>
      </c>
      <c r="E4922" s="371">
        <v>24</v>
      </c>
    </row>
    <row r="4923" spans="1:5">
      <c r="A4923" s="371">
        <v>15</v>
      </c>
      <c r="B4923" s="371" t="s">
        <v>84</v>
      </c>
      <c r="C4923" s="371">
        <v>2023</v>
      </c>
      <c r="D4923" s="371" t="s">
        <v>119</v>
      </c>
      <c r="E4923" s="371">
        <v>21</v>
      </c>
    </row>
    <row r="4924" spans="1:5">
      <c r="A4924" s="371">
        <v>17</v>
      </c>
      <c r="B4924" s="371" t="s">
        <v>85</v>
      </c>
      <c r="C4924" s="371">
        <v>2023</v>
      </c>
      <c r="D4924" s="371" t="s">
        <v>119</v>
      </c>
      <c r="E4924" s="371">
        <v>3</v>
      </c>
    </row>
    <row r="4925" spans="1:5">
      <c r="A4925" s="371">
        <v>18</v>
      </c>
      <c r="B4925" s="371" t="s">
        <v>86</v>
      </c>
      <c r="C4925" s="371">
        <v>2023</v>
      </c>
      <c r="D4925" s="371" t="s">
        <v>119</v>
      </c>
      <c r="E4925" s="371">
        <v>22</v>
      </c>
    </row>
    <row r="4926" spans="1:5">
      <c r="A4926" s="371">
        <v>19</v>
      </c>
      <c r="B4926" s="371" t="s">
        <v>87</v>
      </c>
      <c r="C4926" s="371">
        <v>2023</v>
      </c>
      <c r="D4926" s="371" t="s">
        <v>119</v>
      </c>
      <c r="E4926" s="371">
        <v>23</v>
      </c>
    </row>
    <row r="4927" spans="1:5">
      <c r="A4927" s="371">
        <v>20</v>
      </c>
      <c r="B4927" s="371" t="s">
        <v>88</v>
      </c>
      <c r="C4927" s="371">
        <v>2023</v>
      </c>
      <c r="D4927" s="371" t="s">
        <v>119</v>
      </c>
      <c r="E4927" s="371">
        <v>17</v>
      </c>
    </row>
    <row r="4928" spans="1:5">
      <c r="A4928" s="371">
        <v>23</v>
      </c>
      <c r="B4928" s="371" t="s">
        <v>89</v>
      </c>
      <c r="C4928" s="371">
        <v>2023</v>
      </c>
      <c r="D4928" s="371" t="s">
        <v>119</v>
      </c>
      <c r="E4928" s="371">
        <v>9</v>
      </c>
    </row>
    <row r="4929" spans="1:5">
      <c r="A4929" s="371">
        <v>25</v>
      </c>
      <c r="B4929" s="371" t="s">
        <v>90</v>
      </c>
      <c r="C4929" s="371">
        <v>2023</v>
      </c>
      <c r="D4929" s="371" t="s">
        <v>119</v>
      </c>
      <c r="E4929" s="371">
        <v>10</v>
      </c>
    </row>
    <row r="4930" spans="1:5">
      <c r="A4930" s="371">
        <v>27</v>
      </c>
      <c r="B4930" s="371" t="s">
        <v>91</v>
      </c>
      <c r="C4930" s="371">
        <v>2023</v>
      </c>
      <c r="D4930" s="371" t="s">
        <v>119</v>
      </c>
      <c r="E4930" s="371">
        <v>30</v>
      </c>
    </row>
    <row r="4931" spans="1:5">
      <c r="A4931" s="371">
        <v>41</v>
      </c>
      <c r="B4931" s="371" t="s">
        <v>92</v>
      </c>
      <c r="C4931" s="371">
        <v>2023</v>
      </c>
      <c r="D4931" s="371" t="s">
        <v>119</v>
      </c>
      <c r="E4931" s="371">
        <v>31</v>
      </c>
    </row>
    <row r="4932" spans="1:5">
      <c r="A4932" s="371">
        <v>44</v>
      </c>
      <c r="B4932" s="371" t="s">
        <v>93</v>
      </c>
      <c r="C4932" s="371">
        <v>2023</v>
      </c>
      <c r="D4932" s="371" t="s">
        <v>119</v>
      </c>
      <c r="E4932" s="371">
        <v>27</v>
      </c>
    </row>
    <row r="4933" spans="1:5">
      <c r="A4933" s="371">
        <v>47</v>
      </c>
      <c r="B4933" s="371" t="s">
        <v>94</v>
      </c>
      <c r="C4933" s="371">
        <v>2023</v>
      </c>
      <c r="D4933" s="371" t="s">
        <v>119</v>
      </c>
      <c r="E4933" s="371">
        <v>2</v>
      </c>
    </row>
    <row r="4934" spans="1:5">
      <c r="A4934" s="371">
        <v>50</v>
      </c>
      <c r="B4934" s="371" t="s">
        <v>95</v>
      </c>
      <c r="C4934" s="371">
        <v>2023</v>
      </c>
      <c r="D4934" s="371" t="s">
        <v>119</v>
      </c>
      <c r="E4934" s="371">
        <v>13</v>
      </c>
    </row>
    <row r="4935" spans="1:5">
      <c r="A4935" s="371">
        <v>52</v>
      </c>
      <c r="B4935" s="371" t="s">
        <v>96</v>
      </c>
      <c r="C4935" s="371">
        <v>2023</v>
      </c>
      <c r="D4935" s="371" t="s">
        <v>119</v>
      </c>
      <c r="E4935" s="371">
        <v>8</v>
      </c>
    </row>
    <row r="4936" spans="1:5">
      <c r="A4936" s="371">
        <v>54</v>
      </c>
      <c r="B4936" s="371" t="s">
        <v>97</v>
      </c>
      <c r="C4936" s="371">
        <v>2023</v>
      </c>
      <c r="D4936" s="371" t="s">
        <v>119</v>
      </c>
      <c r="E4936" s="371">
        <v>18</v>
      </c>
    </row>
    <row r="4937" spans="1:5">
      <c r="A4937" s="371">
        <v>63</v>
      </c>
      <c r="B4937" s="371" t="s">
        <v>98</v>
      </c>
      <c r="C4937" s="371">
        <v>2023</v>
      </c>
      <c r="D4937" s="371" t="s">
        <v>119</v>
      </c>
      <c r="E4937" s="371">
        <v>6</v>
      </c>
    </row>
    <row r="4938" spans="1:5">
      <c r="A4938" s="371">
        <v>66</v>
      </c>
      <c r="B4938" s="371" t="s">
        <v>99</v>
      </c>
      <c r="C4938" s="371">
        <v>2023</v>
      </c>
      <c r="D4938" s="371" t="s">
        <v>119</v>
      </c>
      <c r="E4938" s="371">
        <v>4</v>
      </c>
    </row>
    <row r="4939" spans="1:5">
      <c r="A4939" s="371">
        <v>68</v>
      </c>
      <c r="B4939" s="371" t="s">
        <v>100</v>
      </c>
      <c r="C4939" s="371">
        <v>2023</v>
      </c>
      <c r="D4939" s="371" t="s">
        <v>119</v>
      </c>
      <c r="E4939" s="371">
        <v>20</v>
      </c>
    </row>
    <row r="4940" spans="1:5">
      <c r="A4940" s="371">
        <v>70</v>
      </c>
      <c r="B4940" s="371" t="s">
        <v>101</v>
      </c>
      <c r="C4940" s="371">
        <v>2023</v>
      </c>
      <c r="D4940" s="371" t="s">
        <v>119</v>
      </c>
      <c r="E4940" s="371">
        <v>5</v>
      </c>
    </row>
    <row r="4941" spans="1:5">
      <c r="A4941" s="371">
        <v>73</v>
      </c>
      <c r="B4941" s="371" t="s">
        <v>102</v>
      </c>
      <c r="C4941" s="371">
        <v>2023</v>
      </c>
      <c r="D4941" s="371" t="s">
        <v>119</v>
      </c>
      <c r="E4941" s="371">
        <v>7</v>
      </c>
    </row>
    <row r="4942" spans="1:5">
      <c r="A4942" s="371">
        <v>76</v>
      </c>
      <c r="B4942" s="371" t="s">
        <v>103</v>
      </c>
      <c r="C4942" s="371">
        <v>2023</v>
      </c>
      <c r="D4942" s="371" t="s">
        <v>119</v>
      </c>
      <c r="E4942" s="371">
        <v>12</v>
      </c>
    </row>
    <row r="4943" spans="1:5">
      <c r="A4943" s="371">
        <v>81</v>
      </c>
      <c r="B4943" s="371" t="s">
        <v>104</v>
      </c>
      <c r="C4943" s="371">
        <v>2023</v>
      </c>
      <c r="D4943" s="371" t="s">
        <v>119</v>
      </c>
      <c r="E4943" s="371">
        <v>14</v>
      </c>
    </row>
    <row r="4944" spans="1:5">
      <c r="A4944" s="371">
        <v>85</v>
      </c>
      <c r="B4944" s="371" t="s">
        <v>105</v>
      </c>
      <c r="C4944" s="371">
        <v>2023</v>
      </c>
      <c r="D4944" s="371" t="s">
        <v>119</v>
      </c>
      <c r="E4944" s="371">
        <v>11</v>
      </c>
    </row>
    <row r="4945" spans="1:5">
      <c r="A4945" s="371">
        <v>86</v>
      </c>
      <c r="B4945" s="371" t="s">
        <v>106</v>
      </c>
      <c r="C4945" s="371">
        <v>2023</v>
      </c>
      <c r="D4945" s="371" t="s">
        <v>119</v>
      </c>
      <c r="E4945" s="371">
        <v>25</v>
      </c>
    </row>
    <row r="4946" spans="1:5">
      <c r="A4946" s="371">
        <v>88</v>
      </c>
      <c r="B4946" s="371" t="s">
        <v>107</v>
      </c>
      <c r="C4946" s="371">
        <v>2023</v>
      </c>
      <c r="D4946" s="371" t="s">
        <v>119</v>
      </c>
      <c r="E4946" s="371">
        <v>26</v>
      </c>
    </row>
    <row r="4947" spans="1:5">
      <c r="A4947" s="371">
        <v>91</v>
      </c>
      <c r="B4947" s="371" t="s">
        <v>108</v>
      </c>
      <c r="C4947" s="371">
        <v>2023</v>
      </c>
      <c r="D4947" s="371" t="s">
        <v>119</v>
      </c>
      <c r="E4947" s="371">
        <v>33</v>
      </c>
    </row>
    <row r="4948" spans="1:5">
      <c r="A4948" s="371">
        <v>94</v>
      </c>
      <c r="B4948" s="371" t="s">
        <v>109</v>
      </c>
      <c r="C4948" s="371">
        <v>2023</v>
      </c>
      <c r="D4948" s="371" t="s">
        <v>119</v>
      </c>
      <c r="E4948" s="371">
        <v>32</v>
      </c>
    </row>
    <row r="4949" spans="1:5">
      <c r="A4949" s="371">
        <v>95</v>
      </c>
      <c r="B4949" s="371" t="s">
        <v>110</v>
      </c>
      <c r="C4949" s="371">
        <v>2023</v>
      </c>
      <c r="D4949" s="371" t="s">
        <v>119</v>
      </c>
      <c r="E4949" s="371">
        <v>28</v>
      </c>
    </row>
    <row r="4950" spans="1:5">
      <c r="A4950" s="371">
        <v>97</v>
      </c>
      <c r="B4950" s="371" t="s">
        <v>111</v>
      </c>
      <c r="C4950" s="371">
        <v>2023</v>
      </c>
      <c r="D4950" s="371" t="s">
        <v>119</v>
      </c>
      <c r="E4950" s="371">
        <v>29</v>
      </c>
    </row>
    <row r="4951" spans="1:5">
      <c r="A4951" s="371">
        <v>99</v>
      </c>
      <c r="B4951" s="371" t="s">
        <v>112</v>
      </c>
      <c r="C4951" s="371">
        <v>2023</v>
      </c>
      <c r="D4951" s="371" t="s">
        <v>119</v>
      </c>
      <c r="E4951" s="371">
        <v>18</v>
      </c>
    </row>
    <row r="4952" spans="1:5">
      <c r="A4952" s="371">
        <v>5</v>
      </c>
      <c r="B4952" s="371" t="s">
        <v>79</v>
      </c>
      <c r="C4952" s="371">
        <v>2024</v>
      </c>
      <c r="D4952" s="371" t="s">
        <v>120</v>
      </c>
      <c r="E4952" s="371">
        <v>2</v>
      </c>
    </row>
    <row r="4953" spans="1:5">
      <c r="A4953" s="371">
        <v>8</v>
      </c>
      <c r="B4953" s="371" t="s">
        <v>81</v>
      </c>
      <c r="C4953" s="371">
        <v>2024</v>
      </c>
      <c r="D4953" s="371" t="s">
        <v>120</v>
      </c>
      <c r="E4953" s="371">
        <v>1</v>
      </c>
    </row>
    <row r="4954" spans="1:5">
      <c r="A4954" s="371">
        <v>11</v>
      </c>
      <c r="B4954" s="371" t="s">
        <v>82</v>
      </c>
      <c r="C4954" s="371">
        <v>2024</v>
      </c>
      <c r="D4954" s="371" t="s">
        <v>120</v>
      </c>
      <c r="E4954" s="371">
        <v>11</v>
      </c>
    </row>
    <row r="4955" spans="1:5">
      <c r="A4955" s="371">
        <v>13</v>
      </c>
      <c r="B4955" s="371" t="s">
        <v>83</v>
      </c>
      <c r="C4955" s="371">
        <v>2024</v>
      </c>
      <c r="D4955" s="371" t="s">
        <v>120</v>
      </c>
      <c r="E4955" s="371">
        <v>12</v>
      </c>
    </row>
    <row r="4956" spans="1:5">
      <c r="A4956" s="371">
        <v>15</v>
      </c>
      <c r="B4956" s="371" t="s">
        <v>84</v>
      </c>
      <c r="C4956" s="371">
        <v>2024</v>
      </c>
      <c r="D4956" s="371" t="s">
        <v>120</v>
      </c>
      <c r="E4956" s="371">
        <v>23</v>
      </c>
    </row>
    <row r="4957" spans="1:5">
      <c r="A4957" s="371">
        <v>17</v>
      </c>
      <c r="B4957" s="371" t="s">
        <v>85</v>
      </c>
      <c r="C4957" s="371">
        <v>2024</v>
      </c>
      <c r="D4957" s="371" t="s">
        <v>120</v>
      </c>
      <c r="E4957" s="371">
        <v>20</v>
      </c>
    </row>
    <row r="4958" spans="1:5">
      <c r="A4958" s="371">
        <v>18</v>
      </c>
      <c r="B4958" s="371" t="s">
        <v>86</v>
      </c>
      <c r="C4958" s="371">
        <v>2024</v>
      </c>
      <c r="D4958" s="371" t="s">
        <v>120</v>
      </c>
      <c r="E4958" s="371">
        <v>31</v>
      </c>
    </row>
    <row r="4959" spans="1:5">
      <c r="A4959" s="371">
        <v>19</v>
      </c>
      <c r="B4959" s="371" t="s">
        <v>87</v>
      </c>
      <c r="C4959" s="371">
        <v>2024</v>
      </c>
      <c r="D4959" s="371" t="s">
        <v>120</v>
      </c>
      <c r="E4959" s="371">
        <v>17</v>
      </c>
    </row>
    <row r="4960" spans="1:5">
      <c r="A4960" s="371">
        <v>20</v>
      </c>
      <c r="B4960" s="371" t="s">
        <v>88</v>
      </c>
      <c r="C4960" s="371">
        <v>2024</v>
      </c>
      <c r="D4960" s="371" t="s">
        <v>120</v>
      </c>
      <c r="E4960" s="371">
        <v>4</v>
      </c>
    </row>
    <row r="4961" spans="1:5">
      <c r="A4961" s="371">
        <v>23</v>
      </c>
      <c r="B4961" s="371" t="s">
        <v>89</v>
      </c>
      <c r="C4961" s="371">
        <v>2024</v>
      </c>
      <c r="D4961" s="371" t="s">
        <v>120</v>
      </c>
      <c r="E4961" s="371">
        <v>7</v>
      </c>
    </row>
    <row r="4962" spans="1:5">
      <c r="A4962" s="371">
        <v>25</v>
      </c>
      <c r="B4962" s="371" t="s">
        <v>90</v>
      </c>
      <c r="C4962" s="371">
        <v>2024</v>
      </c>
      <c r="D4962" s="371" t="s">
        <v>120</v>
      </c>
      <c r="E4962" s="371">
        <v>14</v>
      </c>
    </row>
    <row r="4963" spans="1:5">
      <c r="A4963" s="371">
        <v>27</v>
      </c>
      <c r="B4963" s="371" t="s">
        <v>91</v>
      </c>
      <c r="C4963" s="371">
        <v>2024</v>
      </c>
      <c r="D4963" s="371" t="s">
        <v>120</v>
      </c>
      <c r="E4963" s="371">
        <v>6</v>
      </c>
    </row>
    <row r="4964" spans="1:5">
      <c r="A4964" s="371">
        <v>41</v>
      </c>
      <c r="B4964" s="371" t="s">
        <v>92</v>
      </c>
      <c r="C4964" s="371">
        <v>2024</v>
      </c>
      <c r="D4964" s="371" t="s">
        <v>120</v>
      </c>
      <c r="E4964" s="371">
        <v>16</v>
      </c>
    </row>
    <row r="4965" spans="1:5">
      <c r="A4965" s="371">
        <v>44</v>
      </c>
      <c r="B4965" s="371" t="s">
        <v>93</v>
      </c>
      <c r="C4965" s="371">
        <v>2024</v>
      </c>
      <c r="D4965" s="371" t="s">
        <v>120</v>
      </c>
      <c r="E4965" s="371">
        <v>26</v>
      </c>
    </row>
    <row r="4966" spans="1:5">
      <c r="A4966" s="371">
        <v>47</v>
      </c>
      <c r="B4966" s="371" t="s">
        <v>94</v>
      </c>
      <c r="C4966" s="371">
        <v>2024</v>
      </c>
      <c r="D4966" s="371" t="s">
        <v>120</v>
      </c>
      <c r="E4966" s="371">
        <v>22</v>
      </c>
    </row>
    <row r="4967" spans="1:5">
      <c r="A4967" s="371">
        <v>50</v>
      </c>
      <c r="B4967" s="371" t="s">
        <v>95</v>
      </c>
      <c r="C4967" s="371">
        <v>2024</v>
      </c>
      <c r="D4967" s="371" t="s">
        <v>120</v>
      </c>
      <c r="E4967" s="371">
        <v>28</v>
      </c>
    </row>
    <row r="4968" spans="1:5">
      <c r="A4968" s="371">
        <v>52</v>
      </c>
      <c r="B4968" s="371" t="s">
        <v>96</v>
      </c>
      <c r="C4968" s="371">
        <v>2024</v>
      </c>
      <c r="D4968" s="371" t="s">
        <v>120</v>
      </c>
      <c r="E4968" s="371">
        <v>26</v>
      </c>
    </row>
    <row r="4969" spans="1:5">
      <c r="A4969" s="371">
        <v>54</v>
      </c>
      <c r="B4969" s="371" t="s">
        <v>97</v>
      </c>
      <c r="C4969" s="371">
        <v>2024</v>
      </c>
      <c r="D4969" s="371" t="s">
        <v>120</v>
      </c>
      <c r="E4969" s="371">
        <v>25</v>
      </c>
    </row>
    <row r="4970" spans="1:5">
      <c r="A4970" s="371">
        <v>63</v>
      </c>
      <c r="B4970" s="371" t="s">
        <v>98</v>
      </c>
      <c r="C4970" s="371">
        <v>2024</v>
      </c>
      <c r="D4970" s="371" t="s">
        <v>120</v>
      </c>
      <c r="E4970" s="371">
        <v>32</v>
      </c>
    </row>
    <row r="4971" spans="1:5">
      <c r="A4971" s="371">
        <v>66</v>
      </c>
      <c r="B4971" s="371" t="s">
        <v>99</v>
      </c>
      <c r="C4971" s="371">
        <v>2024</v>
      </c>
      <c r="D4971" s="371" t="s">
        <v>120</v>
      </c>
      <c r="E4971" s="371">
        <v>18</v>
      </c>
    </row>
    <row r="4972" spans="1:5">
      <c r="A4972" s="371">
        <v>68</v>
      </c>
      <c r="B4972" s="371" t="s">
        <v>100</v>
      </c>
      <c r="C4972" s="371">
        <v>2024</v>
      </c>
      <c r="D4972" s="371" t="s">
        <v>120</v>
      </c>
      <c r="E4972" s="371">
        <v>13</v>
      </c>
    </row>
    <row r="4973" spans="1:5">
      <c r="A4973" s="371">
        <v>70</v>
      </c>
      <c r="B4973" s="371" t="s">
        <v>101</v>
      </c>
      <c r="C4973" s="371">
        <v>2024</v>
      </c>
      <c r="D4973" s="371" t="s">
        <v>120</v>
      </c>
      <c r="E4973" s="371">
        <v>9</v>
      </c>
    </row>
    <row r="4974" spans="1:5">
      <c r="A4974" s="371">
        <v>73</v>
      </c>
      <c r="B4974" s="371" t="s">
        <v>102</v>
      </c>
      <c r="C4974" s="371">
        <v>2024</v>
      </c>
      <c r="D4974" s="371" t="s">
        <v>120</v>
      </c>
      <c r="E4974" s="371">
        <v>10</v>
      </c>
    </row>
    <row r="4975" spans="1:5">
      <c r="A4975" s="371">
        <v>76</v>
      </c>
      <c r="B4975" s="371" t="s">
        <v>103</v>
      </c>
      <c r="C4975" s="371">
        <v>2024</v>
      </c>
      <c r="D4975" s="371" t="s">
        <v>120</v>
      </c>
      <c r="E4975" s="371">
        <v>19</v>
      </c>
    </row>
    <row r="4976" spans="1:5">
      <c r="A4976" s="371">
        <v>81</v>
      </c>
      <c r="B4976" s="371" t="s">
        <v>104</v>
      </c>
      <c r="C4976" s="371">
        <v>2024</v>
      </c>
      <c r="D4976" s="371" t="s">
        <v>120</v>
      </c>
      <c r="E4976" s="371">
        <v>5</v>
      </c>
    </row>
    <row r="4977" spans="1:5">
      <c r="A4977" s="371">
        <v>85</v>
      </c>
      <c r="B4977" s="371" t="s">
        <v>105</v>
      </c>
      <c r="C4977" s="371">
        <v>2024</v>
      </c>
      <c r="D4977" s="371" t="s">
        <v>120</v>
      </c>
      <c r="E4977" s="371">
        <v>29</v>
      </c>
    </row>
    <row r="4978" spans="1:5">
      <c r="A4978" s="371">
        <v>86</v>
      </c>
      <c r="B4978" s="371" t="s">
        <v>106</v>
      </c>
      <c r="C4978" s="371">
        <v>2024</v>
      </c>
      <c r="D4978" s="371" t="s">
        <v>120</v>
      </c>
      <c r="E4978" s="371">
        <v>21</v>
      </c>
    </row>
    <row r="4979" spans="1:5">
      <c r="A4979" s="371">
        <v>88</v>
      </c>
      <c r="B4979" s="371" t="s">
        <v>107</v>
      </c>
      <c r="C4979" s="371">
        <v>2024</v>
      </c>
      <c r="D4979" s="371" t="s">
        <v>120</v>
      </c>
      <c r="E4979" s="371">
        <v>7</v>
      </c>
    </row>
    <row r="4980" spans="1:5">
      <c r="A4980" s="371">
        <v>91</v>
      </c>
      <c r="B4980" s="371" t="s">
        <v>108</v>
      </c>
      <c r="C4980" s="371">
        <v>2024</v>
      </c>
      <c r="D4980" s="371" t="s">
        <v>120</v>
      </c>
      <c r="E4980" s="371">
        <v>30</v>
      </c>
    </row>
    <row r="4981" spans="1:5">
      <c r="A4981" s="371">
        <v>94</v>
      </c>
      <c r="B4981" s="371" t="s">
        <v>109</v>
      </c>
      <c r="C4981" s="371">
        <v>2024</v>
      </c>
      <c r="D4981" s="371" t="s">
        <v>120</v>
      </c>
      <c r="E4981" s="371">
        <v>24</v>
      </c>
    </row>
    <row r="4982" spans="1:5">
      <c r="A4982" s="371">
        <v>95</v>
      </c>
      <c r="B4982" s="371" t="s">
        <v>110</v>
      </c>
      <c r="C4982" s="371">
        <v>2024</v>
      </c>
      <c r="D4982" s="371" t="s">
        <v>120</v>
      </c>
      <c r="E4982" s="371">
        <v>33</v>
      </c>
    </row>
    <row r="4983" spans="1:5">
      <c r="A4983" s="371">
        <v>97</v>
      </c>
      <c r="B4983" s="371" t="s">
        <v>111</v>
      </c>
      <c r="C4983" s="371">
        <v>2024</v>
      </c>
      <c r="D4983" s="371" t="s">
        <v>120</v>
      </c>
      <c r="E4983" s="371">
        <v>3</v>
      </c>
    </row>
    <row r="4984" spans="1:5">
      <c r="A4984" s="371">
        <v>99</v>
      </c>
      <c r="B4984" s="371" t="s">
        <v>112</v>
      </c>
      <c r="C4984" s="371">
        <v>2024</v>
      </c>
      <c r="D4984" s="371" t="s">
        <v>120</v>
      </c>
      <c r="E4984" s="371">
        <v>15</v>
      </c>
    </row>
    <row r="4985" spans="1:5">
      <c r="A4985" s="371">
        <v>5</v>
      </c>
      <c r="B4985" s="371" t="s">
        <v>79</v>
      </c>
      <c r="C4985" s="371">
        <v>2023</v>
      </c>
      <c r="D4985" s="371" t="s">
        <v>120</v>
      </c>
      <c r="E4985" s="371">
        <v>8</v>
      </c>
    </row>
    <row r="4986" spans="1:5">
      <c r="A4986" s="371">
        <v>8</v>
      </c>
      <c r="B4986" s="371" t="s">
        <v>81</v>
      </c>
      <c r="C4986" s="371">
        <v>2023</v>
      </c>
      <c r="D4986" s="371" t="s">
        <v>120</v>
      </c>
      <c r="E4986" s="371">
        <v>10</v>
      </c>
    </row>
    <row r="4987" spans="1:5">
      <c r="A4987" s="371">
        <v>11</v>
      </c>
      <c r="B4987" s="371" t="s">
        <v>82</v>
      </c>
      <c r="C4987" s="371">
        <v>2023</v>
      </c>
      <c r="D4987" s="371" t="s">
        <v>120</v>
      </c>
      <c r="E4987" s="371">
        <v>14</v>
      </c>
    </row>
    <row r="4988" spans="1:5">
      <c r="A4988" s="371">
        <v>13</v>
      </c>
      <c r="B4988" s="371" t="s">
        <v>83</v>
      </c>
      <c r="C4988" s="371">
        <v>2023</v>
      </c>
      <c r="D4988" s="371" t="s">
        <v>120</v>
      </c>
      <c r="E4988" s="371">
        <v>5</v>
      </c>
    </row>
    <row r="4989" spans="1:5">
      <c r="A4989" s="371">
        <v>15</v>
      </c>
      <c r="B4989" s="371" t="s">
        <v>84</v>
      </c>
      <c r="C4989" s="371">
        <v>2023</v>
      </c>
      <c r="D4989" s="371" t="s">
        <v>120</v>
      </c>
      <c r="E4989" s="371">
        <v>2</v>
      </c>
    </row>
    <row r="4990" spans="1:5">
      <c r="A4990" s="371">
        <v>17</v>
      </c>
      <c r="B4990" s="371" t="s">
        <v>85</v>
      </c>
      <c r="C4990" s="371">
        <v>2023</v>
      </c>
      <c r="D4990" s="371" t="s">
        <v>120</v>
      </c>
      <c r="E4990" s="371">
        <v>25</v>
      </c>
    </row>
    <row r="4991" spans="1:5">
      <c r="A4991" s="371">
        <v>18</v>
      </c>
      <c r="B4991" s="371" t="s">
        <v>86</v>
      </c>
      <c r="C4991" s="371">
        <v>2023</v>
      </c>
      <c r="D4991" s="371" t="s">
        <v>120</v>
      </c>
      <c r="E4991" s="371">
        <v>31</v>
      </c>
    </row>
    <row r="4992" spans="1:5">
      <c r="A4992" s="371">
        <v>19</v>
      </c>
      <c r="B4992" s="371" t="s">
        <v>87</v>
      </c>
      <c r="C4992" s="371">
        <v>2023</v>
      </c>
      <c r="D4992" s="371" t="s">
        <v>120</v>
      </c>
      <c r="E4992" s="371">
        <v>18</v>
      </c>
    </row>
    <row r="4993" spans="1:5">
      <c r="A4993" s="371">
        <v>20</v>
      </c>
      <c r="B4993" s="371" t="s">
        <v>88</v>
      </c>
      <c r="C4993" s="371">
        <v>2023</v>
      </c>
      <c r="D4993" s="371" t="s">
        <v>120</v>
      </c>
      <c r="E4993" s="371">
        <v>11</v>
      </c>
    </row>
    <row r="4994" spans="1:5">
      <c r="A4994" s="371">
        <v>23</v>
      </c>
      <c r="B4994" s="371" t="s">
        <v>89</v>
      </c>
      <c r="C4994" s="371">
        <v>2023</v>
      </c>
      <c r="D4994" s="371" t="s">
        <v>120</v>
      </c>
      <c r="E4994" s="371">
        <v>20</v>
      </c>
    </row>
    <row r="4995" spans="1:5">
      <c r="A4995" s="371">
        <v>25</v>
      </c>
      <c r="B4995" s="371" t="s">
        <v>90</v>
      </c>
      <c r="C4995" s="371">
        <v>2023</v>
      </c>
      <c r="D4995" s="371" t="s">
        <v>120</v>
      </c>
      <c r="E4995" s="371">
        <v>28</v>
      </c>
    </row>
    <row r="4996" spans="1:5">
      <c r="A4996" s="371">
        <v>27</v>
      </c>
      <c r="B4996" s="371" t="s">
        <v>91</v>
      </c>
      <c r="C4996" s="371">
        <v>2023</v>
      </c>
      <c r="D4996" s="371" t="s">
        <v>120</v>
      </c>
      <c r="E4996" s="371">
        <v>22</v>
      </c>
    </row>
    <row r="4997" spans="1:5">
      <c r="A4997" s="371">
        <v>41</v>
      </c>
      <c r="B4997" s="371" t="s">
        <v>92</v>
      </c>
      <c r="C4997" s="371">
        <v>2023</v>
      </c>
      <c r="D4997" s="371" t="s">
        <v>120</v>
      </c>
      <c r="E4997" s="371">
        <v>4</v>
      </c>
    </row>
    <row r="4998" spans="1:5">
      <c r="A4998" s="371">
        <v>44</v>
      </c>
      <c r="B4998" s="371" t="s">
        <v>93</v>
      </c>
      <c r="C4998" s="371">
        <v>2023</v>
      </c>
      <c r="D4998" s="371" t="s">
        <v>120</v>
      </c>
      <c r="E4998" s="371">
        <v>30</v>
      </c>
    </row>
    <row r="4999" spans="1:5">
      <c r="A4999" s="371">
        <v>47</v>
      </c>
      <c r="B4999" s="371" t="s">
        <v>94</v>
      </c>
      <c r="C4999" s="371">
        <v>2023</v>
      </c>
      <c r="D4999" s="371" t="s">
        <v>120</v>
      </c>
      <c r="E4999" s="371">
        <v>6</v>
      </c>
    </row>
    <row r="5000" spans="1:5">
      <c r="A5000" s="371">
        <v>50</v>
      </c>
      <c r="B5000" s="371" t="s">
        <v>95</v>
      </c>
      <c r="C5000" s="371">
        <v>2023</v>
      </c>
      <c r="D5000" s="371" t="s">
        <v>120</v>
      </c>
      <c r="E5000" s="371">
        <v>29</v>
      </c>
    </row>
    <row r="5001" spans="1:5">
      <c r="A5001" s="371">
        <v>52</v>
      </c>
      <c r="B5001" s="371" t="s">
        <v>96</v>
      </c>
      <c r="C5001" s="371">
        <v>2023</v>
      </c>
      <c r="D5001" s="371" t="s">
        <v>120</v>
      </c>
      <c r="E5001" s="371">
        <v>21</v>
      </c>
    </row>
    <row r="5002" spans="1:5">
      <c r="A5002" s="371">
        <v>54</v>
      </c>
      <c r="B5002" s="371" t="s">
        <v>97</v>
      </c>
      <c r="C5002" s="371">
        <v>2023</v>
      </c>
      <c r="D5002" s="371" t="s">
        <v>120</v>
      </c>
      <c r="E5002" s="371">
        <v>27</v>
      </c>
    </row>
    <row r="5003" spans="1:5">
      <c r="A5003" s="371">
        <v>63</v>
      </c>
      <c r="B5003" s="371" t="s">
        <v>98</v>
      </c>
      <c r="C5003" s="371">
        <v>2023</v>
      </c>
      <c r="D5003" s="371" t="s">
        <v>120</v>
      </c>
      <c r="E5003" s="371">
        <v>19</v>
      </c>
    </row>
    <row r="5004" spans="1:5">
      <c r="A5004" s="371">
        <v>66</v>
      </c>
      <c r="B5004" s="371" t="s">
        <v>99</v>
      </c>
      <c r="C5004" s="371">
        <v>2023</v>
      </c>
      <c r="D5004" s="371" t="s">
        <v>120</v>
      </c>
      <c r="E5004" s="371">
        <v>24</v>
      </c>
    </row>
    <row r="5005" spans="1:5">
      <c r="A5005" s="371">
        <v>68</v>
      </c>
      <c r="B5005" s="371" t="s">
        <v>100</v>
      </c>
      <c r="C5005" s="371">
        <v>2023</v>
      </c>
      <c r="D5005" s="371" t="s">
        <v>120</v>
      </c>
      <c r="E5005" s="371">
        <v>9</v>
      </c>
    </row>
    <row r="5006" spans="1:5">
      <c r="A5006" s="371">
        <v>70</v>
      </c>
      <c r="B5006" s="371" t="s">
        <v>101</v>
      </c>
      <c r="C5006" s="371">
        <v>2023</v>
      </c>
      <c r="D5006" s="371" t="s">
        <v>120</v>
      </c>
      <c r="E5006" s="371">
        <v>13</v>
      </c>
    </row>
    <row r="5007" spans="1:5">
      <c r="A5007" s="371">
        <v>73</v>
      </c>
      <c r="B5007" s="371" t="s">
        <v>102</v>
      </c>
      <c r="C5007" s="371">
        <v>2023</v>
      </c>
      <c r="D5007" s="371" t="s">
        <v>120</v>
      </c>
      <c r="E5007" s="371">
        <v>23</v>
      </c>
    </row>
    <row r="5008" spans="1:5">
      <c r="A5008" s="371">
        <v>76</v>
      </c>
      <c r="B5008" s="371" t="s">
        <v>103</v>
      </c>
      <c r="C5008" s="371">
        <v>2023</v>
      </c>
      <c r="D5008" s="371" t="s">
        <v>120</v>
      </c>
      <c r="E5008" s="371">
        <v>26</v>
      </c>
    </row>
    <row r="5009" spans="1:5">
      <c r="A5009" s="371">
        <v>81</v>
      </c>
      <c r="B5009" s="371" t="s">
        <v>104</v>
      </c>
      <c r="C5009" s="371">
        <v>2023</v>
      </c>
      <c r="D5009" s="371" t="s">
        <v>120</v>
      </c>
      <c r="E5009" s="371">
        <v>3</v>
      </c>
    </row>
    <row r="5010" spans="1:5">
      <c r="A5010" s="371">
        <v>85</v>
      </c>
      <c r="B5010" s="371" t="s">
        <v>105</v>
      </c>
      <c r="C5010" s="371">
        <v>2023</v>
      </c>
      <c r="D5010" s="371" t="s">
        <v>120</v>
      </c>
      <c r="E5010" s="371">
        <v>33</v>
      </c>
    </row>
    <row r="5011" spans="1:5">
      <c r="A5011" s="371">
        <v>86</v>
      </c>
      <c r="B5011" s="371" t="s">
        <v>106</v>
      </c>
      <c r="C5011" s="371">
        <v>2023</v>
      </c>
      <c r="D5011" s="371" t="s">
        <v>120</v>
      </c>
      <c r="E5011" s="371">
        <v>12</v>
      </c>
    </row>
    <row r="5012" spans="1:5">
      <c r="A5012" s="371">
        <v>88</v>
      </c>
      <c r="B5012" s="371" t="s">
        <v>107</v>
      </c>
      <c r="C5012" s="371">
        <v>2023</v>
      </c>
      <c r="D5012" s="371" t="s">
        <v>120</v>
      </c>
      <c r="E5012" s="371">
        <v>1</v>
      </c>
    </row>
    <row r="5013" spans="1:5">
      <c r="A5013" s="371">
        <v>91</v>
      </c>
      <c r="B5013" s="371" t="s">
        <v>108</v>
      </c>
      <c r="C5013" s="371">
        <v>2023</v>
      </c>
      <c r="D5013" s="371" t="s">
        <v>120</v>
      </c>
      <c r="E5013" s="371">
        <v>7</v>
      </c>
    </row>
    <row r="5014" spans="1:5">
      <c r="A5014" s="371">
        <v>94</v>
      </c>
      <c r="B5014" s="371" t="s">
        <v>109</v>
      </c>
      <c r="C5014" s="371">
        <v>2023</v>
      </c>
      <c r="D5014" s="371" t="s">
        <v>120</v>
      </c>
      <c r="E5014" s="371">
        <v>17</v>
      </c>
    </row>
    <row r="5015" spans="1:5">
      <c r="A5015" s="371">
        <v>95</v>
      </c>
      <c r="B5015" s="371" t="s">
        <v>110</v>
      </c>
      <c r="C5015" s="371">
        <v>2023</v>
      </c>
      <c r="D5015" s="371" t="s">
        <v>120</v>
      </c>
      <c r="E5015" s="371">
        <v>32</v>
      </c>
    </row>
    <row r="5016" spans="1:5">
      <c r="A5016" s="371">
        <v>97</v>
      </c>
      <c r="B5016" s="371" t="s">
        <v>111</v>
      </c>
      <c r="C5016" s="371">
        <v>2023</v>
      </c>
      <c r="D5016" s="371" t="s">
        <v>120</v>
      </c>
      <c r="E5016" s="371">
        <v>15</v>
      </c>
    </row>
    <row r="5017" spans="1:5">
      <c r="A5017" s="371">
        <v>99</v>
      </c>
      <c r="B5017" s="371" t="s">
        <v>112</v>
      </c>
      <c r="C5017" s="371">
        <v>2023</v>
      </c>
      <c r="D5017" s="371" t="s">
        <v>120</v>
      </c>
      <c r="E5017" s="371">
        <v>16</v>
      </c>
    </row>
    <row r="5018" spans="1:5">
      <c r="A5018" s="371">
        <v>5</v>
      </c>
      <c r="B5018" s="371" t="s">
        <v>79</v>
      </c>
      <c r="C5018" s="371">
        <v>2024</v>
      </c>
      <c r="D5018" s="371" t="s">
        <v>121</v>
      </c>
      <c r="E5018" s="371">
        <v>33</v>
      </c>
    </row>
    <row r="5019" spans="1:5">
      <c r="A5019" s="371">
        <v>8</v>
      </c>
      <c r="B5019" s="371" t="s">
        <v>81</v>
      </c>
      <c r="C5019" s="371">
        <v>2024</v>
      </c>
      <c r="D5019" s="371" t="s">
        <v>121</v>
      </c>
      <c r="E5019" s="371">
        <v>14</v>
      </c>
    </row>
    <row r="5020" spans="1:5">
      <c r="A5020" s="371">
        <v>11</v>
      </c>
      <c r="B5020" s="371" t="s">
        <v>82</v>
      </c>
      <c r="C5020" s="371">
        <v>2024</v>
      </c>
      <c r="D5020" s="371" t="s">
        <v>121</v>
      </c>
      <c r="E5020" s="371">
        <v>18</v>
      </c>
    </row>
    <row r="5021" spans="1:5">
      <c r="A5021" s="371">
        <v>13</v>
      </c>
      <c r="B5021" s="371" t="s">
        <v>83</v>
      </c>
      <c r="C5021" s="371">
        <v>2024</v>
      </c>
      <c r="D5021" s="371" t="s">
        <v>121</v>
      </c>
      <c r="E5021" s="371">
        <v>17</v>
      </c>
    </row>
    <row r="5022" spans="1:5">
      <c r="A5022" s="371">
        <v>15</v>
      </c>
      <c r="B5022" s="371" t="s">
        <v>84</v>
      </c>
      <c r="C5022" s="371">
        <v>2024</v>
      </c>
      <c r="D5022" s="371" t="s">
        <v>121</v>
      </c>
      <c r="E5022" s="371">
        <v>25</v>
      </c>
    </row>
    <row r="5023" spans="1:5">
      <c r="A5023" s="371">
        <v>17</v>
      </c>
      <c r="B5023" s="371" t="s">
        <v>85</v>
      </c>
      <c r="C5023" s="371">
        <v>2024</v>
      </c>
      <c r="D5023" s="371" t="s">
        <v>121</v>
      </c>
      <c r="E5023" s="371">
        <v>28</v>
      </c>
    </row>
    <row r="5024" spans="1:5">
      <c r="A5024" s="371">
        <v>18</v>
      </c>
      <c r="B5024" s="371" t="s">
        <v>86</v>
      </c>
      <c r="C5024" s="371">
        <v>2024</v>
      </c>
      <c r="D5024" s="371" t="s">
        <v>121</v>
      </c>
      <c r="E5024" s="371">
        <v>21</v>
      </c>
    </row>
    <row r="5025" spans="1:5">
      <c r="A5025" s="371">
        <v>19</v>
      </c>
      <c r="B5025" s="371" t="s">
        <v>87</v>
      </c>
      <c r="C5025" s="371">
        <v>2024</v>
      </c>
      <c r="D5025" s="371" t="s">
        <v>121</v>
      </c>
      <c r="E5025" s="371">
        <v>7</v>
      </c>
    </row>
    <row r="5026" spans="1:5">
      <c r="A5026" s="371">
        <v>20</v>
      </c>
      <c r="B5026" s="371" t="s">
        <v>88</v>
      </c>
      <c r="C5026" s="371">
        <v>2024</v>
      </c>
      <c r="D5026" s="371" t="s">
        <v>121</v>
      </c>
      <c r="E5026" s="371">
        <v>3</v>
      </c>
    </row>
    <row r="5027" spans="1:5">
      <c r="A5027" s="371">
        <v>23</v>
      </c>
      <c r="B5027" s="371" t="s">
        <v>89</v>
      </c>
      <c r="C5027" s="371">
        <v>2024</v>
      </c>
      <c r="D5027" s="371" t="s">
        <v>121</v>
      </c>
      <c r="E5027" s="371">
        <v>30</v>
      </c>
    </row>
    <row r="5028" spans="1:5">
      <c r="A5028" s="371">
        <v>25</v>
      </c>
      <c r="B5028" s="371" t="s">
        <v>90</v>
      </c>
      <c r="C5028" s="371">
        <v>2024</v>
      </c>
      <c r="D5028" s="371" t="s">
        <v>121</v>
      </c>
      <c r="E5028" s="371">
        <v>22</v>
      </c>
    </row>
    <row r="5029" spans="1:5">
      <c r="A5029" s="371">
        <v>27</v>
      </c>
      <c r="B5029" s="371" t="s">
        <v>91</v>
      </c>
      <c r="C5029" s="371">
        <v>2024</v>
      </c>
      <c r="D5029" s="371" t="s">
        <v>121</v>
      </c>
      <c r="E5029" s="371">
        <v>8</v>
      </c>
    </row>
    <row r="5030" spans="1:5">
      <c r="A5030" s="371">
        <v>41</v>
      </c>
      <c r="B5030" s="371" t="s">
        <v>92</v>
      </c>
      <c r="C5030" s="371">
        <v>2024</v>
      </c>
      <c r="D5030" s="371" t="s">
        <v>121</v>
      </c>
      <c r="E5030" s="371">
        <v>9</v>
      </c>
    </row>
    <row r="5031" spans="1:5">
      <c r="A5031" s="371">
        <v>44</v>
      </c>
      <c r="B5031" s="371" t="s">
        <v>93</v>
      </c>
      <c r="C5031" s="371">
        <v>2024</v>
      </c>
      <c r="D5031" s="371" t="s">
        <v>121</v>
      </c>
      <c r="E5031" s="371">
        <v>1</v>
      </c>
    </row>
    <row r="5032" spans="1:5">
      <c r="A5032" s="371">
        <v>47</v>
      </c>
      <c r="B5032" s="371" t="s">
        <v>94</v>
      </c>
      <c r="C5032" s="371">
        <v>2024</v>
      </c>
      <c r="D5032" s="371" t="s">
        <v>121</v>
      </c>
      <c r="E5032" s="371">
        <v>5</v>
      </c>
    </row>
    <row r="5033" spans="1:5">
      <c r="A5033" s="371">
        <v>50</v>
      </c>
      <c r="B5033" s="371" t="s">
        <v>95</v>
      </c>
      <c r="C5033" s="371">
        <v>2024</v>
      </c>
      <c r="D5033" s="371" t="s">
        <v>121</v>
      </c>
      <c r="E5033" s="371">
        <v>29</v>
      </c>
    </row>
    <row r="5034" spans="1:5">
      <c r="A5034" s="371">
        <v>52</v>
      </c>
      <c r="B5034" s="371" t="s">
        <v>96</v>
      </c>
      <c r="C5034" s="371">
        <v>2024</v>
      </c>
      <c r="D5034" s="371" t="s">
        <v>121</v>
      </c>
      <c r="E5034" s="371">
        <v>11</v>
      </c>
    </row>
    <row r="5035" spans="1:5">
      <c r="A5035" s="371">
        <v>54</v>
      </c>
      <c r="B5035" s="371" t="s">
        <v>97</v>
      </c>
      <c r="C5035" s="371">
        <v>2024</v>
      </c>
      <c r="D5035" s="371" t="s">
        <v>121</v>
      </c>
      <c r="E5035" s="371">
        <v>2</v>
      </c>
    </row>
    <row r="5036" spans="1:5">
      <c r="A5036" s="371">
        <v>63</v>
      </c>
      <c r="B5036" s="371" t="s">
        <v>98</v>
      </c>
      <c r="C5036" s="371">
        <v>2024</v>
      </c>
      <c r="D5036" s="371" t="s">
        <v>121</v>
      </c>
      <c r="E5036" s="371">
        <v>11</v>
      </c>
    </row>
    <row r="5037" spans="1:5">
      <c r="A5037" s="371">
        <v>66</v>
      </c>
      <c r="B5037" s="371" t="s">
        <v>99</v>
      </c>
      <c r="C5037" s="371">
        <v>2024</v>
      </c>
      <c r="D5037" s="371" t="s">
        <v>121</v>
      </c>
      <c r="E5037" s="371">
        <v>27</v>
      </c>
    </row>
    <row r="5038" spans="1:5">
      <c r="A5038" s="371">
        <v>68</v>
      </c>
      <c r="B5038" s="371" t="s">
        <v>100</v>
      </c>
      <c r="C5038" s="371">
        <v>2024</v>
      </c>
      <c r="D5038" s="371" t="s">
        <v>121</v>
      </c>
      <c r="E5038" s="371">
        <v>16</v>
      </c>
    </row>
    <row r="5039" spans="1:5">
      <c r="A5039" s="371">
        <v>70</v>
      </c>
      <c r="B5039" s="371" t="s">
        <v>101</v>
      </c>
      <c r="C5039" s="371">
        <v>2024</v>
      </c>
      <c r="D5039" s="371" t="s">
        <v>121</v>
      </c>
      <c r="E5039" s="371">
        <v>13</v>
      </c>
    </row>
    <row r="5040" spans="1:5">
      <c r="A5040" s="371">
        <v>73</v>
      </c>
      <c r="B5040" s="371" t="s">
        <v>102</v>
      </c>
      <c r="C5040" s="371">
        <v>2024</v>
      </c>
      <c r="D5040" s="371" t="s">
        <v>121</v>
      </c>
      <c r="E5040" s="371">
        <v>20</v>
      </c>
    </row>
    <row r="5041" spans="1:5">
      <c r="A5041" s="371">
        <v>76</v>
      </c>
      <c r="B5041" s="371" t="s">
        <v>103</v>
      </c>
      <c r="C5041" s="371">
        <v>2024</v>
      </c>
      <c r="D5041" s="371" t="s">
        <v>121</v>
      </c>
      <c r="E5041" s="371">
        <v>24</v>
      </c>
    </row>
    <row r="5042" spans="1:5">
      <c r="A5042" s="371">
        <v>81</v>
      </c>
      <c r="B5042" s="371" t="s">
        <v>104</v>
      </c>
      <c r="C5042" s="371">
        <v>2024</v>
      </c>
      <c r="D5042" s="371" t="s">
        <v>121</v>
      </c>
      <c r="E5042" s="371">
        <v>26</v>
      </c>
    </row>
    <row r="5043" spans="1:5">
      <c r="A5043" s="371">
        <v>85</v>
      </c>
      <c r="B5043" s="371" t="s">
        <v>105</v>
      </c>
      <c r="C5043" s="371">
        <v>2024</v>
      </c>
      <c r="D5043" s="371" t="s">
        <v>121</v>
      </c>
      <c r="E5043" s="371">
        <v>32</v>
      </c>
    </row>
    <row r="5044" spans="1:5">
      <c r="A5044" s="371">
        <v>86</v>
      </c>
      <c r="B5044" s="371" t="s">
        <v>106</v>
      </c>
      <c r="C5044" s="371">
        <v>2024</v>
      </c>
      <c r="D5044" s="371" t="s">
        <v>121</v>
      </c>
      <c r="E5044" s="371">
        <v>14</v>
      </c>
    </row>
    <row r="5045" spans="1:5">
      <c r="A5045" s="371">
        <v>88</v>
      </c>
      <c r="B5045" s="371" t="s">
        <v>107</v>
      </c>
      <c r="C5045" s="371">
        <v>2024</v>
      </c>
      <c r="D5045" s="371" t="s">
        <v>121</v>
      </c>
      <c r="E5045" s="371">
        <v>31</v>
      </c>
    </row>
    <row r="5046" spans="1:5">
      <c r="A5046" s="371">
        <v>91</v>
      </c>
      <c r="B5046" s="371" t="s">
        <v>108</v>
      </c>
      <c r="C5046" s="371">
        <v>2024</v>
      </c>
      <c r="D5046" s="371" t="s">
        <v>121</v>
      </c>
      <c r="E5046" s="371">
        <v>10</v>
      </c>
    </row>
    <row r="5047" spans="1:5">
      <c r="A5047" s="371">
        <v>94</v>
      </c>
      <c r="B5047" s="371" t="s">
        <v>109</v>
      </c>
      <c r="C5047" s="371">
        <v>2024</v>
      </c>
      <c r="D5047" s="371" t="s">
        <v>121</v>
      </c>
      <c r="E5047" s="371">
        <v>4</v>
      </c>
    </row>
    <row r="5048" spans="1:5">
      <c r="A5048" s="371">
        <v>95</v>
      </c>
      <c r="B5048" s="371" t="s">
        <v>110</v>
      </c>
      <c r="C5048" s="371">
        <v>2024</v>
      </c>
      <c r="D5048" s="371" t="s">
        <v>121</v>
      </c>
      <c r="E5048" s="371">
        <v>19</v>
      </c>
    </row>
    <row r="5049" spans="1:5">
      <c r="A5049" s="371">
        <v>97</v>
      </c>
      <c r="B5049" s="371" t="s">
        <v>111</v>
      </c>
      <c r="C5049" s="371">
        <v>2024</v>
      </c>
      <c r="D5049" s="371" t="s">
        <v>121</v>
      </c>
      <c r="E5049" s="371">
        <v>23</v>
      </c>
    </row>
    <row r="5050" spans="1:5">
      <c r="A5050" s="371">
        <v>99</v>
      </c>
      <c r="B5050" s="371" t="s">
        <v>112</v>
      </c>
      <c r="C5050" s="371">
        <v>2024</v>
      </c>
      <c r="D5050" s="371" t="s">
        <v>121</v>
      </c>
      <c r="E5050" s="371">
        <v>6</v>
      </c>
    </row>
    <row r="5051" spans="1:5">
      <c r="A5051" s="371">
        <v>5</v>
      </c>
      <c r="B5051" s="371" t="s">
        <v>79</v>
      </c>
      <c r="C5051" s="371">
        <v>2023</v>
      </c>
      <c r="D5051" s="371" t="s">
        <v>121</v>
      </c>
      <c r="E5051" s="371">
        <v>33</v>
      </c>
    </row>
    <row r="5052" spans="1:5">
      <c r="A5052" s="371">
        <v>8</v>
      </c>
      <c r="B5052" s="371" t="s">
        <v>81</v>
      </c>
      <c r="C5052" s="371">
        <v>2023</v>
      </c>
      <c r="D5052" s="371" t="s">
        <v>121</v>
      </c>
      <c r="E5052" s="371">
        <v>17</v>
      </c>
    </row>
    <row r="5053" spans="1:5">
      <c r="A5053" s="371">
        <v>11</v>
      </c>
      <c r="B5053" s="371" t="s">
        <v>82</v>
      </c>
      <c r="C5053" s="371">
        <v>2023</v>
      </c>
      <c r="D5053" s="371" t="s">
        <v>121</v>
      </c>
      <c r="E5053" s="371">
        <v>24</v>
      </c>
    </row>
    <row r="5054" spans="1:5">
      <c r="A5054" s="371">
        <v>13</v>
      </c>
      <c r="B5054" s="371" t="s">
        <v>83</v>
      </c>
      <c r="C5054" s="371">
        <v>2023</v>
      </c>
      <c r="D5054" s="371" t="s">
        <v>121</v>
      </c>
      <c r="E5054" s="371">
        <v>5</v>
      </c>
    </row>
    <row r="5055" spans="1:5">
      <c r="A5055" s="371">
        <v>15</v>
      </c>
      <c r="B5055" s="371" t="s">
        <v>84</v>
      </c>
      <c r="C5055" s="371">
        <v>2023</v>
      </c>
      <c r="D5055" s="371" t="s">
        <v>121</v>
      </c>
      <c r="E5055" s="371">
        <v>20</v>
      </c>
    </row>
    <row r="5056" spans="1:5">
      <c r="A5056" s="371">
        <v>17</v>
      </c>
      <c r="B5056" s="371" t="s">
        <v>85</v>
      </c>
      <c r="C5056" s="371">
        <v>2023</v>
      </c>
      <c r="D5056" s="371" t="s">
        <v>121</v>
      </c>
      <c r="E5056" s="371">
        <v>28</v>
      </c>
    </row>
    <row r="5057" spans="1:5">
      <c r="A5057" s="371">
        <v>18</v>
      </c>
      <c r="B5057" s="371" t="s">
        <v>86</v>
      </c>
      <c r="C5057" s="371">
        <v>2023</v>
      </c>
      <c r="D5057" s="371" t="s">
        <v>121</v>
      </c>
      <c r="E5057" s="371">
        <v>32</v>
      </c>
    </row>
    <row r="5058" spans="1:5">
      <c r="A5058" s="371">
        <v>19</v>
      </c>
      <c r="B5058" s="371" t="s">
        <v>87</v>
      </c>
      <c r="C5058" s="371">
        <v>2023</v>
      </c>
      <c r="D5058" s="371" t="s">
        <v>121</v>
      </c>
      <c r="E5058" s="371">
        <v>11</v>
      </c>
    </row>
    <row r="5059" spans="1:5">
      <c r="A5059" s="371">
        <v>20</v>
      </c>
      <c r="B5059" s="371" t="s">
        <v>88</v>
      </c>
      <c r="C5059" s="371">
        <v>2023</v>
      </c>
      <c r="D5059" s="371" t="s">
        <v>121</v>
      </c>
      <c r="E5059" s="371">
        <v>6</v>
      </c>
    </row>
    <row r="5060" spans="1:5">
      <c r="A5060" s="371">
        <v>23</v>
      </c>
      <c r="B5060" s="371" t="s">
        <v>89</v>
      </c>
      <c r="C5060" s="371">
        <v>2023</v>
      </c>
      <c r="D5060" s="371" t="s">
        <v>121</v>
      </c>
      <c r="E5060" s="371">
        <v>31</v>
      </c>
    </row>
    <row r="5061" spans="1:5">
      <c r="A5061" s="371">
        <v>25</v>
      </c>
      <c r="B5061" s="371" t="s">
        <v>90</v>
      </c>
      <c r="C5061" s="371">
        <v>2023</v>
      </c>
      <c r="D5061" s="371" t="s">
        <v>121</v>
      </c>
      <c r="E5061" s="371">
        <v>15</v>
      </c>
    </row>
    <row r="5062" spans="1:5">
      <c r="A5062" s="371">
        <v>27</v>
      </c>
      <c r="B5062" s="371" t="s">
        <v>91</v>
      </c>
      <c r="C5062" s="371">
        <v>2023</v>
      </c>
      <c r="D5062" s="371" t="s">
        <v>121</v>
      </c>
      <c r="E5062" s="371">
        <v>13</v>
      </c>
    </row>
    <row r="5063" spans="1:5">
      <c r="A5063" s="371">
        <v>41</v>
      </c>
      <c r="B5063" s="371" t="s">
        <v>92</v>
      </c>
      <c r="C5063" s="371">
        <v>2023</v>
      </c>
      <c r="D5063" s="371" t="s">
        <v>121</v>
      </c>
      <c r="E5063" s="371">
        <v>7</v>
      </c>
    </row>
    <row r="5064" spans="1:5">
      <c r="A5064" s="371">
        <v>44</v>
      </c>
      <c r="B5064" s="371" t="s">
        <v>93</v>
      </c>
      <c r="C5064" s="371">
        <v>2023</v>
      </c>
      <c r="D5064" s="371" t="s">
        <v>121</v>
      </c>
      <c r="E5064" s="371">
        <v>8</v>
      </c>
    </row>
    <row r="5065" spans="1:5">
      <c r="A5065" s="371">
        <v>47</v>
      </c>
      <c r="B5065" s="371" t="s">
        <v>94</v>
      </c>
      <c r="C5065" s="371">
        <v>2023</v>
      </c>
      <c r="D5065" s="371" t="s">
        <v>121</v>
      </c>
      <c r="E5065" s="371">
        <v>22</v>
      </c>
    </row>
    <row r="5066" spans="1:5">
      <c r="A5066" s="371">
        <v>50</v>
      </c>
      <c r="B5066" s="371" t="s">
        <v>95</v>
      </c>
      <c r="C5066" s="371">
        <v>2023</v>
      </c>
      <c r="D5066" s="371" t="s">
        <v>121</v>
      </c>
      <c r="E5066" s="371">
        <v>23</v>
      </c>
    </row>
    <row r="5067" spans="1:5">
      <c r="A5067" s="371">
        <v>52</v>
      </c>
      <c r="B5067" s="371" t="s">
        <v>96</v>
      </c>
      <c r="C5067" s="371">
        <v>2023</v>
      </c>
      <c r="D5067" s="371" t="s">
        <v>121</v>
      </c>
      <c r="E5067" s="371">
        <v>9</v>
      </c>
    </row>
    <row r="5068" spans="1:5">
      <c r="A5068" s="371">
        <v>54</v>
      </c>
      <c r="B5068" s="371" t="s">
        <v>97</v>
      </c>
      <c r="C5068" s="371">
        <v>2023</v>
      </c>
      <c r="D5068" s="371" t="s">
        <v>121</v>
      </c>
      <c r="E5068" s="371">
        <v>2</v>
      </c>
    </row>
    <row r="5069" spans="1:5">
      <c r="A5069" s="371">
        <v>63</v>
      </c>
      <c r="B5069" s="371" t="s">
        <v>98</v>
      </c>
      <c r="C5069" s="371">
        <v>2023</v>
      </c>
      <c r="D5069" s="371" t="s">
        <v>121</v>
      </c>
      <c r="E5069" s="371">
        <v>19</v>
      </c>
    </row>
    <row r="5070" spans="1:5">
      <c r="A5070" s="371">
        <v>66</v>
      </c>
      <c r="B5070" s="371" t="s">
        <v>99</v>
      </c>
      <c r="C5070" s="371">
        <v>2023</v>
      </c>
      <c r="D5070" s="371" t="s">
        <v>121</v>
      </c>
      <c r="E5070" s="371">
        <v>26</v>
      </c>
    </row>
    <row r="5071" spans="1:5">
      <c r="A5071" s="371">
        <v>68</v>
      </c>
      <c r="B5071" s="371" t="s">
        <v>100</v>
      </c>
      <c r="C5071" s="371">
        <v>2023</v>
      </c>
      <c r="D5071" s="371" t="s">
        <v>121</v>
      </c>
      <c r="E5071" s="371">
        <v>16</v>
      </c>
    </row>
    <row r="5072" spans="1:5">
      <c r="A5072" s="371">
        <v>70</v>
      </c>
      <c r="B5072" s="371" t="s">
        <v>101</v>
      </c>
      <c r="C5072" s="371">
        <v>2023</v>
      </c>
      <c r="D5072" s="371" t="s">
        <v>121</v>
      </c>
      <c r="E5072" s="371">
        <v>12</v>
      </c>
    </row>
    <row r="5073" spans="1:5">
      <c r="A5073" s="371">
        <v>73</v>
      </c>
      <c r="B5073" s="371" t="s">
        <v>102</v>
      </c>
      <c r="C5073" s="371">
        <v>2023</v>
      </c>
      <c r="D5073" s="371" t="s">
        <v>121</v>
      </c>
      <c r="E5073" s="371">
        <v>10</v>
      </c>
    </row>
    <row r="5074" spans="1:5">
      <c r="A5074" s="371">
        <v>76</v>
      </c>
      <c r="B5074" s="371" t="s">
        <v>103</v>
      </c>
      <c r="C5074" s="371">
        <v>2023</v>
      </c>
      <c r="D5074" s="371" t="s">
        <v>121</v>
      </c>
      <c r="E5074" s="371">
        <v>25</v>
      </c>
    </row>
    <row r="5075" spans="1:5">
      <c r="A5075" s="371">
        <v>81</v>
      </c>
      <c r="B5075" s="371" t="s">
        <v>104</v>
      </c>
      <c r="C5075" s="371">
        <v>2023</v>
      </c>
      <c r="D5075" s="371" t="s">
        <v>121</v>
      </c>
      <c r="E5075" s="371">
        <v>18</v>
      </c>
    </row>
    <row r="5076" spans="1:5">
      <c r="A5076" s="371">
        <v>85</v>
      </c>
      <c r="B5076" s="371" t="s">
        <v>105</v>
      </c>
      <c r="C5076" s="371">
        <v>2023</v>
      </c>
      <c r="D5076" s="371" t="s">
        <v>121</v>
      </c>
      <c r="E5076" s="371">
        <v>21</v>
      </c>
    </row>
    <row r="5077" spans="1:5">
      <c r="A5077" s="371">
        <v>86</v>
      </c>
      <c r="B5077" s="371" t="s">
        <v>106</v>
      </c>
      <c r="C5077" s="371">
        <v>2023</v>
      </c>
      <c r="D5077" s="371" t="s">
        <v>121</v>
      </c>
      <c r="E5077" s="371">
        <v>27</v>
      </c>
    </row>
    <row r="5078" spans="1:5">
      <c r="A5078" s="371">
        <v>88</v>
      </c>
      <c r="B5078" s="371" t="s">
        <v>107</v>
      </c>
      <c r="C5078" s="371">
        <v>2023</v>
      </c>
      <c r="D5078" s="371" t="s">
        <v>121</v>
      </c>
      <c r="E5078" s="371">
        <v>1</v>
      </c>
    </row>
    <row r="5079" spans="1:5">
      <c r="A5079" s="371">
        <v>91</v>
      </c>
      <c r="B5079" s="371" t="s">
        <v>108</v>
      </c>
      <c r="C5079" s="371">
        <v>2023</v>
      </c>
      <c r="D5079" s="371" t="s">
        <v>121</v>
      </c>
      <c r="E5079" s="371">
        <v>3</v>
      </c>
    </row>
    <row r="5080" spans="1:5">
      <c r="A5080" s="371">
        <v>94</v>
      </c>
      <c r="B5080" s="371" t="s">
        <v>109</v>
      </c>
      <c r="C5080" s="371">
        <v>2023</v>
      </c>
      <c r="D5080" s="371" t="s">
        <v>121</v>
      </c>
      <c r="E5080" s="371">
        <v>4</v>
      </c>
    </row>
    <row r="5081" spans="1:5">
      <c r="A5081" s="371">
        <v>95</v>
      </c>
      <c r="B5081" s="371" t="s">
        <v>110</v>
      </c>
      <c r="C5081" s="371">
        <v>2023</v>
      </c>
      <c r="D5081" s="371" t="s">
        <v>121</v>
      </c>
      <c r="E5081" s="371">
        <v>29</v>
      </c>
    </row>
    <row r="5082" spans="1:5">
      <c r="A5082" s="371">
        <v>97</v>
      </c>
      <c r="B5082" s="371" t="s">
        <v>111</v>
      </c>
      <c r="C5082" s="371">
        <v>2023</v>
      </c>
      <c r="D5082" s="371" t="s">
        <v>121</v>
      </c>
      <c r="E5082" s="371">
        <v>30</v>
      </c>
    </row>
    <row r="5083" spans="1:5">
      <c r="A5083" s="371">
        <v>99</v>
      </c>
      <c r="B5083" s="371" t="s">
        <v>112</v>
      </c>
      <c r="C5083" s="371">
        <v>2023</v>
      </c>
      <c r="D5083" s="371" t="s">
        <v>121</v>
      </c>
      <c r="E5083" s="371">
        <v>14</v>
      </c>
    </row>
    <row r="5084" spans="1:5">
      <c r="A5084" s="371">
        <v>5</v>
      </c>
      <c r="B5084" s="371" t="s">
        <v>79</v>
      </c>
      <c r="C5084" s="371">
        <v>2024</v>
      </c>
      <c r="D5084" s="371" t="s">
        <v>122</v>
      </c>
      <c r="E5084" s="371">
        <v>12</v>
      </c>
    </row>
    <row r="5085" spans="1:5">
      <c r="A5085" s="371">
        <v>8</v>
      </c>
      <c r="B5085" s="371" t="s">
        <v>81</v>
      </c>
      <c r="C5085" s="371">
        <v>2024</v>
      </c>
      <c r="D5085" s="371" t="s">
        <v>122</v>
      </c>
      <c r="E5085" s="371">
        <v>14</v>
      </c>
    </row>
    <row r="5086" spans="1:5">
      <c r="A5086" s="371">
        <v>11</v>
      </c>
      <c r="B5086" s="371" t="s">
        <v>82</v>
      </c>
      <c r="C5086" s="371">
        <v>2024</v>
      </c>
      <c r="D5086" s="371" t="s">
        <v>122</v>
      </c>
      <c r="E5086" s="371">
        <v>3</v>
      </c>
    </row>
    <row r="5087" spans="1:5">
      <c r="A5087" s="371">
        <v>13</v>
      </c>
      <c r="B5087" s="371" t="s">
        <v>83</v>
      </c>
      <c r="C5087" s="371">
        <v>2024</v>
      </c>
      <c r="D5087" s="371" t="s">
        <v>122</v>
      </c>
      <c r="E5087" s="371">
        <v>2</v>
      </c>
    </row>
    <row r="5088" spans="1:5">
      <c r="A5088" s="371">
        <v>15</v>
      </c>
      <c r="B5088" s="371" t="s">
        <v>84</v>
      </c>
      <c r="C5088" s="371">
        <v>2024</v>
      </c>
      <c r="D5088" s="371" t="s">
        <v>122</v>
      </c>
      <c r="E5088" s="371">
        <v>13</v>
      </c>
    </row>
    <row r="5089" spans="1:5">
      <c r="A5089" s="371">
        <v>17</v>
      </c>
      <c r="B5089" s="371" t="s">
        <v>85</v>
      </c>
      <c r="C5089" s="371">
        <v>2024</v>
      </c>
      <c r="D5089" s="371" t="s">
        <v>122</v>
      </c>
      <c r="E5089" s="371">
        <v>24</v>
      </c>
    </row>
    <row r="5090" spans="1:5">
      <c r="A5090" s="371">
        <v>18</v>
      </c>
      <c r="B5090" s="371" t="s">
        <v>86</v>
      </c>
      <c r="C5090" s="371">
        <v>2024</v>
      </c>
      <c r="D5090" s="371" t="s">
        <v>122</v>
      </c>
      <c r="E5090" s="371">
        <v>22</v>
      </c>
    </row>
    <row r="5091" spans="1:5">
      <c r="A5091" s="371">
        <v>19</v>
      </c>
      <c r="B5091" s="371" t="s">
        <v>87</v>
      </c>
      <c r="C5091" s="371">
        <v>2024</v>
      </c>
      <c r="D5091" s="371" t="s">
        <v>122</v>
      </c>
      <c r="E5091" s="371">
        <v>10</v>
      </c>
    </row>
    <row r="5092" spans="1:5">
      <c r="A5092" s="371">
        <v>20</v>
      </c>
      <c r="B5092" s="371" t="s">
        <v>88</v>
      </c>
      <c r="C5092" s="371">
        <v>2024</v>
      </c>
      <c r="D5092" s="371" t="s">
        <v>122</v>
      </c>
      <c r="E5092" s="371">
        <v>23</v>
      </c>
    </row>
    <row r="5093" spans="1:5">
      <c r="A5093" s="371">
        <v>23</v>
      </c>
      <c r="B5093" s="371" t="s">
        <v>89</v>
      </c>
      <c r="C5093" s="371">
        <v>2024</v>
      </c>
      <c r="D5093" s="371" t="s">
        <v>122</v>
      </c>
      <c r="E5093" s="371">
        <v>4</v>
      </c>
    </row>
    <row r="5094" spans="1:5">
      <c r="A5094" s="371">
        <v>25</v>
      </c>
      <c r="B5094" s="371" t="s">
        <v>90</v>
      </c>
      <c r="C5094" s="371">
        <v>2024</v>
      </c>
      <c r="D5094" s="371" t="s">
        <v>122</v>
      </c>
      <c r="E5094" s="371">
        <v>11</v>
      </c>
    </row>
    <row r="5095" spans="1:5">
      <c r="A5095" s="371">
        <v>27</v>
      </c>
      <c r="B5095" s="371" t="s">
        <v>91</v>
      </c>
      <c r="C5095" s="371">
        <v>2024</v>
      </c>
      <c r="D5095" s="371" t="s">
        <v>122</v>
      </c>
      <c r="E5095" s="371">
        <v>9</v>
      </c>
    </row>
    <row r="5096" spans="1:5">
      <c r="A5096" s="371">
        <v>41</v>
      </c>
      <c r="B5096" s="371" t="s">
        <v>92</v>
      </c>
      <c r="C5096" s="371">
        <v>2024</v>
      </c>
      <c r="D5096" s="371" t="s">
        <v>122</v>
      </c>
      <c r="E5096" s="371">
        <v>27</v>
      </c>
    </row>
    <row r="5097" spans="1:5">
      <c r="A5097" s="371">
        <v>44</v>
      </c>
      <c r="B5097" s="371" t="s">
        <v>93</v>
      </c>
      <c r="C5097" s="371">
        <v>2024</v>
      </c>
      <c r="D5097" s="371" t="s">
        <v>122</v>
      </c>
      <c r="E5097" s="371">
        <v>1</v>
      </c>
    </row>
    <row r="5098" spans="1:5">
      <c r="A5098" s="371">
        <v>47</v>
      </c>
      <c r="B5098" s="371" t="s">
        <v>94</v>
      </c>
      <c r="C5098" s="371">
        <v>2024</v>
      </c>
      <c r="D5098" s="371" t="s">
        <v>122</v>
      </c>
      <c r="E5098" s="371">
        <v>15</v>
      </c>
    </row>
    <row r="5099" spans="1:5">
      <c r="A5099" s="371">
        <v>50</v>
      </c>
      <c r="B5099" s="371" t="s">
        <v>95</v>
      </c>
      <c r="C5099" s="371">
        <v>2024</v>
      </c>
      <c r="D5099" s="371" t="s">
        <v>122</v>
      </c>
      <c r="E5099" s="371">
        <v>28</v>
      </c>
    </row>
    <row r="5100" spans="1:5">
      <c r="A5100" s="371">
        <v>52</v>
      </c>
      <c r="B5100" s="371" t="s">
        <v>96</v>
      </c>
      <c r="C5100" s="371">
        <v>2024</v>
      </c>
      <c r="D5100" s="371" t="s">
        <v>122</v>
      </c>
      <c r="E5100" s="371">
        <v>6</v>
      </c>
    </row>
    <row r="5101" spans="1:5">
      <c r="A5101" s="371">
        <v>54</v>
      </c>
      <c r="B5101" s="371" t="s">
        <v>97</v>
      </c>
      <c r="C5101" s="371">
        <v>2024</v>
      </c>
      <c r="D5101" s="371" t="s">
        <v>122</v>
      </c>
      <c r="E5101" s="371">
        <v>20</v>
      </c>
    </row>
    <row r="5102" spans="1:5">
      <c r="A5102" s="371">
        <v>63</v>
      </c>
      <c r="B5102" s="371" t="s">
        <v>98</v>
      </c>
      <c r="C5102" s="371">
        <v>2024</v>
      </c>
      <c r="D5102" s="371" t="s">
        <v>122</v>
      </c>
      <c r="E5102" s="371">
        <v>33</v>
      </c>
    </row>
    <row r="5103" spans="1:5">
      <c r="A5103" s="371">
        <v>66</v>
      </c>
      <c r="B5103" s="371" t="s">
        <v>99</v>
      </c>
      <c r="C5103" s="371">
        <v>2024</v>
      </c>
      <c r="D5103" s="371" t="s">
        <v>122</v>
      </c>
      <c r="E5103" s="371">
        <v>29</v>
      </c>
    </row>
    <row r="5104" spans="1:5">
      <c r="A5104" s="371">
        <v>68</v>
      </c>
      <c r="B5104" s="371" t="s">
        <v>100</v>
      </c>
      <c r="C5104" s="371">
        <v>2024</v>
      </c>
      <c r="D5104" s="371" t="s">
        <v>122</v>
      </c>
      <c r="E5104" s="371">
        <v>16</v>
      </c>
    </row>
    <row r="5105" spans="1:5">
      <c r="A5105" s="371">
        <v>70</v>
      </c>
      <c r="B5105" s="371" t="s">
        <v>101</v>
      </c>
      <c r="C5105" s="371">
        <v>2024</v>
      </c>
      <c r="D5105" s="371" t="s">
        <v>122</v>
      </c>
      <c r="E5105" s="371">
        <v>7</v>
      </c>
    </row>
    <row r="5106" spans="1:5">
      <c r="A5106" s="371">
        <v>73</v>
      </c>
      <c r="B5106" s="371" t="s">
        <v>102</v>
      </c>
      <c r="C5106" s="371">
        <v>2024</v>
      </c>
      <c r="D5106" s="371" t="s">
        <v>122</v>
      </c>
      <c r="E5106" s="371">
        <v>31</v>
      </c>
    </row>
    <row r="5107" spans="1:5">
      <c r="A5107" s="371">
        <v>76</v>
      </c>
      <c r="B5107" s="371" t="s">
        <v>103</v>
      </c>
      <c r="C5107" s="371">
        <v>2024</v>
      </c>
      <c r="D5107" s="371" t="s">
        <v>122</v>
      </c>
      <c r="E5107" s="371">
        <v>26</v>
      </c>
    </row>
    <row r="5108" spans="1:5">
      <c r="A5108" s="371">
        <v>81</v>
      </c>
      <c r="B5108" s="371" t="s">
        <v>104</v>
      </c>
      <c r="C5108" s="371">
        <v>2024</v>
      </c>
      <c r="D5108" s="371" t="s">
        <v>122</v>
      </c>
      <c r="E5108" s="371">
        <v>32</v>
      </c>
    </row>
    <row r="5109" spans="1:5">
      <c r="A5109" s="371">
        <v>85</v>
      </c>
      <c r="B5109" s="371" t="s">
        <v>105</v>
      </c>
      <c r="C5109" s="371">
        <v>2024</v>
      </c>
      <c r="D5109" s="371" t="s">
        <v>122</v>
      </c>
      <c r="E5109" s="371">
        <v>18</v>
      </c>
    </row>
    <row r="5110" spans="1:5">
      <c r="A5110" s="371">
        <v>86</v>
      </c>
      <c r="B5110" s="371" t="s">
        <v>106</v>
      </c>
      <c r="C5110" s="371">
        <v>2024</v>
      </c>
      <c r="D5110" s="371" t="s">
        <v>122</v>
      </c>
      <c r="E5110" s="371">
        <v>17</v>
      </c>
    </row>
    <row r="5111" spans="1:5">
      <c r="A5111" s="371">
        <v>88</v>
      </c>
      <c r="B5111" s="371" t="s">
        <v>107</v>
      </c>
      <c r="C5111" s="371">
        <v>2024</v>
      </c>
      <c r="D5111" s="371" t="s">
        <v>122</v>
      </c>
      <c r="E5111" s="371">
        <v>30</v>
      </c>
    </row>
    <row r="5112" spans="1:5">
      <c r="A5112" s="371">
        <v>91</v>
      </c>
      <c r="B5112" s="371" t="s">
        <v>108</v>
      </c>
      <c r="C5112" s="371">
        <v>2024</v>
      </c>
      <c r="D5112" s="371" t="s">
        <v>122</v>
      </c>
      <c r="E5112" s="371">
        <v>19</v>
      </c>
    </row>
    <row r="5113" spans="1:5">
      <c r="A5113" s="371">
        <v>94</v>
      </c>
      <c r="B5113" s="371" t="s">
        <v>109</v>
      </c>
      <c r="C5113" s="371">
        <v>2024</v>
      </c>
      <c r="D5113" s="371" t="s">
        <v>122</v>
      </c>
      <c r="E5113" s="371">
        <v>5</v>
      </c>
    </row>
    <row r="5114" spans="1:5">
      <c r="A5114" s="371">
        <v>95</v>
      </c>
      <c r="B5114" s="371" t="s">
        <v>110</v>
      </c>
      <c r="C5114" s="371">
        <v>2024</v>
      </c>
      <c r="D5114" s="371" t="s">
        <v>122</v>
      </c>
      <c r="E5114" s="371">
        <v>25</v>
      </c>
    </row>
    <row r="5115" spans="1:5">
      <c r="A5115" s="371">
        <v>97</v>
      </c>
      <c r="B5115" s="371" t="s">
        <v>111</v>
      </c>
      <c r="C5115" s="371">
        <v>2024</v>
      </c>
      <c r="D5115" s="371" t="s">
        <v>122</v>
      </c>
      <c r="E5115" s="371">
        <v>21</v>
      </c>
    </row>
    <row r="5116" spans="1:5">
      <c r="A5116" s="371">
        <v>99</v>
      </c>
      <c r="B5116" s="371" t="s">
        <v>112</v>
      </c>
      <c r="C5116" s="371">
        <v>2024</v>
      </c>
      <c r="D5116" s="371" t="s">
        <v>122</v>
      </c>
      <c r="E5116" s="371">
        <v>8</v>
      </c>
    </row>
    <row r="5117" spans="1:5">
      <c r="A5117" s="371">
        <v>5</v>
      </c>
      <c r="B5117" s="371" t="s">
        <v>79</v>
      </c>
      <c r="C5117" s="371">
        <v>2023</v>
      </c>
      <c r="D5117" s="371" t="s">
        <v>122</v>
      </c>
      <c r="E5117" s="371">
        <v>5</v>
      </c>
    </row>
    <row r="5118" spans="1:5">
      <c r="A5118" s="371">
        <v>8</v>
      </c>
      <c r="B5118" s="371" t="s">
        <v>81</v>
      </c>
      <c r="C5118" s="371">
        <v>2023</v>
      </c>
      <c r="D5118" s="371" t="s">
        <v>122</v>
      </c>
      <c r="E5118" s="371">
        <v>8</v>
      </c>
    </row>
    <row r="5119" spans="1:5">
      <c r="A5119" s="371">
        <v>11</v>
      </c>
      <c r="B5119" s="371" t="s">
        <v>82</v>
      </c>
      <c r="C5119" s="371">
        <v>2023</v>
      </c>
      <c r="D5119" s="371" t="s">
        <v>122</v>
      </c>
      <c r="E5119" s="371">
        <v>2</v>
      </c>
    </row>
    <row r="5120" spans="1:5">
      <c r="A5120" s="371">
        <v>13</v>
      </c>
      <c r="B5120" s="371" t="s">
        <v>83</v>
      </c>
      <c r="C5120" s="371">
        <v>2023</v>
      </c>
      <c r="D5120" s="371" t="s">
        <v>122</v>
      </c>
      <c r="E5120" s="371">
        <v>8</v>
      </c>
    </row>
    <row r="5121" spans="1:5">
      <c r="A5121" s="371">
        <v>15</v>
      </c>
      <c r="B5121" s="371" t="s">
        <v>84</v>
      </c>
      <c r="C5121" s="371">
        <v>2023</v>
      </c>
      <c r="D5121" s="371" t="s">
        <v>122</v>
      </c>
      <c r="E5121" s="371">
        <v>19</v>
      </c>
    </row>
    <row r="5122" spans="1:5">
      <c r="A5122" s="371">
        <v>17</v>
      </c>
      <c r="B5122" s="371" t="s">
        <v>85</v>
      </c>
      <c r="C5122" s="371">
        <v>2023</v>
      </c>
      <c r="D5122" s="371" t="s">
        <v>122</v>
      </c>
      <c r="E5122" s="371">
        <v>21</v>
      </c>
    </row>
    <row r="5123" spans="1:5">
      <c r="A5123" s="371">
        <v>18</v>
      </c>
      <c r="B5123" s="371" t="s">
        <v>86</v>
      </c>
      <c r="C5123" s="371">
        <v>2023</v>
      </c>
      <c r="D5123" s="371" t="s">
        <v>122</v>
      </c>
      <c r="E5123" s="371">
        <v>22</v>
      </c>
    </row>
    <row r="5124" spans="1:5">
      <c r="A5124" s="371">
        <v>19</v>
      </c>
      <c r="B5124" s="371" t="s">
        <v>87</v>
      </c>
      <c r="C5124" s="371">
        <v>2023</v>
      </c>
      <c r="D5124" s="371" t="s">
        <v>122</v>
      </c>
      <c r="E5124" s="371">
        <v>15</v>
      </c>
    </row>
    <row r="5125" spans="1:5">
      <c r="A5125" s="371">
        <v>20</v>
      </c>
      <c r="B5125" s="371" t="s">
        <v>88</v>
      </c>
      <c r="C5125" s="371">
        <v>2023</v>
      </c>
      <c r="D5125" s="371" t="s">
        <v>122</v>
      </c>
      <c r="E5125" s="371">
        <v>12</v>
      </c>
    </row>
    <row r="5126" spans="1:5">
      <c r="A5126" s="371">
        <v>23</v>
      </c>
      <c r="B5126" s="371" t="s">
        <v>89</v>
      </c>
      <c r="C5126" s="371">
        <v>2023</v>
      </c>
      <c r="D5126" s="371" t="s">
        <v>122</v>
      </c>
      <c r="E5126" s="371">
        <v>3</v>
      </c>
    </row>
    <row r="5127" spans="1:5">
      <c r="A5127" s="371">
        <v>25</v>
      </c>
      <c r="B5127" s="371" t="s">
        <v>90</v>
      </c>
      <c r="C5127" s="371">
        <v>2023</v>
      </c>
      <c r="D5127" s="371" t="s">
        <v>122</v>
      </c>
      <c r="E5127" s="371">
        <v>10</v>
      </c>
    </row>
    <row r="5128" spans="1:5">
      <c r="A5128" s="371">
        <v>27</v>
      </c>
      <c r="B5128" s="371" t="s">
        <v>91</v>
      </c>
      <c r="C5128" s="371">
        <v>2023</v>
      </c>
      <c r="D5128" s="371" t="s">
        <v>122</v>
      </c>
      <c r="E5128" s="371">
        <v>7</v>
      </c>
    </row>
    <row r="5129" spans="1:5">
      <c r="A5129" s="371">
        <v>41</v>
      </c>
      <c r="B5129" s="371" t="s">
        <v>92</v>
      </c>
      <c r="C5129" s="371">
        <v>2023</v>
      </c>
      <c r="D5129" s="371" t="s">
        <v>122</v>
      </c>
      <c r="E5129" s="371">
        <v>16</v>
      </c>
    </row>
    <row r="5130" spans="1:5">
      <c r="A5130" s="371">
        <v>44</v>
      </c>
      <c r="B5130" s="371" t="s">
        <v>93</v>
      </c>
      <c r="C5130" s="371">
        <v>2023</v>
      </c>
      <c r="D5130" s="371" t="s">
        <v>122</v>
      </c>
      <c r="E5130" s="371">
        <v>1</v>
      </c>
    </row>
    <row r="5131" spans="1:5">
      <c r="A5131" s="371">
        <v>47</v>
      </c>
      <c r="B5131" s="371" t="s">
        <v>94</v>
      </c>
      <c r="C5131" s="371">
        <v>2023</v>
      </c>
      <c r="D5131" s="371" t="s">
        <v>122</v>
      </c>
      <c r="E5131" s="371">
        <v>14</v>
      </c>
    </row>
    <row r="5132" spans="1:5">
      <c r="A5132" s="371">
        <v>50</v>
      </c>
      <c r="B5132" s="371" t="s">
        <v>95</v>
      </c>
      <c r="C5132" s="371">
        <v>2023</v>
      </c>
      <c r="D5132" s="371" t="s">
        <v>122</v>
      </c>
      <c r="E5132" s="371">
        <v>26</v>
      </c>
    </row>
    <row r="5133" spans="1:5">
      <c r="A5133" s="371">
        <v>52</v>
      </c>
      <c r="B5133" s="371" t="s">
        <v>96</v>
      </c>
      <c r="C5133" s="371">
        <v>2023</v>
      </c>
      <c r="D5133" s="371" t="s">
        <v>122</v>
      </c>
      <c r="E5133" s="371">
        <v>4</v>
      </c>
    </row>
    <row r="5134" spans="1:5">
      <c r="A5134" s="371">
        <v>54</v>
      </c>
      <c r="B5134" s="371" t="s">
        <v>97</v>
      </c>
      <c r="C5134" s="371">
        <v>2023</v>
      </c>
      <c r="D5134" s="371" t="s">
        <v>122</v>
      </c>
      <c r="E5134" s="371">
        <v>20</v>
      </c>
    </row>
    <row r="5135" spans="1:5">
      <c r="A5135" s="371">
        <v>63</v>
      </c>
      <c r="B5135" s="371" t="s">
        <v>98</v>
      </c>
      <c r="C5135" s="371">
        <v>2023</v>
      </c>
      <c r="D5135" s="371" t="s">
        <v>122</v>
      </c>
      <c r="E5135" s="371">
        <v>30</v>
      </c>
    </row>
    <row r="5136" spans="1:5">
      <c r="A5136" s="371">
        <v>66</v>
      </c>
      <c r="B5136" s="371" t="s">
        <v>99</v>
      </c>
      <c r="C5136" s="371">
        <v>2023</v>
      </c>
      <c r="D5136" s="371" t="s">
        <v>122</v>
      </c>
      <c r="E5136" s="371">
        <v>31</v>
      </c>
    </row>
    <row r="5137" spans="1:5">
      <c r="A5137" s="371">
        <v>68</v>
      </c>
      <c r="B5137" s="371" t="s">
        <v>100</v>
      </c>
      <c r="C5137" s="371">
        <v>2023</v>
      </c>
      <c r="D5137" s="371" t="s">
        <v>122</v>
      </c>
      <c r="E5137" s="371">
        <v>17</v>
      </c>
    </row>
    <row r="5138" spans="1:5">
      <c r="A5138" s="371">
        <v>70</v>
      </c>
      <c r="B5138" s="371" t="s">
        <v>101</v>
      </c>
      <c r="C5138" s="371">
        <v>2023</v>
      </c>
      <c r="D5138" s="371" t="s">
        <v>122</v>
      </c>
      <c r="E5138" s="371">
        <v>11</v>
      </c>
    </row>
    <row r="5139" spans="1:5">
      <c r="A5139" s="371">
        <v>73</v>
      </c>
      <c r="B5139" s="371" t="s">
        <v>102</v>
      </c>
      <c r="C5139" s="371">
        <v>2023</v>
      </c>
      <c r="D5139" s="371" t="s">
        <v>122</v>
      </c>
      <c r="E5139" s="371">
        <v>33</v>
      </c>
    </row>
    <row r="5140" spans="1:5">
      <c r="A5140" s="371">
        <v>76</v>
      </c>
      <c r="B5140" s="371" t="s">
        <v>103</v>
      </c>
      <c r="C5140" s="371">
        <v>2023</v>
      </c>
      <c r="D5140" s="371" t="s">
        <v>122</v>
      </c>
      <c r="E5140" s="371">
        <v>25</v>
      </c>
    </row>
    <row r="5141" spans="1:5">
      <c r="A5141" s="371">
        <v>81</v>
      </c>
      <c r="B5141" s="371" t="s">
        <v>104</v>
      </c>
      <c r="C5141" s="371">
        <v>2023</v>
      </c>
      <c r="D5141" s="371" t="s">
        <v>122</v>
      </c>
      <c r="E5141" s="371">
        <v>27</v>
      </c>
    </row>
    <row r="5142" spans="1:5">
      <c r="A5142" s="371">
        <v>85</v>
      </c>
      <c r="B5142" s="371" t="s">
        <v>105</v>
      </c>
      <c r="C5142" s="371">
        <v>2023</v>
      </c>
      <c r="D5142" s="371" t="s">
        <v>122</v>
      </c>
      <c r="E5142" s="371">
        <v>24</v>
      </c>
    </row>
    <row r="5143" spans="1:5">
      <c r="A5143" s="371">
        <v>86</v>
      </c>
      <c r="B5143" s="371" t="s">
        <v>106</v>
      </c>
      <c r="C5143" s="371">
        <v>2023</v>
      </c>
      <c r="D5143" s="371" t="s">
        <v>122</v>
      </c>
      <c r="E5143" s="371">
        <v>17</v>
      </c>
    </row>
    <row r="5144" spans="1:5">
      <c r="A5144" s="371">
        <v>88</v>
      </c>
      <c r="B5144" s="371" t="s">
        <v>107</v>
      </c>
      <c r="C5144" s="371">
        <v>2023</v>
      </c>
      <c r="D5144" s="371" t="s">
        <v>122</v>
      </c>
      <c r="E5144" s="371">
        <v>13</v>
      </c>
    </row>
    <row r="5145" spans="1:5">
      <c r="A5145" s="371">
        <v>91</v>
      </c>
      <c r="B5145" s="371" t="s">
        <v>108</v>
      </c>
      <c r="C5145" s="371">
        <v>2023</v>
      </c>
      <c r="D5145" s="371" t="s">
        <v>122</v>
      </c>
      <c r="E5145" s="371">
        <v>29</v>
      </c>
    </row>
    <row r="5146" spans="1:5">
      <c r="A5146" s="371">
        <v>94</v>
      </c>
      <c r="B5146" s="371" t="s">
        <v>109</v>
      </c>
      <c r="C5146" s="371">
        <v>2023</v>
      </c>
      <c r="D5146" s="371" t="s">
        <v>122</v>
      </c>
      <c r="E5146" s="371">
        <v>23</v>
      </c>
    </row>
    <row r="5147" spans="1:5">
      <c r="A5147" s="371">
        <v>95</v>
      </c>
      <c r="B5147" s="371" t="s">
        <v>110</v>
      </c>
      <c r="C5147" s="371">
        <v>2023</v>
      </c>
      <c r="D5147" s="371" t="s">
        <v>122</v>
      </c>
      <c r="E5147" s="371">
        <v>32</v>
      </c>
    </row>
    <row r="5148" spans="1:5">
      <c r="A5148" s="371">
        <v>97</v>
      </c>
      <c r="B5148" s="371" t="s">
        <v>111</v>
      </c>
      <c r="C5148" s="371">
        <v>2023</v>
      </c>
      <c r="D5148" s="371" t="s">
        <v>122</v>
      </c>
      <c r="E5148" s="371">
        <v>28</v>
      </c>
    </row>
    <row r="5149" spans="1:5">
      <c r="A5149" s="371">
        <v>99</v>
      </c>
      <c r="B5149" s="371" t="s">
        <v>112</v>
      </c>
      <c r="C5149" s="371">
        <v>2023</v>
      </c>
      <c r="D5149" s="371" t="s">
        <v>122</v>
      </c>
      <c r="E5149" s="371">
        <v>6</v>
      </c>
    </row>
    <row r="5150" spans="1:5">
      <c r="A5150" s="371">
        <v>5</v>
      </c>
      <c r="B5150" s="371" t="s">
        <v>79</v>
      </c>
      <c r="C5150" s="371">
        <v>2024</v>
      </c>
      <c r="D5150" s="371" t="s">
        <v>123</v>
      </c>
      <c r="E5150" s="371">
        <v>8</v>
      </c>
    </row>
    <row r="5151" spans="1:5">
      <c r="A5151" s="371">
        <v>8</v>
      </c>
      <c r="B5151" s="371" t="s">
        <v>81</v>
      </c>
      <c r="C5151" s="371">
        <v>2024</v>
      </c>
      <c r="D5151" s="371" t="s">
        <v>123</v>
      </c>
      <c r="E5151" s="371">
        <v>10</v>
      </c>
    </row>
    <row r="5152" spans="1:5">
      <c r="A5152" s="371">
        <v>11</v>
      </c>
      <c r="B5152" s="371" t="s">
        <v>82</v>
      </c>
      <c r="C5152" s="371">
        <v>2024</v>
      </c>
      <c r="D5152" s="371" t="s">
        <v>123</v>
      </c>
      <c r="E5152" s="371">
        <v>1</v>
      </c>
    </row>
    <row r="5153" spans="1:5">
      <c r="A5153" s="371">
        <v>13</v>
      </c>
      <c r="B5153" s="371" t="s">
        <v>83</v>
      </c>
      <c r="C5153" s="371">
        <v>2024</v>
      </c>
      <c r="D5153" s="371" t="s">
        <v>123</v>
      </c>
      <c r="E5153" s="371">
        <v>16</v>
      </c>
    </row>
    <row r="5154" spans="1:5">
      <c r="A5154" s="371">
        <v>15</v>
      </c>
      <c r="B5154" s="371" t="s">
        <v>84</v>
      </c>
      <c r="C5154" s="371">
        <v>2024</v>
      </c>
      <c r="D5154" s="371" t="s">
        <v>123</v>
      </c>
      <c r="E5154" s="371">
        <v>4</v>
      </c>
    </row>
    <row r="5155" spans="1:5">
      <c r="A5155" s="371">
        <v>17</v>
      </c>
      <c r="B5155" s="371" t="s">
        <v>85</v>
      </c>
      <c r="C5155" s="371">
        <v>2024</v>
      </c>
      <c r="D5155" s="371" t="s">
        <v>123</v>
      </c>
      <c r="E5155" s="371">
        <v>5</v>
      </c>
    </row>
    <row r="5156" spans="1:5">
      <c r="A5156" s="371">
        <v>18</v>
      </c>
      <c r="B5156" s="371" t="s">
        <v>86</v>
      </c>
      <c r="C5156" s="371">
        <v>2024</v>
      </c>
      <c r="D5156" s="371" t="s">
        <v>123</v>
      </c>
      <c r="E5156" s="371">
        <v>21</v>
      </c>
    </row>
    <row r="5157" spans="1:5">
      <c r="A5157" s="371">
        <v>19</v>
      </c>
      <c r="B5157" s="371" t="s">
        <v>87</v>
      </c>
      <c r="C5157" s="371">
        <v>2024</v>
      </c>
      <c r="D5157" s="371" t="s">
        <v>123</v>
      </c>
      <c r="E5157" s="371">
        <v>18</v>
      </c>
    </row>
    <row r="5158" spans="1:5">
      <c r="A5158" s="371">
        <v>20</v>
      </c>
      <c r="B5158" s="371" t="s">
        <v>88</v>
      </c>
      <c r="C5158" s="371">
        <v>2024</v>
      </c>
      <c r="D5158" s="371" t="s">
        <v>123</v>
      </c>
      <c r="E5158" s="371">
        <v>20</v>
      </c>
    </row>
    <row r="5159" spans="1:5">
      <c r="A5159" s="371">
        <v>23</v>
      </c>
      <c r="B5159" s="371" t="s">
        <v>89</v>
      </c>
      <c r="C5159" s="371">
        <v>2024</v>
      </c>
      <c r="D5159" s="371" t="s">
        <v>123</v>
      </c>
      <c r="E5159" s="371">
        <v>12</v>
      </c>
    </row>
    <row r="5160" spans="1:5">
      <c r="A5160" s="371">
        <v>25</v>
      </c>
      <c r="B5160" s="371" t="s">
        <v>90</v>
      </c>
      <c r="C5160" s="371">
        <v>2024</v>
      </c>
      <c r="D5160" s="371" t="s">
        <v>123</v>
      </c>
      <c r="E5160" s="371">
        <v>9</v>
      </c>
    </row>
    <row r="5161" spans="1:5">
      <c r="A5161" s="371">
        <v>27</v>
      </c>
      <c r="B5161" s="371" t="s">
        <v>91</v>
      </c>
      <c r="C5161" s="371">
        <v>2024</v>
      </c>
      <c r="D5161" s="371" t="s">
        <v>123</v>
      </c>
      <c r="E5161" s="371">
        <v>23</v>
      </c>
    </row>
    <row r="5162" spans="1:5">
      <c r="A5162" s="371">
        <v>41</v>
      </c>
      <c r="B5162" s="371" t="s">
        <v>92</v>
      </c>
      <c r="C5162" s="371">
        <v>2024</v>
      </c>
      <c r="D5162" s="371" t="s">
        <v>123</v>
      </c>
      <c r="E5162" s="371">
        <v>17</v>
      </c>
    </row>
    <row r="5163" spans="1:5">
      <c r="A5163" s="371">
        <v>44</v>
      </c>
      <c r="B5163" s="371" t="s">
        <v>93</v>
      </c>
      <c r="C5163" s="371">
        <v>2024</v>
      </c>
      <c r="D5163" s="371" t="s">
        <v>123</v>
      </c>
      <c r="E5163" s="371">
        <v>25</v>
      </c>
    </row>
    <row r="5164" spans="1:5">
      <c r="A5164" s="371">
        <v>47</v>
      </c>
      <c r="B5164" s="371" t="s">
        <v>94</v>
      </c>
      <c r="C5164" s="371">
        <v>2024</v>
      </c>
      <c r="D5164" s="371" t="s">
        <v>123</v>
      </c>
      <c r="E5164" s="371">
        <v>22</v>
      </c>
    </row>
    <row r="5165" spans="1:5">
      <c r="A5165" s="371">
        <v>50</v>
      </c>
      <c r="B5165" s="371" t="s">
        <v>95</v>
      </c>
      <c r="C5165" s="371">
        <v>2024</v>
      </c>
      <c r="D5165" s="371" t="s">
        <v>123</v>
      </c>
      <c r="E5165" s="371">
        <v>13</v>
      </c>
    </row>
    <row r="5166" spans="1:5">
      <c r="A5166" s="371">
        <v>52</v>
      </c>
      <c r="B5166" s="371" t="s">
        <v>96</v>
      </c>
      <c r="C5166" s="371">
        <v>2024</v>
      </c>
      <c r="D5166" s="371" t="s">
        <v>123</v>
      </c>
      <c r="E5166" s="371">
        <v>14</v>
      </c>
    </row>
    <row r="5167" spans="1:5">
      <c r="A5167" s="371">
        <v>54</v>
      </c>
      <c r="B5167" s="371" t="s">
        <v>97</v>
      </c>
      <c r="C5167" s="371">
        <v>2024</v>
      </c>
      <c r="D5167" s="371" t="s">
        <v>123</v>
      </c>
      <c r="E5167" s="371">
        <v>15</v>
      </c>
    </row>
    <row r="5168" spans="1:5">
      <c r="A5168" s="371">
        <v>63</v>
      </c>
      <c r="B5168" s="371" t="s">
        <v>98</v>
      </c>
      <c r="C5168" s="371">
        <v>2024</v>
      </c>
      <c r="D5168" s="371" t="s">
        <v>123</v>
      </c>
      <c r="E5168" s="371">
        <v>7</v>
      </c>
    </row>
    <row r="5169" spans="1:5">
      <c r="A5169" s="371">
        <v>66</v>
      </c>
      <c r="B5169" s="371" t="s">
        <v>99</v>
      </c>
      <c r="C5169" s="371">
        <v>2024</v>
      </c>
      <c r="D5169" s="371" t="s">
        <v>123</v>
      </c>
      <c r="E5169" s="371">
        <v>2</v>
      </c>
    </row>
    <row r="5170" spans="1:5">
      <c r="A5170" s="371">
        <v>68</v>
      </c>
      <c r="B5170" s="371" t="s">
        <v>100</v>
      </c>
      <c r="C5170" s="371">
        <v>2024</v>
      </c>
      <c r="D5170" s="371" t="s">
        <v>123</v>
      </c>
      <c r="E5170" s="371">
        <v>3</v>
      </c>
    </row>
    <row r="5171" spans="1:5">
      <c r="A5171" s="371">
        <v>70</v>
      </c>
      <c r="B5171" s="371" t="s">
        <v>101</v>
      </c>
      <c r="C5171" s="371">
        <v>2024</v>
      </c>
      <c r="D5171" s="371" t="s">
        <v>123</v>
      </c>
      <c r="E5171" s="371">
        <v>24</v>
      </c>
    </row>
    <row r="5172" spans="1:5">
      <c r="A5172" s="371">
        <v>73</v>
      </c>
      <c r="B5172" s="371" t="s">
        <v>102</v>
      </c>
      <c r="C5172" s="371">
        <v>2024</v>
      </c>
      <c r="D5172" s="371" t="s">
        <v>123</v>
      </c>
      <c r="E5172" s="371">
        <v>11</v>
      </c>
    </row>
    <row r="5173" spans="1:5">
      <c r="A5173" s="371">
        <v>76</v>
      </c>
      <c r="B5173" s="371" t="s">
        <v>103</v>
      </c>
      <c r="C5173" s="371">
        <v>2024</v>
      </c>
      <c r="D5173" s="371" t="s">
        <v>123</v>
      </c>
      <c r="E5173" s="371">
        <v>6</v>
      </c>
    </row>
    <row r="5174" spans="1:5">
      <c r="A5174" s="371">
        <v>81</v>
      </c>
      <c r="B5174" s="371" t="s">
        <v>104</v>
      </c>
      <c r="C5174" s="371">
        <v>2024</v>
      </c>
      <c r="D5174" s="371" t="s">
        <v>123</v>
      </c>
      <c r="E5174" s="371">
        <v>27</v>
      </c>
    </row>
    <row r="5175" spans="1:5">
      <c r="A5175" s="371">
        <v>85</v>
      </c>
      <c r="B5175" s="371" t="s">
        <v>105</v>
      </c>
      <c r="C5175" s="371">
        <v>2024</v>
      </c>
      <c r="D5175" s="371" t="s">
        <v>123</v>
      </c>
      <c r="E5175" s="371">
        <v>26</v>
      </c>
    </row>
    <row r="5176" spans="1:5">
      <c r="A5176" s="371">
        <v>86</v>
      </c>
      <c r="B5176" s="371" t="s">
        <v>106</v>
      </c>
      <c r="C5176" s="371">
        <v>2024</v>
      </c>
      <c r="D5176" s="371" t="s">
        <v>123</v>
      </c>
      <c r="E5176" s="371">
        <v>30</v>
      </c>
    </row>
    <row r="5177" spans="1:5">
      <c r="A5177" s="371">
        <v>88</v>
      </c>
      <c r="B5177" s="371" t="s">
        <v>107</v>
      </c>
      <c r="C5177" s="371">
        <v>2024</v>
      </c>
      <c r="D5177" s="371" t="s">
        <v>123</v>
      </c>
      <c r="E5177" s="371">
        <v>19</v>
      </c>
    </row>
    <row r="5178" spans="1:5">
      <c r="A5178" s="371">
        <v>91</v>
      </c>
      <c r="B5178" s="371" t="s">
        <v>108</v>
      </c>
      <c r="C5178" s="371">
        <v>2024</v>
      </c>
      <c r="D5178" s="371" t="s">
        <v>123</v>
      </c>
      <c r="E5178" s="371">
        <v>31</v>
      </c>
    </row>
    <row r="5179" spans="1:5">
      <c r="A5179" s="371">
        <v>94</v>
      </c>
      <c r="B5179" s="371" t="s">
        <v>109</v>
      </c>
      <c r="C5179" s="371">
        <v>2024</v>
      </c>
      <c r="D5179" s="371" t="s">
        <v>123</v>
      </c>
      <c r="E5179" s="371">
        <v>33</v>
      </c>
    </row>
    <row r="5180" spans="1:5">
      <c r="A5180" s="371">
        <v>95</v>
      </c>
      <c r="B5180" s="371" t="s">
        <v>110</v>
      </c>
      <c r="C5180" s="371">
        <v>2024</v>
      </c>
      <c r="D5180" s="371" t="s">
        <v>123</v>
      </c>
      <c r="E5180" s="371">
        <v>28</v>
      </c>
    </row>
    <row r="5181" spans="1:5">
      <c r="A5181" s="371">
        <v>97</v>
      </c>
      <c r="B5181" s="371" t="s">
        <v>111</v>
      </c>
      <c r="C5181" s="371">
        <v>2024</v>
      </c>
      <c r="D5181" s="371" t="s">
        <v>123</v>
      </c>
      <c r="E5181" s="371">
        <v>29</v>
      </c>
    </row>
    <row r="5182" spans="1:5">
      <c r="A5182" s="371">
        <v>99</v>
      </c>
      <c r="B5182" s="371" t="s">
        <v>112</v>
      </c>
      <c r="C5182" s="371">
        <v>2024</v>
      </c>
      <c r="D5182" s="371" t="s">
        <v>123</v>
      </c>
      <c r="E5182" s="371">
        <v>32</v>
      </c>
    </row>
    <row r="5183" spans="1:5">
      <c r="A5183" s="371">
        <v>5</v>
      </c>
      <c r="B5183" s="371" t="s">
        <v>79</v>
      </c>
      <c r="C5183" s="371">
        <v>2023</v>
      </c>
      <c r="D5183" s="371" t="s">
        <v>123</v>
      </c>
      <c r="E5183" s="371">
        <v>6</v>
      </c>
    </row>
    <row r="5184" spans="1:5">
      <c r="A5184" s="371">
        <v>8</v>
      </c>
      <c r="B5184" s="371" t="s">
        <v>81</v>
      </c>
      <c r="C5184" s="371">
        <v>2023</v>
      </c>
      <c r="D5184" s="371" t="s">
        <v>123</v>
      </c>
      <c r="E5184" s="371">
        <v>9</v>
      </c>
    </row>
    <row r="5185" spans="1:5">
      <c r="A5185" s="371">
        <v>11</v>
      </c>
      <c r="B5185" s="371" t="s">
        <v>82</v>
      </c>
      <c r="C5185" s="371">
        <v>2023</v>
      </c>
      <c r="D5185" s="371" t="s">
        <v>123</v>
      </c>
      <c r="E5185" s="371">
        <v>1</v>
      </c>
    </row>
    <row r="5186" spans="1:5">
      <c r="A5186" s="371">
        <v>13</v>
      </c>
      <c r="B5186" s="371" t="s">
        <v>83</v>
      </c>
      <c r="C5186" s="371">
        <v>2023</v>
      </c>
      <c r="D5186" s="371" t="s">
        <v>123</v>
      </c>
      <c r="E5186" s="371">
        <v>14</v>
      </c>
    </row>
    <row r="5187" spans="1:5">
      <c r="A5187" s="371">
        <v>15</v>
      </c>
      <c r="B5187" s="371" t="s">
        <v>84</v>
      </c>
      <c r="C5187" s="371">
        <v>2023</v>
      </c>
      <c r="D5187" s="371" t="s">
        <v>123</v>
      </c>
      <c r="E5187" s="371">
        <v>12</v>
      </c>
    </row>
    <row r="5188" spans="1:5">
      <c r="A5188" s="371">
        <v>17</v>
      </c>
      <c r="B5188" s="371" t="s">
        <v>85</v>
      </c>
      <c r="C5188" s="371">
        <v>2023</v>
      </c>
      <c r="D5188" s="371" t="s">
        <v>123</v>
      </c>
      <c r="E5188" s="371">
        <v>4</v>
      </c>
    </row>
    <row r="5189" spans="1:5">
      <c r="A5189" s="371">
        <v>18</v>
      </c>
      <c r="B5189" s="371" t="s">
        <v>86</v>
      </c>
      <c r="C5189" s="371">
        <v>2023</v>
      </c>
      <c r="D5189" s="371" t="s">
        <v>123</v>
      </c>
      <c r="E5189" s="371">
        <v>22</v>
      </c>
    </row>
    <row r="5190" spans="1:5">
      <c r="A5190" s="371">
        <v>19</v>
      </c>
      <c r="B5190" s="371" t="s">
        <v>87</v>
      </c>
      <c r="C5190" s="371">
        <v>2023</v>
      </c>
      <c r="D5190" s="371" t="s">
        <v>123</v>
      </c>
      <c r="E5190" s="371">
        <v>18</v>
      </c>
    </row>
    <row r="5191" spans="1:5">
      <c r="A5191" s="371">
        <v>20</v>
      </c>
      <c r="B5191" s="371" t="s">
        <v>88</v>
      </c>
      <c r="C5191" s="371">
        <v>2023</v>
      </c>
      <c r="D5191" s="371" t="s">
        <v>123</v>
      </c>
      <c r="E5191" s="371">
        <v>25</v>
      </c>
    </row>
    <row r="5192" spans="1:5">
      <c r="A5192" s="371">
        <v>23</v>
      </c>
      <c r="B5192" s="371" t="s">
        <v>89</v>
      </c>
      <c r="C5192" s="371">
        <v>2023</v>
      </c>
      <c r="D5192" s="371" t="s">
        <v>123</v>
      </c>
      <c r="E5192" s="371">
        <v>20</v>
      </c>
    </row>
    <row r="5193" spans="1:5">
      <c r="A5193" s="371">
        <v>25</v>
      </c>
      <c r="B5193" s="371" t="s">
        <v>90</v>
      </c>
      <c r="C5193" s="371">
        <v>2023</v>
      </c>
      <c r="D5193" s="371" t="s">
        <v>123</v>
      </c>
      <c r="E5193" s="371">
        <v>8</v>
      </c>
    </row>
    <row r="5194" spans="1:5">
      <c r="A5194" s="371">
        <v>27</v>
      </c>
      <c r="B5194" s="371" t="s">
        <v>91</v>
      </c>
      <c r="C5194" s="371">
        <v>2023</v>
      </c>
      <c r="D5194" s="371" t="s">
        <v>123</v>
      </c>
      <c r="E5194" s="371">
        <v>19</v>
      </c>
    </row>
    <row r="5195" spans="1:5">
      <c r="A5195" s="371">
        <v>41</v>
      </c>
      <c r="B5195" s="371" t="s">
        <v>92</v>
      </c>
      <c r="C5195" s="371">
        <v>2023</v>
      </c>
      <c r="D5195" s="371" t="s">
        <v>123</v>
      </c>
      <c r="E5195" s="371">
        <v>17</v>
      </c>
    </row>
    <row r="5196" spans="1:5">
      <c r="A5196" s="371">
        <v>44</v>
      </c>
      <c r="B5196" s="371" t="s">
        <v>93</v>
      </c>
      <c r="C5196" s="371">
        <v>2023</v>
      </c>
      <c r="D5196" s="371" t="s">
        <v>123</v>
      </c>
      <c r="E5196" s="371">
        <v>21</v>
      </c>
    </row>
    <row r="5197" spans="1:5">
      <c r="A5197" s="371">
        <v>47</v>
      </c>
      <c r="B5197" s="371" t="s">
        <v>94</v>
      </c>
      <c r="C5197" s="371">
        <v>2023</v>
      </c>
      <c r="D5197" s="371" t="s">
        <v>123</v>
      </c>
      <c r="E5197" s="371">
        <v>23</v>
      </c>
    </row>
    <row r="5198" spans="1:5">
      <c r="A5198" s="371">
        <v>50</v>
      </c>
      <c r="B5198" s="371" t="s">
        <v>95</v>
      </c>
      <c r="C5198" s="371">
        <v>2023</v>
      </c>
      <c r="D5198" s="371" t="s">
        <v>123</v>
      </c>
      <c r="E5198" s="371">
        <v>15</v>
      </c>
    </row>
    <row r="5199" spans="1:5">
      <c r="A5199" s="371">
        <v>52</v>
      </c>
      <c r="B5199" s="371" t="s">
        <v>96</v>
      </c>
      <c r="C5199" s="371">
        <v>2023</v>
      </c>
      <c r="D5199" s="371" t="s">
        <v>123</v>
      </c>
      <c r="E5199" s="371">
        <v>11</v>
      </c>
    </row>
    <row r="5200" spans="1:5">
      <c r="A5200" s="371">
        <v>54</v>
      </c>
      <c r="B5200" s="371" t="s">
        <v>97</v>
      </c>
      <c r="C5200" s="371">
        <v>2023</v>
      </c>
      <c r="D5200" s="371" t="s">
        <v>123</v>
      </c>
      <c r="E5200" s="371">
        <v>13</v>
      </c>
    </row>
    <row r="5201" spans="1:5">
      <c r="A5201" s="371">
        <v>63</v>
      </c>
      <c r="B5201" s="371" t="s">
        <v>98</v>
      </c>
      <c r="C5201" s="371">
        <v>2023</v>
      </c>
      <c r="D5201" s="371" t="s">
        <v>123</v>
      </c>
      <c r="E5201" s="371">
        <v>7</v>
      </c>
    </row>
    <row r="5202" spans="1:5">
      <c r="A5202" s="371">
        <v>66</v>
      </c>
      <c r="B5202" s="371" t="s">
        <v>99</v>
      </c>
      <c r="C5202" s="371">
        <v>2023</v>
      </c>
      <c r="D5202" s="371" t="s">
        <v>123</v>
      </c>
      <c r="E5202" s="371">
        <v>2</v>
      </c>
    </row>
    <row r="5203" spans="1:5">
      <c r="A5203" s="371">
        <v>68</v>
      </c>
      <c r="B5203" s="371" t="s">
        <v>100</v>
      </c>
      <c r="C5203" s="371">
        <v>2023</v>
      </c>
      <c r="D5203" s="371" t="s">
        <v>123</v>
      </c>
      <c r="E5203" s="371">
        <v>3</v>
      </c>
    </row>
    <row r="5204" spans="1:5">
      <c r="A5204" s="371">
        <v>70</v>
      </c>
      <c r="B5204" s="371" t="s">
        <v>101</v>
      </c>
      <c r="C5204" s="371">
        <v>2023</v>
      </c>
      <c r="D5204" s="371" t="s">
        <v>123</v>
      </c>
      <c r="E5204" s="371">
        <v>27</v>
      </c>
    </row>
    <row r="5205" spans="1:5">
      <c r="A5205" s="371">
        <v>73</v>
      </c>
      <c r="B5205" s="371" t="s">
        <v>102</v>
      </c>
      <c r="C5205" s="371">
        <v>2023</v>
      </c>
      <c r="D5205" s="371" t="s">
        <v>123</v>
      </c>
      <c r="E5205" s="371">
        <v>5</v>
      </c>
    </row>
    <row r="5206" spans="1:5">
      <c r="A5206" s="371">
        <v>76</v>
      </c>
      <c r="B5206" s="371" t="s">
        <v>103</v>
      </c>
      <c r="C5206" s="371">
        <v>2023</v>
      </c>
      <c r="D5206" s="371" t="s">
        <v>123</v>
      </c>
      <c r="E5206" s="371">
        <v>10</v>
      </c>
    </row>
    <row r="5207" spans="1:5">
      <c r="A5207" s="371">
        <v>81</v>
      </c>
      <c r="B5207" s="371" t="s">
        <v>104</v>
      </c>
      <c r="C5207" s="371">
        <v>2023</v>
      </c>
      <c r="D5207" s="371" t="s">
        <v>123</v>
      </c>
      <c r="E5207" s="371">
        <v>29</v>
      </c>
    </row>
    <row r="5208" spans="1:5">
      <c r="A5208" s="371">
        <v>85</v>
      </c>
      <c r="B5208" s="371" t="s">
        <v>105</v>
      </c>
      <c r="C5208" s="371">
        <v>2023</v>
      </c>
      <c r="D5208" s="371" t="s">
        <v>123</v>
      </c>
      <c r="E5208" s="371">
        <v>28</v>
      </c>
    </row>
    <row r="5209" spans="1:5">
      <c r="A5209" s="371">
        <v>86</v>
      </c>
      <c r="B5209" s="371" t="s">
        <v>106</v>
      </c>
      <c r="C5209" s="371">
        <v>2023</v>
      </c>
      <c r="D5209" s="371" t="s">
        <v>123</v>
      </c>
      <c r="E5209" s="371">
        <v>26</v>
      </c>
    </row>
    <row r="5210" spans="1:5">
      <c r="A5210" s="371">
        <v>88</v>
      </c>
      <c r="B5210" s="371" t="s">
        <v>107</v>
      </c>
      <c r="C5210" s="371">
        <v>2023</v>
      </c>
      <c r="D5210" s="371" t="s">
        <v>123</v>
      </c>
      <c r="E5210" s="371">
        <v>16</v>
      </c>
    </row>
    <row r="5211" spans="1:5">
      <c r="A5211" s="371">
        <v>91</v>
      </c>
      <c r="B5211" s="371" t="s">
        <v>108</v>
      </c>
      <c r="C5211" s="371">
        <v>2023</v>
      </c>
      <c r="D5211" s="371" t="s">
        <v>123</v>
      </c>
      <c r="E5211" s="371">
        <v>33</v>
      </c>
    </row>
    <row r="5212" spans="1:5">
      <c r="A5212" s="371">
        <v>94</v>
      </c>
      <c r="B5212" s="371" t="s">
        <v>109</v>
      </c>
      <c r="C5212" s="371">
        <v>2023</v>
      </c>
      <c r="D5212" s="371" t="s">
        <v>123</v>
      </c>
      <c r="E5212" s="371">
        <v>32</v>
      </c>
    </row>
    <row r="5213" spans="1:5">
      <c r="A5213" s="371">
        <v>95</v>
      </c>
      <c r="B5213" s="371" t="s">
        <v>110</v>
      </c>
      <c r="C5213" s="371">
        <v>2023</v>
      </c>
      <c r="D5213" s="371" t="s">
        <v>123</v>
      </c>
      <c r="E5213" s="371">
        <v>24</v>
      </c>
    </row>
    <row r="5214" spans="1:5">
      <c r="A5214" s="371">
        <v>97</v>
      </c>
      <c r="B5214" s="371" t="s">
        <v>111</v>
      </c>
      <c r="C5214" s="371">
        <v>2023</v>
      </c>
      <c r="D5214" s="371" t="s">
        <v>123</v>
      </c>
      <c r="E5214" s="371">
        <v>30</v>
      </c>
    </row>
    <row r="5215" spans="1:5">
      <c r="A5215" s="371">
        <v>99</v>
      </c>
      <c r="B5215" s="371" t="s">
        <v>112</v>
      </c>
      <c r="C5215" s="371">
        <v>2023</v>
      </c>
      <c r="D5215" s="371" t="s">
        <v>123</v>
      </c>
      <c r="E5215" s="371">
        <v>31</v>
      </c>
    </row>
    <row r="5216" spans="1:5">
      <c r="A5216" s="371">
        <v>5</v>
      </c>
      <c r="B5216" s="371" t="s">
        <v>79</v>
      </c>
      <c r="C5216" s="371">
        <v>2024</v>
      </c>
      <c r="D5216" s="371" t="s">
        <v>124</v>
      </c>
      <c r="E5216" s="371">
        <v>15</v>
      </c>
    </row>
    <row r="5217" spans="1:5">
      <c r="A5217" s="371">
        <v>8</v>
      </c>
      <c r="B5217" s="371" t="s">
        <v>81</v>
      </c>
      <c r="C5217" s="371">
        <v>2024</v>
      </c>
      <c r="D5217" s="371" t="s">
        <v>124</v>
      </c>
      <c r="E5217" s="371">
        <v>2</v>
      </c>
    </row>
    <row r="5218" spans="1:5">
      <c r="A5218" s="371">
        <v>11</v>
      </c>
      <c r="B5218" s="371" t="s">
        <v>82</v>
      </c>
      <c r="C5218" s="371">
        <v>2024</v>
      </c>
      <c r="D5218" s="371" t="s">
        <v>124</v>
      </c>
      <c r="E5218" s="371">
        <v>5</v>
      </c>
    </row>
    <row r="5219" spans="1:5">
      <c r="A5219" s="371">
        <v>13</v>
      </c>
      <c r="B5219" s="371" t="s">
        <v>83</v>
      </c>
      <c r="C5219" s="371">
        <v>2024</v>
      </c>
      <c r="D5219" s="371" t="s">
        <v>124</v>
      </c>
      <c r="E5219" s="371">
        <v>6</v>
      </c>
    </row>
    <row r="5220" spans="1:5">
      <c r="A5220" s="371">
        <v>15</v>
      </c>
      <c r="B5220" s="371" t="s">
        <v>84</v>
      </c>
      <c r="C5220" s="371">
        <v>2024</v>
      </c>
      <c r="D5220" s="371" t="s">
        <v>124</v>
      </c>
      <c r="E5220" s="371">
        <v>22</v>
      </c>
    </row>
    <row r="5221" spans="1:5">
      <c r="A5221" s="371">
        <v>17</v>
      </c>
      <c r="B5221" s="371" t="s">
        <v>85</v>
      </c>
      <c r="C5221" s="371">
        <v>2024</v>
      </c>
      <c r="D5221" s="371" t="s">
        <v>124</v>
      </c>
      <c r="E5221" s="371">
        <v>1</v>
      </c>
    </row>
    <row r="5222" spans="1:5">
      <c r="A5222" s="371">
        <v>18</v>
      </c>
      <c r="B5222" s="371" t="s">
        <v>86</v>
      </c>
      <c r="C5222" s="371">
        <v>2024</v>
      </c>
      <c r="D5222" s="371" t="s">
        <v>124</v>
      </c>
      <c r="E5222" s="371">
        <v>11</v>
      </c>
    </row>
    <row r="5223" spans="1:5">
      <c r="A5223" s="371">
        <v>19</v>
      </c>
      <c r="B5223" s="371" t="s">
        <v>87</v>
      </c>
      <c r="C5223" s="371">
        <v>2024</v>
      </c>
      <c r="D5223" s="371" t="s">
        <v>124</v>
      </c>
      <c r="E5223" s="371">
        <v>16</v>
      </c>
    </row>
    <row r="5224" spans="1:5">
      <c r="A5224" s="371">
        <v>20</v>
      </c>
      <c r="B5224" s="371" t="s">
        <v>88</v>
      </c>
      <c r="C5224" s="371">
        <v>2024</v>
      </c>
      <c r="D5224" s="371" t="s">
        <v>124</v>
      </c>
      <c r="E5224" s="371">
        <v>20</v>
      </c>
    </row>
    <row r="5225" spans="1:5">
      <c r="A5225" s="371">
        <v>23</v>
      </c>
      <c r="B5225" s="371" t="s">
        <v>89</v>
      </c>
      <c r="C5225" s="371">
        <v>2024</v>
      </c>
      <c r="D5225" s="371" t="s">
        <v>124</v>
      </c>
      <c r="E5225" s="371">
        <v>25</v>
      </c>
    </row>
    <row r="5226" spans="1:5">
      <c r="A5226" s="371">
        <v>25</v>
      </c>
      <c r="B5226" s="371" t="s">
        <v>90</v>
      </c>
      <c r="C5226" s="371">
        <v>2024</v>
      </c>
      <c r="D5226" s="371" t="s">
        <v>124</v>
      </c>
      <c r="E5226" s="371">
        <v>13</v>
      </c>
    </row>
    <row r="5227" spans="1:5">
      <c r="A5227" s="371">
        <v>27</v>
      </c>
      <c r="B5227" s="371" t="s">
        <v>91</v>
      </c>
      <c r="C5227" s="371">
        <v>2024</v>
      </c>
      <c r="D5227" s="371" t="s">
        <v>124</v>
      </c>
      <c r="E5227" s="371">
        <v>21</v>
      </c>
    </row>
    <row r="5228" spans="1:5">
      <c r="A5228" s="371">
        <v>41</v>
      </c>
      <c r="B5228" s="371" t="s">
        <v>92</v>
      </c>
      <c r="C5228" s="371">
        <v>2024</v>
      </c>
      <c r="D5228" s="371" t="s">
        <v>124</v>
      </c>
      <c r="E5228" s="371">
        <v>7</v>
      </c>
    </row>
    <row r="5229" spans="1:5">
      <c r="A5229" s="371">
        <v>44</v>
      </c>
      <c r="B5229" s="371" t="s">
        <v>93</v>
      </c>
      <c r="C5229" s="371">
        <v>2024</v>
      </c>
      <c r="D5229" s="371" t="s">
        <v>124</v>
      </c>
      <c r="E5229" s="371">
        <v>8</v>
      </c>
    </row>
    <row r="5230" spans="1:5">
      <c r="A5230" s="371">
        <v>47</v>
      </c>
      <c r="B5230" s="371" t="s">
        <v>94</v>
      </c>
      <c r="C5230" s="371">
        <v>2024</v>
      </c>
      <c r="D5230" s="371" t="s">
        <v>124</v>
      </c>
      <c r="E5230" s="371">
        <v>29</v>
      </c>
    </row>
    <row r="5231" spans="1:5">
      <c r="A5231" s="371">
        <v>50</v>
      </c>
      <c r="B5231" s="371" t="s">
        <v>95</v>
      </c>
      <c r="C5231" s="371">
        <v>2024</v>
      </c>
      <c r="D5231" s="371" t="s">
        <v>124</v>
      </c>
      <c r="E5231" s="371">
        <v>14</v>
      </c>
    </row>
    <row r="5232" spans="1:5">
      <c r="A5232" s="371">
        <v>52</v>
      </c>
      <c r="B5232" s="371" t="s">
        <v>96</v>
      </c>
      <c r="C5232" s="371">
        <v>2024</v>
      </c>
      <c r="D5232" s="371" t="s">
        <v>124</v>
      </c>
      <c r="E5232" s="371">
        <v>17</v>
      </c>
    </row>
    <row r="5233" spans="1:5">
      <c r="A5233" s="371">
        <v>54</v>
      </c>
      <c r="B5233" s="371" t="s">
        <v>97</v>
      </c>
      <c r="C5233" s="371">
        <v>2024</v>
      </c>
      <c r="D5233" s="371" t="s">
        <v>124</v>
      </c>
      <c r="E5233" s="371">
        <v>4</v>
      </c>
    </row>
    <row r="5234" spans="1:5">
      <c r="A5234" s="371">
        <v>63</v>
      </c>
      <c r="B5234" s="371" t="s">
        <v>98</v>
      </c>
      <c r="C5234" s="371">
        <v>2024</v>
      </c>
      <c r="D5234" s="371" t="s">
        <v>124</v>
      </c>
      <c r="E5234" s="371">
        <v>12</v>
      </c>
    </row>
    <row r="5235" spans="1:5">
      <c r="A5235" s="371">
        <v>66</v>
      </c>
      <c r="B5235" s="371" t="s">
        <v>99</v>
      </c>
      <c r="C5235" s="371">
        <v>2024</v>
      </c>
      <c r="D5235" s="371" t="s">
        <v>124</v>
      </c>
      <c r="E5235" s="371">
        <v>10</v>
      </c>
    </row>
    <row r="5236" spans="1:5">
      <c r="A5236" s="371">
        <v>68</v>
      </c>
      <c r="B5236" s="371" t="s">
        <v>100</v>
      </c>
      <c r="C5236" s="371">
        <v>2024</v>
      </c>
      <c r="D5236" s="371" t="s">
        <v>124</v>
      </c>
      <c r="E5236" s="371">
        <v>9</v>
      </c>
    </row>
    <row r="5237" spans="1:5">
      <c r="A5237" s="371">
        <v>70</v>
      </c>
      <c r="B5237" s="371" t="s">
        <v>101</v>
      </c>
      <c r="C5237" s="371">
        <v>2024</v>
      </c>
      <c r="D5237" s="371" t="s">
        <v>124</v>
      </c>
      <c r="E5237" s="371">
        <v>24</v>
      </c>
    </row>
    <row r="5238" spans="1:5">
      <c r="A5238" s="371">
        <v>73</v>
      </c>
      <c r="B5238" s="371" t="s">
        <v>102</v>
      </c>
      <c r="C5238" s="371">
        <v>2024</v>
      </c>
      <c r="D5238" s="371" t="s">
        <v>124</v>
      </c>
      <c r="E5238" s="371">
        <v>18</v>
      </c>
    </row>
    <row r="5239" spans="1:5">
      <c r="A5239" s="371">
        <v>76</v>
      </c>
      <c r="B5239" s="371" t="s">
        <v>103</v>
      </c>
      <c r="C5239" s="371">
        <v>2024</v>
      </c>
      <c r="D5239" s="371" t="s">
        <v>124</v>
      </c>
      <c r="E5239" s="371">
        <v>3</v>
      </c>
    </row>
    <row r="5240" spans="1:5">
      <c r="A5240" s="371">
        <v>81</v>
      </c>
      <c r="B5240" s="371" t="s">
        <v>104</v>
      </c>
      <c r="C5240" s="371">
        <v>2024</v>
      </c>
      <c r="D5240" s="371" t="s">
        <v>124</v>
      </c>
      <c r="E5240" s="371">
        <v>30</v>
      </c>
    </row>
    <row r="5241" spans="1:5">
      <c r="A5241" s="371">
        <v>85</v>
      </c>
      <c r="B5241" s="371" t="s">
        <v>105</v>
      </c>
      <c r="C5241" s="371">
        <v>2024</v>
      </c>
      <c r="D5241" s="371" t="s">
        <v>124</v>
      </c>
      <c r="E5241" s="371">
        <v>22</v>
      </c>
    </row>
    <row r="5242" spans="1:5">
      <c r="A5242" s="371">
        <v>86</v>
      </c>
      <c r="B5242" s="371" t="s">
        <v>106</v>
      </c>
      <c r="C5242" s="371">
        <v>2024</v>
      </c>
      <c r="D5242" s="371" t="s">
        <v>124</v>
      </c>
      <c r="E5242" s="371">
        <v>19</v>
      </c>
    </row>
    <row r="5243" spans="1:5">
      <c r="A5243" s="371">
        <v>88</v>
      </c>
      <c r="B5243" s="371" t="s">
        <v>107</v>
      </c>
      <c r="C5243" s="371">
        <v>2024</v>
      </c>
      <c r="D5243" s="371" t="s">
        <v>124</v>
      </c>
      <c r="E5243" s="371">
        <v>28</v>
      </c>
    </row>
    <row r="5244" spans="1:5">
      <c r="A5244" s="371">
        <v>91</v>
      </c>
      <c r="B5244" s="371" t="s">
        <v>108</v>
      </c>
      <c r="C5244" s="371">
        <v>2024</v>
      </c>
      <c r="D5244" s="371" t="s">
        <v>124</v>
      </c>
      <c r="E5244" s="371">
        <v>33</v>
      </c>
    </row>
    <row r="5245" spans="1:5">
      <c r="A5245" s="371">
        <v>94</v>
      </c>
      <c r="B5245" s="371" t="s">
        <v>109</v>
      </c>
      <c r="C5245" s="371">
        <v>2024</v>
      </c>
      <c r="D5245" s="371" t="s">
        <v>124</v>
      </c>
      <c r="E5245" s="371">
        <v>27</v>
      </c>
    </row>
    <row r="5246" spans="1:5">
      <c r="A5246" s="371">
        <v>95</v>
      </c>
      <c r="B5246" s="371" t="s">
        <v>110</v>
      </c>
      <c r="C5246" s="371">
        <v>2024</v>
      </c>
      <c r="D5246" s="371" t="s">
        <v>124</v>
      </c>
      <c r="E5246" s="371">
        <v>26</v>
      </c>
    </row>
    <row r="5247" spans="1:5">
      <c r="A5247" s="371">
        <v>97</v>
      </c>
      <c r="B5247" s="371" t="s">
        <v>111</v>
      </c>
      <c r="C5247" s="371">
        <v>2024</v>
      </c>
      <c r="D5247" s="371" t="s">
        <v>124</v>
      </c>
      <c r="E5247" s="371">
        <v>32</v>
      </c>
    </row>
    <row r="5248" spans="1:5">
      <c r="A5248" s="371">
        <v>99</v>
      </c>
      <c r="B5248" s="371" t="s">
        <v>112</v>
      </c>
      <c r="C5248" s="371">
        <v>2024</v>
      </c>
      <c r="D5248" s="371" t="s">
        <v>124</v>
      </c>
      <c r="E5248" s="371">
        <v>31</v>
      </c>
    </row>
    <row r="5249" spans="1:5">
      <c r="A5249" s="371">
        <v>5</v>
      </c>
      <c r="B5249" s="371" t="s">
        <v>79</v>
      </c>
      <c r="C5249" s="371">
        <v>2023</v>
      </c>
      <c r="D5249" s="371" t="s">
        <v>124</v>
      </c>
      <c r="E5249" s="371">
        <v>9</v>
      </c>
    </row>
    <row r="5250" spans="1:5">
      <c r="A5250" s="371">
        <v>8</v>
      </c>
      <c r="B5250" s="371" t="s">
        <v>81</v>
      </c>
      <c r="C5250" s="371">
        <v>2023</v>
      </c>
      <c r="D5250" s="371" t="s">
        <v>124</v>
      </c>
      <c r="E5250" s="371">
        <v>5</v>
      </c>
    </row>
    <row r="5251" spans="1:5">
      <c r="A5251" s="371">
        <v>11</v>
      </c>
      <c r="B5251" s="371" t="s">
        <v>82</v>
      </c>
      <c r="C5251" s="371">
        <v>2023</v>
      </c>
      <c r="D5251" s="371" t="s">
        <v>124</v>
      </c>
      <c r="E5251" s="371">
        <v>7</v>
      </c>
    </row>
    <row r="5252" spans="1:5">
      <c r="A5252" s="371">
        <v>13</v>
      </c>
      <c r="B5252" s="371" t="s">
        <v>83</v>
      </c>
      <c r="C5252" s="371">
        <v>2023</v>
      </c>
      <c r="D5252" s="371" t="s">
        <v>124</v>
      </c>
      <c r="E5252" s="371">
        <v>4</v>
      </c>
    </row>
    <row r="5253" spans="1:5">
      <c r="A5253" s="371">
        <v>15</v>
      </c>
      <c r="B5253" s="371" t="s">
        <v>84</v>
      </c>
      <c r="C5253" s="371">
        <v>2023</v>
      </c>
      <c r="D5253" s="371" t="s">
        <v>124</v>
      </c>
      <c r="E5253" s="371">
        <v>13</v>
      </c>
    </row>
    <row r="5254" spans="1:5">
      <c r="A5254" s="371">
        <v>17</v>
      </c>
      <c r="B5254" s="371" t="s">
        <v>85</v>
      </c>
      <c r="C5254" s="371">
        <v>2023</v>
      </c>
      <c r="D5254" s="371" t="s">
        <v>124</v>
      </c>
      <c r="E5254" s="371">
        <v>8</v>
      </c>
    </row>
    <row r="5255" spans="1:5">
      <c r="A5255" s="371">
        <v>18</v>
      </c>
      <c r="B5255" s="371" t="s">
        <v>86</v>
      </c>
      <c r="C5255" s="371">
        <v>2023</v>
      </c>
      <c r="D5255" s="371" t="s">
        <v>124</v>
      </c>
      <c r="E5255" s="371">
        <v>25</v>
      </c>
    </row>
    <row r="5256" spans="1:5">
      <c r="A5256" s="371">
        <v>19</v>
      </c>
      <c r="B5256" s="371" t="s">
        <v>87</v>
      </c>
      <c r="C5256" s="371">
        <v>2023</v>
      </c>
      <c r="D5256" s="371" t="s">
        <v>124</v>
      </c>
      <c r="E5256" s="371">
        <v>21</v>
      </c>
    </row>
    <row r="5257" spans="1:5">
      <c r="A5257" s="371">
        <v>20</v>
      </c>
      <c r="B5257" s="371" t="s">
        <v>88</v>
      </c>
      <c r="C5257" s="371">
        <v>2023</v>
      </c>
      <c r="D5257" s="371" t="s">
        <v>124</v>
      </c>
      <c r="E5257" s="371">
        <v>26</v>
      </c>
    </row>
    <row r="5258" spans="1:5">
      <c r="A5258" s="371">
        <v>23</v>
      </c>
      <c r="B5258" s="371" t="s">
        <v>89</v>
      </c>
      <c r="C5258" s="371">
        <v>2023</v>
      </c>
      <c r="D5258" s="371" t="s">
        <v>124</v>
      </c>
      <c r="E5258" s="371">
        <v>21</v>
      </c>
    </row>
    <row r="5259" spans="1:5">
      <c r="A5259" s="371">
        <v>25</v>
      </c>
      <c r="B5259" s="371" t="s">
        <v>90</v>
      </c>
      <c r="C5259" s="371">
        <v>2023</v>
      </c>
      <c r="D5259" s="371" t="s">
        <v>124</v>
      </c>
      <c r="E5259" s="371">
        <v>11</v>
      </c>
    </row>
    <row r="5260" spans="1:5">
      <c r="A5260" s="371">
        <v>27</v>
      </c>
      <c r="B5260" s="371" t="s">
        <v>91</v>
      </c>
      <c r="C5260" s="371">
        <v>2023</v>
      </c>
      <c r="D5260" s="371" t="s">
        <v>124</v>
      </c>
      <c r="E5260" s="371">
        <v>28</v>
      </c>
    </row>
    <row r="5261" spans="1:5">
      <c r="A5261" s="371">
        <v>41</v>
      </c>
      <c r="B5261" s="371" t="s">
        <v>92</v>
      </c>
      <c r="C5261" s="371">
        <v>2023</v>
      </c>
      <c r="D5261" s="371" t="s">
        <v>124</v>
      </c>
      <c r="E5261" s="371">
        <v>18</v>
      </c>
    </row>
    <row r="5262" spans="1:5">
      <c r="A5262" s="371">
        <v>44</v>
      </c>
      <c r="B5262" s="371" t="s">
        <v>93</v>
      </c>
      <c r="C5262" s="371">
        <v>2023</v>
      </c>
      <c r="D5262" s="371" t="s">
        <v>124</v>
      </c>
      <c r="E5262" s="371">
        <v>12</v>
      </c>
    </row>
    <row r="5263" spans="1:5">
      <c r="A5263" s="371">
        <v>47</v>
      </c>
      <c r="B5263" s="371" t="s">
        <v>94</v>
      </c>
      <c r="C5263" s="371">
        <v>2023</v>
      </c>
      <c r="D5263" s="371" t="s">
        <v>124</v>
      </c>
      <c r="E5263" s="371">
        <v>15</v>
      </c>
    </row>
    <row r="5264" spans="1:5">
      <c r="A5264" s="371">
        <v>50</v>
      </c>
      <c r="B5264" s="371" t="s">
        <v>95</v>
      </c>
      <c r="C5264" s="371">
        <v>2023</v>
      </c>
      <c r="D5264" s="371" t="s">
        <v>124</v>
      </c>
      <c r="E5264" s="371">
        <v>24</v>
      </c>
    </row>
    <row r="5265" spans="1:5">
      <c r="A5265" s="371">
        <v>52</v>
      </c>
      <c r="B5265" s="371" t="s">
        <v>96</v>
      </c>
      <c r="C5265" s="371">
        <v>2023</v>
      </c>
      <c r="D5265" s="371" t="s">
        <v>124</v>
      </c>
      <c r="E5265" s="371">
        <v>16</v>
      </c>
    </row>
    <row r="5266" spans="1:5">
      <c r="A5266" s="371">
        <v>54</v>
      </c>
      <c r="B5266" s="371" t="s">
        <v>97</v>
      </c>
      <c r="C5266" s="371">
        <v>2023</v>
      </c>
      <c r="D5266" s="371" t="s">
        <v>124</v>
      </c>
      <c r="E5266" s="371">
        <v>14</v>
      </c>
    </row>
    <row r="5267" spans="1:5">
      <c r="A5267" s="371">
        <v>63</v>
      </c>
      <c r="B5267" s="371" t="s">
        <v>98</v>
      </c>
      <c r="C5267" s="371">
        <v>2023</v>
      </c>
      <c r="D5267" s="371" t="s">
        <v>124</v>
      </c>
      <c r="E5267" s="371">
        <v>6</v>
      </c>
    </row>
    <row r="5268" spans="1:5">
      <c r="A5268" s="371">
        <v>66</v>
      </c>
      <c r="B5268" s="371" t="s">
        <v>99</v>
      </c>
      <c r="C5268" s="371">
        <v>2023</v>
      </c>
      <c r="D5268" s="371" t="s">
        <v>124</v>
      </c>
      <c r="E5268" s="371">
        <v>1</v>
      </c>
    </row>
    <row r="5269" spans="1:5">
      <c r="A5269" s="371">
        <v>68</v>
      </c>
      <c r="B5269" s="371" t="s">
        <v>100</v>
      </c>
      <c r="C5269" s="371">
        <v>2023</v>
      </c>
      <c r="D5269" s="371" t="s">
        <v>124</v>
      </c>
      <c r="E5269" s="371">
        <v>10</v>
      </c>
    </row>
    <row r="5270" spans="1:5">
      <c r="A5270" s="371">
        <v>70</v>
      </c>
      <c r="B5270" s="371" t="s">
        <v>101</v>
      </c>
      <c r="C5270" s="371">
        <v>2023</v>
      </c>
      <c r="D5270" s="371" t="s">
        <v>124</v>
      </c>
      <c r="E5270" s="371">
        <v>23</v>
      </c>
    </row>
    <row r="5271" spans="1:5">
      <c r="A5271" s="371">
        <v>73</v>
      </c>
      <c r="B5271" s="371" t="s">
        <v>102</v>
      </c>
      <c r="C5271" s="371">
        <v>2023</v>
      </c>
      <c r="D5271" s="371" t="s">
        <v>124</v>
      </c>
      <c r="E5271" s="371">
        <v>3</v>
      </c>
    </row>
    <row r="5272" spans="1:5">
      <c r="A5272" s="371">
        <v>76</v>
      </c>
      <c r="B5272" s="371" t="s">
        <v>103</v>
      </c>
      <c r="C5272" s="371">
        <v>2023</v>
      </c>
      <c r="D5272" s="371" t="s">
        <v>124</v>
      </c>
      <c r="E5272" s="371">
        <v>2</v>
      </c>
    </row>
    <row r="5273" spans="1:5">
      <c r="A5273" s="371">
        <v>81</v>
      </c>
      <c r="B5273" s="371" t="s">
        <v>104</v>
      </c>
      <c r="C5273" s="371">
        <v>2023</v>
      </c>
      <c r="D5273" s="371" t="s">
        <v>124</v>
      </c>
      <c r="E5273" s="371">
        <v>29</v>
      </c>
    </row>
    <row r="5274" spans="1:5">
      <c r="A5274" s="371">
        <v>85</v>
      </c>
      <c r="B5274" s="371" t="s">
        <v>105</v>
      </c>
      <c r="C5274" s="371">
        <v>2023</v>
      </c>
      <c r="D5274" s="371" t="s">
        <v>124</v>
      </c>
      <c r="E5274" s="371">
        <v>17</v>
      </c>
    </row>
    <row r="5275" spans="1:5">
      <c r="A5275" s="371">
        <v>86</v>
      </c>
      <c r="B5275" s="371" t="s">
        <v>106</v>
      </c>
      <c r="C5275" s="371">
        <v>2023</v>
      </c>
      <c r="D5275" s="371" t="s">
        <v>124</v>
      </c>
      <c r="E5275" s="371">
        <v>20</v>
      </c>
    </row>
    <row r="5276" spans="1:5">
      <c r="A5276" s="371">
        <v>88</v>
      </c>
      <c r="B5276" s="371" t="s">
        <v>107</v>
      </c>
      <c r="C5276" s="371">
        <v>2023</v>
      </c>
      <c r="D5276" s="371" t="s">
        <v>124</v>
      </c>
      <c r="E5276" s="371">
        <v>30</v>
      </c>
    </row>
    <row r="5277" spans="1:5">
      <c r="A5277" s="371">
        <v>91</v>
      </c>
      <c r="B5277" s="371" t="s">
        <v>108</v>
      </c>
      <c r="C5277" s="371">
        <v>2023</v>
      </c>
      <c r="D5277" s="371" t="s">
        <v>124</v>
      </c>
      <c r="E5277" s="371">
        <v>26</v>
      </c>
    </row>
    <row r="5278" spans="1:5">
      <c r="A5278" s="371">
        <v>94</v>
      </c>
      <c r="B5278" s="371" t="s">
        <v>109</v>
      </c>
      <c r="C5278" s="371">
        <v>2023</v>
      </c>
      <c r="D5278" s="371" t="s">
        <v>124</v>
      </c>
      <c r="E5278" s="371">
        <v>31</v>
      </c>
    </row>
    <row r="5279" spans="1:5">
      <c r="A5279" s="371">
        <v>95</v>
      </c>
      <c r="B5279" s="371" t="s">
        <v>110</v>
      </c>
      <c r="C5279" s="371">
        <v>2023</v>
      </c>
      <c r="D5279" s="371" t="s">
        <v>124</v>
      </c>
      <c r="E5279" s="371">
        <v>32</v>
      </c>
    </row>
    <row r="5280" spans="1:5">
      <c r="A5280" s="371">
        <v>97</v>
      </c>
      <c r="B5280" s="371" t="s">
        <v>111</v>
      </c>
      <c r="C5280" s="371">
        <v>2023</v>
      </c>
      <c r="D5280" s="371" t="s">
        <v>124</v>
      </c>
      <c r="E5280" s="371">
        <v>33</v>
      </c>
    </row>
    <row r="5281" spans="1:5">
      <c r="A5281" s="371">
        <v>99</v>
      </c>
      <c r="B5281" s="371" t="s">
        <v>112</v>
      </c>
      <c r="C5281" s="371">
        <v>2023</v>
      </c>
      <c r="D5281" s="371" t="s">
        <v>124</v>
      </c>
      <c r="E5281" s="371">
        <v>19</v>
      </c>
    </row>
    <row r="5282" spans="1:5">
      <c r="A5282" s="371">
        <v>5</v>
      </c>
      <c r="B5282" s="371" t="s">
        <v>79</v>
      </c>
      <c r="C5282" s="371">
        <v>2024</v>
      </c>
      <c r="D5282" s="371" t="s">
        <v>125</v>
      </c>
      <c r="E5282" s="371">
        <v>28</v>
      </c>
    </row>
    <row r="5283" spans="1:5">
      <c r="A5283" s="371">
        <v>8</v>
      </c>
      <c r="B5283" s="371" t="s">
        <v>81</v>
      </c>
      <c r="C5283" s="371">
        <v>2024</v>
      </c>
      <c r="D5283" s="371" t="s">
        <v>125</v>
      </c>
      <c r="E5283" s="371">
        <v>1</v>
      </c>
    </row>
    <row r="5284" spans="1:5">
      <c r="A5284" s="371">
        <v>11</v>
      </c>
      <c r="B5284" s="371" t="s">
        <v>82</v>
      </c>
      <c r="C5284" s="371">
        <v>2024</v>
      </c>
      <c r="D5284" s="371" t="s">
        <v>125</v>
      </c>
      <c r="E5284" s="371">
        <v>15</v>
      </c>
    </row>
    <row r="5285" spans="1:5">
      <c r="A5285" s="371">
        <v>13</v>
      </c>
      <c r="B5285" s="371" t="s">
        <v>83</v>
      </c>
      <c r="C5285" s="371">
        <v>2024</v>
      </c>
      <c r="D5285" s="371" t="s">
        <v>125</v>
      </c>
      <c r="E5285" s="371">
        <v>10</v>
      </c>
    </row>
    <row r="5286" spans="1:5">
      <c r="A5286" s="371">
        <v>15</v>
      </c>
      <c r="B5286" s="371" t="s">
        <v>84</v>
      </c>
      <c r="C5286" s="371">
        <v>2024</v>
      </c>
      <c r="D5286" s="371" t="s">
        <v>125</v>
      </c>
      <c r="E5286" s="371">
        <v>12</v>
      </c>
    </row>
    <row r="5287" spans="1:5">
      <c r="A5287" s="371">
        <v>17</v>
      </c>
      <c r="B5287" s="371" t="s">
        <v>85</v>
      </c>
      <c r="C5287" s="371">
        <v>2024</v>
      </c>
      <c r="D5287" s="371" t="s">
        <v>125</v>
      </c>
      <c r="E5287" s="371">
        <v>25</v>
      </c>
    </row>
    <row r="5288" spans="1:5">
      <c r="A5288" s="371">
        <v>18</v>
      </c>
      <c r="B5288" s="371" t="s">
        <v>86</v>
      </c>
      <c r="C5288" s="371">
        <v>2024</v>
      </c>
      <c r="D5288" s="371" t="s">
        <v>125</v>
      </c>
      <c r="E5288" s="371">
        <v>30</v>
      </c>
    </row>
    <row r="5289" spans="1:5">
      <c r="A5289" s="371">
        <v>19</v>
      </c>
      <c r="B5289" s="371" t="s">
        <v>87</v>
      </c>
      <c r="C5289" s="371">
        <v>2024</v>
      </c>
      <c r="D5289" s="371" t="s">
        <v>125</v>
      </c>
      <c r="E5289" s="371">
        <v>11</v>
      </c>
    </row>
    <row r="5290" spans="1:5">
      <c r="A5290" s="371">
        <v>20</v>
      </c>
      <c r="B5290" s="371" t="s">
        <v>88</v>
      </c>
      <c r="C5290" s="371">
        <v>2024</v>
      </c>
      <c r="D5290" s="371" t="s">
        <v>125</v>
      </c>
      <c r="E5290" s="371">
        <v>8</v>
      </c>
    </row>
    <row r="5291" spans="1:5">
      <c r="A5291" s="371">
        <v>23</v>
      </c>
      <c r="B5291" s="371" t="s">
        <v>89</v>
      </c>
      <c r="C5291" s="371">
        <v>2024</v>
      </c>
      <c r="D5291" s="371" t="s">
        <v>125</v>
      </c>
      <c r="E5291" s="371">
        <v>7</v>
      </c>
    </row>
    <row r="5292" spans="1:5">
      <c r="A5292" s="371">
        <v>25</v>
      </c>
      <c r="B5292" s="371" t="s">
        <v>90</v>
      </c>
      <c r="C5292" s="371">
        <v>2024</v>
      </c>
      <c r="D5292" s="371" t="s">
        <v>125</v>
      </c>
      <c r="E5292" s="371">
        <v>16</v>
      </c>
    </row>
    <row r="5293" spans="1:5">
      <c r="A5293" s="371">
        <v>27</v>
      </c>
      <c r="B5293" s="371" t="s">
        <v>91</v>
      </c>
      <c r="C5293" s="371">
        <v>2024</v>
      </c>
      <c r="D5293" s="371" t="s">
        <v>125</v>
      </c>
      <c r="E5293" s="371">
        <v>6</v>
      </c>
    </row>
    <row r="5294" spans="1:5">
      <c r="A5294" s="371">
        <v>41</v>
      </c>
      <c r="B5294" s="371" t="s">
        <v>92</v>
      </c>
      <c r="C5294" s="371">
        <v>2024</v>
      </c>
      <c r="D5294" s="371" t="s">
        <v>125</v>
      </c>
      <c r="E5294" s="371">
        <v>29</v>
      </c>
    </row>
    <row r="5295" spans="1:5">
      <c r="A5295" s="371">
        <v>44</v>
      </c>
      <c r="B5295" s="371" t="s">
        <v>93</v>
      </c>
      <c r="C5295" s="371">
        <v>2024</v>
      </c>
      <c r="D5295" s="371" t="s">
        <v>125</v>
      </c>
      <c r="E5295" s="371">
        <v>9</v>
      </c>
    </row>
    <row r="5296" spans="1:5">
      <c r="A5296" s="371">
        <v>47</v>
      </c>
      <c r="B5296" s="371" t="s">
        <v>94</v>
      </c>
      <c r="C5296" s="371">
        <v>2024</v>
      </c>
      <c r="D5296" s="371" t="s">
        <v>125</v>
      </c>
      <c r="E5296" s="371">
        <v>4</v>
      </c>
    </row>
    <row r="5297" spans="1:5">
      <c r="A5297" s="371">
        <v>50</v>
      </c>
      <c r="B5297" s="371" t="s">
        <v>95</v>
      </c>
      <c r="C5297" s="371">
        <v>2024</v>
      </c>
      <c r="D5297" s="371" t="s">
        <v>125</v>
      </c>
      <c r="E5297" s="371">
        <v>21</v>
      </c>
    </row>
    <row r="5298" spans="1:5">
      <c r="A5298" s="371">
        <v>52</v>
      </c>
      <c r="B5298" s="371" t="s">
        <v>96</v>
      </c>
      <c r="C5298" s="371">
        <v>2024</v>
      </c>
      <c r="D5298" s="371" t="s">
        <v>125</v>
      </c>
      <c r="E5298" s="371">
        <v>13</v>
      </c>
    </row>
    <row r="5299" spans="1:5">
      <c r="A5299" s="371">
        <v>54</v>
      </c>
      <c r="B5299" s="371" t="s">
        <v>97</v>
      </c>
      <c r="C5299" s="371">
        <v>2024</v>
      </c>
      <c r="D5299" s="371" t="s">
        <v>125</v>
      </c>
      <c r="E5299" s="371">
        <v>19</v>
      </c>
    </row>
    <row r="5300" spans="1:5">
      <c r="A5300" s="371">
        <v>63</v>
      </c>
      <c r="B5300" s="371" t="s">
        <v>98</v>
      </c>
      <c r="C5300" s="371">
        <v>2024</v>
      </c>
      <c r="D5300" s="371" t="s">
        <v>125</v>
      </c>
      <c r="E5300" s="371">
        <v>25</v>
      </c>
    </row>
    <row r="5301" spans="1:5">
      <c r="A5301" s="371">
        <v>66</v>
      </c>
      <c r="B5301" s="371" t="s">
        <v>99</v>
      </c>
      <c r="C5301" s="371">
        <v>2024</v>
      </c>
      <c r="D5301" s="371" t="s">
        <v>125</v>
      </c>
      <c r="E5301" s="371">
        <v>22</v>
      </c>
    </row>
    <row r="5302" spans="1:5">
      <c r="A5302" s="371">
        <v>68</v>
      </c>
      <c r="B5302" s="371" t="s">
        <v>100</v>
      </c>
      <c r="C5302" s="371">
        <v>2024</v>
      </c>
      <c r="D5302" s="371" t="s">
        <v>125</v>
      </c>
      <c r="E5302" s="371">
        <v>24</v>
      </c>
    </row>
    <row r="5303" spans="1:5">
      <c r="A5303" s="371">
        <v>70</v>
      </c>
      <c r="B5303" s="371" t="s">
        <v>101</v>
      </c>
      <c r="C5303" s="371">
        <v>2024</v>
      </c>
      <c r="D5303" s="371" t="s">
        <v>125</v>
      </c>
      <c r="E5303" s="371">
        <v>3</v>
      </c>
    </row>
    <row r="5304" spans="1:5">
      <c r="A5304" s="371">
        <v>73</v>
      </c>
      <c r="B5304" s="371" t="s">
        <v>102</v>
      </c>
      <c r="C5304" s="371">
        <v>2024</v>
      </c>
      <c r="D5304" s="371" t="s">
        <v>125</v>
      </c>
      <c r="E5304" s="371">
        <v>23</v>
      </c>
    </row>
    <row r="5305" spans="1:5">
      <c r="A5305" s="371">
        <v>76</v>
      </c>
      <c r="B5305" s="371" t="s">
        <v>103</v>
      </c>
      <c r="C5305" s="371">
        <v>2024</v>
      </c>
      <c r="D5305" s="371" t="s">
        <v>125</v>
      </c>
      <c r="E5305" s="371">
        <v>17</v>
      </c>
    </row>
    <row r="5306" spans="1:5">
      <c r="A5306" s="371">
        <v>81</v>
      </c>
      <c r="B5306" s="371" t="s">
        <v>104</v>
      </c>
      <c r="C5306" s="371">
        <v>2024</v>
      </c>
      <c r="D5306" s="371" t="s">
        <v>125</v>
      </c>
      <c r="E5306" s="371">
        <v>27</v>
      </c>
    </row>
    <row r="5307" spans="1:5">
      <c r="A5307" s="371">
        <v>85</v>
      </c>
      <c r="B5307" s="371" t="s">
        <v>105</v>
      </c>
      <c r="C5307" s="371">
        <v>2024</v>
      </c>
      <c r="D5307" s="371" t="s">
        <v>125</v>
      </c>
      <c r="E5307" s="371">
        <v>30</v>
      </c>
    </row>
    <row r="5308" spans="1:5">
      <c r="A5308" s="371">
        <v>86</v>
      </c>
      <c r="B5308" s="371" t="s">
        <v>106</v>
      </c>
      <c r="C5308" s="371">
        <v>2024</v>
      </c>
      <c r="D5308" s="371" t="s">
        <v>125</v>
      </c>
      <c r="E5308" s="371">
        <v>18</v>
      </c>
    </row>
    <row r="5309" spans="1:5">
      <c r="A5309" s="371">
        <v>88</v>
      </c>
      <c r="B5309" s="371" t="s">
        <v>107</v>
      </c>
      <c r="C5309" s="371">
        <v>2024</v>
      </c>
      <c r="D5309" s="371" t="s">
        <v>125</v>
      </c>
      <c r="E5309" s="371">
        <v>14</v>
      </c>
    </row>
    <row r="5310" spans="1:5">
      <c r="A5310" s="371">
        <v>91</v>
      </c>
      <c r="B5310" s="371" t="s">
        <v>108</v>
      </c>
      <c r="C5310" s="371">
        <v>2024</v>
      </c>
      <c r="D5310" s="371" t="s">
        <v>125</v>
      </c>
      <c r="E5310" s="371">
        <v>33</v>
      </c>
    </row>
    <row r="5311" spans="1:5">
      <c r="A5311" s="371">
        <v>94</v>
      </c>
      <c r="B5311" s="371" t="s">
        <v>109</v>
      </c>
      <c r="C5311" s="371">
        <v>2024</v>
      </c>
      <c r="D5311" s="371" t="s">
        <v>125</v>
      </c>
      <c r="E5311" s="371">
        <v>2</v>
      </c>
    </row>
    <row r="5312" spans="1:5">
      <c r="A5312" s="371">
        <v>95</v>
      </c>
      <c r="B5312" s="371" t="s">
        <v>110</v>
      </c>
      <c r="C5312" s="371">
        <v>2024</v>
      </c>
      <c r="D5312" s="371" t="s">
        <v>125</v>
      </c>
      <c r="E5312" s="371">
        <v>32</v>
      </c>
    </row>
    <row r="5313" spans="1:5">
      <c r="A5313" s="371">
        <v>97</v>
      </c>
      <c r="B5313" s="371" t="s">
        <v>111</v>
      </c>
      <c r="C5313" s="371">
        <v>2024</v>
      </c>
      <c r="D5313" s="371" t="s">
        <v>125</v>
      </c>
      <c r="E5313" s="371">
        <v>20</v>
      </c>
    </row>
    <row r="5314" spans="1:5">
      <c r="A5314" s="371">
        <v>99</v>
      </c>
      <c r="B5314" s="371" t="s">
        <v>112</v>
      </c>
      <c r="C5314" s="371">
        <v>2024</v>
      </c>
      <c r="D5314" s="371" t="s">
        <v>125</v>
      </c>
      <c r="E5314" s="371">
        <v>5</v>
      </c>
    </row>
    <row r="5315" spans="1:5">
      <c r="A5315" s="371">
        <v>5</v>
      </c>
      <c r="B5315" s="371" t="s">
        <v>79</v>
      </c>
      <c r="C5315" s="371">
        <v>2023</v>
      </c>
      <c r="D5315" s="371" t="s">
        <v>125</v>
      </c>
      <c r="E5315" s="371">
        <v>23</v>
      </c>
    </row>
    <row r="5316" spans="1:5">
      <c r="A5316" s="371">
        <v>8</v>
      </c>
      <c r="B5316" s="371" t="s">
        <v>81</v>
      </c>
      <c r="C5316" s="371">
        <v>2023</v>
      </c>
      <c r="D5316" s="371" t="s">
        <v>125</v>
      </c>
      <c r="E5316" s="371">
        <v>2</v>
      </c>
    </row>
    <row r="5317" spans="1:5">
      <c r="A5317" s="371">
        <v>11</v>
      </c>
      <c r="B5317" s="371" t="s">
        <v>82</v>
      </c>
      <c r="C5317" s="371">
        <v>2023</v>
      </c>
      <c r="D5317" s="371" t="s">
        <v>125</v>
      </c>
      <c r="E5317" s="371">
        <v>8</v>
      </c>
    </row>
    <row r="5318" spans="1:5">
      <c r="A5318" s="371">
        <v>13</v>
      </c>
      <c r="B5318" s="371" t="s">
        <v>83</v>
      </c>
      <c r="C5318" s="371">
        <v>2023</v>
      </c>
      <c r="D5318" s="371" t="s">
        <v>125</v>
      </c>
      <c r="E5318" s="371">
        <v>3</v>
      </c>
    </row>
    <row r="5319" spans="1:5">
      <c r="A5319" s="371">
        <v>15</v>
      </c>
      <c r="B5319" s="371" t="s">
        <v>84</v>
      </c>
      <c r="C5319" s="371">
        <v>2023</v>
      </c>
      <c r="D5319" s="371" t="s">
        <v>125</v>
      </c>
      <c r="E5319" s="371">
        <v>5</v>
      </c>
    </row>
    <row r="5320" spans="1:5">
      <c r="A5320" s="371">
        <v>17</v>
      </c>
      <c r="B5320" s="371" t="s">
        <v>85</v>
      </c>
      <c r="C5320" s="371">
        <v>2023</v>
      </c>
      <c r="D5320" s="371" t="s">
        <v>125</v>
      </c>
      <c r="E5320" s="371">
        <v>32</v>
      </c>
    </row>
    <row r="5321" spans="1:5">
      <c r="A5321" s="371">
        <v>18</v>
      </c>
      <c r="B5321" s="371" t="s">
        <v>86</v>
      </c>
      <c r="C5321" s="371">
        <v>2023</v>
      </c>
      <c r="D5321" s="371" t="s">
        <v>125</v>
      </c>
      <c r="E5321" s="371">
        <v>29</v>
      </c>
    </row>
    <row r="5322" spans="1:5">
      <c r="A5322" s="371">
        <v>19</v>
      </c>
      <c r="B5322" s="371" t="s">
        <v>87</v>
      </c>
      <c r="C5322" s="371">
        <v>2023</v>
      </c>
      <c r="D5322" s="371" t="s">
        <v>125</v>
      </c>
      <c r="E5322" s="371">
        <v>6</v>
      </c>
    </row>
    <row r="5323" spans="1:5">
      <c r="A5323" s="371">
        <v>20</v>
      </c>
      <c r="B5323" s="371" t="s">
        <v>88</v>
      </c>
      <c r="C5323" s="371">
        <v>2023</v>
      </c>
      <c r="D5323" s="371" t="s">
        <v>125</v>
      </c>
      <c r="E5323" s="371">
        <v>7</v>
      </c>
    </row>
    <row r="5324" spans="1:5">
      <c r="A5324" s="371">
        <v>23</v>
      </c>
      <c r="B5324" s="371" t="s">
        <v>89</v>
      </c>
      <c r="C5324" s="371">
        <v>2023</v>
      </c>
      <c r="D5324" s="371" t="s">
        <v>125</v>
      </c>
      <c r="E5324" s="371">
        <v>9</v>
      </c>
    </row>
    <row r="5325" spans="1:5">
      <c r="A5325" s="371">
        <v>25</v>
      </c>
      <c r="B5325" s="371" t="s">
        <v>90</v>
      </c>
      <c r="C5325" s="371">
        <v>2023</v>
      </c>
      <c r="D5325" s="371" t="s">
        <v>125</v>
      </c>
      <c r="E5325" s="371">
        <v>12</v>
      </c>
    </row>
    <row r="5326" spans="1:5">
      <c r="A5326" s="371">
        <v>27</v>
      </c>
      <c r="B5326" s="371" t="s">
        <v>91</v>
      </c>
      <c r="C5326" s="371">
        <v>2023</v>
      </c>
      <c r="D5326" s="371" t="s">
        <v>125</v>
      </c>
      <c r="E5326" s="371">
        <v>10</v>
      </c>
    </row>
    <row r="5327" spans="1:5">
      <c r="A5327" s="371">
        <v>41</v>
      </c>
      <c r="B5327" s="371" t="s">
        <v>92</v>
      </c>
      <c r="C5327" s="371">
        <v>2023</v>
      </c>
      <c r="D5327" s="371" t="s">
        <v>125</v>
      </c>
      <c r="E5327" s="371">
        <v>29</v>
      </c>
    </row>
    <row r="5328" spans="1:5">
      <c r="A5328" s="371">
        <v>44</v>
      </c>
      <c r="B5328" s="371" t="s">
        <v>93</v>
      </c>
      <c r="C5328" s="371">
        <v>2023</v>
      </c>
      <c r="D5328" s="371" t="s">
        <v>125</v>
      </c>
      <c r="E5328" s="371">
        <v>16</v>
      </c>
    </row>
    <row r="5329" spans="1:5">
      <c r="A5329" s="371">
        <v>47</v>
      </c>
      <c r="B5329" s="371" t="s">
        <v>94</v>
      </c>
      <c r="C5329" s="371">
        <v>2023</v>
      </c>
      <c r="D5329" s="371" t="s">
        <v>125</v>
      </c>
      <c r="E5329" s="371">
        <v>4</v>
      </c>
    </row>
    <row r="5330" spans="1:5">
      <c r="A5330" s="371">
        <v>50</v>
      </c>
      <c r="B5330" s="371" t="s">
        <v>95</v>
      </c>
      <c r="C5330" s="371">
        <v>2023</v>
      </c>
      <c r="D5330" s="371" t="s">
        <v>125</v>
      </c>
      <c r="E5330" s="371">
        <v>28</v>
      </c>
    </row>
    <row r="5331" spans="1:5">
      <c r="A5331" s="371">
        <v>52</v>
      </c>
      <c r="B5331" s="371" t="s">
        <v>96</v>
      </c>
      <c r="C5331" s="371">
        <v>2023</v>
      </c>
      <c r="D5331" s="371" t="s">
        <v>125</v>
      </c>
      <c r="E5331" s="371">
        <v>22</v>
      </c>
    </row>
    <row r="5332" spans="1:5">
      <c r="A5332" s="371">
        <v>54</v>
      </c>
      <c r="B5332" s="371" t="s">
        <v>97</v>
      </c>
      <c r="C5332" s="371">
        <v>2023</v>
      </c>
      <c r="D5332" s="371" t="s">
        <v>125</v>
      </c>
      <c r="E5332" s="371">
        <v>20</v>
      </c>
    </row>
    <row r="5333" spans="1:5">
      <c r="A5333" s="371">
        <v>63</v>
      </c>
      <c r="B5333" s="371" t="s">
        <v>98</v>
      </c>
      <c r="C5333" s="371">
        <v>2023</v>
      </c>
      <c r="D5333" s="371" t="s">
        <v>125</v>
      </c>
      <c r="E5333" s="371">
        <v>11</v>
      </c>
    </row>
    <row r="5334" spans="1:5">
      <c r="A5334" s="371">
        <v>66</v>
      </c>
      <c r="B5334" s="371" t="s">
        <v>99</v>
      </c>
      <c r="C5334" s="371">
        <v>2023</v>
      </c>
      <c r="D5334" s="371" t="s">
        <v>125</v>
      </c>
      <c r="E5334" s="371">
        <v>19</v>
      </c>
    </row>
    <row r="5335" spans="1:5">
      <c r="A5335" s="371">
        <v>68</v>
      </c>
      <c r="B5335" s="371" t="s">
        <v>100</v>
      </c>
      <c r="C5335" s="371">
        <v>2023</v>
      </c>
      <c r="D5335" s="371" t="s">
        <v>125</v>
      </c>
      <c r="E5335" s="371">
        <v>20</v>
      </c>
    </row>
    <row r="5336" spans="1:5">
      <c r="A5336" s="371">
        <v>70</v>
      </c>
      <c r="B5336" s="371" t="s">
        <v>101</v>
      </c>
      <c r="C5336" s="371">
        <v>2023</v>
      </c>
      <c r="D5336" s="371" t="s">
        <v>125</v>
      </c>
      <c r="E5336" s="371">
        <v>1</v>
      </c>
    </row>
    <row r="5337" spans="1:5">
      <c r="A5337" s="371">
        <v>73</v>
      </c>
      <c r="B5337" s="371" t="s">
        <v>102</v>
      </c>
      <c r="C5337" s="371">
        <v>2023</v>
      </c>
      <c r="D5337" s="371" t="s">
        <v>125</v>
      </c>
      <c r="E5337" s="371">
        <v>24</v>
      </c>
    </row>
    <row r="5338" spans="1:5">
      <c r="A5338" s="371">
        <v>76</v>
      </c>
      <c r="B5338" s="371" t="s">
        <v>103</v>
      </c>
      <c r="C5338" s="371">
        <v>2023</v>
      </c>
      <c r="D5338" s="371" t="s">
        <v>125</v>
      </c>
      <c r="E5338" s="371">
        <v>27</v>
      </c>
    </row>
    <row r="5339" spans="1:5">
      <c r="A5339" s="371">
        <v>81</v>
      </c>
      <c r="B5339" s="371" t="s">
        <v>104</v>
      </c>
      <c r="C5339" s="371">
        <v>2023</v>
      </c>
      <c r="D5339" s="371" t="s">
        <v>125</v>
      </c>
      <c r="E5339" s="371">
        <v>29</v>
      </c>
    </row>
    <row r="5340" spans="1:5">
      <c r="A5340" s="371">
        <v>85</v>
      </c>
      <c r="B5340" s="371" t="s">
        <v>105</v>
      </c>
      <c r="C5340" s="371">
        <v>2023</v>
      </c>
      <c r="D5340" s="371" t="s">
        <v>125</v>
      </c>
      <c r="E5340" s="371">
        <v>26</v>
      </c>
    </row>
    <row r="5341" spans="1:5">
      <c r="A5341" s="371">
        <v>86</v>
      </c>
      <c r="B5341" s="371" t="s">
        <v>106</v>
      </c>
      <c r="C5341" s="371">
        <v>2023</v>
      </c>
      <c r="D5341" s="371" t="s">
        <v>125</v>
      </c>
      <c r="E5341" s="371">
        <v>14</v>
      </c>
    </row>
    <row r="5342" spans="1:5">
      <c r="A5342" s="371">
        <v>88</v>
      </c>
      <c r="B5342" s="371" t="s">
        <v>107</v>
      </c>
      <c r="C5342" s="371">
        <v>2023</v>
      </c>
      <c r="D5342" s="371" t="s">
        <v>125</v>
      </c>
      <c r="E5342" s="371">
        <v>18</v>
      </c>
    </row>
    <row r="5343" spans="1:5">
      <c r="A5343" s="371">
        <v>91</v>
      </c>
      <c r="B5343" s="371" t="s">
        <v>108</v>
      </c>
      <c r="C5343" s="371">
        <v>2023</v>
      </c>
      <c r="D5343" s="371" t="s">
        <v>125</v>
      </c>
      <c r="E5343" s="371">
        <v>33</v>
      </c>
    </row>
    <row r="5344" spans="1:5">
      <c r="A5344" s="371">
        <v>94</v>
      </c>
      <c r="B5344" s="371" t="s">
        <v>109</v>
      </c>
      <c r="C5344" s="371">
        <v>2023</v>
      </c>
      <c r="D5344" s="371" t="s">
        <v>125</v>
      </c>
      <c r="E5344" s="371">
        <v>12</v>
      </c>
    </row>
    <row r="5345" spans="1:5">
      <c r="A5345" s="371">
        <v>95</v>
      </c>
      <c r="B5345" s="371" t="s">
        <v>110</v>
      </c>
      <c r="C5345" s="371">
        <v>2023</v>
      </c>
      <c r="D5345" s="371" t="s">
        <v>125</v>
      </c>
      <c r="E5345" s="371">
        <v>15</v>
      </c>
    </row>
    <row r="5346" spans="1:5">
      <c r="A5346" s="371">
        <v>97</v>
      </c>
      <c r="B5346" s="371" t="s">
        <v>111</v>
      </c>
      <c r="C5346" s="371">
        <v>2023</v>
      </c>
      <c r="D5346" s="371" t="s">
        <v>125</v>
      </c>
      <c r="E5346" s="371">
        <v>25</v>
      </c>
    </row>
    <row r="5347" spans="1:5">
      <c r="A5347" s="371">
        <v>99</v>
      </c>
      <c r="B5347" s="371" t="s">
        <v>112</v>
      </c>
      <c r="C5347" s="371">
        <v>2023</v>
      </c>
      <c r="D5347" s="371" t="s">
        <v>125</v>
      </c>
      <c r="E5347" s="371">
        <v>16</v>
      </c>
    </row>
    <row r="5348" spans="1:5">
      <c r="A5348" s="371">
        <v>5</v>
      </c>
      <c r="B5348" s="371" t="s">
        <v>79</v>
      </c>
      <c r="C5348" s="371">
        <v>2024</v>
      </c>
      <c r="D5348" s="371" t="s">
        <v>126</v>
      </c>
      <c r="E5348" s="371">
        <v>20</v>
      </c>
    </row>
    <row r="5349" spans="1:5">
      <c r="A5349" s="371">
        <v>8</v>
      </c>
      <c r="B5349" s="371" t="s">
        <v>81</v>
      </c>
      <c r="C5349" s="371">
        <v>2024</v>
      </c>
      <c r="D5349" s="371" t="s">
        <v>126</v>
      </c>
      <c r="E5349" s="371">
        <v>22</v>
      </c>
    </row>
    <row r="5350" spans="1:5">
      <c r="A5350" s="371">
        <v>11</v>
      </c>
      <c r="B5350" s="371" t="s">
        <v>82</v>
      </c>
      <c r="C5350" s="371">
        <v>2024</v>
      </c>
      <c r="D5350" s="371" t="s">
        <v>126</v>
      </c>
      <c r="E5350" s="371">
        <v>18</v>
      </c>
    </row>
    <row r="5351" spans="1:5">
      <c r="A5351" s="371">
        <v>13</v>
      </c>
      <c r="B5351" s="371" t="s">
        <v>83</v>
      </c>
      <c r="C5351" s="371">
        <v>2024</v>
      </c>
      <c r="D5351" s="371" t="s">
        <v>126</v>
      </c>
      <c r="E5351" s="371">
        <v>12</v>
      </c>
    </row>
    <row r="5352" spans="1:5">
      <c r="A5352" s="371">
        <v>15</v>
      </c>
      <c r="B5352" s="371" t="s">
        <v>84</v>
      </c>
      <c r="C5352" s="371">
        <v>2024</v>
      </c>
      <c r="D5352" s="371" t="s">
        <v>126</v>
      </c>
      <c r="E5352" s="371">
        <v>7</v>
      </c>
    </row>
    <row r="5353" spans="1:5">
      <c r="A5353" s="371">
        <v>17</v>
      </c>
      <c r="B5353" s="371" t="s">
        <v>85</v>
      </c>
      <c r="C5353" s="371">
        <v>2024</v>
      </c>
      <c r="D5353" s="371" t="s">
        <v>126</v>
      </c>
      <c r="E5353" s="371">
        <v>2</v>
      </c>
    </row>
    <row r="5354" spans="1:5">
      <c r="A5354" s="371">
        <v>18</v>
      </c>
      <c r="B5354" s="371" t="s">
        <v>86</v>
      </c>
      <c r="C5354" s="371">
        <v>2024</v>
      </c>
      <c r="D5354" s="371" t="s">
        <v>126</v>
      </c>
      <c r="E5354" s="371">
        <v>28</v>
      </c>
    </row>
    <row r="5355" spans="1:5">
      <c r="A5355" s="371">
        <v>19</v>
      </c>
      <c r="B5355" s="371" t="s">
        <v>87</v>
      </c>
      <c r="C5355" s="371">
        <v>2024</v>
      </c>
      <c r="D5355" s="371" t="s">
        <v>126</v>
      </c>
      <c r="E5355" s="371">
        <v>6</v>
      </c>
    </row>
    <row r="5356" spans="1:5">
      <c r="A5356" s="371">
        <v>20</v>
      </c>
      <c r="B5356" s="371" t="s">
        <v>88</v>
      </c>
      <c r="C5356" s="371">
        <v>2024</v>
      </c>
      <c r="D5356" s="371" t="s">
        <v>126</v>
      </c>
      <c r="E5356" s="371">
        <v>30</v>
      </c>
    </row>
    <row r="5357" spans="1:5">
      <c r="A5357" s="371">
        <v>23</v>
      </c>
      <c r="B5357" s="371" t="s">
        <v>89</v>
      </c>
      <c r="C5357" s="371">
        <v>2024</v>
      </c>
      <c r="D5357" s="371" t="s">
        <v>126</v>
      </c>
      <c r="E5357" s="371">
        <v>28</v>
      </c>
    </row>
    <row r="5358" spans="1:5">
      <c r="A5358" s="371">
        <v>25</v>
      </c>
      <c r="B5358" s="371" t="s">
        <v>90</v>
      </c>
      <c r="C5358" s="371">
        <v>2024</v>
      </c>
      <c r="D5358" s="371" t="s">
        <v>126</v>
      </c>
      <c r="E5358" s="371">
        <v>5</v>
      </c>
    </row>
    <row r="5359" spans="1:5">
      <c r="A5359" s="371">
        <v>27</v>
      </c>
      <c r="B5359" s="371" t="s">
        <v>91</v>
      </c>
      <c r="C5359" s="371">
        <v>2024</v>
      </c>
      <c r="D5359" s="371" t="s">
        <v>126</v>
      </c>
      <c r="E5359" s="371">
        <v>24</v>
      </c>
    </row>
    <row r="5360" spans="1:5">
      <c r="A5360" s="371">
        <v>41</v>
      </c>
      <c r="B5360" s="371" t="s">
        <v>92</v>
      </c>
      <c r="C5360" s="371">
        <v>2024</v>
      </c>
      <c r="D5360" s="371" t="s">
        <v>126</v>
      </c>
      <c r="E5360" s="371">
        <v>11</v>
      </c>
    </row>
    <row r="5361" spans="1:5">
      <c r="A5361" s="371">
        <v>44</v>
      </c>
      <c r="B5361" s="371" t="s">
        <v>93</v>
      </c>
      <c r="C5361" s="371">
        <v>2024</v>
      </c>
      <c r="D5361" s="371" t="s">
        <v>126</v>
      </c>
      <c r="E5361" s="371">
        <v>17</v>
      </c>
    </row>
    <row r="5362" spans="1:5">
      <c r="A5362" s="371">
        <v>47</v>
      </c>
      <c r="B5362" s="371" t="s">
        <v>94</v>
      </c>
      <c r="C5362" s="371">
        <v>2024</v>
      </c>
      <c r="D5362" s="371" t="s">
        <v>126</v>
      </c>
      <c r="E5362" s="371">
        <v>26</v>
      </c>
    </row>
    <row r="5363" spans="1:5">
      <c r="A5363" s="371">
        <v>50</v>
      </c>
      <c r="B5363" s="371" t="s">
        <v>95</v>
      </c>
      <c r="C5363" s="371">
        <v>2024</v>
      </c>
      <c r="D5363" s="371" t="s">
        <v>126</v>
      </c>
      <c r="E5363" s="371">
        <v>4</v>
      </c>
    </row>
    <row r="5364" spans="1:5">
      <c r="A5364" s="371">
        <v>52</v>
      </c>
      <c r="B5364" s="371" t="s">
        <v>96</v>
      </c>
      <c r="C5364" s="371">
        <v>2024</v>
      </c>
      <c r="D5364" s="371" t="s">
        <v>126</v>
      </c>
      <c r="E5364" s="371">
        <v>21</v>
      </c>
    </row>
    <row r="5365" spans="1:5">
      <c r="A5365" s="371">
        <v>54</v>
      </c>
      <c r="B5365" s="371" t="s">
        <v>97</v>
      </c>
      <c r="C5365" s="371">
        <v>2024</v>
      </c>
      <c r="D5365" s="371" t="s">
        <v>126</v>
      </c>
      <c r="E5365" s="371">
        <v>9</v>
      </c>
    </row>
    <row r="5366" spans="1:5">
      <c r="A5366" s="371">
        <v>63</v>
      </c>
      <c r="B5366" s="371" t="s">
        <v>98</v>
      </c>
      <c r="C5366" s="371">
        <v>2024</v>
      </c>
      <c r="D5366" s="371" t="s">
        <v>126</v>
      </c>
      <c r="E5366" s="371">
        <v>8</v>
      </c>
    </row>
    <row r="5367" spans="1:5">
      <c r="A5367" s="371">
        <v>66</v>
      </c>
      <c r="B5367" s="371" t="s">
        <v>99</v>
      </c>
      <c r="C5367" s="371">
        <v>2024</v>
      </c>
      <c r="D5367" s="371" t="s">
        <v>126</v>
      </c>
      <c r="E5367" s="371">
        <v>10</v>
      </c>
    </row>
    <row r="5368" spans="1:5">
      <c r="A5368" s="371">
        <v>68</v>
      </c>
      <c r="B5368" s="371" t="s">
        <v>100</v>
      </c>
      <c r="C5368" s="371">
        <v>2024</v>
      </c>
      <c r="D5368" s="371" t="s">
        <v>126</v>
      </c>
      <c r="E5368" s="371">
        <v>13</v>
      </c>
    </row>
    <row r="5369" spans="1:5">
      <c r="A5369" s="371">
        <v>70</v>
      </c>
      <c r="B5369" s="371" t="s">
        <v>101</v>
      </c>
      <c r="C5369" s="371">
        <v>2024</v>
      </c>
      <c r="D5369" s="371" t="s">
        <v>126</v>
      </c>
      <c r="E5369" s="371">
        <v>18</v>
      </c>
    </row>
    <row r="5370" spans="1:5">
      <c r="A5370" s="371">
        <v>73</v>
      </c>
      <c r="B5370" s="371" t="s">
        <v>102</v>
      </c>
      <c r="C5370" s="371">
        <v>2024</v>
      </c>
      <c r="D5370" s="371" t="s">
        <v>126</v>
      </c>
      <c r="E5370" s="371">
        <v>15</v>
      </c>
    </row>
    <row r="5371" spans="1:5">
      <c r="A5371" s="371">
        <v>76</v>
      </c>
      <c r="B5371" s="371" t="s">
        <v>103</v>
      </c>
      <c r="C5371" s="371">
        <v>2024</v>
      </c>
      <c r="D5371" s="371" t="s">
        <v>126</v>
      </c>
      <c r="E5371" s="371">
        <v>25</v>
      </c>
    </row>
    <row r="5372" spans="1:5">
      <c r="A5372" s="371">
        <v>81</v>
      </c>
      <c r="B5372" s="371" t="s">
        <v>104</v>
      </c>
      <c r="C5372" s="371">
        <v>2024</v>
      </c>
      <c r="D5372" s="371" t="s">
        <v>126</v>
      </c>
      <c r="E5372" s="371">
        <v>3</v>
      </c>
    </row>
    <row r="5373" spans="1:5">
      <c r="A5373" s="371">
        <v>85</v>
      </c>
      <c r="B5373" s="371" t="s">
        <v>105</v>
      </c>
      <c r="C5373" s="371">
        <v>2024</v>
      </c>
      <c r="D5373" s="371" t="s">
        <v>126</v>
      </c>
      <c r="E5373" s="371">
        <v>23</v>
      </c>
    </row>
    <row r="5374" spans="1:5">
      <c r="A5374" s="371">
        <v>86</v>
      </c>
      <c r="B5374" s="371" t="s">
        <v>106</v>
      </c>
      <c r="C5374" s="371">
        <v>2024</v>
      </c>
      <c r="D5374" s="371" t="s">
        <v>126</v>
      </c>
      <c r="E5374" s="371">
        <v>16</v>
      </c>
    </row>
    <row r="5375" spans="1:5">
      <c r="A5375" s="371">
        <v>88</v>
      </c>
      <c r="B5375" s="371" t="s">
        <v>107</v>
      </c>
      <c r="C5375" s="371">
        <v>2024</v>
      </c>
      <c r="D5375" s="371" t="s">
        <v>126</v>
      </c>
      <c r="E5375" s="371">
        <v>30</v>
      </c>
    </row>
    <row r="5376" spans="1:5">
      <c r="A5376" s="371">
        <v>91</v>
      </c>
      <c r="B5376" s="371" t="s">
        <v>108</v>
      </c>
      <c r="C5376" s="371">
        <v>2024</v>
      </c>
      <c r="D5376" s="371" t="s">
        <v>126</v>
      </c>
      <c r="E5376" s="371">
        <v>14</v>
      </c>
    </row>
    <row r="5377" spans="1:5">
      <c r="A5377" s="371">
        <v>94</v>
      </c>
      <c r="B5377" s="371" t="s">
        <v>109</v>
      </c>
      <c r="C5377" s="371">
        <v>2024</v>
      </c>
      <c r="D5377" s="371" t="s">
        <v>126</v>
      </c>
      <c r="E5377" s="371">
        <v>32</v>
      </c>
    </row>
    <row r="5378" spans="1:5">
      <c r="A5378" s="371">
        <v>95</v>
      </c>
      <c r="B5378" s="371" t="s">
        <v>110</v>
      </c>
      <c r="C5378" s="371">
        <v>2024</v>
      </c>
      <c r="D5378" s="371" t="s">
        <v>126</v>
      </c>
      <c r="E5378" s="371">
        <v>1</v>
      </c>
    </row>
    <row r="5379" spans="1:5">
      <c r="A5379" s="371">
        <v>97</v>
      </c>
      <c r="B5379" s="371" t="s">
        <v>111</v>
      </c>
      <c r="C5379" s="371">
        <v>2024</v>
      </c>
      <c r="D5379" s="371" t="s">
        <v>126</v>
      </c>
      <c r="E5379" s="371">
        <v>27</v>
      </c>
    </row>
    <row r="5380" spans="1:5">
      <c r="A5380" s="371">
        <v>99</v>
      </c>
      <c r="B5380" s="371" t="s">
        <v>112</v>
      </c>
      <c r="C5380" s="371">
        <v>2024</v>
      </c>
      <c r="D5380" s="371" t="s">
        <v>126</v>
      </c>
      <c r="E5380" s="371">
        <v>33</v>
      </c>
    </row>
    <row r="5381" spans="1:5">
      <c r="A5381" s="371">
        <v>5</v>
      </c>
      <c r="B5381" s="371" t="s">
        <v>79</v>
      </c>
      <c r="C5381" s="371">
        <v>2023</v>
      </c>
      <c r="D5381" s="371" t="s">
        <v>126</v>
      </c>
      <c r="E5381" s="371">
        <v>24</v>
      </c>
    </row>
    <row r="5382" spans="1:5">
      <c r="A5382" s="371">
        <v>8</v>
      </c>
      <c r="B5382" s="371" t="s">
        <v>81</v>
      </c>
      <c r="C5382" s="371">
        <v>2023</v>
      </c>
      <c r="D5382" s="371" t="s">
        <v>126</v>
      </c>
      <c r="E5382" s="371">
        <v>5</v>
      </c>
    </row>
    <row r="5383" spans="1:5">
      <c r="A5383" s="371">
        <v>11</v>
      </c>
      <c r="B5383" s="371" t="s">
        <v>82</v>
      </c>
      <c r="C5383" s="371">
        <v>2023</v>
      </c>
      <c r="D5383" s="371" t="s">
        <v>126</v>
      </c>
      <c r="E5383" s="371">
        <v>22</v>
      </c>
    </row>
    <row r="5384" spans="1:5">
      <c r="A5384" s="371">
        <v>13</v>
      </c>
      <c r="B5384" s="371" t="s">
        <v>83</v>
      </c>
      <c r="C5384" s="371">
        <v>2023</v>
      </c>
      <c r="D5384" s="371" t="s">
        <v>126</v>
      </c>
      <c r="E5384" s="371">
        <v>29</v>
      </c>
    </row>
    <row r="5385" spans="1:5">
      <c r="A5385" s="371">
        <v>15</v>
      </c>
      <c r="B5385" s="371" t="s">
        <v>84</v>
      </c>
      <c r="C5385" s="371">
        <v>2023</v>
      </c>
      <c r="D5385" s="371" t="s">
        <v>126</v>
      </c>
      <c r="E5385" s="371">
        <v>7</v>
      </c>
    </row>
    <row r="5386" spans="1:5">
      <c r="A5386" s="371">
        <v>17</v>
      </c>
      <c r="B5386" s="371" t="s">
        <v>85</v>
      </c>
      <c r="C5386" s="371">
        <v>2023</v>
      </c>
      <c r="D5386" s="371" t="s">
        <v>126</v>
      </c>
      <c r="E5386" s="371">
        <v>2</v>
      </c>
    </row>
    <row r="5387" spans="1:5">
      <c r="A5387" s="371">
        <v>18</v>
      </c>
      <c r="B5387" s="371" t="s">
        <v>86</v>
      </c>
      <c r="C5387" s="371">
        <v>2023</v>
      </c>
      <c r="D5387" s="371" t="s">
        <v>126</v>
      </c>
      <c r="E5387" s="371">
        <v>26</v>
      </c>
    </row>
    <row r="5388" spans="1:5">
      <c r="A5388" s="371">
        <v>19</v>
      </c>
      <c r="B5388" s="371" t="s">
        <v>87</v>
      </c>
      <c r="C5388" s="371">
        <v>2023</v>
      </c>
      <c r="D5388" s="371" t="s">
        <v>126</v>
      </c>
      <c r="E5388" s="371">
        <v>3</v>
      </c>
    </row>
    <row r="5389" spans="1:5">
      <c r="A5389" s="371">
        <v>20</v>
      </c>
      <c r="B5389" s="371" t="s">
        <v>88</v>
      </c>
      <c r="C5389" s="371">
        <v>2023</v>
      </c>
      <c r="D5389" s="371" t="s">
        <v>126</v>
      </c>
      <c r="E5389" s="371">
        <v>32</v>
      </c>
    </row>
    <row r="5390" spans="1:5">
      <c r="A5390" s="371">
        <v>23</v>
      </c>
      <c r="B5390" s="371" t="s">
        <v>89</v>
      </c>
      <c r="C5390" s="371">
        <v>2023</v>
      </c>
      <c r="D5390" s="371" t="s">
        <v>126</v>
      </c>
      <c r="E5390" s="371">
        <v>6</v>
      </c>
    </row>
    <row r="5391" spans="1:5">
      <c r="A5391" s="371">
        <v>25</v>
      </c>
      <c r="B5391" s="371" t="s">
        <v>90</v>
      </c>
      <c r="C5391" s="371">
        <v>2023</v>
      </c>
      <c r="D5391" s="371" t="s">
        <v>126</v>
      </c>
      <c r="E5391" s="371">
        <v>8</v>
      </c>
    </row>
    <row r="5392" spans="1:5">
      <c r="A5392" s="371">
        <v>27</v>
      </c>
      <c r="B5392" s="371" t="s">
        <v>91</v>
      </c>
      <c r="C5392" s="371">
        <v>2023</v>
      </c>
      <c r="D5392" s="371" t="s">
        <v>126</v>
      </c>
      <c r="E5392" s="371">
        <v>27</v>
      </c>
    </row>
    <row r="5393" spans="1:5">
      <c r="A5393" s="371">
        <v>41</v>
      </c>
      <c r="B5393" s="371" t="s">
        <v>92</v>
      </c>
      <c r="C5393" s="371">
        <v>2023</v>
      </c>
      <c r="D5393" s="371" t="s">
        <v>126</v>
      </c>
      <c r="E5393" s="371">
        <v>21</v>
      </c>
    </row>
    <row r="5394" spans="1:5">
      <c r="A5394" s="371">
        <v>44</v>
      </c>
      <c r="B5394" s="371" t="s">
        <v>93</v>
      </c>
      <c r="C5394" s="371">
        <v>2023</v>
      </c>
      <c r="D5394" s="371" t="s">
        <v>126</v>
      </c>
      <c r="E5394" s="371">
        <v>23</v>
      </c>
    </row>
    <row r="5395" spans="1:5">
      <c r="A5395" s="371">
        <v>47</v>
      </c>
      <c r="B5395" s="371" t="s">
        <v>94</v>
      </c>
      <c r="C5395" s="371">
        <v>2023</v>
      </c>
      <c r="D5395" s="371" t="s">
        <v>126</v>
      </c>
      <c r="E5395" s="371">
        <v>15</v>
      </c>
    </row>
    <row r="5396" spans="1:5">
      <c r="A5396" s="371">
        <v>50</v>
      </c>
      <c r="B5396" s="371" t="s">
        <v>95</v>
      </c>
      <c r="C5396" s="371">
        <v>2023</v>
      </c>
      <c r="D5396" s="371" t="s">
        <v>126</v>
      </c>
      <c r="E5396" s="371">
        <v>14</v>
      </c>
    </row>
    <row r="5397" spans="1:5">
      <c r="A5397" s="371">
        <v>52</v>
      </c>
      <c r="B5397" s="371" t="s">
        <v>96</v>
      </c>
      <c r="C5397" s="371">
        <v>2023</v>
      </c>
      <c r="D5397" s="371" t="s">
        <v>126</v>
      </c>
      <c r="E5397" s="371">
        <v>10</v>
      </c>
    </row>
    <row r="5398" spans="1:5">
      <c r="A5398" s="371">
        <v>54</v>
      </c>
      <c r="B5398" s="371" t="s">
        <v>97</v>
      </c>
      <c r="C5398" s="371">
        <v>2023</v>
      </c>
      <c r="D5398" s="371" t="s">
        <v>126</v>
      </c>
      <c r="E5398" s="371">
        <v>30</v>
      </c>
    </row>
    <row r="5399" spans="1:5">
      <c r="A5399" s="371">
        <v>63</v>
      </c>
      <c r="B5399" s="371" t="s">
        <v>98</v>
      </c>
      <c r="C5399" s="371">
        <v>2023</v>
      </c>
      <c r="D5399" s="371" t="s">
        <v>126</v>
      </c>
      <c r="E5399" s="371">
        <v>3</v>
      </c>
    </row>
    <row r="5400" spans="1:5">
      <c r="A5400" s="371">
        <v>66</v>
      </c>
      <c r="B5400" s="371" t="s">
        <v>99</v>
      </c>
      <c r="C5400" s="371">
        <v>2023</v>
      </c>
      <c r="D5400" s="371" t="s">
        <v>126</v>
      </c>
      <c r="E5400" s="371">
        <v>20</v>
      </c>
    </row>
    <row r="5401" spans="1:5">
      <c r="A5401" s="371">
        <v>68</v>
      </c>
      <c r="B5401" s="371" t="s">
        <v>100</v>
      </c>
      <c r="C5401" s="371">
        <v>2023</v>
      </c>
      <c r="D5401" s="371" t="s">
        <v>126</v>
      </c>
      <c r="E5401" s="371">
        <v>16</v>
      </c>
    </row>
    <row r="5402" spans="1:5">
      <c r="A5402" s="371">
        <v>70</v>
      </c>
      <c r="B5402" s="371" t="s">
        <v>101</v>
      </c>
      <c r="C5402" s="371">
        <v>2023</v>
      </c>
      <c r="D5402" s="371" t="s">
        <v>126</v>
      </c>
      <c r="E5402" s="371">
        <v>12</v>
      </c>
    </row>
    <row r="5403" spans="1:5">
      <c r="A5403" s="371">
        <v>73</v>
      </c>
      <c r="B5403" s="371" t="s">
        <v>102</v>
      </c>
      <c r="C5403" s="371">
        <v>2023</v>
      </c>
      <c r="D5403" s="371" t="s">
        <v>126</v>
      </c>
      <c r="E5403" s="371">
        <v>13</v>
      </c>
    </row>
    <row r="5404" spans="1:5">
      <c r="A5404" s="371">
        <v>76</v>
      </c>
      <c r="B5404" s="371" t="s">
        <v>103</v>
      </c>
      <c r="C5404" s="371">
        <v>2023</v>
      </c>
      <c r="D5404" s="371" t="s">
        <v>126</v>
      </c>
      <c r="E5404" s="371">
        <v>18</v>
      </c>
    </row>
    <row r="5405" spans="1:5">
      <c r="A5405" s="371">
        <v>81</v>
      </c>
      <c r="B5405" s="371" t="s">
        <v>104</v>
      </c>
      <c r="C5405" s="371">
        <v>2023</v>
      </c>
      <c r="D5405" s="371" t="s">
        <v>126</v>
      </c>
      <c r="E5405" s="371">
        <v>1</v>
      </c>
    </row>
    <row r="5406" spans="1:5">
      <c r="A5406" s="371">
        <v>85</v>
      </c>
      <c r="B5406" s="371" t="s">
        <v>105</v>
      </c>
      <c r="C5406" s="371">
        <v>2023</v>
      </c>
      <c r="D5406" s="371" t="s">
        <v>126</v>
      </c>
      <c r="E5406" s="371">
        <v>31</v>
      </c>
    </row>
    <row r="5407" spans="1:5">
      <c r="A5407" s="371">
        <v>86</v>
      </c>
      <c r="B5407" s="371" t="s">
        <v>106</v>
      </c>
      <c r="C5407" s="371">
        <v>2023</v>
      </c>
      <c r="D5407" s="371" t="s">
        <v>126</v>
      </c>
      <c r="E5407" s="371">
        <v>19</v>
      </c>
    </row>
    <row r="5408" spans="1:5">
      <c r="A5408" s="371">
        <v>88</v>
      </c>
      <c r="B5408" s="371" t="s">
        <v>107</v>
      </c>
      <c r="C5408" s="371">
        <v>2023</v>
      </c>
      <c r="D5408" s="371" t="s">
        <v>126</v>
      </c>
      <c r="E5408" s="371">
        <v>16</v>
      </c>
    </row>
    <row r="5409" spans="1:5">
      <c r="A5409" s="371">
        <v>91</v>
      </c>
      <c r="B5409" s="371" t="s">
        <v>108</v>
      </c>
      <c r="C5409" s="371">
        <v>2023</v>
      </c>
      <c r="D5409" s="371" t="s">
        <v>126</v>
      </c>
      <c r="E5409" s="371">
        <v>9</v>
      </c>
    </row>
    <row r="5410" spans="1:5">
      <c r="A5410" s="371">
        <v>94</v>
      </c>
      <c r="B5410" s="371" t="s">
        <v>109</v>
      </c>
      <c r="C5410" s="371">
        <v>2023</v>
      </c>
      <c r="D5410" s="371" t="s">
        <v>126</v>
      </c>
      <c r="E5410" s="371">
        <v>33</v>
      </c>
    </row>
    <row r="5411" spans="1:5">
      <c r="A5411" s="371">
        <v>95</v>
      </c>
      <c r="B5411" s="371" t="s">
        <v>110</v>
      </c>
      <c r="C5411" s="371">
        <v>2023</v>
      </c>
      <c r="D5411" s="371" t="s">
        <v>126</v>
      </c>
      <c r="E5411" s="371">
        <v>25</v>
      </c>
    </row>
    <row r="5412" spans="1:5">
      <c r="A5412" s="371">
        <v>97</v>
      </c>
      <c r="B5412" s="371" t="s">
        <v>111</v>
      </c>
      <c r="C5412" s="371">
        <v>2023</v>
      </c>
      <c r="D5412" s="371" t="s">
        <v>126</v>
      </c>
      <c r="E5412" s="371">
        <v>11</v>
      </c>
    </row>
    <row r="5413" spans="1:5">
      <c r="A5413" s="371">
        <v>99</v>
      </c>
      <c r="B5413" s="371" t="s">
        <v>112</v>
      </c>
      <c r="C5413" s="371">
        <v>2023</v>
      </c>
      <c r="D5413" s="371" t="s">
        <v>126</v>
      </c>
      <c r="E5413" s="371">
        <v>28</v>
      </c>
    </row>
    <row r="5414" spans="1:5">
      <c r="A5414" s="371">
        <v>5</v>
      </c>
      <c r="B5414" s="371" t="s">
        <v>79</v>
      </c>
      <c r="C5414" s="371">
        <v>2024</v>
      </c>
      <c r="D5414" s="371" t="s">
        <v>127</v>
      </c>
      <c r="E5414" s="371">
        <v>9</v>
      </c>
    </row>
    <row r="5415" spans="1:5">
      <c r="A5415" s="371">
        <v>8</v>
      </c>
      <c r="B5415" s="371" t="s">
        <v>81</v>
      </c>
      <c r="C5415" s="371">
        <v>2024</v>
      </c>
      <c r="D5415" s="371" t="s">
        <v>127</v>
      </c>
      <c r="E5415" s="371">
        <v>21</v>
      </c>
    </row>
    <row r="5416" spans="1:5">
      <c r="A5416" s="371">
        <v>11</v>
      </c>
      <c r="B5416" s="371" t="s">
        <v>82</v>
      </c>
      <c r="C5416" s="371">
        <v>2024</v>
      </c>
      <c r="D5416" s="371" t="s">
        <v>127</v>
      </c>
      <c r="E5416" s="371">
        <v>2</v>
      </c>
    </row>
    <row r="5417" spans="1:5">
      <c r="A5417" s="371">
        <v>13</v>
      </c>
      <c r="B5417" s="371" t="s">
        <v>83</v>
      </c>
      <c r="C5417" s="371">
        <v>2024</v>
      </c>
      <c r="D5417" s="371" t="s">
        <v>127</v>
      </c>
      <c r="E5417" s="371">
        <v>28</v>
      </c>
    </row>
    <row r="5418" spans="1:5">
      <c r="A5418" s="371">
        <v>15</v>
      </c>
      <c r="B5418" s="371" t="s">
        <v>84</v>
      </c>
      <c r="C5418" s="371">
        <v>2024</v>
      </c>
      <c r="D5418" s="371" t="s">
        <v>127</v>
      </c>
      <c r="E5418" s="371">
        <v>19</v>
      </c>
    </row>
    <row r="5419" spans="1:5">
      <c r="A5419" s="371">
        <v>17</v>
      </c>
      <c r="B5419" s="371" t="s">
        <v>85</v>
      </c>
      <c r="C5419" s="371">
        <v>2024</v>
      </c>
      <c r="D5419" s="371" t="s">
        <v>127</v>
      </c>
      <c r="E5419" s="371">
        <v>18</v>
      </c>
    </row>
    <row r="5420" spans="1:5">
      <c r="A5420" s="371">
        <v>18</v>
      </c>
      <c r="B5420" s="371" t="s">
        <v>86</v>
      </c>
      <c r="C5420" s="371">
        <v>2024</v>
      </c>
      <c r="D5420" s="371" t="s">
        <v>127</v>
      </c>
      <c r="E5420" s="371">
        <v>33</v>
      </c>
    </row>
    <row r="5421" spans="1:5">
      <c r="A5421" s="371">
        <v>19</v>
      </c>
      <c r="B5421" s="371" t="s">
        <v>87</v>
      </c>
      <c r="C5421" s="371">
        <v>2024</v>
      </c>
      <c r="D5421" s="371" t="s">
        <v>127</v>
      </c>
      <c r="E5421" s="371">
        <v>30</v>
      </c>
    </row>
    <row r="5422" spans="1:5">
      <c r="A5422" s="371">
        <v>20</v>
      </c>
      <c r="B5422" s="371" t="s">
        <v>88</v>
      </c>
      <c r="C5422" s="371">
        <v>2024</v>
      </c>
      <c r="D5422" s="371" t="s">
        <v>127</v>
      </c>
      <c r="E5422" s="371">
        <v>29</v>
      </c>
    </row>
    <row r="5423" spans="1:5">
      <c r="A5423" s="371">
        <v>23</v>
      </c>
      <c r="B5423" s="371" t="s">
        <v>89</v>
      </c>
      <c r="C5423" s="371">
        <v>2024</v>
      </c>
      <c r="D5423" s="371" t="s">
        <v>127</v>
      </c>
      <c r="E5423" s="371">
        <v>25</v>
      </c>
    </row>
    <row r="5424" spans="1:5">
      <c r="A5424" s="371">
        <v>25</v>
      </c>
      <c r="B5424" s="371" t="s">
        <v>90</v>
      </c>
      <c r="C5424" s="371">
        <v>2024</v>
      </c>
      <c r="D5424" s="371" t="s">
        <v>127</v>
      </c>
      <c r="E5424" s="371">
        <v>5</v>
      </c>
    </row>
    <row r="5425" spans="1:5">
      <c r="A5425" s="371">
        <v>27</v>
      </c>
      <c r="B5425" s="371" t="s">
        <v>91</v>
      </c>
      <c r="C5425" s="371">
        <v>2024</v>
      </c>
      <c r="D5425" s="371" t="s">
        <v>127</v>
      </c>
      <c r="E5425" s="371">
        <v>24</v>
      </c>
    </row>
    <row r="5426" spans="1:5">
      <c r="A5426" s="371">
        <v>41</v>
      </c>
      <c r="B5426" s="371" t="s">
        <v>92</v>
      </c>
      <c r="C5426" s="371">
        <v>2024</v>
      </c>
      <c r="D5426" s="371" t="s">
        <v>127</v>
      </c>
      <c r="E5426" s="371">
        <v>27</v>
      </c>
    </row>
    <row r="5427" spans="1:5">
      <c r="A5427" s="371">
        <v>44</v>
      </c>
      <c r="B5427" s="371" t="s">
        <v>93</v>
      </c>
      <c r="C5427" s="371">
        <v>2024</v>
      </c>
      <c r="D5427" s="371" t="s">
        <v>127</v>
      </c>
      <c r="E5427" s="371">
        <v>11</v>
      </c>
    </row>
    <row r="5428" spans="1:5">
      <c r="A5428" s="371">
        <v>47</v>
      </c>
      <c r="B5428" s="371" t="s">
        <v>94</v>
      </c>
      <c r="C5428" s="371">
        <v>2024</v>
      </c>
      <c r="D5428" s="371" t="s">
        <v>127</v>
      </c>
      <c r="E5428" s="371">
        <v>31</v>
      </c>
    </row>
    <row r="5429" spans="1:5">
      <c r="A5429" s="371">
        <v>50</v>
      </c>
      <c r="B5429" s="371" t="s">
        <v>95</v>
      </c>
      <c r="C5429" s="371">
        <v>2024</v>
      </c>
      <c r="D5429" s="371" t="s">
        <v>127</v>
      </c>
      <c r="E5429" s="371">
        <v>15</v>
      </c>
    </row>
    <row r="5430" spans="1:5">
      <c r="A5430" s="371">
        <v>52</v>
      </c>
      <c r="B5430" s="371" t="s">
        <v>96</v>
      </c>
      <c r="C5430" s="371">
        <v>2024</v>
      </c>
      <c r="D5430" s="371" t="s">
        <v>127</v>
      </c>
      <c r="E5430" s="371">
        <v>23</v>
      </c>
    </row>
    <row r="5431" spans="1:5">
      <c r="A5431" s="371">
        <v>54</v>
      </c>
      <c r="B5431" s="371" t="s">
        <v>97</v>
      </c>
      <c r="C5431" s="371">
        <v>2024</v>
      </c>
      <c r="D5431" s="371" t="s">
        <v>127</v>
      </c>
      <c r="E5431" s="371">
        <v>22</v>
      </c>
    </row>
    <row r="5432" spans="1:5">
      <c r="A5432" s="371">
        <v>63</v>
      </c>
      <c r="B5432" s="371" t="s">
        <v>98</v>
      </c>
      <c r="C5432" s="371">
        <v>2024</v>
      </c>
      <c r="D5432" s="371" t="s">
        <v>127</v>
      </c>
      <c r="E5432" s="371">
        <v>17</v>
      </c>
    </row>
    <row r="5433" spans="1:5">
      <c r="A5433" s="371">
        <v>66</v>
      </c>
      <c r="B5433" s="371" t="s">
        <v>99</v>
      </c>
      <c r="C5433" s="371">
        <v>2024</v>
      </c>
      <c r="D5433" s="371" t="s">
        <v>127</v>
      </c>
      <c r="E5433" s="371">
        <v>16</v>
      </c>
    </row>
    <row r="5434" spans="1:5">
      <c r="A5434" s="371">
        <v>68</v>
      </c>
      <c r="B5434" s="371" t="s">
        <v>100</v>
      </c>
      <c r="C5434" s="371">
        <v>2024</v>
      </c>
      <c r="D5434" s="371" t="s">
        <v>127</v>
      </c>
      <c r="E5434" s="371">
        <v>13</v>
      </c>
    </row>
    <row r="5435" spans="1:5">
      <c r="A5435" s="371">
        <v>70</v>
      </c>
      <c r="B5435" s="371" t="s">
        <v>101</v>
      </c>
      <c r="C5435" s="371">
        <v>2024</v>
      </c>
      <c r="D5435" s="371" t="s">
        <v>127</v>
      </c>
      <c r="E5435" s="371">
        <v>32</v>
      </c>
    </row>
    <row r="5436" spans="1:5">
      <c r="A5436" s="371">
        <v>73</v>
      </c>
      <c r="B5436" s="371" t="s">
        <v>102</v>
      </c>
      <c r="C5436" s="371">
        <v>2024</v>
      </c>
      <c r="D5436" s="371" t="s">
        <v>127</v>
      </c>
      <c r="E5436" s="371">
        <v>26</v>
      </c>
    </row>
    <row r="5437" spans="1:5">
      <c r="A5437" s="371">
        <v>76</v>
      </c>
      <c r="B5437" s="371" t="s">
        <v>103</v>
      </c>
      <c r="C5437" s="371">
        <v>2024</v>
      </c>
      <c r="D5437" s="371" t="s">
        <v>127</v>
      </c>
      <c r="E5437" s="371">
        <v>10</v>
      </c>
    </row>
    <row r="5438" spans="1:5">
      <c r="A5438" s="371">
        <v>81</v>
      </c>
      <c r="B5438" s="371" t="s">
        <v>104</v>
      </c>
      <c r="C5438" s="371">
        <v>2024</v>
      </c>
      <c r="D5438" s="371" t="s">
        <v>127</v>
      </c>
      <c r="E5438" s="371">
        <v>8</v>
      </c>
    </row>
    <row r="5439" spans="1:5">
      <c r="A5439" s="371">
        <v>85</v>
      </c>
      <c r="B5439" s="371" t="s">
        <v>105</v>
      </c>
      <c r="C5439" s="371">
        <v>2024</v>
      </c>
      <c r="D5439" s="371" t="s">
        <v>127</v>
      </c>
      <c r="E5439" s="371">
        <v>7</v>
      </c>
    </row>
    <row r="5440" spans="1:5">
      <c r="A5440" s="371">
        <v>86</v>
      </c>
      <c r="B5440" s="371" t="s">
        <v>106</v>
      </c>
      <c r="C5440" s="371">
        <v>2024</v>
      </c>
      <c r="D5440" s="371" t="s">
        <v>127</v>
      </c>
      <c r="E5440" s="371">
        <v>14</v>
      </c>
    </row>
    <row r="5441" spans="1:5">
      <c r="A5441" s="371">
        <v>88</v>
      </c>
      <c r="B5441" s="371" t="s">
        <v>107</v>
      </c>
      <c r="C5441" s="371">
        <v>2024</v>
      </c>
      <c r="D5441" s="371" t="s">
        <v>127</v>
      </c>
      <c r="E5441" s="371">
        <v>3</v>
      </c>
    </row>
    <row r="5442" spans="1:5">
      <c r="A5442" s="371">
        <v>91</v>
      </c>
      <c r="B5442" s="371" t="s">
        <v>108</v>
      </c>
      <c r="C5442" s="371">
        <v>2024</v>
      </c>
      <c r="D5442" s="371" t="s">
        <v>127</v>
      </c>
      <c r="E5442" s="371">
        <v>6</v>
      </c>
    </row>
    <row r="5443" spans="1:5">
      <c r="A5443" s="371">
        <v>94</v>
      </c>
      <c r="B5443" s="371" t="s">
        <v>109</v>
      </c>
      <c r="C5443" s="371">
        <v>2024</v>
      </c>
      <c r="D5443" s="371" t="s">
        <v>127</v>
      </c>
      <c r="E5443" s="371">
        <v>20</v>
      </c>
    </row>
    <row r="5444" spans="1:5">
      <c r="A5444" s="371">
        <v>95</v>
      </c>
      <c r="B5444" s="371" t="s">
        <v>110</v>
      </c>
      <c r="C5444" s="371">
        <v>2024</v>
      </c>
      <c r="D5444" s="371" t="s">
        <v>127</v>
      </c>
      <c r="E5444" s="371">
        <v>4</v>
      </c>
    </row>
    <row r="5445" spans="1:5">
      <c r="A5445" s="371">
        <v>97</v>
      </c>
      <c r="B5445" s="371" t="s">
        <v>111</v>
      </c>
      <c r="C5445" s="371">
        <v>2024</v>
      </c>
      <c r="D5445" s="371" t="s">
        <v>127</v>
      </c>
      <c r="E5445" s="371">
        <v>1</v>
      </c>
    </row>
    <row r="5446" spans="1:5">
      <c r="A5446" s="371">
        <v>99</v>
      </c>
      <c r="B5446" s="371" t="s">
        <v>112</v>
      </c>
      <c r="C5446" s="371">
        <v>2024</v>
      </c>
      <c r="D5446" s="371" t="s">
        <v>127</v>
      </c>
      <c r="E5446" s="371">
        <v>12</v>
      </c>
    </row>
    <row r="5447" spans="1:5">
      <c r="A5447" s="371">
        <v>5</v>
      </c>
      <c r="B5447" s="371" t="s">
        <v>79</v>
      </c>
      <c r="C5447" s="371">
        <v>2023</v>
      </c>
      <c r="D5447" s="371" t="s">
        <v>127</v>
      </c>
      <c r="E5447" s="371">
        <v>12</v>
      </c>
    </row>
    <row r="5448" spans="1:5">
      <c r="A5448" s="371">
        <v>8</v>
      </c>
      <c r="B5448" s="371" t="s">
        <v>81</v>
      </c>
      <c r="C5448" s="371">
        <v>2023</v>
      </c>
      <c r="D5448" s="371" t="s">
        <v>127</v>
      </c>
      <c r="E5448" s="371">
        <v>22</v>
      </c>
    </row>
    <row r="5449" spans="1:5">
      <c r="A5449" s="371">
        <v>11</v>
      </c>
      <c r="B5449" s="371" t="s">
        <v>82</v>
      </c>
      <c r="C5449" s="371">
        <v>2023</v>
      </c>
      <c r="D5449" s="371" t="s">
        <v>127</v>
      </c>
      <c r="E5449" s="371">
        <v>2</v>
      </c>
    </row>
    <row r="5450" spans="1:5">
      <c r="A5450" s="371">
        <v>13</v>
      </c>
      <c r="B5450" s="371" t="s">
        <v>83</v>
      </c>
      <c r="C5450" s="371">
        <v>2023</v>
      </c>
      <c r="D5450" s="371" t="s">
        <v>127</v>
      </c>
      <c r="E5450" s="371">
        <v>28</v>
      </c>
    </row>
    <row r="5451" spans="1:5">
      <c r="A5451" s="371">
        <v>15</v>
      </c>
      <c r="B5451" s="371" t="s">
        <v>84</v>
      </c>
      <c r="C5451" s="371">
        <v>2023</v>
      </c>
      <c r="D5451" s="371" t="s">
        <v>127</v>
      </c>
      <c r="E5451" s="371">
        <v>18</v>
      </c>
    </row>
    <row r="5452" spans="1:5">
      <c r="A5452" s="371">
        <v>17</v>
      </c>
      <c r="B5452" s="371" t="s">
        <v>85</v>
      </c>
      <c r="C5452" s="371">
        <v>2023</v>
      </c>
      <c r="D5452" s="371" t="s">
        <v>127</v>
      </c>
      <c r="E5452" s="371">
        <v>23</v>
      </c>
    </row>
    <row r="5453" spans="1:5">
      <c r="A5453" s="371">
        <v>18</v>
      </c>
      <c r="B5453" s="371" t="s">
        <v>86</v>
      </c>
      <c r="C5453" s="371">
        <v>2023</v>
      </c>
      <c r="D5453" s="371" t="s">
        <v>127</v>
      </c>
      <c r="E5453" s="371">
        <v>26</v>
      </c>
    </row>
    <row r="5454" spans="1:5">
      <c r="A5454" s="371">
        <v>19</v>
      </c>
      <c r="B5454" s="371" t="s">
        <v>87</v>
      </c>
      <c r="C5454" s="371">
        <v>2023</v>
      </c>
      <c r="D5454" s="371" t="s">
        <v>127</v>
      </c>
      <c r="E5454" s="371">
        <v>29</v>
      </c>
    </row>
    <row r="5455" spans="1:5">
      <c r="A5455" s="371">
        <v>20</v>
      </c>
      <c r="B5455" s="371" t="s">
        <v>88</v>
      </c>
      <c r="C5455" s="371">
        <v>2023</v>
      </c>
      <c r="D5455" s="371" t="s">
        <v>127</v>
      </c>
      <c r="E5455" s="371">
        <v>32</v>
      </c>
    </row>
    <row r="5456" spans="1:5">
      <c r="A5456" s="371">
        <v>23</v>
      </c>
      <c r="B5456" s="371" t="s">
        <v>89</v>
      </c>
      <c r="C5456" s="371">
        <v>2023</v>
      </c>
      <c r="D5456" s="371" t="s">
        <v>127</v>
      </c>
      <c r="E5456" s="371">
        <v>27</v>
      </c>
    </row>
    <row r="5457" spans="1:5">
      <c r="A5457" s="371">
        <v>25</v>
      </c>
      <c r="B5457" s="371" t="s">
        <v>90</v>
      </c>
      <c r="C5457" s="371">
        <v>2023</v>
      </c>
      <c r="D5457" s="371" t="s">
        <v>127</v>
      </c>
      <c r="E5457" s="371">
        <v>7</v>
      </c>
    </row>
    <row r="5458" spans="1:5">
      <c r="A5458" s="371">
        <v>27</v>
      </c>
      <c r="B5458" s="371" t="s">
        <v>91</v>
      </c>
      <c r="C5458" s="371">
        <v>2023</v>
      </c>
      <c r="D5458" s="371" t="s">
        <v>127</v>
      </c>
      <c r="E5458" s="371">
        <v>21</v>
      </c>
    </row>
    <row r="5459" spans="1:5">
      <c r="A5459" s="371">
        <v>41</v>
      </c>
      <c r="B5459" s="371" t="s">
        <v>92</v>
      </c>
      <c r="C5459" s="371">
        <v>2023</v>
      </c>
      <c r="D5459" s="371" t="s">
        <v>127</v>
      </c>
      <c r="E5459" s="371">
        <v>30</v>
      </c>
    </row>
    <row r="5460" spans="1:5">
      <c r="A5460" s="371">
        <v>44</v>
      </c>
      <c r="B5460" s="371" t="s">
        <v>93</v>
      </c>
      <c r="C5460" s="371">
        <v>2023</v>
      </c>
      <c r="D5460" s="371" t="s">
        <v>127</v>
      </c>
      <c r="E5460" s="371">
        <v>16</v>
      </c>
    </row>
    <row r="5461" spans="1:5">
      <c r="A5461" s="371">
        <v>47</v>
      </c>
      <c r="B5461" s="371" t="s">
        <v>94</v>
      </c>
      <c r="C5461" s="371">
        <v>2023</v>
      </c>
      <c r="D5461" s="371" t="s">
        <v>127</v>
      </c>
      <c r="E5461" s="371">
        <v>31</v>
      </c>
    </row>
    <row r="5462" spans="1:5">
      <c r="A5462" s="371">
        <v>50</v>
      </c>
      <c r="B5462" s="371" t="s">
        <v>95</v>
      </c>
      <c r="C5462" s="371">
        <v>2023</v>
      </c>
      <c r="D5462" s="371" t="s">
        <v>127</v>
      </c>
      <c r="E5462" s="371">
        <v>15</v>
      </c>
    </row>
    <row r="5463" spans="1:5">
      <c r="A5463" s="371">
        <v>52</v>
      </c>
      <c r="B5463" s="371" t="s">
        <v>96</v>
      </c>
      <c r="C5463" s="371">
        <v>2023</v>
      </c>
      <c r="D5463" s="371" t="s">
        <v>127</v>
      </c>
      <c r="E5463" s="371">
        <v>20</v>
      </c>
    </row>
    <row r="5464" spans="1:5">
      <c r="A5464" s="371">
        <v>54</v>
      </c>
      <c r="B5464" s="371" t="s">
        <v>97</v>
      </c>
      <c r="C5464" s="371">
        <v>2023</v>
      </c>
      <c r="D5464" s="371" t="s">
        <v>127</v>
      </c>
      <c r="E5464" s="371">
        <v>24</v>
      </c>
    </row>
    <row r="5465" spans="1:5">
      <c r="A5465" s="371">
        <v>63</v>
      </c>
      <c r="B5465" s="371" t="s">
        <v>98</v>
      </c>
      <c r="C5465" s="371">
        <v>2023</v>
      </c>
      <c r="D5465" s="371" t="s">
        <v>127</v>
      </c>
      <c r="E5465" s="371">
        <v>16</v>
      </c>
    </row>
    <row r="5466" spans="1:5">
      <c r="A5466" s="371">
        <v>66</v>
      </c>
      <c r="B5466" s="371" t="s">
        <v>99</v>
      </c>
      <c r="C5466" s="371">
        <v>2023</v>
      </c>
      <c r="D5466" s="371" t="s">
        <v>127</v>
      </c>
      <c r="E5466" s="371">
        <v>19</v>
      </c>
    </row>
    <row r="5467" spans="1:5">
      <c r="A5467" s="371">
        <v>68</v>
      </c>
      <c r="B5467" s="371" t="s">
        <v>100</v>
      </c>
      <c r="C5467" s="371">
        <v>2023</v>
      </c>
      <c r="D5467" s="371" t="s">
        <v>127</v>
      </c>
      <c r="E5467" s="371">
        <v>11</v>
      </c>
    </row>
    <row r="5468" spans="1:5">
      <c r="A5468" s="371">
        <v>70</v>
      </c>
      <c r="B5468" s="371" t="s">
        <v>101</v>
      </c>
      <c r="C5468" s="371">
        <v>2023</v>
      </c>
      <c r="D5468" s="371" t="s">
        <v>127</v>
      </c>
      <c r="E5468" s="371">
        <v>33</v>
      </c>
    </row>
    <row r="5469" spans="1:5">
      <c r="A5469" s="371">
        <v>73</v>
      </c>
      <c r="B5469" s="371" t="s">
        <v>102</v>
      </c>
      <c r="C5469" s="371">
        <v>2023</v>
      </c>
      <c r="D5469" s="371" t="s">
        <v>127</v>
      </c>
      <c r="E5469" s="371">
        <v>25</v>
      </c>
    </row>
    <row r="5470" spans="1:5">
      <c r="A5470" s="371">
        <v>76</v>
      </c>
      <c r="B5470" s="371" t="s">
        <v>103</v>
      </c>
      <c r="C5470" s="371">
        <v>2023</v>
      </c>
      <c r="D5470" s="371" t="s">
        <v>127</v>
      </c>
      <c r="E5470" s="371">
        <v>10</v>
      </c>
    </row>
    <row r="5471" spans="1:5">
      <c r="A5471" s="371">
        <v>81</v>
      </c>
      <c r="B5471" s="371" t="s">
        <v>104</v>
      </c>
      <c r="C5471" s="371">
        <v>2023</v>
      </c>
      <c r="D5471" s="371" t="s">
        <v>127</v>
      </c>
      <c r="E5471" s="371">
        <v>4</v>
      </c>
    </row>
    <row r="5472" spans="1:5">
      <c r="A5472" s="371">
        <v>85</v>
      </c>
      <c r="B5472" s="371" t="s">
        <v>105</v>
      </c>
      <c r="C5472" s="371">
        <v>2023</v>
      </c>
      <c r="D5472" s="371" t="s">
        <v>127</v>
      </c>
      <c r="E5472" s="371">
        <v>9</v>
      </c>
    </row>
    <row r="5473" spans="1:5">
      <c r="A5473" s="371">
        <v>86</v>
      </c>
      <c r="B5473" s="371" t="s">
        <v>106</v>
      </c>
      <c r="C5473" s="371">
        <v>2023</v>
      </c>
      <c r="D5473" s="371" t="s">
        <v>127</v>
      </c>
      <c r="E5473" s="371">
        <v>14</v>
      </c>
    </row>
    <row r="5474" spans="1:5">
      <c r="A5474" s="371">
        <v>88</v>
      </c>
      <c r="B5474" s="371" t="s">
        <v>107</v>
      </c>
      <c r="C5474" s="371">
        <v>2023</v>
      </c>
      <c r="D5474" s="371" t="s">
        <v>127</v>
      </c>
      <c r="E5474" s="371">
        <v>3</v>
      </c>
    </row>
    <row r="5475" spans="1:5">
      <c r="A5475" s="371">
        <v>91</v>
      </c>
      <c r="B5475" s="371" t="s">
        <v>108</v>
      </c>
      <c r="C5475" s="371">
        <v>2023</v>
      </c>
      <c r="D5475" s="371" t="s">
        <v>127</v>
      </c>
      <c r="E5475" s="371">
        <v>6</v>
      </c>
    </row>
    <row r="5476" spans="1:5">
      <c r="A5476" s="371">
        <v>94</v>
      </c>
      <c r="B5476" s="371" t="s">
        <v>109</v>
      </c>
      <c r="C5476" s="371">
        <v>2023</v>
      </c>
      <c r="D5476" s="371" t="s">
        <v>127</v>
      </c>
      <c r="E5476" s="371">
        <v>8</v>
      </c>
    </row>
    <row r="5477" spans="1:5">
      <c r="A5477" s="371">
        <v>95</v>
      </c>
      <c r="B5477" s="371" t="s">
        <v>110</v>
      </c>
      <c r="C5477" s="371">
        <v>2023</v>
      </c>
      <c r="D5477" s="371" t="s">
        <v>127</v>
      </c>
      <c r="E5477" s="371">
        <v>5</v>
      </c>
    </row>
    <row r="5478" spans="1:5">
      <c r="A5478" s="371">
        <v>97</v>
      </c>
      <c r="B5478" s="371" t="s">
        <v>111</v>
      </c>
      <c r="C5478" s="371">
        <v>2023</v>
      </c>
      <c r="D5478" s="371" t="s">
        <v>127</v>
      </c>
      <c r="E5478" s="371">
        <v>1</v>
      </c>
    </row>
    <row r="5479" spans="1:5">
      <c r="A5479" s="371">
        <v>99</v>
      </c>
      <c r="B5479" s="371" t="s">
        <v>112</v>
      </c>
      <c r="C5479" s="371">
        <v>2023</v>
      </c>
      <c r="D5479" s="371" t="s">
        <v>127</v>
      </c>
      <c r="E5479" s="371">
        <v>13</v>
      </c>
    </row>
    <row r="5480" spans="1:5">
      <c r="A5480" s="371">
        <v>5</v>
      </c>
      <c r="B5480" s="371" t="s">
        <v>79</v>
      </c>
      <c r="C5480" s="371">
        <v>2024</v>
      </c>
      <c r="D5480" s="371" t="s">
        <v>128</v>
      </c>
      <c r="E5480" s="371">
        <v>26</v>
      </c>
    </row>
    <row r="5481" spans="1:5">
      <c r="A5481" s="371">
        <v>8</v>
      </c>
      <c r="B5481" s="371" t="s">
        <v>81</v>
      </c>
      <c r="C5481" s="371">
        <v>2024</v>
      </c>
      <c r="D5481" s="371" t="s">
        <v>128</v>
      </c>
      <c r="E5481" s="371">
        <v>27</v>
      </c>
    </row>
    <row r="5482" spans="1:5">
      <c r="A5482" s="371">
        <v>11</v>
      </c>
      <c r="B5482" s="371" t="s">
        <v>82</v>
      </c>
      <c r="C5482" s="371">
        <v>2024</v>
      </c>
      <c r="D5482" s="371" t="s">
        <v>128</v>
      </c>
      <c r="E5482" s="371">
        <v>6</v>
      </c>
    </row>
    <row r="5483" spans="1:5">
      <c r="A5483" s="371">
        <v>13</v>
      </c>
      <c r="B5483" s="371" t="s">
        <v>83</v>
      </c>
      <c r="C5483" s="371">
        <v>2024</v>
      </c>
      <c r="D5483" s="371" t="s">
        <v>128</v>
      </c>
      <c r="E5483" s="371">
        <v>28</v>
      </c>
    </row>
    <row r="5484" spans="1:5">
      <c r="A5484" s="371">
        <v>15</v>
      </c>
      <c r="B5484" s="371" t="s">
        <v>84</v>
      </c>
      <c r="C5484" s="371">
        <v>2024</v>
      </c>
      <c r="D5484" s="371" t="s">
        <v>128</v>
      </c>
      <c r="E5484" s="371">
        <v>14</v>
      </c>
    </row>
    <row r="5485" spans="1:5">
      <c r="A5485" s="371">
        <v>17</v>
      </c>
      <c r="B5485" s="371" t="s">
        <v>85</v>
      </c>
      <c r="C5485" s="371">
        <v>2024</v>
      </c>
      <c r="D5485" s="371" t="s">
        <v>128</v>
      </c>
      <c r="E5485" s="371">
        <v>11</v>
      </c>
    </row>
    <row r="5486" spans="1:5">
      <c r="A5486" s="371">
        <v>18</v>
      </c>
      <c r="B5486" s="371" t="s">
        <v>86</v>
      </c>
      <c r="C5486" s="371">
        <v>2024</v>
      </c>
      <c r="D5486" s="371" t="s">
        <v>128</v>
      </c>
      <c r="E5486" s="371">
        <v>22</v>
      </c>
    </row>
    <row r="5487" spans="1:5">
      <c r="A5487" s="371">
        <v>19</v>
      </c>
      <c r="B5487" s="371" t="s">
        <v>87</v>
      </c>
      <c r="C5487" s="371">
        <v>2024</v>
      </c>
      <c r="D5487" s="371" t="s">
        <v>128</v>
      </c>
      <c r="E5487" s="371">
        <v>23</v>
      </c>
    </row>
    <row r="5488" spans="1:5">
      <c r="A5488" s="371">
        <v>20</v>
      </c>
      <c r="B5488" s="371" t="s">
        <v>88</v>
      </c>
      <c r="C5488" s="371">
        <v>2024</v>
      </c>
      <c r="D5488" s="371" t="s">
        <v>128</v>
      </c>
      <c r="E5488" s="371">
        <v>33</v>
      </c>
    </row>
    <row r="5489" spans="1:5">
      <c r="A5489" s="371">
        <v>23</v>
      </c>
      <c r="B5489" s="371" t="s">
        <v>89</v>
      </c>
      <c r="C5489" s="371">
        <v>2024</v>
      </c>
      <c r="D5489" s="371" t="s">
        <v>128</v>
      </c>
      <c r="E5489" s="371">
        <v>12</v>
      </c>
    </row>
    <row r="5490" spans="1:5">
      <c r="A5490" s="371">
        <v>25</v>
      </c>
      <c r="B5490" s="371" t="s">
        <v>90</v>
      </c>
      <c r="C5490" s="371">
        <v>2024</v>
      </c>
      <c r="D5490" s="371" t="s">
        <v>128</v>
      </c>
      <c r="E5490" s="371">
        <v>17</v>
      </c>
    </row>
    <row r="5491" spans="1:5">
      <c r="A5491" s="371">
        <v>27</v>
      </c>
      <c r="B5491" s="371" t="s">
        <v>91</v>
      </c>
      <c r="C5491" s="371">
        <v>2024</v>
      </c>
      <c r="D5491" s="371" t="s">
        <v>128</v>
      </c>
      <c r="E5491" s="371">
        <v>25</v>
      </c>
    </row>
    <row r="5492" spans="1:5">
      <c r="A5492" s="371">
        <v>41</v>
      </c>
      <c r="B5492" s="371" t="s">
        <v>92</v>
      </c>
      <c r="C5492" s="371">
        <v>2024</v>
      </c>
      <c r="D5492" s="371" t="s">
        <v>128</v>
      </c>
      <c r="E5492" s="371">
        <v>19</v>
      </c>
    </row>
    <row r="5493" spans="1:5">
      <c r="A5493" s="371">
        <v>44</v>
      </c>
      <c r="B5493" s="371" t="s">
        <v>93</v>
      </c>
      <c r="C5493" s="371">
        <v>2024</v>
      </c>
      <c r="D5493" s="371" t="s">
        <v>128</v>
      </c>
      <c r="E5493" s="371">
        <v>32</v>
      </c>
    </row>
    <row r="5494" spans="1:5">
      <c r="A5494" s="371">
        <v>47</v>
      </c>
      <c r="B5494" s="371" t="s">
        <v>94</v>
      </c>
      <c r="C5494" s="371">
        <v>2024</v>
      </c>
      <c r="D5494" s="371" t="s">
        <v>128</v>
      </c>
      <c r="E5494" s="371">
        <v>29</v>
      </c>
    </row>
    <row r="5495" spans="1:5">
      <c r="A5495" s="371">
        <v>50</v>
      </c>
      <c r="B5495" s="371" t="s">
        <v>95</v>
      </c>
      <c r="C5495" s="371">
        <v>2024</v>
      </c>
      <c r="D5495" s="371" t="s">
        <v>128</v>
      </c>
      <c r="E5495" s="371">
        <v>20</v>
      </c>
    </row>
    <row r="5496" spans="1:5">
      <c r="A5496" s="371">
        <v>52</v>
      </c>
      <c r="B5496" s="371" t="s">
        <v>96</v>
      </c>
      <c r="C5496" s="371">
        <v>2024</v>
      </c>
      <c r="D5496" s="371" t="s">
        <v>128</v>
      </c>
      <c r="E5496" s="371">
        <v>31</v>
      </c>
    </row>
    <row r="5497" spans="1:5">
      <c r="A5497" s="371">
        <v>54</v>
      </c>
      <c r="B5497" s="371" t="s">
        <v>97</v>
      </c>
      <c r="C5497" s="371">
        <v>2024</v>
      </c>
      <c r="D5497" s="371" t="s">
        <v>128</v>
      </c>
      <c r="E5497" s="371">
        <v>8</v>
      </c>
    </row>
    <row r="5498" spans="1:5">
      <c r="A5498" s="371">
        <v>63</v>
      </c>
      <c r="B5498" s="371" t="s">
        <v>98</v>
      </c>
      <c r="C5498" s="371">
        <v>2024</v>
      </c>
      <c r="D5498" s="371" t="s">
        <v>128</v>
      </c>
      <c r="E5498" s="371">
        <v>2</v>
      </c>
    </row>
    <row r="5499" spans="1:5">
      <c r="A5499" s="371">
        <v>66</v>
      </c>
      <c r="B5499" s="371" t="s">
        <v>99</v>
      </c>
      <c r="C5499" s="371">
        <v>2024</v>
      </c>
      <c r="D5499" s="371" t="s">
        <v>128</v>
      </c>
      <c r="E5499" s="371">
        <v>8</v>
      </c>
    </row>
    <row r="5500" spans="1:5">
      <c r="A5500" s="371">
        <v>68</v>
      </c>
      <c r="B5500" s="371" t="s">
        <v>100</v>
      </c>
      <c r="C5500" s="371">
        <v>2024</v>
      </c>
      <c r="D5500" s="371" t="s">
        <v>128</v>
      </c>
      <c r="E5500" s="371">
        <v>15</v>
      </c>
    </row>
    <row r="5501" spans="1:5">
      <c r="A5501" s="371">
        <v>70</v>
      </c>
      <c r="B5501" s="371" t="s">
        <v>101</v>
      </c>
      <c r="C5501" s="371">
        <v>2024</v>
      </c>
      <c r="D5501" s="371" t="s">
        <v>128</v>
      </c>
      <c r="E5501" s="371">
        <v>1</v>
      </c>
    </row>
    <row r="5502" spans="1:5">
      <c r="A5502" s="371">
        <v>73</v>
      </c>
      <c r="B5502" s="371" t="s">
        <v>102</v>
      </c>
      <c r="C5502" s="371">
        <v>2024</v>
      </c>
      <c r="D5502" s="371" t="s">
        <v>128</v>
      </c>
      <c r="E5502" s="371">
        <v>7</v>
      </c>
    </row>
    <row r="5503" spans="1:5">
      <c r="A5503" s="371">
        <v>76</v>
      </c>
      <c r="B5503" s="371" t="s">
        <v>103</v>
      </c>
      <c r="C5503" s="371">
        <v>2024</v>
      </c>
      <c r="D5503" s="371" t="s">
        <v>128</v>
      </c>
      <c r="E5503" s="371">
        <v>30</v>
      </c>
    </row>
    <row r="5504" spans="1:5">
      <c r="A5504" s="371">
        <v>81</v>
      </c>
      <c r="B5504" s="371" t="s">
        <v>104</v>
      </c>
      <c r="C5504" s="371">
        <v>2024</v>
      </c>
      <c r="D5504" s="371" t="s">
        <v>128</v>
      </c>
      <c r="E5504" s="371">
        <v>15</v>
      </c>
    </row>
    <row r="5505" spans="1:5">
      <c r="A5505" s="371">
        <v>85</v>
      </c>
      <c r="B5505" s="371" t="s">
        <v>105</v>
      </c>
      <c r="C5505" s="371">
        <v>2024</v>
      </c>
      <c r="D5505" s="371" t="s">
        <v>128</v>
      </c>
      <c r="E5505" s="371">
        <v>18</v>
      </c>
    </row>
    <row r="5506" spans="1:5">
      <c r="A5506" s="371">
        <v>86</v>
      </c>
      <c r="B5506" s="371" t="s">
        <v>106</v>
      </c>
      <c r="C5506" s="371">
        <v>2024</v>
      </c>
      <c r="D5506" s="371" t="s">
        <v>128</v>
      </c>
      <c r="E5506" s="371">
        <v>10</v>
      </c>
    </row>
    <row r="5507" spans="1:5">
      <c r="A5507" s="371">
        <v>88</v>
      </c>
      <c r="B5507" s="371" t="s">
        <v>107</v>
      </c>
      <c r="C5507" s="371">
        <v>2024</v>
      </c>
      <c r="D5507" s="371" t="s">
        <v>128</v>
      </c>
      <c r="E5507" s="371">
        <v>4</v>
      </c>
    </row>
    <row r="5508" spans="1:5">
      <c r="A5508" s="371">
        <v>91</v>
      </c>
      <c r="B5508" s="371" t="s">
        <v>108</v>
      </c>
      <c r="C5508" s="371">
        <v>2024</v>
      </c>
      <c r="D5508" s="371" t="s">
        <v>128</v>
      </c>
      <c r="E5508" s="371">
        <v>21</v>
      </c>
    </row>
    <row r="5509" spans="1:5">
      <c r="A5509" s="371">
        <v>94</v>
      </c>
      <c r="B5509" s="371" t="s">
        <v>109</v>
      </c>
      <c r="C5509" s="371">
        <v>2024</v>
      </c>
      <c r="D5509" s="371" t="s">
        <v>128</v>
      </c>
      <c r="E5509" s="371">
        <v>3</v>
      </c>
    </row>
    <row r="5510" spans="1:5">
      <c r="A5510" s="371">
        <v>95</v>
      </c>
      <c r="B5510" s="371" t="s">
        <v>110</v>
      </c>
      <c r="C5510" s="371">
        <v>2024</v>
      </c>
      <c r="D5510" s="371" t="s">
        <v>128</v>
      </c>
      <c r="E5510" s="371">
        <v>5</v>
      </c>
    </row>
    <row r="5511" spans="1:5">
      <c r="A5511" s="371">
        <v>97</v>
      </c>
      <c r="B5511" s="371" t="s">
        <v>111</v>
      </c>
      <c r="C5511" s="371">
        <v>2024</v>
      </c>
      <c r="D5511" s="371" t="s">
        <v>128</v>
      </c>
      <c r="E5511" s="371">
        <v>13</v>
      </c>
    </row>
    <row r="5512" spans="1:5">
      <c r="A5512" s="371">
        <v>99</v>
      </c>
      <c r="B5512" s="371" t="s">
        <v>112</v>
      </c>
      <c r="C5512" s="371">
        <v>2024</v>
      </c>
      <c r="D5512" s="371" t="s">
        <v>128</v>
      </c>
      <c r="E5512" s="371">
        <v>24</v>
      </c>
    </row>
    <row r="5513" spans="1:5">
      <c r="A5513" s="371">
        <v>5</v>
      </c>
      <c r="B5513" s="371" t="s">
        <v>79</v>
      </c>
      <c r="C5513" s="371">
        <v>2023</v>
      </c>
      <c r="D5513" s="371" t="s">
        <v>128</v>
      </c>
      <c r="E5513" s="371">
        <v>28</v>
      </c>
    </row>
    <row r="5514" spans="1:5">
      <c r="A5514" s="371">
        <v>8</v>
      </c>
      <c r="B5514" s="371" t="s">
        <v>81</v>
      </c>
      <c r="C5514" s="371">
        <v>2023</v>
      </c>
      <c r="D5514" s="371" t="s">
        <v>128</v>
      </c>
      <c r="E5514" s="371">
        <v>29</v>
      </c>
    </row>
    <row r="5515" spans="1:5">
      <c r="A5515" s="371">
        <v>11</v>
      </c>
      <c r="B5515" s="371" t="s">
        <v>82</v>
      </c>
      <c r="C5515" s="371">
        <v>2023</v>
      </c>
      <c r="D5515" s="371" t="s">
        <v>128</v>
      </c>
      <c r="E5515" s="371">
        <v>1</v>
      </c>
    </row>
    <row r="5516" spans="1:5">
      <c r="A5516" s="371">
        <v>13</v>
      </c>
      <c r="B5516" s="371" t="s">
        <v>83</v>
      </c>
      <c r="C5516" s="371">
        <v>2023</v>
      </c>
      <c r="D5516" s="371" t="s">
        <v>128</v>
      </c>
      <c r="E5516" s="371">
        <v>33</v>
      </c>
    </row>
    <row r="5517" spans="1:5">
      <c r="A5517" s="371">
        <v>15</v>
      </c>
      <c r="B5517" s="371" t="s">
        <v>84</v>
      </c>
      <c r="C5517" s="371">
        <v>2023</v>
      </c>
      <c r="D5517" s="371" t="s">
        <v>128</v>
      </c>
      <c r="E5517" s="371">
        <v>8</v>
      </c>
    </row>
    <row r="5518" spans="1:5">
      <c r="A5518" s="371">
        <v>17</v>
      </c>
      <c r="B5518" s="371" t="s">
        <v>85</v>
      </c>
      <c r="C5518" s="371">
        <v>2023</v>
      </c>
      <c r="D5518" s="371" t="s">
        <v>128</v>
      </c>
      <c r="E5518" s="371">
        <v>18</v>
      </c>
    </row>
    <row r="5519" spans="1:5">
      <c r="A5519" s="371">
        <v>18</v>
      </c>
      <c r="B5519" s="371" t="s">
        <v>86</v>
      </c>
      <c r="C5519" s="371">
        <v>2023</v>
      </c>
      <c r="D5519" s="371" t="s">
        <v>128</v>
      </c>
      <c r="E5519" s="371">
        <v>6</v>
      </c>
    </row>
    <row r="5520" spans="1:5">
      <c r="A5520" s="371">
        <v>19</v>
      </c>
      <c r="B5520" s="371" t="s">
        <v>87</v>
      </c>
      <c r="C5520" s="371">
        <v>2023</v>
      </c>
      <c r="D5520" s="371" t="s">
        <v>128</v>
      </c>
      <c r="E5520" s="371">
        <v>10</v>
      </c>
    </row>
    <row r="5521" spans="1:5">
      <c r="A5521" s="371">
        <v>20</v>
      </c>
      <c r="B5521" s="371" t="s">
        <v>88</v>
      </c>
      <c r="C5521" s="371">
        <v>2023</v>
      </c>
      <c r="D5521" s="371" t="s">
        <v>128</v>
      </c>
      <c r="E5521" s="371">
        <v>31</v>
      </c>
    </row>
    <row r="5522" spans="1:5">
      <c r="A5522" s="371">
        <v>23</v>
      </c>
      <c r="B5522" s="371" t="s">
        <v>89</v>
      </c>
      <c r="C5522" s="371">
        <v>2023</v>
      </c>
      <c r="D5522" s="371" t="s">
        <v>128</v>
      </c>
      <c r="E5522" s="371">
        <v>12</v>
      </c>
    </row>
    <row r="5523" spans="1:5">
      <c r="A5523" s="371">
        <v>25</v>
      </c>
      <c r="B5523" s="371" t="s">
        <v>90</v>
      </c>
      <c r="C5523" s="371">
        <v>2023</v>
      </c>
      <c r="D5523" s="371" t="s">
        <v>128</v>
      </c>
      <c r="E5523" s="371">
        <v>3</v>
      </c>
    </row>
    <row r="5524" spans="1:5">
      <c r="A5524" s="371">
        <v>27</v>
      </c>
      <c r="B5524" s="371" t="s">
        <v>91</v>
      </c>
      <c r="C5524" s="371">
        <v>2023</v>
      </c>
      <c r="D5524" s="371" t="s">
        <v>128</v>
      </c>
      <c r="E5524" s="371">
        <v>23</v>
      </c>
    </row>
    <row r="5525" spans="1:5">
      <c r="A5525" s="371">
        <v>41</v>
      </c>
      <c r="B5525" s="371" t="s">
        <v>92</v>
      </c>
      <c r="C5525" s="371">
        <v>2023</v>
      </c>
      <c r="D5525" s="371" t="s">
        <v>128</v>
      </c>
      <c r="E5525" s="371">
        <v>2</v>
      </c>
    </row>
    <row r="5526" spans="1:5">
      <c r="A5526" s="371">
        <v>44</v>
      </c>
      <c r="B5526" s="371" t="s">
        <v>93</v>
      </c>
      <c r="C5526" s="371">
        <v>2023</v>
      </c>
      <c r="D5526" s="371" t="s">
        <v>128</v>
      </c>
      <c r="E5526" s="371">
        <v>32</v>
      </c>
    </row>
    <row r="5527" spans="1:5">
      <c r="A5527" s="371">
        <v>47</v>
      </c>
      <c r="B5527" s="371" t="s">
        <v>94</v>
      </c>
      <c r="C5527" s="371">
        <v>2023</v>
      </c>
      <c r="D5527" s="371" t="s">
        <v>128</v>
      </c>
      <c r="E5527" s="371">
        <v>27</v>
      </c>
    </row>
    <row r="5528" spans="1:5">
      <c r="A5528" s="371">
        <v>50</v>
      </c>
      <c r="B5528" s="371" t="s">
        <v>95</v>
      </c>
      <c r="C5528" s="371">
        <v>2023</v>
      </c>
      <c r="D5528" s="371" t="s">
        <v>128</v>
      </c>
      <c r="E5528" s="371">
        <v>14</v>
      </c>
    </row>
    <row r="5529" spans="1:5">
      <c r="A5529" s="371">
        <v>52</v>
      </c>
      <c r="B5529" s="371" t="s">
        <v>96</v>
      </c>
      <c r="C5529" s="371">
        <v>2023</v>
      </c>
      <c r="D5529" s="371" t="s">
        <v>128</v>
      </c>
      <c r="E5529" s="371">
        <v>19</v>
      </c>
    </row>
    <row r="5530" spans="1:5">
      <c r="A5530" s="371">
        <v>54</v>
      </c>
      <c r="B5530" s="371" t="s">
        <v>97</v>
      </c>
      <c r="C5530" s="371">
        <v>2023</v>
      </c>
      <c r="D5530" s="371" t="s">
        <v>128</v>
      </c>
      <c r="E5530" s="371">
        <v>19</v>
      </c>
    </row>
    <row r="5531" spans="1:5">
      <c r="A5531" s="371">
        <v>63</v>
      </c>
      <c r="B5531" s="371" t="s">
        <v>98</v>
      </c>
      <c r="C5531" s="371">
        <v>2023</v>
      </c>
      <c r="D5531" s="371" t="s">
        <v>128</v>
      </c>
      <c r="E5531" s="371">
        <v>30</v>
      </c>
    </row>
    <row r="5532" spans="1:5">
      <c r="A5532" s="371">
        <v>66</v>
      </c>
      <c r="B5532" s="371" t="s">
        <v>99</v>
      </c>
      <c r="C5532" s="371">
        <v>2023</v>
      </c>
      <c r="D5532" s="371" t="s">
        <v>128</v>
      </c>
      <c r="E5532" s="371">
        <v>4</v>
      </c>
    </row>
    <row r="5533" spans="1:5">
      <c r="A5533" s="371">
        <v>68</v>
      </c>
      <c r="B5533" s="371" t="s">
        <v>100</v>
      </c>
      <c r="C5533" s="371">
        <v>2023</v>
      </c>
      <c r="D5533" s="371" t="s">
        <v>128</v>
      </c>
      <c r="E5533" s="371">
        <v>15</v>
      </c>
    </row>
    <row r="5534" spans="1:5">
      <c r="A5534" s="371">
        <v>70</v>
      </c>
      <c r="B5534" s="371" t="s">
        <v>101</v>
      </c>
      <c r="C5534" s="371">
        <v>2023</v>
      </c>
      <c r="D5534" s="371" t="s">
        <v>128</v>
      </c>
      <c r="E5534" s="371">
        <v>25</v>
      </c>
    </row>
    <row r="5535" spans="1:5">
      <c r="A5535" s="371">
        <v>73</v>
      </c>
      <c r="B5535" s="371" t="s">
        <v>102</v>
      </c>
      <c r="C5535" s="371">
        <v>2023</v>
      </c>
      <c r="D5535" s="371" t="s">
        <v>128</v>
      </c>
      <c r="E5535" s="371">
        <v>12</v>
      </c>
    </row>
    <row r="5536" spans="1:5">
      <c r="A5536" s="371">
        <v>76</v>
      </c>
      <c r="B5536" s="371" t="s">
        <v>103</v>
      </c>
      <c r="C5536" s="371">
        <v>2023</v>
      </c>
      <c r="D5536" s="371" t="s">
        <v>128</v>
      </c>
      <c r="E5536" s="371">
        <v>25</v>
      </c>
    </row>
    <row r="5537" spans="1:5">
      <c r="A5537" s="371">
        <v>81</v>
      </c>
      <c r="B5537" s="371" t="s">
        <v>104</v>
      </c>
      <c r="C5537" s="371">
        <v>2023</v>
      </c>
      <c r="D5537" s="371" t="s">
        <v>128</v>
      </c>
      <c r="E5537" s="371">
        <v>19</v>
      </c>
    </row>
    <row r="5538" spans="1:5">
      <c r="A5538" s="371">
        <v>85</v>
      </c>
      <c r="B5538" s="371" t="s">
        <v>105</v>
      </c>
      <c r="C5538" s="371">
        <v>2023</v>
      </c>
      <c r="D5538" s="371" t="s">
        <v>128</v>
      </c>
      <c r="E5538" s="371">
        <v>23</v>
      </c>
    </row>
    <row r="5539" spans="1:5">
      <c r="A5539" s="371">
        <v>86</v>
      </c>
      <c r="B5539" s="371" t="s">
        <v>106</v>
      </c>
      <c r="C5539" s="371">
        <v>2023</v>
      </c>
      <c r="D5539" s="371" t="s">
        <v>128</v>
      </c>
      <c r="E5539" s="371">
        <v>6</v>
      </c>
    </row>
    <row r="5540" spans="1:5">
      <c r="A5540" s="371">
        <v>88</v>
      </c>
      <c r="B5540" s="371" t="s">
        <v>107</v>
      </c>
      <c r="C5540" s="371">
        <v>2023</v>
      </c>
      <c r="D5540" s="371" t="s">
        <v>128</v>
      </c>
      <c r="E5540" s="371">
        <v>9</v>
      </c>
    </row>
    <row r="5541" spans="1:5">
      <c r="A5541" s="371">
        <v>91</v>
      </c>
      <c r="B5541" s="371" t="s">
        <v>108</v>
      </c>
      <c r="C5541" s="371">
        <v>2023</v>
      </c>
      <c r="D5541" s="371" t="s">
        <v>128</v>
      </c>
      <c r="E5541" s="371">
        <v>17</v>
      </c>
    </row>
    <row r="5542" spans="1:5">
      <c r="A5542" s="371">
        <v>94</v>
      </c>
      <c r="B5542" s="371" t="s">
        <v>109</v>
      </c>
      <c r="C5542" s="371">
        <v>2023</v>
      </c>
      <c r="D5542" s="371" t="s">
        <v>128</v>
      </c>
      <c r="E5542" s="371">
        <v>16</v>
      </c>
    </row>
    <row r="5543" spans="1:5">
      <c r="A5543" s="371">
        <v>95</v>
      </c>
      <c r="B5543" s="371" t="s">
        <v>110</v>
      </c>
      <c r="C5543" s="371">
        <v>2023</v>
      </c>
      <c r="D5543" s="371" t="s">
        <v>128</v>
      </c>
      <c r="E5543" s="371">
        <v>5</v>
      </c>
    </row>
    <row r="5544" spans="1:5">
      <c r="A5544" s="371">
        <v>97</v>
      </c>
      <c r="B5544" s="371" t="s">
        <v>111</v>
      </c>
      <c r="C5544" s="371">
        <v>2023</v>
      </c>
      <c r="D5544" s="371" t="s">
        <v>128</v>
      </c>
      <c r="E5544" s="371">
        <v>11</v>
      </c>
    </row>
    <row r="5545" spans="1:5">
      <c r="A5545" s="371">
        <v>99</v>
      </c>
      <c r="B5545" s="371" t="s">
        <v>112</v>
      </c>
      <c r="C5545" s="371">
        <v>2023</v>
      </c>
      <c r="D5545" s="371" t="s">
        <v>128</v>
      </c>
      <c r="E5545" s="371">
        <v>22</v>
      </c>
    </row>
    <row r="5546" spans="1:5">
      <c r="A5546" s="371">
        <v>5</v>
      </c>
      <c r="B5546" s="371" t="s">
        <v>79</v>
      </c>
      <c r="C5546" s="371">
        <v>2024</v>
      </c>
      <c r="D5546" s="371" t="s">
        <v>129</v>
      </c>
      <c r="E5546" s="371">
        <v>21</v>
      </c>
    </row>
    <row r="5547" spans="1:5">
      <c r="A5547" s="371">
        <v>8</v>
      </c>
      <c r="B5547" s="371" t="s">
        <v>81</v>
      </c>
      <c r="C5547" s="371">
        <v>2024</v>
      </c>
      <c r="D5547" s="371" t="s">
        <v>129</v>
      </c>
      <c r="E5547" s="371">
        <v>15</v>
      </c>
    </row>
    <row r="5548" spans="1:5">
      <c r="A5548" s="371">
        <v>11</v>
      </c>
      <c r="B5548" s="371" t="s">
        <v>82</v>
      </c>
      <c r="C5548" s="371">
        <v>2024</v>
      </c>
      <c r="D5548" s="371" t="s">
        <v>129</v>
      </c>
      <c r="E5548" s="371">
        <v>25</v>
      </c>
    </row>
    <row r="5549" spans="1:5">
      <c r="A5549" s="371">
        <v>13</v>
      </c>
      <c r="B5549" s="371" t="s">
        <v>83</v>
      </c>
      <c r="C5549" s="371">
        <v>2024</v>
      </c>
      <c r="D5549" s="371" t="s">
        <v>129</v>
      </c>
      <c r="E5549" s="371">
        <v>15</v>
      </c>
    </row>
    <row r="5550" spans="1:5">
      <c r="A5550" s="371">
        <v>15</v>
      </c>
      <c r="B5550" s="371" t="s">
        <v>84</v>
      </c>
      <c r="C5550" s="371">
        <v>2024</v>
      </c>
      <c r="D5550" s="371" t="s">
        <v>129</v>
      </c>
      <c r="E5550" s="371">
        <v>17</v>
      </c>
    </row>
    <row r="5551" spans="1:5">
      <c r="A5551" s="371">
        <v>17</v>
      </c>
      <c r="B5551" s="371" t="s">
        <v>85</v>
      </c>
      <c r="C5551" s="371">
        <v>2024</v>
      </c>
      <c r="D5551" s="371" t="s">
        <v>129</v>
      </c>
      <c r="E5551" s="371">
        <v>5</v>
      </c>
    </row>
    <row r="5552" spans="1:5">
      <c r="A5552" s="371">
        <v>18</v>
      </c>
      <c r="B5552" s="371" t="s">
        <v>86</v>
      </c>
      <c r="C5552" s="371">
        <v>2024</v>
      </c>
      <c r="D5552" s="371" t="s">
        <v>129</v>
      </c>
      <c r="E5552" s="371">
        <v>18</v>
      </c>
    </row>
    <row r="5553" spans="1:5">
      <c r="A5553" s="371">
        <v>19</v>
      </c>
      <c r="B5553" s="371" t="s">
        <v>87</v>
      </c>
      <c r="C5553" s="371">
        <v>2024</v>
      </c>
      <c r="D5553" s="371" t="s">
        <v>129</v>
      </c>
      <c r="E5553" s="371">
        <v>23</v>
      </c>
    </row>
    <row r="5554" spans="1:5">
      <c r="A5554" s="371">
        <v>20</v>
      </c>
      <c r="B5554" s="371" t="s">
        <v>88</v>
      </c>
      <c r="C5554" s="371">
        <v>2024</v>
      </c>
      <c r="D5554" s="371" t="s">
        <v>129</v>
      </c>
      <c r="E5554" s="371">
        <v>5</v>
      </c>
    </row>
    <row r="5555" spans="1:5">
      <c r="A5555" s="371">
        <v>23</v>
      </c>
      <c r="B5555" s="371" t="s">
        <v>89</v>
      </c>
      <c r="C5555" s="371">
        <v>2024</v>
      </c>
      <c r="D5555" s="371" t="s">
        <v>129</v>
      </c>
      <c r="E5555" s="371">
        <v>10</v>
      </c>
    </row>
    <row r="5556" spans="1:5">
      <c r="A5556" s="371">
        <v>25</v>
      </c>
      <c r="B5556" s="371" t="s">
        <v>90</v>
      </c>
      <c r="C5556" s="371">
        <v>2024</v>
      </c>
      <c r="D5556" s="371" t="s">
        <v>129</v>
      </c>
      <c r="E5556" s="371">
        <v>27</v>
      </c>
    </row>
    <row r="5557" spans="1:5">
      <c r="A5557" s="371">
        <v>27</v>
      </c>
      <c r="B5557" s="371" t="s">
        <v>91</v>
      </c>
      <c r="C5557" s="371">
        <v>2024</v>
      </c>
      <c r="D5557" s="371" t="s">
        <v>129</v>
      </c>
      <c r="E5557" s="371">
        <v>9</v>
      </c>
    </row>
    <row r="5558" spans="1:5">
      <c r="A5558" s="371">
        <v>41</v>
      </c>
      <c r="B5558" s="371" t="s">
        <v>92</v>
      </c>
      <c r="C5558" s="371">
        <v>2024</v>
      </c>
      <c r="D5558" s="371" t="s">
        <v>129</v>
      </c>
      <c r="E5558" s="371">
        <v>2</v>
      </c>
    </row>
    <row r="5559" spans="1:5">
      <c r="A5559" s="371">
        <v>44</v>
      </c>
      <c r="B5559" s="371" t="s">
        <v>93</v>
      </c>
      <c r="C5559" s="371">
        <v>2024</v>
      </c>
      <c r="D5559" s="371" t="s">
        <v>129</v>
      </c>
      <c r="E5559" s="371">
        <v>29</v>
      </c>
    </row>
    <row r="5560" spans="1:5">
      <c r="A5560" s="371">
        <v>47</v>
      </c>
      <c r="B5560" s="371" t="s">
        <v>94</v>
      </c>
      <c r="C5560" s="371">
        <v>2024</v>
      </c>
      <c r="D5560" s="371" t="s">
        <v>129</v>
      </c>
      <c r="E5560" s="371">
        <v>7</v>
      </c>
    </row>
    <row r="5561" spans="1:5">
      <c r="A5561" s="371">
        <v>50</v>
      </c>
      <c r="B5561" s="371" t="s">
        <v>95</v>
      </c>
      <c r="C5561" s="371">
        <v>2024</v>
      </c>
      <c r="D5561" s="371" t="s">
        <v>129</v>
      </c>
      <c r="E5561" s="371">
        <v>12</v>
      </c>
    </row>
    <row r="5562" spans="1:5">
      <c r="A5562" s="371">
        <v>52</v>
      </c>
      <c r="B5562" s="371" t="s">
        <v>96</v>
      </c>
      <c r="C5562" s="371">
        <v>2024</v>
      </c>
      <c r="D5562" s="371" t="s">
        <v>129</v>
      </c>
      <c r="E5562" s="371">
        <v>4</v>
      </c>
    </row>
    <row r="5563" spans="1:5">
      <c r="A5563" s="371">
        <v>54</v>
      </c>
      <c r="B5563" s="371" t="s">
        <v>97</v>
      </c>
      <c r="C5563" s="371">
        <v>2024</v>
      </c>
      <c r="D5563" s="371" t="s">
        <v>129</v>
      </c>
      <c r="E5563" s="371">
        <v>13</v>
      </c>
    </row>
    <row r="5564" spans="1:5">
      <c r="A5564" s="371">
        <v>63</v>
      </c>
      <c r="B5564" s="371" t="s">
        <v>98</v>
      </c>
      <c r="C5564" s="371">
        <v>2024</v>
      </c>
      <c r="D5564" s="371" t="s">
        <v>129</v>
      </c>
      <c r="E5564" s="371">
        <v>18</v>
      </c>
    </row>
    <row r="5565" spans="1:5">
      <c r="A5565" s="371">
        <v>66</v>
      </c>
      <c r="B5565" s="371" t="s">
        <v>99</v>
      </c>
      <c r="C5565" s="371">
        <v>2024</v>
      </c>
      <c r="D5565" s="371" t="s">
        <v>129</v>
      </c>
      <c r="E5565" s="371">
        <v>1</v>
      </c>
    </row>
    <row r="5566" spans="1:5">
      <c r="A5566" s="371">
        <v>68</v>
      </c>
      <c r="B5566" s="371" t="s">
        <v>100</v>
      </c>
      <c r="C5566" s="371">
        <v>2024</v>
      </c>
      <c r="D5566" s="371" t="s">
        <v>129</v>
      </c>
      <c r="E5566" s="371">
        <v>3</v>
      </c>
    </row>
    <row r="5567" spans="1:5">
      <c r="A5567" s="371">
        <v>70</v>
      </c>
      <c r="B5567" s="371" t="s">
        <v>101</v>
      </c>
      <c r="C5567" s="371">
        <v>2024</v>
      </c>
      <c r="D5567" s="371" t="s">
        <v>129</v>
      </c>
      <c r="E5567" s="371">
        <v>13</v>
      </c>
    </row>
    <row r="5568" spans="1:5">
      <c r="A5568" s="371">
        <v>73</v>
      </c>
      <c r="B5568" s="371" t="s">
        <v>102</v>
      </c>
      <c r="C5568" s="371">
        <v>2024</v>
      </c>
      <c r="D5568" s="371" t="s">
        <v>129</v>
      </c>
      <c r="E5568" s="371">
        <v>8</v>
      </c>
    </row>
    <row r="5569" spans="1:5">
      <c r="A5569" s="371">
        <v>76</v>
      </c>
      <c r="B5569" s="371" t="s">
        <v>103</v>
      </c>
      <c r="C5569" s="371">
        <v>2024</v>
      </c>
      <c r="D5569" s="371" t="s">
        <v>129</v>
      </c>
      <c r="E5569" s="371">
        <v>24</v>
      </c>
    </row>
    <row r="5570" spans="1:5">
      <c r="A5570" s="371">
        <v>81</v>
      </c>
      <c r="B5570" s="371" t="s">
        <v>104</v>
      </c>
      <c r="C5570" s="371">
        <v>2024</v>
      </c>
      <c r="D5570" s="371" t="s">
        <v>129</v>
      </c>
      <c r="E5570" s="371">
        <v>11</v>
      </c>
    </row>
    <row r="5571" spans="1:5">
      <c r="A5571" s="371">
        <v>85</v>
      </c>
      <c r="B5571" s="371" t="s">
        <v>105</v>
      </c>
      <c r="C5571" s="371">
        <v>2024</v>
      </c>
      <c r="D5571" s="371" t="s">
        <v>129</v>
      </c>
      <c r="E5571" s="371">
        <v>27</v>
      </c>
    </row>
    <row r="5572" spans="1:5">
      <c r="A5572" s="371">
        <v>86</v>
      </c>
      <c r="B5572" s="371" t="s">
        <v>106</v>
      </c>
      <c r="C5572" s="371">
        <v>2024</v>
      </c>
      <c r="D5572" s="371" t="s">
        <v>129</v>
      </c>
      <c r="E5572" s="371">
        <v>22</v>
      </c>
    </row>
    <row r="5573" spans="1:5">
      <c r="A5573" s="371">
        <v>88</v>
      </c>
      <c r="B5573" s="371" t="s">
        <v>107</v>
      </c>
      <c r="C5573" s="371">
        <v>2024</v>
      </c>
      <c r="D5573" s="371" t="s">
        <v>129</v>
      </c>
      <c r="E5573" s="371">
        <v>30</v>
      </c>
    </row>
    <row r="5574" spans="1:5">
      <c r="A5574" s="371">
        <v>91</v>
      </c>
      <c r="B5574" s="371" t="s">
        <v>108</v>
      </c>
      <c r="C5574" s="371">
        <v>2024</v>
      </c>
      <c r="D5574" s="371" t="s">
        <v>129</v>
      </c>
      <c r="E5574" s="371">
        <v>31</v>
      </c>
    </row>
    <row r="5575" spans="1:5">
      <c r="A5575" s="371">
        <v>94</v>
      </c>
      <c r="B5575" s="371" t="s">
        <v>109</v>
      </c>
      <c r="C5575" s="371">
        <v>2024</v>
      </c>
      <c r="D5575" s="371" t="s">
        <v>129</v>
      </c>
      <c r="E5575" s="371">
        <v>20</v>
      </c>
    </row>
    <row r="5576" spans="1:5">
      <c r="A5576" s="371">
        <v>95</v>
      </c>
      <c r="B5576" s="371" t="s">
        <v>110</v>
      </c>
      <c r="C5576" s="371">
        <v>2024</v>
      </c>
      <c r="D5576" s="371" t="s">
        <v>129</v>
      </c>
      <c r="E5576" s="371">
        <v>25</v>
      </c>
    </row>
    <row r="5577" spans="1:5">
      <c r="A5577" s="371">
        <v>97</v>
      </c>
      <c r="B5577" s="371" t="s">
        <v>111</v>
      </c>
      <c r="C5577" s="371">
        <v>2024</v>
      </c>
      <c r="D5577" s="371" t="s">
        <v>129</v>
      </c>
      <c r="E5577" s="371">
        <v>32</v>
      </c>
    </row>
    <row r="5578" spans="1:5">
      <c r="A5578" s="371">
        <v>99</v>
      </c>
      <c r="B5578" s="371" t="s">
        <v>112</v>
      </c>
      <c r="C5578" s="371">
        <v>2024</v>
      </c>
      <c r="D5578" s="371" t="s">
        <v>129</v>
      </c>
      <c r="E5578" s="371">
        <v>33</v>
      </c>
    </row>
    <row r="5579" spans="1:5">
      <c r="A5579" s="371">
        <v>5</v>
      </c>
      <c r="B5579" s="371" t="s">
        <v>79</v>
      </c>
      <c r="C5579" s="371">
        <v>2023</v>
      </c>
      <c r="D5579" s="371" t="s">
        <v>129</v>
      </c>
      <c r="E5579" s="371">
        <v>21</v>
      </c>
    </row>
    <row r="5580" spans="1:5">
      <c r="A5580" s="371">
        <v>8</v>
      </c>
      <c r="B5580" s="371" t="s">
        <v>81</v>
      </c>
      <c r="C5580" s="371">
        <v>2023</v>
      </c>
      <c r="D5580" s="371" t="s">
        <v>129</v>
      </c>
      <c r="E5580" s="371">
        <v>9</v>
      </c>
    </row>
    <row r="5581" spans="1:5">
      <c r="A5581" s="371">
        <v>11</v>
      </c>
      <c r="B5581" s="371" t="s">
        <v>82</v>
      </c>
      <c r="C5581" s="371">
        <v>2023</v>
      </c>
      <c r="D5581" s="371" t="s">
        <v>129</v>
      </c>
      <c r="E5581" s="371">
        <v>10</v>
      </c>
    </row>
    <row r="5582" spans="1:5">
      <c r="A5582" s="371">
        <v>13</v>
      </c>
      <c r="B5582" s="371" t="s">
        <v>83</v>
      </c>
      <c r="C5582" s="371">
        <v>2023</v>
      </c>
      <c r="D5582" s="371" t="s">
        <v>129</v>
      </c>
      <c r="E5582" s="371">
        <v>3</v>
      </c>
    </row>
    <row r="5583" spans="1:5">
      <c r="A5583" s="371">
        <v>15</v>
      </c>
      <c r="B5583" s="371" t="s">
        <v>84</v>
      </c>
      <c r="C5583" s="371">
        <v>2023</v>
      </c>
      <c r="D5583" s="371" t="s">
        <v>129</v>
      </c>
      <c r="E5583" s="371">
        <v>2</v>
      </c>
    </row>
    <row r="5584" spans="1:5">
      <c r="A5584" s="371">
        <v>17</v>
      </c>
      <c r="B5584" s="371" t="s">
        <v>85</v>
      </c>
      <c r="C5584" s="371">
        <v>2023</v>
      </c>
      <c r="D5584" s="371" t="s">
        <v>129</v>
      </c>
      <c r="E5584" s="371">
        <v>4</v>
      </c>
    </row>
    <row r="5585" spans="1:5">
      <c r="A5585" s="371">
        <v>18</v>
      </c>
      <c r="B5585" s="371" t="s">
        <v>86</v>
      </c>
      <c r="C5585" s="371">
        <v>2023</v>
      </c>
      <c r="D5585" s="371" t="s">
        <v>129</v>
      </c>
      <c r="E5585" s="371">
        <v>25</v>
      </c>
    </row>
    <row r="5586" spans="1:5">
      <c r="A5586" s="371">
        <v>19</v>
      </c>
      <c r="B5586" s="371" t="s">
        <v>87</v>
      </c>
      <c r="C5586" s="371">
        <v>2023</v>
      </c>
      <c r="D5586" s="371" t="s">
        <v>129</v>
      </c>
      <c r="E5586" s="371">
        <v>22</v>
      </c>
    </row>
    <row r="5587" spans="1:5">
      <c r="A5587" s="371">
        <v>20</v>
      </c>
      <c r="B5587" s="371" t="s">
        <v>88</v>
      </c>
      <c r="C5587" s="371">
        <v>2023</v>
      </c>
      <c r="D5587" s="371" t="s">
        <v>129</v>
      </c>
      <c r="E5587" s="371">
        <v>27</v>
      </c>
    </row>
    <row r="5588" spans="1:5">
      <c r="A5588" s="371">
        <v>23</v>
      </c>
      <c r="B5588" s="371" t="s">
        <v>89</v>
      </c>
      <c r="C5588" s="371">
        <v>2023</v>
      </c>
      <c r="D5588" s="371" t="s">
        <v>129</v>
      </c>
      <c r="E5588" s="371">
        <v>26</v>
      </c>
    </row>
    <row r="5589" spans="1:5">
      <c r="A5589" s="371">
        <v>25</v>
      </c>
      <c r="B5589" s="371" t="s">
        <v>90</v>
      </c>
      <c r="C5589" s="371">
        <v>2023</v>
      </c>
      <c r="D5589" s="371" t="s">
        <v>129</v>
      </c>
      <c r="E5589" s="371">
        <v>14</v>
      </c>
    </row>
    <row r="5590" spans="1:5">
      <c r="A5590" s="371">
        <v>27</v>
      </c>
      <c r="B5590" s="371" t="s">
        <v>91</v>
      </c>
      <c r="C5590" s="371">
        <v>2023</v>
      </c>
      <c r="D5590" s="371" t="s">
        <v>129</v>
      </c>
      <c r="E5590" s="371">
        <v>11</v>
      </c>
    </row>
    <row r="5591" spans="1:5">
      <c r="A5591" s="371">
        <v>41</v>
      </c>
      <c r="B5591" s="371" t="s">
        <v>92</v>
      </c>
      <c r="C5591" s="371">
        <v>2023</v>
      </c>
      <c r="D5591" s="371" t="s">
        <v>129</v>
      </c>
      <c r="E5591" s="371">
        <v>5</v>
      </c>
    </row>
    <row r="5592" spans="1:5">
      <c r="A5592" s="371">
        <v>44</v>
      </c>
      <c r="B5592" s="371" t="s">
        <v>93</v>
      </c>
      <c r="C5592" s="371">
        <v>2023</v>
      </c>
      <c r="D5592" s="371" t="s">
        <v>129</v>
      </c>
      <c r="E5592" s="371">
        <v>28</v>
      </c>
    </row>
    <row r="5593" spans="1:5">
      <c r="A5593" s="371">
        <v>47</v>
      </c>
      <c r="B5593" s="371" t="s">
        <v>94</v>
      </c>
      <c r="C5593" s="371">
        <v>2023</v>
      </c>
      <c r="D5593" s="371" t="s">
        <v>129</v>
      </c>
      <c r="E5593" s="371">
        <v>22</v>
      </c>
    </row>
    <row r="5594" spans="1:5">
      <c r="A5594" s="371">
        <v>50</v>
      </c>
      <c r="B5594" s="371" t="s">
        <v>95</v>
      </c>
      <c r="C5594" s="371">
        <v>2023</v>
      </c>
      <c r="D5594" s="371" t="s">
        <v>129</v>
      </c>
      <c r="E5594" s="371">
        <v>7</v>
      </c>
    </row>
    <row r="5595" spans="1:5">
      <c r="A5595" s="371">
        <v>52</v>
      </c>
      <c r="B5595" s="371" t="s">
        <v>96</v>
      </c>
      <c r="C5595" s="371">
        <v>2023</v>
      </c>
      <c r="D5595" s="371" t="s">
        <v>129</v>
      </c>
      <c r="E5595" s="371">
        <v>1</v>
      </c>
    </row>
    <row r="5596" spans="1:5">
      <c r="A5596" s="371">
        <v>54</v>
      </c>
      <c r="B5596" s="371" t="s">
        <v>97</v>
      </c>
      <c r="C5596" s="371">
        <v>2023</v>
      </c>
      <c r="D5596" s="371" t="s">
        <v>129</v>
      </c>
      <c r="E5596" s="371">
        <v>24</v>
      </c>
    </row>
    <row r="5597" spans="1:5">
      <c r="A5597" s="371">
        <v>63</v>
      </c>
      <c r="B5597" s="371" t="s">
        <v>98</v>
      </c>
      <c r="C5597" s="371">
        <v>2023</v>
      </c>
      <c r="D5597" s="371" t="s">
        <v>129</v>
      </c>
      <c r="E5597" s="371">
        <v>6</v>
      </c>
    </row>
    <row r="5598" spans="1:5">
      <c r="A5598" s="371">
        <v>66</v>
      </c>
      <c r="B5598" s="371" t="s">
        <v>99</v>
      </c>
      <c r="C5598" s="371">
        <v>2023</v>
      </c>
      <c r="D5598" s="371" t="s">
        <v>129</v>
      </c>
      <c r="E5598" s="371">
        <v>20</v>
      </c>
    </row>
    <row r="5599" spans="1:5">
      <c r="A5599" s="371">
        <v>68</v>
      </c>
      <c r="B5599" s="371" t="s">
        <v>100</v>
      </c>
      <c r="C5599" s="371">
        <v>2023</v>
      </c>
      <c r="D5599" s="371" t="s">
        <v>129</v>
      </c>
      <c r="E5599" s="371">
        <v>19</v>
      </c>
    </row>
    <row r="5600" spans="1:5">
      <c r="A5600" s="371">
        <v>70</v>
      </c>
      <c r="B5600" s="371" t="s">
        <v>101</v>
      </c>
      <c r="C5600" s="371">
        <v>2023</v>
      </c>
      <c r="D5600" s="371" t="s">
        <v>129</v>
      </c>
      <c r="E5600" s="371">
        <v>13</v>
      </c>
    </row>
    <row r="5601" spans="1:5">
      <c r="A5601" s="371">
        <v>73</v>
      </c>
      <c r="B5601" s="371" t="s">
        <v>102</v>
      </c>
      <c r="C5601" s="371">
        <v>2023</v>
      </c>
      <c r="D5601" s="371" t="s">
        <v>129</v>
      </c>
      <c r="E5601" s="371">
        <v>17</v>
      </c>
    </row>
    <row r="5602" spans="1:5">
      <c r="A5602" s="371">
        <v>76</v>
      </c>
      <c r="B5602" s="371" t="s">
        <v>103</v>
      </c>
      <c r="C5602" s="371">
        <v>2023</v>
      </c>
      <c r="D5602" s="371" t="s">
        <v>129</v>
      </c>
      <c r="E5602" s="371">
        <v>12</v>
      </c>
    </row>
    <row r="5603" spans="1:5">
      <c r="A5603" s="371">
        <v>81</v>
      </c>
      <c r="B5603" s="371" t="s">
        <v>104</v>
      </c>
      <c r="C5603" s="371">
        <v>2023</v>
      </c>
      <c r="D5603" s="371" t="s">
        <v>129</v>
      </c>
      <c r="E5603" s="371">
        <v>16</v>
      </c>
    </row>
    <row r="5604" spans="1:5">
      <c r="A5604" s="371">
        <v>85</v>
      </c>
      <c r="B5604" s="371" t="s">
        <v>105</v>
      </c>
      <c r="C5604" s="371">
        <v>2023</v>
      </c>
      <c r="D5604" s="371" t="s">
        <v>129</v>
      </c>
      <c r="E5604" s="371">
        <v>18</v>
      </c>
    </row>
    <row r="5605" spans="1:5">
      <c r="A5605" s="371">
        <v>86</v>
      </c>
      <c r="B5605" s="371" t="s">
        <v>106</v>
      </c>
      <c r="C5605" s="371">
        <v>2023</v>
      </c>
      <c r="D5605" s="371" t="s">
        <v>129</v>
      </c>
      <c r="E5605" s="371">
        <v>32</v>
      </c>
    </row>
    <row r="5606" spans="1:5">
      <c r="A5606" s="371">
        <v>88</v>
      </c>
      <c r="B5606" s="371" t="s">
        <v>107</v>
      </c>
      <c r="C5606" s="371">
        <v>2023</v>
      </c>
      <c r="D5606" s="371" t="s">
        <v>129</v>
      </c>
      <c r="E5606" s="371">
        <v>8</v>
      </c>
    </row>
    <row r="5607" spans="1:5">
      <c r="A5607" s="371">
        <v>91</v>
      </c>
      <c r="B5607" s="371" t="s">
        <v>108</v>
      </c>
      <c r="C5607" s="371">
        <v>2023</v>
      </c>
      <c r="D5607" s="371" t="s">
        <v>129</v>
      </c>
      <c r="E5607" s="371">
        <v>33</v>
      </c>
    </row>
    <row r="5608" spans="1:5">
      <c r="A5608" s="371">
        <v>94</v>
      </c>
      <c r="B5608" s="371" t="s">
        <v>109</v>
      </c>
      <c r="C5608" s="371">
        <v>2023</v>
      </c>
      <c r="D5608" s="371" t="s">
        <v>129</v>
      </c>
      <c r="E5608" s="371">
        <v>30</v>
      </c>
    </row>
    <row r="5609" spans="1:5">
      <c r="A5609" s="371">
        <v>95</v>
      </c>
      <c r="B5609" s="371" t="s">
        <v>110</v>
      </c>
      <c r="C5609" s="371">
        <v>2023</v>
      </c>
      <c r="D5609" s="371" t="s">
        <v>129</v>
      </c>
      <c r="E5609" s="371">
        <v>15</v>
      </c>
    </row>
    <row r="5610" spans="1:5">
      <c r="A5610" s="371">
        <v>97</v>
      </c>
      <c r="B5610" s="371" t="s">
        <v>111</v>
      </c>
      <c r="C5610" s="371">
        <v>2023</v>
      </c>
      <c r="D5610" s="371" t="s">
        <v>129</v>
      </c>
      <c r="E5610" s="371">
        <v>29</v>
      </c>
    </row>
    <row r="5611" spans="1:5">
      <c r="A5611" s="371">
        <v>99</v>
      </c>
      <c r="B5611" s="371" t="s">
        <v>112</v>
      </c>
      <c r="C5611" s="371">
        <v>2023</v>
      </c>
      <c r="D5611" s="371" t="s">
        <v>129</v>
      </c>
      <c r="E5611" s="371">
        <v>31</v>
      </c>
    </row>
    <row r="5612" spans="1:5">
      <c r="A5612" s="371">
        <v>5</v>
      </c>
      <c r="B5612" s="371" t="s">
        <v>79</v>
      </c>
      <c r="C5612" s="371">
        <v>2024</v>
      </c>
      <c r="D5612" s="371" t="s">
        <v>130</v>
      </c>
      <c r="E5612" s="371">
        <v>16</v>
      </c>
    </row>
    <row r="5613" spans="1:5">
      <c r="A5613" s="371">
        <v>8</v>
      </c>
      <c r="B5613" s="371" t="s">
        <v>81</v>
      </c>
      <c r="C5613" s="371">
        <v>2024</v>
      </c>
      <c r="D5613" s="371" t="s">
        <v>130</v>
      </c>
      <c r="E5613" s="371">
        <v>12</v>
      </c>
    </row>
    <row r="5614" spans="1:5">
      <c r="A5614" s="371">
        <v>11</v>
      </c>
      <c r="B5614" s="371" t="s">
        <v>82</v>
      </c>
      <c r="C5614" s="371">
        <v>2024</v>
      </c>
      <c r="D5614" s="371" t="s">
        <v>130</v>
      </c>
      <c r="E5614" s="371">
        <v>5</v>
      </c>
    </row>
    <row r="5615" spans="1:5">
      <c r="A5615" s="371">
        <v>13</v>
      </c>
      <c r="B5615" s="371" t="s">
        <v>83</v>
      </c>
      <c r="C5615" s="371">
        <v>2024</v>
      </c>
      <c r="D5615" s="371" t="s">
        <v>130</v>
      </c>
      <c r="E5615" s="371">
        <v>21</v>
      </c>
    </row>
    <row r="5616" spans="1:5">
      <c r="A5616" s="371">
        <v>15</v>
      </c>
      <c r="B5616" s="371" t="s">
        <v>84</v>
      </c>
      <c r="C5616" s="371">
        <v>2024</v>
      </c>
      <c r="D5616" s="371" t="s">
        <v>130</v>
      </c>
      <c r="E5616" s="371">
        <v>10</v>
      </c>
    </row>
    <row r="5617" spans="1:5">
      <c r="A5617" s="371">
        <v>17</v>
      </c>
      <c r="B5617" s="371" t="s">
        <v>85</v>
      </c>
      <c r="C5617" s="371">
        <v>2024</v>
      </c>
      <c r="D5617" s="371" t="s">
        <v>130</v>
      </c>
      <c r="E5617" s="371">
        <v>3</v>
      </c>
    </row>
    <row r="5618" spans="1:5">
      <c r="A5618" s="371">
        <v>18</v>
      </c>
      <c r="B5618" s="371" t="s">
        <v>86</v>
      </c>
      <c r="C5618" s="371">
        <v>2024</v>
      </c>
      <c r="D5618" s="371" t="s">
        <v>130</v>
      </c>
      <c r="E5618" s="371">
        <v>24</v>
      </c>
    </row>
    <row r="5619" spans="1:5">
      <c r="A5619" s="371">
        <v>19</v>
      </c>
      <c r="B5619" s="371" t="s">
        <v>87</v>
      </c>
      <c r="C5619" s="371">
        <v>2024</v>
      </c>
      <c r="D5619" s="371" t="s">
        <v>130</v>
      </c>
      <c r="E5619" s="371">
        <v>7</v>
      </c>
    </row>
    <row r="5620" spans="1:5">
      <c r="A5620" s="371">
        <v>20</v>
      </c>
      <c r="B5620" s="371" t="s">
        <v>88</v>
      </c>
      <c r="C5620" s="371">
        <v>2024</v>
      </c>
      <c r="D5620" s="371" t="s">
        <v>130</v>
      </c>
      <c r="E5620" s="371">
        <v>11</v>
      </c>
    </row>
    <row r="5621" spans="1:5">
      <c r="A5621" s="371">
        <v>23</v>
      </c>
      <c r="B5621" s="371" t="s">
        <v>89</v>
      </c>
      <c r="C5621" s="371">
        <v>2024</v>
      </c>
      <c r="D5621" s="371" t="s">
        <v>130</v>
      </c>
      <c r="E5621" s="371">
        <v>22</v>
      </c>
    </row>
    <row r="5622" spans="1:5">
      <c r="A5622" s="371">
        <v>25</v>
      </c>
      <c r="B5622" s="371" t="s">
        <v>90</v>
      </c>
      <c r="C5622" s="371">
        <v>2024</v>
      </c>
      <c r="D5622" s="371" t="s">
        <v>130</v>
      </c>
      <c r="E5622" s="371">
        <v>8</v>
      </c>
    </row>
    <row r="5623" spans="1:5">
      <c r="A5623" s="371">
        <v>27</v>
      </c>
      <c r="B5623" s="371" t="s">
        <v>91</v>
      </c>
      <c r="C5623" s="371">
        <v>2024</v>
      </c>
      <c r="D5623" s="371" t="s">
        <v>130</v>
      </c>
      <c r="E5623" s="371">
        <v>31</v>
      </c>
    </row>
    <row r="5624" spans="1:5">
      <c r="A5624" s="371">
        <v>41</v>
      </c>
      <c r="B5624" s="371" t="s">
        <v>92</v>
      </c>
      <c r="C5624" s="371">
        <v>2024</v>
      </c>
      <c r="D5624" s="371" t="s">
        <v>130</v>
      </c>
      <c r="E5624" s="371">
        <v>15</v>
      </c>
    </row>
    <row r="5625" spans="1:5">
      <c r="A5625" s="371">
        <v>44</v>
      </c>
      <c r="B5625" s="371" t="s">
        <v>93</v>
      </c>
      <c r="C5625" s="371">
        <v>2024</v>
      </c>
      <c r="D5625" s="371" t="s">
        <v>130</v>
      </c>
      <c r="E5625" s="371">
        <v>29</v>
      </c>
    </row>
    <row r="5626" spans="1:5">
      <c r="A5626" s="371">
        <v>47</v>
      </c>
      <c r="B5626" s="371" t="s">
        <v>94</v>
      </c>
      <c r="C5626" s="371">
        <v>2024</v>
      </c>
      <c r="D5626" s="371" t="s">
        <v>130</v>
      </c>
      <c r="E5626" s="371">
        <v>20</v>
      </c>
    </row>
    <row r="5627" spans="1:5">
      <c r="A5627" s="371">
        <v>50</v>
      </c>
      <c r="B5627" s="371" t="s">
        <v>95</v>
      </c>
      <c r="C5627" s="371">
        <v>2024</v>
      </c>
      <c r="D5627" s="371" t="s">
        <v>130</v>
      </c>
      <c r="E5627" s="371">
        <v>14</v>
      </c>
    </row>
    <row r="5628" spans="1:5">
      <c r="A5628" s="371">
        <v>52</v>
      </c>
      <c r="B5628" s="371" t="s">
        <v>96</v>
      </c>
      <c r="C5628" s="371">
        <v>2024</v>
      </c>
      <c r="D5628" s="371" t="s">
        <v>130</v>
      </c>
      <c r="E5628" s="371">
        <v>18</v>
      </c>
    </row>
    <row r="5629" spans="1:5">
      <c r="A5629" s="371">
        <v>54</v>
      </c>
      <c r="B5629" s="371" t="s">
        <v>97</v>
      </c>
      <c r="C5629" s="371">
        <v>2024</v>
      </c>
      <c r="D5629" s="371" t="s">
        <v>130</v>
      </c>
      <c r="E5629" s="371">
        <v>17</v>
      </c>
    </row>
    <row r="5630" spans="1:5">
      <c r="A5630" s="371">
        <v>63</v>
      </c>
      <c r="B5630" s="371" t="s">
        <v>98</v>
      </c>
      <c r="C5630" s="371">
        <v>2024</v>
      </c>
      <c r="D5630" s="371" t="s">
        <v>130</v>
      </c>
      <c r="E5630" s="371">
        <v>6</v>
      </c>
    </row>
    <row r="5631" spans="1:5">
      <c r="A5631" s="371">
        <v>66</v>
      </c>
      <c r="B5631" s="371" t="s">
        <v>99</v>
      </c>
      <c r="C5631" s="371">
        <v>2024</v>
      </c>
      <c r="D5631" s="371" t="s">
        <v>130</v>
      </c>
      <c r="E5631" s="371">
        <v>9</v>
      </c>
    </row>
    <row r="5632" spans="1:5">
      <c r="A5632" s="371">
        <v>68</v>
      </c>
      <c r="B5632" s="371" t="s">
        <v>100</v>
      </c>
      <c r="C5632" s="371">
        <v>2024</v>
      </c>
      <c r="D5632" s="371" t="s">
        <v>130</v>
      </c>
      <c r="E5632" s="371">
        <v>13</v>
      </c>
    </row>
    <row r="5633" spans="1:5">
      <c r="A5633" s="371">
        <v>70</v>
      </c>
      <c r="B5633" s="371" t="s">
        <v>101</v>
      </c>
      <c r="C5633" s="371">
        <v>2024</v>
      </c>
      <c r="D5633" s="371" t="s">
        <v>130</v>
      </c>
      <c r="E5633" s="371">
        <v>32</v>
      </c>
    </row>
    <row r="5634" spans="1:5">
      <c r="A5634" s="371">
        <v>73</v>
      </c>
      <c r="B5634" s="371" t="s">
        <v>102</v>
      </c>
      <c r="C5634" s="371">
        <v>2024</v>
      </c>
      <c r="D5634" s="371" t="s">
        <v>130</v>
      </c>
      <c r="E5634" s="371">
        <v>2</v>
      </c>
    </row>
    <row r="5635" spans="1:5">
      <c r="A5635" s="371">
        <v>76</v>
      </c>
      <c r="B5635" s="371" t="s">
        <v>103</v>
      </c>
      <c r="C5635" s="371">
        <v>2024</v>
      </c>
      <c r="D5635" s="371" t="s">
        <v>130</v>
      </c>
      <c r="E5635" s="371">
        <v>1</v>
      </c>
    </row>
    <row r="5636" spans="1:5">
      <c r="A5636" s="371">
        <v>81</v>
      </c>
      <c r="B5636" s="371" t="s">
        <v>104</v>
      </c>
      <c r="C5636" s="371">
        <v>2024</v>
      </c>
      <c r="D5636" s="371" t="s">
        <v>130</v>
      </c>
      <c r="E5636" s="371">
        <v>30</v>
      </c>
    </row>
    <row r="5637" spans="1:5">
      <c r="A5637" s="371">
        <v>85</v>
      </c>
      <c r="B5637" s="371" t="s">
        <v>105</v>
      </c>
      <c r="C5637" s="371">
        <v>2024</v>
      </c>
      <c r="D5637" s="371" t="s">
        <v>130</v>
      </c>
      <c r="E5637" s="371">
        <v>23</v>
      </c>
    </row>
    <row r="5638" spans="1:5">
      <c r="A5638" s="371">
        <v>86</v>
      </c>
      <c r="B5638" s="371" t="s">
        <v>106</v>
      </c>
      <c r="C5638" s="371">
        <v>2024</v>
      </c>
      <c r="D5638" s="371" t="s">
        <v>130</v>
      </c>
      <c r="E5638" s="371">
        <v>32</v>
      </c>
    </row>
    <row r="5639" spans="1:5">
      <c r="A5639" s="371">
        <v>88</v>
      </c>
      <c r="B5639" s="371" t="s">
        <v>107</v>
      </c>
      <c r="C5639" s="371">
        <v>2024</v>
      </c>
      <c r="D5639" s="371" t="s">
        <v>130</v>
      </c>
      <c r="E5639" s="371">
        <v>19</v>
      </c>
    </row>
    <row r="5640" spans="1:5">
      <c r="A5640" s="371">
        <v>91</v>
      </c>
      <c r="B5640" s="371" t="s">
        <v>108</v>
      </c>
      <c r="C5640" s="371">
        <v>2024</v>
      </c>
      <c r="D5640" s="371" t="s">
        <v>130</v>
      </c>
      <c r="E5640" s="371">
        <v>28</v>
      </c>
    </row>
    <row r="5641" spans="1:5">
      <c r="A5641" s="371">
        <v>94</v>
      </c>
      <c r="B5641" s="371" t="s">
        <v>109</v>
      </c>
      <c r="C5641" s="371">
        <v>2024</v>
      </c>
      <c r="D5641" s="371" t="s">
        <v>130</v>
      </c>
      <c r="E5641" s="371">
        <v>26</v>
      </c>
    </row>
    <row r="5642" spans="1:5">
      <c r="A5642" s="371">
        <v>95</v>
      </c>
      <c r="B5642" s="371" t="s">
        <v>110</v>
      </c>
      <c r="C5642" s="371">
        <v>2024</v>
      </c>
      <c r="D5642" s="371" t="s">
        <v>130</v>
      </c>
      <c r="E5642" s="371">
        <v>27</v>
      </c>
    </row>
    <row r="5643" spans="1:5">
      <c r="A5643" s="371">
        <v>97</v>
      </c>
      <c r="B5643" s="371" t="s">
        <v>111</v>
      </c>
      <c r="C5643" s="371">
        <v>2024</v>
      </c>
      <c r="D5643" s="371" t="s">
        <v>130</v>
      </c>
      <c r="E5643" s="371">
        <v>4</v>
      </c>
    </row>
    <row r="5644" spans="1:5">
      <c r="A5644" s="371">
        <v>99</v>
      </c>
      <c r="B5644" s="371" t="s">
        <v>112</v>
      </c>
      <c r="C5644" s="371">
        <v>2024</v>
      </c>
      <c r="D5644" s="371" t="s">
        <v>130</v>
      </c>
      <c r="E5644" s="371">
        <v>25</v>
      </c>
    </row>
    <row r="5645" spans="1:5">
      <c r="A5645" s="371">
        <v>5</v>
      </c>
      <c r="B5645" s="371" t="s">
        <v>79</v>
      </c>
      <c r="C5645" s="371">
        <v>2023</v>
      </c>
      <c r="D5645" s="371" t="s">
        <v>130</v>
      </c>
      <c r="E5645" s="371">
        <v>8</v>
      </c>
    </row>
    <row r="5646" spans="1:5">
      <c r="A5646" s="371">
        <v>8</v>
      </c>
      <c r="B5646" s="371" t="s">
        <v>81</v>
      </c>
      <c r="C5646" s="371">
        <v>2023</v>
      </c>
      <c r="D5646" s="371" t="s">
        <v>130</v>
      </c>
      <c r="E5646" s="371">
        <v>2</v>
      </c>
    </row>
    <row r="5647" spans="1:5">
      <c r="A5647" s="371">
        <v>11</v>
      </c>
      <c r="B5647" s="371" t="s">
        <v>82</v>
      </c>
      <c r="C5647" s="371">
        <v>2023</v>
      </c>
      <c r="D5647" s="371" t="s">
        <v>130</v>
      </c>
      <c r="E5647" s="371">
        <v>1</v>
      </c>
    </row>
    <row r="5648" spans="1:5">
      <c r="A5648" s="371">
        <v>13</v>
      </c>
      <c r="B5648" s="371" t="s">
        <v>83</v>
      </c>
      <c r="C5648" s="371">
        <v>2023</v>
      </c>
      <c r="D5648" s="371" t="s">
        <v>130</v>
      </c>
      <c r="E5648" s="371">
        <v>9</v>
      </c>
    </row>
    <row r="5649" spans="1:5">
      <c r="A5649" s="371">
        <v>15</v>
      </c>
      <c r="B5649" s="371" t="s">
        <v>84</v>
      </c>
      <c r="C5649" s="371">
        <v>2023</v>
      </c>
      <c r="D5649" s="371" t="s">
        <v>130</v>
      </c>
      <c r="E5649" s="371">
        <v>11</v>
      </c>
    </row>
    <row r="5650" spans="1:5">
      <c r="A5650" s="371">
        <v>17</v>
      </c>
      <c r="B5650" s="371" t="s">
        <v>85</v>
      </c>
      <c r="C5650" s="371">
        <v>2023</v>
      </c>
      <c r="D5650" s="371" t="s">
        <v>130</v>
      </c>
      <c r="E5650" s="371">
        <v>5</v>
      </c>
    </row>
    <row r="5651" spans="1:5">
      <c r="A5651" s="371">
        <v>18</v>
      </c>
      <c r="B5651" s="371" t="s">
        <v>86</v>
      </c>
      <c r="C5651" s="371">
        <v>2023</v>
      </c>
      <c r="D5651" s="371" t="s">
        <v>130</v>
      </c>
      <c r="E5651" s="371">
        <v>15</v>
      </c>
    </row>
    <row r="5652" spans="1:5">
      <c r="A5652" s="371">
        <v>19</v>
      </c>
      <c r="B5652" s="371" t="s">
        <v>87</v>
      </c>
      <c r="C5652" s="371">
        <v>2023</v>
      </c>
      <c r="D5652" s="371" t="s">
        <v>130</v>
      </c>
      <c r="E5652" s="371">
        <v>13</v>
      </c>
    </row>
    <row r="5653" spans="1:5">
      <c r="A5653" s="371">
        <v>20</v>
      </c>
      <c r="B5653" s="371" t="s">
        <v>88</v>
      </c>
      <c r="C5653" s="371">
        <v>2023</v>
      </c>
      <c r="D5653" s="371" t="s">
        <v>130</v>
      </c>
      <c r="E5653" s="371">
        <v>25</v>
      </c>
    </row>
    <row r="5654" spans="1:5">
      <c r="A5654" s="371">
        <v>23</v>
      </c>
      <c r="B5654" s="371" t="s">
        <v>89</v>
      </c>
      <c r="C5654" s="371">
        <v>2023</v>
      </c>
      <c r="D5654" s="371" t="s">
        <v>130</v>
      </c>
      <c r="E5654" s="371">
        <v>6</v>
      </c>
    </row>
    <row r="5655" spans="1:5">
      <c r="A5655" s="371">
        <v>25</v>
      </c>
      <c r="B5655" s="371" t="s">
        <v>90</v>
      </c>
      <c r="C5655" s="371">
        <v>2023</v>
      </c>
      <c r="D5655" s="371" t="s">
        <v>130</v>
      </c>
      <c r="E5655" s="371">
        <v>3</v>
      </c>
    </row>
    <row r="5656" spans="1:5">
      <c r="A5656" s="371">
        <v>27</v>
      </c>
      <c r="B5656" s="371" t="s">
        <v>91</v>
      </c>
      <c r="C5656" s="371">
        <v>2023</v>
      </c>
      <c r="D5656" s="371" t="s">
        <v>130</v>
      </c>
      <c r="E5656" s="371">
        <v>22</v>
      </c>
    </row>
    <row r="5657" spans="1:5">
      <c r="A5657" s="371">
        <v>41</v>
      </c>
      <c r="B5657" s="371" t="s">
        <v>92</v>
      </c>
      <c r="C5657" s="371">
        <v>2023</v>
      </c>
      <c r="D5657" s="371" t="s">
        <v>130</v>
      </c>
      <c r="E5657" s="371">
        <v>19</v>
      </c>
    </row>
    <row r="5658" spans="1:5">
      <c r="A5658" s="371">
        <v>44</v>
      </c>
      <c r="B5658" s="371" t="s">
        <v>93</v>
      </c>
      <c r="C5658" s="371">
        <v>2023</v>
      </c>
      <c r="D5658" s="371" t="s">
        <v>130</v>
      </c>
      <c r="E5658" s="371">
        <v>30</v>
      </c>
    </row>
    <row r="5659" spans="1:5">
      <c r="A5659" s="371">
        <v>47</v>
      </c>
      <c r="B5659" s="371" t="s">
        <v>94</v>
      </c>
      <c r="C5659" s="371">
        <v>2023</v>
      </c>
      <c r="D5659" s="371" t="s">
        <v>130</v>
      </c>
      <c r="E5659" s="371">
        <v>20</v>
      </c>
    </row>
    <row r="5660" spans="1:5">
      <c r="A5660" s="371">
        <v>50</v>
      </c>
      <c r="B5660" s="371" t="s">
        <v>95</v>
      </c>
      <c r="C5660" s="371">
        <v>2023</v>
      </c>
      <c r="D5660" s="371" t="s">
        <v>130</v>
      </c>
      <c r="E5660" s="371">
        <v>26</v>
      </c>
    </row>
    <row r="5661" spans="1:5">
      <c r="A5661" s="371">
        <v>52</v>
      </c>
      <c r="B5661" s="371" t="s">
        <v>96</v>
      </c>
      <c r="C5661" s="371">
        <v>2023</v>
      </c>
      <c r="D5661" s="371" t="s">
        <v>130</v>
      </c>
      <c r="E5661" s="371">
        <v>24</v>
      </c>
    </row>
    <row r="5662" spans="1:5">
      <c r="A5662" s="371">
        <v>54</v>
      </c>
      <c r="B5662" s="371" t="s">
        <v>97</v>
      </c>
      <c r="C5662" s="371">
        <v>2023</v>
      </c>
      <c r="D5662" s="371" t="s">
        <v>130</v>
      </c>
      <c r="E5662" s="371">
        <v>17</v>
      </c>
    </row>
    <row r="5663" spans="1:5">
      <c r="A5663" s="371">
        <v>63</v>
      </c>
      <c r="B5663" s="371" t="s">
        <v>98</v>
      </c>
      <c r="C5663" s="371">
        <v>2023</v>
      </c>
      <c r="D5663" s="371" t="s">
        <v>130</v>
      </c>
      <c r="E5663" s="371">
        <v>4</v>
      </c>
    </row>
    <row r="5664" spans="1:5">
      <c r="A5664" s="371">
        <v>66</v>
      </c>
      <c r="B5664" s="371" t="s">
        <v>99</v>
      </c>
      <c r="C5664" s="371">
        <v>2023</v>
      </c>
      <c r="D5664" s="371" t="s">
        <v>130</v>
      </c>
      <c r="E5664" s="371">
        <v>13</v>
      </c>
    </row>
    <row r="5665" spans="1:5">
      <c r="A5665" s="371">
        <v>68</v>
      </c>
      <c r="B5665" s="371" t="s">
        <v>100</v>
      </c>
      <c r="C5665" s="371">
        <v>2023</v>
      </c>
      <c r="D5665" s="371" t="s">
        <v>130</v>
      </c>
      <c r="E5665" s="371">
        <v>10</v>
      </c>
    </row>
    <row r="5666" spans="1:5">
      <c r="A5666" s="371">
        <v>70</v>
      </c>
      <c r="B5666" s="371" t="s">
        <v>101</v>
      </c>
      <c r="C5666" s="371">
        <v>2023</v>
      </c>
      <c r="D5666" s="371" t="s">
        <v>130</v>
      </c>
      <c r="E5666" s="371">
        <v>27</v>
      </c>
    </row>
    <row r="5667" spans="1:5">
      <c r="A5667" s="371">
        <v>73</v>
      </c>
      <c r="B5667" s="371" t="s">
        <v>102</v>
      </c>
      <c r="C5667" s="371">
        <v>2023</v>
      </c>
      <c r="D5667" s="371" t="s">
        <v>130</v>
      </c>
      <c r="E5667" s="371">
        <v>23</v>
      </c>
    </row>
    <row r="5668" spans="1:5">
      <c r="A5668" s="371">
        <v>76</v>
      </c>
      <c r="B5668" s="371" t="s">
        <v>103</v>
      </c>
      <c r="C5668" s="371">
        <v>2023</v>
      </c>
      <c r="D5668" s="371" t="s">
        <v>130</v>
      </c>
      <c r="E5668" s="371">
        <v>7</v>
      </c>
    </row>
    <row r="5669" spans="1:5">
      <c r="A5669" s="371">
        <v>81</v>
      </c>
      <c r="B5669" s="371" t="s">
        <v>104</v>
      </c>
      <c r="C5669" s="371">
        <v>2023</v>
      </c>
      <c r="D5669" s="371" t="s">
        <v>130</v>
      </c>
      <c r="E5669" s="371">
        <v>33</v>
      </c>
    </row>
    <row r="5670" spans="1:5">
      <c r="A5670" s="371">
        <v>85</v>
      </c>
      <c r="B5670" s="371" t="s">
        <v>105</v>
      </c>
      <c r="C5670" s="371">
        <v>2023</v>
      </c>
      <c r="D5670" s="371" t="s">
        <v>130</v>
      </c>
      <c r="E5670" s="371">
        <v>16</v>
      </c>
    </row>
    <row r="5671" spans="1:5">
      <c r="A5671" s="371">
        <v>86</v>
      </c>
      <c r="B5671" s="371" t="s">
        <v>106</v>
      </c>
      <c r="C5671" s="371">
        <v>2023</v>
      </c>
      <c r="D5671" s="371" t="s">
        <v>130</v>
      </c>
      <c r="E5671" s="371">
        <v>28</v>
      </c>
    </row>
    <row r="5672" spans="1:5">
      <c r="A5672" s="371">
        <v>88</v>
      </c>
      <c r="B5672" s="371" t="s">
        <v>107</v>
      </c>
      <c r="C5672" s="371">
        <v>2023</v>
      </c>
      <c r="D5672" s="371" t="s">
        <v>130</v>
      </c>
      <c r="E5672" s="371">
        <v>21</v>
      </c>
    </row>
    <row r="5673" spans="1:5">
      <c r="A5673" s="371">
        <v>91</v>
      </c>
      <c r="B5673" s="371" t="s">
        <v>108</v>
      </c>
      <c r="C5673" s="371">
        <v>2023</v>
      </c>
      <c r="D5673" s="371" t="s">
        <v>130</v>
      </c>
      <c r="E5673" s="371">
        <v>12</v>
      </c>
    </row>
    <row r="5674" spans="1:5">
      <c r="A5674" s="371">
        <v>94</v>
      </c>
      <c r="B5674" s="371" t="s">
        <v>109</v>
      </c>
      <c r="C5674" s="371">
        <v>2023</v>
      </c>
      <c r="D5674" s="371" t="s">
        <v>130</v>
      </c>
      <c r="E5674" s="371">
        <v>32</v>
      </c>
    </row>
    <row r="5675" spans="1:5">
      <c r="A5675" s="371">
        <v>95</v>
      </c>
      <c r="B5675" s="371" t="s">
        <v>110</v>
      </c>
      <c r="C5675" s="371">
        <v>2023</v>
      </c>
      <c r="D5675" s="371" t="s">
        <v>130</v>
      </c>
      <c r="E5675" s="371">
        <v>18</v>
      </c>
    </row>
    <row r="5676" spans="1:5">
      <c r="A5676" s="371">
        <v>97</v>
      </c>
      <c r="B5676" s="371" t="s">
        <v>111</v>
      </c>
      <c r="C5676" s="371">
        <v>2023</v>
      </c>
      <c r="D5676" s="371" t="s">
        <v>130</v>
      </c>
      <c r="E5676" s="371">
        <v>31</v>
      </c>
    </row>
    <row r="5677" spans="1:5">
      <c r="A5677" s="371">
        <v>99</v>
      </c>
      <c r="B5677" s="371" t="s">
        <v>112</v>
      </c>
      <c r="C5677" s="371">
        <v>2023</v>
      </c>
      <c r="D5677" s="371" t="s">
        <v>130</v>
      </c>
      <c r="E5677" s="371">
        <v>29</v>
      </c>
    </row>
    <row r="5678" spans="1:5">
      <c r="A5678" s="371">
        <v>5</v>
      </c>
      <c r="B5678" s="371" t="s">
        <v>79</v>
      </c>
      <c r="C5678" s="371">
        <v>2024</v>
      </c>
      <c r="D5678" s="371" t="s">
        <v>180</v>
      </c>
      <c r="E5678" s="371">
        <v>1</v>
      </c>
    </row>
    <row r="5679" spans="1:5">
      <c r="A5679" s="371">
        <v>8</v>
      </c>
      <c r="B5679" s="371" t="s">
        <v>81</v>
      </c>
      <c r="C5679" s="371">
        <v>2024</v>
      </c>
      <c r="D5679" s="371" t="s">
        <v>180</v>
      </c>
      <c r="E5679" s="371">
        <v>14</v>
      </c>
    </row>
    <row r="5680" spans="1:5">
      <c r="A5680" s="371">
        <v>11</v>
      </c>
      <c r="B5680" s="371" t="s">
        <v>82</v>
      </c>
      <c r="C5680" s="371">
        <v>2024</v>
      </c>
      <c r="D5680" s="371" t="s">
        <v>180</v>
      </c>
      <c r="E5680" s="371">
        <v>12</v>
      </c>
    </row>
    <row r="5681" spans="1:5">
      <c r="A5681" s="371">
        <v>13</v>
      </c>
      <c r="B5681" s="371" t="s">
        <v>83</v>
      </c>
      <c r="C5681" s="371">
        <v>2024</v>
      </c>
      <c r="D5681" s="371" t="s">
        <v>180</v>
      </c>
      <c r="E5681" s="371">
        <v>5</v>
      </c>
    </row>
    <row r="5682" spans="1:5">
      <c r="A5682" s="371">
        <v>15</v>
      </c>
      <c r="B5682" s="371" t="s">
        <v>84</v>
      </c>
      <c r="C5682" s="371">
        <v>2024</v>
      </c>
      <c r="D5682" s="371" t="s">
        <v>180</v>
      </c>
      <c r="E5682" s="371">
        <v>9</v>
      </c>
    </row>
    <row r="5683" spans="1:5">
      <c r="A5683" s="371">
        <v>17</v>
      </c>
      <c r="B5683" s="371" t="s">
        <v>85</v>
      </c>
      <c r="C5683" s="371">
        <v>2024</v>
      </c>
      <c r="D5683" s="371" t="s">
        <v>180</v>
      </c>
      <c r="E5683" s="371">
        <v>15</v>
      </c>
    </row>
    <row r="5684" spans="1:5">
      <c r="A5684" s="371">
        <v>18</v>
      </c>
      <c r="B5684" s="371" t="s">
        <v>86</v>
      </c>
      <c r="C5684" s="371">
        <v>2024</v>
      </c>
      <c r="D5684" s="371" t="s">
        <v>180</v>
      </c>
      <c r="E5684" s="371">
        <v>23</v>
      </c>
    </row>
    <row r="5685" spans="1:5">
      <c r="A5685" s="371">
        <v>19</v>
      </c>
      <c r="B5685" s="371" t="s">
        <v>87</v>
      </c>
      <c r="C5685" s="371">
        <v>2024</v>
      </c>
      <c r="D5685" s="371" t="s">
        <v>180</v>
      </c>
      <c r="E5685" s="371">
        <v>16</v>
      </c>
    </row>
    <row r="5686" spans="1:5">
      <c r="A5686" s="371">
        <v>20</v>
      </c>
      <c r="B5686" s="371" t="s">
        <v>88</v>
      </c>
      <c r="C5686" s="371">
        <v>2024</v>
      </c>
      <c r="D5686" s="371" t="s">
        <v>180</v>
      </c>
      <c r="E5686" s="371">
        <v>19</v>
      </c>
    </row>
    <row r="5687" spans="1:5">
      <c r="A5687" s="371">
        <v>23</v>
      </c>
      <c r="B5687" s="371" t="s">
        <v>89</v>
      </c>
      <c r="C5687" s="371">
        <v>2024</v>
      </c>
      <c r="D5687" s="371" t="s">
        <v>180</v>
      </c>
      <c r="E5687" s="371">
        <v>6</v>
      </c>
    </row>
    <row r="5688" spans="1:5">
      <c r="A5688" s="371">
        <v>25</v>
      </c>
      <c r="B5688" s="371" t="s">
        <v>90</v>
      </c>
      <c r="C5688" s="371">
        <v>2024</v>
      </c>
      <c r="D5688" s="371" t="s">
        <v>180</v>
      </c>
      <c r="E5688" s="371">
        <v>4</v>
      </c>
    </row>
    <row r="5689" spans="1:5">
      <c r="A5689" s="371">
        <v>27</v>
      </c>
      <c r="B5689" s="371" t="s">
        <v>91</v>
      </c>
      <c r="C5689" s="371">
        <v>2024</v>
      </c>
      <c r="D5689" s="371" t="s">
        <v>180</v>
      </c>
      <c r="E5689" s="371">
        <v>21</v>
      </c>
    </row>
    <row r="5690" spans="1:5">
      <c r="A5690" s="371">
        <v>41</v>
      </c>
      <c r="B5690" s="371" t="s">
        <v>92</v>
      </c>
      <c r="C5690" s="371">
        <v>2024</v>
      </c>
      <c r="D5690" s="371" t="s">
        <v>180</v>
      </c>
      <c r="E5690" s="371">
        <v>7</v>
      </c>
    </row>
    <row r="5691" spans="1:5">
      <c r="A5691" s="371">
        <v>44</v>
      </c>
      <c r="B5691" s="371" t="s">
        <v>93</v>
      </c>
      <c r="C5691" s="371">
        <v>2024</v>
      </c>
      <c r="D5691" s="371" t="s">
        <v>180</v>
      </c>
      <c r="E5691" s="371">
        <v>26</v>
      </c>
    </row>
    <row r="5692" spans="1:5">
      <c r="A5692" s="371">
        <v>47</v>
      </c>
      <c r="B5692" s="371" t="s">
        <v>94</v>
      </c>
      <c r="C5692" s="371">
        <v>2024</v>
      </c>
      <c r="D5692" s="371" t="s">
        <v>180</v>
      </c>
      <c r="E5692" s="371">
        <v>11</v>
      </c>
    </row>
    <row r="5693" spans="1:5">
      <c r="A5693" s="371">
        <v>50</v>
      </c>
      <c r="B5693" s="371" t="s">
        <v>95</v>
      </c>
      <c r="C5693" s="371">
        <v>2024</v>
      </c>
      <c r="D5693" s="371" t="s">
        <v>180</v>
      </c>
      <c r="E5693" s="371">
        <v>18</v>
      </c>
    </row>
    <row r="5694" spans="1:5">
      <c r="A5694" s="371">
        <v>52</v>
      </c>
      <c r="B5694" s="371" t="s">
        <v>96</v>
      </c>
      <c r="C5694" s="371">
        <v>2024</v>
      </c>
      <c r="D5694" s="371" t="s">
        <v>180</v>
      </c>
      <c r="E5694" s="371">
        <v>10</v>
      </c>
    </row>
    <row r="5695" spans="1:5">
      <c r="A5695" s="371">
        <v>54</v>
      </c>
      <c r="B5695" s="371" t="s">
        <v>97</v>
      </c>
      <c r="C5695" s="371">
        <v>2024</v>
      </c>
      <c r="D5695" s="371" t="s">
        <v>180</v>
      </c>
      <c r="E5695" s="371">
        <v>13</v>
      </c>
    </row>
    <row r="5696" spans="1:5">
      <c r="A5696" s="371">
        <v>63</v>
      </c>
      <c r="B5696" s="371" t="s">
        <v>98</v>
      </c>
      <c r="C5696" s="371">
        <v>2024</v>
      </c>
      <c r="D5696" s="371" t="s">
        <v>180</v>
      </c>
      <c r="E5696" s="371">
        <v>24</v>
      </c>
    </row>
    <row r="5697" spans="1:5">
      <c r="A5697" s="371">
        <v>66</v>
      </c>
      <c r="B5697" s="371" t="s">
        <v>99</v>
      </c>
      <c r="C5697" s="371">
        <v>2024</v>
      </c>
      <c r="D5697" s="371" t="s">
        <v>180</v>
      </c>
      <c r="E5697" s="371">
        <v>19</v>
      </c>
    </row>
    <row r="5698" spans="1:5">
      <c r="A5698" s="371">
        <v>68</v>
      </c>
      <c r="B5698" s="371" t="s">
        <v>100</v>
      </c>
      <c r="C5698" s="371">
        <v>2024</v>
      </c>
      <c r="D5698" s="371" t="s">
        <v>180</v>
      </c>
      <c r="E5698" s="371">
        <v>8</v>
      </c>
    </row>
    <row r="5699" spans="1:5">
      <c r="A5699" s="371">
        <v>70</v>
      </c>
      <c r="B5699" s="371" t="s">
        <v>101</v>
      </c>
      <c r="C5699" s="371">
        <v>2024</v>
      </c>
      <c r="D5699" s="371" t="s">
        <v>180</v>
      </c>
      <c r="E5699" s="371">
        <v>22</v>
      </c>
    </row>
    <row r="5700" spans="1:5">
      <c r="A5700" s="371">
        <v>73</v>
      </c>
      <c r="B5700" s="371" t="s">
        <v>102</v>
      </c>
      <c r="C5700" s="371">
        <v>2024</v>
      </c>
      <c r="D5700" s="371" t="s">
        <v>180</v>
      </c>
      <c r="E5700" s="371">
        <v>2</v>
      </c>
    </row>
    <row r="5701" spans="1:5">
      <c r="A5701" s="371">
        <v>76</v>
      </c>
      <c r="B5701" s="371" t="s">
        <v>103</v>
      </c>
      <c r="C5701" s="371">
        <v>2024</v>
      </c>
      <c r="D5701" s="371" t="s">
        <v>180</v>
      </c>
      <c r="E5701" s="371">
        <v>3</v>
      </c>
    </row>
    <row r="5702" spans="1:5">
      <c r="A5702" s="371">
        <v>81</v>
      </c>
      <c r="B5702" s="371" t="s">
        <v>104</v>
      </c>
      <c r="C5702" s="371">
        <v>2024</v>
      </c>
      <c r="D5702" s="371" t="s">
        <v>180</v>
      </c>
      <c r="E5702" s="371">
        <v>27</v>
      </c>
    </row>
    <row r="5703" spans="1:5">
      <c r="A5703" s="371">
        <v>85</v>
      </c>
      <c r="B5703" s="371" t="s">
        <v>105</v>
      </c>
      <c r="C5703" s="371">
        <v>2024</v>
      </c>
      <c r="D5703" s="371" t="s">
        <v>180</v>
      </c>
      <c r="E5703" s="371">
        <v>28</v>
      </c>
    </row>
    <row r="5704" spans="1:5">
      <c r="A5704" s="371">
        <v>86</v>
      </c>
      <c r="B5704" s="371" t="s">
        <v>106</v>
      </c>
      <c r="C5704" s="371">
        <v>2024</v>
      </c>
      <c r="D5704" s="371" t="s">
        <v>180</v>
      </c>
      <c r="E5704" s="371">
        <v>25</v>
      </c>
    </row>
    <row r="5705" spans="1:5">
      <c r="A5705" s="371">
        <v>88</v>
      </c>
      <c r="B5705" s="371" t="s">
        <v>107</v>
      </c>
      <c r="C5705" s="371">
        <v>2024</v>
      </c>
      <c r="D5705" s="371" t="s">
        <v>180</v>
      </c>
      <c r="E5705" s="371">
        <v>17</v>
      </c>
    </row>
    <row r="5706" spans="1:5">
      <c r="A5706" s="371">
        <v>91</v>
      </c>
      <c r="B5706" s="371" t="s">
        <v>108</v>
      </c>
      <c r="C5706" s="371">
        <v>2024</v>
      </c>
      <c r="D5706" s="371" t="s">
        <v>180</v>
      </c>
      <c r="E5706" s="371">
        <v>31</v>
      </c>
    </row>
    <row r="5707" spans="1:5">
      <c r="A5707" s="371">
        <v>94</v>
      </c>
      <c r="B5707" s="371" t="s">
        <v>109</v>
      </c>
      <c r="C5707" s="371">
        <v>2024</v>
      </c>
      <c r="D5707" s="371" t="s">
        <v>180</v>
      </c>
      <c r="E5707" s="371">
        <v>32</v>
      </c>
    </row>
    <row r="5708" spans="1:5">
      <c r="A5708" s="371">
        <v>95</v>
      </c>
      <c r="B5708" s="371" t="s">
        <v>110</v>
      </c>
      <c r="C5708" s="371">
        <v>2024</v>
      </c>
      <c r="D5708" s="371" t="s">
        <v>180</v>
      </c>
      <c r="E5708" s="371">
        <v>30</v>
      </c>
    </row>
    <row r="5709" spans="1:5">
      <c r="A5709" s="371">
        <v>97</v>
      </c>
      <c r="B5709" s="371" t="s">
        <v>111</v>
      </c>
      <c r="C5709" s="371">
        <v>2024</v>
      </c>
      <c r="D5709" s="371" t="s">
        <v>180</v>
      </c>
      <c r="E5709" s="371">
        <v>33</v>
      </c>
    </row>
    <row r="5710" spans="1:5">
      <c r="A5710" s="371">
        <v>99</v>
      </c>
      <c r="B5710" s="371" t="s">
        <v>112</v>
      </c>
      <c r="C5710" s="371">
        <v>2024</v>
      </c>
      <c r="D5710" s="371" t="s">
        <v>180</v>
      </c>
      <c r="E5710" s="371">
        <v>29</v>
      </c>
    </row>
    <row r="5711" spans="1:5">
      <c r="A5711" s="371">
        <v>5</v>
      </c>
      <c r="B5711" s="371" t="s">
        <v>79</v>
      </c>
      <c r="C5711" s="371">
        <v>2023</v>
      </c>
      <c r="D5711" s="371" t="s">
        <v>180</v>
      </c>
      <c r="E5711" s="371">
        <v>1</v>
      </c>
    </row>
    <row r="5712" spans="1:5">
      <c r="A5712" s="371">
        <v>8</v>
      </c>
      <c r="B5712" s="371" t="s">
        <v>81</v>
      </c>
      <c r="C5712" s="371">
        <v>2023</v>
      </c>
      <c r="D5712" s="371" t="s">
        <v>180</v>
      </c>
      <c r="E5712" s="371">
        <v>13</v>
      </c>
    </row>
    <row r="5713" spans="1:5">
      <c r="A5713" s="371">
        <v>11</v>
      </c>
      <c r="B5713" s="371" t="s">
        <v>82</v>
      </c>
      <c r="C5713" s="371">
        <v>2023</v>
      </c>
      <c r="D5713" s="371" t="s">
        <v>180</v>
      </c>
      <c r="E5713" s="371">
        <v>11</v>
      </c>
    </row>
    <row r="5714" spans="1:5">
      <c r="A5714" s="371">
        <v>13</v>
      </c>
      <c r="B5714" s="371" t="s">
        <v>83</v>
      </c>
      <c r="C5714" s="371">
        <v>2023</v>
      </c>
      <c r="D5714" s="371" t="s">
        <v>180</v>
      </c>
      <c r="E5714" s="371">
        <v>9</v>
      </c>
    </row>
    <row r="5715" spans="1:5">
      <c r="A5715" s="371">
        <v>15</v>
      </c>
      <c r="B5715" s="371" t="s">
        <v>84</v>
      </c>
      <c r="C5715" s="371">
        <v>2023</v>
      </c>
      <c r="D5715" s="371" t="s">
        <v>180</v>
      </c>
      <c r="E5715" s="371">
        <v>8</v>
      </c>
    </row>
    <row r="5716" spans="1:5">
      <c r="A5716" s="371">
        <v>17</v>
      </c>
      <c r="B5716" s="371" t="s">
        <v>85</v>
      </c>
      <c r="C5716" s="371">
        <v>2023</v>
      </c>
      <c r="D5716" s="371" t="s">
        <v>180</v>
      </c>
      <c r="E5716" s="371">
        <v>15</v>
      </c>
    </row>
    <row r="5717" spans="1:5">
      <c r="A5717" s="371">
        <v>18</v>
      </c>
      <c r="B5717" s="371" t="s">
        <v>86</v>
      </c>
      <c r="C5717" s="371">
        <v>2023</v>
      </c>
      <c r="D5717" s="371" t="s">
        <v>180</v>
      </c>
      <c r="E5717" s="371">
        <v>22</v>
      </c>
    </row>
    <row r="5718" spans="1:5">
      <c r="A5718" s="371">
        <v>19</v>
      </c>
      <c r="B5718" s="371" t="s">
        <v>87</v>
      </c>
      <c r="C5718" s="371">
        <v>2023</v>
      </c>
      <c r="D5718" s="371" t="s">
        <v>180</v>
      </c>
      <c r="E5718" s="371">
        <v>16</v>
      </c>
    </row>
    <row r="5719" spans="1:5">
      <c r="A5719" s="371">
        <v>20</v>
      </c>
      <c r="B5719" s="371" t="s">
        <v>88</v>
      </c>
      <c r="C5719" s="371">
        <v>2023</v>
      </c>
      <c r="D5719" s="371" t="s">
        <v>180</v>
      </c>
      <c r="E5719" s="371">
        <v>17</v>
      </c>
    </row>
    <row r="5720" spans="1:5">
      <c r="A5720" s="371">
        <v>23</v>
      </c>
      <c r="B5720" s="371" t="s">
        <v>89</v>
      </c>
      <c r="C5720" s="371">
        <v>2023</v>
      </c>
      <c r="D5720" s="371" t="s">
        <v>180</v>
      </c>
      <c r="E5720" s="371">
        <v>2</v>
      </c>
    </row>
    <row r="5721" spans="1:5">
      <c r="A5721" s="371">
        <v>25</v>
      </c>
      <c r="B5721" s="371" t="s">
        <v>90</v>
      </c>
      <c r="C5721" s="371">
        <v>2023</v>
      </c>
      <c r="D5721" s="371" t="s">
        <v>180</v>
      </c>
      <c r="E5721" s="371">
        <v>6</v>
      </c>
    </row>
    <row r="5722" spans="1:5">
      <c r="A5722" s="371">
        <v>27</v>
      </c>
      <c r="B5722" s="371" t="s">
        <v>91</v>
      </c>
      <c r="C5722" s="371">
        <v>2023</v>
      </c>
      <c r="D5722" s="371" t="s">
        <v>180</v>
      </c>
      <c r="E5722" s="371">
        <v>21</v>
      </c>
    </row>
    <row r="5723" spans="1:5">
      <c r="A5723" s="371">
        <v>41</v>
      </c>
      <c r="B5723" s="371" t="s">
        <v>92</v>
      </c>
      <c r="C5723" s="371">
        <v>2023</v>
      </c>
      <c r="D5723" s="371" t="s">
        <v>180</v>
      </c>
      <c r="E5723" s="371">
        <v>7</v>
      </c>
    </row>
    <row r="5724" spans="1:5">
      <c r="A5724" s="371">
        <v>44</v>
      </c>
      <c r="B5724" s="371" t="s">
        <v>93</v>
      </c>
      <c r="C5724" s="371">
        <v>2023</v>
      </c>
      <c r="D5724" s="371" t="s">
        <v>180</v>
      </c>
      <c r="E5724" s="371">
        <v>27</v>
      </c>
    </row>
    <row r="5725" spans="1:5">
      <c r="A5725" s="371">
        <v>47</v>
      </c>
      <c r="B5725" s="371" t="s">
        <v>94</v>
      </c>
      <c r="C5725" s="371">
        <v>2023</v>
      </c>
      <c r="D5725" s="371" t="s">
        <v>180</v>
      </c>
      <c r="E5725" s="371">
        <v>12</v>
      </c>
    </row>
    <row r="5726" spans="1:5">
      <c r="A5726" s="371">
        <v>50</v>
      </c>
      <c r="B5726" s="371" t="s">
        <v>95</v>
      </c>
      <c r="C5726" s="371">
        <v>2023</v>
      </c>
      <c r="D5726" s="371" t="s">
        <v>180</v>
      </c>
      <c r="E5726" s="371">
        <v>18</v>
      </c>
    </row>
    <row r="5727" spans="1:5">
      <c r="A5727" s="371">
        <v>52</v>
      </c>
      <c r="B5727" s="371" t="s">
        <v>96</v>
      </c>
      <c r="C5727" s="371">
        <v>2023</v>
      </c>
      <c r="D5727" s="371" t="s">
        <v>180</v>
      </c>
      <c r="E5727" s="371">
        <v>10</v>
      </c>
    </row>
    <row r="5728" spans="1:5">
      <c r="A5728" s="371">
        <v>54</v>
      </c>
      <c r="B5728" s="371" t="s">
        <v>97</v>
      </c>
      <c r="C5728" s="371">
        <v>2023</v>
      </c>
      <c r="D5728" s="371" t="s">
        <v>180</v>
      </c>
      <c r="E5728" s="371">
        <v>14</v>
      </c>
    </row>
    <row r="5729" spans="1:5">
      <c r="A5729" s="371">
        <v>63</v>
      </c>
      <c r="B5729" s="371" t="s">
        <v>98</v>
      </c>
      <c r="C5729" s="371">
        <v>2023</v>
      </c>
      <c r="D5729" s="371" t="s">
        <v>180</v>
      </c>
      <c r="E5729" s="371">
        <v>24</v>
      </c>
    </row>
    <row r="5730" spans="1:5">
      <c r="A5730" s="371">
        <v>66</v>
      </c>
      <c r="B5730" s="371" t="s">
        <v>99</v>
      </c>
      <c r="C5730" s="371">
        <v>2023</v>
      </c>
      <c r="D5730" s="371" t="s">
        <v>180</v>
      </c>
      <c r="E5730" s="371">
        <v>20</v>
      </c>
    </row>
    <row r="5731" spans="1:5">
      <c r="A5731" s="371">
        <v>68</v>
      </c>
      <c r="B5731" s="371" t="s">
        <v>100</v>
      </c>
      <c r="C5731" s="371">
        <v>2023</v>
      </c>
      <c r="D5731" s="371" t="s">
        <v>180</v>
      </c>
      <c r="E5731" s="371">
        <v>5</v>
      </c>
    </row>
    <row r="5732" spans="1:5">
      <c r="A5732" s="371">
        <v>70</v>
      </c>
      <c r="B5732" s="371" t="s">
        <v>101</v>
      </c>
      <c r="C5732" s="371">
        <v>2023</v>
      </c>
      <c r="D5732" s="371" t="s">
        <v>180</v>
      </c>
      <c r="E5732" s="371">
        <v>23</v>
      </c>
    </row>
    <row r="5733" spans="1:5">
      <c r="A5733" s="371">
        <v>73</v>
      </c>
      <c r="B5733" s="371" t="s">
        <v>102</v>
      </c>
      <c r="C5733" s="371">
        <v>2023</v>
      </c>
      <c r="D5733" s="371" t="s">
        <v>180</v>
      </c>
      <c r="E5733" s="371">
        <v>2</v>
      </c>
    </row>
    <row r="5734" spans="1:5">
      <c r="A5734" s="371">
        <v>76</v>
      </c>
      <c r="B5734" s="371" t="s">
        <v>103</v>
      </c>
      <c r="C5734" s="371">
        <v>2023</v>
      </c>
      <c r="D5734" s="371" t="s">
        <v>180</v>
      </c>
      <c r="E5734" s="371">
        <v>2</v>
      </c>
    </row>
    <row r="5735" spans="1:5">
      <c r="A5735" s="371">
        <v>81</v>
      </c>
      <c r="B5735" s="371" t="s">
        <v>104</v>
      </c>
      <c r="C5735" s="371">
        <v>2023</v>
      </c>
      <c r="D5735" s="371" t="s">
        <v>180</v>
      </c>
      <c r="E5735" s="371">
        <v>26</v>
      </c>
    </row>
    <row r="5736" spans="1:5">
      <c r="A5736" s="371">
        <v>85</v>
      </c>
      <c r="B5736" s="371" t="s">
        <v>105</v>
      </c>
      <c r="C5736" s="371">
        <v>2023</v>
      </c>
      <c r="D5736" s="371" t="s">
        <v>180</v>
      </c>
      <c r="E5736" s="371">
        <v>28</v>
      </c>
    </row>
    <row r="5737" spans="1:5">
      <c r="A5737" s="371">
        <v>86</v>
      </c>
      <c r="B5737" s="371" t="s">
        <v>106</v>
      </c>
      <c r="C5737" s="371">
        <v>2023</v>
      </c>
      <c r="D5737" s="371" t="s">
        <v>180</v>
      </c>
      <c r="E5737" s="371">
        <v>25</v>
      </c>
    </row>
    <row r="5738" spans="1:5">
      <c r="A5738" s="371">
        <v>88</v>
      </c>
      <c r="B5738" s="371" t="s">
        <v>107</v>
      </c>
      <c r="C5738" s="371">
        <v>2023</v>
      </c>
      <c r="D5738" s="371" t="s">
        <v>180</v>
      </c>
      <c r="E5738" s="371">
        <v>19</v>
      </c>
    </row>
    <row r="5739" spans="1:5">
      <c r="A5739" s="371">
        <v>91</v>
      </c>
      <c r="B5739" s="371" t="s">
        <v>108</v>
      </c>
      <c r="C5739" s="371">
        <v>2023</v>
      </c>
      <c r="D5739" s="371" t="s">
        <v>180</v>
      </c>
      <c r="E5739" s="371">
        <v>31</v>
      </c>
    </row>
    <row r="5740" spans="1:5">
      <c r="A5740" s="371">
        <v>94</v>
      </c>
      <c r="B5740" s="371" t="s">
        <v>109</v>
      </c>
      <c r="C5740" s="371">
        <v>2023</v>
      </c>
      <c r="D5740" s="371" t="s">
        <v>180</v>
      </c>
      <c r="E5740" s="371">
        <v>33</v>
      </c>
    </row>
    <row r="5741" spans="1:5">
      <c r="A5741" s="371">
        <v>95</v>
      </c>
      <c r="B5741" s="371" t="s">
        <v>110</v>
      </c>
      <c r="C5741" s="371">
        <v>2023</v>
      </c>
      <c r="D5741" s="371" t="s">
        <v>180</v>
      </c>
      <c r="E5741" s="371">
        <v>29</v>
      </c>
    </row>
    <row r="5742" spans="1:5">
      <c r="A5742" s="371">
        <v>97</v>
      </c>
      <c r="B5742" s="371" t="s">
        <v>111</v>
      </c>
      <c r="C5742" s="371">
        <v>2023</v>
      </c>
      <c r="D5742" s="371" t="s">
        <v>180</v>
      </c>
      <c r="E5742" s="371">
        <v>32</v>
      </c>
    </row>
    <row r="5743" spans="1:5">
      <c r="A5743" s="371">
        <v>99</v>
      </c>
      <c r="B5743" s="371" t="s">
        <v>112</v>
      </c>
      <c r="C5743" s="371">
        <v>2023</v>
      </c>
      <c r="D5743" s="371" t="s">
        <v>180</v>
      </c>
      <c r="E5743" s="371">
        <v>30</v>
      </c>
    </row>
    <row r="5744" spans="1:5">
      <c r="A5744" s="371">
        <v>5</v>
      </c>
      <c r="B5744" s="371" t="s">
        <v>79</v>
      </c>
      <c r="C5744" s="371">
        <v>2024</v>
      </c>
      <c r="D5744" s="371" t="s">
        <v>131</v>
      </c>
      <c r="E5744" s="371">
        <v>8</v>
      </c>
    </row>
    <row r="5745" spans="1:5">
      <c r="A5745" s="371">
        <v>8</v>
      </c>
      <c r="B5745" s="371" t="s">
        <v>81</v>
      </c>
      <c r="C5745" s="371">
        <v>2024</v>
      </c>
      <c r="D5745" s="371" t="s">
        <v>131</v>
      </c>
      <c r="E5745" s="371">
        <v>5</v>
      </c>
    </row>
    <row r="5746" spans="1:5">
      <c r="A5746" s="371">
        <v>11</v>
      </c>
      <c r="B5746" s="371" t="s">
        <v>82</v>
      </c>
      <c r="C5746" s="371">
        <v>2024</v>
      </c>
      <c r="D5746" s="371" t="s">
        <v>131</v>
      </c>
      <c r="E5746" s="371">
        <v>1</v>
      </c>
    </row>
    <row r="5747" spans="1:5">
      <c r="A5747" s="371">
        <v>13</v>
      </c>
      <c r="B5747" s="371" t="s">
        <v>83</v>
      </c>
      <c r="C5747" s="371">
        <v>2024</v>
      </c>
      <c r="D5747" s="371" t="s">
        <v>131</v>
      </c>
      <c r="E5747" s="371">
        <v>6</v>
      </c>
    </row>
    <row r="5748" spans="1:5">
      <c r="A5748" s="371">
        <v>15</v>
      </c>
      <c r="B5748" s="371" t="s">
        <v>84</v>
      </c>
      <c r="C5748" s="371">
        <v>2024</v>
      </c>
      <c r="D5748" s="371" t="s">
        <v>131</v>
      </c>
      <c r="E5748" s="371">
        <v>17</v>
      </c>
    </row>
    <row r="5749" spans="1:5">
      <c r="A5749" s="371">
        <v>17</v>
      </c>
      <c r="B5749" s="371" t="s">
        <v>85</v>
      </c>
      <c r="C5749" s="371">
        <v>2024</v>
      </c>
      <c r="D5749" s="371" t="s">
        <v>131</v>
      </c>
      <c r="E5749" s="371">
        <v>10</v>
      </c>
    </row>
    <row r="5750" spans="1:5">
      <c r="A5750" s="371">
        <v>18</v>
      </c>
      <c r="B5750" s="371" t="s">
        <v>86</v>
      </c>
      <c r="C5750" s="371">
        <v>2024</v>
      </c>
      <c r="D5750" s="371" t="s">
        <v>131</v>
      </c>
      <c r="E5750" s="371">
        <v>28</v>
      </c>
    </row>
    <row r="5751" spans="1:5">
      <c r="A5751" s="371">
        <v>19</v>
      </c>
      <c r="B5751" s="371" t="s">
        <v>87</v>
      </c>
      <c r="C5751" s="371">
        <v>2024</v>
      </c>
      <c r="D5751" s="371" t="s">
        <v>131</v>
      </c>
      <c r="E5751" s="371">
        <v>9</v>
      </c>
    </row>
    <row r="5752" spans="1:5">
      <c r="A5752" s="371">
        <v>20</v>
      </c>
      <c r="B5752" s="371" t="s">
        <v>88</v>
      </c>
      <c r="C5752" s="371">
        <v>2024</v>
      </c>
      <c r="D5752" s="371" t="s">
        <v>131</v>
      </c>
      <c r="E5752" s="371">
        <v>20</v>
      </c>
    </row>
    <row r="5753" spans="1:5">
      <c r="A5753" s="371">
        <v>23</v>
      </c>
      <c r="B5753" s="371" t="s">
        <v>89</v>
      </c>
      <c r="C5753" s="371">
        <v>2024</v>
      </c>
      <c r="D5753" s="371" t="s">
        <v>131</v>
      </c>
      <c r="E5753" s="371">
        <v>16</v>
      </c>
    </row>
    <row r="5754" spans="1:5">
      <c r="A5754" s="371">
        <v>25</v>
      </c>
      <c r="B5754" s="371" t="s">
        <v>90</v>
      </c>
      <c r="C5754" s="371">
        <v>2024</v>
      </c>
      <c r="D5754" s="371" t="s">
        <v>131</v>
      </c>
      <c r="E5754" s="371">
        <v>11</v>
      </c>
    </row>
    <row r="5755" spans="1:5">
      <c r="A5755" s="371">
        <v>27</v>
      </c>
      <c r="B5755" s="371" t="s">
        <v>91</v>
      </c>
      <c r="C5755" s="371">
        <v>2024</v>
      </c>
      <c r="D5755" s="371" t="s">
        <v>131</v>
      </c>
      <c r="E5755" s="371">
        <v>19</v>
      </c>
    </row>
    <row r="5756" spans="1:5">
      <c r="A5756" s="371">
        <v>41</v>
      </c>
      <c r="B5756" s="371" t="s">
        <v>92</v>
      </c>
      <c r="C5756" s="371">
        <v>2024</v>
      </c>
      <c r="D5756" s="371" t="s">
        <v>131</v>
      </c>
      <c r="E5756" s="371">
        <v>3</v>
      </c>
    </row>
    <row r="5757" spans="1:5">
      <c r="A5757" s="371">
        <v>44</v>
      </c>
      <c r="B5757" s="371" t="s">
        <v>93</v>
      </c>
      <c r="C5757" s="371">
        <v>2024</v>
      </c>
      <c r="D5757" s="371" t="s">
        <v>131</v>
      </c>
      <c r="E5757" s="371">
        <v>25</v>
      </c>
    </row>
    <row r="5758" spans="1:5">
      <c r="A5758" s="371">
        <v>47</v>
      </c>
      <c r="B5758" s="371" t="s">
        <v>94</v>
      </c>
      <c r="C5758" s="371">
        <v>2024</v>
      </c>
      <c r="D5758" s="371" t="s">
        <v>131</v>
      </c>
      <c r="E5758" s="371">
        <v>12</v>
      </c>
    </row>
    <row r="5759" spans="1:5">
      <c r="A5759" s="371">
        <v>50</v>
      </c>
      <c r="B5759" s="371" t="s">
        <v>95</v>
      </c>
      <c r="C5759" s="371">
        <v>2024</v>
      </c>
      <c r="D5759" s="371" t="s">
        <v>131</v>
      </c>
      <c r="E5759" s="371">
        <v>24</v>
      </c>
    </row>
    <row r="5760" spans="1:5">
      <c r="A5760" s="371">
        <v>52</v>
      </c>
      <c r="B5760" s="371" t="s">
        <v>96</v>
      </c>
      <c r="C5760" s="371">
        <v>2024</v>
      </c>
      <c r="D5760" s="371" t="s">
        <v>131</v>
      </c>
      <c r="E5760" s="371">
        <v>15</v>
      </c>
    </row>
    <row r="5761" spans="1:5">
      <c r="A5761" s="371">
        <v>54</v>
      </c>
      <c r="B5761" s="371" t="s">
        <v>97</v>
      </c>
      <c r="C5761" s="371">
        <v>2024</v>
      </c>
      <c r="D5761" s="371" t="s">
        <v>131</v>
      </c>
      <c r="E5761" s="371">
        <v>21</v>
      </c>
    </row>
    <row r="5762" spans="1:5">
      <c r="A5762" s="371">
        <v>63</v>
      </c>
      <c r="B5762" s="371" t="s">
        <v>98</v>
      </c>
      <c r="C5762" s="371">
        <v>2024</v>
      </c>
      <c r="D5762" s="371" t="s">
        <v>131</v>
      </c>
      <c r="E5762" s="371">
        <v>18</v>
      </c>
    </row>
    <row r="5763" spans="1:5">
      <c r="A5763" s="371">
        <v>66</v>
      </c>
      <c r="B5763" s="371" t="s">
        <v>99</v>
      </c>
      <c r="C5763" s="371">
        <v>2024</v>
      </c>
      <c r="D5763" s="371" t="s">
        <v>131</v>
      </c>
      <c r="E5763" s="371">
        <v>2</v>
      </c>
    </row>
    <row r="5764" spans="1:5">
      <c r="A5764" s="371">
        <v>68</v>
      </c>
      <c r="B5764" s="371" t="s">
        <v>100</v>
      </c>
      <c r="C5764" s="371">
        <v>2024</v>
      </c>
      <c r="D5764" s="371" t="s">
        <v>131</v>
      </c>
      <c r="E5764" s="371">
        <v>14</v>
      </c>
    </row>
    <row r="5765" spans="1:5">
      <c r="A5765" s="371">
        <v>70</v>
      </c>
      <c r="B5765" s="371" t="s">
        <v>101</v>
      </c>
      <c r="C5765" s="371">
        <v>2024</v>
      </c>
      <c r="D5765" s="371" t="s">
        <v>131</v>
      </c>
      <c r="E5765" s="371">
        <v>7</v>
      </c>
    </row>
    <row r="5766" spans="1:5">
      <c r="A5766" s="371">
        <v>73</v>
      </c>
      <c r="B5766" s="371" t="s">
        <v>102</v>
      </c>
      <c r="C5766" s="371">
        <v>2024</v>
      </c>
      <c r="D5766" s="371" t="s">
        <v>131</v>
      </c>
      <c r="E5766" s="371">
        <v>13</v>
      </c>
    </row>
    <row r="5767" spans="1:5">
      <c r="A5767" s="371">
        <v>76</v>
      </c>
      <c r="B5767" s="371" t="s">
        <v>103</v>
      </c>
      <c r="C5767" s="371">
        <v>2024</v>
      </c>
      <c r="D5767" s="371" t="s">
        <v>131</v>
      </c>
      <c r="E5767" s="371">
        <v>4</v>
      </c>
    </row>
    <row r="5768" spans="1:5">
      <c r="A5768" s="371">
        <v>81</v>
      </c>
      <c r="B5768" s="371" t="s">
        <v>104</v>
      </c>
      <c r="C5768" s="371">
        <v>2024</v>
      </c>
      <c r="D5768" s="371" t="s">
        <v>131</v>
      </c>
      <c r="E5768" s="371">
        <v>31</v>
      </c>
    </row>
    <row r="5769" spans="1:5">
      <c r="A5769" s="371">
        <v>85</v>
      </c>
      <c r="B5769" s="371" t="s">
        <v>105</v>
      </c>
      <c r="C5769" s="371">
        <v>2024</v>
      </c>
      <c r="D5769" s="371" t="s">
        <v>131</v>
      </c>
      <c r="E5769" s="371">
        <v>22</v>
      </c>
    </row>
    <row r="5770" spans="1:5">
      <c r="A5770" s="371">
        <v>86</v>
      </c>
      <c r="B5770" s="371" t="s">
        <v>106</v>
      </c>
      <c r="C5770" s="371">
        <v>2024</v>
      </c>
      <c r="D5770" s="371" t="s">
        <v>131</v>
      </c>
      <c r="E5770" s="371">
        <v>26</v>
      </c>
    </row>
    <row r="5771" spans="1:5">
      <c r="A5771" s="371">
        <v>88</v>
      </c>
      <c r="B5771" s="371" t="s">
        <v>107</v>
      </c>
      <c r="C5771" s="371">
        <v>2024</v>
      </c>
      <c r="D5771" s="371" t="s">
        <v>131</v>
      </c>
      <c r="E5771" s="371">
        <v>32</v>
      </c>
    </row>
    <row r="5772" spans="1:5">
      <c r="A5772" s="371">
        <v>91</v>
      </c>
      <c r="B5772" s="371" t="s">
        <v>108</v>
      </c>
      <c r="C5772" s="371">
        <v>2024</v>
      </c>
      <c r="D5772" s="371" t="s">
        <v>131</v>
      </c>
      <c r="E5772" s="371">
        <v>27</v>
      </c>
    </row>
    <row r="5773" spans="1:5">
      <c r="A5773" s="371">
        <v>94</v>
      </c>
      <c r="B5773" s="371" t="s">
        <v>109</v>
      </c>
      <c r="C5773" s="371">
        <v>2024</v>
      </c>
      <c r="D5773" s="371" t="s">
        <v>131</v>
      </c>
      <c r="E5773" s="371">
        <v>30</v>
      </c>
    </row>
    <row r="5774" spans="1:5">
      <c r="A5774" s="371">
        <v>95</v>
      </c>
      <c r="B5774" s="371" t="s">
        <v>110</v>
      </c>
      <c r="C5774" s="371">
        <v>2024</v>
      </c>
      <c r="D5774" s="371" t="s">
        <v>131</v>
      </c>
      <c r="E5774" s="371">
        <v>29</v>
      </c>
    </row>
    <row r="5775" spans="1:5">
      <c r="A5775" s="371">
        <v>97</v>
      </c>
      <c r="B5775" s="371" t="s">
        <v>111</v>
      </c>
      <c r="C5775" s="371">
        <v>2024</v>
      </c>
      <c r="D5775" s="371" t="s">
        <v>131</v>
      </c>
      <c r="E5775" s="371">
        <v>33</v>
      </c>
    </row>
    <row r="5776" spans="1:5">
      <c r="A5776" s="371">
        <v>99</v>
      </c>
      <c r="B5776" s="371" t="s">
        <v>112</v>
      </c>
      <c r="C5776" s="371">
        <v>2024</v>
      </c>
      <c r="D5776" s="371" t="s">
        <v>131</v>
      </c>
      <c r="E5776" s="371">
        <v>23</v>
      </c>
    </row>
    <row r="5777" spans="1:5">
      <c r="A5777" s="371">
        <v>5</v>
      </c>
      <c r="B5777" s="371" t="s">
        <v>79</v>
      </c>
      <c r="C5777" s="371">
        <v>2023</v>
      </c>
      <c r="D5777" s="371" t="s">
        <v>131</v>
      </c>
      <c r="E5777" s="371">
        <v>6</v>
      </c>
    </row>
    <row r="5778" spans="1:5">
      <c r="A5778" s="371">
        <v>8</v>
      </c>
      <c r="B5778" s="371" t="s">
        <v>81</v>
      </c>
      <c r="C5778" s="371">
        <v>2023</v>
      </c>
      <c r="D5778" s="371" t="s">
        <v>131</v>
      </c>
      <c r="E5778" s="371">
        <v>13</v>
      </c>
    </row>
    <row r="5779" spans="1:5">
      <c r="A5779" s="371">
        <v>11</v>
      </c>
      <c r="B5779" s="371" t="s">
        <v>82</v>
      </c>
      <c r="C5779" s="371">
        <v>2023</v>
      </c>
      <c r="D5779" s="371" t="s">
        <v>131</v>
      </c>
      <c r="E5779" s="371">
        <v>2</v>
      </c>
    </row>
    <row r="5780" spans="1:5">
      <c r="A5780" s="371">
        <v>13</v>
      </c>
      <c r="B5780" s="371" t="s">
        <v>83</v>
      </c>
      <c r="C5780" s="371">
        <v>2023</v>
      </c>
      <c r="D5780" s="371" t="s">
        <v>131</v>
      </c>
      <c r="E5780" s="371">
        <v>14</v>
      </c>
    </row>
    <row r="5781" spans="1:5">
      <c r="A5781" s="371">
        <v>15</v>
      </c>
      <c r="B5781" s="371" t="s">
        <v>84</v>
      </c>
      <c r="C5781" s="371">
        <v>2023</v>
      </c>
      <c r="D5781" s="371" t="s">
        <v>131</v>
      </c>
      <c r="E5781" s="371">
        <v>5</v>
      </c>
    </row>
    <row r="5782" spans="1:5">
      <c r="A5782" s="371">
        <v>17</v>
      </c>
      <c r="B5782" s="371" t="s">
        <v>85</v>
      </c>
      <c r="C5782" s="371">
        <v>2023</v>
      </c>
      <c r="D5782" s="371" t="s">
        <v>131</v>
      </c>
      <c r="E5782" s="371">
        <v>20</v>
      </c>
    </row>
    <row r="5783" spans="1:5">
      <c r="A5783" s="371">
        <v>18</v>
      </c>
      <c r="B5783" s="371" t="s">
        <v>86</v>
      </c>
      <c r="C5783" s="371">
        <v>2023</v>
      </c>
      <c r="D5783" s="371" t="s">
        <v>131</v>
      </c>
      <c r="E5783" s="371">
        <v>29</v>
      </c>
    </row>
    <row r="5784" spans="1:5">
      <c r="A5784" s="371">
        <v>19</v>
      </c>
      <c r="B5784" s="371" t="s">
        <v>87</v>
      </c>
      <c r="C5784" s="371">
        <v>2023</v>
      </c>
      <c r="D5784" s="371" t="s">
        <v>131</v>
      </c>
      <c r="E5784" s="371">
        <v>15</v>
      </c>
    </row>
    <row r="5785" spans="1:5">
      <c r="A5785" s="371">
        <v>20</v>
      </c>
      <c r="B5785" s="371" t="s">
        <v>88</v>
      </c>
      <c r="C5785" s="371">
        <v>2023</v>
      </c>
      <c r="D5785" s="371" t="s">
        <v>131</v>
      </c>
      <c r="E5785" s="371">
        <v>12</v>
      </c>
    </row>
    <row r="5786" spans="1:5">
      <c r="A5786" s="371">
        <v>23</v>
      </c>
      <c r="B5786" s="371" t="s">
        <v>89</v>
      </c>
      <c r="C5786" s="371">
        <v>2023</v>
      </c>
      <c r="D5786" s="371" t="s">
        <v>131</v>
      </c>
      <c r="E5786" s="371">
        <v>21</v>
      </c>
    </row>
    <row r="5787" spans="1:5">
      <c r="A5787" s="371">
        <v>25</v>
      </c>
      <c r="B5787" s="371" t="s">
        <v>90</v>
      </c>
      <c r="C5787" s="371">
        <v>2023</v>
      </c>
      <c r="D5787" s="371" t="s">
        <v>131</v>
      </c>
      <c r="E5787" s="371">
        <v>10</v>
      </c>
    </row>
    <row r="5788" spans="1:5">
      <c r="A5788" s="371">
        <v>27</v>
      </c>
      <c r="B5788" s="371" t="s">
        <v>91</v>
      </c>
      <c r="C5788" s="371">
        <v>2023</v>
      </c>
      <c r="D5788" s="371" t="s">
        <v>131</v>
      </c>
      <c r="E5788" s="371">
        <v>25</v>
      </c>
    </row>
    <row r="5789" spans="1:5">
      <c r="A5789" s="371">
        <v>41</v>
      </c>
      <c r="B5789" s="371" t="s">
        <v>92</v>
      </c>
      <c r="C5789" s="371">
        <v>2023</v>
      </c>
      <c r="D5789" s="371" t="s">
        <v>131</v>
      </c>
      <c r="E5789" s="371">
        <v>17</v>
      </c>
    </row>
    <row r="5790" spans="1:5">
      <c r="A5790" s="371">
        <v>44</v>
      </c>
      <c r="B5790" s="371" t="s">
        <v>93</v>
      </c>
      <c r="C5790" s="371">
        <v>2023</v>
      </c>
      <c r="D5790" s="371" t="s">
        <v>131</v>
      </c>
      <c r="E5790" s="371">
        <v>22</v>
      </c>
    </row>
    <row r="5791" spans="1:5">
      <c r="A5791" s="371">
        <v>47</v>
      </c>
      <c r="B5791" s="371" t="s">
        <v>94</v>
      </c>
      <c r="C5791" s="371">
        <v>2023</v>
      </c>
      <c r="D5791" s="371" t="s">
        <v>131</v>
      </c>
      <c r="E5791" s="371">
        <v>19</v>
      </c>
    </row>
    <row r="5792" spans="1:5">
      <c r="A5792" s="371">
        <v>50</v>
      </c>
      <c r="B5792" s="371" t="s">
        <v>95</v>
      </c>
      <c r="C5792" s="371">
        <v>2023</v>
      </c>
      <c r="D5792" s="371" t="s">
        <v>131</v>
      </c>
      <c r="E5792" s="371">
        <v>1</v>
      </c>
    </row>
    <row r="5793" spans="1:5">
      <c r="A5793" s="371">
        <v>52</v>
      </c>
      <c r="B5793" s="371" t="s">
        <v>96</v>
      </c>
      <c r="C5793" s="371">
        <v>2023</v>
      </c>
      <c r="D5793" s="371" t="s">
        <v>131</v>
      </c>
      <c r="E5793" s="371">
        <v>9</v>
      </c>
    </row>
    <row r="5794" spans="1:5">
      <c r="A5794" s="371">
        <v>54</v>
      </c>
      <c r="B5794" s="371" t="s">
        <v>97</v>
      </c>
      <c r="C5794" s="371">
        <v>2023</v>
      </c>
      <c r="D5794" s="371" t="s">
        <v>131</v>
      </c>
      <c r="E5794" s="371">
        <v>18</v>
      </c>
    </row>
    <row r="5795" spans="1:5">
      <c r="A5795" s="371">
        <v>63</v>
      </c>
      <c r="B5795" s="371" t="s">
        <v>98</v>
      </c>
      <c r="C5795" s="371">
        <v>2023</v>
      </c>
      <c r="D5795" s="371" t="s">
        <v>131</v>
      </c>
      <c r="E5795" s="371">
        <v>16</v>
      </c>
    </row>
    <row r="5796" spans="1:5">
      <c r="A5796" s="371">
        <v>66</v>
      </c>
      <c r="B5796" s="371" t="s">
        <v>99</v>
      </c>
      <c r="C5796" s="371">
        <v>2023</v>
      </c>
      <c r="D5796" s="371" t="s">
        <v>131</v>
      </c>
      <c r="E5796" s="371">
        <v>8</v>
      </c>
    </row>
    <row r="5797" spans="1:5">
      <c r="A5797" s="371">
        <v>68</v>
      </c>
      <c r="B5797" s="371" t="s">
        <v>100</v>
      </c>
      <c r="C5797" s="371">
        <v>2023</v>
      </c>
      <c r="D5797" s="371" t="s">
        <v>131</v>
      </c>
      <c r="E5797" s="371">
        <v>7</v>
      </c>
    </row>
    <row r="5798" spans="1:5">
      <c r="A5798" s="371">
        <v>70</v>
      </c>
      <c r="B5798" s="371" t="s">
        <v>101</v>
      </c>
      <c r="C5798" s="371">
        <v>2023</v>
      </c>
      <c r="D5798" s="371" t="s">
        <v>131</v>
      </c>
      <c r="E5798" s="371">
        <v>26</v>
      </c>
    </row>
    <row r="5799" spans="1:5">
      <c r="A5799" s="371">
        <v>73</v>
      </c>
      <c r="B5799" s="371" t="s">
        <v>102</v>
      </c>
      <c r="C5799" s="371">
        <v>2023</v>
      </c>
      <c r="D5799" s="371" t="s">
        <v>131</v>
      </c>
      <c r="E5799" s="371">
        <v>11</v>
      </c>
    </row>
    <row r="5800" spans="1:5">
      <c r="A5800" s="371">
        <v>76</v>
      </c>
      <c r="B5800" s="371" t="s">
        <v>103</v>
      </c>
      <c r="C5800" s="371">
        <v>2023</v>
      </c>
      <c r="D5800" s="371" t="s">
        <v>131</v>
      </c>
      <c r="E5800" s="371">
        <v>4</v>
      </c>
    </row>
    <row r="5801" spans="1:5">
      <c r="A5801" s="371">
        <v>81</v>
      </c>
      <c r="B5801" s="371" t="s">
        <v>104</v>
      </c>
      <c r="C5801" s="371">
        <v>2023</v>
      </c>
      <c r="D5801" s="371" t="s">
        <v>131</v>
      </c>
      <c r="E5801" s="371">
        <v>24</v>
      </c>
    </row>
    <row r="5802" spans="1:5">
      <c r="A5802" s="371">
        <v>85</v>
      </c>
      <c r="B5802" s="371" t="s">
        <v>105</v>
      </c>
      <c r="C5802" s="371">
        <v>2023</v>
      </c>
      <c r="D5802" s="371" t="s">
        <v>131</v>
      </c>
      <c r="E5802" s="371">
        <v>3</v>
      </c>
    </row>
    <row r="5803" spans="1:5">
      <c r="A5803" s="371">
        <v>86</v>
      </c>
      <c r="B5803" s="371" t="s">
        <v>106</v>
      </c>
      <c r="C5803" s="371">
        <v>2023</v>
      </c>
      <c r="D5803" s="371" t="s">
        <v>131</v>
      </c>
      <c r="E5803" s="371">
        <v>27</v>
      </c>
    </row>
    <row r="5804" spans="1:5">
      <c r="A5804" s="371">
        <v>88</v>
      </c>
      <c r="B5804" s="371" t="s">
        <v>107</v>
      </c>
      <c r="C5804" s="371">
        <v>2023</v>
      </c>
      <c r="D5804" s="371" t="s">
        <v>131</v>
      </c>
      <c r="E5804" s="371">
        <v>28</v>
      </c>
    </row>
    <row r="5805" spans="1:5">
      <c r="A5805" s="371">
        <v>91</v>
      </c>
      <c r="B5805" s="371" t="s">
        <v>108</v>
      </c>
      <c r="C5805" s="371">
        <v>2023</v>
      </c>
      <c r="D5805" s="371" t="s">
        <v>131</v>
      </c>
      <c r="E5805" s="371">
        <v>32</v>
      </c>
    </row>
    <row r="5806" spans="1:5">
      <c r="A5806" s="371">
        <v>94</v>
      </c>
      <c r="B5806" s="371" t="s">
        <v>109</v>
      </c>
      <c r="C5806" s="371">
        <v>2023</v>
      </c>
      <c r="D5806" s="371" t="s">
        <v>131</v>
      </c>
      <c r="E5806" s="371">
        <v>30</v>
      </c>
    </row>
    <row r="5807" spans="1:5">
      <c r="A5807" s="371">
        <v>95</v>
      </c>
      <c r="B5807" s="371" t="s">
        <v>110</v>
      </c>
      <c r="C5807" s="371">
        <v>2023</v>
      </c>
      <c r="D5807" s="371" t="s">
        <v>131</v>
      </c>
      <c r="E5807" s="371">
        <v>23</v>
      </c>
    </row>
    <row r="5808" spans="1:5">
      <c r="A5808" s="371">
        <v>97</v>
      </c>
      <c r="B5808" s="371" t="s">
        <v>111</v>
      </c>
      <c r="C5808" s="371">
        <v>2023</v>
      </c>
      <c r="D5808" s="371" t="s">
        <v>131</v>
      </c>
      <c r="E5808" s="371">
        <v>31</v>
      </c>
    </row>
    <row r="5809" spans="1:5">
      <c r="A5809" s="371">
        <v>99</v>
      </c>
      <c r="B5809" s="371" t="s">
        <v>112</v>
      </c>
      <c r="C5809" s="371">
        <v>2023</v>
      </c>
      <c r="D5809" s="371" t="s">
        <v>131</v>
      </c>
      <c r="E5809" s="371">
        <v>33</v>
      </c>
    </row>
    <row r="5810" spans="1:5">
      <c r="A5810" s="371">
        <v>5</v>
      </c>
      <c r="B5810" s="371" t="s">
        <v>79</v>
      </c>
      <c r="C5810" s="371">
        <v>2024</v>
      </c>
      <c r="D5810" s="371" t="s">
        <v>132</v>
      </c>
      <c r="E5810" s="371">
        <v>9</v>
      </c>
    </row>
    <row r="5811" spans="1:5">
      <c r="A5811" s="371">
        <v>8</v>
      </c>
      <c r="B5811" s="371" t="s">
        <v>81</v>
      </c>
      <c r="C5811" s="371">
        <v>2024</v>
      </c>
      <c r="D5811" s="371" t="s">
        <v>132</v>
      </c>
      <c r="E5811" s="371">
        <v>4</v>
      </c>
    </row>
    <row r="5812" spans="1:5">
      <c r="A5812" s="371">
        <v>11</v>
      </c>
      <c r="B5812" s="371" t="s">
        <v>82</v>
      </c>
      <c r="C5812" s="371">
        <v>2024</v>
      </c>
      <c r="D5812" s="371" t="s">
        <v>132</v>
      </c>
      <c r="E5812" s="371">
        <v>1</v>
      </c>
    </row>
    <row r="5813" spans="1:5">
      <c r="A5813" s="371">
        <v>13</v>
      </c>
      <c r="B5813" s="371" t="s">
        <v>83</v>
      </c>
      <c r="C5813" s="371">
        <v>2024</v>
      </c>
      <c r="D5813" s="371" t="s">
        <v>132</v>
      </c>
      <c r="E5813" s="371">
        <v>17</v>
      </c>
    </row>
    <row r="5814" spans="1:5">
      <c r="A5814" s="371">
        <v>15</v>
      </c>
      <c r="B5814" s="371" t="s">
        <v>84</v>
      </c>
      <c r="C5814" s="371">
        <v>2024</v>
      </c>
      <c r="D5814" s="371" t="s">
        <v>132</v>
      </c>
      <c r="E5814" s="371">
        <v>7</v>
      </c>
    </row>
    <row r="5815" spans="1:5">
      <c r="A5815" s="371">
        <v>17</v>
      </c>
      <c r="B5815" s="371" t="s">
        <v>85</v>
      </c>
      <c r="C5815" s="371">
        <v>2024</v>
      </c>
      <c r="D5815" s="371" t="s">
        <v>132</v>
      </c>
      <c r="E5815" s="371">
        <v>14</v>
      </c>
    </row>
    <row r="5816" spans="1:5">
      <c r="A5816" s="371">
        <v>18</v>
      </c>
      <c r="B5816" s="371" t="s">
        <v>86</v>
      </c>
      <c r="C5816" s="371">
        <v>2024</v>
      </c>
      <c r="D5816" s="371" t="s">
        <v>132</v>
      </c>
      <c r="E5816" s="371">
        <v>8</v>
      </c>
    </row>
    <row r="5817" spans="1:5">
      <c r="A5817" s="371">
        <v>19</v>
      </c>
      <c r="B5817" s="371" t="s">
        <v>87</v>
      </c>
      <c r="C5817" s="371">
        <v>2024</v>
      </c>
      <c r="D5817" s="371" t="s">
        <v>132</v>
      </c>
      <c r="E5817" s="371">
        <v>26</v>
      </c>
    </row>
    <row r="5818" spans="1:5">
      <c r="A5818" s="371">
        <v>20</v>
      </c>
      <c r="B5818" s="371" t="s">
        <v>88</v>
      </c>
      <c r="C5818" s="371">
        <v>2024</v>
      </c>
      <c r="D5818" s="371" t="s">
        <v>132</v>
      </c>
      <c r="E5818" s="371">
        <v>19</v>
      </c>
    </row>
    <row r="5819" spans="1:5">
      <c r="A5819" s="371">
        <v>23</v>
      </c>
      <c r="B5819" s="371" t="s">
        <v>89</v>
      </c>
      <c r="C5819" s="371">
        <v>2024</v>
      </c>
      <c r="D5819" s="371" t="s">
        <v>132</v>
      </c>
      <c r="E5819" s="371">
        <v>20</v>
      </c>
    </row>
    <row r="5820" spans="1:5">
      <c r="A5820" s="371">
        <v>25</v>
      </c>
      <c r="B5820" s="371" t="s">
        <v>90</v>
      </c>
      <c r="C5820" s="371">
        <v>2024</v>
      </c>
      <c r="D5820" s="371" t="s">
        <v>132</v>
      </c>
      <c r="E5820" s="371">
        <v>3</v>
      </c>
    </row>
    <row r="5821" spans="1:5">
      <c r="A5821" s="371">
        <v>27</v>
      </c>
      <c r="B5821" s="371" t="s">
        <v>91</v>
      </c>
      <c r="C5821" s="371">
        <v>2024</v>
      </c>
      <c r="D5821" s="371" t="s">
        <v>132</v>
      </c>
      <c r="E5821" s="371">
        <v>33</v>
      </c>
    </row>
    <row r="5822" spans="1:5">
      <c r="A5822" s="371">
        <v>41</v>
      </c>
      <c r="B5822" s="371" t="s">
        <v>92</v>
      </c>
      <c r="C5822" s="371">
        <v>2024</v>
      </c>
      <c r="D5822" s="371" t="s">
        <v>132</v>
      </c>
      <c r="E5822" s="371">
        <v>16</v>
      </c>
    </row>
    <row r="5823" spans="1:5">
      <c r="A5823" s="371">
        <v>44</v>
      </c>
      <c r="B5823" s="371" t="s">
        <v>93</v>
      </c>
      <c r="C5823" s="371">
        <v>2024</v>
      </c>
      <c r="D5823" s="371" t="s">
        <v>132</v>
      </c>
      <c r="E5823" s="371">
        <v>29</v>
      </c>
    </row>
    <row r="5824" spans="1:5">
      <c r="A5824" s="371">
        <v>47</v>
      </c>
      <c r="B5824" s="371" t="s">
        <v>94</v>
      </c>
      <c r="C5824" s="371">
        <v>2024</v>
      </c>
      <c r="D5824" s="371" t="s">
        <v>132</v>
      </c>
      <c r="E5824" s="371">
        <v>18</v>
      </c>
    </row>
    <row r="5825" spans="1:5">
      <c r="A5825" s="371">
        <v>50</v>
      </c>
      <c r="B5825" s="371" t="s">
        <v>95</v>
      </c>
      <c r="C5825" s="371">
        <v>2024</v>
      </c>
      <c r="D5825" s="371" t="s">
        <v>132</v>
      </c>
      <c r="E5825" s="371">
        <v>10</v>
      </c>
    </row>
    <row r="5826" spans="1:5">
      <c r="A5826" s="371">
        <v>52</v>
      </c>
      <c r="B5826" s="371" t="s">
        <v>96</v>
      </c>
      <c r="C5826" s="371">
        <v>2024</v>
      </c>
      <c r="D5826" s="371" t="s">
        <v>132</v>
      </c>
      <c r="E5826" s="371">
        <v>24</v>
      </c>
    </row>
    <row r="5827" spans="1:5">
      <c r="A5827" s="371">
        <v>54</v>
      </c>
      <c r="B5827" s="371" t="s">
        <v>97</v>
      </c>
      <c r="C5827" s="371">
        <v>2024</v>
      </c>
      <c r="D5827" s="371" t="s">
        <v>132</v>
      </c>
      <c r="E5827" s="371">
        <v>15</v>
      </c>
    </row>
    <row r="5828" spans="1:5">
      <c r="A5828" s="371">
        <v>63</v>
      </c>
      <c r="B5828" s="371" t="s">
        <v>98</v>
      </c>
      <c r="C5828" s="371">
        <v>2024</v>
      </c>
      <c r="D5828" s="371" t="s">
        <v>132</v>
      </c>
      <c r="E5828" s="371">
        <v>13</v>
      </c>
    </row>
    <row r="5829" spans="1:5">
      <c r="A5829" s="371">
        <v>66</v>
      </c>
      <c r="B5829" s="371" t="s">
        <v>99</v>
      </c>
      <c r="C5829" s="371">
        <v>2024</v>
      </c>
      <c r="D5829" s="371" t="s">
        <v>132</v>
      </c>
      <c r="E5829" s="371">
        <v>21</v>
      </c>
    </row>
    <row r="5830" spans="1:5">
      <c r="A5830" s="371">
        <v>68</v>
      </c>
      <c r="B5830" s="371" t="s">
        <v>100</v>
      </c>
      <c r="C5830" s="371">
        <v>2024</v>
      </c>
      <c r="D5830" s="371" t="s">
        <v>132</v>
      </c>
      <c r="E5830" s="371">
        <v>6</v>
      </c>
    </row>
    <row r="5831" spans="1:5">
      <c r="A5831" s="371">
        <v>70</v>
      </c>
      <c r="B5831" s="371" t="s">
        <v>101</v>
      </c>
      <c r="C5831" s="371">
        <v>2024</v>
      </c>
      <c r="D5831" s="371" t="s">
        <v>132</v>
      </c>
      <c r="E5831" s="371">
        <v>22</v>
      </c>
    </row>
    <row r="5832" spans="1:5">
      <c r="A5832" s="371">
        <v>73</v>
      </c>
      <c r="B5832" s="371" t="s">
        <v>102</v>
      </c>
      <c r="C5832" s="371">
        <v>2024</v>
      </c>
      <c r="D5832" s="371" t="s">
        <v>132</v>
      </c>
      <c r="E5832" s="371">
        <v>12</v>
      </c>
    </row>
    <row r="5833" spans="1:5">
      <c r="A5833" s="371">
        <v>76</v>
      </c>
      <c r="B5833" s="371" t="s">
        <v>103</v>
      </c>
      <c r="C5833" s="371">
        <v>2024</v>
      </c>
      <c r="D5833" s="371" t="s">
        <v>132</v>
      </c>
      <c r="E5833" s="371">
        <v>2</v>
      </c>
    </row>
    <row r="5834" spans="1:5">
      <c r="A5834" s="371">
        <v>81</v>
      </c>
      <c r="B5834" s="371" t="s">
        <v>104</v>
      </c>
      <c r="C5834" s="371">
        <v>2024</v>
      </c>
      <c r="D5834" s="371" t="s">
        <v>132</v>
      </c>
      <c r="E5834" s="371">
        <v>25</v>
      </c>
    </row>
    <row r="5835" spans="1:5">
      <c r="A5835" s="371">
        <v>85</v>
      </c>
      <c r="B5835" s="371" t="s">
        <v>105</v>
      </c>
      <c r="C5835" s="371">
        <v>2024</v>
      </c>
      <c r="D5835" s="371" t="s">
        <v>132</v>
      </c>
      <c r="E5835" s="371">
        <v>11</v>
      </c>
    </row>
    <row r="5836" spans="1:5">
      <c r="A5836" s="371">
        <v>86</v>
      </c>
      <c r="B5836" s="371" t="s">
        <v>106</v>
      </c>
      <c r="C5836" s="371">
        <v>2024</v>
      </c>
      <c r="D5836" s="371" t="s">
        <v>132</v>
      </c>
      <c r="E5836" s="371">
        <v>30</v>
      </c>
    </row>
    <row r="5837" spans="1:5">
      <c r="A5837" s="371">
        <v>88</v>
      </c>
      <c r="B5837" s="371" t="s">
        <v>107</v>
      </c>
      <c r="C5837" s="371">
        <v>2024</v>
      </c>
      <c r="D5837" s="371" t="s">
        <v>132</v>
      </c>
      <c r="E5837" s="371">
        <v>5</v>
      </c>
    </row>
    <row r="5838" spans="1:5">
      <c r="A5838" s="371">
        <v>91</v>
      </c>
      <c r="B5838" s="371" t="s">
        <v>108</v>
      </c>
      <c r="C5838" s="371">
        <v>2024</v>
      </c>
      <c r="D5838" s="371" t="s">
        <v>132</v>
      </c>
      <c r="E5838" s="371">
        <v>27</v>
      </c>
    </row>
    <row r="5839" spans="1:5">
      <c r="A5839" s="371">
        <v>94</v>
      </c>
      <c r="B5839" s="371" t="s">
        <v>109</v>
      </c>
      <c r="C5839" s="371">
        <v>2024</v>
      </c>
      <c r="D5839" s="371" t="s">
        <v>132</v>
      </c>
      <c r="E5839" s="371">
        <v>28</v>
      </c>
    </row>
    <row r="5840" spans="1:5">
      <c r="A5840" s="371">
        <v>95</v>
      </c>
      <c r="B5840" s="371" t="s">
        <v>110</v>
      </c>
      <c r="C5840" s="371">
        <v>2024</v>
      </c>
      <c r="D5840" s="371" t="s">
        <v>132</v>
      </c>
      <c r="E5840" s="371">
        <v>31</v>
      </c>
    </row>
    <row r="5841" spans="1:5">
      <c r="A5841" s="371">
        <v>97</v>
      </c>
      <c r="B5841" s="371" t="s">
        <v>111</v>
      </c>
      <c r="C5841" s="371">
        <v>2024</v>
      </c>
      <c r="D5841" s="371" t="s">
        <v>132</v>
      </c>
      <c r="E5841" s="371">
        <v>23</v>
      </c>
    </row>
    <row r="5842" spans="1:5">
      <c r="A5842" s="371">
        <v>99</v>
      </c>
      <c r="B5842" s="371" t="s">
        <v>112</v>
      </c>
      <c r="C5842" s="371">
        <v>2024</v>
      </c>
      <c r="D5842" s="371" t="s">
        <v>132</v>
      </c>
      <c r="E5842" s="371">
        <v>32</v>
      </c>
    </row>
    <row r="5843" spans="1:5">
      <c r="A5843" s="371">
        <v>5</v>
      </c>
      <c r="B5843" s="371" t="s">
        <v>79</v>
      </c>
      <c r="C5843" s="371">
        <v>2023</v>
      </c>
      <c r="D5843" s="371" t="s">
        <v>132</v>
      </c>
      <c r="E5843" s="371">
        <v>7</v>
      </c>
    </row>
    <row r="5844" spans="1:5">
      <c r="A5844" s="371">
        <v>8</v>
      </c>
      <c r="B5844" s="371" t="s">
        <v>81</v>
      </c>
      <c r="C5844" s="371">
        <v>2023</v>
      </c>
      <c r="D5844" s="371" t="s">
        <v>132</v>
      </c>
      <c r="E5844" s="371">
        <v>8</v>
      </c>
    </row>
    <row r="5845" spans="1:5">
      <c r="A5845" s="371">
        <v>11</v>
      </c>
      <c r="B5845" s="371" t="s">
        <v>82</v>
      </c>
      <c r="C5845" s="371">
        <v>2023</v>
      </c>
      <c r="D5845" s="371" t="s">
        <v>132</v>
      </c>
      <c r="E5845" s="371">
        <v>2</v>
      </c>
    </row>
    <row r="5846" spans="1:5">
      <c r="A5846" s="371">
        <v>13</v>
      </c>
      <c r="B5846" s="371" t="s">
        <v>83</v>
      </c>
      <c r="C5846" s="371">
        <v>2023</v>
      </c>
      <c r="D5846" s="371" t="s">
        <v>132</v>
      </c>
      <c r="E5846" s="371">
        <v>13</v>
      </c>
    </row>
    <row r="5847" spans="1:5">
      <c r="A5847" s="371">
        <v>15</v>
      </c>
      <c r="B5847" s="371" t="s">
        <v>84</v>
      </c>
      <c r="C5847" s="371">
        <v>2023</v>
      </c>
      <c r="D5847" s="371" t="s">
        <v>132</v>
      </c>
      <c r="E5847" s="371">
        <v>17</v>
      </c>
    </row>
    <row r="5848" spans="1:5">
      <c r="A5848" s="371">
        <v>17</v>
      </c>
      <c r="B5848" s="371" t="s">
        <v>85</v>
      </c>
      <c r="C5848" s="371">
        <v>2023</v>
      </c>
      <c r="D5848" s="371" t="s">
        <v>132</v>
      </c>
      <c r="E5848" s="371">
        <v>15</v>
      </c>
    </row>
    <row r="5849" spans="1:5">
      <c r="A5849" s="371">
        <v>18</v>
      </c>
      <c r="B5849" s="371" t="s">
        <v>86</v>
      </c>
      <c r="C5849" s="371">
        <v>2023</v>
      </c>
      <c r="D5849" s="371" t="s">
        <v>132</v>
      </c>
      <c r="E5849" s="371">
        <v>19</v>
      </c>
    </row>
    <row r="5850" spans="1:5">
      <c r="A5850" s="371">
        <v>19</v>
      </c>
      <c r="B5850" s="371" t="s">
        <v>87</v>
      </c>
      <c r="C5850" s="371">
        <v>2023</v>
      </c>
      <c r="D5850" s="371" t="s">
        <v>132</v>
      </c>
      <c r="E5850" s="371">
        <v>30</v>
      </c>
    </row>
    <row r="5851" spans="1:5">
      <c r="A5851" s="371">
        <v>20</v>
      </c>
      <c r="B5851" s="371" t="s">
        <v>88</v>
      </c>
      <c r="C5851" s="371">
        <v>2023</v>
      </c>
      <c r="D5851" s="371" t="s">
        <v>132</v>
      </c>
      <c r="E5851" s="371">
        <v>24</v>
      </c>
    </row>
    <row r="5852" spans="1:5">
      <c r="A5852" s="371">
        <v>23</v>
      </c>
      <c r="B5852" s="371" t="s">
        <v>89</v>
      </c>
      <c r="C5852" s="371">
        <v>2023</v>
      </c>
      <c r="D5852" s="371" t="s">
        <v>132</v>
      </c>
      <c r="E5852" s="371">
        <v>32</v>
      </c>
    </row>
    <row r="5853" spans="1:5">
      <c r="A5853" s="371">
        <v>25</v>
      </c>
      <c r="B5853" s="371" t="s">
        <v>90</v>
      </c>
      <c r="C5853" s="371">
        <v>2023</v>
      </c>
      <c r="D5853" s="371" t="s">
        <v>132</v>
      </c>
      <c r="E5853" s="371">
        <v>4</v>
      </c>
    </row>
    <row r="5854" spans="1:5">
      <c r="A5854" s="371">
        <v>27</v>
      </c>
      <c r="B5854" s="371" t="s">
        <v>91</v>
      </c>
      <c r="C5854" s="371">
        <v>2023</v>
      </c>
      <c r="D5854" s="371" t="s">
        <v>132</v>
      </c>
      <c r="E5854" s="371">
        <v>25</v>
      </c>
    </row>
    <row r="5855" spans="1:5">
      <c r="A5855" s="371">
        <v>41</v>
      </c>
      <c r="B5855" s="371" t="s">
        <v>92</v>
      </c>
      <c r="C5855" s="371">
        <v>2023</v>
      </c>
      <c r="D5855" s="371" t="s">
        <v>132</v>
      </c>
      <c r="E5855" s="371">
        <v>5</v>
      </c>
    </row>
    <row r="5856" spans="1:5">
      <c r="A5856" s="371">
        <v>44</v>
      </c>
      <c r="B5856" s="371" t="s">
        <v>93</v>
      </c>
      <c r="C5856" s="371">
        <v>2023</v>
      </c>
      <c r="D5856" s="371" t="s">
        <v>132</v>
      </c>
      <c r="E5856" s="371">
        <v>11</v>
      </c>
    </row>
    <row r="5857" spans="1:5">
      <c r="A5857" s="371">
        <v>47</v>
      </c>
      <c r="B5857" s="371" t="s">
        <v>94</v>
      </c>
      <c r="C5857" s="371">
        <v>2023</v>
      </c>
      <c r="D5857" s="371" t="s">
        <v>132</v>
      </c>
      <c r="E5857" s="371">
        <v>28</v>
      </c>
    </row>
    <row r="5858" spans="1:5">
      <c r="A5858" s="371">
        <v>50</v>
      </c>
      <c r="B5858" s="371" t="s">
        <v>95</v>
      </c>
      <c r="C5858" s="371">
        <v>2023</v>
      </c>
      <c r="D5858" s="371" t="s">
        <v>132</v>
      </c>
      <c r="E5858" s="371">
        <v>10</v>
      </c>
    </row>
    <row r="5859" spans="1:5">
      <c r="A5859" s="371">
        <v>52</v>
      </c>
      <c r="B5859" s="371" t="s">
        <v>96</v>
      </c>
      <c r="C5859" s="371">
        <v>2023</v>
      </c>
      <c r="D5859" s="371" t="s">
        <v>132</v>
      </c>
      <c r="E5859" s="371">
        <v>22</v>
      </c>
    </row>
    <row r="5860" spans="1:5">
      <c r="A5860" s="371">
        <v>54</v>
      </c>
      <c r="B5860" s="371" t="s">
        <v>97</v>
      </c>
      <c r="C5860" s="371">
        <v>2023</v>
      </c>
      <c r="D5860" s="371" t="s">
        <v>132</v>
      </c>
      <c r="E5860" s="371">
        <v>9</v>
      </c>
    </row>
    <row r="5861" spans="1:5">
      <c r="A5861" s="371">
        <v>63</v>
      </c>
      <c r="B5861" s="371" t="s">
        <v>98</v>
      </c>
      <c r="C5861" s="371">
        <v>2023</v>
      </c>
      <c r="D5861" s="371" t="s">
        <v>132</v>
      </c>
      <c r="E5861" s="371">
        <v>12</v>
      </c>
    </row>
    <row r="5862" spans="1:5">
      <c r="A5862" s="371">
        <v>66</v>
      </c>
      <c r="B5862" s="371" t="s">
        <v>99</v>
      </c>
      <c r="C5862" s="371">
        <v>2023</v>
      </c>
      <c r="D5862" s="371" t="s">
        <v>132</v>
      </c>
      <c r="E5862" s="371">
        <v>14</v>
      </c>
    </row>
    <row r="5863" spans="1:5">
      <c r="A5863" s="371">
        <v>68</v>
      </c>
      <c r="B5863" s="371" t="s">
        <v>100</v>
      </c>
      <c r="C5863" s="371">
        <v>2023</v>
      </c>
      <c r="D5863" s="371" t="s">
        <v>132</v>
      </c>
      <c r="E5863" s="371">
        <v>18</v>
      </c>
    </row>
    <row r="5864" spans="1:5">
      <c r="A5864" s="371">
        <v>70</v>
      </c>
      <c r="B5864" s="371" t="s">
        <v>101</v>
      </c>
      <c r="C5864" s="371">
        <v>2023</v>
      </c>
      <c r="D5864" s="371" t="s">
        <v>132</v>
      </c>
      <c r="E5864" s="371">
        <v>27</v>
      </c>
    </row>
    <row r="5865" spans="1:5">
      <c r="A5865" s="371">
        <v>73</v>
      </c>
      <c r="B5865" s="371" t="s">
        <v>102</v>
      </c>
      <c r="C5865" s="371">
        <v>2023</v>
      </c>
      <c r="D5865" s="371" t="s">
        <v>132</v>
      </c>
      <c r="E5865" s="371">
        <v>6</v>
      </c>
    </row>
    <row r="5866" spans="1:5">
      <c r="A5866" s="371">
        <v>76</v>
      </c>
      <c r="B5866" s="371" t="s">
        <v>103</v>
      </c>
      <c r="C5866" s="371">
        <v>2023</v>
      </c>
      <c r="D5866" s="371" t="s">
        <v>132</v>
      </c>
      <c r="E5866" s="371">
        <v>3</v>
      </c>
    </row>
    <row r="5867" spans="1:5">
      <c r="A5867" s="371">
        <v>81</v>
      </c>
      <c r="B5867" s="371" t="s">
        <v>104</v>
      </c>
      <c r="C5867" s="371">
        <v>2023</v>
      </c>
      <c r="D5867" s="371" t="s">
        <v>132</v>
      </c>
      <c r="E5867" s="371">
        <v>23</v>
      </c>
    </row>
    <row r="5868" spans="1:5">
      <c r="A5868" s="371">
        <v>85</v>
      </c>
      <c r="B5868" s="371" t="s">
        <v>105</v>
      </c>
      <c r="C5868" s="371">
        <v>2023</v>
      </c>
      <c r="D5868" s="371" t="s">
        <v>132</v>
      </c>
      <c r="E5868" s="371">
        <v>16</v>
      </c>
    </row>
    <row r="5869" spans="1:5">
      <c r="A5869" s="371">
        <v>86</v>
      </c>
      <c r="B5869" s="371" t="s">
        <v>106</v>
      </c>
      <c r="C5869" s="371">
        <v>2023</v>
      </c>
      <c r="D5869" s="371" t="s">
        <v>132</v>
      </c>
      <c r="E5869" s="371">
        <v>33</v>
      </c>
    </row>
    <row r="5870" spans="1:5">
      <c r="A5870" s="371">
        <v>88</v>
      </c>
      <c r="B5870" s="371" t="s">
        <v>107</v>
      </c>
      <c r="C5870" s="371">
        <v>2023</v>
      </c>
      <c r="D5870" s="371" t="s">
        <v>132</v>
      </c>
      <c r="E5870" s="371">
        <v>1</v>
      </c>
    </row>
    <row r="5871" spans="1:5">
      <c r="A5871" s="371">
        <v>91</v>
      </c>
      <c r="B5871" s="371" t="s">
        <v>108</v>
      </c>
      <c r="C5871" s="371">
        <v>2023</v>
      </c>
      <c r="D5871" s="371" t="s">
        <v>132</v>
      </c>
      <c r="E5871" s="371">
        <v>21</v>
      </c>
    </row>
    <row r="5872" spans="1:5">
      <c r="A5872" s="371">
        <v>94</v>
      </c>
      <c r="B5872" s="371" t="s">
        <v>109</v>
      </c>
      <c r="C5872" s="371">
        <v>2023</v>
      </c>
      <c r="D5872" s="371" t="s">
        <v>132</v>
      </c>
      <c r="E5872" s="371">
        <v>31</v>
      </c>
    </row>
    <row r="5873" spans="1:5">
      <c r="A5873" s="371">
        <v>95</v>
      </c>
      <c r="B5873" s="371" t="s">
        <v>110</v>
      </c>
      <c r="C5873" s="371">
        <v>2023</v>
      </c>
      <c r="D5873" s="371" t="s">
        <v>132</v>
      </c>
      <c r="E5873" s="371">
        <v>29</v>
      </c>
    </row>
    <row r="5874" spans="1:5">
      <c r="A5874" s="371">
        <v>97</v>
      </c>
      <c r="B5874" s="371" t="s">
        <v>111</v>
      </c>
      <c r="C5874" s="371">
        <v>2023</v>
      </c>
      <c r="D5874" s="371" t="s">
        <v>132</v>
      </c>
      <c r="E5874" s="371">
        <v>20</v>
      </c>
    </row>
    <row r="5875" spans="1:5">
      <c r="A5875" s="371">
        <v>99</v>
      </c>
      <c r="B5875" s="371" t="s">
        <v>112</v>
      </c>
      <c r="C5875" s="371">
        <v>2023</v>
      </c>
      <c r="D5875" s="371" t="s">
        <v>132</v>
      </c>
      <c r="E5875" s="371">
        <v>26</v>
      </c>
    </row>
    <row r="5876" spans="1:5">
      <c r="A5876" s="371">
        <v>5</v>
      </c>
      <c r="B5876" s="371" t="s">
        <v>79</v>
      </c>
      <c r="C5876" s="371">
        <v>2024</v>
      </c>
      <c r="D5876" s="371" t="s">
        <v>133</v>
      </c>
      <c r="E5876" s="371">
        <v>2</v>
      </c>
    </row>
    <row r="5877" spans="1:5">
      <c r="A5877" s="371">
        <v>8</v>
      </c>
      <c r="B5877" s="371" t="s">
        <v>81</v>
      </c>
      <c r="C5877" s="371">
        <v>2024</v>
      </c>
      <c r="D5877" s="371" t="s">
        <v>133</v>
      </c>
      <c r="E5877" s="371">
        <v>7</v>
      </c>
    </row>
    <row r="5878" spans="1:5">
      <c r="A5878" s="371">
        <v>11</v>
      </c>
      <c r="B5878" s="371" t="s">
        <v>82</v>
      </c>
      <c r="C5878" s="371">
        <v>2024</v>
      </c>
      <c r="D5878" s="371" t="s">
        <v>133</v>
      </c>
      <c r="E5878" s="371">
        <v>5</v>
      </c>
    </row>
    <row r="5879" spans="1:5">
      <c r="A5879" s="371">
        <v>13</v>
      </c>
      <c r="B5879" s="371" t="s">
        <v>83</v>
      </c>
      <c r="C5879" s="371">
        <v>2024</v>
      </c>
      <c r="D5879" s="371" t="s">
        <v>133</v>
      </c>
      <c r="E5879" s="371">
        <v>22</v>
      </c>
    </row>
    <row r="5880" spans="1:5">
      <c r="A5880" s="371">
        <v>15</v>
      </c>
      <c r="B5880" s="371" t="s">
        <v>84</v>
      </c>
      <c r="C5880" s="371">
        <v>2024</v>
      </c>
      <c r="D5880" s="371" t="s">
        <v>133</v>
      </c>
      <c r="E5880" s="371">
        <v>3</v>
      </c>
    </row>
    <row r="5881" spans="1:5">
      <c r="A5881" s="371">
        <v>17</v>
      </c>
      <c r="B5881" s="371" t="s">
        <v>85</v>
      </c>
      <c r="C5881" s="371">
        <v>2024</v>
      </c>
      <c r="D5881" s="371" t="s">
        <v>133</v>
      </c>
      <c r="E5881" s="371">
        <v>9</v>
      </c>
    </row>
    <row r="5882" spans="1:5">
      <c r="A5882" s="371">
        <v>18</v>
      </c>
      <c r="B5882" s="371" t="s">
        <v>86</v>
      </c>
      <c r="C5882" s="371">
        <v>2024</v>
      </c>
      <c r="D5882" s="371" t="s">
        <v>133</v>
      </c>
      <c r="E5882" s="371">
        <v>21</v>
      </c>
    </row>
    <row r="5883" spans="1:5">
      <c r="A5883" s="371">
        <v>19</v>
      </c>
      <c r="B5883" s="371" t="s">
        <v>87</v>
      </c>
      <c r="C5883" s="371">
        <v>2024</v>
      </c>
      <c r="D5883" s="371" t="s">
        <v>133</v>
      </c>
      <c r="E5883" s="371">
        <v>11</v>
      </c>
    </row>
    <row r="5884" spans="1:5">
      <c r="A5884" s="371">
        <v>20</v>
      </c>
      <c r="B5884" s="371" t="s">
        <v>88</v>
      </c>
      <c r="C5884" s="371">
        <v>2024</v>
      </c>
      <c r="D5884" s="371" t="s">
        <v>133</v>
      </c>
      <c r="E5884" s="371">
        <v>25</v>
      </c>
    </row>
    <row r="5885" spans="1:5">
      <c r="A5885" s="371">
        <v>23</v>
      </c>
      <c r="B5885" s="371" t="s">
        <v>89</v>
      </c>
      <c r="C5885" s="371">
        <v>2024</v>
      </c>
      <c r="D5885" s="371" t="s">
        <v>133</v>
      </c>
      <c r="E5885" s="371">
        <v>17</v>
      </c>
    </row>
    <row r="5886" spans="1:5">
      <c r="A5886" s="371">
        <v>25</v>
      </c>
      <c r="B5886" s="371" t="s">
        <v>90</v>
      </c>
      <c r="C5886" s="371">
        <v>2024</v>
      </c>
      <c r="D5886" s="371" t="s">
        <v>133</v>
      </c>
      <c r="E5886" s="371">
        <v>1</v>
      </c>
    </row>
    <row r="5887" spans="1:5">
      <c r="A5887" s="371">
        <v>27</v>
      </c>
      <c r="B5887" s="371" t="s">
        <v>91</v>
      </c>
      <c r="C5887" s="371">
        <v>2024</v>
      </c>
      <c r="D5887" s="371" t="s">
        <v>133</v>
      </c>
      <c r="E5887" s="371">
        <v>30</v>
      </c>
    </row>
    <row r="5888" spans="1:5">
      <c r="A5888" s="371">
        <v>41</v>
      </c>
      <c r="B5888" s="371" t="s">
        <v>92</v>
      </c>
      <c r="C5888" s="371">
        <v>2024</v>
      </c>
      <c r="D5888" s="371" t="s">
        <v>133</v>
      </c>
      <c r="E5888" s="371">
        <v>8</v>
      </c>
    </row>
    <row r="5889" spans="1:5">
      <c r="A5889" s="371">
        <v>44</v>
      </c>
      <c r="B5889" s="371" t="s">
        <v>93</v>
      </c>
      <c r="C5889" s="371">
        <v>2024</v>
      </c>
      <c r="D5889" s="371" t="s">
        <v>133</v>
      </c>
      <c r="E5889" s="371">
        <v>27</v>
      </c>
    </row>
    <row r="5890" spans="1:5">
      <c r="A5890" s="371">
        <v>47</v>
      </c>
      <c r="B5890" s="371" t="s">
        <v>94</v>
      </c>
      <c r="C5890" s="371">
        <v>2024</v>
      </c>
      <c r="D5890" s="371" t="s">
        <v>133</v>
      </c>
      <c r="E5890" s="371">
        <v>14</v>
      </c>
    </row>
    <row r="5891" spans="1:5">
      <c r="A5891" s="371">
        <v>50</v>
      </c>
      <c r="B5891" s="371" t="s">
        <v>95</v>
      </c>
      <c r="C5891" s="371">
        <v>2024</v>
      </c>
      <c r="D5891" s="371" t="s">
        <v>133</v>
      </c>
      <c r="E5891" s="371">
        <v>24</v>
      </c>
    </row>
    <row r="5892" spans="1:5">
      <c r="A5892" s="371">
        <v>52</v>
      </c>
      <c r="B5892" s="371" t="s">
        <v>96</v>
      </c>
      <c r="C5892" s="371">
        <v>2024</v>
      </c>
      <c r="D5892" s="371" t="s">
        <v>133</v>
      </c>
      <c r="E5892" s="371">
        <v>10</v>
      </c>
    </row>
    <row r="5893" spans="1:5">
      <c r="A5893" s="371">
        <v>54</v>
      </c>
      <c r="B5893" s="371" t="s">
        <v>97</v>
      </c>
      <c r="C5893" s="371">
        <v>2024</v>
      </c>
      <c r="D5893" s="371" t="s">
        <v>133</v>
      </c>
      <c r="E5893" s="371">
        <v>26</v>
      </c>
    </row>
    <row r="5894" spans="1:5">
      <c r="A5894" s="371">
        <v>63</v>
      </c>
      <c r="B5894" s="371" t="s">
        <v>98</v>
      </c>
      <c r="C5894" s="371">
        <v>2024</v>
      </c>
      <c r="D5894" s="371" t="s">
        <v>133</v>
      </c>
      <c r="E5894" s="371">
        <v>4</v>
      </c>
    </row>
    <row r="5895" spans="1:5">
      <c r="A5895" s="371">
        <v>66</v>
      </c>
      <c r="B5895" s="371" t="s">
        <v>99</v>
      </c>
      <c r="C5895" s="371">
        <v>2024</v>
      </c>
      <c r="D5895" s="371" t="s">
        <v>133</v>
      </c>
      <c r="E5895" s="371">
        <v>6</v>
      </c>
    </row>
    <row r="5896" spans="1:5">
      <c r="A5896" s="371">
        <v>68</v>
      </c>
      <c r="B5896" s="371" t="s">
        <v>100</v>
      </c>
      <c r="C5896" s="371">
        <v>2024</v>
      </c>
      <c r="D5896" s="371" t="s">
        <v>133</v>
      </c>
      <c r="E5896" s="371">
        <v>16</v>
      </c>
    </row>
    <row r="5897" spans="1:5">
      <c r="A5897" s="371">
        <v>70</v>
      </c>
      <c r="B5897" s="371" t="s">
        <v>101</v>
      </c>
      <c r="C5897" s="371">
        <v>2024</v>
      </c>
      <c r="D5897" s="371" t="s">
        <v>133</v>
      </c>
      <c r="E5897" s="371">
        <v>12</v>
      </c>
    </row>
    <row r="5898" spans="1:5">
      <c r="A5898" s="371">
        <v>73</v>
      </c>
      <c r="B5898" s="371" t="s">
        <v>102</v>
      </c>
      <c r="C5898" s="371">
        <v>2024</v>
      </c>
      <c r="D5898" s="371" t="s">
        <v>133</v>
      </c>
      <c r="E5898" s="371">
        <v>20</v>
      </c>
    </row>
    <row r="5899" spans="1:5">
      <c r="A5899" s="371">
        <v>76</v>
      </c>
      <c r="B5899" s="371" t="s">
        <v>103</v>
      </c>
      <c r="C5899" s="371">
        <v>2024</v>
      </c>
      <c r="D5899" s="371" t="s">
        <v>133</v>
      </c>
      <c r="E5899" s="371">
        <v>15</v>
      </c>
    </row>
    <row r="5900" spans="1:5">
      <c r="A5900" s="371">
        <v>81</v>
      </c>
      <c r="B5900" s="371" t="s">
        <v>104</v>
      </c>
      <c r="C5900" s="371">
        <v>2024</v>
      </c>
      <c r="D5900" s="371" t="s">
        <v>133</v>
      </c>
      <c r="E5900" s="371">
        <v>23</v>
      </c>
    </row>
    <row r="5901" spans="1:5">
      <c r="A5901" s="371">
        <v>85</v>
      </c>
      <c r="B5901" s="371" t="s">
        <v>105</v>
      </c>
      <c r="C5901" s="371">
        <v>2024</v>
      </c>
      <c r="D5901" s="371" t="s">
        <v>133</v>
      </c>
      <c r="E5901" s="371">
        <v>13</v>
      </c>
    </row>
    <row r="5902" spans="1:5">
      <c r="A5902" s="371">
        <v>86</v>
      </c>
      <c r="B5902" s="371" t="s">
        <v>106</v>
      </c>
      <c r="C5902" s="371">
        <v>2024</v>
      </c>
      <c r="D5902" s="371" t="s">
        <v>133</v>
      </c>
      <c r="E5902" s="371">
        <v>18</v>
      </c>
    </row>
    <row r="5903" spans="1:5">
      <c r="A5903" s="371">
        <v>88</v>
      </c>
      <c r="B5903" s="371" t="s">
        <v>107</v>
      </c>
      <c r="C5903" s="371">
        <v>2024</v>
      </c>
      <c r="D5903" s="371" t="s">
        <v>133</v>
      </c>
      <c r="E5903" s="371">
        <v>19</v>
      </c>
    </row>
    <row r="5904" spans="1:5">
      <c r="A5904" s="371">
        <v>91</v>
      </c>
      <c r="B5904" s="371" t="s">
        <v>108</v>
      </c>
      <c r="C5904" s="371">
        <v>2024</v>
      </c>
      <c r="D5904" s="371" t="s">
        <v>133</v>
      </c>
      <c r="E5904" s="371">
        <v>28</v>
      </c>
    </row>
    <row r="5905" spans="1:5">
      <c r="A5905" s="371">
        <v>94</v>
      </c>
      <c r="B5905" s="371" t="s">
        <v>109</v>
      </c>
      <c r="C5905" s="371">
        <v>2024</v>
      </c>
      <c r="D5905" s="371" t="s">
        <v>133</v>
      </c>
      <c r="E5905" s="371">
        <v>33</v>
      </c>
    </row>
    <row r="5906" spans="1:5">
      <c r="A5906" s="371">
        <v>95</v>
      </c>
      <c r="B5906" s="371" t="s">
        <v>110</v>
      </c>
      <c r="C5906" s="371">
        <v>2024</v>
      </c>
      <c r="D5906" s="371" t="s">
        <v>133</v>
      </c>
      <c r="E5906" s="371">
        <v>31</v>
      </c>
    </row>
    <row r="5907" spans="1:5">
      <c r="A5907" s="371">
        <v>97</v>
      </c>
      <c r="B5907" s="371" t="s">
        <v>111</v>
      </c>
      <c r="C5907" s="371">
        <v>2024</v>
      </c>
      <c r="D5907" s="371" t="s">
        <v>133</v>
      </c>
      <c r="E5907" s="371">
        <v>32</v>
      </c>
    </row>
    <row r="5908" spans="1:5">
      <c r="A5908" s="371">
        <v>99</v>
      </c>
      <c r="B5908" s="371" t="s">
        <v>112</v>
      </c>
      <c r="C5908" s="371">
        <v>2024</v>
      </c>
      <c r="D5908" s="371" t="s">
        <v>133</v>
      </c>
      <c r="E5908" s="371">
        <v>29</v>
      </c>
    </row>
    <row r="5909" spans="1:5">
      <c r="A5909" s="371">
        <v>5</v>
      </c>
      <c r="B5909" s="371" t="s">
        <v>79</v>
      </c>
      <c r="C5909" s="371">
        <v>2023</v>
      </c>
      <c r="D5909" s="371" t="s">
        <v>133</v>
      </c>
      <c r="E5909" s="371">
        <v>4</v>
      </c>
    </row>
    <row r="5910" spans="1:5">
      <c r="A5910" s="371">
        <v>8</v>
      </c>
      <c r="B5910" s="371" t="s">
        <v>81</v>
      </c>
      <c r="C5910" s="371">
        <v>2023</v>
      </c>
      <c r="D5910" s="371" t="s">
        <v>133</v>
      </c>
      <c r="E5910" s="371">
        <v>18</v>
      </c>
    </row>
    <row r="5911" spans="1:5">
      <c r="A5911" s="371">
        <v>11</v>
      </c>
      <c r="B5911" s="371" t="s">
        <v>82</v>
      </c>
      <c r="C5911" s="371">
        <v>2023</v>
      </c>
      <c r="D5911" s="371" t="s">
        <v>133</v>
      </c>
      <c r="E5911" s="371">
        <v>3</v>
      </c>
    </row>
    <row r="5912" spans="1:5">
      <c r="A5912" s="371">
        <v>13</v>
      </c>
      <c r="B5912" s="371" t="s">
        <v>83</v>
      </c>
      <c r="C5912" s="371">
        <v>2023</v>
      </c>
      <c r="D5912" s="371" t="s">
        <v>133</v>
      </c>
      <c r="E5912" s="371">
        <v>21</v>
      </c>
    </row>
    <row r="5913" spans="1:5">
      <c r="A5913" s="371">
        <v>15</v>
      </c>
      <c r="B5913" s="371" t="s">
        <v>84</v>
      </c>
      <c r="C5913" s="371">
        <v>2023</v>
      </c>
      <c r="D5913" s="371" t="s">
        <v>133</v>
      </c>
      <c r="E5913" s="371">
        <v>17</v>
      </c>
    </row>
    <row r="5914" spans="1:5">
      <c r="A5914" s="371">
        <v>17</v>
      </c>
      <c r="B5914" s="371" t="s">
        <v>85</v>
      </c>
      <c r="C5914" s="371">
        <v>2023</v>
      </c>
      <c r="D5914" s="371" t="s">
        <v>133</v>
      </c>
      <c r="E5914" s="371">
        <v>8</v>
      </c>
    </row>
    <row r="5915" spans="1:5">
      <c r="A5915" s="371">
        <v>18</v>
      </c>
      <c r="B5915" s="371" t="s">
        <v>86</v>
      </c>
      <c r="C5915" s="371">
        <v>2023</v>
      </c>
      <c r="D5915" s="371" t="s">
        <v>133</v>
      </c>
      <c r="E5915" s="371">
        <v>23</v>
      </c>
    </row>
    <row r="5916" spans="1:5">
      <c r="A5916" s="371">
        <v>19</v>
      </c>
      <c r="B5916" s="371" t="s">
        <v>87</v>
      </c>
      <c r="C5916" s="371">
        <v>2023</v>
      </c>
      <c r="D5916" s="371" t="s">
        <v>133</v>
      </c>
      <c r="E5916" s="371">
        <v>25</v>
      </c>
    </row>
    <row r="5917" spans="1:5">
      <c r="A5917" s="371">
        <v>20</v>
      </c>
      <c r="B5917" s="371" t="s">
        <v>88</v>
      </c>
      <c r="C5917" s="371">
        <v>2023</v>
      </c>
      <c r="D5917" s="371" t="s">
        <v>133</v>
      </c>
      <c r="E5917" s="371">
        <v>19</v>
      </c>
    </row>
    <row r="5918" spans="1:5">
      <c r="A5918" s="371">
        <v>23</v>
      </c>
      <c r="B5918" s="371" t="s">
        <v>89</v>
      </c>
      <c r="C5918" s="371">
        <v>2023</v>
      </c>
      <c r="D5918" s="371" t="s">
        <v>133</v>
      </c>
      <c r="E5918" s="371">
        <v>16</v>
      </c>
    </row>
    <row r="5919" spans="1:5">
      <c r="A5919" s="371">
        <v>25</v>
      </c>
      <c r="B5919" s="371" t="s">
        <v>90</v>
      </c>
      <c r="C5919" s="371">
        <v>2023</v>
      </c>
      <c r="D5919" s="371" t="s">
        <v>133</v>
      </c>
      <c r="E5919" s="371">
        <v>2</v>
      </c>
    </row>
    <row r="5920" spans="1:5">
      <c r="A5920" s="371">
        <v>27</v>
      </c>
      <c r="B5920" s="371" t="s">
        <v>91</v>
      </c>
      <c r="C5920" s="371">
        <v>2023</v>
      </c>
      <c r="D5920" s="371" t="s">
        <v>133</v>
      </c>
      <c r="E5920" s="371">
        <v>32</v>
      </c>
    </row>
    <row r="5921" spans="1:5">
      <c r="A5921" s="371">
        <v>41</v>
      </c>
      <c r="B5921" s="371" t="s">
        <v>92</v>
      </c>
      <c r="C5921" s="371">
        <v>2023</v>
      </c>
      <c r="D5921" s="371" t="s">
        <v>133</v>
      </c>
      <c r="E5921" s="371">
        <v>14</v>
      </c>
    </row>
    <row r="5922" spans="1:5">
      <c r="A5922" s="371">
        <v>44</v>
      </c>
      <c r="B5922" s="371" t="s">
        <v>93</v>
      </c>
      <c r="C5922" s="371">
        <v>2023</v>
      </c>
      <c r="D5922" s="371" t="s">
        <v>133</v>
      </c>
      <c r="E5922" s="371">
        <v>28</v>
      </c>
    </row>
    <row r="5923" spans="1:5">
      <c r="A5923" s="371">
        <v>47</v>
      </c>
      <c r="B5923" s="371" t="s">
        <v>94</v>
      </c>
      <c r="C5923" s="371">
        <v>2023</v>
      </c>
      <c r="D5923" s="371" t="s">
        <v>133</v>
      </c>
      <c r="E5923" s="371">
        <v>9</v>
      </c>
    </row>
    <row r="5924" spans="1:5">
      <c r="A5924" s="371">
        <v>50</v>
      </c>
      <c r="B5924" s="371" t="s">
        <v>95</v>
      </c>
      <c r="C5924" s="371">
        <v>2023</v>
      </c>
      <c r="D5924" s="371" t="s">
        <v>133</v>
      </c>
      <c r="E5924" s="371">
        <v>5</v>
      </c>
    </row>
    <row r="5925" spans="1:5">
      <c r="A5925" s="371">
        <v>52</v>
      </c>
      <c r="B5925" s="371" t="s">
        <v>96</v>
      </c>
      <c r="C5925" s="371">
        <v>2023</v>
      </c>
      <c r="D5925" s="371" t="s">
        <v>133</v>
      </c>
      <c r="E5925" s="371">
        <v>10</v>
      </c>
    </row>
    <row r="5926" spans="1:5">
      <c r="A5926" s="371">
        <v>54</v>
      </c>
      <c r="B5926" s="371" t="s">
        <v>97</v>
      </c>
      <c r="C5926" s="371">
        <v>2023</v>
      </c>
      <c r="D5926" s="371" t="s">
        <v>133</v>
      </c>
      <c r="E5926" s="371">
        <v>15</v>
      </c>
    </row>
    <row r="5927" spans="1:5">
      <c r="A5927" s="371">
        <v>63</v>
      </c>
      <c r="B5927" s="371" t="s">
        <v>98</v>
      </c>
      <c r="C5927" s="371">
        <v>2023</v>
      </c>
      <c r="D5927" s="371" t="s">
        <v>133</v>
      </c>
      <c r="E5927" s="371">
        <v>7</v>
      </c>
    </row>
    <row r="5928" spans="1:5">
      <c r="A5928" s="371">
        <v>66</v>
      </c>
      <c r="B5928" s="371" t="s">
        <v>99</v>
      </c>
      <c r="C5928" s="371">
        <v>2023</v>
      </c>
      <c r="D5928" s="371" t="s">
        <v>133</v>
      </c>
      <c r="E5928" s="371">
        <v>1</v>
      </c>
    </row>
    <row r="5929" spans="1:5">
      <c r="A5929" s="371">
        <v>68</v>
      </c>
      <c r="B5929" s="371" t="s">
        <v>100</v>
      </c>
      <c r="C5929" s="371">
        <v>2023</v>
      </c>
      <c r="D5929" s="371" t="s">
        <v>133</v>
      </c>
      <c r="E5929" s="371">
        <v>19</v>
      </c>
    </row>
    <row r="5930" spans="1:5">
      <c r="A5930" s="371">
        <v>70</v>
      </c>
      <c r="B5930" s="371" t="s">
        <v>101</v>
      </c>
      <c r="C5930" s="371">
        <v>2023</v>
      </c>
      <c r="D5930" s="371" t="s">
        <v>133</v>
      </c>
      <c r="E5930" s="371">
        <v>11</v>
      </c>
    </row>
    <row r="5931" spans="1:5">
      <c r="A5931" s="371">
        <v>73</v>
      </c>
      <c r="B5931" s="371" t="s">
        <v>102</v>
      </c>
      <c r="C5931" s="371">
        <v>2023</v>
      </c>
      <c r="D5931" s="371" t="s">
        <v>133</v>
      </c>
      <c r="E5931" s="371">
        <v>12</v>
      </c>
    </row>
    <row r="5932" spans="1:5">
      <c r="A5932" s="371">
        <v>76</v>
      </c>
      <c r="B5932" s="371" t="s">
        <v>103</v>
      </c>
      <c r="C5932" s="371">
        <v>2023</v>
      </c>
      <c r="D5932" s="371" t="s">
        <v>133</v>
      </c>
      <c r="E5932" s="371">
        <v>6</v>
      </c>
    </row>
    <row r="5933" spans="1:5">
      <c r="A5933" s="371">
        <v>81</v>
      </c>
      <c r="B5933" s="371" t="s">
        <v>104</v>
      </c>
      <c r="C5933" s="371">
        <v>2023</v>
      </c>
      <c r="D5933" s="371" t="s">
        <v>133</v>
      </c>
      <c r="E5933" s="371">
        <v>26</v>
      </c>
    </row>
    <row r="5934" spans="1:5">
      <c r="A5934" s="371">
        <v>85</v>
      </c>
      <c r="B5934" s="371" t="s">
        <v>105</v>
      </c>
      <c r="C5934" s="371">
        <v>2023</v>
      </c>
      <c r="D5934" s="371" t="s">
        <v>133</v>
      </c>
      <c r="E5934" s="371">
        <v>13</v>
      </c>
    </row>
    <row r="5935" spans="1:5">
      <c r="A5935" s="371">
        <v>86</v>
      </c>
      <c r="B5935" s="371" t="s">
        <v>106</v>
      </c>
      <c r="C5935" s="371">
        <v>2023</v>
      </c>
      <c r="D5935" s="371" t="s">
        <v>133</v>
      </c>
      <c r="E5935" s="371">
        <v>22</v>
      </c>
    </row>
    <row r="5936" spans="1:5">
      <c r="A5936" s="371">
        <v>88</v>
      </c>
      <c r="B5936" s="371" t="s">
        <v>107</v>
      </c>
      <c r="C5936" s="371">
        <v>2023</v>
      </c>
      <c r="D5936" s="371" t="s">
        <v>133</v>
      </c>
      <c r="E5936" s="371">
        <v>24</v>
      </c>
    </row>
    <row r="5937" spans="1:5">
      <c r="A5937" s="371">
        <v>91</v>
      </c>
      <c r="B5937" s="371" t="s">
        <v>108</v>
      </c>
      <c r="C5937" s="371">
        <v>2023</v>
      </c>
      <c r="D5937" s="371" t="s">
        <v>133</v>
      </c>
      <c r="E5937" s="371">
        <v>33</v>
      </c>
    </row>
    <row r="5938" spans="1:5">
      <c r="A5938" s="371">
        <v>94</v>
      </c>
      <c r="B5938" s="371" t="s">
        <v>109</v>
      </c>
      <c r="C5938" s="371">
        <v>2023</v>
      </c>
      <c r="D5938" s="371" t="s">
        <v>133</v>
      </c>
      <c r="E5938" s="371">
        <v>29</v>
      </c>
    </row>
    <row r="5939" spans="1:5">
      <c r="A5939" s="371">
        <v>95</v>
      </c>
      <c r="B5939" s="371" t="s">
        <v>110</v>
      </c>
      <c r="C5939" s="371">
        <v>2023</v>
      </c>
      <c r="D5939" s="371" t="s">
        <v>133</v>
      </c>
      <c r="E5939" s="371">
        <v>27</v>
      </c>
    </row>
    <row r="5940" spans="1:5">
      <c r="A5940" s="371">
        <v>97</v>
      </c>
      <c r="B5940" s="371" t="s">
        <v>111</v>
      </c>
      <c r="C5940" s="371">
        <v>2023</v>
      </c>
      <c r="D5940" s="371" t="s">
        <v>133</v>
      </c>
      <c r="E5940" s="371">
        <v>31</v>
      </c>
    </row>
    <row r="5941" spans="1:5">
      <c r="A5941" s="371">
        <v>99</v>
      </c>
      <c r="B5941" s="371" t="s">
        <v>112</v>
      </c>
      <c r="C5941" s="371">
        <v>2023</v>
      </c>
      <c r="D5941" s="371" t="s">
        <v>133</v>
      </c>
      <c r="E5941" s="371">
        <v>30</v>
      </c>
    </row>
    <row r="5942" spans="1:5">
      <c r="A5942" s="371">
        <v>5</v>
      </c>
      <c r="B5942" s="371" t="s">
        <v>79</v>
      </c>
      <c r="C5942" s="371">
        <v>2024</v>
      </c>
      <c r="D5942" s="371" t="s">
        <v>134</v>
      </c>
      <c r="E5942" s="371">
        <v>18</v>
      </c>
    </row>
    <row r="5943" spans="1:5">
      <c r="A5943" s="371">
        <v>8</v>
      </c>
      <c r="B5943" s="371" t="s">
        <v>81</v>
      </c>
      <c r="C5943" s="371">
        <v>2024</v>
      </c>
      <c r="D5943" s="371" t="s">
        <v>134</v>
      </c>
      <c r="E5943" s="371">
        <v>6</v>
      </c>
    </row>
    <row r="5944" spans="1:5">
      <c r="A5944" s="371">
        <v>11</v>
      </c>
      <c r="B5944" s="371" t="s">
        <v>82</v>
      </c>
      <c r="C5944" s="371">
        <v>2024</v>
      </c>
      <c r="D5944" s="371" t="s">
        <v>134</v>
      </c>
      <c r="E5944" s="371">
        <v>9</v>
      </c>
    </row>
    <row r="5945" spans="1:5">
      <c r="A5945" s="371">
        <v>13</v>
      </c>
      <c r="B5945" s="371" t="s">
        <v>83</v>
      </c>
      <c r="C5945" s="371">
        <v>2024</v>
      </c>
      <c r="D5945" s="371" t="s">
        <v>134</v>
      </c>
      <c r="E5945" s="371">
        <v>10</v>
      </c>
    </row>
    <row r="5946" spans="1:5">
      <c r="A5946" s="371">
        <v>15</v>
      </c>
      <c r="B5946" s="371" t="s">
        <v>84</v>
      </c>
      <c r="C5946" s="371">
        <v>2024</v>
      </c>
      <c r="D5946" s="371" t="s">
        <v>134</v>
      </c>
      <c r="E5946" s="371">
        <v>21</v>
      </c>
    </row>
    <row r="5947" spans="1:5">
      <c r="A5947" s="371">
        <v>17</v>
      </c>
      <c r="B5947" s="371" t="s">
        <v>85</v>
      </c>
      <c r="C5947" s="371">
        <v>2024</v>
      </c>
      <c r="D5947" s="371" t="s">
        <v>134</v>
      </c>
      <c r="E5947" s="371">
        <v>26</v>
      </c>
    </row>
    <row r="5948" spans="1:5">
      <c r="A5948" s="371">
        <v>18</v>
      </c>
      <c r="B5948" s="371" t="s">
        <v>86</v>
      </c>
      <c r="C5948" s="371">
        <v>2024</v>
      </c>
      <c r="D5948" s="371" t="s">
        <v>134</v>
      </c>
      <c r="E5948" s="371">
        <v>30</v>
      </c>
    </row>
    <row r="5949" spans="1:5">
      <c r="A5949" s="371">
        <v>19</v>
      </c>
      <c r="B5949" s="371" t="s">
        <v>87</v>
      </c>
      <c r="C5949" s="371">
        <v>2024</v>
      </c>
      <c r="D5949" s="371" t="s">
        <v>134</v>
      </c>
      <c r="E5949" s="371">
        <v>7</v>
      </c>
    </row>
    <row r="5950" spans="1:5">
      <c r="A5950" s="371">
        <v>20</v>
      </c>
      <c r="B5950" s="371" t="s">
        <v>88</v>
      </c>
      <c r="C5950" s="371">
        <v>2024</v>
      </c>
      <c r="D5950" s="371" t="s">
        <v>134</v>
      </c>
      <c r="E5950" s="371">
        <v>3</v>
      </c>
    </row>
    <row r="5951" spans="1:5">
      <c r="A5951" s="371">
        <v>23</v>
      </c>
      <c r="B5951" s="371" t="s">
        <v>89</v>
      </c>
      <c r="C5951" s="371">
        <v>2024</v>
      </c>
      <c r="D5951" s="371" t="s">
        <v>134</v>
      </c>
      <c r="E5951" s="371">
        <v>14</v>
      </c>
    </row>
    <row r="5952" spans="1:5">
      <c r="A5952" s="371">
        <v>25</v>
      </c>
      <c r="B5952" s="371" t="s">
        <v>90</v>
      </c>
      <c r="C5952" s="371">
        <v>2024</v>
      </c>
      <c r="D5952" s="371" t="s">
        <v>134</v>
      </c>
      <c r="E5952" s="371">
        <v>16</v>
      </c>
    </row>
    <row r="5953" spans="1:5">
      <c r="A5953" s="371">
        <v>27</v>
      </c>
      <c r="B5953" s="371" t="s">
        <v>91</v>
      </c>
      <c r="C5953" s="371">
        <v>2024</v>
      </c>
      <c r="D5953" s="371" t="s">
        <v>134</v>
      </c>
      <c r="E5953" s="371">
        <v>2</v>
      </c>
    </row>
    <row r="5954" spans="1:5">
      <c r="A5954" s="371">
        <v>41</v>
      </c>
      <c r="B5954" s="371" t="s">
        <v>92</v>
      </c>
      <c r="C5954" s="371">
        <v>2024</v>
      </c>
      <c r="D5954" s="371" t="s">
        <v>134</v>
      </c>
      <c r="E5954" s="371">
        <v>19</v>
      </c>
    </row>
    <row r="5955" spans="1:5">
      <c r="A5955" s="371">
        <v>44</v>
      </c>
      <c r="B5955" s="371" t="s">
        <v>93</v>
      </c>
      <c r="C5955" s="371">
        <v>2024</v>
      </c>
      <c r="D5955" s="371" t="s">
        <v>134</v>
      </c>
      <c r="E5955" s="371">
        <v>1</v>
      </c>
    </row>
    <row r="5956" spans="1:5">
      <c r="A5956" s="371">
        <v>47</v>
      </c>
      <c r="B5956" s="371" t="s">
        <v>94</v>
      </c>
      <c r="C5956" s="371">
        <v>2024</v>
      </c>
      <c r="D5956" s="371" t="s">
        <v>134</v>
      </c>
      <c r="E5956" s="371">
        <v>11</v>
      </c>
    </row>
    <row r="5957" spans="1:5">
      <c r="A5957" s="371">
        <v>50</v>
      </c>
      <c r="B5957" s="371" t="s">
        <v>95</v>
      </c>
      <c r="C5957" s="371">
        <v>2024</v>
      </c>
      <c r="D5957" s="371" t="s">
        <v>134</v>
      </c>
      <c r="E5957" s="371">
        <v>31</v>
      </c>
    </row>
    <row r="5958" spans="1:5">
      <c r="A5958" s="371">
        <v>52</v>
      </c>
      <c r="B5958" s="371" t="s">
        <v>96</v>
      </c>
      <c r="C5958" s="371">
        <v>2024</v>
      </c>
      <c r="D5958" s="371" t="s">
        <v>134</v>
      </c>
      <c r="E5958" s="371">
        <v>13</v>
      </c>
    </row>
    <row r="5959" spans="1:5">
      <c r="A5959" s="371">
        <v>54</v>
      </c>
      <c r="B5959" s="371" t="s">
        <v>97</v>
      </c>
      <c r="C5959" s="371">
        <v>2024</v>
      </c>
      <c r="D5959" s="371" t="s">
        <v>134</v>
      </c>
      <c r="E5959" s="371">
        <v>12</v>
      </c>
    </row>
    <row r="5960" spans="1:5">
      <c r="A5960" s="371">
        <v>63</v>
      </c>
      <c r="B5960" s="371" t="s">
        <v>98</v>
      </c>
      <c r="C5960" s="371">
        <v>2024</v>
      </c>
      <c r="D5960" s="371" t="s">
        <v>134</v>
      </c>
      <c r="E5960" s="371">
        <v>32</v>
      </c>
    </row>
    <row r="5961" spans="1:5">
      <c r="A5961" s="371">
        <v>66</v>
      </c>
      <c r="B5961" s="371" t="s">
        <v>99</v>
      </c>
      <c r="C5961" s="371">
        <v>2024</v>
      </c>
      <c r="D5961" s="371" t="s">
        <v>134</v>
      </c>
      <c r="E5961" s="371">
        <v>28</v>
      </c>
    </row>
    <row r="5962" spans="1:5">
      <c r="A5962" s="371">
        <v>68</v>
      </c>
      <c r="B5962" s="371" t="s">
        <v>100</v>
      </c>
      <c r="C5962" s="371">
        <v>2024</v>
      </c>
      <c r="D5962" s="371" t="s">
        <v>134</v>
      </c>
      <c r="E5962" s="371">
        <v>17</v>
      </c>
    </row>
    <row r="5963" spans="1:5">
      <c r="A5963" s="371">
        <v>70</v>
      </c>
      <c r="B5963" s="371" t="s">
        <v>101</v>
      </c>
      <c r="C5963" s="371">
        <v>2024</v>
      </c>
      <c r="D5963" s="371" t="s">
        <v>134</v>
      </c>
      <c r="E5963" s="371">
        <v>8</v>
      </c>
    </row>
    <row r="5964" spans="1:5">
      <c r="A5964" s="371">
        <v>73</v>
      </c>
      <c r="B5964" s="371" t="s">
        <v>102</v>
      </c>
      <c r="C5964" s="371">
        <v>2024</v>
      </c>
      <c r="D5964" s="371" t="s">
        <v>134</v>
      </c>
      <c r="E5964" s="371">
        <v>23</v>
      </c>
    </row>
    <row r="5965" spans="1:5">
      <c r="A5965" s="371">
        <v>76</v>
      </c>
      <c r="B5965" s="371" t="s">
        <v>103</v>
      </c>
      <c r="C5965" s="371">
        <v>2024</v>
      </c>
      <c r="D5965" s="371" t="s">
        <v>134</v>
      </c>
      <c r="E5965" s="371">
        <v>25</v>
      </c>
    </row>
    <row r="5966" spans="1:5">
      <c r="A5966" s="371">
        <v>81</v>
      </c>
      <c r="B5966" s="371" t="s">
        <v>104</v>
      </c>
      <c r="C5966" s="371">
        <v>2024</v>
      </c>
      <c r="D5966" s="371" t="s">
        <v>134</v>
      </c>
      <c r="E5966" s="371">
        <v>24</v>
      </c>
    </row>
    <row r="5967" spans="1:5">
      <c r="A5967" s="371">
        <v>85</v>
      </c>
      <c r="B5967" s="371" t="s">
        <v>105</v>
      </c>
      <c r="C5967" s="371">
        <v>2024</v>
      </c>
      <c r="D5967" s="371" t="s">
        <v>134</v>
      </c>
      <c r="E5967" s="371">
        <v>27</v>
      </c>
    </row>
    <row r="5968" spans="1:5">
      <c r="A5968" s="371">
        <v>86</v>
      </c>
      <c r="B5968" s="371" t="s">
        <v>106</v>
      </c>
      <c r="C5968" s="371">
        <v>2024</v>
      </c>
      <c r="D5968" s="371" t="s">
        <v>134</v>
      </c>
      <c r="E5968" s="371">
        <v>20</v>
      </c>
    </row>
    <row r="5969" spans="1:5">
      <c r="A5969" s="371">
        <v>88</v>
      </c>
      <c r="B5969" s="371" t="s">
        <v>107</v>
      </c>
      <c r="C5969" s="371">
        <v>2024</v>
      </c>
      <c r="D5969" s="371" t="s">
        <v>134</v>
      </c>
      <c r="E5969" s="371">
        <v>29</v>
      </c>
    </row>
    <row r="5970" spans="1:5">
      <c r="A5970" s="371">
        <v>91</v>
      </c>
      <c r="B5970" s="371" t="s">
        <v>108</v>
      </c>
      <c r="C5970" s="371">
        <v>2024</v>
      </c>
      <c r="D5970" s="371" t="s">
        <v>134</v>
      </c>
      <c r="E5970" s="371">
        <v>22</v>
      </c>
    </row>
    <row r="5971" spans="1:5">
      <c r="A5971" s="371">
        <v>94</v>
      </c>
      <c r="B5971" s="371" t="s">
        <v>109</v>
      </c>
      <c r="C5971" s="371">
        <v>2024</v>
      </c>
      <c r="D5971" s="371" t="s">
        <v>134</v>
      </c>
      <c r="E5971" s="371">
        <v>5</v>
      </c>
    </row>
    <row r="5972" spans="1:5">
      <c r="A5972" s="371">
        <v>95</v>
      </c>
      <c r="B5972" s="371" t="s">
        <v>110</v>
      </c>
      <c r="C5972" s="371">
        <v>2024</v>
      </c>
      <c r="D5972" s="371" t="s">
        <v>134</v>
      </c>
      <c r="E5972" s="371">
        <v>33</v>
      </c>
    </row>
    <row r="5973" spans="1:5">
      <c r="A5973" s="371">
        <v>97</v>
      </c>
      <c r="B5973" s="371" t="s">
        <v>111</v>
      </c>
      <c r="C5973" s="371">
        <v>2024</v>
      </c>
      <c r="D5973" s="371" t="s">
        <v>134</v>
      </c>
      <c r="E5973" s="371">
        <v>15</v>
      </c>
    </row>
    <row r="5974" spans="1:5">
      <c r="A5974" s="371">
        <v>99</v>
      </c>
      <c r="B5974" s="371" t="s">
        <v>112</v>
      </c>
      <c r="C5974" s="371">
        <v>2024</v>
      </c>
      <c r="D5974" s="371" t="s">
        <v>134</v>
      </c>
      <c r="E5974" s="371">
        <v>4</v>
      </c>
    </row>
    <row r="5975" spans="1:5">
      <c r="A5975" s="371">
        <v>5</v>
      </c>
      <c r="B5975" s="371" t="s">
        <v>79</v>
      </c>
      <c r="C5975" s="371">
        <v>2023</v>
      </c>
      <c r="D5975" s="371" t="s">
        <v>134</v>
      </c>
      <c r="E5975" s="371">
        <v>23</v>
      </c>
    </row>
    <row r="5976" spans="1:5">
      <c r="A5976" s="371">
        <v>8</v>
      </c>
      <c r="B5976" s="371" t="s">
        <v>81</v>
      </c>
      <c r="C5976" s="371">
        <v>2023</v>
      </c>
      <c r="D5976" s="371" t="s">
        <v>134</v>
      </c>
      <c r="E5976" s="371">
        <v>7</v>
      </c>
    </row>
    <row r="5977" spans="1:5">
      <c r="A5977" s="371">
        <v>11</v>
      </c>
      <c r="B5977" s="371" t="s">
        <v>82</v>
      </c>
      <c r="C5977" s="371">
        <v>2023</v>
      </c>
      <c r="D5977" s="371" t="s">
        <v>134</v>
      </c>
      <c r="E5977" s="371">
        <v>16</v>
      </c>
    </row>
    <row r="5978" spans="1:5">
      <c r="A5978" s="371">
        <v>13</v>
      </c>
      <c r="B5978" s="371" t="s">
        <v>83</v>
      </c>
      <c r="C5978" s="371">
        <v>2023</v>
      </c>
      <c r="D5978" s="371" t="s">
        <v>134</v>
      </c>
      <c r="E5978" s="371">
        <v>2</v>
      </c>
    </row>
    <row r="5979" spans="1:5">
      <c r="A5979" s="371">
        <v>15</v>
      </c>
      <c r="B5979" s="371" t="s">
        <v>84</v>
      </c>
      <c r="C5979" s="371">
        <v>2023</v>
      </c>
      <c r="D5979" s="371" t="s">
        <v>134</v>
      </c>
      <c r="E5979" s="371">
        <v>4</v>
      </c>
    </row>
    <row r="5980" spans="1:5">
      <c r="A5980" s="371">
        <v>17</v>
      </c>
      <c r="B5980" s="371" t="s">
        <v>85</v>
      </c>
      <c r="C5980" s="371">
        <v>2023</v>
      </c>
      <c r="D5980" s="371" t="s">
        <v>134</v>
      </c>
      <c r="E5980" s="371">
        <v>26</v>
      </c>
    </row>
    <row r="5981" spans="1:5">
      <c r="A5981" s="371">
        <v>18</v>
      </c>
      <c r="B5981" s="371" t="s">
        <v>86</v>
      </c>
      <c r="C5981" s="371">
        <v>2023</v>
      </c>
      <c r="D5981" s="371" t="s">
        <v>134</v>
      </c>
      <c r="E5981" s="371">
        <v>32</v>
      </c>
    </row>
    <row r="5982" spans="1:5">
      <c r="A5982" s="371">
        <v>19</v>
      </c>
      <c r="B5982" s="371" t="s">
        <v>87</v>
      </c>
      <c r="C5982" s="371">
        <v>2023</v>
      </c>
      <c r="D5982" s="371" t="s">
        <v>134</v>
      </c>
      <c r="E5982" s="371">
        <v>19</v>
      </c>
    </row>
    <row r="5983" spans="1:5">
      <c r="A5983" s="371">
        <v>20</v>
      </c>
      <c r="B5983" s="371" t="s">
        <v>88</v>
      </c>
      <c r="C5983" s="371">
        <v>2023</v>
      </c>
      <c r="D5983" s="371" t="s">
        <v>134</v>
      </c>
      <c r="E5983" s="371">
        <v>5</v>
      </c>
    </row>
    <row r="5984" spans="1:5">
      <c r="A5984" s="371">
        <v>23</v>
      </c>
      <c r="B5984" s="371" t="s">
        <v>89</v>
      </c>
      <c r="C5984" s="371">
        <v>2023</v>
      </c>
      <c r="D5984" s="371" t="s">
        <v>134</v>
      </c>
      <c r="E5984" s="371">
        <v>22</v>
      </c>
    </row>
    <row r="5985" spans="1:5">
      <c r="A5985" s="371">
        <v>25</v>
      </c>
      <c r="B5985" s="371" t="s">
        <v>90</v>
      </c>
      <c r="C5985" s="371">
        <v>2023</v>
      </c>
      <c r="D5985" s="371" t="s">
        <v>134</v>
      </c>
      <c r="E5985" s="371">
        <v>20</v>
      </c>
    </row>
    <row r="5986" spans="1:5">
      <c r="A5986" s="371">
        <v>27</v>
      </c>
      <c r="B5986" s="371" t="s">
        <v>91</v>
      </c>
      <c r="C5986" s="371">
        <v>2023</v>
      </c>
      <c r="D5986" s="371" t="s">
        <v>134</v>
      </c>
      <c r="E5986" s="371">
        <v>18</v>
      </c>
    </row>
    <row r="5987" spans="1:5">
      <c r="A5987" s="371">
        <v>41</v>
      </c>
      <c r="B5987" s="371" t="s">
        <v>92</v>
      </c>
      <c r="C5987" s="371">
        <v>2023</v>
      </c>
      <c r="D5987" s="371" t="s">
        <v>134</v>
      </c>
      <c r="E5987" s="371">
        <v>3</v>
      </c>
    </row>
    <row r="5988" spans="1:5">
      <c r="A5988" s="371">
        <v>44</v>
      </c>
      <c r="B5988" s="371" t="s">
        <v>93</v>
      </c>
      <c r="C5988" s="371">
        <v>2023</v>
      </c>
      <c r="D5988" s="371" t="s">
        <v>134</v>
      </c>
      <c r="E5988" s="371">
        <v>10</v>
      </c>
    </row>
    <row r="5989" spans="1:5">
      <c r="A5989" s="371">
        <v>47</v>
      </c>
      <c r="B5989" s="371" t="s">
        <v>94</v>
      </c>
      <c r="C5989" s="371">
        <v>2023</v>
      </c>
      <c r="D5989" s="371" t="s">
        <v>134</v>
      </c>
      <c r="E5989" s="371">
        <v>11</v>
      </c>
    </row>
    <row r="5990" spans="1:5">
      <c r="A5990" s="371">
        <v>50</v>
      </c>
      <c r="B5990" s="371" t="s">
        <v>95</v>
      </c>
      <c r="C5990" s="371">
        <v>2023</v>
      </c>
      <c r="D5990" s="371" t="s">
        <v>134</v>
      </c>
      <c r="E5990" s="371">
        <v>29</v>
      </c>
    </row>
    <row r="5991" spans="1:5">
      <c r="A5991" s="371">
        <v>52</v>
      </c>
      <c r="B5991" s="371" t="s">
        <v>96</v>
      </c>
      <c r="C5991" s="371">
        <v>2023</v>
      </c>
      <c r="D5991" s="371" t="s">
        <v>134</v>
      </c>
      <c r="E5991" s="371">
        <v>9</v>
      </c>
    </row>
    <row r="5992" spans="1:5">
      <c r="A5992" s="371">
        <v>54</v>
      </c>
      <c r="B5992" s="371" t="s">
        <v>97</v>
      </c>
      <c r="C5992" s="371">
        <v>2023</v>
      </c>
      <c r="D5992" s="371" t="s">
        <v>134</v>
      </c>
      <c r="E5992" s="371">
        <v>17</v>
      </c>
    </row>
    <row r="5993" spans="1:5">
      <c r="A5993" s="371">
        <v>63</v>
      </c>
      <c r="B5993" s="371" t="s">
        <v>98</v>
      </c>
      <c r="C5993" s="371">
        <v>2023</v>
      </c>
      <c r="D5993" s="371" t="s">
        <v>134</v>
      </c>
      <c r="E5993" s="371">
        <v>25</v>
      </c>
    </row>
    <row r="5994" spans="1:5">
      <c r="A5994" s="371">
        <v>66</v>
      </c>
      <c r="B5994" s="371" t="s">
        <v>99</v>
      </c>
      <c r="C5994" s="371">
        <v>2023</v>
      </c>
      <c r="D5994" s="371" t="s">
        <v>134</v>
      </c>
      <c r="E5994" s="371">
        <v>31</v>
      </c>
    </row>
    <row r="5995" spans="1:5">
      <c r="A5995" s="371">
        <v>68</v>
      </c>
      <c r="B5995" s="371" t="s">
        <v>100</v>
      </c>
      <c r="C5995" s="371">
        <v>2023</v>
      </c>
      <c r="D5995" s="371" t="s">
        <v>134</v>
      </c>
      <c r="E5995" s="371">
        <v>14</v>
      </c>
    </row>
    <row r="5996" spans="1:5">
      <c r="A5996" s="371">
        <v>70</v>
      </c>
      <c r="B5996" s="371" t="s">
        <v>101</v>
      </c>
      <c r="C5996" s="371">
        <v>2023</v>
      </c>
      <c r="D5996" s="371" t="s">
        <v>134</v>
      </c>
      <c r="E5996" s="371">
        <v>13</v>
      </c>
    </row>
    <row r="5997" spans="1:5">
      <c r="A5997" s="371">
        <v>73</v>
      </c>
      <c r="B5997" s="371" t="s">
        <v>102</v>
      </c>
      <c r="C5997" s="371">
        <v>2023</v>
      </c>
      <c r="D5997" s="371" t="s">
        <v>134</v>
      </c>
      <c r="E5997" s="371">
        <v>24</v>
      </c>
    </row>
    <row r="5998" spans="1:5">
      <c r="A5998" s="371">
        <v>76</v>
      </c>
      <c r="B5998" s="371" t="s">
        <v>103</v>
      </c>
      <c r="C5998" s="371">
        <v>2023</v>
      </c>
      <c r="D5998" s="371" t="s">
        <v>134</v>
      </c>
      <c r="E5998" s="371">
        <v>27</v>
      </c>
    </row>
    <row r="5999" spans="1:5">
      <c r="A5999" s="371">
        <v>81</v>
      </c>
      <c r="B5999" s="371" t="s">
        <v>104</v>
      </c>
      <c r="C5999" s="371">
        <v>2023</v>
      </c>
      <c r="D5999" s="371" t="s">
        <v>134</v>
      </c>
      <c r="E5999" s="371">
        <v>8</v>
      </c>
    </row>
    <row r="6000" spans="1:5">
      <c r="A6000" s="371">
        <v>85</v>
      </c>
      <c r="B6000" s="371" t="s">
        <v>105</v>
      </c>
      <c r="C6000" s="371">
        <v>2023</v>
      </c>
      <c r="D6000" s="371" t="s">
        <v>134</v>
      </c>
      <c r="E6000" s="371">
        <v>30</v>
      </c>
    </row>
    <row r="6001" spans="1:5">
      <c r="A6001" s="371">
        <v>86</v>
      </c>
      <c r="B6001" s="371" t="s">
        <v>106</v>
      </c>
      <c r="C6001" s="371">
        <v>2023</v>
      </c>
      <c r="D6001" s="371" t="s">
        <v>134</v>
      </c>
      <c r="E6001" s="371">
        <v>21</v>
      </c>
    </row>
    <row r="6002" spans="1:5">
      <c r="A6002" s="371">
        <v>88</v>
      </c>
      <c r="B6002" s="371" t="s">
        <v>107</v>
      </c>
      <c r="C6002" s="371">
        <v>2023</v>
      </c>
      <c r="D6002" s="371" t="s">
        <v>134</v>
      </c>
      <c r="E6002" s="371">
        <v>1</v>
      </c>
    </row>
    <row r="6003" spans="1:5">
      <c r="A6003" s="371">
        <v>91</v>
      </c>
      <c r="B6003" s="371" t="s">
        <v>108</v>
      </c>
      <c r="C6003" s="371">
        <v>2023</v>
      </c>
      <c r="D6003" s="371" t="s">
        <v>134</v>
      </c>
      <c r="E6003" s="371">
        <v>6</v>
      </c>
    </row>
    <row r="6004" spans="1:5">
      <c r="A6004" s="371">
        <v>94</v>
      </c>
      <c r="B6004" s="371" t="s">
        <v>109</v>
      </c>
      <c r="C6004" s="371">
        <v>2023</v>
      </c>
      <c r="D6004" s="371" t="s">
        <v>134</v>
      </c>
      <c r="E6004" s="371">
        <v>15</v>
      </c>
    </row>
    <row r="6005" spans="1:5">
      <c r="A6005" s="371">
        <v>95</v>
      </c>
      <c r="B6005" s="371" t="s">
        <v>110</v>
      </c>
      <c r="C6005" s="371">
        <v>2023</v>
      </c>
      <c r="D6005" s="371" t="s">
        <v>134</v>
      </c>
      <c r="E6005" s="371">
        <v>33</v>
      </c>
    </row>
    <row r="6006" spans="1:5">
      <c r="A6006" s="371">
        <v>97</v>
      </c>
      <c r="B6006" s="371" t="s">
        <v>111</v>
      </c>
      <c r="C6006" s="371">
        <v>2023</v>
      </c>
      <c r="D6006" s="371" t="s">
        <v>134</v>
      </c>
      <c r="E6006" s="371">
        <v>28</v>
      </c>
    </row>
    <row r="6007" spans="1:5">
      <c r="A6007" s="371">
        <v>99</v>
      </c>
      <c r="B6007" s="371" t="s">
        <v>112</v>
      </c>
      <c r="C6007" s="371">
        <v>2023</v>
      </c>
      <c r="D6007" s="371" t="s">
        <v>134</v>
      </c>
      <c r="E6007" s="371">
        <v>12</v>
      </c>
    </row>
    <row r="6008" spans="1:5">
      <c r="A6008" s="371">
        <v>5</v>
      </c>
      <c r="B6008" s="371" t="s">
        <v>79</v>
      </c>
      <c r="C6008" s="371">
        <v>2024</v>
      </c>
      <c r="D6008" s="371" t="s">
        <v>135</v>
      </c>
      <c r="E6008" s="371">
        <v>22</v>
      </c>
    </row>
    <row r="6009" spans="1:5">
      <c r="A6009" s="371">
        <v>8</v>
      </c>
      <c r="B6009" s="371" t="s">
        <v>81</v>
      </c>
      <c r="C6009" s="371">
        <v>2024</v>
      </c>
      <c r="D6009" s="371" t="s">
        <v>135</v>
      </c>
      <c r="E6009" s="371">
        <v>1</v>
      </c>
    </row>
    <row r="6010" spans="1:5">
      <c r="A6010" s="371">
        <v>11</v>
      </c>
      <c r="B6010" s="371" t="s">
        <v>82</v>
      </c>
      <c r="C6010" s="371">
        <v>2024</v>
      </c>
      <c r="D6010" s="371" t="s">
        <v>135</v>
      </c>
      <c r="E6010" s="371">
        <v>2</v>
      </c>
    </row>
    <row r="6011" spans="1:5">
      <c r="A6011" s="371">
        <v>13</v>
      </c>
      <c r="B6011" s="371" t="s">
        <v>83</v>
      </c>
      <c r="C6011" s="371">
        <v>2024</v>
      </c>
      <c r="D6011" s="371" t="s">
        <v>135</v>
      </c>
      <c r="E6011" s="371">
        <v>3</v>
      </c>
    </row>
    <row r="6012" spans="1:5">
      <c r="A6012" s="371">
        <v>15</v>
      </c>
      <c r="B6012" s="371" t="s">
        <v>84</v>
      </c>
      <c r="C6012" s="371">
        <v>2024</v>
      </c>
      <c r="D6012" s="371" t="s">
        <v>135</v>
      </c>
      <c r="E6012" s="371">
        <v>10</v>
      </c>
    </row>
    <row r="6013" spans="1:5">
      <c r="A6013" s="371">
        <v>17</v>
      </c>
      <c r="B6013" s="371" t="s">
        <v>85</v>
      </c>
      <c r="C6013" s="371">
        <v>2024</v>
      </c>
      <c r="D6013" s="371" t="s">
        <v>135</v>
      </c>
      <c r="E6013" s="371">
        <v>11</v>
      </c>
    </row>
    <row r="6014" spans="1:5">
      <c r="A6014" s="371">
        <v>18</v>
      </c>
      <c r="B6014" s="371" t="s">
        <v>86</v>
      </c>
      <c r="C6014" s="371">
        <v>2024</v>
      </c>
      <c r="D6014" s="371" t="s">
        <v>135</v>
      </c>
      <c r="E6014" s="371">
        <v>27</v>
      </c>
    </row>
    <row r="6015" spans="1:5">
      <c r="A6015" s="371">
        <v>19</v>
      </c>
      <c r="B6015" s="371" t="s">
        <v>87</v>
      </c>
      <c r="C6015" s="371">
        <v>2024</v>
      </c>
      <c r="D6015" s="371" t="s">
        <v>135</v>
      </c>
      <c r="E6015" s="371">
        <v>12</v>
      </c>
    </row>
    <row r="6016" spans="1:5">
      <c r="A6016" s="371">
        <v>20</v>
      </c>
      <c r="B6016" s="371" t="s">
        <v>88</v>
      </c>
      <c r="C6016" s="371">
        <v>2024</v>
      </c>
      <c r="D6016" s="371" t="s">
        <v>135</v>
      </c>
      <c r="E6016" s="371">
        <v>6</v>
      </c>
    </row>
    <row r="6017" spans="1:5">
      <c r="A6017" s="371">
        <v>23</v>
      </c>
      <c r="B6017" s="371" t="s">
        <v>89</v>
      </c>
      <c r="C6017" s="371">
        <v>2024</v>
      </c>
      <c r="D6017" s="371" t="s">
        <v>135</v>
      </c>
      <c r="E6017" s="371">
        <v>4</v>
      </c>
    </row>
    <row r="6018" spans="1:5">
      <c r="A6018" s="371">
        <v>25</v>
      </c>
      <c r="B6018" s="371" t="s">
        <v>90</v>
      </c>
      <c r="C6018" s="371">
        <v>2024</v>
      </c>
      <c r="D6018" s="371" t="s">
        <v>135</v>
      </c>
      <c r="E6018" s="371">
        <v>15</v>
      </c>
    </row>
    <row r="6019" spans="1:5">
      <c r="A6019" s="371">
        <v>27</v>
      </c>
      <c r="B6019" s="371" t="s">
        <v>91</v>
      </c>
      <c r="C6019" s="371">
        <v>2024</v>
      </c>
      <c r="D6019" s="371" t="s">
        <v>135</v>
      </c>
      <c r="E6019" s="371">
        <v>13</v>
      </c>
    </row>
    <row r="6020" spans="1:5">
      <c r="A6020" s="371">
        <v>41</v>
      </c>
      <c r="B6020" s="371" t="s">
        <v>92</v>
      </c>
      <c r="C6020" s="371">
        <v>2024</v>
      </c>
      <c r="D6020" s="371" t="s">
        <v>135</v>
      </c>
      <c r="E6020" s="371">
        <v>24</v>
      </c>
    </row>
    <row r="6021" spans="1:5">
      <c r="A6021" s="371">
        <v>44</v>
      </c>
      <c r="B6021" s="371" t="s">
        <v>93</v>
      </c>
      <c r="C6021" s="371">
        <v>2024</v>
      </c>
      <c r="D6021" s="371" t="s">
        <v>135</v>
      </c>
      <c r="E6021" s="371">
        <v>8</v>
      </c>
    </row>
    <row r="6022" spans="1:5">
      <c r="A6022" s="371">
        <v>47</v>
      </c>
      <c r="B6022" s="371" t="s">
        <v>94</v>
      </c>
      <c r="C6022" s="371">
        <v>2024</v>
      </c>
      <c r="D6022" s="371" t="s">
        <v>135</v>
      </c>
      <c r="E6022" s="371">
        <v>18</v>
      </c>
    </row>
    <row r="6023" spans="1:5">
      <c r="A6023" s="371">
        <v>50</v>
      </c>
      <c r="B6023" s="371" t="s">
        <v>95</v>
      </c>
      <c r="C6023" s="371">
        <v>2024</v>
      </c>
      <c r="D6023" s="371" t="s">
        <v>135</v>
      </c>
      <c r="E6023" s="371">
        <v>19</v>
      </c>
    </row>
    <row r="6024" spans="1:5">
      <c r="A6024" s="371">
        <v>52</v>
      </c>
      <c r="B6024" s="371" t="s">
        <v>96</v>
      </c>
      <c r="C6024" s="371">
        <v>2024</v>
      </c>
      <c r="D6024" s="371" t="s">
        <v>135</v>
      </c>
      <c r="E6024" s="371">
        <v>16</v>
      </c>
    </row>
    <row r="6025" spans="1:5">
      <c r="A6025" s="371">
        <v>54</v>
      </c>
      <c r="B6025" s="371" t="s">
        <v>97</v>
      </c>
      <c r="C6025" s="371">
        <v>2024</v>
      </c>
      <c r="D6025" s="371" t="s">
        <v>135</v>
      </c>
      <c r="E6025" s="371">
        <v>14</v>
      </c>
    </row>
    <row r="6026" spans="1:5">
      <c r="A6026" s="371">
        <v>63</v>
      </c>
      <c r="B6026" s="371" t="s">
        <v>98</v>
      </c>
      <c r="C6026" s="371">
        <v>2024</v>
      </c>
      <c r="D6026" s="371" t="s">
        <v>135</v>
      </c>
      <c r="E6026" s="371">
        <v>20</v>
      </c>
    </row>
    <row r="6027" spans="1:5">
      <c r="A6027" s="371">
        <v>66</v>
      </c>
      <c r="B6027" s="371" t="s">
        <v>99</v>
      </c>
      <c r="C6027" s="371">
        <v>2024</v>
      </c>
      <c r="D6027" s="371" t="s">
        <v>135</v>
      </c>
      <c r="E6027" s="371">
        <v>6</v>
      </c>
    </row>
    <row r="6028" spans="1:5">
      <c r="A6028" s="371">
        <v>68</v>
      </c>
      <c r="B6028" s="371" t="s">
        <v>100</v>
      </c>
      <c r="C6028" s="371">
        <v>2024</v>
      </c>
      <c r="D6028" s="371" t="s">
        <v>135</v>
      </c>
      <c r="E6028" s="371">
        <v>17</v>
      </c>
    </row>
    <row r="6029" spans="1:5">
      <c r="A6029" s="371">
        <v>70</v>
      </c>
      <c r="B6029" s="371" t="s">
        <v>101</v>
      </c>
      <c r="C6029" s="371">
        <v>2024</v>
      </c>
      <c r="D6029" s="371" t="s">
        <v>135</v>
      </c>
      <c r="E6029" s="371">
        <v>8</v>
      </c>
    </row>
    <row r="6030" spans="1:5">
      <c r="A6030" s="371">
        <v>73</v>
      </c>
      <c r="B6030" s="371" t="s">
        <v>102</v>
      </c>
      <c r="C6030" s="371">
        <v>2024</v>
      </c>
      <c r="D6030" s="371" t="s">
        <v>135</v>
      </c>
      <c r="E6030" s="371">
        <v>21</v>
      </c>
    </row>
    <row r="6031" spans="1:5">
      <c r="A6031" s="371">
        <v>76</v>
      </c>
      <c r="B6031" s="371" t="s">
        <v>103</v>
      </c>
      <c r="C6031" s="371">
        <v>2024</v>
      </c>
      <c r="D6031" s="371" t="s">
        <v>135</v>
      </c>
      <c r="E6031" s="371">
        <v>5</v>
      </c>
    </row>
    <row r="6032" spans="1:5">
      <c r="A6032" s="371">
        <v>81</v>
      </c>
      <c r="B6032" s="371" t="s">
        <v>104</v>
      </c>
      <c r="C6032" s="371">
        <v>2024</v>
      </c>
      <c r="D6032" s="371" t="s">
        <v>135</v>
      </c>
      <c r="E6032" s="371">
        <v>32</v>
      </c>
    </row>
    <row r="6033" spans="1:5">
      <c r="A6033" s="371">
        <v>85</v>
      </c>
      <c r="B6033" s="371" t="s">
        <v>105</v>
      </c>
      <c r="C6033" s="371">
        <v>2024</v>
      </c>
      <c r="D6033" s="371" t="s">
        <v>135</v>
      </c>
      <c r="E6033" s="371">
        <v>29</v>
      </c>
    </row>
    <row r="6034" spans="1:5">
      <c r="A6034" s="371">
        <v>86</v>
      </c>
      <c r="B6034" s="371" t="s">
        <v>106</v>
      </c>
      <c r="C6034" s="371">
        <v>2024</v>
      </c>
      <c r="D6034" s="371" t="s">
        <v>135</v>
      </c>
      <c r="E6034" s="371">
        <v>26</v>
      </c>
    </row>
    <row r="6035" spans="1:5">
      <c r="A6035" s="371">
        <v>88</v>
      </c>
      <c r="B6035" s="371" t="s">
        <v>107</v>
      </c>
      <c r="C6035" s="371">
        <v>2024</v>
      </c>
      <c r="D6035" s="371" t="s">
        <v>135</v>
      </c>
      <c r="E6035" s="371">
        <v>23</v>
      </c>
    </row>
    <row r="6036" spans="1:5">
      <c r="A6036" s="371">
        <v>91</v>
      </c>
      <c r="B6036" s="371" t="s">
        <v>108</v>
      </c>
      <c r="C6036" s="371">
        <v>2024</v>
      </c>
      <c r="D6036" s="371" t="s">
        <v>135</v>
      </c>
      <c r="E6036" s="371">
        <v>33</v>
      </c>
    </row>
    <row r="6037" spans="1:5">
      <c r="A6037" s="371">
        <v>94</v>
      </c>
      <c r="B6037" s="371" t="s">
        <v>109</v>
      </c>
      <c r="C6037" s="371">
        <v>2024</v>
      </c>
      <c r="D6037" s="371" t="s">
        <v>135</v>
      </c>
      <c r="E6037" s="371">
        <v>25</v>
      </c>
    </row>
    <row r="6038" spans="1:5">
      <c r="A6038" s="371">
        <v>95</v>
      </c>
      <c r="B6038" s="371" t="s">
        <v>110</v>
      </c>
      <c r="C6038" s="371">
        <v>2024</v>
      </c>
      <c r="D6038" s="371" t="s">
        <v>135</v>
      </c>
      <c r="E6038" s="371">
        <v>31</v>
      </c>
    </row>
    <row r="6039" spans="1:5">
      <c r="A6039" s="371">
        <v>97</v>
      </c>
      <c r="B6039" s="371" t="s">
        <v>111</v>
      </c>
      <c r="C6039" s="371">
        <v>2024</v>
      </c>
      <c r="D6039" s="371" t="s">
        <v>135</v>
      </c>
      <c r="E6039" s="371">
        <v>30</v>
      </c>
    </row>
    <row r="6040" spans="1:5">
      <c r="A6040" s="371">
        <v>99</v>
      </c>
      <c r="B6040" s="371" t="s">
        <v>112</v>
      </c>
      <c r="C6040" s="371">
        <v>2024</v>
      </c>
      <c r="D6040" s="371" t="s">
        <v>135</v>
      </c>
      <c r="E6040" s="371">
        <v>28</v>
      </c>
    </row>
    <row r="6041" spans="1:5">
      <c r="A6041" s="371">
        <v>5</v>
      </c>
      <c r="B6041" s="371" t="s">
        <v>79</v>
      </c>
      <c r="C6041" s="371">
        <v>2023</v>
      </c>
      <c r="D6041" s="371" t="s">
        <v>135</v>
      </c>
      <c r="E6041" s="371">
        <v>14</v>
      </c>
    </row>
    <row r="6042" spans="1:5">
      <c r="A6042" s="371">
        <v>8</v>
      </c>
      <c r="B6042" s="371" t="s">
        <v>81</v>
      </c>
      <c r="C6042" s="371">
        <v>2023</v>
      </c>
      <c r="D6042" s="371" t="s">
        <v>135</v>
      </c>
      <c r="E6042" s="371">
        <v>1</v>
      </c>
    </row>
    <row r="6043" spans="1:5">
      <c r="A6043" s="371">
        <v>11</v>
      </c>
      <c r="B6043" s="371" t="s">
        <v>82</v>
      </c>
      <c r="C6043" s="371">
        <v>2023</v>
      </c>
      <c r="D6043" s="371" t="s">
        <v>135</v>
      </c>
      <c r="E6043" s="371">
        <v>3</v>
      </c>
    </row>
    <row r="6044" spans="1:5">
      <c r="A6044" s="371">
        <v>13</v>
      </c>
      <c r="B6044" s="371" t="s">
        <v>83</v>
      </c>
      <c r="C6044" s="371">
        <v>2023</v>
      </c>
      <c r="D6044" s="371" t="s">
        <v>135</v>
      </c>
      <c r="E6044" s="371">
        <v>2</v>
      </c>
    </row>
    <row r="6045" spans="1:5">
      <c r="A6045" s="371">
        <v>15</v>
      </c>
      <c r="B6045" s="371" t="s">
        <v>84</v>
      </c>
      <c r="C6045" s="371">
        <v>2023</v>
      </c>
      <c r="D6045" s="371" t="s">
        <v>135</v>
      </c>
      <c r="E6045" s="371">
        <v>5</v>
      </c>
    </row>
    <row r="6046" spans="1:5">
      <c r="A6046" s="371">
        <v>17</v>
      </c>
      <c r="B6046" s="371" t="s">
        <v>85</v>
      </c>
      <c r="C6046" s="371">
        <v>2023</v>
      </c>
      <c r="D6046" s="371" t="s">
        <v>135</v>
      </c>
      <c r="E6046" s="371">
        <v>17</v>
      </c>
    </row>
    <row r="6047" spans="1:5">
      <c r="A6047" s="371">
        <v>18</v>
      </c>
      <c r="B6047" s="371" t="s">
        <v>86</v>
      </c>
      <c r="C6047" s="371">
        <v>2023</v>
      </c>
      <c r="D6047" s="371" t="s">
        <v>135</v>
      </c>
      <c r="E6047" s="371">
        <v>29</v>
      </c>
    </row>
    <row r="6048" spans="1:5">
      <c r="A6048" s="371">
        <v>19</v>
      </c>
      <c r="B6048" s="371" t="s">
        <v>87</v>
      </c>
      <c r="C6048" s="371">
        <v>2023</v>
      </c>
      <c r="D6048" s="371" t="s">
        <v>135</v>
      </c>
      <c r="E6048" s="371">
        <v>13</v>
      </c>
    </row>
    <row r="6049" spans="1:5">
      <c r="A6049" s="371">
        <v>20</v>
      </c>
      <c r="B6049" s="371" t="s">
        <v>88</v>
      </c>
      <c r="C6049" s="371">
        <v>2023</v>
      </c>
      <c r="D6049" s="371" t="s">
        <v>135</v>
      </c>
      <c r="E6049" s="371">
        <v>19</v>
      </c>
    </row>
    <row r="6050" spans="1:5">
      <c r="A6050" s="371">
        <v>23</v>
      </c>
      <c r="B6050" s="371" t="s">
        <v>89</v>
      </c>
      <c r="C6050" s="371">
        <v>2023</v>
      </c>
      <c r="D6050" s="371" t="s">
        <v>135</v>
      </c>
      <c r="E6050" s="371">
        <v>15</v>
      </c>
    </row>
    <row r="6051" spans="1:5">
      <c r="A6051" s="371">
        <v>25</v>
      </c>
      <c r="B6051" s="371" t="s">
        <v>90</v>
      </c>
      <c r="C6051" s="371">
        <v>2023</v>
      </c>
      <c r="D6051" s="371" t="s">
        <v>135</v>
      </c>
      <c r="E6051" s="371">
        <v>10</v>
      </c>
    </row>
    <row r="6052" spans="1:5">
      <c r="A6052" s="371">
        <v>27</v>
      </c>
      <c r="B6052" s="371" t="s">
        <v>91</v>
      </c>
      <c r="C6052" s="371">
        <v>2023</v>
      </c>
      <c r="D6052" s="371" t="s">
        <v>135</v>
      </c>
      <c r="E6052" s="371">
        <v>21</v>
      </c>
    </row>
    <row r="6053" spans="1:5">
      <c r="A6053" s="371">
        <v>41</v>
      </c>
      <c r="B6053" s="371" t="s">
        <v>92</v>
      </c>
      <c r="C6053" s="371">
        <v>2023</v>
      </c>
      <c r="D6053" s="371" t="s">
        <v>135</v>
      </c>
      <c r="E6053" s="371">
        <v>25</v>
      </c>
    </row>
    <row r="6054" spans="1:5">
      <c r="A6054" s="371">
        <v>44</v>
      </c>
      <c r="B6054" s="371" t="s">
        <v>93</v>
      </c>
      <c r="C6054" s="371">
        <v>2023</v>
      </c>
      <c r="D6054" s="371" t="s">
        <v>135</v>
      </c>
      <c r="E6054" s="371">
        <v>20</v>
      </c>
    </row>
    <row r="6055" spans="1:5">
      <c r="A6055" s="371">
        <v>47</v>
      </c>
      <c r="B6055" s="371" t="s">
        <v>94</v>
      </c>
      <c r="C6055" s="371">
        <v>2023</v>
      </c>
      <c r="D6055" s="371" t="s">
        <v>135</v>
      </c>
      <c r="E6055" s="371">
        <v>9</v>
      </c>
    </row>
    <row r="6056" spans="1:5">
      <c r="A6056" s="371">
        <v>50</v>
      </c>
      <c r="B6056" s="371" t="s">
        <v>95</v>
      </c>
      <c r="C6056" s="371">
        <v>2023</v>
      </c>
      <c r="D6056" s="371" t="s">
        <v>135</v>
      </c>
      <c r="E6056" s="371">
        <v>24</v>
      </c>
    </row>
    <row r="6057" spans="1:5">
      <c r="A6057" s="371">
        <v>52</v>
      </c>
      <c r="B6057" s="371" t="s">
        <v>96</v>
      </c>
      <c r="C6057" s="371">
        <v>2023</v>
      </c>
      <c r="D6057" s="371" t="s">
        <v>135</v>
      </c>
      <c r="E6057" s="371">
        <v>18</v>
      </c>
    </row>
    <row r="6058" spans="1:5">
      <c r="A6058" s="371">
        <v>54</v>
      </c>
      <c r="B6058" s="371" t="s">
        <v>97</v>
      </c>
      <c r="C6058" s="371">
        <v>2023</v>
      </c>
      <c r="D6058" s="371" t="s">
        <v>135</v>
      </c>
      <c r="E6058" s="371">
        <v>16</v>
      </c>
    </row>
    <row r="6059" spans="1:5">
      <c r="A6059" s="371">
        <v>63</v>
      </c>
      <c r="B6059" s="371" t="s">
        <v>98</v>
      </c>
      <c r="C6059" s="371">
        <v>2023</v>
      </c>
      <c r="D6059" s="371" t="s">
        <v>135</v>
      </c>
      <c r="E6059" s="371">
        <v>6</v>
      </c>
    </row>
    <row r="6060" spans="1:5">
      <c r="A6060" s="371">
        <v>66</v>
      </c>
      <c r="B6060" s="371" t="s">
        <v>99</v>
      </c>
      <c r="C6060" s="371">
        <v>2023</v>
      </c>
      <c r="D6060" s="371" t="s">
        <v>135</v>
      </c>
      <c r="E6060" s="371">
        <v>4</v>
      </c>
    </row>
    <row r="6061" spans="1:5">
      <c r="A6061" s="371">
        <v>68</v>
      </c>
      <c r="B6061" s="371" t="s">
        <v>100</v>
      </c>
      <c r="C6061" s="371">
        <v>2023</v>
      </c>
      <c r="D6061" s="371" t="s">
        <v>135</v>
      </c>
      <c r="E6061" s="371">
        <v>12</v>
      </c>
    </row>
    <row r="6062" spans="1:5">
      <c r="A6062" s="371">
        <v>70</v>
      </c>
      <c r="B6062" s="371" t="s">
        <v>101</v>
      </c>
      <c r="C6062" s="371">
        <v>2023</v>
      </c>
      <c r="D6062" s="371" t="s">
        <v>135</v>
      </c>
      <c r="E6062" s="371">
        <v>7</v>
      </c>
    </row>
    <row r="6063" spans="1:5">
      <c r="A6063" s="371">
        <v>73</v>
      </c>
      <c r="B6063" s="371" t="s">
        <v>102</v>
      </c>
      <c r="C6063" s="371">
        <v>2023</v>
      </c>
      <c r="D6063" s="371" t="s">
        <v>135</v>
      </c>
      <c r="E6063" s="371">
        <v>8</v>
      </c>
    </row>
    <row r="6064" spans="1:5">
      <c r="A6064" s="371">
        <v>76</v>
      </c>
      <c r="B6064" s="371" t="s">
        <v>103</v>
      </c>
      <c r="C6064" s="371">
        <v>2023</v>
      </c>
      <c r="D6064" s="371" t="s">
        <v>135</v>
      </c>
      <c r="E6064" s="371">
        <v>11</v>
      </c>
    </row>
    <row r="6065" spans="1:5">
      <c r="A6065" s="371">
        <v>81</v>
      </c>
      <c r="B6065" s="371" t="s">
        <v>104</v>
      </c>
      <c r="C6065" s="371">
        <v>2023</v>
      </c>
      <c r="D6065" s="371" t="s">
        <v>135</v>
      </c>
      <c r="E6065" s="371">
        <v>31</v>
      </c>
    </row>
    <row r="6066" spans="1:5">
      <c r="A6066" s="371">
        <v>85</v>
      </c>
      <c r="B6066" s="371" t="s">
        <v>105</v>
      </c>
      <c r="C6066" s="371">
        <v>2023</v>
      </c>
      <c r="D6066" s="371" t="s">
        <v>135</v>
      </c>
      <c r="E6066" s="371">
        <v>26</v>
      </c>
    </row>
    <row r="6067" spans="1:5">
      <c r="A6067" s="371">
        <v>86</v>
      </c>
      <c r="B6067" s="371" t="s">
        <v>106</v>
      </c>
      <c r="C6067" s="371">
        <v>2023</v>
      </c>
      <c r="D6067" s="371" t="s">
        <v>135</v>
      </c>
      <c r="E6067" s="371">
        <v>22</v>
      </c>
    </row>
    <row r="6068" spans="1:5">
      <c r="A6068" s="371">
        <v>88</v>
      </c>
      <c r="B6068" s="371" t="s">
        <v>107</v>
      </c>
      <c r="C6068" s="371">
        <v>2023</v>
      </c>
      <c r="D6068" s="371" t="s">
        <v>135</v>
      </c>
      <c r="E6068" s="371">
        <v>23</v>
      </c>
    </row>
    <row r="6069" spans="1:5">
      <c r="A6069" s="371">
        <v>91</v>
      </c>
      <c r="B6069" s="371" t="s">
        <v>108</v>
      </c>
      <c r="C6069" s="371">
        <v>2023</v>
      </c>
      <c r="D6069" s="371" t="s">
        <v>135</v>
      </c>
      <c r="E6069" s="371">
        <v>33</v>
      </c>
    </row>
    <row r="6070" spans="1:5">
      <c r="A6070" s="371">
        <v>94</v>
      </c>
      <c r="B6070" s="371" t="s">
        <v>109</v>
      </c>
      <c r="C6070" s="371">
        <v>2023</v>
      </c>
      <c r="D6070" s="371" t="s">
        <v>135</v>
      </c>
      <c r="E6070" s="371">
        <v>30</v>
      </c>
    </row>
    <row r="6071" spans="1:5">
      <c r="A6071" s="371">
        <v>95</v>
      </c>
      <c r="B6071" s="371" t="s">
        <v>110</v>
      </c>
      <c r="C6071" s="371">
        <v>2023</v>
      </c>
      <c r="D6071" s="371" t="s">
        <v>135</v>
      </c>
      <c r="E6071" s="371">
        <v>28</v>
      </c>
    </row>
    <row r="6072" spans="1:5">
      <c r="A6072" s="371">
        <v>97</v>
      </c>
      <c r="B6072" s="371" t="s">
        <v>111</v>
      </c>
      <c r="C6072" s="371">
        <v>2023</v>
      </c>
      <c r="D6072" s="371" t="s">
        <v>135</v>
      </c>
      <c r="E6072" s="371">
        <v>32</v>
      </c>
    </row>
    <row r="6073" spans="1:5">
      <c r="A6073" s="371">
        <v>99</v>
      </c>
      <c r="B6073" s="371" t="s">
        <v>112</v>
      </c>
      <c r="C6073" s="371">
        <v>2023</v>
      </c>
      <c r="D6073" s="371" t="s">
        <v>135</v>
      </c>
      <c r="E6073" s="371">
        <v>27</v>
      </c>
    </row>
    <row r="6074" spans="1:5">
      <c r="A6074" s="371">
        <v>5</v>
      </c>
      <c r="B6074" s="371" t="s">
        <v>79</v>
      </c>
      <c r="C6074" s="371">
        <v>2024</v>
      </c>
      <c r="D6074" s="371" t="s">
        <v>136</v>
      </c>
      <c r="E6074" s="371">
        <v>17</v>
      </c>
    </row>
    <row r="6075" spans="1:5">
      <c r="A6075" s="371">
        <v>8</v>
      </c>
      <c r="B6075" s="371" t="s">
        <v>81</v>
      </c>
      <c r="C6075" s="371">
        <v>2024</v>
      </c>
      <c r="D6075" s="371" t="s">
        <v>136</v>
      </c>
      <c r="E6075" s="371">
        <v>19</v>
      </c>
    </row>
    <row r="6076" spans="1:5">
      <c r="A6076" s="371">
        <v>11</v>
      </c>
      <c r="B6076" s="371" t="s">
        <v>82</v>
      </c>
      <c r="C6076" s="371">
        <v>2024</v>
      </c>
      <c r="D6076" s="371" t="s">
        <v>136</v>
      </c>
      <c r="E6076" s="371">
        <v>4</v>
      </c>
    </row>
    <row r="6077" spans="1:5">
      <c r="A6077" s="371">
        <v>13</v>
      </c>
      <c r="B6077" s="371" t="s">
        <v>83</v>
      </c>
      <c r="C6077" s="371">
        <v>2024</v>
      </c>
      <c r="D6077" s="371" t="s">
        <v>136</v>
      </c>
      <c r="E6077" s="371">
        <v>27</v>
      </c>
    </row>
    <row r="6078" spans="1:5">
      <c r="A6078" s="371">
        <v>15</v>
      </c>
      <c r="B6078" s="371" t="s">
        <v>84</v>
      </c>
      <c r="C6078" s="371">
        <v>2024</v>
      </c>
      <c r="D6078" s="371" t="s">
        <v>136</v>
      </c>
      <c r="E6078" s="371">
        <v>10</v>
      </c>
    </row>
    <row r="6079" spans="1:5">
      <c r="A6079" s="371">
        <v>17</v>
      </c>
      <c r="B6079" s="371" t="s">
        <v>85</v>
      </c>
      <c r="C6079" s="371">
        <v>2024</v>
      </c>
      <c r="D6079" s="371" t="s">
        <v>136</v>
      </c>
      <c r="E6079" s="371">
        <v>1</v>
      </c>
    </row>
    <row r="6080" spans="1:5">
      <c r="A6080" s="371">
        <v>18</v>
      </c>
      <c r="B6080" s="371" t="s">
        <v>86</v>
      </c>
      <c r="C6080" s="371">
        <v>2024</v>
      </c>
      <c r="D6080" s="371" t="s">
        <v>136</v>
      </c>
      <c r="E6080" s="371">
        <v>31</v>
      </c>
    </row>
    <row r="6081" spans="1:5">
      <c r="A6081" s="371">
        <v>19</v>
      </c>
      <c r="B6081" s="371" t="s">
        <v>87</v>
      </c>
      <c r="C6081" s="371">
        <v>2024</v>
      </c>
      <c r="D6081" s="371" t="s">
        <v>136</v>
      </c>
      <c r="E6081" s="371">
        <v>18</v>
      </c>
    </row>
    <row r="6082" spans="1:5">
      <c r="A6082" s="371">
        <v>20</v>
      </c>
      <c r="B6082" s="371" t="s">
        <v>88</v>
      </c>
      <c r="C6082" s="371">
        <v>2024</v>
      </c>
      <c r="D6082" s="371" t="s">
        <v>136</v>
      </c>
      <c r="E6082" s="371">
        <v>30</v>
      </c>
    </row>
    <row r="6083" spans="1:5">
      <c r="A6083" s="371">
        <v>23</v>
      </c>
      <c r="B6083" s="371" t="s">
        <v>89</v>
      </c>
      <c r="C6083" s="371">
        <v>2024</v>
      </c>
      <c r="D6083" s="371" t="s">
        <v>136</v>
      </c>
      <c r="E6083" s="371">
        <v>21</v>
      </c>
    </row>
    <row r="6084" spans="1:5">
      <c r="A6084" s="371">
        <v>25</v>
      </c>
      <c r="B6084" s="371" t="s">
        <v>90</v>
      </c>
      <c r="C6084" s="371">
        <v>2024</v>
      </c>
      <c r="D6084" s="371" t="s">
        <v>136</v>
      </c>
      <c r="E6084" s="371">
        <v>7</v>
      </c>
    </row>
    <row r="6085" spans="1:5">
      <c r="A6085" s="371">
        <v>27</v>
      </c>
      <c r="B6085" s="371" t="s">
        <v>91</v>
      </c>
      <c r="C6085" s="371">
        <v>2024</v>
      </c>
      <c r="D6085" s="371" t="s">
        <v>136</v>
      </c>
      <c r="E6085" s="371">
        <v>28</v>
      </c>
    </row>
    <row r="6086" spans="1:5">
      <c r="A6086" s="371">
        <v>41</v>
      </c>
      <c r="B6086" s="371" t="s">
        <v>92</v>
      </c>
      <c r="C6086" s="371">
        <v>2024</v>
      </c>
      <c r="D6086" s="371" t="s">
        <v>136</v>
      </c>
      <c r="E6086" s="371">
        <v>13</v>
      </c>
    </row>
    <row r="6087" spans="1:5">
      <c r="A6087" s="371">
        <v>44</v>
      </c>
      <c r="B6087" s="371" t="s">
        <v>93</v>
      </c>
      <c r="C6087" s="371">
        <v>2024</v>
      </c>
      <c r="D6087" s="371" t="s">
        <v>136</v>
      </c>
      <c r="E6087" s="371">
        <v>32</v>
      </c>
    </row>
    <row r="6088" spans="1:5">
      <c r="A6088" s="371">
        <v>47</v>
      </c>
      <c r="B6088" s="371" t="s">
        <v>94</v>
      </c>
      <c r="C6088" s="371">
        <v>2024</v>
      </c>
      <c r="D6088" s="371" t="s">
        <v>136</v>
      </c>
      <c r="E6088" s="371">
        <v>29</v>
      </c>
    </row>
    <row r="6089" spans="1:5">
      <c r="A6089" s="371">
        <v>50</v>
      </c>
      <c r="B6089" s="371" t="s">
        <v>95</v>
      </c>
      <c r="C6089" s="371">
        <v>2024</v>
      </c>
      <c r="D6089" s="371" t="s">
        <v>136</v>
      </c>
      <c r="E6089" s="371">
        <v>8</v>
      </c>
    </row>
    <row r="6090" spans="1:5">
      <c r="A6090" s="371">
        <v>52</v>
      </c>
      <c r="B6090" s="371" t="s">
        <v>96</v>
      </c>
      <c r="C6090" s="371">
        <v>2024</v>
      </c>
      <c r="D6090" s="371" t="s">
        <v>136</v>
      </c>
      <c r="E6090" s="371">
        <v>26</v>
      </c>
    </row>
    <row r="6091" spans="1:5">
      <c r="A6091" s="371">
        <v>54</v>
      </c>
      <c r="B6091" s="371" t="s">
        <v>97</v>
      </c>
      <c r="C6091" s="371">
        <v>2024</v>
      </c>
      <c r="D6091" s="371" t="s">
        <v>136</v>
      </c>
      <c r="E6091" s="371">
        <v>12</v>
      </c>
    </row>
    <row r="6092" spans="1:5">
      <c r="A6092" s="371">
        <v>63</v>
      </c>
      <c r="B6092" s="371" t="s">
        <v>98</v>
      </c>
      <c r="C6092" s="371">
        <v>2024</v>
      </c>
      <c r="D6092" s="371" t="s">
        <v>136</v>
      </c>
      <c r="E6092" s="371">
        <v>3</v>
      </c>
    </row>
    <row r="6093" spans="1:5">
      <c r="A6093" s="371">
        <v>66</v>
      </c>
      <c r="B6093" s="371" t="s">
        <v>99</v>
      </c>
      <c r="C6093" s="371">
        <v>2024</v>
      </c>
      <c r="D6093" s="371" t="s">
        <v>136</v>
      </c>
      <c r="E6093" s="371">
        <v>2</v>
      </c>
    </row>
    <row r="6094" spans="1:5">
      <c r="A6094" s="371">
        <v>68</v>
      </c>
      <c r="B6094" s="371" t="s">
        <v>100</v>
      </c>
      <c r="C6094" s="371">
        <v>2024</v>
      </c>
      <c r="D6094" s="371" t="s">
        <v>136</v>
      </c>
      <c r="E6094" s="371">
        <v>5</v>
      </c>
    </row>
    <row r="6095" spans="1:5">
      <c r="A6095" s="371">
        <v>70</v>
      </c>
      <c r="B6095" s="371" t="s">
        <v>101</v>
      </c>
      <c r="C6095" s="371">
        <v>2024</v>
      </c>
      <c r="D6095" s="371" t="s">
        <v>136</v>
      </c>
      <c r="E6095" s="371">
        <v>25</v>
      </c>
    </row>
    <row r="6096" spans="1:5">
      <c r="A6096" s="371">
        <v>73</v>
      </c>
      <c r="B6096" s="371" t="s">
        <v>102</v>
      </c>
      <c r="C6096" s="371">
        <v>2024</v>
      </c>
      <c r="D6096" s="371" t="s">
        <v>136</v>
      </c>
      <c r="E6096" s="371">
        <v>6</v>
      </c>
    </row>
    <row r="6097" spans="1:5">
      <c r="A6097" s="371">
        <v>76</v>
      </c>
      <c r="B6097" s="371" t="s">
        <v>103</v>
      </c>
      <c r="C6097" s="371">
        <v>2024</v>
      </c>
      <c r="D6097" s="371" t="s">
        <v>136</v>
      </c>
      <c r="E6097" s="371">
        <v>15</v>
      </c>
    </row>
    <row r="6098" spans="1:5">
      <c r="A6098" s="371">
        <v>81</v>
      </c>
      <c r="B6098" s="371" t="s">
        <v>104</v>
      </c>
      <c r="C6098" s="371">
        <v>2024</v>
      </c>
      <c r="D6098" s="371" t="s">
        <v>136</v>
      </c>
      <c r="E6098" s="371">
        <v>14</v>
      </c>
    </row>
    <row r="6099" spans="1:5">
      <c r="A6099" s="371">
        <v>85</v>
      </c>
      <c r="B6099" s="371" t="s">
        <v>105</v>
      </c>
      <c r="C6099" s="371">
        <v>2024</v>
      </c>
      <c r="D6099" s="371" t="s">
        <v>136</v>
      </c>
      <c r="E6099" s="371">
        <v>20</v>
      </c>
    </row>
    <row r="6100" spans="1:5">
      <c r="A6100" s="371">
        <v>86</v>
      </c>
      <c r="B6100" s="371" t="s">
        <v>106</v>
      </c>
      <c r="C6100" s="371">
        <v>2024</v>
      </c>
      <c r="D6100" s="371" t="s">
        <v>136</v>
      </c>
      <c r="E6100" s="371">
        <v>24</v>
      </c>
    </row>
    <row r="6101" spans="1:5">
      <c r="A6101" s="371">
        <v>88</v>
      </c>
      <c r="B6101" s="371" t="s">
        <v>107</v>
      </c>
      <c r="C6101" s="371">
        <v>2024</v>
      </c>
      <c r="D6101" s="371" t="s">
        <v>136</v>
      </c>
      <c r="E6101" s="371">
        <v>16</v>
      </c>
    </row>
    <row r="6102" spans="1:5">
      <c r="A6102" s="371">
        <v>91</v>
      </c>
      <c r="B6102" s="371" t="s">
        <v>108</v>
      </c>
      <c r="C6102" s="371">
        <v>2024</v>
      </c>
      <c r="D6102" s="371" t="s">
        <v>136</v>
      </c>
      <c r="E6102" s="371">
        <v>23</v>
      </c>
    </row>
    <row r="6103" spans="1:5">
      <c r="A6103" s="371">
        <v>94</v>
      </c>
      <c r="B6103" s="371" t="s">
        <v>109</v>
      </c>
      <c r="C6103" s="371">
        <v>2024</v>
      </c>
      <c r="D6103" s="371" t="s">
        <v>136</v>
      </c>
      <c r="E6103" s="371">
        <v>22</v>
      </c>
    </row>
    <row r="6104" spans="1:5">
      <c r="A6104" s="371">
        <v>95</v>
      </c>
      <c r="B6104" s="371" t="s">
        <v>110</v>
      </c>
      <c r="C6104" s="371">
        <v>2024</v>
      </c>
      <c r="D6104" s="371" t="s">
        <v>136</v>
      </c>
      <c r="E6104" s="371">
        <v>11</v>
      </c>
    </row>
    <row r="6105" spans="1:5">
      <c r="A6105" s="371">
        <v>97</v>
      </c>
      <c r="B6105" s="371" t="s">
        <v>111</v>
      </c>
      <c r="C6105" s="371">
        <v>2024</v>
      </c>
      <c r="D6105" s="371" t="s">
        <v>136</v>
      </c>
      <c r="E6105" s="371">
        <v>9</v>
      </c>
    </row>
    <row r="6106" spans="1:5">
      <c r="A6106" s="371">
        <v>99</v>
      </c>
      <c r="B6106" s="371" t="s">
        <v>112</v>
      </c>
      <c r="C6106" s="371">
        <v>2024</v>
      </c>
      <c r="D6106" s="371" t="s">
        <v>136</v>
      </c>
      <c r="E6106" s="371">
        <v>33</v>
      </c>
    </row>
    <row r="6107" spans="1:5">
      <c r="A6107" s="371">
        <v>5</v>
      </c>
      <c r="B6107" s="371" t="s">
        <v>79</v>
      </c>
      <c r="C6107" s="371">
        <v>2023</v>
      </c>
      <c r="D6107" s="371" t="s">
        <v>136</v>
      </c>
      <c r="E6107" s="371">
        <v>18</v>
      </c>
    </row>
    <row r="6108" spans="1:5">
      <c r="A6108" s="371">
        <v>8</v>
      </c>
      <c r="B6108" s="371" t="s">
        <v>81</v>
      </c>
      <c r="C6108" s="371">
        <v>2023</v>
      </c>
      <c r="D6108" s="371" t="s">
        <v>136</v>
      </c>
      <c r="E6108" s="371">
        <v>7</v>
      </c>
    </row>
    <row r="6109" spans="1:5">
      <c r="A6109" s="371">
        <v>11</v>
      </c>
      <c r="B6109" s="371" t="s">
        <v>82</v>
      </c>
      <c r="C6109" s="371">
        <v>2023</v>
      </c>
      <c r="D6109" s="371" t="s">
        <v>136</v>
      </c>
      <c r="E6109" s="371">
        <v>1</v>
      </c>
    </row>
    <row r="6110" spans="1:5">
      <c r="A6110" s="371">
        <v>13</v>
      </c>
      <c r="B6110" s="371" t="s">
        <v>83</v>
      </c>
      <c r="C6110" s="371">
        <v>2023</v>
      </c>
      <c r="D6110" s="371" t="s">
        <v>136</v>
      </c>
      <c r="E6110" s="371">
        <v>25</v>
      </c>
    </row>
    <row r="6111" spans="1:5">
      <c r="A6111" s="371">
        <v>15</v>
      </c>
      <c r="B6111" s="371" t="s">
        <v>84</v>
      </c>
      <c r="C6111" s="371">
        <v>2023</v>
      </c>
      <c r="D6111" s="371" t="s">
        <v>136</v>
      </c>
      <c r="E6111" s="371">
        <v>4</v>
      </c>
    </row>
    <row r="6112" spans="1:5">
      <c r="A6112" s="371">
        <v>17</v>
      </c>
      <c r="B6112" s="371" t="s">
        <v>85</v>
      </c>
      <c r="C6112" s="371">
        <v>2023</v>
      </c>
      <c r="D6112" s="371" t="s">
        <v>136</v>
      </c>
      <c r="E6112" s="371">
        <v>3</v>
      </c>
    </row>
    <row r="6113" spans="1:5">
      <c r="A6113" s="371">
        <v>18</v>
      </c>
      <c r="B6113" s="371" t="s">
        <v>86</v>
      </c>
      <c r="C6113" s="371">
        <v>2023</v>
      </c>
      <c r="D6113" s="371" t="s">
        <v>136</v>
      </c>
      <c r="E6113" s="371">
        <v>24</v>
      </c>
    </row>
    <row r="6114" spans="1:5">
      <c r="A6114" s="371">
        <v>19</v>
      </c>
      <c r="B6114" s="371" t="s">
        <v>87</v>
      </c>
      <c r="C6114" s="371">
        <v>2023</v>
      </c>
      <c r="D6114" s="371" t="s">
        <v>136</v>
      </c>
      <c r="E6114" s="371">
        <v>21</v>
      </c>
    </row>
    <row r="6115" spans="1:5">
      <c r="A6115" s="371">
        <v>20</v>
      </c>
      <c r="B6115" s="371" t="s">
        <v>88</v>
      </c>
      <c r="C6115" s="371">
        <v>2023</v>
      </c>
      <c r="D6115" s="371" t="s">
        <v>136</v>
      </c>
      <c r="E6115" s="371">
        <v>33</v>
      </c>
    </row>
    <row r="6116" spans="1:5">
      <c r="A6116" s="371">
        <v>23</v>
      </c>
      <c r="B6116" s="371" t="s">
        <v>89</v>
      </c>
      <c r="C6116" s="371">
        <v>2023</v>
      </c>
      <c r="D6116" s="371" t="s">
        <v>136</v>
      </c>
      <c r="E6116" s="371">
        <v>16</v>
      </c>
    </row>
    <row r="6117" spans="1:5">
      <c r="A6117" s="371">
        <v>25</v>
      </c>
      <c r="B6117" s="371" t="s">
        <v>90</v>
      </c>
      <c r="C6117" s="371">
        <v>2023</v>
      </c>
      <c r="D6117" s="371" t="s">
        <v>136</v>
      </c>
      <c r="E6117" s="371">
        <v>2</v>
      </c>
    </row>
    <row r="6118" spans="1:5">
      <c r="A6118" s="371">
        <v>27</v>
      </c>
      <c r="B6118" s="371" t="s">
        <v>91</v>
      </c>
      <c r="C6118" s="371">
        <v>2023</v>
      </c>
      <c r="D6118" s="371" t="s">
        <v>136</v>
      </c>
      <c r="E6118" s="371">
        <v>23</v>
      </c>
    </row>
    <row r="6119" spans="1:5">
      <c r="A6119" s="371">
        <v>41</v>
      </c>
      <c r="B6119" s="371" t="s">
        <v>92</v>
      </c>
      <c r="C6119" s="371">
        <v>2023</v>
      </c>
      <c r="D6119" s="371" t="s">
        <v>136</v>
      </c>
      <c r="E6119" s="371">
        <v>15</v>
      </c>
    </row>
    <row r="6120" spans="1:5">
      <c r="A6120" s="371">
        <v>44</v>
      </c>
      <c r="B6120" s="371" t="s">
        <v>93</v>
      </c>
      <c r="C6120" s="371">
        <v>2023</v>
      </c>
      <c r="D6120" s="371" t="s">
        <v>136</v>
      </c>
      <c r="E6120" s="371">
        <v>32</v>
      </c>
    </row>
    <row r="6121" spans="1:5">
      <c r="A6121" s="371">
        <v>47</v>
      </c>
      <c r="B6121" s="371" t="s">
        <v>94</v>
      </c>
      <c r="C6121" s="371">
        <v>2023</v>
      </c>
      <c r="D6121" s="371" t="s">
        <v>136</v>
      </c>
      <c r="E6121" s="371">
        <v>28</v>
      </c>
    </row>
    <row r="6122" spans="1:5">
      <c r="A6122" s="371">
        <v>50</v>
      </c>
      <c r="B6122" s="371" t="s">
        <v>95</v>
      </c>
      <c r="C6122" s="371">
        <v>2023</v>
      </c>
      <c r="D6122" s="371" t="s">
        <v>136</v>
      </c>
      <c r="E6122" s="371">
        <v>14</v>
      </c>
    </row>
    <row r="6123" spans="1:5">
      <c r="A6123" s="371">
        <v>52</v>
      </c>
      <c r="B6123" s="371" t="s">
        <v>96</v>
      </c>
      <c r="C6123" s="371">
        <v>2023</v>
      </c>
      <c r="D6123" s="371" t="s">
        <v>136</v>
      </c>
      <c r="E6123" s="371">
        <v>12</v>
      </c>
    </row>
    <row r="6124" spans="1:5">
      <c r="A6124" s="371">
        <v>54</v>
      </c>
      <c r="B6124" s="371" t="s">
        <v>97</v>
      </c>
      <c r="C6124" s="371">
        <v>2023</v>
      </c>
      <c r="D6124" s="371" t="s">
        <v>136</v>
      </c>
      <c r="E6124" s="371">
        <v>27</v>
      </c>
    </row>
    <row r="6125" spans="1:5">
      <c r="A6125" s="371">
        <v>63</v>
      </c>
      <c r="B6125" s="371" t="s">
        <v>98</v>
      </c>
      <c r="C6125" s="371">
        <v>2023</v>
      </c>
      <c r="D6125" s="371" t="s">
        <v>136</v>
      </c>
      <c r="E6125" s="371">
        <v>6</v>
      </c>
    </row>
    <row r="6126" spans="1:5">
      <c r="A6126" s="371">
        <v>66</v>
      </c>
      <c r="B6126" s="371" t="s">
        <v>99</v>
      </c>
      <c r="C6126" s="371">
        <v>2023</v>
      </c>
      <c r="D6126" s="371" t="s">
        <v>136</v>
      </c>
      <c r="E6126" s="371">
        <v>11</v>
      </c>
    </row>
    <row r="6127" spans="1:5">
      <c r="A6127" s="371">
        <v>68</v>
      </c>
      <c r="B6127" s="371" t="s">
        <v>100</v>
      </c>
      <c r="C6127" s="371">
        <v>2023</v>
      </c>
      <c r="D6127" s="371" t="s">
        <v>136</v>
      </c>
      <c r="E6127" s="371">
        <v>9</v>
      </c>
    </row>
    <row r="6128" spans="1:5">
      <c r="A6128" s="371">
        <v>70</v>
      </c>
      <c r="B6128" s="371" t="s">
        <v>101</v>
      </c>
      <c r="C6128" s="371">
        <v>2023</v>
      </c>
      <c r="D6128" s="371" t="s">
        <v>136</v>
      </c>
      <c r="E6128" s="371">
        <v>29</v>
      </c>
    </row>
    <row r="6129" spans="1:5">
      <c r="A6129" s="371">
        <v>73</v>
      </c>
      <c r="B6129" s="371" t="s">
        <v>102</v>
      </c>
      <c r="C6129" s="371">
        <v>2023</v>
      </c>
      <c r="D6129" s="371" t="s">
        <v>136</v>
      </c>
      <c r="E6129" s="371">
        <v>22</v>
      </c>
    </row>
    <row r="6130" spans="1:5">
      <c r="A6130" s="371">
        <v>76</v>
      </c>
      <c r="B6130" s="371" t="s">
        <v>103</v>
      </c>
      <c r="C6130" s="371">
        <v>2023</v>
      </c>
      <c r="D6130" s="371" t="s">
        <v>136</v>
      </c>
      <c r="E6130" s="371">
        <v>10</v>
      </c>
    </row>
    <row r="6131" spans="1:5">
      <c r="A6131" s="371">
        <v>81</v>
      </c>
      <c r="B6131" s="371" t="s">
        <v>104</v>
      </c>
      <c r="C6131" s="371">
        <v>2023</v>
      </c>
      <c r="D6131" s="371" t="s">
        <v>136</v>
      </c>
      <c r="E6131" s="371">
        <v>13</v>
      </c>
    </row>
    <row r="6132" spans="1:5">
      <c r="A6132" s="371">
        <v>85</v>
      </c>
      <c r="B6132" s="371" t="s">
        <v>105</v>
      </c>
      <c r="C6132" s="371">
        <v>2023</v>
      </c>
      <c r="D6132" s="371" t="s">
        <v>136</v>
      </c>
      <c r="E6132" s="371">
        <v>20</v>
      </c>
    </row>
    <row r="6133" spans="1:5">
      <c r="A6133" s="371">
        <v>86</v>
      </c>
      <c r="B6133" s="371" t="s">
        <v>106</v>
      </c>
      <c r="C6133" s="371">
        <v>2023</v>
      </c>
      <c r="D6133" s="371" t="s">
        <v>136</v>
      </c>
      <c r="E6133" s="371">
        <v>26</v>
      </c>
    </row>
    <row r="6134" spans="1:5">
      <c r="A6134" s="371">
        <v>88</v>
      </c>
      <c r="B6134" s="371" t="s">
        <v>107</v>
      </c>
      <c r="C6134" s="371">
        <v>2023</v>
      </c>
      <c r="D6134" s="371" t="s">
        <v>136</v>
      </c>
      <c r="E6134" s="371">
        <v>5</v>
      </c>
    </row>
    <row r="6135" spans="1:5">
      <c r="A6135" s="371">
        <v>91</v>
      </c>
      <c r="B6135" s="371" t="s">
        <v>108</v>
      </c>
      <c r="C6135" s="371">
        <v>2023</v>
      </c>
      <c r="D6135" s="371" t="s">
        <v>136</v>
      </c>
      <c r="E6135" s="371">
        <v>17</v>
      </c>
    </row>
    <row r="6136" spans="1:5">
      <c r="A6136" s="371">
        <v>94</v>
      </c>
      <c r="B6136" s="371" t="s">
        <v>109</v>
      </c>
      <c r="C6136" s="371">
        <v>2023</v>
      </c>
      <c r="D6136" s="371" t="s">
        <v>136</v>
      </c>
      <c r="E6136" s="371">
        <v>30</v>
      </c>
    </row>
    <row r="6137" spans="1:5">
      <c r="A6137" s="371">
        <v>95</v>
      </c>
      <c r="B6137" s="371" t="s">
        <v>110</v>
      </c>
      <c r="C6137" s="371">
        <v>2023</v>
      </c>
      <c r="D6137" s="371" t="s">
        <v>136</v>
      </c>
      <c r="E6137" s="371">
        <v>8</v>
      </c>
    </row>
    <row r="6138" spans="1:5">
      <c r="A6138" s="371">
        <v>97</v>
      </c>
      <c r="B6138" s="371" t="s">
        <v>111</v>
      </c>
      <c r="C6138" s="371">
        <v>2023</v>
      </c>
      <c r="D6138" s="371" t="s">
        <v>136</v>
      </c>
      <c r="E6138" s="371">
        <v>19</v>
      </c>
    </row>
    <row r="6139" spans="1:5">
      <c r="A6139" s="371">
        <v>99</v>
      </c>
      <c r="B6139" s="371" t="s">
        <v>112</v>
      </c>
      <c r="C6139" s="371">
        <v>2023</v>
      </c>
      <c r="D6139" s="371" t="s">
        <v>136</v>
      </c>
      <c r="E6139" s="371">
        <v>31</v>
      </c>
    </row>
    <row r="6140" spans="1:5">
      <c r="A6140" s="371">
        <v>5</v>
      </c>
      <c r="B6140" s="371" t="s">
        <v>79</v>
      </c>
      <c r="C6140" s="371">
        <v>2024</v>
      </c>
      <c r="D6140" s="371" t="s">
        <v>137</v>
      </c>
      <c r="E6140" s="371">
        <v>1</v>
      </c>
    </row>
    <row r="6141" spans="1:5">
      <c r="A6141" s="371">
        <v>8</v>
      </c>
      <c r="B6141" s="371" t="s">
        <v>81</v>
      </c>
      <c r="C6141" s="371">
        <v>2024</v>
      </c>
      <c r="D6141" s="371" t="s">
        <v>137</v>
      </c>
      <c r="E6141" s="371">
        <v>6</v>
      </c>
    </row>
    <row r="6142" spans="1:5">
      <c r="A6142" s="371">
        <v>11</v>
      </c>
      <c r="B6142" s="371" t="s">
        <v>82</v>
      </c>
      <c r="C6142" s="371">
        <v>2024</v>
      </c>
      <c r="D6142" s="371" t="s">
        <v>137</v>
      </c>
      <c r="E6142" s="371">
        <v>5</v>
      </c>
    </row>
    <row r="6143" spans="1:5">
      <c r="A6143" s="371">
        <v>13</v>
      </c>
      <c r="B6143" s="371" t="s">
        <v>83</v>
      </c>
      <c r="C6143" s="371">
        <v>2024</v>
      </c>
      <c r="D6143" s="371" t="s">
        <v>137</v>
      </c>
      <c r="E6143" s="371">
        <v>4</v>
      </c>
    </row>
    <row r="6144" spans="1:5">
      <c r="A6144" s="371">
        <v>15</v>
      </c>
      <c r="B6144" s="371" t="s">
        <v>84</v>
      </c>
      <c r="C6144" s="371">
        <v>2024</v>
      </c>
      <c r="D6144" s="371" t="s">
        <v>137</v>
      </c>
      <c r="E6144" s="371">
        <v>16</v>
      </c>
    </row>
    <row r="6145" spans="1:5">
      <c r="A6145" s="371">
        <v>17</v>
      </c>
      <c r="B6145" s="371" t="s">
        <v>85</v>
      </c>
      <c r="C6145" s="371">
        <v>2024</v>
      </c>
      <c r="D6145" s="371" t="s">
        <v>137</v>
      </c>
      <c r="E6145" s="371">
        <v>14</v>
      </c>
    </row>
    <row r="6146" spans="1:5">
      <c r="A6146" s="371">
        <v>18</v>
      </c>
      <c r="B6146" s="371" t="s">
        <v>86</v>
      </c>
      <c r="C6146" s="371">
        <v>2024</v>
      </c>
      <c r="D6146" s="371" t="s">
        <v>137</v>
      </c>
      <c r="E6146" s="371">
        <v>26</v>
      </c>
    </row>
    <row r="6147" spans="1:5">
      <c r="A6147" s="371">
        <v>19</v>
      </c>
      <c r="B6147" s="371" t="s">
        <v>87</v>
      </c>
      <c r="C6147" s="371">
        <v>2024</v>
      </c>
      <c r="D6147" s="371" t="s">
        <v>137</v>
      </c>
      <c r="E6147" s="371">
        <v>15</v>
      </c>
    </row>
    <row r="6148" spans="1:5">
      <c r="A6148" s="371">
        <v>20</v>
      </c>
      <c r="B6148" s="371" t="s">
        <v>88</v>
      </c>
      <c r="C6148" s="371">
        <v>2024</v>
      </c>
      <c r="D6148" s="371" t="s">
        <v>137</v>
      </c>
      <c r="E6148" s="371">
        <v>19</v>
      </c>
    </row>
    <row r="6149" spans="1:5">
      <c r="A6149" s="371">
        <v>23</v>
      </c>
      <c r="B6149" s="371" t="s">
        <v>89</v>
      </c>
      <c r="C6149" s="371">
        <v>2024</v>
      </c>
      <c r="D6149" s="371" t="s">
        <v>137</v>
      </c>
      <c r="E6149" s="371">
        <v>11</v>
      </c>
    </row>
    <row r="6150" spans="1:5">
      <c r="A6150" s="371">
        <v>25</v>
      </c>
      <c r="B6150" s="371" t="s">
        <v>90</v>
      </c>
      <c r="C6150" s="371">
        <v>2024</v>
      </c>
      <c r="D6150" s="371" t="s">
        <v>137</v>
      </c>
      <c r="E6150" s="371">
        <v>7</v>
      </c>
    </row>
    <row r="6151" spans="1:5">
      <c r="A6151" s="371">
        <v>27</v>
      </c>
      <c r="B6151" s="371" t="s">
        <v>91</v>
      </c>
      <c r="C6151" s="371">
        <v>2024</v>
      </c>
      <c r="D6151" s="371" t="s">
        <v>137</v>
      </c>
      <c r="E6151" s="371">
        <v>20</v>
      </c>
    </row>
    <row r="6152" spans="1:5">
      <c r="A6152" s="371">
        <v>41</v>
      </c>
      <c r="B6152" s="371" t="s">
        <v>92</v>
      </c>
      <c r="C6152" s="371">
        <v>2024</v>
      </c>
      <c r="D6152" s="371" t="s">
        <v>137</v>
      </c>
      <c r="E6152" s="371">
        <v>3</v>
      </c>
    </row>
    <row r="6153" spans="1:5">
      <c r="A6153" s="371">
        <v>44</v>
      </c>
      <c r="B6153" s="371" t="s">
        <v>93</v>
      </c>
      <c r="C6153" s="371">
        <v>2024</v>
      </c>
      <c r="D6153" s="371" t="s">
        <v>137</v>
      </c>
      <c r="E6153" s="371">
        <v>25</v>
      </c>
    </row>
    <row r="6154" spans="1:5">
      <c r="A6154" s="371">
        <v>47</v>
      </c>
      <c r="B6154" s="371" t="s">
        <v>94</v>
      </c>
      <c r="C6154" s="371">
        <v>2024</v>
      </c>
      <c r="D6154" s="371" t="s">
        <v>137</v>
      </c>
      <c r="E6154" s="371">
        <v>12</v>
      </c>
    </row>
    <row r="6155" spans="1:5">
      <c r="A6155" s="371">
        <v>50</v>
      </c>
      <c r="B6155" s="371" t="s">
        <v>95</v>
      </c>
      <c r="C6155" s="371">
        <v>2024</v>
      </c>
      <c r="D6155" s="371" t="s">
        <v>137</v>
      </c>
      <c r="E6155" s="371">
        <v>22</v>
      </c>
    </row>
    <row r="6156" spans="1:5">
      <c r="A6156" s="371">
        <v>52</v>
      </c>
      <c r="B6156" s="371" t="s">
        <v>96</v>
      </c>
      <c r="C6156" s="371">
        <v>2024</v>
      </c>
      <c r="D6156" s="371" t="s">
        <v>137</v>
      </c>
      <c r="E6156" s="371">
        <v>13</v>
      </c>
    </row>
    <row r="6157" spans="1:5">
      <c r="A6157" s="371">
        <v>54</v>
      </c>
      <c r="B6157" s="371" t="s">
        <v>97</v>
      </c>
      <c r="C6157" s="371">
        <v>2024</v>
      </c>
      <c r="D6157" s="371" t="s">
        <v>137</v>
      </c>
      <c r="E6157" s="371">
        <v>18</v>
      </c>
    </row>
    <row r="6158" spans="1:5">
      <c r="A6158" s="371">
        <v>63</v>
      </c>
      <c r="B6158" s="371" t="s">
        <v>98</v>
      </c>
      <c r="C6158" s="371">
        <v>2024</v>
      </c>
      <c r="D6158" s="371" t="s">
        <v>137</v>
      </c>
      <c r="E6158" s="371">
        <v>21</v>
      </c>
    </row>
    <row r="6159" spans="1:5">
      <c r="A6159" s="371">
        <v>66</v>
      </c>
      <c r="B6159" s="371" t="s">
        <v>99</v>
      </c>
      <c r="C6159" s="371">
        <v>2024</v>
      </c>
      <c r="D6159" s="371" t="s">
        <v>137</v>
      </c>
      <c r="E6159" s="371">
        <v>10</v>
      </c>
    </row>
    <row r="6160" spans="1:5">
      <c r="A6160" s="371">
        <v>68</v>
      </c>
      <c r="B6160" s="371" t="s">
        <v>100</v>
      </c>
      <c r="C6160" s="371">
        <v>2024</v>
      </c>
      <c r="D6160" s="371" t="s">
        <v>137</v>
      </c>
      <c r="E6160" s="371">
        <v>9</v>
      </c>
    </row>
    <row r="6161" spans="1:5">
      <c r="A6161" s="371">
        <v>70</v>
      </c>
      <c r="B6161" s="371" t="s">
        <v>101</v>
      </c>
      <c r="C6161" s="371">
        <v>2024</v>
      </c>
      <c r="D6161" s="371" t="s">
        <v>137</v>
      </c>
      <c r="E6161" s="371">
        <v>17</v>
      </c>
    </row>
    <row r="6162" spans="1:5">
      <c r="A6162" s="371">
        <v>73</v>
      </c>
      <c r="B6162" s="371" t="s">
        <v>102</v>
      </c>
      <c r="C6162" s="371">
        <v>2024</v>
      </c>
      <c r="D6162" s="371" t="s">
        <v>137</v>
      </c>
      <c r="E6162" s="371">
        <v>8</v>
      </c>
    </row>
    <row r="6163" spans="1:5">
      <c r="A6163" s="371">
        <v>76</v>
      </c>
      <c r="B6163" s="371" t="s">
        <v>103</v>
      </c>
      <c r="C6163" s="371">
        <v>2024</v>
      </c>
      <c r="D6163" s="371" t="s">
        <v>137</v>
      </c>
      <c r="E6163" s="371">
        <v>2</v>
      </c>
    </row>
    <row r="6164" spans="1:5">
      <c r="A6164" s="371">
        <v>81</v>
      </c>
      <c r="B6164" s="371" t="s">
        <v>104</v>
      </c>
      <c r="C6164" s="371">
        <v>2024</v>
      </c>
      <c r="D6164" s="371" t="s">
        <v>137</v>
      </c>
      <c r="E6164" s="371">
        <v>29</v>
      </c>
    </row>
    <row r="6165" spans="1:5">
      <c r="A6165" s="371">
        <v>85</v>
      </c>
      <c r="B6165" s="371" t="s">
        <v>105</v>
      </c>
      <c r="C6165" s="371">
        <v>2024</v>
      </c>
      <c r="D6165" s="371" t="s">
        <v>137</v>
      </c>
      <c r="E6165" s="371">
        <v>24</v>
      </c>
    </row>
    <row r="6166" spans="1:5">
      <c r="A6166" s="371">
        <v>86</v>
      </c>
      <c r="B6166" s="371" t="s">
        <v>106</v>
      </c>
      <c r="C6166" s="371">
        <v>2024</v>
      </c>
      <c r="D6166" s="371" t="s">
        <v>137</v>
      </c>
      <c r="E6166" s="371">
        <v>27</v>
      </c>
    </row>
    <row r="6167" spans="1:5">
      <c r="A6167" s="371">
        <v>88</v>
      </c>
      <c r="B6167" s="371" t="s">
        <v>107</v>
      </c>
      <c r="C6167" s="371">
        <v>2024</v>
      </c>
      <c r="D6167" s="371" t="s">
        <v>137</v>
      </c>
      <c r="E6167" s="371">
        <v>23</v>
      </c>
    </row>
    <row r="6168" spans="1:5">
      <c r="A6168" s="371">
        <v>91</v>
      </c>
      <c r="B6168" s="371" t="s">
        <v>108</v>
      </c>
      <c r="C6168" s="371">
        <v>2024</v>
      </c>
      <c r="D6168" s="371" t="s">
        <v>137</v>
      </c>
      <c r="E6168" s="371">
        <v>30</v>
      </c>
    </row>
    <row r="6169" spans="1:5">
      <c r="A6169" s="371">
        <v>94</v>
      </c>
      <c r="B6169" s="371" t="s">
        <v>109</v>
      </c>
      <c r="C6169" s="371">
        <v>2024</v>
      </c>
      <c r="D6169" s="371" t="s">
        <v>137</v>
      </c>
      <c r="E6169" s="371">
        <v>32</v>
      </c>
    </row>
    <row r="6170" spans="1:5">
      <c r="A6170" s="371">
        <v>95</v>
      </c>
      <c r="B6170" s="371" t="s">
        <v>110</v>
      </c>
      <c r="C6170" s="371">
        <v>2024</v>
      </c>
      <c r="D6170" s="371" t="s">
        <v>137</v>
      </c>
      <c r="E6170" s="371">
        <v>31</v>
      </c>
    </row>
    <row r="6171" spans="1:5">
      <c r="A6171" s="371">
        <v>97</v>
      </c>
      <c r="B6171" s="371" t="s">
        <v>111</v>
      </c>
      <c r="C6171" s="371">
        <v>2024</v>
      </c>
      <c r="D6171" s="371" t="s">
        <v>137</v>
      </c>
      <c r="E6171" s="371">
        <v>33</v>
      </c>
    </row>
    <row r="6172" spans="1:5">
      <c r="A6172" s="371">
        <v>99</v>
      </c>
      <c r="B6172" s="371" t="s">
        <v>112</v>
      </c>
      <c r="C6172" s="371">
        <v>2024</v>
      </c>
      <c r="D6172" s="371" t="s">
        <v>137</v>
      </c>
      <c r="E6172" s="371">
        <v>28</v>
      </c>
    </row>
    <row r="6173" spans="1:5">
      <c r="A6173" s="371">
        <v>5</v>
      </c>
      <c r="B6173" s="371" t="s">
        <v>79</v>
      </c>
      <c r="C6173" s="371">
        <v>2023</v>
      </c>
      <c r="D6173" s="371" t="s">
        <v>137</v>
      </c>
      <c r="E6173" s="371">
        <v>1</v>
      </c>
    </row>
    <row r="6174" spans="1:5">
      <c r="A6174" s="371">
        <v>8</v>
      </c>
      <c r="B6174" s="371" t="s">
        <v>81</v>
      </c>
      <c r="C6174" s="371">
        <v>2023</v>
      </c>
      <c r="D6174" s="371" t="s">
        <v>137</v>
      </c>
      <c r="E6174" s="371">
        <v>12</v>
      </c>
    </row>
    <row r="6175" spans="1:5">
      <c r="A6175" s="371">
        <v>11</v>
      </c>
      <c r="B6175" s="371" t="s">
        <v>82</v>
      </c>
      <c r="C6175" s="371">
        <v>2023</v>
      </c>
      <c r="D6175" s="371" t="s">
        <v>137</v>
      </c>
      <c r="E6175" s="371">
        <v>5</v>
      </c>
    </row>
    <row r="6176" spans="1:5">
      <c r="A6176" s="371">
        <v>13</v>
      </c>
      <c r="B6176" s="371" t="s">
        <v>83</v>
      </c>
      <c r="C6176" s="371">
        <v>2023</v>
      </c>
      <c r="D6176" s="371" t="s">
        <v>137</v>
      </c>
      <c r="E6176" s="371">
        <v>10</v>
      </c>
    </row>
    <row r="6177" spans="1:5">
      <c r="A6177" s="371">
        <v>15</v>
      </c>
      <c r="B6177" s="371" t="s">
        <v>84</v>
      </c>
      <c r="C6177" s="371">
        <v>2023</v>
      </c>
      <c r="D6177" s="371" t="s">
        <v>137</v>
      </c>
      <c r="E6177" s="371">
        <v>4</v>
      </c>
    </row>
    <row r="6178" spans="1:5">
      <c r="A6178" s="371">
        <v>17</v>
      </c>
      <c r="B6178" s="371" t="s">
        <v>85</v>
      </c>
      <c r="C6178" s="371">
        <v>2023</v>
      </c>
      <c r="D6178" s="371" t="s">
        <v>137</v>
      </c>
      <c r="E6178" s="371">
        <v>20</v>
      </c>
    </row>
    <row r="6179" spans="1:5">
      <c r="A6179" s="371">
        <v>18</v>
      </c>
      <c r="B6179" s="371" t="s">
        <v>86</v>
      </c>
      <c r="C6179" s="371">
        <v>2023</v>
      </c>
      <c r="D6179" s="371" t="s">
        <v>137</v>
      </c>
      <c r="E6179" s="371">
        <v>28</v>
      </c>
    </row>
    <row r="6180" spans="1:5">
      <c r="A6180" s="371">
        <v>19</v>
      </c>
      <c r="B6180" s="371" t="s">
        <v>87</v>
      </c>
      <c r="C6180" s="371">
        <v>2023</v>
      </c>
      <c r="D6180" s="371" t="s">
        <v>137</v>
      </c>
      <c r="E6180" s="371">
        <v>18</v>
      </c>
    </row>
    <row r="6181" spans="1:5">
      <c r="A6181" s="371">
        <v>20</v>
      </c>
      <c r="B6181" s="371" t="s">
        <v>88</v>
      </c>
      <c r="C6181" s="371">
        <v>2023</v>
      </c>
      <c r="D6181" s="371" t="s">
        <v>137</v>
      </c>
      <c r="E6181" s="371">
        <v>15</v>
      </c>
    </row>
    <row r="6182" spans="1:5">
      <c r="A6182" s="371">
        <v>23</v>
      </c>
      <c r="B6182" s="371" t="s">
        <v>89</v>
      </c>
      <c r="C6182" s="371">
        <v>2023</v>
      </c>
      <c r="D6182" s="371" t="s">
        <v>137</v>
      </c>
      <c r="E6182" s="371">
        <v>13</v>
      </c>
    </row>
    <row r="6183" spans="1:5">
      <c r="A6183" s="371">
        <v>25</v>
      </c>
      <c r="B6183" s="371" t="s">
        <v>90</v>
      </c>
      <c r="C6183" s="371">
        <v>2023</v>
      </c>
      <c r="D6183" s="371" t="s">
        <v>137</v>
      </c>
      <c r="E6183" s="371">
        <v>6</v>
      </c>
    </row>
    <row r="6184" spans="1:5">
      <c r="A6184" s="371">
        <v>27</v>
      </c>
      <c r="B6184" s="371" t="s">
        <v>91</v>
      </c>
      <c r="C6184" s="371">
        <v>2023</v>
      </c>
      <c r="D6184" s="371" t="s">
        <v>137</v>
      </c>
      <c r="E6184" s="371">
        <v>22</v>
      </c>
    </row>
    <row r="6185" spans="1:5">
      <c r="A6185" s="371">
        <v>41</v>
      </c>
      <c r="B6185" s="371" t="s">
        <v>92</v>
      </c>
      <c r="C6185" s="371">
        <v>2023</v>
      </c>
      <c r="D6185" s="371" t="s">
        <v>137</v>
      </c>
      <c r="E6185" s="371">
        <v>11</v>
      </c>
    </row>
    <row r="6186" spans="1:5">
      <c r="A6186" s="371">
        <v>44</v>
      </c>
      <c r="B6186" s="371" t="s">
        <v>93</v>
      </c>
      <c r="C6186" s="371">
        <v>2023</v>
      </c>
      <c r="D6186" s="371" t="s">
        <v>137</v>
      </c>
      <c r="E6186" s="371">
        <v>25</v>
      </c>
    </row>
    <row r="6187" spans="1:5">
      <c r="A6187" s="371">
        <v>47</v>
      </c>
      <c r="B6187" s="371" t="s">
        <v>94</v>
      </c>
      <c r="C6187" s="371">
        <v>2023</v>
      </c>
      <c r="D6187" s="371" t="s">
        <v>137</v>
      </c>
      <c r="E6187" s="371">
        <v>16</v>
      </c>
    </row>
    <row r="6188" spans="1:5">
      <c r="A6188" s="371">
        <v>50</v>
      </c>
      <c r="B6188" s="371" t="s">
        <v>95</v>
      </c>
      <c r="C6188" s="371">
        <v>2023</v>
      </c>
      <c r="D6188" s="371" t="s">
        <v>137</v>
      </c>
      <c r="E6188" s="371">
        <v>9</v>
      </c>
    </row>
    <row r="6189" spans="1:5">
      <c r="A6189" s="371">
        <v>52</v>
      </c>
      <c r="B6189" s="371" t="s">
        <v>96</v>
      </c>
      <c r="C6189" s="371">
        <v>2023</v>
      </c>
      <c r="D6189" s="371" t="s">
        <v>137</v>
      </c>
      <c r="E6189" s="371">
        <v>8</v>
      </c>
    </row>
    <row r="6190" spans="1:5">
      <c r="A6190" s="371">
        <v>54</v>
      </c>
      <c r="B6190" s="371" t="s">
        <v>97</v>
      </c>
      <c r="C6190" s="371">
        <v>2023</v>
      </c>
      <c r="D6190" s="371" t="s">
        <v>137</v>
      </c>
      <c r="E6190" s="371">
        <v>17</v>
      </c>
    </row>
    <row r="6191" spans="1:5">
      <c r="A6191" s="371">
        <v>63</v>
      </c>
      <c r="B6191" s="371" t="s">
        <v>98</v>
      </c>
      <c r="C6191" s="371">
        <v>2023</v>
      </c>
      <c r="D6191" s="371" t="s">
        <v>137</v>
      </c>
      <c r="E6191" s="371">
        <v>21</v>
      </c>
    </row>
    <row r="6192" spans="1:5">
      <c r="A6192" s="371">
        <v>66</v>
      </c>
      <c r="B6192" s="371" t="s">
        <v>99</v>
      </c>
      <c r="C6192" s="371">
        <v>2023</v>
      </c>
      <c r="D6192" s="371" t="s">
        <v>137</v>
      </c>
      <c r="E6192" s="371">
        <v>13</v>
      </c>
    </row>
    <row r="6193" spans="1:5">
      <c r="A6193" s="371">
        <v>68</v>
      </c>
      <c r="B6193" s="371" t="s">
        <v>100</v>
      </c>
      <c r="C6193" s="371">
        <v>2023</v>
      </c>
      <c r="D6193" s="371" t="s">
        <v>137</v>
      </c>
      <c r="E6193" s="371">
        <v>3</v>
      </c>
    </row>
    <row r="6194" spans="1:5">
      <c r="A6194" s="371">
        <v>70</v>
      </c>
      <c r="B6194" s="371" t="s">
        <v>101</v>
      </c>
      <c r="C6194" s="371">
        <v>2023</v>
      </c>
      <c r="D6194" s="371" t="s">
        <v>137</v>
      </c>
      <c r="E6194" s="371">
        <v>24</v>
      </c>
    </row>
    <row r="6195" spans="1:5">
      <c r="A6195" s="371">
        <v>73</v>
      </c>
      <c r="B6195" s="371" t="s">
        <v>102</v>
      </c>
      <c r="C6195" s="371">
        <v>2023</v>
      </c>
      <c r="D6195" s="371" t="s">
        <v>137</v>
      </c>
      <c r="E6195" s="371">
        <v>7</v>
      </c>
    </row>
    <row r="6196" spans="1:5">
      <c r="A6196" s="371">
        <v>76</v>
      </c>
      <c r="B6196" s="371" t="s">
        <v>103</v>
      </c>
      <c r="C6196" s="371">
        <v>2023</v>
      </c>
      <c r="D6196" s="371" t="s">
        <v>137</v>
      </c>
      <c r="E6196" s="371">
        <v>2</v>
      </c>
    </row>
    <row r="6197" spans="1:5">
      <c r="A6197" s="371">
        <v>81</v>
      </c>
      <c r="B6197" s="371" t="s">
        <v>104</v>
      </c>
      <c r="C6197" s="371">
        <v>2023</v>
      </c>
      <c r="D6197" s="371" t="s">
        <v>137</v>
      </c>
      <c r="E6197" s="371">
        <v>26</v>
      </c>
    </row>
    <row r="6198" spans="1:5">
      <c r="A6198" s="371">
        <v>85</v>
      </c>
      <c r="B6198" s="371" t="s">
        <v>105</v>
      </c>
      <c r="C6198" s="371">
        <v>2023</v>
      </c>
      <c r="D6198" s="371" t="s">
        <v>137</v>
      </c>
      <c r="E6198" s="371">
        <v>19</v>
      </c>
    </row>
    <row r="6199" spans="1:5">
      <c r="A6199" s="371">
        <v>86</v>
      </c>
      <c r="B6199" s="371" t="s">
        <v>106</v>
      </c>
      <c r="C6199" s="371">
        <v>2023</v>
      </c>
      <c r="D6199" s="371" t="s">
        <v>137</v>
      </c>
      <c r="E6199" s="371">
        <v>27</v>
      </c>
    </row>
    <row r="6200" spans="1:5">
      <c r="A6200" s="371">
        <v>88</v>
      </c>
      <c r="B6200" s="371" t="s">
        <v>107</v>
      </c>
      <c r="C6200" s="371">
        <v>2023</v>
      </c>
      <c r="D6200" s="371" t="s">
        <v>137</v>
      </c>
      <c r="E6200" s="371">
        <v>22</v>
      </c>
    </row>
    <row r="6201" spans="1:5">
      <c r="A6201" s="371">
        <v>91</v>
      </c>
      <c r="B6201" s="371" t="s">
        <v>108</v>
      </c>
      <c r="C6201" s="371">
        <v>2023</v>
      </c>
      <c r="D6201" s="371" t="s">
        <v>137</v>
      </c>
      <c r="E6201" s="371">
        <v>33</v>
      </c>
    </row>
    <row r="6202" spans="1:5">
      <c r="A6202" s="371">
        <v>94</v>
      </c>
      <c r="B6202" s="371" t="s">
        <v>109</v>
      </c>
      <c r="C6202" s="371">
        <v>2023</v>
      </c>
      <c r="D6202" s="371" t="s">
        <v>137</v>
      </c>
      <c r="E6202" s="371">
        <v>32</v>
      </c>
    </row>
    <row r="6203" spans="1:5">
      <c r="A6203" s="371">
        <v>95</v>
      </c>
      <c r="B6203" s="371" t="s">
        <v>110</v>
      </c>
      <c r="C6203" s="371">
        <v>2023</v>
      </c>
      <c r="D6203" s="371" t="s">
        <v>137</v>
      </c>
      <c r="E6203" s="371">
        <v>29</v>
      </c>
    </row>
    <row r="6204" spans="1:5">
      <c r="A6204" s="371">
        <v>97</v>
      </c>
      <c r="B6204" s="371" t="s">
        <v>111</v>
      </c>
      <c r="C6204" s="371">
        <v>2023</v>
      </c>
      <c r="D6204" s="371" t="s">
        <v>137</v>
      </c>
      <c r="E6204" s="371">
        <v>31</v>
      </c>
    </row>
    <row r="6205" spans="1:5">
      <c r="A6205" s="371">
        <v>99</v>
      </c>
      <c r="B6205" s="371" t="s">
        <v>112</v>
      </c>
      <c r="C6205" s="371">
        <v>2023</v>
      </c>
      <c r="D6205" s="371" t="s">
        <v>137</v>
      </c>
      <c r="E6205" s="371">
        <v>30</v>
      </c>
    </row>
    <row r="6206" spans="1:5">
      <c r="A6206" s="371">
        <v>5</v>
      </c>
      <c r="B6206" s="371" t="s">
        <v>79</v>
      </c>
      <c r="C6206" s="371">
        <v>2024</v>
      </c>
      <c r="D6206" s="371" t="s">
        <v>138</v>
      </c>
      <c r="E6206" s="371">
        <v>5</v>
      </c>
    </row>
    <row r="6207" spans="1:5">
      <c r="A6207" s="371">
        <v>8</v>
      </c>
      <c r="B6207" s="371" t="s">
        <v>81</v>
      </c>
      <c r="C6207" s="371">
        <v>2024</v>
      </c>
      <c r="D6207" s="371" t="s">
        <v>138</v>
      </c>
      <c r="E6207" s="371">
        <v>2</v>
      </c>
    </row>
    <row r="6208" spans="1:5">
      <c r="A6208" s="371">
        <v>11</v>
      </c>
      <c r="B6208" s="371" t="s">
        <v>82</v>
      </c>
      <c r="C6208" s="371">
        <v>2024</v>
      </c>
      <c r="D6208" s="371" t="s">
        <v>138</v>
      </c>
      <c r="E6208" s="371">
        <v>1</v>
      </c>
    </row>
    <row r="6209" spans="1:5">
      <c r="A6209" s="371">
        <v>13</v>
      </c>
      <c r="B6209" s="371" t="s">
        <v>83</v>
      </c>
      <c r="C6209" s="371">
        <v>2024</v>
      </c>
      <c r="D6209" s="371" t="s">
        <v>138</v>
      </c>
      <c r="E6209" s="371">
        <v>11</v>
      </c>
    </row>
    <row r="6210" spans="1:5">
      <c r="A6210" s="371">
        <v>15</v>
      </c>
      <c r="B6210" s="371" t="s">
        <v>84</v>
      </c>
      <c r="C6210" s="371">
        <v>2024</v>
      </c>
      <c r="D6210" s="371" t="s">
        <v>138</v>
      </c>
      <c r="E6210" s="371">
        <v>7</v>
      </c>
    </row>
    <row r="6211" spans="1:5">
      <c r="A6211" s="371">
        <v>17</v>
      </c>
      <c r="B6211" s="371" t="s">
        <v>85</v>
      </c>
      <c r="C6211" s="371">
        <v>2024</v>
      </c>
      <c r="D6211" s="371" t="s">
        <v>138</v>
      </c>
      <c r="E6211" s="371">
        <v>9</v>
      </c>
    </row>
    <row r="6212" spans="1:5">
      <c r="A6212" s="371">
        <v>18</v>
      </c>
      <c r="B6212" s="371" t="s">
        <v>86</v>
      </c>
      <c r="C6212" s="371">
        <v>2024</v>
      </c>
      <c r="D6212" s="371" t="s">
        <v>138</v>
      </c>
      <c r="E6212" s="371">
        <v>24</v>
      </c>
    </row>
    <row r="6213" spans="1:5">
      <c r="A6213" s="371">
        <v>19</v>
      </c>
      <c r="B6213" s="371" t="s">
        <v>87</v>
      </c>
      <c r="C6213" s="371">
        <v>2024</v>
      </c>
      <c r="D6213" s="371" t="s">
        <v>138</v>
      </c>
      <c r="E6213" s="371">
        <v>13</v>
      </c>
    </row>
    <row r="6214" spans="1:5">
      <c r="A6214" s="371">
        <v>20</v>
      </c>
      <c r="B6214" s="371" t="s">
        <v>88</v>
      </c>
      <c r="C6214" s="371">
        <v>2024</v>
      </c>
      <c r="D6214" s="371" t="s">
        <v>138</v>
      </c>
      <c r="E6214" s="371">
        <v>20</v>
      </c>
    </row>
    <row r="6215" spans="1:5">
      <c r="A6215" s="371">
        <v>23</v>
      </c>
      <c r="B6215" s="371" t="s">
        <v>89</v>
      </c>
      <c r="C6215" s="371">
        <v>2024</v>
      </c>
      <c r="D6215" s="371" t="s">
        <v>138</v>
      </c>
      <c r="E6215" s="371">
        <v>14</v>
      </c>
    </row>
    <row r="6216" spans="1:5">
      <c r="A6216" s="371">
        <v>25</v>
      </c>
      <c r="B6216" s="371" t="s">
        <v>90</v>
      </c>
      <c r="C6216" s="371">
        <v>2024</v>
      </c>
      <c r="D6216" s="371" t="s">
        <v>138</v>
      </c>
      <c r="E6216" s="371">
        <v>3</v>
      </c>
    </row>
    <row r="6217" spans="1:5">
      <c r="A6217" s="371">
        <v>27</v>
      </c>
      <c r="B6217" s="371" t="s">
        <v>91</v>
      </c>
      <c r="C6217" s="371">
        <v>2024</v>
      </c>
      <c r="D6217" s="371" t="s">
        <v>138</v>
      </c>
      <c r="E6217" s="371">
        <v>26</v>
      </c>
    </row>
    <row r="6218" spans="1:5">
      <c r="A6218" s="371">
        <v>41</v>
      </c>
      <c r="B6218" s="371" t="s">
        <v>92</v>
      </c>
      <c r="C6218" s="371">
        <v>2024</v>
      </c>
      <c r="D6218" s="371" t="s">
        <v>138</v>
      </c>
      <c r="E6218" s="371">
        <v>8</v>
      </c>
    </row>
    <row r="6219" spans="1:5">
      <c r="A6219" s="371">
        <v>44</v>
      </c>
      <c r="B6219" s="371" t="s">
        <v>93</v>
      </c>
      <c r="C6219" s="371">
        <v>2024</v>
      </c>
      <c r="D6219" s="371" t="s">
        <v>138</v>
      </c>
      <c r="E6219" s="371">
        <v>25</v>
      </c>
    </row>
    <row r="6220" spans="1:5">
      <c r="A6220" s="371">
        <v>47</v>
      </c>
      <c r="B6220" s="371" t="s">
        <v>94</v>
      </c>
      <c r="C6220" s="371">
        <v>2024</v>
      </c>
      <c r="D6220" s="371" t="s">
        <v>138</v>
      </c>
      <c r="E6220" s="371">
        <v>16</v>
      </c>
    </row>
    <row r="6221" spans="1:5">
      <c r="A6221" s="371">
        <v>50</v>
      </c>
      <c r="B6221" s="371" t="s">
        <v>95</v>
      </c>
      <c r="C6221" s="371">
        <v>2024</v>
      </c>
      <c r="D6221" s="371" t="s">
        <v>138</v>
      </c>
      <c r="E6221" s="371">
        <v>21</v>
      </c>
    </row>
    <row r="6222" spans="1:5">
      <c r="A6222" s="371">
        <v>52</v>
      </c>
      <c r="B6222" s="371" t="s">
        <v>96</v>
      </c>
      <c r="C6222" s="371">
        <v>2024</v>
      </c>
      <c r="D6222" s="371" t="s">
        <v>138</v>
      </c>
      <c r="E6222" s="371">
        <v>17</v>
      </c>
    </row>
    <row r="6223" spans="1:5">
      <c r="A6223" s="371">
        <v>54</v>
      </c>
      <c r="B6223" s="371" t="s">
        <v>97</v>
      </c>
      <c r="C6223" s="371">
        <v>2024</v>
      </c>
      <c r="D6223" s="371" t="s">
        <v>138</v>
      </c>
      <c r="E6223" s="371">
        <v>18</v>
      </c>
    </row>
    <row r="6224" spans="1:5">
      <c r="A6224" s="371">
        <v>63</v>
      </c>
      <c r="B6224" s="371" t="s">
        <v>98</v>
      </c>
      <c r="C6224" s="371">
        <v>2024</v>
      </c>
      <c r="D6224" s="371" t="s">
        <v>138</v>
      </c>
      <c r="E6224" s="371">
        <v>19</v>
      </c>
    </row>
    <row r="6225" spans="1:5">
      <c r="A6225" s="371">
        <v>66</v>
      </c>
      <c r="B6225" s="371" t="s">
        <v>99</v>
      </c>
      <c r="C6225" s="371">
        <v>2024</v>
      </c>
      <c r="D6225" s="371" t="s">
        <v>138</v>
      </c>
      <c r="E6225" s="371">
        <v>10</v>
      </c>
    </row>
    <row r="6226" spans="1:5">
      <c r="A6226" s="371">
        <v>68</v>
      </c>
      <c r="B6226" s="371" t="s">
        <v>100</v>
      </c>
      <c r="C6226" s="371">
        <v>2024</v>
      </c>
      <c r="D6226" s="371" t="s">
        <v>138</v>
      </c>
      <c r="E6226" s="371">
        <v>6</v>
      </c>
    </row>
    <row r="6227" spans="1:5">
      <c r="A6227" s="371">
        <v>70</v>
      </c>
      <c r="B6227" s="371" t="s">
        <v>101</v>
      </c>
      <c r="C6227" s="371">
        <v>2024</v>
      </c>
      <c r="D6227" s="371" t="s">
        <v>138</v>
      </c>
      <c r="E6227" s="371">
        <v>15</v>
      </c>
    </row>
    <row r="6228" spans="1:5">
      <c r="A6228" s="371">
        <v>73</v>
      </c>
      <c r="B6228" s="371" t="s">
        <v>102</v>
      </c>
      <c r="C6228" s="371">
        <v>2024</v>
      </c>
      <c r="D6228" s="371" t="s">
        <v>138</v>
      </c>
      <c r="E6228" s="371">
        <v>12</v>
      </c>
    </row>
    <row r="6229" spans="1:5">
      <c r="A6229" s="371">
        <v>76</v>
      </c>
      <c r="B6229" s="371" t="s">
        <v>103</v>
      </c>
      <c r="C6229" s="371">
        <v>2024</v>
      </c>
      <c r="D6229" s="371" t="s">
        <v>138</v>
      </c>
      <c r="E6229" s="371">
        <v>4</v>
      </c>
    </row>
    <row r="6230" spans="1:5">
      <c r="A6230" s="371">
        <v>81</v>
      </c>
      <c r="B6230" s="371" t="s">
        <v>104</v>
      </c>
      <c r="C6230" s="371">
        <v>2024</v>
      </c>
      <c r="D6230" s="371" t="s">
        <v>138</v>
      </c>
      <c r="E6230" s="371">
        <v>28</v>
      </c>
    </row>
    <row r="6231" spans="1:5">
      <c r="A6231" s="371">
        <v>85</v>
      </c>
      <c r="B6231" s="371" t="s">
        <v>105</v>
      </c>
      <c r="C6231" s="371">
        <v>2024</v>
      </c>
      <c r="D6231" s="371" t="s">
        <v>138</v>
      </c>
      <c r="E6231" s="371">
        <v>23</v>
      </c>
    </row>
    <row r="6232" spans="1:5">
      <c r="A6232" s="371">
        <v>86</v>
      </c>
      <c r="B6232" s="371" t="s">
        <v>106</v>
      </c>
      <c r="C6232" s="371">
        <v>2024</v>
      </c>
      <c r="D6232" s="371" t="s">
        <v>138</v>
      </c>
      <c r="E6232" s="371">
        <v>27</v>
      </c>
    </row>
    <row r="6233" spans="1:5">
      <c r="A6233" s="371">
        <v>88</v>
      </c>
      <c r="B6233" s="371" t="s">
        <v>107</v>
      </c>
      <c r="C6233" s="371">
        <v>2024</v>
      </c>
      <c r="D6233" s="371" t="s">
        <v>138</v>
      </c>
      <c r="E6233" s="371">
        <v>22</v>
      </c>
    </row>
    <row r="6234" spans="1:5">
      <c r="A6234" s="371">
        <v>91</v>
      </c>
      <c r="B6234" s="371" t="s">
        <v>108</v>
      </c>
      <c r="C6234" s="371">
        <v>2024</v>
      </c>
      <c r="D6234" s="371" t="s">
        <v>138</v>
      </c>
      <c r="E6234" s="371">
        <v>32</v>
      </c>
    </row>
    <row r="6235" spans="1:5">
      <c r="A6235" s="371">
        <v>94</v>
      </c>
      <c r="B6235" s="371" t="s">
        <v>109</v>
      </c>
      <c r="C6235" s="371">
        <v>2024</v>
      </c>
      <c r="D6235" s="371" t="s">
        <v>138</v>
      </c>
      <c r="E6235" s="371">
        <v>30</v>
      </c>
    </row>
    <row r="6236" spans="1:5">
      <c r="A6236" s="371">
        <v>95</v>
      </c>
      <c r="B6236" s="371" t="s">
        <v>110</v>
      </c>
      <c r="C6236" s="371">
        <v>2024</v>
      </c>
      <c r="D6236" s="371" t="s">
        <v>138</v>
      </c>
      <c r="E6236" s="371">
        <v>33</v>
      </c>
    </row>
    <row r="6237" spans="1:5">
      <c r="A6237" s="371">
        <v>97</v>
      </c>
      <c r="B6237" s="371" t="s">
        <v>111</v>
      </c>
      <c r="C6237" s="371">
        <v>2024</v>
      </c>
      <c r="D6237" s="371" t="s">
        <v>138</v>
      </c>
      <c r="E6237" s="371">
        <v>29</v>
      </c>
    </row>
    <row r="6238" spans="1:5">
      <c r="A6238" s="371">
        <v>99</v>
      </c>
      <c r="B6238" s="371" t="s">
        <v>112</v>
      </c>
      <c r="C6238" s="371">
        <v>2024</v>
      </c>
      <c r="D6238" s="371" t="s">
        <v>138</v>
      </c>
      <c r="E6238" s="371">
        <v>31</v>
      </c>
    </row>
    <row r="6239" spans="1:5">
      <c r="A6239" s="371">
        <v>5</v>
      </c>
      <c r="B6239" s="371" t="s">
        <v>79</v>
      </c>
      <c r="C6239" s="371">
        <v>2023</v>
      </c>
      <c r="D6239" s="371" t="s">
        <v>138</v>
      </c>
      <c r="E6239" s="371">
        <v>5</v>
      </c>
    </row>
    <row r="6240" spans="1:5">
      <c r="A6240" s="371">
        <v>8</v>
      </c>
      <c r="B6240" s="371" t="s">
        <v>81</v>
      </c>
      <c r="C6240" s="371">
        <v>2023</v>
      </c>
      <c r="D6240" s="371" t="s">
        <v>138</v>
      </c>
      <c r="E6240" s="371">
        <v>6</v>
      </c>
    </row>
    <row r="6241" spans="1:5">
      <c r="A6241" s="371">
        <v>11</v>
      </c>
      <c r="B6241" s="371" t="s">
        <v>82</v>
      </c>
      <c r="C6241" s="371">
        <v>2023</v>
      </c>
      <c r="D6241" s="371" t="s">
        <v>138</v>
      </c>
      <c r="E6241" s="371">
        <v>1</v>
      </c>
    </row>
    <row r="6242" spans="1:5">
      <c r="A6242" s="371">
        <v>13</v>
      </c>
      <c r="B6242" s="371" t="s">
        <v>83</v>
      </c>
      <c r="C6242" s="371">
        <v>2023</v>
      </c>
      <c r="D6242" s="371" t="s">
        <v>138</v>
      </c>
      <c r="E6242" s="371">
        <v>7</v>
      </c>
    </row>
    <row r="6243" spans="1:5">
      <c r="A6243" s="371">
        <v>15</v>
      </c>
      <c r="B6243" s="371" t="s">
        <v>84</v>
      </c>
      <c r="C6243" s="371">
        <v>2023</v>
      </c>
      <c r="D6243" s="371" t="s">
        <v>138</v>
      </c>
      <c r="E6243" s="371">
        <v>4</v>
      </c>
    </row>
    <row r="6244" spans="1:5">
      <c r="A6244" s="371">
        <v>17</v>
      </c>
      <c r="B6244" s="371" t="s">
        <v>85</v>
      </c>
      <c r="C6244" s="371">
        <v>2023</v>
      </c>
      <c r="D6244" s="371" t="s">
        <v>138</v>
      </c>
      <c r="E6244" s="371">
        <v>16</v>
      </c>
    </row>
    <row r="6245" spans="1:5">
      <c r="A6245" s="371">
        <v>18</v>
      </c>
      <c r="B6245" s="371" t="s">
        <v>86</v>
      </c>
      <c r="C6245" s="371">
        <v>2023</v>
      </c>
      <c r="D6245" s="371" t="s">
        <v>138</v>
      </c>
      <c r="E6245" s="371">
        <v>27</v>
      </c>
    </row>
    <row r="6246" spans="1:5">
      <c r="A6246" s="371">
        <v>19</v>
      </c>
      <c r="B6246" s="371" t="s">
        <v>87</v>
      </c>
      <c r="C6246" s="371">
        <v>2023</v>
      </c>
      <c r="D6246" s="371" t="s">
        <v>138</v>
      </c>
      <c r="E6246" s="371">
        <v>23</v>
      </c>
    </row>
    <row r="6247" spans="1:5">
      <c r="A6247" s="371">
        <v>20</v>
      </c>
      <c r="B6247" s="371" t="s">
        <v>88</v>
      </c>
      <c r="C6247" s="371">
        <v>2023</v>
      </c>
      <c r="D6247" s="371" t="s">
        <v>138</v>
      </c>
      <c r="E6247" s="371">
        <v>20</v>
      </c>
    </row>
    <row r="6248" spans="1:5">
      <c r="A6248" s="371">
        <v>23</v>
      </c>
      <c r="B6248" s="371" t="s">
        <v>89</v>
      </c>
      <c r="C6248" s="371">
        <v>2023</v>
      </c>
      <c r="D6248" s="371" t="s">
        <v>138</v>
      </c>
      <c r="E6248" s="371">
        <v>21</v>
      </c>
    </row>
    <row r="6249" spans="1:5">
      <c r="A6249" s="371">
        <v>25</v>
      </c>
      <c r="B6249" s="371" t="s">
        <v>90</v>
      </c>
      <c r="C6249" s="371">
        <v>2023</v>
      </c>
      <c r="D6249" s="371" t="s">
        <v>138</v>
      </c>
      <c r="E6249" s="371">
        <v>2</v>
      </c>
    </row>
    <row r="6250" spans="1:5">
      <c r="A6250" s="371">
        <v>27</v>
      </c>
      <c r="B6250" s="371" t="s">
        <v>91</v>
      </c>
      <c r="C6250" s="371">
        <v>2023</v>
      </c>
      <c r="D6250" s="371" t="s">
        <v>138</v>
      </c>
      <c r="E6250" s="371">
        <v>26</v>
      </c>
    </row>
    <row r="6251" spans="1:5">
      <c r="A6251" s="371">
        <v>41</v>
      </c>
      <c r="B6251" s="371" t="s">
        <v>92</v>
      </c>
      <c r="C6251" s="371">
        <v>2023</v>
      </c>
      <c r="D6251" s="371" t="s">
        <v>138</v>
      </c>
      <c r="E6251" s="371">
        <v>11</v>
      </c>
    </row>
    <row r="6252" spans="1:5">
      <c r="A6252" s="371">
        <v>44</v>
      </c>
      <c r="B6252" s="371" t="s">
        <v>93</v>
      </c>
      <c r="C6252" s="371">
        <v>2023</v>
      </c>
      <c r="D6252" s="371" t="s">
        <v>138</v>
      </c>
      <c r="E6252" s="371">
        <v>24</v>
      </c>
    </row>
    <row r="6253" spans="1:5">
      <c r="A6253" s="371">
        <v>47</v>
      </c>
      <c r="B6253" s="371" t="s">
        <v>94</v>
      </c>
      <c r="C6253" s="371">
        <v>2023</v>
      </c>
      <c r="D6253" s="371" t="s">
        <v>138</v>
      </c>
      <c r="E6253" s="371">
        <v>18</v>
      </c>
    </row>
    <row r="6254" spans="1:5">
      <c r="A6254" s="371">
        <v>50</v>
      </c>
      <c r="B6254" s="371" t="s">
        <v>95</v>
      </c>
      <c r="C6254" s="371">
        <v>2023</v>
      </c>
      <c r="D6254" s="371" t="s">
        <v>138</v>
      </c>
      <c r="E6254" s="371">
        <v>12</v>
      </c>
    </row>
    <row r="6255" spans="1:5">
      <c r="A6255" s="371">
        <v>52</v>
      </c>
      <c r="B6255" s="371" t="s">
        <v>96</v>
      </c>
      <c r="C6255" s="371">
        <v>2023</v>
      </c>
      <c r="D6255" s="371" t="s">
        <v>138</v>
      </c>
      <c r="E6255" s="371">
        <v>13</v>
      </c>
    </row>
    <row r="6256" spans="1:5">
      <c r="A6256" s="371">
        <v>54</v>
      </c>
      <c r="B6256" s="371" t="s">
        <v>97</v>
      </c>
      <c r="C6256" s="371">
        <v>2023</v>
      </c>
      <c r="D6256" s="371" t="s">
        <v>138</v>
      </c>
      <c r="E6256" s="371">
        <v>17</v>
      </c>
    </row>
    <row r="6257" spans="1:5">
      <c r="A6257" s="371">
        <v>63</v>
      </c>
      <c r="B6257" s="371" t="s">
        <v>98</v>
      </c>
      <c r="C6257" s="371">
        <v>2023</v>
      </c>
      <c r="D6257" s="371" t="s">
        <v>138</v>
      </c>
      <c r="E6257" s="371">
        <v>15</v>
      </c>
    </row>
    <row r="6258" spans="1:5">
      <c r="A6258" s="371">
        <v>66</v>
      </c>
      <c r="B6258" s="371" t="s">
        <v>99</v>
      </c>
      <c r="C6258" s="371">
        <v>2023</v>
      </c>
      <c r="D6258" s="371" t="s">
        <v>138</v>
      </c>
      <c r="E6258" s="371">
        <v>9</v>
      </c>
    </row>
    <row r="6259" spans="1:5">
      <c r="A6259" s="371">
        <v>68</v>
      </c>
      <c r="B6259" s="371" t="s">
        <v>100</v>
      </c>
      <c r="C6259" s="371">
        <v>2023</v>
      </c>
      <c r="D6259" s="371" t="s">
        <v>138</v>
      </c>
      <c r="E6259" s="371">
        <v>8</v>
      </c>
    </row>
    <row r="6260" spans="1:5">
      <c r="A6260" s="371">
        <v>70</v>
      </c>
      <c r="B6260" s="371" t="s">
        <v>101</v>
      </c>
      <c r="C6260" s="371">
        <v>2023</v>
      </c>
      <c r="D6260" s="371" t="s">
        <v>138</v>
      </c>
      <c r="E6260" s="371">
        <v>22</v>
      </c>
    </row>
    <row r="6261" spans="1:5">
      <c r="A6261" s="371">
        <v>73</v>
      </c>
      <c r="B6261" s="371" t="s">
        <v>102</v>
      </c>
      <c r="C6261" s="371">
        <v>2023</v>
      </c>
      <c r="D6261" s="371" t="s">
        <v>138</v>
      </c>
      <c r="E6261" s="371">
        <v>10</v>
      </c>
    </row>
    <row r="6262" spans="1:5">
      <c r="A6262" s="371">
        <v>76</v>
      </c>
      <c r="B6262" s="371" t="s">
        <v>103</v>
      </c>
      <c r="C6262" s="371">
        <v>2023</v>
      </c>
      <c r="D6262" s="371" t="s">
        <v>138</v>
      </c>
      <c r="E6262" s="371">
        <v>3</v>
      </c>
    </row>
    <row r="6263" spans="1:5">
      <c r="A6263" s="371">
        <v>81</v>
      </c>
      <c r="B6263" s="371" t="s">
        <v>104</v>
      </c>
      <c r="C6263" s="371">
        <v>2023</v>
      </c>
      <c r="D6263" s="371" t="s">
        <v>138</v>
      </c>
      <c r="E6263" s="371">
        <v>25</v>
      </c>
    </row>
    <row r="6264" spans="1:5">
      <c r="A6264" s="371">
        <v>85</v>
      </c>
      <c r="B6264" s="371" t="s">
        <v>105</v>
      </c>
      <c r="C6264" s="371">
        <v>2023</v>
      </c>
      <c r="D6264" s="371" t="s">
        <v>138</v>
      </c>
      <c r="E6264" s="371">
        <v>19</v>
      </c>
    </row>
    <row r="6265" spans="1:5">
      <c r="A6265" s="371">
        <v>86</v>
      </c>
      <c r="B6265" s="371" t="s">
        <v>106</v>
      </c>
      <c r="C6265" s="371">
        <v>2023</v>
      </c>
      <c r="D6265" s="371" t="s">
        <v>138</v>
      </c>
      <c r="E6265" s="371">
        <v>28</v>
      </c>
    </row>
    <row r="6266" spans="1:5">
      <c r="A6266" s="371">
        <v>88</v>
      </c>
      <c r="B6266" s="371" t="s">
        <v>107</v>
      </c>
      <c r="C6266" s="371">
        <v>2023</v>
      </c>
      <c r="D6266" s="371" t="s">
        <v>138</v>
      </c>
      <c r="E6266" s="371">
        <v>14</v>
      </c>
    </row>
    <row r="6267" spans="1:5">
      <c r="A6267" s="371">
        <v>91</v>
      </c>
      <c r="B6267" s="371" t="s">
        <v>108</v>
      </c>
      <c r="C6267" s="371">
        <v>2023</v>
      </c>
      <c r="D6267" s="371" t="s">
        <v>138</v>
      </c>
      <c r="E6267" s="371">
        <v>31</v>
      </c>
    </row>
    <row r="6268" spans="1:5">
      <c r="A6268" s="371">
        <v>94</v>
      </c>
      <c r="B6268" s="371" t="s">
        <v>109</v>
      </c>
      <c r="C6268" s="371">
        <v>2023</v>
      </c>
      <c r="D6268" s="371" t="s">
        <v>138</v>
      </c>
      <c r="E6268" s="371">
        <v>33</v>
      </c>
    </row>
    <row r="6269" spans="1:5">
      <c r="A6269" s="371">
        <v>95</v>
      </c>
      <c r="B6269" s="371" t="s">
        <v>110</v>
      </c>
      <c r="C6269" s="371">
        <v>2023</v>
      </c>
      <c r="D6269" s="371" t="s">
        <v>138</v>
      </c>
      <c r="E6269" s="371">
        <v>29</v>
      </c>
    </row>
    <row r="6270" spans="1:5">
      <c r="A6270" s="371">
        <v>97</v>
      </c>
      <c r="B6270" s="371" t="s">
        <v>111</v>
      </c>
      <c r="C6270" s="371">
        <v>2023</v>
      </c>
      <c r="D6270" s="371" t="s">
        <v>138</v>
      </c>
      <c r="E6270" s="371">
        <v>32</v>
      </c>
    </row>
    <row r="6271" spans="1:5">
      <c r="A6271" s="371">
        <v>99</v>
      </c>
      <c r="B6271" s="371" t="s">
        <v>112</v>
      </c>
      <c r="C6271" s="371">
        <v>2023</v>
      </c>
      <c r="D6271" s="371" t="s">
        <v>138</v>
      </c>
      <c r="E6271" s="371">
        <v>30</v>
      </c>
    </row>
  </sheetData>
  <sheetProtection algorithmName="SHA-512" hashValue="zKJ8vi3T10m69p83bV+HUEO99nyy1+jVTgcrV+tSs8wnlCMPvNXTplJnjCS2oA+j5d/fTlzlu6xCfh42mh9Bbw==" saltValue="N/ToM18sbGEefJQK+/2d2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62AD-778D-4EA7-B935-C3BB8F163071}">
  <dimension ref="A1:E4621"/>
  <sheetViews>
    <sheetView workbookViewId="0"/>
  </sheetViews>
  <sheetFormatPr baseColWidth="10" defaultColWidth="11.5703125" defaultRowHeight="15"/>
  <cols>
    <col min="1" max="1" width="11.7109375" bestFit="1" customWidth="1"/>
    <col min="3" max="3" width="7" bestFit="1" customWidth="1"/>
  </cols>
  <sheetData>
    <row r="1" spans="1:5">
      <c r="A1" s="371" t="s">
        <v>114</v>
      </c>
      <c r="B1" s="371" t="s">
        <v>0</v>
      </c>
      <c r="C1" s="371" t="s">
        <v>1</v>
      </c>
      <c r="D1" s="371" t="s">
        <v>239</v>
      </c>
      <c r="E1" s="371" t="s">
        <v>242</v>
      </c>
    </row>
    <row r="2" spans="1:5">
      <c r="A2" s="371">
        <v>5</v>
      </c>
      <c r="B2" s="371" t="s">
        <v>79</v>
      </c>
      <c r="C2" s="371">
        <v>2024</v>
      </c>
      <c r="D2" s="371" t="s">
        <v>24</v>
      </c>
      <c r="E2" s="371" t="s">
        <v>243</v>
      </c>
    </row>
    <row r="3" spans="1:5">
      <c r="A3" s="371">
        <v>8</v>
      </c>
      <c r="B3" s="371" t="s">
        <v>81</v>
      </c>
      <c r="C3" s="371">
        <v>2024</v>
      </c>
      <c r="D3" s="371" t="s">
        <v>24</v>
      </c>
      <c r="E3" s="371" t="s">
        <v>243</v>
      </c>
    </row>
    <row r="4" spans="1:5">
      <c r="A4" s="371">
        <v>11</v>
      </c>
      <c r="B4" s="371" t="s">
        <v>82</v>
      </c>
      <c r="C4" s="371">
        <v>2024</v>
      </c>
      <c r="D4" s="371" t="s">
        <v>24</v>
      </c>
      <c r="E4" s="371" t="s">
        <v>244</v>
      </c>
    </row>
    <row r="5" spans="1:5">
      <c r="A5" s="371">
        <v>13</v>
      </c>
      <c r="B5" s="371" t="s">
        <v>83</v>
      </c>
      <c r="C5" s="371">
        <v>2024</v>
      </c>
      <c r="D5" s="371" t="s">
        <v>24</v>
      </c>
      <c r="E5" s="371" t="s">
        <v>243</v>
      </c>
    </row>
    <row r="6" spans="1:5">
      <c r="A6" s="371">
        <v>15</v>
      </c>
      <c r="B6" s="371" t="s">
        <v>84</v>
      </c>
      <c r="C6" s="371">
        <v>2024</v>
      </c>
      <c r="D6" s="371" t="s">
        <v>24</v>
      </c>
      <c r="E6" s="371" t="s">
        <v>243</v>
      </c>
    </row>
    <row r="7" spans="1:5">
      <c r="A7" s="371">
        <v>17</v>
      </c>
      <c r="B7" s="371" t="s">
        <v>85</v>
      </c>
      <c r="C7" s="371">
        <v>2024</v>
      </c>
      <c r="D7" s="371" t="s">
        <v>24</v>
      </c>
      <c r="E7" s="371" t="s">
        <v>244</v>
      </c>
    </row>
    <row r="8" spans="1:5">
      <c r="A8" s="371">
        <v>18</v>
      </c>
      <c r="B8" s="371" t="s">
        <v>86</v>
      </c>
      <c r="C8" s="371">
        <v>2024</v>
      </c>
      <c r="D8" s="371" t="s">
        <v>24</v>
      </c>
      <c r="E8" s="371" t="s">
        <v>244</v>
      </c>
    </row>
    <row r="9" spans="1:5">
      <c r="A9" s="371">
        <v>19</v>
      </c>
      <c r="B9" s="371" t="s">
        <v>87</v>
      </c>
      <c r="C9" s="371">
        <v>2024</v>
      </c>
      <c r="D9" s="371" t="s">
        <v>24</v>
      </c>
      <c r="E9" s="371" t="s">
        <v>243</v>
      </c>
    </row>
    <row r="10" spans="1:5">
      <c r="A10" s="371">
        <v>20</v>
      </c>
      <c r="B10" s="371" t="s">
        <v>88</v>
      </c>
      <c r="C10" s="371">
        <v>2024</v>
      </c>
      <c r="D10" s="371" t="s">
        <v>24</v>
      </c>
      <c r="E10" s="371" t="s">
        <v>244</v>
      </c>
    </row>
    <row r="11" spans="1:5">
      <c r="A11" s="371">
        <v>23</v>
      </c>
      <c r="B11" s="371" t="s">
        <v>89</v>
      </c>
      <c r="C11" s="371">
        <v>2024</v>
      </c>
      <c r="D11" s="371" t="s">
        <v>24</v>
      </c>
      <c r="E11" s="371" t="s">
        <v>243</v>
      </c>
    </row>
    <row r="12" spans="1:5">
      <c r="A12" s="371">
        <v>25</v>
      </c>
      <c r="B12" s="371" t="s">
        <v>90</v>
      </c>
      <c r="C12" s="371">
        <v>2024</v>
      </c>
      <c r="D12" s="371" t="s">
        <v>24</v>
      </c>
      <c r="E12" s="371" t="s">
        <v>243</v>
      </c>
    </row>
    <row r="13" spans="1:5">
      <c r="A13" s="371">
        <v>27</v>
      </c>
      <c r="B13" s="371" t="s">
        <v>91</v>
      </c>
      <c r="C13" s="371">
        <v>2024</v>
      </c>
      <c r="D13" s="371" t="s">
        <v>24</v>
      </c>
      <c r="E13" s="371" t="s">
        <v>244</v>
      </c>
    </row>
    <row r="14" spans="1:5">
      <c r="A14" s="371">
        <v>41</v>
      </c>
      <c r="B14" s="371" t="s">
        <v>92</v>
      </c>
      <c r="C14" s="371">
        <v>2024</v>
      </c>
      <c r="D14" s="371" t="s">
        <v>24</v>
      </c>
      <c r="E14" s="371" t="s">
        <v>243</v>
      </c>
    </row>
    <row r="15" spans="1:5">
      <c r="A15" s="371">
        <v>44</v>
      </c>
      <c r="B15" s="371" t="s">
        <v>93</v>
      </c>
      <c r="C15" s="371">
        <v>2024</v>
      </c>
      <c r="D15" s="371" t="s">
        <v>24</v>
      </c>
      <c r="E15" s="371" t="s">
        <v>244</v>
      </c>
    </row>
    <row r="16" spans="1:5">
      <c r="A16" s="371">
        <v>47</v>
      </c>
      <c r="B16" s="371" t="s">
        <v>94</v>
      </c>
      <c r="C16" s="371">
        <v>2024</v>
      </c>
      <c r="D16" s="371" t="s">
        <v>24</v>
      </c>
      <c r="E16" s="371" t="s">
        <v>244</v>
      </c>
    </row>
    <row r="17" spans="1:5">
      <c r="A17" s="371">
        <v>50</v>
      </c>
      <c r="B17" s="371" t="s">
        <v>95</v>
      </c>
      <c r="C17" s="371">
        <v>2024</v>
      </c>
      <c r="D17" s="371" t="s">
        <v>24</v>
      </c>
      <c r="E17" s="371" t="s">
        <v>243</v>
      </c>
    </row>
    <row r="18" spans="1:5">
      <c r="A18" s="371">
        <v>52</v>
      </c>
      <c r="B18" s="371" t="s">
        <v>96</v>
      </c>
      <c r="C18" s="371">
        <v>2024</v>
      </c>
      <c r="D18" s="371" t="s">
        <v>24</v>
      </c>
      <c r="E18" s="371" t="s">
        <v>243</v>
      </c>
    </row>
    <row r="19" spans="1:5">
      <c r="A19" s="371">
        <v>54</v>
      </c>
      <c r="B19" s="371" t="s">
        <v>97</v>
      </c>
      <c r="C19" s="371">
        <v>2024</v>
      </c>
      <c r="D19" s="371" t="s">
        <v>24</v>
      </c>
      <c r="E19" s="371" t="s">
        <v>243</v>
      </c>
    </row>
    <row r="20" spans="1:5">
      <c r="A20" s="371">
        <v>63</v>
      </c>
      <c r="B20" s="371" t="s">
        <v>98</v>
      </c>
      <c r="C20" s="371">
        <v>2024</v>
      </c>
      <c r="D20" s="371" t="s">
        <v>24</v>
      </c>
      <c r="E20" s="371" t="s">
        <v>244</v>
      </c>
    </row>
    <row r="21" spans="1:5">
      <c r="A21" s="371">
        <v>66</v>
      </c>
      <c r="B21" s="371" t="s">
        <v>99</v>
      </c>
      <c r="C21" s="371">
        <v>2024</v>
      </c>
      <c r="D21" s="371" t="s">
        <v>24</v>
      </c>
      <c r="E21" s="371" t="s">
        <v>244</v>
      </c>
    </row>
    <row r="22" spans="1:5">
      <c r="A22" s="371">
        <v>68</v>
      </c>
      <c r="B22" s="371" t="s">
        <v>100</v>
      </c>
      <c r="C22" s="371">
        <v>2024</v>
      </c>
      <c r="D22" s="371" t="s">
        <v>24</v>
      </c>
      <c r="E22" s="371" t="s">
        <v>243</v>
      </c>
    </row>
    <row r="23" spans="1:5">
      <c r="A23" s="371">
        <v>70</v>
      </c>
      <c r="B23" s="371" t="s">
        <v>101</v>
      </c>
      <c r="C23" s="371">
        <v>2024</v>
      </c>
      <c r="D23" s="371" t="s">
        <v>24</v>
      </c>
      <c r="E23" s="371" t="s">
        <v>243</v>
      </c>
    </row>
    <row r="24" spans="1:5">
      <c r="A24" s="371">
        <v>73</v>
      </c>
      <c r="B24" s="371" t="s">
        <v>102</v>
      </c>
      <c r="C24" s="371">
        <v>2024</v>
      </c>
      <c r="D24" s="371" t="s">
        <v>24</v>
      </c>
      <c r="E24" s="371" t="s">
        <v>243</v>
      </c>
    </row>
    <row r="25" spans="1:5">
      <c r="A25" s="371">
        <v>76</v>
      </c>
      <c r="B25" s="371" t="s">
        <v>103</v>
      </c>
      <c r="C25" s="371">
        <v>2024</v>
      </c>
      <c r="D25" s="371" t="s">
        <v>24</v>
      </c>
      <c r="E25" s="371" t="s">
        <v>243</v>
      </c>
    </row>
    <row r="26" spans="1:5">
      <c r="A26" s="371">
        <v>81</v>
      </c>
      <c r="B26" s="371" t="s">
        <v>104</v>
      </c>
      <c r="C26" s="371">
        <v>2024</v>
      </c>
      <c r="D26" s="371" t="s">
        <v>24</v>
      </c>
      <c r="E26" s="371" t="s">
        <v>244</v>
      </c>
    </row>
    <row r="27" spans="1:5">
      <c r="A27" s="371">
        <v>85</v>
      </c>
      <c r="B27" s="371" t="s">
        <v>105</v>
      </c>
      <c r="C27" s="371">
        <v>2024</v>
      </c>
      <c r="D27" s="371" t="s">
        <v>24</v>
      </c>
      <c r="E27" s="371" t="s">
        <v>244</v>
      </c>
    </row>
    <row r="28" spans="1:5">
      <c r="A28" s="371">
        <v>86</v>
      </c>
      <c r="B28" s="371" t="s">
        <v>106</v>
      </c>
      <c r="C28" s="371">
        <v>2024</v>
      </c>
      <c r="D28" s="371" t="s">
        <v>24</v>
      </c>
      <c r="E28" s="371" t="s">
        <v>243</v>
      </c>
    </row>
    <row r="29" spans="1:5">
      <c r="A29" s="371">
        <v>88</v>
      </c>
      <c r="B29" s="371" t="s">
        <v>107</v>
      </c>
      <c r="C29" s="371">
        <v>2024</v>
      </c>
      <c r="D29" s="371" t="s">
        <v>24</v>
      </c>
      <c r="E29" s="371" t="s">
        <v>243</v>
      </c>
    </row>
    <row r="30" spans="1:5">
      <c r="A30" s="371">
        <v>91</v>
      </c>
      <c r="B30" s="371" t="s">
        <v>108</v>
      </c>
      <c r="C30" s="371">
        <v>2024</v>
      </c>
      <c r="D30" s="371" t="s">
        <v>24</v>
      </c>
      <c r="E30" s="371" t="s">
        <v>243</v>
      </c>
    </row>
    <row r="31" spans="1:5">
      <c r="A31" s="371">
        <v>94</v>
      </c>
      <c r="B31" s="371" t="s">
        <v>109</v>
      </c>
      <c r="C31" s="371">
        <v>2024</v>
      </c>
      <c r="D31" s="371" t="s">
        <v>24</v>
      </c>
      <c r="E31" s="371" t="s">
        <v>243</v>
      </c>
    </row>
    <row r="32" spans="1:5">
      <c r="A32" s="371">
        <v>95</v>
      </c>
      <c r="B32" s="371" t="s">
        <v>110</v>
      </c>
      <c r="C32" s="371">
        <v>2024</v>
      </c>
      <c r="D32" s="371" t="s">
        <v>24</v>
      </c>
      <c r="E32" s="371" t="s">
        <v>244</v>
      </c>
    </row>
    <row r="33" spans="1:5">
      <c r="A33" s="371">
        <v>97</v>
      </c>
      <c r="B33" s="371" t="s">
        <v>111</v>
      </c>
      <c r="C33" s="371">
        <v>2024</v>
      </c>
      <c r="D33" s="371" t="s">
        <v>24</v>
      </c>
      <c r="E33" s="371" t="s">
        <v>243</v>
      </c>
    </row>
    <row r="34" spans="1:5">
      <c r="A34" s="371">
        <v>99</v>
      </c>
      <c r="B34" s="371" t="s">
        <v>112</v>
      </c>
      <c r="C34" s="371">
        <v>2024</v>
      </c>
      <c r="D34" s="371" t="s">
        <v>24</v>
      </c>
      <c r="E34" s="371" t="s">
        <v>243</v>
      </c>
    </row>
    <row r="35" spans="1:5">
      <c r="A35" s="371">
        <v>5</v>
      </c>
      <c r="B35" s="371" t="s">
        <v>79</v>
      </c>
      <c r="C35" s="371">
        <v>2023</v>
      </c>
      <c r="D35" s="371" t="s">
        <v>24</v>
      </c>
      <c r="E35" s="371" t="s">
        <v>244</v>
      </c>
    </row>
    <row r="36" spans="1:5">
      <c r="A36" s="371">
        <v>8</v>
      </c>
      <c r="B36" s="371" t="s">
        <v>81</v>
      </c>
      <c r="C36" s="371">
        <v>2023</v>
      </c>
      <c r="D36" s="371" t="s">
        <v>24</v>
      </c>
      <c r="E36" s="371" t="s">
        <v>244</v>
      </c>
    </row>
    <row r="37" spans="1:5">
      <c r="A37" s="371">
        <v>11</v>
      </c>
      <c r="B37" s="371" t="s">
        <v>82</v>
      </c>
      <c r="C37" s="371">
        <v>2023</v>
      </c>
      <c r="D37" s="371" t="s">
        <v>24</v>
      </c>
      <c r="E37" s="371" t="s">
        <v>244</v>
      </c>
    </row>
    <row r="38" spans="1:5">
      <c r="A38" s="371">
        <v>13</v>
      </c>
      <c r="B38" s="371" t="s">
        <v>83</v>
      </c>
      <c r="C38" s="371">
        <v>2023</v>
      </c>
      <c r="D38" s="371" t="s">
        <v>24</v>
      </c>
      <c r="E38" s="371" t="s">
        <v>243</v>
      </c>
    </row>
    <row r="39" spans="1:5">
      <c r="A39" s="371">
        <v>15</v>
      </c>
      <c r="B39" s="371" t="s">
        <v>84</v>
      </c>
      <c r="C39" s="371">
        <v>2023</v>
      </c>
      <c r="D39" s="371" t="s">
        <v>24</v>
      </c>
      <c r="E39" s="371" t="s">
        <v>243</v>
      </c>
    </row>
    <row r="40" spans="1:5">
      <c r="A40" s="371">
        <v>17</v>
      </c>
      <c r="B40" s="371" t="s">
        <v>85</v>
      </c>
      <c r="C40" s="371">
        <v>2023</v>
      </c>
      <c r="D40" s="371" t="s">
        <v>24</v>
      </c>
      <c r="E40" s="371" t="s">
        <v>244</v>
      </c>
    </row>
    <row r="41" spans="1:5">
      <c r="A41" s="371">
        <v>18</v>
      </c>
      <c r="B41" s="371" t="s">
        <v>86</v>
      </c>
      <c r="C41" s="371">
        <v>2023</v>
      </c>
      <c r="D41" s="371" t="s">
        <v>24</v>
      </c>
      <c r="E41" s="371" t="s">
        <v>243</v>
      </c>
    </row>
    <row r="42" spans="1:5">
      <c r="A42" s="371">
        <v>19</v>
      </c>
      <c r="B42" s="371" t="s">
        <v>87</v>
      </c>
      <c r="C42" s="371">
        <v>2023</v>
      </c>
      <c r="D42" s="371" t="s">
        <v>24</v>
      </c>
      <c r="E42" s="371" t="s">
        <v>243</v>
      </c>
    </row>
    <row r="43" spans="1:5">
      <c r="A43" s="371">
        <v>20</v>
      </c>
      <c r="B43" s="371" t="s">
        <v>88</v>
      </c>
      <c r="C43" s="371">
        <v>2023</v>
      </c>
      <c r="D43" s="371" t="s">
        <v>24</v>
      </c>
      <c r="E43" s="371" t="s">
        <v>243</v>
      </c>
    </row>
    <row r="44" spans="1:5">
      <c r="A44" s="371">
        <v>23</v>
      </c>
      <c r="B44" s="371" t="s">
        <v>89</v>
      </c>
      <c r="C44" s="371">
        <v>2023</v>
      </c>
      <c r="D44" s="371" t="s">
        <v>24</v>
      </c>
      <c r="E44" s="371" t="s">
        <v>243</v>
      </c>
    </row>
    <row r="45" spans="1:5">
      <c r="A45" s="371">
        <v>25</v>
      </c>
      <c r="B45" s="371" t="s">
        <v>90</v>
      </c>
      <c r="C45" s="371">
        <v>2023</v>
      </c>
      <c r="D45" s="371" t="s">
        <v>24</v>
      </c>
      <c r="E45" s="371" t="s">
        <v>243</v>
      </c>
    </row>
    <row r="46" spans="1:5">
      <c r="A46" s="371">
        <v>27</v>
      </c>
      <c r="B46" s="371" t="s">
        <v>91</v>
      </c>
      <c r="C46" s="371">
        <v>2023</v>
      </c>
      <c r="D46" s="371" t="s">
        <v>24</v>
      </c>
      <c r="E46" s="371" t="s">
        <v>244</v>
      </c>
    </row>
    <row r="47" spans="1:5">
      <c r="A47" s="371">
        <v>41</v>
      </c>
      <c r="B47" s="371" t="s">
        <v>92</v>
      </c>
      <c r="C47" s="371">
        <v>2023</v>
      </c>
      <c r="D47" s="371" t="s">
        <v>24</v>
      </c>
      <c r="E47" s="371" t="s">
        <v>243</v>
      </c>
    </row>
    <row r="48" spans="1:5">
      <c r="A48" s="371">
        <v>44</v>
      </c>
      <c r="B48" s="371" t="s">
        <v>93</v>
      </c>
      <c r="C48" s="371">
        <v>2023</v>
      </c>
      <c r="D48" s="371" t="s">
        <v>24</v>
      </c>
      <c r="E48" s="371" t="s">
        <v>244</v>
      </c>
    </row>
    <row r="49" spans="1:5">
      <c r="A49" s="371">
        <v>47</v>
      </c>
      <c r="B49" s="371" t="s">
        <v>94</v>
      </c>
      <c r="C49" s="371">
        <v>2023</v>
      </c>
      <c r="D49" s="371" t="s">
        <v>24</v>
      </c>
      <c r="E49" s="371" t="s">
        <v>243</v>
      </c>
    </row>
    <row r="50" spans="1:5">
      <c r="A50" s="371">
        <v>50</v>
      </c>
      <c r="B50" s="371" t="s">
        <v>95</v>
      </c>
      <c r="C50" s="371">
        <v>2023</v>
      </c>
      <c r="D50" s="371" t="s">
        <v>24</v>
      </c>
      <c r="E50" s="371" t="s">
        <v>244</v>
      </c>
    </row>
    <row r="51" spans="1:5">
      <c r="A51" s="371">
        <v>52</v>
      </c>
      <c r="B51" s="371" t="s">
        <v>96</v>
      </c>
      <c r="C51" s="371">
        <v>2023</v>
      </c>
      <c r="D51" s="371" t="s">
        <v>24</v>
      </c>
      <c r="E51" s="371" t="s">
        <v>243</v>
      </c>
    </row>
    <row r="52" spans="1:5">
      <c r="A52" s="371">
        <v>54</v>
      </c>
      <c r="B52" s="371" t="s">
        <v>97</v>
      </c>
      <c r="C52" s="371">
        <v>2023</v>
      </c>
      <c r="D52" s="371" t="s">
        <v>24</v>
      </c>
      <c r="E52" s="371" t="s">
        <v>243</v>
      </c>
    </row>
    <row r="53" spans="1:5">
      <c r="A53" s="371">
        <v>63</v>
      </c>
      <c r="B53" s="371" t="s">
        <v>98</v>
      </c>
      <c r="C53" s="371">
        <v>2023</v>
      </c>
      <c r="D53" s="371" t="s">
        <v>24</v>
      </c>
      <c r="E53" s="371" t="s">
        <v>243</v>
      </c>
    </row>
    <row r="54" spans="1:5">
      <c r="A54" s="371">
        <v>66</v>
      </c>
      <c r="B54" s="371" t="s">
        <v>99</v>
      </c>
      <c r="C54" s="371">
        <v>2023</v>
      </c>
      <c r="D54" s="371" t="s">
        <v>24</v>
      </c>
      <c r="E54" s="371" t="s">
        <v>244</v>
      </c>
    </row>
    <row r="55" spans="1:5">
      <c r="A55" s="371">
        <v>68</v>
      </c>
      <c r="B55" s="371" t="s">
        <v>100</v>
      </c>
      <c r="C55" s="371">
        <v>2023</v>
      </c>
      <c r="D55" s="371" t="s">
        <v>24</v>
      </c>
      <c r="E55" s="371" t="s">
        <v>243</v>
      </c>
    </row>
    <row r="56" spans="1:5">
      <c r="A56" s="371">
        <v>70</v>
      </c>
      <c r="B56" s="371" t="s">
        <v>101</v>
      </c>
      <c r="C56" s="371">
        <v>2023</v>
      </c>
      <c r="D56" s="371" t="s">
        <v>24</v>
      </c>
      <c r="E56" s="371" t="s">
        <v>243</v>
      </c>
    </row>
    <row r="57" spans="1:5">
      <c r="A57" s="371">
        <v>73</v>
      </c>
      <c r="B57" s="371" t="s">
        <v>102</v>
      </c>
      <c r="C57" s="371">
        <v>2023</v>
      </c>
      <c r="D57" s="371" t="s">
        <v>24</v>
      </c>
      <c r="E57" s="371" t="s">
        <v>243</v>
      </c>
    </row>
    <row r="58" spans="1:5">
      <c r="A58" s="371">
        <v>76</v>
      </c>
      <c r="B58" s="371" t="s">
        <v>103</v>
      </c>
      <c r="C58" s="371">
        <v>2023</v>
      </c>
      <c r="D58" s="371" t="s">
        <v>24</v>
      </c>
      <c r="E58" s="371" t="s">
        <v>244</v>
      </c>
    </row>
    <row r="59" spans="1:5">
      <c r="A59" s="371">
        <v>81</v>
      </c>
      <c r="B59" s="371" t="s">
        <v>104</v>
      </c>
      <c r="C59" s="371">
        <v>2023</v>
      </c>
      <c r="D59" s="371" t="s">
        <v>24</v>
      </c>
      <c r="E59" s="371" t="s">
        <v>244</v>
      </c>
    </row>
    <row r="60" spans="1:5">
      <c r="A60" s="371">
        <v>85</v>
      </c>
      <c r="B60" s="371" t="s">
        <v>105</v>
      </c>
      <c r="C60" s="371">
        <v>2023</v>
      </c>
      <c r="D60" s="371" t="s">
        <v>24</v>
      </c>
      <c r="E60" s="371" t="s">
        <v>244</v>
      </c>
    </row>
    <row r="61" spans="1:5">
      <c r="A61" s="371">
        <v>86</v>
      </c>
      <c r="B61" s="371" t="s">
        <v>106</v>
      </c>
      <c r="C61" s="371">
        <v>2023</v>
      </c>
      <c r="D61" s="371" t="s">
        <v>24</v>
      </c>
      <c r="E61" s="371" t="s">
        <v>244</v>
      </c>
    </row>
    <row r="62" spans="1:5">
      <c r="A62" s="371">
        <v>88</v>
      </c>
      <c r="B62" s="371" t="s">
        <v>107</v>
      </c>
      <c r="C62" s="371">
        <v>2023</v>
      </c>
      <c r="D62" s="371" t="s">
        <v>24</v>
      </c>
      <c r="E62" s="371" t="s">
        <v>243</v>
      </c>
    </row>
    <row r="63" spans="1:5">
      <c r="A63" s="371">
        <v>91</v>
      </c>
      <c r="B63" s="371" t="s">
        <v>108</v>
      </c>
      <c r="C63" s="371">
        <v>2023</v>
      </c>
      <c r="D63" s="371" t="s">
        <v>24</v>
      </c>
      <c r="E63" s="371" t="s">
        <v>243</v>
      </c>
    </row>
    <row r="64" spans="1:5">
      <c r="A64" s="371">
        <v>94</v>
      </c>
      <c r="B64" s="371" t="s">
        <v>109</v>
      </c>
      <c r="C64" s="371">
        <v>2023</v>
      </c>
      <c r="D64" s="371" t="s">
        <v>24</v>
      </c>
      <c r="E64" s="371" t="s">
        <v>243</v>
      </c>
    </row>
    <row r="65" spans="1:5">
      <c r="A65" s="371">
        <v>95</v>
      </c>
      <c r="B65" s="371" t="s">
        <v>110</v>
      </c>
      <c r="C65" s="371">
        <v>2023</v>
      </c>
      <c r="D65" s="371" t="s">
        <v>24</v>
      </c>
      <c r="E65" s="371" t="s">
        <v>244</v>
      </c>
    </row>
    <row r="66" spans="1:5">
      <c r="A66" s="371">
        <v>97</v>
      </c>
      <c r="B66" s="371" t="s">
        <v>111</v>
      </c>
      <c r="C66" s="371">
        <v>2023</v>
      </c>
      <c r="D66" s="371" t="s">
        <v>24</v>
      </c>
      <c r="E66" s="371" t="s">
        <v>243</v>
      </c>
    </row>
    <row r="67" spans="1:5">
      <c r="A67" s="371">
        <v>99</v>
      </c>
      <c r="B67" s="371" t="s">
        <v>112</v>
      </c>
      <c r="C67" s="371">
        <v>2023</v>
      </c>
      <c r="D67" s="371" t="s">
        <v>24</v>
      </c>
      <c r="E67" s="371" t="s">
        <v>244</v>
      </c>
    </row>
    <row r="68" spans="1:5">
      <c r="A68" s="371">
        <v>5</v>
      </c>
      <c r="B68" s="371" t="s">
        <v>79</v>
      </c>
      <c r="C68" s="371">
        <v>2024</v>
      </c>
      <c r="D68" s="371" t="s">
        <v>25</v>
      </c>
      <c r="E68" s="371" t="s">
        <v>243</v>
      </c>
    </row>
    <row r="69" spans="1:5">
      <c r="A69" s="371">
        <v>8</v>
      </c>
      <c r="B69" s="371" t="s">
        <v>81</v>
      </c>
      <c r="C69" s="371">
        <v>2024</v>
      </c>
      <c r="D69" s="371" t="s">
        <v>25</v>
      </c>
      <c r="E69" s="371" t="s">
        <v>243</v>
      </c>
    </row>
    <row r="70" spans="1:5">
      <c r="A70" s="371">
        <v>11</v>
      </c>
      <c r="B70" s="371" t="s">
        <v>82</v>
      </c>
      <c r="C70" s="371">
        <v>2024</v>
      </c>
      <c r="D70" s="371" t="s">
        <v>25</v>
      </c>
      <c r="E70" s="371" t="s">
        <v>244</v>
      </c>
    </row>
    <row r="71" spans="1:5">
      <c r="A71" s="371">
        <v>13</v>
      </c>
      <c r="B71" s="371" t="s">
        <v>83</v>
      </c>
      <c r="C71" s="371">
        <v>2024</v>
      </c>
      <c r="D71" s="371" t="s">
        <v>25</v>
      </c>
      <c r="E71" s="371" t="s">
        <v>243</v>
      </c>
    </row>
    <row r="72" spans="1:5">
      <c r="A72" s="371">
        <v>15</v>
      </c>
      <c r="B72" s="371" t="s">
        <v>84</v>
      </c>
      <c r="C72" s="371">
        <v>2024</v>
      </c>
      <c r="D72" s="371" t="s">
        <v>25</v>
      </c>
      <c r="E72" s="371" t="s">
        <v>243</v>
      </c>
    </row>
    <row r="73" spans="1:5">
      <c r="A73" s="371">
        <v>17</v>
      </c>
      <c r="B73" s="371" t="s">
        <v>85</v>
      </c>
      <c r="C73" s="371">
        <v>2024</v>
      </c>
      <c r="D73" s="371" t="s">
        <v>25</v>
      </c>
      <c r="E73" s="371" t="s">
        <v>244</v>
      </c>
    </row>
    <row r="74" spans="1:5">
      <c r="A74" s="371">
        <v>18</v>
      </c>
      <c r="B74" s="371" t="s">
        <v>86</v>
      </c>
      <c r="C74" s="371">
        <v>2024</v>
      </c>
      <c r="D74" s="371" t="s">
        <v>25</v>
      </c>
      <c r="E74" s="371" t="s">
        <v>244</v>
      </c>
    </row>
    <row r="75" spans="1:5">
      <c r="A75" s="371">
        <v>19</v>
      </c>
      <c r="B75" s="371" t="s">
        <v>87</v>
      </c>
      <c r="C75" s="371">
        <v>2024</v>
      </c>
      <c r="D75" s="371" t="s">
        <v>25</v>
      </c>
      <c r="E75" s="371" t="s">
        <v>244</v>
      </c>
    </row>
    <row r="76" spans="1:5">
      <c r="A76" s="371">
        <v>20</v>
      </c>
      <c r="B76" s="371" t="s">
        <v>88</v>
      </c>
      <c r="C76" s="371">
        <v>2024</v>
      </c>
      <c r="D76" s="371" t="s">
        <v>25</v>
      </c>
      <c r="E76" s="371" t="s">
        <v>243</v>
      </c>
    </row>
    <row r="77" spans="1:5">
      <c r="A77" s="371">
        <v>23</v>
      </c>
      <c r="B77" s="371" t="s">
        <v>89</v>
      </c>
      <c r="C77" s="371">
        <v>2024</v>
      </c>
      <c r="D77" s="371" t="s">
        <v>25</v>
      </c>
      <c r="E77" s="371" t="s">
        <v>243</v>
      </c>
    </row>
    <row r="78" spans="1:5">
      <c r="A78" s="371">
        <v>25</v>
      </c>
      <c r="B78" s="371" t="s">
        <v>90</v>
      </c>
      <c r="C78" s="371">
        <v>2024</v>
      </c>
      <c r="D78" s="371" t="s">
        <v>25</v>
      </c>
      <c r="E78" s="371" t="s">
        <v>244</v>
      </c>
    </row>
    <row r="79" spans="1:5">
      <c r="A79" s="371">
        <v>27</v>
      </c>
      <c r="B79" s="371" t="s">
        <v>91</v>
      </c>
      <c r="C79" s="371">
        <v>2024</v>
      </c>
      <c r="D79" s="371" t="s">
        <v>25</v>
      </c>
      <c r="E79" s="371" t="s">
        <v>243</v>
      </c>
    </row>
    <row r="80" spans="1:5">
      <c r="A80" s="371">
        <v>41</v>
      </c>
      <c r="B80" s="371" t="s">
        <v>92</v>
      </c>
      <c r="C80" s="371">
        <v>2024</v>
      </c>
      <c r="D80" s="371" t="s">
        <v>25</v>
      </c>
      <c r="E80" s="371" t="s">
        <v>243</v>
      </c>
    </row>
    <row r="81" spans="1:5">
      <c r="A81" s="371">
        <v>44</v>
      </c>
      <c r="B81" s="371" t="s">
        <v>93</v>
      </c>
      <c r="C81" s="371">
        <v>2024</v>
      </c>
      <c r="D81" s="371" t="s">
        <v>25</v>
      </c>
      <c r="E81" s="371" t="s">
        <v>243</v>
      </c>
    </row>
    <row r="82" spans="1:5">
      <c r="A82" s="371">
        <v>47</v>
      </c>
      <c r="B82" s="371" t="s">
        <v>94</v>
      </c>
      <c r="C82" s="371">
        <v>2024</v>
      </c>
      <c r="D82" s="371" t="s">
        <v>25</v>
      </c>
      <c r="E82" s="371" t="s">
        <v>243</v>
      </c>
    </row>
    <row r="83" spans="1:5">
      <c r="A83" s="371">
        <v>50</v>
      </c>
      <c r="B83" s="371" t="s">
        <v>95</v>
      </c>
      <c r="C83" s="371">
        <v>2024</v>
      </c>
      <c r="D83" s="371" t="s">
        <v>25</v>
      </c>
      <c r="E83" s="371" t="s">
        <v>243</v>
      </c>
    </row>
    <row r="84" spans="1:5">
      <c r="A84" s="371">
        <v>52</v>
      </c>
      <c r="B84" s="371" t="s">
        <v>96</v>
      </c>
      <c r="C84" s="371">
        <v>2024</v>
      </c>
      <c r="D84" s="371" t="s">
        <v>25</v>
      </c>
      <c r="E84" s="371" t="s">
        <v>243</v>
      </c>
    </row>
    <row r="85" spans="1:5">
      <c r="A85" s="371">
        <v>54</v>
      </c>
      <c r="B85" s="371" t="s">
        <v>97</v>
      </c>
      <c r="C85" s="371">
        <v>2024</v>
      </c>
      <c r="D85" s="371" t="s">
        <v>25</v>
      </c>
      <c r="E85" s="371" t="s">
        <v>244</v>
      </c>
    </row>
    <row r="86" spans="1:5">
      <c r="A86" s="371">
        <v>63</v>
      </c>
      <c r="B86" s="371" t="s">
        <v>98</v>
      </c>
      <c r="C86" s="371">
        <v>2024</v>
      </c>
      <c r="D86" s="371" t="s">
        <v>25</v>
      </c>
      <c r="E86" s="371" t="s">
        <v>244</v>
      </c>
    </row>
    <row r="87" spans="1:5">
      <c r="A87" s="371">
        <v>66</v>
      </c>
      <c r="B87" s="371" t="s">
        <v>99</v>
      </c>
      <c r="C87" s="371">
        <v>2024</v>
      </c>
      <c r="D87" s="371" t="s">
        <v>25</v>
      </c>
      <c r="E87" s="371" t="s">
        <v>244</v>
      </c>
    </row>
    <row r="88" spans="1:5">
      <c r="A88" s="371">
        <v>68</v>
      </c>
      <c r="B88" s="371" t="s">
        <v>100</v>
      </c>
      <c r="C88" s="371">
        <v>2024</v>
      </c>
      <c r="D88" s="371" t="s">
        <v>25</v>
      </c>
      <c r="E88" s="371" t="s">
        <v>244</v>
      </c>
    </row>
    <row r="89" spans="1:5">
      <c r="A89" s="371">
        <v>70</v>
      </c>
      <c r="B89" s="371" t="s">
        <v>101</v>
      </c>
      <c r="C89" s="371">
        <v>2024</v>
      </c>
      <c r="D89" s="371" t="s">
        <v>25</v>
      </c>
      <c r="E89" s="371" t="s">
        <v>243</v>
      </c>
    </row>
    <row r="90" spans="1:5">
      <c r="A90" s="371">
        <v>73</v>
      </c>
      <c r="B90" s="371" t="s">
        <v>102</v>
      </c>
      <c r="C90" s="371">
        <v>2024</v>
      </c>
      <c r="D90" s="371" t="s">
        <v>25</v>
      </c>
      <c r="E90" s="371" t="s">
        <v>243</v>
      </c>
    </row>
    <row r="91" spans="1:5">
      <c r="A91" s="371">
        <v>76</v>
      </c>
      <c r="B91" s="371" t="s">
        <v>103</v>
      </c>
      <c r="C91" s="371">
        <v>2024</v>
      </c>
      <c r="D91" s="371" t="s">
        <v>25</v>
      </c>
      <c r="E91" s="371" t="s">
        <v>243</v>
      </c>
    </row>
    <row r="92" spans="1:5">
      <c r="A92" s="371">
        <v>81</v>
      </c>
      <c r="B92" s="371" t="s">
        <v>104</v>
      </c>
      <c r="C92" s="371">
        <v>2024</v>
      </c>
      <c r="D92" s="371" t="s">
        <v>25</v>
      </c>
      <c r="E92" s="371" t="s">
        <v>244</v>
      </c>
    </row>
    <row r="93" spans="1:5">
      <c r="A93" s="371">
        <v>85</v>
      </c>
      <c r="B93" s="371" t="s">
        <v>105</v>
      </c>
      <c r="C93" s="371">
        <v>2024</v>
      </c>
      <c r="D93" s="371" t="s">
        <v>25</v>
      </c>
      <c r="E93" s="371" t="s">
        <v>244</v>
      </c>
    </row>
    <row r="94" spans="1:5">
      <c r="A94" s="371">
        <v>86</v>
      </c>
      <c r="B94" s="371" t="s">
        <v>106</v>
      </c>
      <c r="C94" s="371">
        <v>2024</v>
      </c>
      <c r="D94" s="371" t="s">
        <v>25</v>
      </c>
      <c r="E94" s="371" t="s">
        <v>244</v>
      </c>
    </row>
    <row r="95" spans="1:5">
      <c r="A95" s="371">
        <v>88</v>
      </c>
      <c r="B95" s="371" t="s">
        <v>107</v>
      </c>
      <c r="C95" s="371">
        <v>2024</v>
      </c>
      <c r="D95" s="371" t="s">
        <v>25</v>
      </c>
      <c r="E95" s="371" t="s">
        <v>243</v>
      </c>
    </row>
    <row r="96" spans="1:5">
      <c r="A96" s="371">
        <v>91</v>
      </c>
      <c r="B96" s="371" t="s">
        <v>108</v>
      </c>
      <c r="C96" s="371">
        <v>2024</v>
      </c>
      <c r="D96" s="371" t="s">
        <v>25</v>
      </c>
      <c r="E96" s="371" t="s">
        <v>243</v>
      </c>
    </row>
    <row r="97" spans="1:5">
      <c r="A97" s="371">
        <v>94</v>
      </c>
      <c r="B97" s="371" t="s">
        <v>109</v>
      </c>
      <c r="C97" s="371">
        <v>2024</v>
      </c>
      <c r="D97" s="371" t="s">
        <v>25</v>
      </c>
      <c r="E97" s="371" t="s">
        <v>244</v>
      </c>
    </row>
    <row r="98" spans="1:5">
      <c r="A98" s="371">
        <v>95</v>
      </c>
      <c r="B98" s="371" t="s">
        <v>110</v>
      </c>
      <c r="C98" s="371">
        <v>2024</v>
      </c>
      <c r="D98" s="371" t="s">
        <v>25</v>
      </c>
      <c r="E98" s="371" t="s">
        <v>243</v>
      </c>
    </row>
    <row r="99" spans="1:5">
      <c r="A99" s="371">
        <v>97</v>
      </c>
      <c r="B99" s="371" t="s">
        <v>111</v>
      </c>
      <c r="C99" s="371">
        <v>2024</v>
      </c>
      <c r="D99" s="371" t="s">
        <v>25</v>
      </c>
      <c r="E99" s="371" t="s">
        <v>243</v>
      </c>
    </row>
    <row r="100" spans="1:5">
      <c r="A100" s="371">
        <v>99</v>
      </c>
      <c r="B100" s="371" t="s">
        <v>112</v>
      </c>
      <c r="C100" s="371">
        <v>2024</v>
      </c>
      <c r="D100" s="371" t="s">
        <v>25</v>
      </c>
      <c r="E100" s="371" t="s">
        <v>243</v>
      </c>
    </row>
    <row r="101" spans="1:5">
      <c r="A101" s="371">
        <v>5</v>
      </c>
      <c r="B101" s="371" t="s">
        <v>79</v>
      </c>
      <c r="C101" s="371">
        <v>2023</v>
      </c>
      <c r="D101" s="371" t="s">
        <v>25</v>
      </c>
      <c r="E101" s="371" t="s">
        <v>244</v>
      </c>
    </row>
    <row r="102" spans="1:5">
      <c r="A102" s="371">
        <v>8</v>
      </c>
      <c r="B102" s="371" t="s">
        <v>81</v>
      </c>
      <c r="C102" s="371">
        <v>2023</v>
      </c>
      <c r="D102" s="371" t="s">
        <v>25</v>
      </c>
      <c r="E102" s="371" t="s">
        <v>243</v>
      </c>
    </row>
    <row r="103" spans="1:5">
      <c r="A103" s="371">
        <v>11</v>
      </c>
      <c r="B103" s="371" t="s">
        <v>82</v>
      </c>
      <c r="C103" s="371">
        <v>2023</v>
      </c>
      <c r="D103" s="371" t="s">
        <v>25</v>
      </c>
      <c r="E103" s="371" t="s">
        <v>243</v>
      </c>
    </row>
    <row r="104" spans="1:5">
      <c r="A104" s="371">
        <v>13</v>
      </c>
      <c r="B104" s="371" t="s">
        <v>83</v>
      </c>
      <c r="C104" s="371">
        <v>2023</v>
      </c>
      <c r="D104" s="371" t="s">
        <v>25</v>
      </c>
      <c r="E104" s="371" t="s">
        <v>244</v>
      </c>
    </row>
    <row r="105" spans="1:5">
      <c r="A105" s="371">
        <v>15</v>
      </c>
      <c r="B105" s="371" t="s">
        <v>84</v>
      </c>
      <c r="C105" s="371">
        <v>2023</v>
      </c>
      <c r="D105" s="371" t="s">
        <v>25</v>
      </c>
      <c r="E105" s="371" t="s">
        <v>244</v>
      </c>
    </row>
    <row r="106" spans="1:5">
      <c r="A106" s="371">
        <v>17</v>
      </c>
      <c r="B106" s="371" t="s">
        <v>85</v>
      </c>
      <c r="C106" s="371">
        <v>2023</v>
      </c>
      <c r="D106" s="371" t="s">
        <v>25</v>
      </c>
      <c r="E106" s="371" t="s">
        <v>243</v>
      </c>
    </row>
    <row r="107" spans="1:5">
      <c r="A107" s="371">
        <v>18</v>
      </c>
      <c r="B107" s="371" t="s">
        <v>86</v>
      </c>
      <c r="C107" s="371">
        <v>2023</v>
      </c>
      <c r="D107" s="371" t="s">
        <v>25</v>
      </c>
      <c r="E107" s="371" t="s">
        <v>243</v>
      </c>
    </row>
    <row r="108" spans="1:5">
      <c r="A108" s="371">
        <v>19</v>
      </c>
      <c r="B108" s="371" t="s">
        <v>87</v>
      </c>
      <c r="C108" s="371">
        <v>2023</v>
      </c>
      <c r="D108" s="371" t="s">
        <v>25</v>
      </c>
      <c r="E108" s="371" t="s">
        <v>243</v>
      </c>
    </row>
    <row r="109" spans="1:5">
      <c r="A109" s="371">
        <v>20</v>
      </c>
      <c r="B109" s="371" t="s">
        <v>88</v>
      </c>
      <c r="C109" s="371">
        <v>2023</v>
      </c>
      <c r="D109" s="371" t="s">
        <v>25</v>
      </c>
      <c r="E109" s="371" t="s">
        <v>244</v>
      </c>
    </row>
    <row r="110" spans="1:5">
      <c r="A110" s="371">
        <v>23</v>
      </c>
      <c r="B110" s="371" t="s">
        <v>89</v>
      </c>
      <c r="C110" s="371">
        <v>2023</v>
      </c>
      <c r="D110" s="371" t="s">
        <v>25</v>
      </c>
      <c r="E110" s="371" t="s">
        <v>244</v>
      </c>
    </row>
    <row r="111" spans="1:5">
      <c r="A111" s="371">
        <v>25</v>
      </c>
      <c r="B111" s="371" t="s">
        <v>90</v>
      </c>
      <c r="C111" s="371">
        <v>2023</v>
      </c>
      <c r="D111" s="371" t="s">
        <v>25</v>
      </c>
      <c r="E111" s="371" t="s">
        <v>244</v>
      </c>
    </row>
    <row r="112" spans="1:5">
      <c r="A112" s="371">
        <v>27</v>
      </c>
      <c r="B112" s="371" t="s">
        <v>91</v>
      </c>
      <c r="C112" s="371">
        <v>2023</v>
      </c>
      <c r="D112" s="371" t="s">
        <v>25</v>
      </c>
      <c r="E112" s="371" t="s">
        <v>243</v>
      </c>
    </row>
    <row r="113" spans="1:5">
      <c r="A113" s="371">
        <v>41</v>
      </c>
      <c r="B113" s="371" t="s">
        <v>92</v>
      </c>
      <c r="C113" s="371">
        <v>2023</v>
      </c>
      <c r="D113" s="371" t="s">
        <v>25</v>
      </c>
      <c r="E113" s="371" t="s">
        <v>243</v>
      </c>
    </row>
    <row r="114" spans="1:5">
      <c r="A114" s="371">
        <v>44</v>
      </c>
      <c r="B114" s="371" t="s">
        <v>93</v>
      </c>
      <c r="C114" s="371">
        <v>2023</v>
      </c>
      <c r="D114" s="371" t="s">
        <v>25</v>
      </c>
      <c r="E114" s="371" t="s">
        <v>244</v>
      </c>
    </row>
    <row r="115" spans="1:5">
      <c r="A115" s="371">
        <v>47</v>
      </c>
      <c r="B115" s="371" t="s">
        <v>94</v>
      </c>
      <c r="C115" s="371">
        <v>2023</v>
      </c>
      <c r="D115" s="371" t="s">
        <v>25</v>
      </c>
      <c r="E115" s="371" t="s">
        <v>243</v>
      </c>
    </row>
    <row r="116" spans="1:5">
      <c r="A116" s="371">
        <v>50</v>
      </c>
      <c r="B116" s="371" t="s">
        <v>95</v>
      </c>
      <c r="C116" s="371">
        <v>2023</v>
      </c>
      <c r="D116" s="371" t="s">
        <v>25</v>
      </c>
      <c r="E116" s="371" t="s">
        <v>243</v>
      </c>
    </row>
    <row r="117" spans="1:5">
      <c r="A117" s="371">
        <v>52</v>
      </c>
      <c r="B117" s="371" t="s">
        <v>96</v>
      </c>
      <c r="C117" s="371">
        <v>2023</v>
      </c>
      <c r="D117" s="371" t="s">
        <v>25</v>
      </c>
      <c r="E117" s="371" t="s">
        <v>243</v>
      </c>
    </row>
    <row r="118" spans="1:5">
      <c r="A118" s="371">
        <v>54</v>
      </c>
      <c r="B118" s="371" t="s">
        <v>97</v>
      </c>
      <c r="C118" s="371">
        <v>2023</v>
      </c>
      <c r="D118" s="371" t="s">
        <v>25</v>
      </c>
      <c r="E118" s="371" t="s">
        <v>243</v>
      </c>
    </row>
    <row r="119" spans="1:5">
      <c r="A119" s="371">
        <v>63</v>
      </c>
      <c r="B119" s="371" t="s">
        <v>98</v>
      </c>
      <c r="C119" s="371">
        <v>2023</v>
      </c>
      <c r="D119" s="371" t="s">
        <v>25</v>
      </c>
      <c r="E119" s="371" t="s">
        <v>243</v>
      </c>
    </row>
    <row r="120" spans="1:5">
      <c r="A120" s="371">
        <v>66</v>
      </c>
      <c r="B120" s="371" t="s">
        <v>99</v>
      </c>
      <c r="C120" s="371">
        <v>2023</v>
      </c>
      <c r="D120" s="371" t="s">
        <v>25</v>
      </c>
      <c r="E120" s="371" t="s">
        <v>244</v>
      </c>
    </row>
    <row r="121" spans="1:5">
      <c r="A121" s="371">
        <v>68</v>
      </c>
      <c r="B121" s="371" t="s">
        <v>100</v>
      </c>
      <c r="C121" s="371">
        <v>2023</v>
      </c>
      <c r="D121" s="371" t="s">
        <v>25</v>
      </c>
      <c r="E121" s="371" t="s">
        <v>244</v>
      </c>
    </row>
    <row r="122" spans="1:5">
      <c r="A122" s="371">
        <v>70</v>
      </c>
      <c r="B122" s="371" t="s">
        <v>101</v>
      </c>
      <c r="C122" s="371">
        <v>2023</v>
      </c>
      <c r="D122" s="371" t="s">
        <v>25</v>
      </c>
      <c r="E122" s="371" t="s">
        <v>243</v>
      </c>
    </row>
    <row r="123" spans="1:5">
      <c r="A123" s="371">
        <v>73</v>
      </c>
      <c r="B123" s="371" t="s">
        <v>102</v>
      </c>
      <c r="C123" s="371">
        <v>2023</v>
      </c>
      <c r="D123" s="371" t="s">
        <v>25</v>
      </c>
      <c r="E123" s="371" t="s">
        <v>244</v>
      </c>
    </row>
    <row r="124" spans="1:5">
      <c r="A124" s="371">
        <v>76</v>
      </c>
      <c r="B124" s="371" t="s">
        <v>103</v>
      </c>
      <c r="C124" s="371">
        <v>2023</v>
      </c>
      <c r="D124" s="371" t="s">
        <v>25</v>
      </c>
      <c r="E124" s="371" t="s">
        <v>244</v>
      </c>
    </row>
    <row r="125" spans="1:5">
      <c r="A125" s="371">
        <v>81</v>
      </c>
      <c r="B125" s="371" t="s">
        <v>104</v>
      </c>
      <c r="C125" s="371">
        <v>2023</v>
      </c>
      <c r="D125" s="371" t="s">
        <v>25</v>
      </c>
      <c r="E125" s="371" t="s">
        <v>243</v>
      </c>
    </row>
    <row r="126" spans="1:5">
      <c r="A126" s="371">
        <v>85</v>
      </c>
      <c r="B126" s="371" t="s">
        <v>105</v>
      </c>
      <c r="C126" s="371">
        <v>2023</v>
      </c>
      <c r="D126" s="371" t="s">
        <v>25</v>
      </c>
      <c r="E126" s="371" t="s">
        <v>244</v>
      </c>
    </row>
    <row r="127" spans="1:5">
      <c r="A127" s="371">
        <v>86</v>
      </c>
      <c r="B127" s="371" t="s">
        <v>106</v>
      </c>
      <c r="C127" s="371">
        <v>2023</v>
      </c>
      <c r="D127" s="371" t="s">
        <v>25</v>
      </c>
      <c r="E127" s="371" t="s">
        <v>243</v>
      </c>
    </row>
    <row r="128" spans="1:5">
      <c r="A128" s="371">
        <v>88</v>
      </c>
      <c r="B128" s="371" t="s">
        <v>107</v>
      </c>
      <c r="C128" s="371">
        <v>2023</v>
      </c>
      <c r="D128" s="371" t="s">
        <v>25</v>
      </c>
      <c r="E128" s="371" t="s">
        <v>243</v>
      </c>
    </row>
    <row r="129" spans="1:5">
      <c r="A129" s="371">
        <v>91</v>
      </c>
      <c r="B129" s="371" t="s">
        <v>108</v>
      </c>
      <c r="C129" s="371">
        <v>2023</v>
      </c>
      <c r="D129" s="371" t="s">
        <v>25</v>
      </c>
      <c r="E129" s="371" t="s">
        <v>243</v>
      </c>
    </row>
    <row r="130" spans="1:5">
      <c r="A130" s="371">
        <v>94</v>
      </c>
      <c r="B130" s="371" t="s">
        <v>109</v>
      </c>
      <c r="C130" s="371">
        <v>2023</v>
      </c>
      <c r="D130" s="371" t="s">
        <v>25</v>
      </c>
      <c r="E130" s="371" t="s">
        <v>244</v>
      </c>
    </row>
    <row r="131" spans="1:5">
      <c r="A131" s="371">
        <v>95</v>
      </c>
      <c r="B131" s="371" t="s">
        <v>110</v>
      </c>
      <c r="C131" s="371">
        <v>2023</v>
      </c>
      <c r="D131" s="371" t="s">
        <v>25</v>
      </c>
      <c r="E131" s="371" t="s">
        <v>243</v>
      </c>
    </row>
    <row r="132" spans="1:5">
      <c r="A132" s="371">
        <v>97</v>
      </c>
      <c r="B132" s="371" t="s">
        <v>111</v>
      </c>
      <c r="C132" s="371">
        <v>2023</v>
      </c>
      <c r="D132" s="371" t="s">
        <v>25</v>
      </c>
      <c r="E132" s="371" t="s">
        <v>244</v>
      </c>
    </row>
    <row r="133" spans="1:5">
      <c r="A133" s="371">
        <v>99</v>
      </c>
      <c r="B133" s="371" t="s">
        <v>112</v>
      </c>
      <c r="C133" s="371">
        <v>2023</v>
      </c>
      <c r="D133" s="371" t="s">
        <v>25</v>
      </c>
      <c r="E133" s="371" t="s">
        <v>243</v>
      </c>
    </row>
    <row r="134" spans="1:5">
      <c r="A134" s="371">
        <v>5</v>
      </c>
      <c r="B134" s="371" t="s">
        <v>79</v>
      </c>
      <c r="C134" s="371">
        <v>2024</v>
      </c>
      <c r="D134" s="371" t="s">
        <v>26</v>
      </c>
      <c r="E134" s="371" t="s">
        <v>244</v>
      </c>
    </row>
    <row r="135" spans="1:5">
      <c r="A135" s="371">
        <v>8</v>
      </c>
      <c r="B135" s="371" t="s">
        <v>81</v>
      </c>
      <c r="C135" s="371">
        <v>2024</v>
      </c>
      <c r="D135" s="371" t="s">
        <v>26</v>
      </c>
      <c r="E135" s="371" t="s">
        <v>244</v>
      </c>
    </row>
    <row r="136" spans="1:5">
      <c r="A136" s="371">
        <v>11</v>
      </c>
      <c r="B136" s="371" t="s">
        <v>82</v>
      </c>
      <c r="C136" s="371">
        <v>2024</v>
      </c>
      <c r="D136" s="371" t="s">
        <v>26</v>
      </c>
      <c r="E136" s="371" t="s">
        <v>244</v>
      </c>
    </row>
    <row r="137" spans="1:5">
      <c r="A137" s="371">
        <v>13</v>
      </c>
      <c r="B137" s="371" t="s">
        <v>83</v>
      </c>
      <c r="C137" s="371">
        <v>2024</v>
      </c>
      <c r="D137" s="371" t="s">
        <v>26</v>
      </c>
      <c r="E137" s="371" t="s">
        <v>244</v>
      </c>
    </row>
    <row r="138" spans="1:5">
      <c r="A138" s="371">
        <v>15</v>
      </c>
      <c r="B138" s="371" t="s">
        <v>84</v>
      </c>
      <c r="C138" s="371">
        <v>2024</v>
      </c>
      <c r="D138" s="371" t="s">
        <v>26</v>
      </c>
      <c r="E138" s="371" t="s">
        <v>244</v>
      </c>
    </row>
    <row r="139" spans="1:5">
      <c r="A139" s="371">
        <v>17</v>
      </c>
      <c r="B139" s="371" t="s">
        <v>85</v>
      </c>
      <c r="C139" s="371">
        <v>2024</v>
      </c>
      <c r="D139" s="371" t="s">
        <v>26</v>
      </c>
      <c r="E139" s="371" t="s">
        <v>244</v>
      </c>
    </row>
    <row r="140" spans="1:5">
      <c r="A140" s="371">
        <v>18</v>
      </c>
      <c r="B140" s="371" t="s">
        <v>86</v>
      </c>
      <c r="C140" s="371">
        <v>2024</v>
      </c>
      <c r="D140" s="371" t="s">
        <v>26</v>
      </c>
      <c r="E140" s="371" t="s">
        <v>244</v>
      </c>
    </row>
    <row r="141" spans="1:5">
      <c r="A141" s="371">
        <v>19</v>
      </c>
      <c r="B141" s="371" t="s">
        <v>87</v>
      </c>
      <c r="C141" s="371">
        <v>2024</v>
      </c>
      <c r="D141" s="371" t="s">
        <v>26</v>
      </c>
      <c r="E141" s="371" t="s">
        <v>244</v>
      </c>
    </row>
    <row r="142" spans="1:5">
      <c r="A142" s="371">
        <v>20</v>
      </c>
      <c r="B142" s="371" t="s">
        <v>88</v>
      </c>
      <c r="C142" s="371">
        <v>2024</v>
      </c>
      <c r="D142" s="371" t="s">
        <v>26</v>
      </c>
      <c r="E142" s="371" t="s">
        <v>244</v>
      </c>
    </row>
    <row r="143" spans="1:5">
      <c r="A143" s="371">
        <v>23</v>
      </c>
      <c r="B143" s="371" t="s">
        <v>89</v>
      </c>
      <c r="C143" s="371">
        <v>2024</v>
      </c>
      <c r="D143" s="371" t="s">
        <v>26</v>
      </c>
      <c r="E143" s="371" t="s">
        <v>244</v>
      </c>
    </row>
    <row r="144" spans="1:5">
      <c r="A144" s="371">
        <v>25</v>
      </c>
      <c r="B144" s="371" t="s">
        <v>90</v>
      </c>
      <c r="C144" s="371">
        <v>2024</v>
      </c>
      <c r="D144" s="371" t="s">
        <v>26</v>
      </c>
      <c r="E144" s="371" t="s">
        <v>244</v>
      </c>
    </row>
    <row r="145" spans="1:5">
      <c r="A145" s="371">
        <v>27</v>
      </c>
      <c r="B145" s="371" t="s">
        <v>91</v>
      </c>
      <c r="C145" s="371">
        <v>2024</v>
      </c>
      <c r="D145" s="371" t="s">
        <v>26</v>
      </c>
      <c r="E145" s="371" t="s">
        <v>244</v>
      </c>
    </row>
    <row r="146" spans="1:5">
      <c r="A146" s="371">
        <v>41</v>
      </c>
      <c r="B146" s="371" t="s">
        <v>92</v>
      </c>
      <c r="C146" s="371">
        <v>2024</v>
      </c>
      <c r="D146" s="371" t="s">
        <v>26</v>
      </c>
      <c r="E146" s="371" t="s">
        <v>244</v>
      </c>
    </row>
    <row r="147" spans="1:5">
      <c r="A147" s="371">
        <v>44</v>
      </c>
      <c r="B147" s="371" t="s">
        <v>93</v>
      </c>
      <c r="C147" s="371">
        <v>2024</v>
      </c>
      <c r="D147" s="371" t="s">
        <v>26</v>
      </c>
      <c r="E147" s="371" t="s">
        <v>244</v>
      </c>
    </row>
    <row r="148" spans="1:5">
      <c r="A148" s="371">
        <v>47</v>
      </c>
      <c r="B148" s="371" t="s">
        <v>94</v>
      </c>
      <c r="C148" s="371">
        <v>2024</v>
      </c>
      <c r="D148" s="371" t="s">
        <v>26</v>
      </c>
      <c r="E148" s="371" t="s">
        <v>244</v>
      </c>
    </row>
    <row r="149" spans="1:5">
      <c r="A149" s="371">
        <v>50</v>
      </c>
      <c r="B149" s="371" t="s">
        <v>95</v>
      </c>
      <c r="C149" s="371">
        <v>2024</v>
      </c>
      <c r="D149" s="371" t="s">
        <v>26</v>
      </c>
      <c r="E149" s="371" t="s">
        <v>244</v>
      </c>
    </row>
    <row r="150" spans="1:5">
      <c r="A150" s="371">
        <v>52</v>
      </c>
      <c r="B150" s="371" t="s">
        <v>96</v>
      </c>
      <c r="C150" s="371">
        <v>2024</v>
      </c>
      <c r="D150" s="371" t="s">
        <v>26</v>
      </c>
      <c r="E150" s="371" t="s">
        <v>244</v>
      </c>
    </row>
    <row r="151" spans="1:5">
      <c r="A151" s="371">
        <v>54</v>
      </c>
      <c r="B151" s="371" t="s">
        <v>97</v>
      </c>
      <c r="C151" s="371">
        <v>2024</v>
      </c>
      <c r="D151" s="371" t="s">
        <v>26</v>
      </c>
      <c r="E151" s="371" t="s">
        <v>244</v>
      </c>
    </row>
    <row r="152" spans="1:5">
      <c r="A152" s="371">
        <v>63</v>
      </c>
      <c r="B152" s="371" t="s">
        <v>98</v>
      </c>
      <c r="C152" s="371">
        <v>2024</v>
      </c>
      <c r="D152" s="371" t="s">
        <v>26</v>
      </c>
      <c r="E152" s="371" t="s">
        <v>244</v>
      </c>
    </row>
    <row r="153" spans="1:5">
      <c r="A153" s="371">
        <v>66</v>
      </c>
      <c r="B153" s="371" t="s">
        <v>99</v>
      </c>
      <c r="C153" s="371">
        <v>2024</v>
      </c>
      <c r="D153" s="371" t="s">
        <v>26</v>
      </c>
      <c r="E153" s="371" t="s">
        <v>244</v>
      </c>
    </row>
    <row r="154" spans="1:5">
      <c r="A154" s="371">
        <v>68</v>
      </c>
      <c r="B154" s="371" t="s">
        <v>100</v>
      </c>
      <c r="C154" s="371">
        <v>2024</v>
      </c>
      <c r="D154" s="371" t="s">
        <v>26</v>
      </c>
      <c r="E154" s="371" t="s">
        <v>244</v>
      </c>
    </row>
    <row r="155" spans="1:5">
      <c r="A155" s="371">
        <v>70</v>
      </c>
      <c r="B155" s="371" t="s">
        <v>101</v>
      </c>
      <c r="C155" s="371">
        <v>2024</v>
      </c>
      <c r="D155" s="371" t="s">
        <v>26</v>
      </c>
      <c r="E155" s="371" t="s">
        <v>244</v>
      </c>
    </row>
    <row r="156" spans="1:5">
      <c r="A156" s="371">
        <v>73</v>
      </c>
      <c r="B156" s="371" t="s">
        <v>102</v>
      </c>
      <c r="C156" s="371">
        <v>2024</v>
      </c>
      <c r="D156" s="371" t="s">
        <v>26</v>
      </c>
      <c r="E156" s="371" t="s">
        <v>244</v>
      </c>
    </row>
    <row r="157" spans="1:5">
      <c r="A157" s="371">
        <v>76</v>
      </c>
      <c r="B157" s="371" t="s">
        <v>103</v>
      </c>
      <c r="C157" s="371">
        <v>2024</v>
      </c>
      <c r="D157" s="371" t="s">
        <v>26</v>
      </c>
      <c r="E157" s="371" t="s">
        <v>244</v>
      </c>
    </row>
    <row r="158" spans="1:5">
      <c r="A158" s="371">
        <v>81</v>
      </c>
      <c r="B158" s="371" t="s">
        <v>104</v>
      </c>
      <c r="C158" s="371">
        <v>2024</v>
      </c>
      <c r="D158" s="371" t="s">
        <v>26</v>
      </c>
      <c r="E158" s="371" t="s">
        <v>244</v>
      </c>
    </row>
    <row r="159" spans="1:5">
      <c r="A159" s="371">
        <v>85</v>
      </c>
      <c r="B159" s="371" t="s">
        <v>105</v>
      </c>
      <c r="C159" s="371">
        <v>2024</v>
      </c>
      <c r="D159" s="371" t="s">
        <v>26</v>
      </c>
      <c r="E159" s="371" t="s">
        <v>244</v>
      </c>
    </row>
    <row r="160" spans="1:5">
      <c r="A160" s="371">
        <v>86</v>
      </c>
      <c r="B160" s="371" t="s">
        <v>106</v>
      </c>
      <c r="C160" s="371">
        <v>2024</v>
      </c>
      <c r="D160" s="371" t="s">
        <v>26</v>
      </c>
      <c r="E160" s="371" t="s">
        <v>244</v>
      </c>
    </row>
    <row r="161" spans="1:5">
      <c r="A161" s="371">
        <v>88</v>
      </c>
      <c r="B161" s="371" t="s">
        <v>107</v>
      </c>
      <c r="C161" s="371">
        <v>2024</v>
      </c>
      <c r="D161" s="371" t="s">
        <v>26</v>
      </c>
      <c r="E161" s="371" t="s">
        <v>243</v>
      </c>
    </row>
    <row r="162" spans="1:5">
      <c r="A162" s="371">
        <v>91</v>
      </c>
      <c r="B162" s="371" t="s">
        <v>108</v>
      </c>
      <c r="C162" s="371">
        <v>2024</v>
      </c>
      <c r="D162" s="371" t="s">
        <v>26</v>
      </c>
      <c r="E162" s="371" t="s">
        <v>244</v>
      </c>
    </row>
    <row r="163" spans="1:5">
      <c r="A163" s="371">
        <v>94</v>
      </c>
      <c r="B163" s="371" t="s">
        <v>109</v>
      </c>
      <c r="C163" s="371">
        <v>2024</v>
      </c>
      <c r="D163" s="371" t="s">
        <v>26</v>
      </c>
      <c r="E163" s="371" t="s">
        <v>244</v>
      </c>
    </row>
    <row r="164" spans="1:5">
      <c r="A164" s="371">
        <v>95</v>
      </c>
      <c r="B164" s="371" t="s">
        <v>110</v>
      </c>
      <c r="C164" s="371">
        <v>2024</v>
      </c>
      <c r="D164" s="371" t="s">
        <v>26</v>
      </c>
      <c r="E164" s="371" t="s">
        <v>244</v>
      </c>
    </row>
    <row r="165" spans="1:5">
      <c r="A165" s="371">
        <v>97</v>
      </c>
      <c r="B165" s="371" t="s">
        <v>111</v>
      </c>
      <c r="C165" s="371">
        <v>2024</v>
      </c>
      <c r="D165" s="371" t="s">
        <v>26</v>
      </c>
      <c r="E165" s="371" t="s">
        <v>243</v>
      </c>
    </row>
    <row r="166" spans="1:5">
      <c r="A166" s="371">
        <v>99</v>
      </c>
      <c r="B166" s="371" t="s">
        <v>112</v>
      </c>
      <c r="C166" s="371">
        <v>2024</v>
      </c>
      <c r="D166" s="371" t="s">
        <v>26</v>
      </c>
      <c r="E166" s="371" t="s">
        <v>244</v>
      </c>
    </row>
    <row r="167" spans="1:5">
      <c r="A167" s="371">
        <v>5</v>
      </c>
      <c r="B167" s="371" t="s">
        <v>79</v>
      </c>
      <c r="C167" s="371">
        <v>2023</v>
      </c>
      <c r="D167" s="371" t="s">
        <v>26</v>
      </c>
      <c r="E167" s="371" t="s">
        <v>244</v>
      </c>
    </row>
    <row r="168" spans="1:5">
      <c r="A168" s="371">
        <v>8</v>
      </c>
      <c r="B168" s="371" t="s">
        <v>81</v>
      </c>
      <c r="C168" s="371">
        <v>2023</v>
      </c>
      <c r="D168" s="371" t="s">
        <v>26</v>
      </c>
      <c r="E168" s="371" t="s">
        <v>244</v>
      </c>
    </row>
    <row r="169" spans="1:5">
      <c r="A169" s="371">
        <v>11</v>
      </c>
      <c r="B169" s="371" t="s">
        <v>82</v>
      </c>
      <c r="C169" s="371">
        <v>2023</v>
      </c>
      <c r="D169" s="371" t="s">
        <v>26</v>
      </c>
      <c r="E169" s="371" t="s">
        <v>244</v>
      </c>
    </row>
    <row r="170" spans="1:5">
      <c r="A170" s="371">
        <v>13</v>
      </c>
      <c r="B170" s="371" t="s">
        <v>83</v>
      </c>
      <c r="C170" s="371">
        <v>2023</v>
      </c>
      <c r="D170" s="371" t="s">
        <v>26</v>
      </c>
      <c r="E170" s="371" t="s">
        <v>244</v>
      </c>
    </row>
    <row r="171" spans="1:5">
      <c r="A171" s="371">
        <v>15</v>
      </c>
      <c r="B171" s="371" t="s">
        <v>84</v>
      </c>
      <c r="C171" s="371">
        <v>2023</v>
      </c>
      <c r="D171" s="371" t="s">
        <v>26</v>
      </c>
      <c r="E171" s="371" t="s">
        <v>244</v>
      </c>
    </row>
    <row r="172" spans="1:5">
      <c r="A172" s="371">
        <v>17</v>
      </c>
      <c r="B172" s="371" t="s">
        <v>85</v>
      </c>
      <c r="C172" s="371">
        <v>2023</v>
      </c>
      <c r="D172" s="371" t="s">
        <v>26</v>
      </c>
      <c r="E172" s="371" t="s">
        <v>244</v>
      </c>
    </row>
    <row r="173" spans="1:5">
      <c r="A173" s="371">
        <v>18</v>
      </c>
      <c r="B173" s="371" t="s">
        <v>86</v>
      </c>
      <c r="C173" s="371">
        <v>2023</v>
      </c>
      <c r="D173" s="371" t="s">
        <v>26</v>
      </c>
      <c r="E173" s="371" t="s">
        <v>244</v>
      </c>
    </row>
    <row r="174" spans="1:5">
      <c r="A174" s="371">
        <v>19</v>
      </c>
      <c r="B174" s="371" t="s">
        <v>87</v>
      </c>
      <c r="C174" s="371">
        <v>2023</v>
      </c>
      <c r="D174" s="371" t="s">
        <v>26</v>
      </c>
      <c r="E174" s="371" t="s">
        <v>244</v>
      </c>
    </row>
    <row r="175" spans="1:5">
      <c r="A175" s="371">
        <v>20</v>
      </c>
      <c r="B175" s="371" t="s">
        <v>88</v>
      </c>
      <c r="C175" s="371">
        <v>2023</v>
      </c>
      <c r="D175" s="371" t="s">
        <v>26</v>
      </c>
      <c r="E175" s="371" t="s">
        <v>244</v>
      </c>
    </row>
    <row r="176" spans="1:5">
      <c r="A176" s="371">
        <v>23</v>
      </c>
      <c r="B176" s="371" t="s">
        <v>89</v>
      </c>
      <c r="C176" s="371">
        <v>2023</v>
      </c>
      <c r="D176" s="371" t="s">
        <v>26</v>
      </c>
      <c r="E176" s="371" t="s">
        <v>244</v>
      </c>
    </row>
    <row r="177" spans="1:5">
      <c r="A177" s="371">
        <v>25</v>
      </c>
      <c r="B177" s="371" t="s">
        <v>90</v>
      </c>
      <c r="C177" s="371">
        <v>2023</v>
      </c>
      <c r="D177" s="371" t="s">
        <v>26</v>
      </c>
      <c r="E177" s="371" t="s">
        <v>244</v>
      </c>
    </row>
    <row r="178" spans="1:5">
      <c r="A178" s="371">
        <v>27</v>
      </c>
      <c r="B178" s="371" t="s">
        <v>91</v>
      </c>
      <c r="C178" s="371">
        <v>2023</v>
      </c>
      <c r="D178" s="371" t="s">
        <v>26</v>
      </c>
      <c r="E178" s="371" t="s">
        <v>244</v>
      </c>
    </row>
    <row r="179" spans="1:5">
      <c r="A179" s="371">
        <v>41</v>
      </c>
      <c r="B179" s="371" t="s">
        <v>92</v>
      </c>
      <c r="C179" s="371">
        <v>2023</v>
      </c>
      <c r="D179" s="371" t="s">
        <v>26</v>
      </c>
      <c r="E179" s="371" t="s">
        <v>244</v>
      </c>
    </row>
    <row r="180" spans="1:5">
      <c r="A180" s="371">
        <v>44</v>
      </c>
      <c r="B180" s="371" t="s">
        <v>93</v>
      </c>
      <c r="C180" s="371">
        <v>2023</v>
      </c>
      <c r="D180" s="371" t="s">
        <v>26</v>
      </c>
      <c r="E180" s="371" t="s">
        <v>244</v>
      </c>
    </row>
    <row r="181" spans="1:5">
      <c r="A181" s="371">
        <v>47</v>
      </c>
      <c r="B181" s="371" t="s">
        <v>94</v>
      </c>
      <c r="C181" s="371">
        <v>2023</v>
      </c>
      <c r="D181" s="371" t="s">
        <v>26</v>
      </c>
      <c r="E181" s="371" t="s">
        <v>244</v>
      </c>
    </row>
    <row r="182" spans="1:5">
      <c r="A182" s="371">
        <v>50</v>
      </c>
      <c r="B182" s="371" t="s">
        <v>95</v>
      </c>
      <c r="C182" s="371">
        <v>2023</v>
      </c>
      <c r="D182" s="371" t="s">
        <v>26</v>
      </c>
      <c r="E182" s="371" t="s">
        <v>244</v>
      </c>
    </row>
    <row r="183" spans="1:5">
      <c r="A183" s="371">
        <v>52</v>
      </c>
      <c r="B183" s="371" t="s">
        <v>96</v>
      </c>
      <c r="C183" s="371">
        <v>2023</v>
      </c>
      <c r="D183" s="371" t="s">
        <v>26</v>
      </c>
      <c r="E183" s="371" t="s">
        <v>244</v>
      </c>
    </row>
    <row r="184" spans="1:5">
      <c r="A184" s="371">
        <v>54</v>
      </c>
      <c r="B184" s="371" t="s">
        <v>97</v>
      </c>
      <c r="C184" s="371">
        <v>2023</v>
      </c>
      <c r="D184" s="371" t="s">
        <v>26</v>
      </c>
      <c r="E184" s="371" t="s">
        <v>244</v>
      </c>
    </row>
    <row r="185" spans="1:5">
      <c r="A185" s="371">
        <v>63</v>
      </c>
      <c r="B185" s="371" t="s">
        <v>98</v>
      </c>
      <c r="C185" s="371">
        <v>2023</v>
      </c>
      <c r="D185" s="371" t="s">
        <v>26</v>
      </c>
      <c r="E185" s="371" t="s">
        <v>244</v>
      </c>
    </row>
    <row r="186" spans="1:5">
      <c r="A186" s="371">
        <v>66</v>
      </c>
      <c r="B186" s="371" t="s">
        <v>99</v>
      </c>
      <c r="C186" s="371">
        <v>2023</v>
      </c>
      <c r="D186" s="371" t="s">
        <v>26</v>
      </c>
      <c r="E186" s="371" t="s">
        <v>244</v>
      </c>
    </row>
    <row r="187" spans="1:5">
      <c r="A187" s="371">
        <v>68</v>
      </c>
      <c r="B187" s="371" t="s">
        <v>100</v>
      </c>
      <c r="C187" s="371">
        <v>2023</v>
      </c>
      <c r="D187" s="371" t="s">
        <v>26</v>
      </c>
      <c r="E187" s="371" t="s">
        <v>244</v>
      </c>
    </row>
    <row r="188" spans="1:5">
      <c r="A188" s="371">
        <v>70</v>
      </c>
      <c r="B188" s="371" t="s">
        <v>101</v>
      </c>
      <c r="C188" s="371">
        <v>2023</v>
      </c>
      <c r="D188" s="371" t="s">
        <v>26</v>
      </c>
      <c r="E188" s="371" t="s">
        <v>244</v>
      </c>
    </row>
    <row r="189" spans="1:5">
      <c r="A189" s="371">
        <v>73</v>
      </c>
      <c r="B189" s="371" t="s">
        <v>102</v>
      </c>
      <c r="C189" s="371">
        <v>2023</v>
      </c>
      <c r="D189" s="371" t="s">
        <v>26</v>
      </c>
      <c r="E189" s="371" t="s">
        <v>244</v>
      </c>
    </row>
    <row r="190" spans="1:5">
      <c r="A190" s="371">
        <v>76</v>
      </c>
      <c r="B190" s="371" t="s">
        <v>103</v>
      </c>
      <c r="C190" s="371">
        <v>2023</v>
      </c>
      <c r="D190" s="371" t="s">
        <v>26</v>
      </c>
      <c r="E190" s="371" t="s">
        <v>244</v>
      </c>
    </row>
    <row r="191" spans="1:5">
      <c r="A191" s="371">
        <v>81</v>
      </c>
      <c r="B191" s="371" t="s">
        <v>104</v>
      </c>
      <c r="C191" s="371">
        <v>2023</v>
      </c>
      <c r="D191" s="371" t="s">
        <v>26</v>
      </c>
      <c r="E191" s="371" t="s">
        <v>244</v>
      </c>
    </row>
    <row r="192" spans="1:5">
      <c r="A192" s="371">
        <v>85</v>
      </c>
      <c r="B192" s="371" t="s">
        <v>105</v>
      </c>
      <c r="C192" s="371">
        <v>2023</v>
      </c>
      <c r="D192" s="371" t="s">
        <v>26</v>
      </c>
      <c r="E192" s="371" t="s">
        <v>244</v>
      </c>
    </row>
    <row r="193" spans="1:5">
      <c r="A193" s="371">
        <v>86</v>
      </c>
      <c r="B193" s="371" t="s">
        <v>106</v>
      </c>
      <c r="C193" s="371">
        <v>2023</v>
      </c>
      <c r="D193" s="371" t="s">
        <v>26</v>
      </c>
      <c r="E193" s="371" t="s">
        <v>244</v>
      </c>
    </row>
    <row r="194" spans="1:5">
      <c r="A194" s="371">
        <v>88</v>
      </c>
      <c r="B194" s="371" t="s">
        <v>107</v>
      </c>
      <c r="C194" s="371">
        <v>2023</v>
      </c>
      <c r="D194" s="371" t="s">
        <v>26</v>
      </c>
      <c r="E194" s="371" t="s">
        <v>244</v>
      </c>
    </row>
    <row r="195" spans="1:5">
      <c r="A195" s="371">
        <v>91</v>
      </c>
      <c r="B195" s="371" t="s">
        <v>108</v>
      </c>
      <c r="C195" s="371">
        <v>2023</v>
      </c>
      <c r="D195" s="371" t="s">
        <v>26</v>
      </c>
      <c r="E195" s="371" t="s">
        <v>244</v>
      </c>
    </row>
    <row r="196" spans="1:5">
      <c r="A196" s="371">
        <v>94</v>
      </c>
      <c r="B196" s="371" t="s">
        <v>109</v>
      </c>
      <c r="C196" s="371">
        <v>2023</v>
      </c>
      <c r="D196" s="371" t="s">
        <v>26</v>
      </c>
      <c r="E196" s="371" t="s">
        <v>244</v>
      </c>
    </row>
    <row r="197" spans="1:5">
      <c r="A197" s="371">
        <v>95</v>
      </c>
      <c r="B197" s="371" t="s">
        <v>110</v>
      </c>
      <c r="C197" s="371">
        <v>2023</v>
      </c>
      <c r="D197" s="371" t="s">
        <v>26</v>
      </c>
      <c r="E197" s="371" t="s">
        <v>244</v>
      </c>
    </row>
    <row r="198" spans="1:5">
      <c r="A198" s="371">
        <v>97</v>
      </c>
      <c r="B198" s="371" t="s">
        <v>111</v>
      </c>
      <c r="C198" s="371">
        <v>2023</v>
      </c>
      <c r="D198" s="371" t="s">
        <v>26</v>
      </c>
      <c r="E198" s="371" t="s">
        <v>244</v>
      </c>
    </row>
    <row r="199" spans="1:5">
      <c r="A199" s="371">
        <v>99</v>
      </c>
      <c r="B199" s="371" t="s">
        <v>112</v>
      </c>
      <c r="C199" s="371">
        <v>2023</v>
      </c>
      <c r="D199" s="371" t="s">
        <v>26</v>
      </c>
      <c r="E199" s="371" t="s">
        <v>244</v>
      </c>
    </row>
    <row r="200" spans="1:5">
      <c r="A200" s="371">
        <v>5</v>
      </c>
      <c r="B200" s="371" t="s">
        <v>79</v>
      </c>
      <c r="C200" s="371">
        <v>2024</v>
      </c>
      <c r="D200" s="371" t="s">
        <v>27</v>
      </c>
      <c r="E200" s="371" t="s">
        <v>244</v>
      </c>
    </row>
    <row r="201" spans="1:5">
      <c r="A201" s="371">
        <v>8</v>
      </c>
      <c r="B201" s="371" t="s">
        <v>81</v>
      </c>
      <c r="C201" s="371">
        <v>2024</v>
      </c>
      <c r="D201" s="371" t="s">
        <v>27</v>
      </c>
      <c r="E201" s="371" t="s">
        <v>244</v>
      </c>
    </row>
    <row r="202" spans="1:5">
      <c r="A202" s="371">
        <v>11</v>
      </c>
      <c r="B202" s="371" t="s">
        <v>82</v>
      </c>
      <c r="C202" s="371">
        <v>2024</v>
      </c>
      <c r="D202" s="371" t="s">
        <v>27</v>
      </c>
      <c r="E202" s="371" t="s">
        <v>244</v>
      </c>
    </row>
    <row r="203" spans="1:5">
      <c r="A203" s="371">
        <v>13</v>
      </c>
      <c r="B203" s="371" t="s">
        <v>83</v>
      </c>
      <c r="C203" s="371">
        <v>2024</v>
      </c>
      <c r="D203" s="371" t="s">
        <v>27</v>
      </c>
      <c r="E203" s="371" t="s">
        <v>244</v>
      </c>
    </row>
    <row r="204" spans="1:5">
      <c r="A204" s="371">
        <v>15</v>
      </c>
      <c r="B204" s="371" t="s">
        <v>84</v>
      </c>
      <c r="C204" s="371">
        <v>2024</v>
      </c>
      <c r="D204" s="371" t="s">
        <v>27</v>
      </c>
      <c r="E204" s="371" t="s">
        <v>244</v>
      </c>
    </row>
    <row r="205" spans="1:5">
      <c r="A205" s="371">
        <v>17</v>
      </c>
      <c r="B205" s="371" t="s">
        <v>85</v>
      </c>
      <c r="C205" s="371">
        <v>2024</v>
      </c>
      <c r="D205" s="371" t="s">
        <v>27</v>
      </c>
      <c r="E205" s="371" t="s">
        <v>244</v>
      </c>
    </row>
    <row r="206" spans="1:5">
      <c r="A206" s="371">
        <v>18</v>
      </c>
      <c r="B206" s="371" t="s">
        <v>86</v>
      </c>
      <c r="C206" s="371">
        <v>2024</v>
      </c>
      <c r="D206" s="371" t="s">
        <v>27</v>
      </c>
      <c r="E206" s="371" t="s">
        <v>244</v>
      </c>
    </row>
    <row r="207" spans="1:5">
      <c r="A207" s="371">
        <v>19</v>
      </c>
      <c r="B207" s="371" t="s">
        <v>87</v>
      </c>
      <c r="C207" s="371">
        <v>2024</v>
      </c>
      <c r="D207" s="371" t="s">
        <v>27</v>
      </c>
      <c r="E207" s="371" t="s">
        <v>244</v>
      </c>
    </row>
    <row r="208" spans="1:5">
      <c r="A208" s="371">
        <v>20</v>
      </c>
      <c r="B208" s="371" t="s">
        <v>88</v>
      </c>
      <c r="C208" s="371">
        <v>2024</v>
      </c>
      <c r="D208" s="371" t="s">
        <v>27</v>
      </c>
      <c r="E208" s="371" t="s">
        <v>244</v>
      </c>
    </row>
    <row r="209" spans="1:5">
      <c r="A209" s="371">
        <v>23</v>
      </c>
      <c r="B209" s="371" t="s">
        <v>89</v>
      </c>
      <c r="C209" s="371">
        <v>2024</v>
      </c>
      <c r="D209" s="371" t="s">
        <v>27</v>
      </c>
      <c r="E209" s="371" t="s">
        <v>244</v>
      </c>
    </row>
    <row r="210" spans="1:5">
      <c r="A210" s="371">
        <v>25</v>
      </c>
      <c r="B210" s="371" t="s">
        <v>90</v>
      </c>
      <c r="C210" s="371">
        <v>2024</v>
      </c>
      <c r="D210" s="371" t="s">
        <v>27</v>
      </c>
      <c r="E210" s="371" t="s">
        <v>244</v>
      </c>
    </row>
    <row r="211" spans="1:5">
      <c r="A211" s="371">
        <v>27</v>
      </c>
      <c r="B211" s="371" t="s">
        <v>91</v>
      </c>
      <c r="C211" s="371">
        <v>2024</v>
      </c>
      <c r="D211" s="371" t="s">
        <v>27</v>
      </c>
      <c r="E211" s="371" t="s">
        <v>244</v>
      </c>
    </row>
    <row r="212" spans="1:5">
      <c r="A212" s="371">
        <v>41</v>
      </c>
      <c r="B212" s="371" t="s">
        <v>92</v>
      </c>
      <c r="C212" s="371">
        <v>2024</v>
      </c>
      <c r="D212" s="371" t="s">
        <v>27</v>
      </c>
      <c r="E212" s="371" t="s">
        <v>244</v>
      </c>
    </row>
    <row r="213" spans="1:5">
      <c r="A213" s="371">
        <v>44</v>
      </c>
      <c r="B213" s="371" t="s">
        <v>93</v>
      </c>
      <c r="C213" s="371">
        <v>2024</v>
      </c>
      <c r="D213" s="371" t="s">
        <v>27</v>
      </c>
      <c r="E213" s="371" t="s">
        <v>244</v>
      </c>
    </row>
    <row r="214" spans="1:5">
      <c r="A214" s="371">
        <v>47</v>
      </c>
      <c r="B214" s="371" t="s">
        <v>94</v>
      </c>
      <c r="C214" s="371">
        <v>2024</v>
      </c>
      <c r="D214" s="371" t="s">
        <v>27</v>
      </c>
      <c r="E214" s="371" t="s">
        <v>244</v>
      </c>
    </row>
    <row r="215" spans="1:5">
      <c r="A215" s="371">
        <v>50</v>
      </c>
      <c r="B215" s="371" t="s">
        <v>95</v>
      </c>
      <c r="C215" s="371">
        <v>2024</v>
      </c>
      <c r="D215" s="371" t="s">
        <v>27</v>
      </c>
      <c r="E215" s="371" t="s">
        <v>244</v>
      </c>
    </row>
    <row r="216" spans="1:5">
      <c r="A216" s="371">
        <v>52</v>
      </c>
      <c r="B216" s="371" t="s">
        <v>96</v>
      </c>
      <c r="C216" s="371">
        <v>2024</v>
      </c>
      <c r="D216" s="371" t="s">
        <v>27</v>
      </c>
      <c r="E216" s="371" t="s">
        <v>244</v>
      </c>
    </row>
    <row r="217" spans="1:5">
      <c r="A217" s="371">
        <v>54</v>
      </c>
      <c r="B217" s="371" t="s">
        <v>97</v>
      </c>
      <c r="C217" s="371">
        <v>2024</v>
      </c>
      <c r="D217" s="371" t="s">
        <v>27</v>
      </c>
      <c r="E217" s="371" t="s">
        <v>244</v>
      </c>
    </row>
    <row r="218" spans="1:5">
      <c r="A218" s="371">
        <v>63</v>
      </c>
      <c r="B218" s="371" t="s">
        <v>98</v>
      </c>
      <c r="C218" s="371">
        <v>2024</v>
      </c>
      <c r="D218" s="371" t="s">
        <v>27</v>
      </c>
      <c r="E218" s="371" t="s">
        <v>244</v>
      </c>
    </row>
    <row r="219" spans="1:5">
      <c r="A219" s="371">
        <v>66</v>
      </c>
      <c r="B219" s="371" t="s">
        <v>99</v>
      </c>
      <c r="C219" s="371">
        <v>2024</v>
      </c>
      <c r="D219" s="371" t="s">
        <v>27</v>
      </c>
      <c r="E219" s="371" t="s">
        <v>244</v>
      </c>
    </row>
    <row r="220" spans="1:5">
      <c r="A220" s="371">
        <v>68</v>
      </c>
      <c r="B220" s="371" t="s">
        <v>100</v>
      </c>
      <c r="C220" s="371">
        <v>2024</v>
      </c>
      <c r="D220" s="371" t="s">
        <v>27</v>
      </c>
      <c r="E220" s="371" t="s">
        <v>244</v>
      </c>
    </row>
    <row r="221" spans="1:5">
      <c r="A221" s="371">
        <v>70</v>
      </c>
      <c r="B221" s="371" t="s">
        <v>101</v>
      </c>
      <c r="C221" s="371">
        <v>2024</v>
      </c>
      <c r="D221" s="371" t="s">
        <v>27</v>
      </c>
      <c r="E221" s="371" t="s">
        <v>244</v>
      </c>
    </row>
    <row r="222" spans="1:5">
      <c r="A222" s="371">
        <v>73</v>
      </c>
      <c r="B222" s="371" t="s">
        <v>102</v>
      </c>
      <c r="C222" s="371">
        <v>2024</v>
      </c>
      <c r="D222" s="371" t="s">
        <v>27</v>
      </c>
      <c r="E222" s="371" t="s">
        <v>244</v>
      </c>
    </row>
    <row r="223" spans="1:5">
      <c r="A223" s="371">
        <v>76</v>
      </c>
      <c r="B223" s="371" t="s">
        <v>103</v>
      </c>
      <c r="C223" s="371">
        <v>2024</v>
      </c>
      <c r="D223" s="371" t="s">
        <v>27</v>
      </c>
      <c r="E223" s="371" t="s">
        <v>244</v>
      </c>
    </row>
    <row r="224" spans="1:5">
      <c r="A224" s="371">
        <v>81</v>
      </c>
      <c r="B224" s="371" t="s">
        <v>104</v>
      </c>
      <c r="C224" s="371">
        <v>2024</v>
      </c>
      <c r="D224" s="371" t="s">
        <v>27</v>
      </c>
      <c r="E224" s="371" t="s">
        <v>244</v>
      </c>
    </row>
    <row r="225" spans="1:5">
      <c r="A225" s="371">
        <v>85</v>
      </c>
      <c r="B225" s="371" t="s">
        <v>105</v>
      </c>
      <c r="C225" s="371">
        <v>2024</v>
      </c>
      <c r="D225" s="371" t="s">
        <v>27</v>
      </c>
      <c r="E225" s="371" t="s">
        <v>244</v>
      </c>
    </row>
    <row r="226" spans="1:5">
      <c r="A226" s="371">
        <v>86</v>
      </c>
      <c r="B226" s="371" t="s">
        <v>106</v>
      </c>
      <c r="C226" s="371">
        <v>2024</v>
      </c>
      <c r="D226" s="371" t="s">
        <v>27</v>
      </c>
      <c r="E226" s="371" t="s">
        <v>244</v>
      </c>
    </row>
    <row r="227" spans="1:5">
      <c r="A227" s="371">
        <v>88</v>
      </c>
      <c r="B227" s="371" t="s">
        <v>107</v>
      </c>
      <c r="C227" s="371">
        <v>2024</v>
      </c>
      <c r="D227" s="371" t="s">
        <v>27</v>
      </c>
      <c r="E227" s="371" t="s">
        <v>244</v>
      </c>
    </row>
    <row r="228" spans="1:5">
      <c r="A228" s="371">
        <v>91</v>
      </c>
      <c r="B228" s="371" t="s">
        <v>108</v>
      </c>
      <c r="C228" s="371">
        <v>2024</v>
      </c>
      <c r="D228" s="371" t="s">
        <v>27</v>
      </c>
      <c r="E228" s="371" t="s">
        <v>244</v>
      </c>
    </row>
    <row r="229" spans="1:5">
      <c r="A229" s="371">
        <v>94</v>
      </c>
      <c r="B229" s="371" t="s">
        <v>109</v>
      </c>
      <c r="C229" s="371">
        <v>2024</v>
      </c>
      <c r="D229" s="371" t="s">
        <v>27</v>
      </c>
      <c r="E229" s="371" t="s">
        <v>244</v>
      </c>
    </row>
    <row r="230" spans="1:5">
      <c r="A230" s="371">
        <v>95</v>
      </c>
      <c r="B230" s="371" t="s">
        <v>110</v>
      </c>
      <c r="C230" s="371">
        <v>2024</v>
      </c>
      <c r="D230" s="371" t="s">
        <v>27</v>
      </c>
      <c r="E230" s="371" t="s">
        <v>244</v>
      </c>
    </row>
    <row r="231" spans="1:5">
      <c r="A231" s="371">
        <v>97</v>
      </c>
      <c r="B231" s="371" t="s">
        <v>111</v>
      </c>
      <c r="C231" s="371">
        <v>2024</v>
      </c>
      <c r="D231" s="371" t="s">
        <v>27</v>
      </c>
      <c r="E231" s="371" t="s">
        <v>244</v>
      </c>
    </row>
    <row r="232" spans="1:5">
      <c r="A232" s="371">
        <v>99</v>
      </c>
      <c r="B232" s="371" t="s">
        <v>112</v>
      </c>
      <c r="C232" s="371">
        <v>2024</v>
      </c>
      <c r="D232" s="371" t="s">
        <v>27</v>
      </c>
      <c r="E232" s="371" t="s">
        <v>244</v>
      </c>
    </row>
    <row r="233" spans="1:5">
      <c r="A233" s="371">
        <v>5</v>
      </c>
      <c r="B233" s="371" t="s">
        <v>79</v>
      </c>
      <c r="C233" s="371">
        <v>2023</v>
      </c>
      <c r="D233" s="371" t="s">
        <v>27</v>
      </c>
      <c r="E233" s="371" t="s">
        <v>244</v>
      </c>
    </row>
    <row r="234" spans="1:5">
      <c r="A234" s="371">
        <v>8</v>
      </c>
      <c r="B234" s="371" t="s">
        <v>81</v>
      </c>
      <c r="C234" s="371">
        <v>2023</v>
      </c>
      <c r="D234" s="371" t="s">
        <v>27</v>
      </c>
      <c r="E234" s="371" t="s">
        <v>244</v>
      </c>
    </row>
    <row r="235" spans="1:5">
      <c r="A235" s="371">
        <v>11</v>
      </c>
      <c r="B235" s="371" t="s">
        <v>82</v>
      </c>
      <c r="C235" s="371">
        <v>2023</v>
      </c>
      <c r="D235" s="371" t="s">
        <v>27</v>
      </c>
      <c r="E235" s="371" t="s">
        <v>244</v>
      </c>
    </row>
    <row r="236" spans="1:5">
      <c r="A236" s="371">
        <v>13</v>
      </c>
      <c r="B236" s="371" t="s">
        <v>83</v>
      </c>
      <c r="C236" s="371">
        <v>2023</v>
      </c>
      <c r="D236" s="371" t="s">
        <v>27</v>
      </c>
      <c r="E236" s="371" t="s">
        <v>244</v>
      </c>
    </row>
    <row r="237" spans="1:5">
      <c r="A237" s="371">
        <v>15</v>
      </c>
      <c r="B237" s="371" t="s">
        <v>84</v>
      </c>
      <c r="C237" s="371">
        <v>2023</v>
      </c>
      <c r="D237" s="371" t="s">
        <v>27</v>
      </c>
      <c r="E237" s="371" t="s">
        <v>244</v>
      </c>
    </row>
    <row r="238" spans="1:5">
      <c r="A238" s="371">
        <v>17</v>
      </c>
      <c r="B238" s="371" t="s">
        <v>85</v>
      </c>
      <c r="C238" s="371">
        <v>2023</v>
      </c>
      <c r="D238" s="371" t="s">
        <v>27</v>
      </c>
      <c r="E238" s="371" t="s">
        <v>244</v>
      </c>
    </row>
    <row r="239" spans="1:5">
      <c r="A239" s="371">
        <v>18</v>
      </c>
      <c r="B239" s="371" t="s">
        <v>86</v>
      </c>
      <c r="C239" s="371">
        <v>2023</v>
      </c>
      <c r="D239" s="371" t="s">
        <v>27</v>
      </c>
      <c r="E239" s="371" t="s">
        <v>244</v>
      </c>
    </row>
    <row r="240" spans="1:5">
      <c r="A240" s="371">
        <v>19</v>
      </c>
      <c r="B240" s="371" t="s">
        <v>87</v>
      </c>
      <c r="C240" s="371">
        <v>2023</v>
      </c>
      <c r="D240" s="371" t="s">
        <v>27</v>
      </c>
      <c r="E240" s="371" t="s">
        <v>244</v>
      </c>
    </row>
    <row r="241" spans="1:5">
      <c r="A241" s="371">
        <v>20</v>
      </c>
      <c r="B241" s="371" t="s">
        <v>88</v>
      </c>
      <c r="C241" s="371">
        <v>2023</v>
      </c>
      <c r="D241" s="371" t="s">
        <v>27</v>
      </c>
      <c r="E241" s="371" t="s">
        <v>244</v>
      </c>
    </row>
    <row r="242" spans="1:5">
      <c r="A242" s="371">
        <v>23</v>
      </c>
      <c r="B242" s="371" t="s">
        <v>89</v>
      </c>
      <c r="C242" s="371">
        <v>2023</v>
      </c>
      <c r="D242" s="371" t="s">
        <v>27</v>
      </c>
      <c r="E242" s="371" t="s">
        <v>244</v>
      </c>
    </row>
    <row r="243" spans="1:5">
      <c r="A243" s="371">
        <v>25</v>
      </c>
      <c r="B243" s="371" t="s">
        <v>90</v>
      </c>
      <c r="C243" s="371">
        <v>2023</v>
      </c>
      <c r="D243" s="371" t="s">
        <v>27</v>
      </c>
      <c r="E243" s="371" t="s">
        <v>244</v>
      </c>
    </row>
    <row r="244" spans="1:5">
      <c r="A244" s="371">
        <v>27</v>
      </c>
      <c r="B244" s="371" t="s">
        <v>91</v>
      </c>
      <c r="C244" s="371">
        <v>2023</v>
      </c>
      <c r="D244" s="371" t="s">
        <v>27</v>
      </c>
      <c r="E244" s="371" t="s">
        <v>244</v>
      </c>
    </row>
    <row r="245" spans="1:5">
      <c r="A245" s="371">
        <v>41</v>
      </c>
      <c r="B245" s="371" t="s">
        <v>92</v>
      </c>
      <c r="C245" s="371">
        <v>2023</v>
      </c>
      <c r="D245" s="371" t="s">
        <v>27</v>
      </c>
      <c r="E245" s="371" t="s">
        <v>244</v>
      </c>
    </row>
    <row r="246" spans="1:5">
      <c r="A246" s="371">
        <v>44</v>
      </c>
      <c r="B246" s="371" t="s">
        <v>93</v>
      </c>
      <c r="C246" s="371">
        <v>2023</v>
      </c>
      <c r="D246" s="371" t="s">
        <v>27</v>
      </c>
      <c r="E246" s="371" t="s">
        <v>244</v>
      </c>
    </row>
    <row r="247" spans="1:5">
      <c r="A247" s="371">
        <v>47</v>
      </c>
      <c r="B247" s="371" t="s">
        <v>94</v>
      </c>
      <c r="C247" s="371">
        <v>2023</v>
      </c>
      <c r="D247" s="371" t="s">
        <v>27</v>
      </c>
      <c r="E247" s="371" t="s">
        <v>244</v>
      </c>
    </row>
    <row r="248" spans="1:5">
      <c r="A248" s="371">
        <v>50</v>
      </c>
      <c r="B248" s="371" t="s">
        <v>95</v>
      </c>
      <c r="C248" s="371">
        <v>2023</v>
      </c>
      <c r="D248" s="371" t="s">
        <v>27</v>
      </c>
      <c r="E248" s="371" t="s">
        <v>244</v>
      </c>
    </row>
    <row r="249" spans="1:5">
      <c r="A249" s="371">
        <v>52</v>
      </c>
      <c r="B249" s="371" t="s">
        <v>96</v>
      </c>
      <c r="C249" s="371">
        <v>2023</v>
      </c>
      <c r="D249" s="371" t="s">
        <v>27</v>
      </c>
      <c r="E249" s="371" t="s">
        <v>244</v>
      </c>
    </row>
    <row r="250" spans="1:5">
      <c r="A250" s="371">
        <v>54</v>
      </c>
      <c r="B250" s="371" t="s">
        <v>97</v>
      </c>
      <c r="C250" s="371">
        <v>2023</v>
      </c>
      <c r="D250" s="371" t="s">
        <v>27</v>
      </c>
      <c r="E250" s="371" t="s">
        <v>244</v>
      </c>
    </row>
    <row r="251" spans="1:5">
      <c r="A251" s="371">
        <v>63</v>
      </c>
      <c r="B251" s="371" t="s">
        <v>98</v>
      </c>
      <c r="C251" s="371">
        <v>2023</v>
      </c>
      <c r="D251" s="371" t="s">
        <v>27</v>
      </c>
      <c r="E251" s="371" t="s">
        <v>244</v>
      </c>
    </row>
    <row r="252" spans="1:5">
      <c r="A252" s="371">
        <v>66</v>
      </c>
      <c r="B252" s="371" t="s">
        <v>99</v>
      </c>
      <c r="C252" s="371">
        <v>2023</v>
      </c>
      <c r="D252" s="371" t="s">
        <v>27</v>
      </c>
      <c r="E252" s="371" t="s">
        <v>244</v>
      </c>
    </row>
    <row r="253" spans="1:5">
      <c r="A253" s="371">
        <v>68</v>
      </c>
      <c r="B253" s="371" t="s">
        <v>100</v>
      </c>
      <c r="C253" s="371">
        <v>2023</v>
      </c>
      <c r="D253" s="371" t="s">
        <v>27</v>
      </c>
      <c r="E253" s="371" t="s">
        <v>244</v>
      </c>
    </row>
    <row r="254" spans="1:5">
      <c r="A254" s="371">
        <v>70</v>
      </c>
      <c r="B254" s="371" t="s">
        <v>101</v>
      </c>
      <c r="C254" s="371">
        <v>2023</v>
      </c>
      <c r="D254" s="371" t="s">
        <v>27</v>
      </c>
      <c r="E254" s="371" t="s">
        <v>244</v>
      </c>
    </row>
    <row r="255" spans="1:5">
      <c r="A255" s="371">
        <v>73</v>
      </c>
      <c r="B255" s="371" t="s">
        <v>102</v>
      </c>
      <c r="C255" s="371">
        <v>2023</v>
      </c>
      <c r="D255" s="371" t="s">
        <v>27</v>
      </c>
      <c r="E255" s="371" t="s">
        <v>244</v>
      </c>
    </row>
    <row r="256" spans="1:5">
      <c r="A256" s="371">
        <v>76</v>
      </c>
      <c r="B256" s="371" t="s">
        <v>103</v>
      </c>
      <c r="C256" s="371">
        <v>2023</v>
      </c>
      <c r="D256" s="371" t="s">
        <v>27</v>
      </c>
      <c r="E256" s="371" t="s">
        <v>244</v>
      </c>
    </row>
    <row r="257" spans="1:5">
      <c r="A257" s="371">
        <v>81</v>
      </c>
      <c r="B257" s="371" t="s">
        <v>104</v>
      </c>
      <c r="C257" s="371">
        <v>2023</v>
      </c>
      <c r="D257" s="371" t="s">
        <v>27</v>
      </c>
      <c r="E257" s="371" t="s">
        <v>244</v>
      </c>
    </row>
    <row r="258" spans="1:5">
      <c r="A258" s="371">
        <v>85</v>
      </c>
      <c r="B258" s="371" t="s">
        <v>105</v>
      </c>
      <c r="C258" s="371">
        <v>2023</v>
      </c>
      <c r="D258" s="371" t="s">
        <v>27</v>
      </c>
      <c r="E258" s="371" t="s">
        <v>244</v>
      </c>
    </row>
    <row r="259" spans="1:5">
      <c r="A259" s="371">
        <v>86</v>
      </c>
      <c r="B259" s="371" t="s">
        <v>106</v>
      </c>
      <c r="C259" s="371">
        <v>2023</v>
      </c>
      <c r="D259" s="371" t="s">
        <v>27</v>
      </c>
      <c r="E259" s="371" t="s">
        <v>244</v>
      </c>
    </row>
    <row r="260" spans="1:5">
      <c r="A260" s="371">
        <v>88</v>
      </c>
      <c r="B260" s="371" t="s">
        <v>107</v>
      </c>
      <c r="C260" s="371">
        <v>2023</v>
      </c>
      <c r="D260" s="371" t="s">
        <v>27</v>
      </c>
      <c r="E260" s="371" t="s">
        <v>244</v>
      </c>
    </row>
    <row r="261" spans="1:5">
      <c r="A261" s="371">
        <v>91</v>
      </c>
      <c r="B261" s="371" t="s">
        <v>108</v>
      </c>
      <c r="C261" s="371">
        <v>2023</v>
      </c>
      <c r="D261" s="371" t="s">
        <v>27</v>
      </c>
      <c r="E261" s="371" t="s">
        <v>244</v>
      </c>
    </row>
    <row r="262" spans="1:5">
      <c r="A262" s="371">
        <v>94</v>
      </c>
      <c r="B262" s="371" t="s">
        <v>109</v>
      </c>
      <c r="C262" s="371">
        <v>2023</v>
      </c>
      <c r="D262" s="371" t="s">
        <v>27</v>
      </c>
      <c r="E262" s="371" t="s">
        <v>244</v>
      </c>
    </row>
    <row r="263" spans="1:5">
      <c r="A263" s="371">
        <v>95</v>
      </c>
      <c r="B263" s="371" t="s">
        <v>110</v>
      </c>
      <c r="C263" s="371">
        <v>2023</v>
      </c>
      <c r="D263" s="371" t="s">
        <v>27</v>
      </c>
      <c r="E263" s="371" t="s">
        <v>244</v>
      </c>
    </row>
    <row r="264" spans="1:5">
      <c r="A264" s="371">
        <v>97</v>
      </c>
      <c r="B264" s="371" t="s">
        <v>111</v>
      </c>
      <c r="C264" s="371">
        <v>2023</v>
      </c>
      <c r="D264" s="371" t="s">
        <v>27</v>
      </c>
      <c r="E264" s="371" t="s">
        <v>244</v>
      </c>
    </row>
    <row r="265" spans="1:5">
      <c r="A265" s="371">
        <v>99</v>
      </c>
      <c r="B265" s="371" t="s">
        <v>112</v>
      </c>
      <c r="C265" s="371">
        <v>2023</v>
      </c>
      <c r="D265" s="371" t="s">
        <v>27</v>
      </c>
      <c r="E265" s="371" t="s">
        <v>244</v>
      </c>
    </row>
    <row r="266" spans="1:5">
      <c r="A266" s="371">
        <v>5</v>
      </c>
      <c r="B266" s="371" t="s">
        <v>79</v>
      </c>
      <c r="C266" s="371">
        <v>2024</v>
      </c>
      <c r="D266" s="371" t="s">
        <v>308</v>
      </c>
      <c r="E266" s="371" t="s">
        <v>243</v>
      </c>
    </row>
    <row r="267" spans="1:5">
      <c r="A267" s="371">
        <v>8</v>
      </c>
      <c r="B267" s="371" t="s">
        <v>81</v>
      </c>
      <c r="C267" s="371">
        <v>2024</v>
      </c>
      <c r="D267" s="371" t="s">
        <v>308</v>
      </c>
      <c r="E267" s="371" t="s">
        <v>244</v>
      </c>
    </row>
    <row r="268" spans="1:5">
      <c r="A268" s="371">
        <v>11</v>
      </c>
      <c r="B268" s="371" t="s">
        <v>82</v>
      </c>
      <c r="C268" s="371">
        <v>2024</v>
      </c>
      <c r="D268" s="371" t="s">
        <v>308</v>
      </c>
      <c r="E268" s="371" t="s">
        <v>244</v>
      </c>
    </row>
    <row r="269" spans="1:5">
      <c r="A269" s="371">
        <v>13</v>
      </c>
      <c r="B269" s="371" t="s">
        <v>83</v>
      </c>
      <c r="C269" s="371">
        <v>2024</v>
      </c>
      <c r="D269" s="371" t="s">
        <v>308</v>
      </c>
      <c r="E269" s="371" t="s">
        <v>244</v>
      </c>
    </row>
    <row r="270" spans="1:5">
      <c r="A270" s="371">
        <v>15</v>
      </c>
      <c r="B270" s="371" t="s">
        <v>84</v>
      </c>
      <c r="C270" s="371">
        <v>2024</v>
      </c>
      <c r="D270" s="371" t="s">
        <v>308</v>
      </c>
      <c r="E270" s="371" t="s">
        <v>244</v>
      </c>
    </row>
    <row r="271" spans="1:5">
      <c r="A271" s="371">
        <v>17</v>
      </c>
      <c r="B271" s="371" t="s">
        <v>85</v>
      </c>
      <c r="C271" s="371">
        <v>2024</v>
      </c>
      <c r="D271" s="371" t="s">
        <v>308</v>
      </c>
      <c r="E271" s="371" t="s">
        <v>244</v>
      </c>
    </row>
    <row r="272" spans="1:5">
      <c r="A272" s="371">
        <v>18</v>
      </c>
      <c r="B272" s="371" t="s">
        <v>86</v>
      </c>
      <c r="C272" s="371">
        <v>2024</v>
      </c>
      <c r="D272" s="371" t="s">
        <v>308</v>
      </c>
      <c r="E272" s="371" t="s">
        <v>244</v>
      </c>
    </row>
    <row r="273" spans="1:5">
      <c r="A273" s="371">
        <v>19</v>
      </c>
      <c r="B273" s="371" t="s">
        <v>87</v>
      </c>
      <c r="C273" s="371">
        <v>2024</v>
      </c>
      <c r="D273" s="371" t="s">
        <v>308</v>
      </c>
      <c r="E273" s="371" t="s">
        <v>244</v>
      </c>
    </row>
    <row r="274" spans="1:5">
      <c r="A274" s="371">
        <v>20</v>
      </c>
      <c r="B274" s="371" t="s">
        <v>88</v>
      </c>
      <c r="C274" s="371">
        <v>2024</v>
      </c>
      <c r="D274" s="371" t="s">
        <v>308</v>
      </c>
      <c r="E274" s="371" t="s">
        <v>244</v>
      </c>
    </row>
    <row r="275" spans="1:5">
      <c r="A275" s="371">
        <v>23</v>
      </c>
      <c r="B275" s="371" t="s">
        <v>89</v>
      </c>
      <c r="C275" s="371">
        <v>2024</v>
      </c>
      <c r="D275" s="371" t="s">
        <v>308</v>
      </c>
      <c r="E275" s="371" t="s">
        <v>244</v>
      </c>
    </row>
    <row r="276" spans="1:5">
      <c r="A276" s="371">
        <v>25</v>
      </c>
      <c r="B276" s="371" t="s">
        <v>90</v>
      </c>
      <c r="C276" s="371">
        <v>2024</v>
      </c>
      <c r="D276" s="371" t="s">
        <v>308</v>
      </c>
      <c r="E276" s="371" t="s">
        <v>244</v>
      </c>
    </row>
    <row r="277" spans="1:5">
      <c r="A277" s="371">
        <v>27</v>
      </c>
      <c r="B277" s="371" t="s">
        <v>91</v>
      </c>
      <c r="C277" s="371">
        <v>2024</v>
      </c>
      <c r="D277" s="371" t="s">
        <v>308</v>
      </c>
      <c r="E277" s="371" t="s">
        <v>244</v>
      </c>
    </row>
    <row r="278" spans="1:5">
      <c r="A278" s="371">
        <v>41</v>
      </c>
      <c r="B278" s="371" t="s">
        <v>92</v>
      </c>
      <c r="C278" s="371">
        <v>2024</v>
      </c>
      <c r="D278" s="371" t="s">
        <v>308</v>
      </c>
      <c r="E278" s="371" t="s">
        <v>244</v>
      </c>
    </row>
    <row r="279" spans="1:5">
      <c r="A279" s="371">
        <v>44</v>
      </c>
      <c r="B279" s="371" t="s">
        <v>93</v>
      </c>
      <c r="C279" s="371">
        <v>2024</v>
      </c>
      <c r="D279" s="371" t="s">
        <v>308</v>
      </c>
      <c r="E279" s="371" t="s">
        <v>244</v>
      </c>
    </row>
    <row r="280" spans="1:5">
      <c r="A280" s="371">
        <v>47</v>
      </c>
      <c r="B280" s="371" t="s">
        <v>94</v>
      </c>
      <c r="C280" s="371">
        <v>2024</v>
      </c>
      <c r="D280" s="371" t="s">
        <v>308</v>
      </c>
      <c r="E280" s="371" t="s">
        <v>244</v>
      </c>
    </row>
    <row r="281" spans="1:5">
      <c r="A281" s="371">
        <v>50</v>
      </c>
      <c r="B281" s="371" t="s">
        <v>95</v>
      </c>
      <c r="C281" s="371">
        <v>2024</v>
      </c>
      <c r="D281" s="371" t="s">
        <v>308</v>
      </c>
      <c r="E281" s="371" t="s">
        <v>244</v>
      </c>
    </row>
    <row r="282" spans="1:5">
      <c r="A282" s="371">
        <v>52</v>
      </c>
      <c r="B282" s="371" t="s">
        <v>96</v>
      </c>
      <c r="C282" s="371">
        <v>2024</v>
      </c>
      <c r="D282" s="371" t="s">
        <v>308</v>
      </c>
      <c r="E282" s="371" t="s">
        <v>244</v>
      </c>
    </row>
    <row r="283" spans="1:5">
      <c r="A283" s="371">
        <v>54</v>
      </c>
      <c r="B283" s="371" t="s">
        <v>97</v>
      </c>
      <c r="C283" s="371">
        <v>2024</v>
      </c>
      <c r="D283" s="371" t="s">
        <v>308</v>
      </c>
      <c r="E283" s="371" t="s">
        <v>244</v>
      </c>
    </row>
    <row r="284" spans="1:5">
      <c r="A284" s="371">
        <v>63</v>
      </c>
      <c r="B284" s="371" t="s">
        <v>98</v>
      </c>
      <c r="C284" s="371">
        <v>2024</v>
      </c>
      <c r="D284" s="371" t="s">
        <v>308</v>
      </c>
      <c r="E284" s="371" t="s">
        <v>244</v>
      </c>
    </row>
    <row r="285" spans="1:5">
      <c r="A285" s="371">
        <v>66</v>
      </c>
      <c r="B285" s="371" t="s">
        <v>99</v>
      </c>
      <c r="C285" s="371">
        <v>2024</v>
      </c>
      <c r="D285" s="371" t="s">
        <v>308</v>
      </c>
      <c r="E285" s="371" t="s">
        <v>244</v>
      </c>
    </row>
    <row r="286" spans="1:5">
      <c r="A286" s="371">
        <v>68</v>
      </c>
      <c r="B286" s="371" t="s">
        <v>100</v>
      </c>
      <c r="C286" s="371">
        <v>2024</v>
      </c>
      <c r="D286" s="371" t="s">
        <v>308</v>
      </c>
      <c r="E286" s="371" t="s">
        <v>244</v>
      </c>
    </row>
    <row r="287" spans="1:5">
      <c r="A287" s="371">
        <v>70</v>
      </c>
      <c r="B287" s="371" t="s">
        <v>101</v>
      </c>
      <c r="C287" s="371">
        <v>2024</v>
      </c>
      <c r="D287" s="371" t="s">
        <v>308</v>
      </c>
      <c r="E287" s="371" t="s">
        <v>244</v>
      </c>
    </row>
    <row r="288" spans="1:5">
      <c r="A288" s="371">
        <v>73</v>
      </c>
      <c r="B288" s="371" t="s">
        <v>102</v>
      </c>
      <c r="C288" s="371">
        <v>2024</v>
      </c>
      <c r="D288" s="371" t="s">
        <v>308</v>
      </c>
      <c r="E288" s="371" t="s">
        <v>244</v>
      </c>
    </row>
    <row r="289" spans="1:5">
      <c r="A289" s="371">
        <v>76</v>
      </c>
      <c r="B289" s="371" t="s">
        <v>103</v>
      </c>
      <c r="C289" s="371">
        <v>2024</v>
      </c>
      <c r="D289" s="371" t="s">
        <v>308</v>
      </c>
      <c r="E289" s="371" t="s">
        <v>244</v>
      </c>
    </row>
    <row r="290" spans="1:5">
      <c r="A290" s="371">
        <v>81</v>
      </c>
      <c r="B290" s="371" t="s">
        <v>104</v>
      </c>
      <c r="C290" s="371">
        <v>2024</v>
      </c>
      <c r="D290" s="371" t="s">
        <v>308</v>
      </c>
      <c r="E290" s="371" t="s">
        <v>244</v>
      </c>
    </row>
    <row r="291" spans="1:5">
      <c r="A291" s="371">
        <v>85</v>
      </c>
      <c r="B291" s="371" t="s">
        <v>105</v>
      </c>
      <c r="C291" s="371">
        <v>2024</v>
      </c>
      <c r="D291" s="371" t="s">
        <v>308</v>
      </c>
      <c r="E291" s="371" t="s">
        <v>244</v>
      </c>
    </row>
    <row r="292" spans="1:5">
      <c r="A292" s="371">
        <v>86</v>
      </c>
      <c r="B292" s="371" t="s">
        <v>106</v>
      </c>
      <c r="C292" s="371">
        <v>2024</v>
      </c>
      <c r="D292" s="371" t="s">
        <v>308</v>
      </c>
      <c r="E292" s="371" t="s">
        <v>244</v>
      </c>
    </row>
    <row r="293" spans="1:5">
      <c r="A293" s="371">
        <v>88</v>
      </c>
      <c r="B293" s="371" t="s">
        <v>107</v>
      </c>
      <c r="C293" s="371">
        <v>2024</v>
      </c>
      <c r="D293" s="371" t="s">
        <v>308</v>
      </c>
      <c r="E293" s="371" t="s">
        <v>244</v>
      </c>
    </row>
    <row r="294" spans="1:5">
      <c r="A294" s="371">
        <v>91</v>
      </c>
      <c r="B294" s="371" t="s">
        <v>108</v>
      </c>
      <c r="C294" s="371">
        <v>2024</v>
      </c>
      <c r="D294" s="371" t="s">
        <v>308</v>
      </c>
      <c r="E294" s="371" t="s">
        <v>244</v>
      </c>
    </row>
    <row r="295" spans="1:5">
      <c r="A295" s="371">
        <v>94</v>
      </c>
      <c r="B295" s="371" t="s">
        <v>109</v>
      </c>
      <c r="C295" s="371">
        <v>2024</v>
      </c>
      <c r="D295" s="371" t="s">
        <v>308</v>
      </c>
      <c r="E295" s="371" t="s">
        <v>244</v>
      </c>
    </row>
    <row r="296" spans="1:5">
      <c r="A296" s="371">
        <v>95</v>
      </c>
      <c r="B296" s="371" t="s">
        <v>110</v>
      </c>
      <c r="C296" s="371">
        <v>2024</v>
      </c>
      <c r="D296" s="371" t="s">
        <v>308</v>
      </c>
      <c r="E296" s="371" t="s">
        <v>244</v>
      </c>
    </row>
    <row r="297" spans="1:5">
      <c r="A297" s="371">
        <v>97</v>
      </c>
      <c r="B297" s="371" t="s">
        <v>111</v>
      </c>
      <c r="C297" s="371">
        <v>2024</v>
      </c>
      <c r="D297" s="371" t="s">
        <v>308</v>
      </c>
      <c r="E297" s="371" t="s">
        <v>244</v>
      </c>
    </row>
    <row r="298" spans="1:5">
      <c r="A298" s="371">
        <v>99</v>
      </c>
      <c r="B298" s="371" t="s">
        <v>112</v>
      </c>
      <c r="C298" s="371">
        <v>2024</v>
      </c>
      <c r="D298" s="371" t="s">
        <v>308</v>
      </c>
      <c r="E298" s="371" t="s">
        <v>244</v>
      </c>
    </row>
    <row r="299" spans="1:5">
      <c r="A299" s="371">
        <v>5</v>
      </c>
      <c r="B299" s="371" t="s">
        <v>79</v>
      </c>
      <c r="C299" s="371">
        <v>2023</v>
      </c>
      <c r="D299" s="371" t="s">
        <v>308</v>
      </c>
      <c r="E299" s="371" t="s">
        <v>244</v>
      </c>
    </row>
    <row r="300" spans="1:5">
      <c r="A300" s="371">
        <v>8</v>
      </c>
      <c r="B300" s="371" t="s">
        <v>81</v>
      </c>
      <c r="C300" s="371">
        <v>2023</v>
      </c>
      <c r="D300" s="371" t="s">
        <v>308</v>
      </c>
      <c r="E300" s="371" t="s">
        <v>244</v>
      </c>
    </row>
    <row r="301" spans="1:5">
      <c r="A301" s="371">
        <v>11</v>
      </c>
      <c r="B301" s="371" t="s">
        <v>82</v>
      </c>
      <c r="C301" s="371">
        <v>2023</v>
      </c>
      <c r="D301" s="371" t="s">
        <v>308</v>
      </c>
      <c r="E301" s="371" t="s">
        <v>244</v>
      </c>
    </row>
    <row r="302" spans="1:5">
      <c r="A302" s="371">
        <v>13</v>
      </c>
      <c r="B302" s="371" t="s">
        <v>83</v>
      </c>
      <c r="C302" s="371">
        <v>2023</v>
      </c>
      <c r="D302" s="371" t="s">
        <v>308</v>
      </c>
      <c r="E302" s="371" t="s">
        <v>244</v>
      </c>
    </row>
    <row r="303" spans="1:5">
      <c r="A303" s="371">
        <v>15</v>
      </c>
      <c r="B303" s="371" t="s">
        <v>84</v>
      </c>
      <c r="C303" s="371">
        <v>2023</v>
      </c>
      <c r="D303" s="371" t="s">
        <v>308</v>
      </c>
      <c r="E303" s="371" t="s">
        <v>244</v>
      </c>
    </row>
    <row r="304" spans="1:5">
      <c r="A304" s="371">
        <v>17</v>
      </c>
      <c r="B304" s="371" t="s">
        <v>85</v>
      </c>
      <c r="C304" s="371">
        <v>2023</v>
      </c>
      <c r="D304" s="371" t="s">
        <v>308</v>
      </c>
      <c r="E304" s="371" t="s">
        <v>244</v>
      </c>
    </row>
    <row r="305" spans="1:5">
      <c r="A305" s="371">
        <v>18</v>
      </c>
      <c r="B305" s="371" t="s">
        <v>86</v>
      </c>
      <c r="C305" s="371">
        <v>2023</v>
      </c>
      <c r="D305" s="371" t="s">
        <v>308</v>
      </c>
      <c r="E305" s="371" t="s">
        <v>244</v>
      </c>
    </row>
    <row r="306" spans="1:5">
      <c r="A306" s="371">
        <v>19</v>
      </c>
      <c r="B306" s="371" t="s">
        <v>87</v>
      </c>
      <c r="C306" s="371">
        <v>2023</v>
      </c>
      <c r="D306" s="371" t="s">
        <v>308</v>
      </c>
      <c r="E306" s="371" t="s">
        <v>244</v>
      </c>
    </row>
    <row r="307" spans="1:5">
      <c r="A307" s="371">
        <v>20</v>
      </c>
      <c r="B307" s="371" t="s">
        <v>88</v>
      </c>
      <c r="C307" s="371">
        <v>2023</v>
      </c>
      <c r="D307" s="371" t="s">
        <v>308</v>
      </c>
      <c r="E307" s="371" t="s">
        <v>244</v>
      </c>
    </row>
    <row r="308" spans="1:5">
      <c r="A308" s="371">
        <v>23</v>
      </c>
      <c r="B308" s="371" t="s">
        <v>89</v>
      </c>
      <c r="C308" s="371">
        <v>2023</v>
      </c>
      <c r="D308" s="371" t="s">
        <v>308</v>
      </c>
      <c r="E308" s="371" t="s">
        <v>244</v>
      </c>
    </row>
    <row r="309" spans="1:5">
      <c r="A309" s="371">
        <v>25</v>
      </c>
      <c r="B309" s="371" t="s">
        <v>90</v>
      </c>
      <c r="C309" s="371">
        <v>2023</v>
      </c>
      <c r="D309" s="371" t="s">
        <v>308</v>
      </c>
      <c r="E309" s="371" t="s">
        <v>244</v>
      </c>
    </row>
    <row r="310" spans="1:5">
      <c r="A310" s="371">
        <v>27</v>
      </c>
      <c r="B310" s="371" t="s">
        <v>91</v>
      </c>
      <c r="C310" s="371">
        <v>2023</v>
      </c>
      <c r="D310" s="371" t="s">
        <v>308</v>
      </c>
      <c r="E310" s="371" t="s">
        <v>244</v>
      </c>
    </row>
    <row r="311" spans="1:5">
      <c r="A311" s="371">
        <v>41</v>
      </c>
      <c r="B311" s="371" t="s">
        <v>92</v>
      </c>
      <c r="C311" s="371">
        <v>2023</v>
      </c>
      <c r="D311" s="371" t="s">
        <v>308</v>
      </c>
      <c r="E311" s="371" t="s">
        <v>244</v>
      </c>
    </row>
    <row r="312" spans="1:5">
      <c r="A312" s="371">
        <v>44</v>
      </c>
      <c r="B312" s="371" t="s">
        <v>93</v>
      </c>
      <c r="C312" s="371">
        <v>2023</v>
      </c>
      <c r="D312" s="371" t="s">
        <v>308</v>
      </c>
      <c r="E312" s="371" t="s">
        <v>244</v>
      </c>
    </row>
    <row r="313" spans="1:5">
      <c r="A313" s="371">
        <v>47</v>
      </c>
      <c r="B313" s="371" t="s">
        <v>94</v>
      </c>
      <c r="C313" s="371">
        <v>2023</v>
      </c>
      <c r="D313" s="371" t="s">
        <v>308</v>
      </c>
      <c r="E313" s="371" t="s">
        <v>244</v>
      </c>
    </row>
    <row r="314" spans="1:5">
      <c r="A314" s="371">
        <v>50</v>
      </c>
      <c r="B314" s="371" t="s">
        <v>95</v>
      </c>
      <c r="C314" s="371">
        <v>2023</v>
      </c>
      <c r="D314" s="371" t="s">
        <v>308</v>
      </c>
      <c r="E314" s="371" t="s">
        <v>244</v>
      </c>
    </row>
    <row r="315" spans="1:5">
      <c r="A315" s="371">
        <v>52</v>
      </c>
      <c r="B315" s="371" t="s">
        <v>96</v>
      </c>
      <c r="C315" s="371">
        <v>2023</v>
      </c>
      <c r="D315" s="371" t="s">
        <v>308</v>
      </c>
      <c r="E315" s="371" t="s">
        <v>244</v>
      </c>
    </row>
    <row r="316" spans="1:5">
      <c r="A316" s="371">
        <v>54</v>
      </c>
      <c r="B316" s="371" t="s">
        <v>97</v>
      </c>
      <c r="C316" s="371">
        <v>2023</v>
      </c>
      <c r="D316" s="371" t="s">
        <v>308</v>
      </c>
      <c r="E316" s="371" t="s">
        <v>244</v>
      </c>
    </row>
    <row r="317" spans="1:5">
      <c r="A317" s="371">
        <v>63</v>
      </c>
      <c r="B317" s="371" t="s">
        <v>98</v>
      </c>
      <c r="C317" s="371">
        <v>2023</v>
      </c>
      <c r="D317" s="371" t="s">
        <v>308</v>
      </c>
      <c r="E317" s="371" t="s">
        <v>244</v>
      </c>
    </row>
    <row r="318" spans="1:5">
      <c r="A318" s="371">
        <v>66</v>
      </c>
      <c r="B318" s="371" t="s">
        <v>99</v>
      </c>
      <c r="C318" s="371">
        <v>2023</v>
      </c>
      <c r="D318" s="371" t="s">
        <v>308</v>
      </c>
      <c r="E318" s="371" t="s">
        <v>244</v>
      </c>
    </row>
    <row r="319" spans="1:5">
      <c r="A319" s="371">
        <v>68</v>
      </c>
      <c r="B319" s="371" t="s">
        <v>100</v>
      </c>
      <c r="C319" s="371">
        <v>2023</v>
      </c>
      <c r="D319" s="371" t="s">
        <v>308</v>
      </c>
      <c r="E319" s="371" t="s">
        <v>244</v>
      </c>
    </row>
    <row r="320" spans="1:5">
      <c r="A320" s="371">
        <v>70</v>
      </c>
      <c r="B320" s="371" t="s">
        <v>101</v>
      </c>
      <c r="C320" s="371">
        <v>2023</v>
      </c>
      <c r="D320" s="371" t="s">
        <v>308</v>
      </c>
      <c r="E320" s="371" t="s">
        <v>244</v>
      </c>
    </row>
    <row r="321" spans="1:5">
      <c r="A321" s="371">
        <v>73</v>
      </c>
      <c r="B321" s="371" t="s">
        <v>102</v>
      </c>
      <c r="C321" s="371">
        <v>2023</v>
      </c>
      <c r="D321" s="371" t="s">
        <v>308</v>
      </c>
      <c r="E321" s="371" t="s">
        <v>244</v>
      </c>
    </row>
    <row r="322" spans="1:5">
      <c r="A322" s="371">
        <v>76</v>
      </c>
      <c r="B322" s="371" t="s">
        <v>103</v>
      </c>
      <c r="C322" s="371">
        <v>2023</v>
      </c>
      <c r="D322" s="371" t="s">
        <v>308</v>
      </c>
      <c r="E322" s="371" t="s">
        <v>244</v>
      </c>
    </row>
    <row r="323" spans="1:5">
      <c r="A323" s="371">
        <v>81</v>
      </c>
      <c r="B323" s="371" t="s">
        <v>104</v>
      </c>
      <c r="C323" s="371">
        <v>2023</v>
      </c>
      <c r="D323" s="371" t="s">
        <v>308</v>
      </c>
      <c r="E323" s="371" t="s">
        <v>244</v>
      </c>
    </row>
    <row r="324" spans="1:5">
      <c r="A324" s="371">
        <v>85</v>
      </c>
      <c r="B324" s="371" t="s">
        <v>105</v>
      </c>
      <c r="C324" s="371">
        <v>2023</v>
      </c>
      <c r="D324" s="371" t="s">
        <v>308</v>
      </c>
      <c r="E324" s="371" t="s">
        <v>244</v>
      </c>
    </row>
    <row r="325" spans="1:5">
      <c r="A325" s="371">
        <v>86</v>
      </c>
      <c r="B325" s="371" t="s">
        <v>106</v>
      </c>
      <c r="C325" s="371">
        <v>2023</v>
      </c>
      <c r="D325" s="371" t="s">
        <v>308</v>
      </c>
      <c r="E325" s="371" t="s">
        <v>244</v>
      </c>
    </row>
    <row r="326" spans="1:5">
      <c r="A326" s="371">
        <v>88</v>
      </c>
      <c r="B326" s="371" t="s">
        <v>107</v>
      </c>
      <c r="C326" s="371">
        <v>2023</v>
      </c>
      <c r="D326" s="371" t="s">
        <v>308</v>
      </c>
      <c r="E326" s="371" t="s">
        <v>244</v>
      </c>
    </row>
    <row r="327" spans="1:5">
      <c r="A327" s="371">
        <v>91</v>
      </c>
      <c r="B327" s="371" t="s">
        <v>108</v>
      </c>
      <c r="C327" s="371">
        <v>2023</v>
      </c>
      <c r="D327" s="371" t="s">
        <v>308</v>
      </c>
      <c r="E327" s="371" t="s">
        <v>244</v>
      </c>
    </row>
    <row r="328" spans="1:5">
      <c r="A328" s="371">
        <v>94</v>
      </c>
      <c r="B328" s="371" t="s">
        <v>109</v>
      </c>
      <c r="C328" s="371">
        <v>2023</v>
      </c>
      <c r="D328" s="371" t="s">
        <v>308</v>
      </c>
      <c r="E328" s="371" t="s">
        <v>244</v>
      </c>
    </row>
    <row r="329" spans="1:5">
      <c r="A329" s="371">
        <v>95</v>
      </c>
      <c r="B329" s="371" t="s">
        <v>110</v>
      </c>
      <c r="C329" s="371">
        <v>2023</v>
      </c>
      <c r="D329" s="371" t="s">
        <v>308</v>
      </c>
      <c r="E329" s="371" t="s">
        <v>244</v>
      </c>
    </row>
    <row r="330" spans="1:5">
      <c r="A330" s="371">
        <v>97</v>
      </c>
      <c r="B330" s="371" t="s">
        <v>111</v>
      </c>
      <c r="C330" s="371">
        <v>2023</v>
      </c>
      <c r="D330" s="371" t="s">
        <v>308</v>
      </c>
      <c r="E330" s="371" t="s">
        <v>244</v>
      </c>
    </row>
    <row r="331" spans="1:5">
      <c r="A331" s="371">
        <v>99</v>
      </c>
      <c r="B331" s="371" t="s">
        <v>112</v>
      </c>
      <c r="C331" s="371">
        <v>2023</v>
      </c>
      <c r="D331" s="371" t="s">
        <v>308</v>
      </c>
      <c r="E331" s="371" t="s">
        <v>244</v>
      </c>
    </row>
    <row r="332" spans="1:5">
      <c r="A332" s="371">
        <v>5</v>
      </c>
      <c r="B332" s="371" t="s">
        <v>79</v>
      </c>
      <c r="C332" s="371">
        <v>2024</v>
      </c>
      <c r="D332" s="371" t="s">
        <v>28</v>
      </c>
      <c r="E332" s="371" t="s">
        <v>244</v>
      </c>
    </row>
    <row r="333" spans="1:5">
      <c r="A333" s="371">
        <v>8</v>
      </c>
      <c r="B333" s="371" t="s">
        <v>81</v>
      </c>
      <c r="C333" s="371">
        <v>2024</v>
      </c>
      <c r="D333" s="371" t="s">
        <v>28</v>
      </c>
      <c r="E333" s="371" t="s">
        <v>244</v>
      </c>
    </row>
    <row r="334" spans="1:5">
      <c r="A334" s="371">
        <v>11</v>
      </c>
      <c r="B334" s="371" t="s">
        <v>82</v>
      </c>
      <c r="C334" s="371">
        <v>2024</v>
      </c>
      <c r="D334" s="371" t="s">
        <v>28</v>
      </c>
      <c r="E334" s="371" t="s">
        <v>244</v>
      </c>
    </row>
    <row r="335" spans="1:5">
      <c r="A335" s="371">
        <v>13</v>
      </c>
      <c r="B335" s="371" t="s">
        <v>83</v>
      </c>
      <c r="C335" s="371">
        <v>2024</v>
      </c>
      <c r="D335" s="371" t="s">
        <v>28</v>
      </c>
      <c r="E335" s="371" t="s">
        <v>244</v>
      </c>
    </row>
    <row r="336" spans="1:5">
      <c r="A336" s="371">
        <v>15</v>
      </c>
      <c r="B336" s="371" t="s">
        <v>84</v>
      </c>
      <c r="C336" s="371">
        <v>2024</v>
      </c>
      <c r="D336" s="371" t="s">
        <v>28</v>
      </c>
      <c r="E336" s="371" t="s">
        <v>244</v>
      </c>
    </row>
    <row r="337" spans="1:5">
      <c r="A337" s="371">
        <v>17</v>
      </c>
      <c r="B337" s="371" t="s">
        <v>85</v>
      </c>
      <c r="C337" s="371">
        <v>2024</v>
      </c>
      <c r="D337" s="371" t="s">
        <v>28</v>
      </c>
      <c r="E337" s="371" t="s">
        <v>244</v>
      </c>
    </row>
    <row r="338" spans="1:5">
      <c r="A338" s="371">
        <v>18</v>
      </c>
      <c r="B338" s="371" t="s">
        <v>86</v>
      </c>
      <c r="C338" s="371">
        <v>2024</v>
      </c>
      <c r="D338" s="371" t="s">
        <v>28</v>
      </c>
      <c r="E338" s="371" t="s">
        <v>244</v>
      </c>
    </row>
    <row r="339" spans="1:5">
      <c r="A339" s="371">
        <v>19</v>
      </c>
      <c r="B339" s="371" t="s">
        <v>87</v>
      </c>
      <c r="C339" s="371">
        <v>2024</v>
      </c>
      <c r="D339" s="371" t="s">
        <v>28</v>
      </c>
      <c r="E339" s="371" t="s">
        <v>244</v>
      </c>
    </row>
    <row r="340" spans="1:5">
      <c r="A340" s="371">
        <v>20</v>
      </c>
      <c r="B340" s="371" t="s">
        <v>88</v>
      </c>
      <c r="C340" s="371">
        <v>2024</v>
      </c>
      <c r="D340" s="371" t="s">
        <v>28</v>
      </c>
      <c r="E340" s="371" t="s">
        <v>244</v>
      </c>
    </row>
    <row r="341" spans="1:5">
      <c r="A341" s="371">
        <v>23</v>
      </c>
      <c r="B341" s="371" t="s">
        <v>89</v>
      </c>
      <c r="C341" s="371">
        <v>2024</v>
      </c>
      <c r="D341" s="371" t="s">
        <v>28</v>
      </c>
      <c r="E341" s="371" t="s">
        <v>244</v>
      </c>
    </row>
    <row r="342" spans="1:5">
      <c r="A342" s="371">
        <v>25</v>
      </c>
      <c r="B342" s="371" t="s">
        <v>90</v>
      </c>
      <c r="C342" s="371">
        <v>2024</v>
      </c>
      <c r="D342" s="371" t="s">
        <v>28</v>
      </c>
      <c r="E342" s="371" t="s">
        <v>244</v>
      </c>
    </row>
    <row r="343" spans="1:5">
      <c r="A343" s="371">
        <v>27</v>
      </c>
      <c r="B343" s="371" t="s">
        <v>91</v>
      </c>
      <c r="C343" s="371">
        <v>2024</v>
      </c>
      <c r="D343" s="371" t="s">
        <v>28</v>
      </c>
      <c r="E343" s="371" t="s">
        <v>244</v>
      </c>
    </row>
    <row r="344" spans="1:5">
      <c r="A344" s="371">
        <v>41</v>
      </c>
      <c r="B344" s="371" t="s">
        <v>92</v>
      </c>
      <c r="C344" s="371">
        <v>2024</v>
      </c>
      <c r="D344" s="371" t="s">
        <v>28</v>
      </c>
      <c r="E344" s="371" t="s">
        <v>244</v>
      </c>
    </row>
    <row r="345" spans="1:5">
      <c r="A345" s="371">
        <v>44</v>
      </c>
      <c r="B345" s="371" t="s">
        <v>93</v>
      </c>
      <c r="C345" s="371">
        <v>2024</v>
      </c>
      <c r="D345" s="371" t="s">
        <v>28</v>
      </c>
      <c r="E345" s="371" t="s">
        <v>244</v>
      </c>
    </row>
    <row r="346" spans="1:5">
      <c r="A346" s="371">
        <v>47</v>
      </c>
      <c r="B346" s="371" t="s">
        <v>94</v>
      </c>
      <c r="C346" s="371">
        <v>2024</v>
      </c>
      <c r="D346" s="371" t="s">
        <v>28</v>
      </c>
      <c r="E346" s="371" t="s">
        <v>244</v>
      </c>
    </row>
    <row r="347" spans="1:5">
      <c r="A347" s="371">
        <v>50</v>
      </c>
      <c r="B347" s="371" t="s">
        <v>95</v>
      </c>
      <c r="C347" s="371">
        <v>2024</v>
      </c>
      <c r="D347" s="371" t="s">
        <v>28</v>
      </c>
      <c r="E347" s="371" t="s">
        <v>244</v>
      </c>
    </row>
    <row r="348" spans="1:5">
      <c r="A348" s="371">
        <v>52</v>
      </c>
      <c r="B348" s="371" t="s">
        <v>96</v>
      </c>
      <c r="C348" s="371">
        <v>2024</v>
      </c>
      <c r="D348" s="371" t="s">
        <v>28</v>
      </c>
      <c r="E348" s="371" t="s">
        <v>244</v>
      </c>
    </row>
    <row r="349" spans="1:5">
      <c r="A349" s="371">
        <v>54</v>
      </c>
      <c r="B349" s="371" t="s">
        <v>97</v>
      </c>
      <c r="C349" s="371">
        <v>2024</v>
      </c>
      <c r="D349" s="371" t="s">
        <v>28</v>
      </c>
      <c r="E349" s="371" t="s">
        <v>244</v>
      </c>
    </row>
    <row r="350" spans="1:5">
      <c r="A350" s="371">
        <v>63</v>
      </c>
      <c r="B350" s="371" t="s">
        <v>98</v>
      </c>
      <c r="C350" s="371">
        <v>2024</v>
      </c>
      <c r="D350" s="371" t="s">
        <v>28</v>
      </c>
      <c r="E350" s="371" t="s">
        <v>244</v>
      </c>
    </row>
    <row r="351" spans="1:5">
      <c r="A351" s="371">
        <v>66</v>
      </c>
      <c r="B351" s="371" t="s">
        <v>99</v>
      </c>
      <c r="C351" s="371">
        <v>2024</v>
      </c>
      <c r="D351" s="371" t="s">
        <v>28</v>
      </c>
      <c r="E351" s="371" t="s">
        <v>244</v>
      </c>
    </row>
    <row r="352" spans="1:5">
      <c r="A352" s="371">
        <v>68</v>
      </c>
      <c r="B352" s="371" t="s">
        <v>100</v>
      </c>
      <c r="C352" s="371">
        <v>2024</v>
      </c>
      <c r="D352" s="371" t="s">
        <v>28</v>
      </c>
      <c r="E352" s="371" t="s">
        <v>244</v>
      </c>
    </row>
    <row r="353" spans="1:5">
      <c r="A353" s="371">
        <v>70</v>
      </c>
      <c r="B353" s="371" t="s">
        <v>101</v>
      </c>
      <c r="C353" s="371">
        <v>2024</v>
      </c>
      <c r="D353" s="371" t="s">
        <v>28</v>
      </c>
      <c r="E353" s="371" t="s">
        <v>244</v>
      </c>
    </row>
    <row r="354" spans="1:5">
      <c r="A354" s="371">
        <v>73</v>
      </c>
      <c r="B354" s="371" t="s">
        <v>102</v>
      </c>
      <c r="C354" s="371">
        <v>2024</v>
      </c>
      <c r="D354" s="371" t="s">
        <v>28</v>
      </c>
      <c r="E354" s="371" t="s">
        <v>244</v>
      </c>
    </row>
    <row r="355" spans="1:5">
      <c r="A355" s="371">
        <v>76</v>
      </c>
      <c r="B355" s="371" t="s">
        <v>103</v>
      </c>
      <c r="C355" s="371">
        <v>2024</v>
      </c>
      <c r="D355" s="371" t="s">
        <v>28</v>
      </c>
      <c r="E355" s="371" t="s">
        <v>244</v>
      </c>
    </row>
    <row r="356" spans="1:5">
      <c r="A356" s="371">
        <v>81</v>
      </c>
      <c r="B356" s="371" t="s">
        <v>104</v>
      </c>
      <c r="C356" s="371">
        <v>2024</v>
      </c>
      <c r="D356" s="371" t="s">
        <v>28</v>
      </c>
      <c r="E356" s="371" t="s">
        <v>244</v>
      </c>
    </row>
    <row r="357" spans="1:5">
      <c r="A357" s="371">
        <v>85</v>
      </c>
      <c r="B357" s="371" t="s">
        <v>105</v>
      </c>
      <c r="C357" s="371">
        <v>2024</v>
      </c>
      <c r="D357" s="371" t="s">
        <v>28</v>
      </c>
      <c r="E357" s="371" t="s">
        <v>244</v>
      </c>
    </row>
    <row r="358" spans="1:5">
      <c r="A358" s="371">
        <v>86</v>
      </c>
      <c r="B358" s="371" t="s">
        <v>106</v>
      </c>
      <c r="C358" s="371">
        <v>2024</v>
      </c>
      <c r="D358" s="371" t="s">
        <v>28</v>
      </c>
      <c r="E358" s="371" t="s">
        <v>244</v>
      </c>
    </row>
    <row r="359" spans="1:5">
      <c r="A359" s="371">
        <v>88</v>
      </c>
      <c r="B359" s="371" t="s">
        <v>107</v>
      </c>
      <c r="C359" s="371">
        <v>2024</v>
      </c>
      <c r="D359" s="371" t="s">
        <v>28</v>
      </c>
      <c r="E359" s="371" t="s">
        <v>244</v>
      </c>
    </row>
    <row r="360" spans="1:5">
      <c r="A360" s="371">
        <v>91</v>
      </c>
      <c r="B360" s="371" t="s">
        <v>108</v>
      </c>
      <c r="C360" s="371">
        <v>2024</v>
      </c>
      <c r="D360" s="371" t="s">
        <v>28</v>
      </c>
      <c r="E360" s="371" t="s">
        <v>244</v>
      </c>
    </row>
    <row r="361" spans="1:5">
      <c r="A361" s="371">
        <v>94</v>
      </c>
      <c r="B361" s="371" t="s">
        <v>109</v>
      </c>
      <c r="C361" s="371">
        <v>2024</v>
      </c>
      <c r="D361" s="371" t="s">
        <v>28</v>
      </c>
      <c r="E361" s="371" t="s">
        <v>244</v>
      </c>
    </row>
    <row r="362" spans="1:5">
      <c r="A362" s="371">
        <v>95</v>
      </c>
      <c r="B362" s="371" t="s">
        <v>110</v>
      </c>
      <c r="C362" s="371">
        <v>2024</v>
      </c>
      <c r="D362" s="371" t="s">
        <v>28</v>
      </c>
      <c r="E362" s="371" t="s">
        <v>244</v>
      </c>
    </row>
    <row r="363" spans="1:5">
      <c r="A363" s="371">
        <v>97</v>
      </c>
      <c r="B363" s="371" t="s">
        <v>111</v>
      </c>
      <c r="C363" s="371">
        <v>2024</v>
      </c>
      <c r="D363" s="371" t="s">
        <v>28</v>
      </c>
      <c r="E363" s="371" t="s">
        <v>244</v>
      </c>
    </row>
    <row r="364" spans="1:5">
      <c r="A364" s="371">
        <v>99</v>
      </c>
      <c r="B364" s="371" t="s">
        <v>112</v>
      </c>
      <c r="C364" s="371">
        <v>2024</v>
      </c>
      <c r="D364" s="371" t="s">
        <v>28</v>
      </c>
      <c r="E364" s="371" t="s">
        <v>244</v>
      </c>
    </row>
    <row r="365" spans="1:5">
      <c r="A365" s="371">
        <v>5</v>
      </c>
      <c r="B365" s="371" t="s">
        <v>79</v>
      </c>
      <c r="C365" s="371">
        <v>2023</v>
      </c>
      <c r="D365" s="371" t="s">
        <v>28</v>
      </c>
      <c r="E365" s="371" t="s">
        <v>244</v>
      </c>
    </row>
    <row r="366" spans="1:5">
      <c r="A366" s="371">
        <v>8</v>
      </c>
      <c r="B366" s="371" t="s">
        <v>81</v>
      </c>
      <c r="C366" s="371">
        <v>2023</v>
      </c>
      <c r="D366" s="371" t="s">
        <v>28</v>
      </c>
      <c r="E366" s="371" t="s">
        <v>244</v>
      </c>
    </row>
    <row r="367" spans="1:5">
      <c r="A367" s="371">
        <v>11</v>
      </c>
      <c r="B367" s="371" t="s">
        <v>82</v>
      </c>
      <c r="C367" s="371">
        <v>2023</v>
      </c>
      <c r="D367" s="371" t="s">
        <v>28</v>
      </c>
      <c r="E367" s="371" t="s">
        <v>244</v>
      </c>
    </row>
    <row r="368" spans="1:5">
      <c r="A368" s="371">
        <v>13</v>
      </c>
      <c r="B368" s="371" t="s">
        <v>83</v>
      </c>
      <c r="C368" s="371">
        <v>2023</v>
      </c>
      <c r="D368" s="371" t="s">
        <v>28</v>
      </c>
      <c r="E368" s="371" t="s">
        <v>244</v>
      </c>
    </row>
    <row r="369" spans="1:5">
      <c r="A369" s="371">
        <v>15</v>
      </c>
      <c r="B369" s="371" t="s">
        <v>84</v>
      </c>
      <c r="C369" s="371">
        <v>2023</v>
      </c>
      <c r="D369" s="371" t="s">
        <v>28</v>
      </c>
      <c r="E369" s="371" t="s">
        <v>244</v>
      </c>
    </row>
    <row r="370" spans="1:5">
      <c r="A370" s="371">
        <v>17</v>
      </c>
      <c r="B370" s="371" t="s">
        <v>85</v>
      </c>
      <c r="C370" s="371">
        <v>2023</v>
      </c>
      <c r="D370" s="371" t="s">
        <v>28</v>
      </c>
      <c r="E370" s="371" t="s">
        <v>244</v>
      </c>
    </row>
    <row r="371" spans="1:5">
      <c r="A371" s="371">
        <v>18</v>
      </c>
      <c r="B371" s="371" t="s">
        <v>86</v>
      </c>
      <c r="C371" s="371">
        <v>2023</v>
      </c>
      <c r="D371" s="371" t="s">
        <v>28</v>
      </c>
      <c r="E371" s="371" t="s">
        <v>244</v>
      </c>
    </row>
    <row r="372" spans="1:5">
      <c r="A372" s="371">
        <v>19</v>
      </c>
      <c r="B372" s="371" t="s">
        <v>87</v>
      </c>
      <c r="C372" s="371">
        <v>2023</v>
      </c>
      <c r="D372" s="371" t="s">
        <v>28</v>
      </c>
      <c r="E372" s="371" t="s">
        <v>244</v>
      </c>
    </row>
    <row r="373" spans="1:5">
      <c r="A373" s="371">
        <v>20</v>
      </c>
      <c r="B373" s="371" t="s">
        <v>88</v>
      </c>
      <c r="C373" s="371">
        <v>2023</v>
      </c>
      <c r="D373" s="371" t="s">
        <v>28</v>
      </c>
      <c r="E373" s="371" t="s">
        <v>244</v>
      </c>
    </row>
    <row r="374" spans="1:5">
      <c r="A374" s="371">
        <v>23</v>
      </c>
      <c r="B374" s="371" t="s">
        <v>89</v>
      </c>
      <c r="C374" s="371">
        <v>2023</v>
      </c>
      <c r="D374" s="371" t="s">
        <v>28</v>
      </c>
      <c r="E374" s="371" t="s">
        <v>244</v>
      </c>
    </row>
    <row r="375" spans="1:5">
      <c r="A375" s="371">
        <v>25</v>
      </c>
      <c r="B375" s="371" t="s">
        <v>90</v>
      </c>
      <c r="C375" s="371">
        <v>2023</v>
      </c>
      <c r="D375" s="371" t="s">
        <v>28</v>
      </c>
      <c r="E375" s="371" t="s">
        <v>244</v>
      </c>
    </row>
    <row r="376" spans="1:5">
      <c r="A376" s="371">
        <v>27</v>
      </c>
      <c r="B376" s="371" t="s">
        <v>91</v>
      </c>
      <c r="C376" s="371">
        <v>2023</v>
      </c>
      <c r="D376" s="371" t="s">
        <v>28</v>
      </c>
      <c r="E376" s="371" t="s">
        <v>244</v>
      </c>
    </row>
    <row r="377" spans="1:5">
      <c r="A377" s="371">
        <v>41</v>
      </c>
      <c r="B377" s="371" t="s">
        <v>92</v>
      </c>
      <c r="C377" s="371">
        <v>2023</v>
      </c>
      <c r="D377" s="371" t="s">
        <v>28</v>
      </c>
      <c r="E377" s="371" t="s">
        <v>244</v>
      </c>
    </row>
    <row r="378" spans="1:5">
      <c r="A378" s="371">
        <v>44</v>
      </c>
      <c r="B378" s="371" t="s">
        <v>93</v>
      </c>
      <c r="C378" s="371">
        <v>2023</v>
      </c>
      <c r="D378" s="371" t="s">
        <v>28</v>
      </c>
      <c r="E378" s="371" t="s">
        <v>244</v>
      </c>
    </row>
    <row r="379" spans="1:5">
      <c r="A379" s="371">
        <v>47</v>
      </c>
      <c r="B379" s="371" t="s">
        <v>94</v>
      </c>
      <c r="C379" s="371">
        <v>2023</v>
      </c>
      <c r="D379" s="371" t="s">
        <v>28</v>
      </c>
      <c r="E379" s="371" t="s">
        <v>244</v>
      </c>
    </row>
    <row r="380" spans="1:5">
      <c r="A380" s="371">
        <v>50</v>
      </c>
      <c r="B380" s="371" t="s">
        <v>95</v>
      </c>
      <c r="C380" s="371">
        <v>2023</v>
      </c>
      <c r="D380" s="371" t="s">
        <v>28</v>
      </c>
      <c r="E380" s="371" t="s">
        <v>244</v>
      </c>
    </row>
    <row r="381" spans="1:5">
      <c r="A381" s="371">
        <v>52</v>
      </c>
      <c r="B381" s="371" t="s">
        <v>96</v>
      </c>
      <c r="C381" s="371">
        <v>2023</v>
      </c>
      <c r="D381" s="371" t="s">
        <v>28</v>
      </c>
      <c r="E381" s="371" t="s">
        <v>244</v>
      </c>
    </row>
    <row r="382" spans="1:5">
      <c r="A382" s="371">
        <v>54</v>
      </c>
      <c r="B382" s="371" t="s">
        <v>97</v>
      </c>
      <c r="C382" s="371">
        <v>2023</v>
      </c>
      <c r="D382" s="371" t="s">
        <v>28</v>
      </c>
      <c r="E382" s="371" t="s">
        <v>244</v>
      </c>
    </row>
    <row r="383" spans="1:5">
      <c r="A383" s="371">
        <v>63</v>
      </c>
      <c r="B383" s="371" t="s">
        <v>98</v>
      </c>
      <c r="C383" s="371">
        <v>2023</v>
      </c>
      <c r="D383" s="371" t="s">
        <v>28</v>
      </c>
      <c r="E383" s="371" t="s">
        <v>244</v>
      </c>
    </row>
    <row r="384" spans="1:5">
      <c r="A384" s="371">
        <v>66</v>
      </c>
      <c r="B384" s="371" t="s">
        <v>99</v>
      </c>
      <c r="C384" s="371">
        <v>2023</v>
      </c>
      <c r="D384" s="371" t="s">
        <v>28</v>
      </c>
      <c r="E384" s="371" t="s">
        <v>244</v>
      </c>
    </row>
    <row r="385" spans="1:5">
      <c r="A385" s="371">
        <v>68</v>
      </c>
      <c r="B385" s="371" t="s">
        <v>100</v>
      </c>
      <c r="C385" s="371">
        <v>2023</v>
      </c>
      <c r="D385" s="371" t="s">
        <v>28</v>
      </c>
      <c r="E385" s="371" t="s">
        <v>244</v>
      </c>
    </row>
    <row r="386" spans="1:5">
      <c r="A386" s="371">
        <v>70</v>
      </c>
      <c r="B386" s="371" t="s">
        <v>101</v>
      </c>
      <c r="C386" s="371">
        <v>2023</v>
      </c>
      <c r="D386" s="371" t="s">
        <v>28</v>
      </c>
      <c r="E386" s="371" t="s">
        <v>244</v>
      </c>
    </row>
    <row r="387" spans="1:5">
      <c r="A387" s="371">
        <v>73</v>
      </c>
      <c r="B387" s="371" t="s">
        <v>102</v>
      </c>
      <c r="C387" s="371">
        <v>2023</v>
      </c>
      <c r="D387" s="371" t="s">
        <v>28</v>
      </c>
      <c r="E387" s="371" t="s">
        <v>244</v>
      </c>
    </row>
    <row r="388" spans="1:5">
      <c r="A388" s="371">
        <v>76</v>
      </c>
      <c r="B388" s="371" t="s">
        <v>103</v>
      </c>
      <c r="C388" s="371">
        <v>2023</v>
      </c>
      <c r="D388" s="371" t="s">
        <v>28</v>
      </c>
      <c r="E388" s="371" t="s">
        <v>244</v>
      </c>
    </row>
    <row r="389" spans="1:5">
      <c r="A389" s="371">
        <v>81</v>
      </c>
      <c r="B389" s="371" t="s">
        <v>104</v>
      </c>
      <c r="C389" s="371">
        <v>2023</v>
      </c>
      <c r="D389" s="371" t="s">
        <v>28</v>
      </c>
      <c r="E389" s="371" t="s">
        <v>244</v>
      </c>
    </row>
    <row r="390" spans="1:5">
      <c r="A390" s="371">
        <v>85</v>
      </c>
      <c r="B390" s="371" t="s">
        <v>105</v>
      </c>
      <c r="C390" s="371">
        <v>2023</v>
      </c>
      <c r="D390" s="371" t="s">
        <v>28</v>
      </c>
      <c r="E390" s="371" t="s">
        <v>244</v>
      </c>
    </row>
    <row r="391" spans="1:5">
      <c r="A391" s="371">
        <v>86</v>
      </c>
      <c r="B391" s="371" t="s">
        <v>106</v>
      </c>
      <c r="C391" s="371">
        <v>2023</v>
      </c>
      <c r="D391" s="371" t="s">
        <v>28</v>
      </c>
      <c r="E391" s="371" t="s">
        <v>244</v>
      </c>
    </row>
    <row r="392" spans="1:5">
      <c r="A392" s="371">
        <v>88</v>
      </c>
      <c r="B392" s="371" t="s">
        <v>107</v>
      </c>
      <c r="C392" s="371">
        <v>2023</v>
      </c>
      <c r="D392" s="371" t="s">
        <v>28</v>
      </c>
      <c r="E392" s="371" t="s">
        <v>244</v>
      </c>
    </row>
    <row r="393" spans="1:5">
      <c r="A393" s="371">
        <v>91</v>
      </c>
      <c r="B393" s="371" t="s">
        <v>108</v>
      </c>
      <c r="C393" s="371">
        <v>2023</v>
      </c>
      <c r="D393" s="371" t="s">
        <v>28</v>
      </c>
      <c r="E393" s="371" t="s">
        <v>244</v>
      </c>
    </row>
    <row r="394" spans="1:5">
      <c r="A394" s="371">
        <v>94</v>
      </c>
      <c r="B394" s="371" t="s">
        <v>109</v>
      </c>
      <c r="C394" s="371">
        <v>2023</v>
      </c>
      <c r="D394" s="371" t="s">
        <v>28</v>
      </c>
      <c r="E394" s="371" t="s">
        <v>244</v>
      </c>
    </row>
    <row r="395" spans="1:5">
      <c r="A395" s="371">
        <v>95</v>
      </c>
      <c r="B395" s="371" t="s">
        <v>110</v>
      </c>
      <c r="C395" s="371">
        <v>2023</v>
      </c>
      <c r="D395" s="371" t="s">
        <v>28</v>
      </c>
      <c r="E395" s="371" t="s">
        <v>244</v>
      </c>
    </row>
    <row r="396" spans="1:5">
      <c r="A396" s="371">
        <v>97</v>
      </c>
      <c r="B396" s="371" t="s">
        <v>111</v>
      </c>
      <c r="C396" s="371">
        <v>2023</v>
      </c>
      <c r="D396" s="371" t="s">
        <v>28</v>
      </c>
      <c r="E396" s="371" t="s">
        <v>244</v>
      </c>
    </row>
    <row r="397" spans="1:5">
      <c r="A397" s="371">
        <v>99</v>
      </c>
      <c r="B397" s="371" t="s">
        <v>112</v>
      </c>
      <c r="C397" s="371">
        <v>2023</v>
      </c>
      <c r="D397" s="371" t="s">
        <v>28</v>
      </c>
      <c r="E397" s="371" t="s">
        <v>244</v>
      </c>
    </row>
    <row r="398" spans="1:5">
      <c r="A398" s="371">
        <v>5</v>
      </c>
      <c r="B398" s="371" t="s">
        <v>79</v>
      </c>
      <c r="C398" s="371">
        <v>2024</v>
      </c>
      <c r="D398" s="371" t="s">
        <v>30</v>
      </c>
      <c r="E398" s="371" t="s">
        <v>244</v>
      </c>
    </row>
    <row r="399" spans="1:5">
      <c r="A399" s="371">
        <v>8</v>
      </c>
      <c r="B399" s="371" t="s">
        <v>81</v>
      </c>
      <c r="C399" s="371">
        <v>2024</v>
      </c>
      <c r="D399" s="371" t="s">
        <v>30</v>
      </c>
      <c r="E399" s="371" t="s">
        <v>244</v>
      </c>
    </row>
    <row r="400" spans="1:5">
      <c r="A400" s="371">
        <v>11</v>
      </c>
      <c r="B400" s="371" t="s">
        <v>82</v>
      </c>
      <c r="C400" s="371">
        <v>2024</v>
      </c>
      <c r="D400" s="371" t="s">
        <v>30</v>
      </c>
      <c r="E400" s="371" t="s">
        <v>244</v>
      </c>
    </row>
    <row r="401" spans="1:5">
      <c r="A401" s="371">
        <v>13</v>
      </c>
      <c r="B401" s="371" t="s">
        <v>83</v>
      </c>
      <c r="C401" s="371">
        <v>2024</v>
      </c>
      <c r="D401" s="371" t="s">
        <v>30</v>
      </c>
      <c r="E401" s="371" t="s">
        <v>244</v>
      </c>
    </row>
    <row r="402" spans="1:5">
      <c r="A402" s="371">
        <v>15</v>
      </c>
      <c r="B402" s="371" t="s">
        <v>84</v>
      </c>
      <c r="C402" s="371">
        <v>2024</v>
      </c>
      <c r="D402" s="371" t="s">
        <v>30</v>
      </c>
      <c r="E402" s="371" t="s">
        <v>244</v>
      </c>
    </row>
    <row r="403" spans="1:5">
      <c r="A403" s="371">
        <v>17</v>
      </c>
      <c r="B403" s="371" t="s">
        <v>85</v>
      </c>
      <c r="C403" s="371">
        <v>2024</v>
      </c>
      <c r="D403" s="371" t="s">
        <v>30</v>
      </c>
      <c r="E403" s="371" t="s">
        <v>244</v>
      </c>
    </row>
    <row r="404" spans="1:5">
      <c r="A404" s="371">
        <v>18</v>
      </c>
      <c r="B404" s="371" t="s">
        <v>86</v>
      </c>
      <c r="C404" s="371">
        <v>2024</v>
      </c>
      <c r="D404" s="371" t="s">
        <v>30</v>
      </c>
      <c r="E404" s="371" t="s">
        <v>244</v>
      </c>
    </row>
    <row r="405" spans="1:5">
      <c r="A405" s="371">
        <v>19</v>
      </c>
      <c r="B405" s="371" t="s">
        <v>87</v>
      </c>
      <c r="C405" s="371">
        <v>2024</v>
      </c>
      <c r="D405" s="371" t="s">
        <v>30</v>
      </c>
      <c r="E405" s="371" t="s">
        <v>244</v>
      </c>
    </row>
    <row r="406" spans="1:5">
      <c r="A406" s="371">
        <v>20</v>
      </c>
      <c r="B406" s="371" t="s">
        <v>88</v>
      </c>
      <c r="C406" s="371">
        <v>2024</v>
      </c>
      <c r="D406" s="371" t="s">
        <v>30</v>
      </c>
      <c r="E406" s="371" t="s">
        <v>244</v>
      </c>
    </row>
    <row r="407" spans="1:5">
      <c r="A407" s="371">
        <v>23</v>
      </c>
      <c r="B407" s="371" t="s">
        <v>89</v>
      </c>
      <c r="C407" s="371">
        <v>2024</v>
      </c>
      <c r="D407" s="371" t="s">
        <v>30</v>
      </c>
      <c r="E407" s="371" t="s">
        <v>244</v>
      </c>
    </row>
    <row r="408" spans="1:5">
      <c r="A408" s="371">
        <v>25</v>
      </c>
      <c r="B408" s="371" t="s">
        <v>90</v>
      </c>
      <c r="C408" s="371">
        <v>2024</v>
      </c>
      <c r="D408" s="371" t="s">
        <v>30</v>
      </c>
      <c r="E408" s="371" t="s">
        <v>243</v>
      </c>
    </row>
    <row r="409" spans="1:5">
      <c r="A409" s="371">
        <v>27</v>
      </c>
      <c r="B409" s="371" t="s">
        <v>91</v>
      </c>
      <c r="C409" s="371">
        <v>2024</v>
      </c>
      <c r="D409" s="371" t="s">
        <v>30</v>
      </c>
      <c r="E409" s="371" t="s">
        <v>244</v>
      </c>
    </row>
    <row r="410" spans="1:5">
      <c r="A410" s="371">
        <v>41</v>
      </c>
      <c r="B410" s="371" t="s">
        <v>92</v>
      </c>
      <c r="C410" s="371">
        <v>2024</v>
      </c>
      <c r="D410" s="371" t="s">
        <v>30</v>
      </c>
      <c r="E410" s="371" t="s">
        <v>244</v>
      </c>
    </row>
    <row r="411" spans="1:5">
      <c r="A411" s="371">
        <v>44</v>
      </c>
      <c r="B411" s="371" t="s">
        <v>93</v>
      </c>
      <c r="C411" s="371">
        <v>2024</v>
      </c>
      <c r="D411" s="371" t="s">
        <v>30</v>
      </c>
      <c r="E411" s="371" t="s">
        <v>244</v>
      </c>
    </row>
    <row r="412" spans="1:5">
      <c r="A412" s="371">
        <v>47</v>
      </c>
      <c r="B412" s="371" t="s">
        <v>94</v>
      </c>
      <c r="C412" s="371">
        <v>2024</v>
      </c>
      <c r="D412" s="371" t="s">
        <v>30</v>
      </c>
      <c r="E412" s="371" t="s">
        <v>244</v>
      </c>
    </row>
    <row r="413" spans="1:5">
      <c r="A413" s="371">
        <v>50</v>
      </c>
      <c r="B413" s="371" t="s">
        <v>95</v>
      </c>
      <c r="C413" s="371">
        <v>2024</v>
      </c>
      <c r="D413" s="371" t="s">
        <v>30</v>
      </c>
      <c r="E413" s="371" t="s">
        <v>244</v>
      </c>
    </row>
    <row r="414" spans="1:5">
      <c r="A414" s="371">
        <v>52</v>
      </c>
      <c r="B414" s="371" t="s">
        <v>96</v>
      </c>
      <c r="C414" s="371">
        <v>2024</v>
      </c>
      <c r="D414" s="371" t="s">
        <v>30</v>
      </c>
      <c r="E414" s="371" t="s">
        <v>244</v>
      </c>
    </row>
    <row r="415" spans="1:5">
      <c r="A415" s="371">
        <v>54</v>
      </c>
      <c r="B415" s="371" t="s">
        <v>97</v>
      </c>
      <c r="C415" s="371">
        <v>2024</v>
      </c>
      <c r="D415" s="371" t="s">
        <v>30</v>
      </c>
      <c r="E415" s="371" t="s">
        <v>244</v>
      </c>
    </row>
    <row r="416" spans="1:5">
      <c r="A416" s="371">
        <v>63</v>
      </c>
      <c r="B416" s="371" t="s">
        <v>98</v>
      </c>
      <c r="C416" s="371">
        <v>2024</v>
      </c>
      <c r="D416" s="371" t="s">
        <v>30</v>
      </c>
      <c r="E416" s="371" t="s">
        <v>244</v>
      </c>
    </row>
    <row r="417" spans="1:5">
      <c r="A417" s="371">
        <v>66</v>
      </c>
      <c r="B417" s="371" t="s">
        <v>99</v>
      </c>
      <c r="C417" s="371">
        <v>2024</v>
      </c>
      <c r="D417" s="371" t="s">
        <v>30</v>
      </c>
      <c r="E417" s="371" t="s">
        <v>244</v>
      </c>
    </row>
    <row r="418" spans="1:5">
      <c r="A418" s="371">
        <v>68</v>
      </c>
      <c r="B418" s="371" t="s">
        <v>100</v>
      </c>
      <c r="C418" s="371">
        <v>2024</v>
      </c>
      <c r="D418" s="371" t="s">
        <v>30</v>
      </c>
      <c r="E418" s="371" t="s">
        <v>244</v>
      </c>
    </row>
    <row r="419" spans="1:5">
      <c r="A419" s="371">
        <v>70</v>
      </c>
      <c r="B419" s="371" t="s">
        <v>101</v>
      </c>
      <c r="C419" s="371">
        <v>2024</v>
      </c>
      <c r="D419" s="371" t="s">
        <v>30</v>
      </c>
      <c r="E419" s="371" t="s">
        <v>244</v>
      </c>
    </row>
    <row r="420" spans="1:5">
      <c r="A420" s="371">
        <v>73</v>
      </c>
      <c r="B420" s="371" t="s">
        <v>102</v>
      </c>
      <c r="C420" s="371">
        <v>2024</v>
      </c>
      <c r="D420" s="371" t="s">
        <v>30</v>
      </c>
      <c r="E420" s="371" t="s">
        <v>244</v>
      </c>
    </row>
    <row r="421" spans="1:5">
      <c r="A421" s="371">
        <v>76</v>
      </c>
      <c r="B421" s="371" t="s">
        <v>103</v>
      </c>
      <c r="C421" s="371">
        <v>2024</v>
      </c>
      <c r="D421" s="371" t="s">
        <v>30</v>
      </c>
      <c r="E421" s="371" t="s">
        <v>244</v>
      </c>
    </row>
    <row r="422" spans="1:5">
      <c r="A422" s="371">
        <v>81</v>
      </c>
      <c r="B422" s="371" t="s">
        <v>104</v>
      </c>
      <c r="C422" s="371">
        <v>2024</v>
      </c>
      <c r="D422" s="371" t="s">
        <v>30</v>
      </c>
      <c r="E422" s="371" t="s">
        <v>244</v>
      </c>
    </row>
    <row r="423" spans="1:5">
      <c r="A423" s="371">
        <v>85</v>
      </c>
      <c r="B423" s="371" t="s">
        <v>105</v>
      </c>
      <c r="C423" s="371">
        <v>2024</v>
      </c>
      <c r="D423" s="371" t="s">
        <v>30</v>
      </c>
      <c r="E423" s="371" t="s">
        <v>244</v>
      </c>
    </row>
    <row r="424" spans="1:5">
      <c r="A424" s="371">
        <v>86</v>
      </c>
      <c r="B424" s="371" t="s">
        <v>106</v>
      </c>
      <c r="C424" s="371">
        <v>2024</v>
      </c>
      <c r="D424" s="371" t="s">
        <v>30</v>
      </c>
      <c r="E424" s="371" t="s">
        <v>244</v>
      </c>
    </row>
    <row r="425" spans="1:5">
      <c r="A425" s="371">
        <v>88</v>
      </c>
      <c r="B425" s="371" t="s">
        <v>107</v>
      </c>
      <c r="C425" s="371">
        <v>2024</v>
      </c>
      <c r="D425" s="371" t="s">
        <v>30</v>
      </c>
      <c r="E425" s="371" t="s">
        <v>244</v>
      </c>
    </row>
    <row r="426" spans="1:5">
      <c r="A426" s="371">
        <v>91</v>
      </c>
      <c r="B426" s="371" t="s">
        <v>108</v>
      </c>
      <c r="C426" s="371">
        <v>2024</v>
      </c>
      <c r="D426" s="371" t="s">
        <v>30</v>
      </c>
      <c r="E426" s="371" t="s">
        <v>244</v>
      </c>
    </row>
    <row r="427" spans="1:5">
      <c r="A427" s="371">
        <v>94</v>
      </c>
      <c r="B427" s="371" t="s">
        <v>109</v>
      </c>
      <c r="C427" s="371">
        <v>2024</v>
      </c>
      <c r="D427" s="371" t="s">
        <v>30</v>
      </c>
      <c r="E427" s="371" t="s">
        <v>244</v>
      </c>
    </row>
    <row r="428" spans="1:5">
      <c r="A428" s="371">
        <v>95</v>
      </c>
      <c r="B428" s="371" t="s">
        <v>110</v>
      </c>
      <c r="C428" s="371">
        <v>2024</v>
      </c>
      <c r="D428" s="371" t="s">
        <v>30</v>
      </c>
      <c r="E428" s="371" t="s">
        <v>244</v>
      </c>
    </row>
    <row r="429" spans="1:5">
      <c r="A429" s="371">
        <v>97</v>
      </c>
      <c r="B429" s="371" t="s">
        <v>111</v>
      </c>
      <c r="C429" s="371">
        <v>2024</v>
      </c>
      <c r="D429" s="371" t="s">
        <v>30</v>
      </c>
      <c r="E429" s="371" t="s">
        <v>244</v>
      </c>
    </row>
    <row r="430" spans="1:5">
      <c r="A430" s="371">
        <v>99</v>
      </c>
      <c r="B430" s="371" t="s">
        <v>112</v>
      </c>
      <c r="C430" s="371">
        <v>2024</v>
      </c>
      <c r="D430" s="371" t="s">
        <v>30</v>
      </c>
      <c r="E430" s="371" t="s">
        <v>244</v>
      </c>
    </row>
    <row r="431" spans="1:5">
      <c r="A431" s="371">
        <v>5</v>
      </c>
      <c r="B431" s="371" t="s">
        <v>79</v>
      </c>
      <c r="C431" s="371">
        <v>2023</v>
      </c>
      <c r="D431" s="371" t="s">
        <v>30</v>
      </c>
      <c r="E431" s="371" t="s">
        <v>244</v>
      </c>
    </row>
    <row r="432" spans="1:5">
      <c r="A432" s="371">
        <v>8</v>
      </c>
      <c r="B432" s="371" t="s">
        <v>81</v>
      </c>
      <c r="C432" s="371">
        <v>2023</v>
      </c>
      <c r="D432" s="371" t="s">
        <v>30</v>
      </c>
      <c r="E432" s="371" t="s">
        <v>244</v>
      </c>
    </row>
    <row r="433" spans="1:5">
      <c r="A433" s="371">
        <v>11</v>
      </c>
      <c r="B433" s="371" t="s">
        <v>82</v>
      </c>
      <c r="C433" s="371">
        <v>2023</v>
      </c>
      <c r="D433" s="371" t="s">
        <v>30</v>
      </c>
      <c r="E433" s="371" t="s">
        <v>244</v>
      </c>
    </row>
    <row r="434" spans="1:5">
      <c r="A434" s="371">
        <v>13</v>
      </c>
      <c r="B434" s="371" t="s">
        <v>83</v>
      </c>
      <c r="C434" s="371">
        <v>2023</v>
      </c>
      <c r="D434" s="371" t="s">
        <v>30</v>
      </c>
      <c r="E434" s="371" t="s">
        <v>244</v>
      </c>
    </row>
    <row r="435" spans="1:5">
      <c r="A435" s="371">
        <v>15</v>
      </c>
      <c r="B435" s="371" t="s">
        <v>84</v>
      </c>
      <c r="C435" s="371">
        <v>2023</v>
      </c>
      <c r="D435" s="371" t="s">
        <v>30</v>
      </c>
      <c r="E435" s="371" t="s">
        <v>244</v>
      </c>
    </row>
    <row r="436" spans="1:5">
      <c r="A436" s="371">
        <v>17</v>
      </c>
      <c r="B436" s="371" t="s">
        <v>85</v>
      </c>
      <c r="C436" s="371">
        <v>2023</v>
      </c>
      <c r="D436" s="371" t="s">
        <v>30</v>
      </c>
      <c r="E436" s="371" t="s">
        <v>244</v>
      </c>
    </row>
    <row r="437" spans="1:5">
      <c r="A437" s="371">
        <v>18</v>
      </c>
      <c r="B437" s="371" t="s">
        <v>86</v>
      </c>
      <c r="C437" s="371">
        <v>2023</v>
      </c>
      <c r="D437" s="371" t="s">
        <v>30</v>
      </c>
      <c r="E437" s="371" t="s">
        <v>244</v>
      </c>
    </row>
    <row r="438" spans="1:5">
      <c r="A438" s="371">
        <v>19</v>
      </c>
      <c r="B438" s="371" t="s">
        <v>87</v>
      </c>
      <c r="C438" s="371">
        <v>2023</v>
      </c>
      <c r="D438" s="371" t="s">
        <v>30</v>
      </c>
      <c r="E438" s="371" t="s">
        <v>244</v>
      </c>
    </row>
    <row r="439" spans="1:5">
      <c r="A439" s="371">
        <v>20</v>
      </c>
      <c r="B439" s="371" t="s">
        <v>88</v>
      </c>
      <c r="C439" s="371">
        <v>2023</v>
      </c>
      <c r="D439" s="371" t="s">
        <v>30</v>
      </c>
      <c r="E439" s="371" t="s">
        <v>244</v>
      </c>
    </row>
    <row r="440" spans="1:5">
      <c r="A440" s="371">
        <v>23</v>
      </c>
      <c r="B440" s="371" t="s">
        <v>89</v>
      </c>
      <c r="C440" s="371">
        <v>2023</v>
      </c>
      <c r="D440" s="371" t="s">
        <v>30</v>
      </c>
      <c r="E440" s="371" t="s">
        <v>244</v>
      </c>
    </row>
    <row r="441" spans="1:5">
      <c r="A441" s="371">
        <v>25</v>
      </c>
      <c r="B441" s="371" t="s">
        <v>90</v>
      </c>
      <c r="C441" s="371">
        <v>2023</v>
      </c>
      <c r="D441" s="371" t="s">
        <v>30</v>
      </c>
      <c r="E441" s="371" t="s">
        <v>244</v>
      </c>
    </row>
    <row r="442" spans="1:5">
      <c r="A442" s="371">
        <v>27</v>
      </c>
      <c r="B442" s="371" t="s">
        <v>91</v>
      </c>
      <c r="C442" s="371">
        <v>2023</v>
      </c>
      <c r="D442" s="371" t="s">
        <v>30</v>
      </c>
      <c r="E442" s="371" t="s">
        <v>244</v>
      </c>
    </row>
    <row r="443" spans="1:5">
      <c r="A443" s="371">
        <v>41</v>
      </c>
      <c r="B443" s="371" t="s">
        <v>92</v>
      </c>
      <c r="C443" s="371">
        <v>2023</v>
      </c>
      <c r="D443" s="371" t="s">
        <v>30</v>
      </c>
      <c r="E443" s="371" t="s">
        <v>244</v>
      </c>
    </row>
    <row r="444" spans="1:5">
      <c r="A444" s="371">
        <v>44</v>
      </c>
      <c r="B444" s="371" t="s">
        <v>93</v>
      </c>
      <c r="C444" s="371">
        <v>2023</v>
      </c>
      <c r="D444" s="371" t="s">
        <v>30</v>
      </c>
      <c r="E444" s="371" t="s">
        <v>244</v>
      </c>
    </row>
    <row r="445" spans="1:5">
      <c r="A445" s="371">
        <v>47</v>
      </c>
      <c r="B445" s="371" t="s">
        <v>94</v>
      </c>
      <c r="C445" s="371">
        <v>2023</v>
      </c>
      <c r="D445" s="371" t="s">
        <v>30</v>
      </c>
      <c r="E445" s="371" t="s">
        <v>244</v>
      </c>
    </row>
    <row r="446" spans="1:5">
      <c r="A446" s="371">
        <v>50</v>
      </c>
      <c r="B446" s="371" t="s">
        <v>95</v>
      </c>
      <c r="C446" s="371">
        <v>2023</v>
      </c>
      <c r="D446" s="371" t="s">
        <v>30</v>
      </c>
      <c r="E446" s="371" t="s">
        <v>244</v>
      </c>
    </row>
    <row r="447" spans="1:5">
      <c r="A447" s="371">
        <v>52</v>
      </c>
      <c r="B447" s="371" t="s">
        <v>96</v>
      </c>
      <c r="C447" s="371">
        <v>2023</v>
      </c>
      <c r="D447" s="371" t="s">
        <v>30</v>
      </c>
      <c r="E447" s="371" t="s">
        <v>244</v>
      </c>
    </row>
    <row r="448" spans="1:5">
      <c r="A448" s="371">
        <v>54</v>
      </c>
      <c r="B448" s="371" t="s">
        <v>97</v>
      </c>
      <c r="C448" s="371">
        <v>2023</v>
      </c>
      <c r="D448" s="371" t="s">
        <v>30</v>
      </c>
      <c r="E448" s="371" t="s">
        <v>244</v>
      </c>
    </row>
    <row r="449" spans="1:5">
      <c r="A449" s="371">
        <v>63</v>
      </c>
      <c r="B449" s="371" t="s">
        <v>98</v>
      </c>
      <c r="C449" s="371">
        <v>2023</v>
      </c>
      <c r="D449" s="371" t="s">
        <v>30</v>
      </c>
      <c r="E449" s="371" t="s">
        <v>244</v>
      </c>
    </row>
    <row r="450" spans="1:5">
      <c r="A450" s="371">
        <v>66</v>
      </c>
      <c r="B450" s="371" t="s">
        <v>99</v>
      </c>
      <c r="C450" s="371">
        <v>2023</v>
      </c>
      <c r="D450" s="371" t="s">
        <v>30</v>
      </c>
      <c r="E450" s="371" t="s">
        <v>244</v>
      </c>
    </row>
    <row r="451" spans="1:5">
      <c r="A451" s="371">
        <v>68</v>
      </c>
      <c r="B451" s="371" t="s">
        <v>100</v>
      </c>
      <c r="C451" s="371">
        <v>2023</v>
      </c>
      <c r="D451" s="371" t="s">
        <v>30</v>
      </c>
      <c r="E451" s="371" t="s">
        <v>244</v>
      </c>
    </row>
    <row r="452" spans="1:5">
      <c r="A452" s="371">
        <v>70</v>
      </c>
      <c r="B452" s="371" t="s">
        <v>101</v>
      </c>
      <c r="C452" s="371">
        <v>2023</v>
      </c>
      <c r="D452" s="371" t="s">
        <v>30</v>
      </c>
      <c r="E452" s="371" t="s">
        <v>244</v>
      </c>
    </row>
    <row r="453" spans="1:5">
      <c r="A453" s="371">
        <v>73</v>
      </c>
      <c r="B453" s="371" t="s">
        <v>102</v>
      </c>
      <c r="C453" s="371">
        <v>2023</v>
      </c>
      <c r="D453" s="371" t="s">
        <v>30</v>
      </c>
      <c r="E453" s="371" t="s">
        <v>244</v>
      </c>
    </row>
    <row r="454" spans="1:5">
      <c r="A454" s="371">
        <v>76</v>
      </c>
      <c r="B454" s="371" t="s">
        <v>103</v>
      </c>
      <c r="C454" s="371">
        <v>2023</v>
      </c>
      <c r="D454" s="371" t="s">
        <v>30</v>
      </c>
      <c r="E454" s="371" t="s">
        <v>244</v>
      </c>
    </row>
    <row r="455" spans="1:5">
      <c r="A455" s="371">
        <v>81</v>
      </c>
      <c r="B455" s="371" t="s">
        <v>104</v>
      </c>
      <c r="C455" s="371">
        <v>2023</v>
      </c>
      <c r="D455" s="371" t="s">
        <v>30</v>
      </c>
      <c r="E455" s="371" t="s">
        <v>244</v>
      </c>
    </row>
    <row r="456" spans="1:5">
      <c r="A456" s="371">
        <v>85</v>
      </c>
      <c r="B456" s="371" t="s">
        <v>105</v>
      </c>
      <c r="C456" s="371">
        <v>2023</v>
      </c>
      <c r="D456" s="371" t="s">
        <v>30</v>
      </c>
      <c r="E456" s="371" t="s">
        <v>244</v>
      </c>
    </row>
    <row r="457" spans="1:5">
      <c r="A457" s="371">
        <v>86</v>
      </c>
      <c r="B457" s="371" t="s">
        <v>106</v>
      </c>
      <c r="C457" s="371">
        <v>2023</v>
      </c>
      <c r="D457" s="371" t="s">
        <v>30</v>
      </c>
      <c r="E457" s="371" t="s">
        <v>244</v>
      </c>
    </row>
    <row r="458" spans="1:5">
      <c r="A458" s="371">
        <v>88</v>
      </c>
      <c r="B458" s="371" t="s">
        <v>107</v>
      </c>
      <c r="C458" s="371">
        <v>2023</v>
      </c>
      <c r="D458" s="371" t="s">
        <v>30</v>
      </c>
      <c r="E458" s="371" t="s">
        <v>243</v>
      </c>
    </row>
    <row r="459" spans="1:5">
      <c r="A459" s="371">
        <v>91</v>
      </c>
      <c r="B459" s="371" t="s">
        <v>108</v>
      </c>
      <c r="C459" s="371">
        <v>2023</v>
      </c>
      <c r="D459" s="371" t="s">
        <v>30</v>
      </c>
      <c r="E459" s="371" t="s">
        <v>244</v>
      </c>
    </row>
    <row r="460" spans="1:5">
      <c r="A460" s="371">
        <v>94</v>
      </c>
      <c r="B460" s="371" t="s">
        <v>109</v>
      </c>
      <c r="C460" s="371">
        <v>2023</v>
      </c>
      <c r="D460" s="371" t="s">
        <v>30</v>
      </c>
      <c r="E460" s="371" t="s">
        <v>244</v>
      </c>
    </row>
    <row r="461" spans="1:5">
      <c r="A461" s="371">
        <v>95</v>
      </c>
      <c r="B461" s="371" t="s">
        <v>110</v>
      </c>
      <c r="C461" s="371">
        <v>2023</v>
      </c>
      <c r="D461" s="371" t="s">
        <v>30</v>
      </c>
      <c r="E461" s="371" t="s">
        <v>244</v>
      </c>
    </row>
    <row r="462" spans="1:5">
      <c r="A462" s="371">
        <v>97</v>
      </c>
      <c r="B462" s="371" t="s">
        <v>111</v>
      </c>
      <c r="C462" s="371">
        <v>2023</v>
      </c>
      <c r="D462" s="371" t="s">
        <v>30</v>
      </c>
      <c r="E462" s="371" t="s">
        <v>244</v>
      </c>
    </row>
    <row r="463" spans="1:5">
      <c r="A463" s="371">
        <v>99</v>
      </c>
      <c r="B463" s="371" t="s">
        <v>112</v>
      </c>
      <c r="C463" s="371">
        <v>2023</v>
      </c>
      <c r="D463" s="371" t="s">
        <v>30</v>
      </c>
      <c r="E463" s="371" t="s">
        <v>244</v>
      </c>
    </row>
    <row r="464" spans="1:5">
      <c r="A464" s="371">
        <v>5</v>
      </c>
      <c r="B464" s="371" t="s">
        <v>79</v>
      </c>
      <c r="C464" s="371">
        <v>2024</v>
      </c>
      <c r="D464" s="371" t="s">
        <v>31</v>
      </c>
      <c r="E464" s="371" t="s">
        <v>244</v>
      </c>
    </row>
    <row r="465" spans="1:5">
      <c r="A465" s="371">
        <v>8</v>
      </c>
      <c r="B465" s="371" t="s">
        <v>81</v>
      </c>
      <c r="C465" s="371">
        <v>2024</v>
      </c>
      <c r="D465" s="371" t="s">
        <v>31</v>
      </c>
      <c r="E465" s="371" t="s">
        <v>244</v>
      </c>
    </row>
    <row r="466" spans="1:5">
      <c r="A466" s="371">
        <v>11</v>
      </c>
      <c r="B466" s="371" t="s">
        <v>82</v>
      </c>
      <c r="C466" s="371">
        <v>2024</v>
      </c>
      <c r="D466" s="371" t="s">
        <v>31</v>
      </c>
      <c r="E466" s="371" t="s">
        <v>244</v>
      </c>
    </row>
    <row r="467" spans="1:5">
      <c r="A467" s="371">
        <v>13</v>
      </c>
      <c r="B467" s="371" t="s">
        <v>83</v>
      </c>
      <c r="C467" s="371">
        <v>2024</v>
      </c>
      <c r="D467" s="371" t="s">
        <v>31</v>
      </c>
      <c r="E467" s="371" t="s">
        <v>244</v>
      </c>
    </row>
    <row r="468" spans="1:5">
      <c r="A468" s="371">
        <v>15</v>
      </c>
      <c r="B468" s="371" t="s">
        <v>84</v>
      </c>
      <c r="C468" s="371">
        <v>2024</v>
      </c>
      <c r="D468" s="371" t="s">
        <v>31</v>
      </c>
      <c r="E468" s="371" t="s">
        <v>244</v>
      </c>
    </row>
    <row r="469" spans="1:5">
      <c r="A469" s="371">
        <v>17</v>
      </c>
      <c r="B469" s="371" t="s">
        <v>85</v>
      </c>
      <c r="C469" s="371">
        <v>2024</v>
      </c>
      <c r="D469" s="371" t="s">
        <v>31</v>
      </c>
      <c r="E469" s="371" t="s">
        <v>244</v>
      </c>
    </row>
    <row r="470" spans="1:5">
      <c r="A470" s="371">
        <v>18</v>
      </c>
      <c r="B470" s="371" t="s">
        <v>86</v>
      </c>
      <c r="C470" s="371">
        <v>2024</v>
      </c>
      <c r="D470" s="371" t="s">
        <v>31</v>
      </c>
      <c r="E470" s="371" t="s">
        <v>244</v>
      </c>
    </row>
    <row r="471" spans="1:5">
      <c r="A471" s="371">
        <v>19</v>
      </c>
      <c r="B471" s="371" t="s">
        <v>87</v>
      </c>
      <c r="C471" s="371">
        <v>2024</v>
      </c>
      <c r="D471" s="371" t="s">
        <v>31</v>
      </c>
      <c r="E471" s="371" t="s">
        <v>244</v>
      </c>
    </row>
    <row r="472" spans="1:5">
      <c r="A472" s="371">
        <v>20</v>
      </c>
      <c r="B472" s="371" t="s">
        <v>88</v>
      </c>
      <c r="C472" s="371">
        <v>2024</v>
      </c>
      <c r="D472" s="371" t="s">
        <v>31</v>
      </c>
      <c r="E472" s="371" t="s">
        <v>244</v>
      </c>
    </row>
    <row r="473" spans="1:5">
      <c r="A473" s="371">
        <v>23</v>
      </c>
      <c r="B473" s="371" t="s">
        <v>89</v>
      </c>
      <c r="C473" s="371">
        <v>2024</v>
      </c>
      <c r="D473" s="371" t="s">
        <v>31</v>
      </c>
      <c r="E473" s="371" t="s">
        <v>244</v>
      </c>
    </row>
    <row r="474" spans="1:5">
      <c r="A474" s="371">
        <v>25</v>
      </c>
      <c r="B474" s="371" t="s">
        <v>90</v>
      </c>
      <c r="C474" s="371">
        <v>2024</v>
      </c>
      <c r="D474" s="371" t="s">
        <v>31</v>
      </c>
      <c r="E474" s="371" t="s">
        <v>244</v>
      </c>
    </row>
    <row r="475" spans="1:5">
      <c r="A475" s="371">
        <v>27</v>
      </c>
      <c r="B475" s="371" t="s">
        <v>91</v>
      </c>
      <c r="C475" s="371">
        <v>2024</v>
      </c>
      <c r="D475" s="371" t="s">
        <v>31</v>
      </c>
      <c r="E475" s="371" t="s">
        <v>244</v>
      </c>
    </row>
    <row r="476" spans="1:5">
      <c r="A476" s="371">
        <v>41</v>
      </c>
      <c r="B476" s="371" t="s">
        <v>92</v>
      </c>
      <c r="C476" s="371">
        <v>2024</v>
      </c>
      <c r="D476" s="371" t="s">
        <v>31</v>
      </c>
      <c r="E476" s="371" t="s">
        <v>244</v>
      </c>
    </row>
    <row r="477" spans="1:5">
      <c r="A477" s="371">
        <v>44</v>
      </c>
      <c r="B477" s="371" t="s">
        <v>93</v>
      </c>
      <c r="C477" s="371">
        <v>2024</v>
      </c>
      <c r="D477" s="371" t="s">
        <v>31</v>
      </c>
      <c r="E477" s="371" t="s">
        <v>244</v>
      </c>
    </row>
    <row r="478" spans="1:5">
      <c r="A478" s="371">
        <v>47</v>
      </c>
      <c r="B478" s="371" t="s">
        <v>94</v>
      </c>
      <c r="C478" s="371">
        <v>2024</v>
      </c>
      <c r="D478" s="371" t="s">
        <v>31</v>
      </c>
      <c r="E478" s="371" t="s">
        <v>244</v>
      </c>
    </row>
    <row r="479" spans="1:5">
      <c r="A479" s="371">
        <v>50</v>
      </c>
      <c r="B479" s="371" t="s">
        <v>95</v>
      </c>
      <c r="C479" s="371">
        <v>2024</v>
      </c>
      <c r="D479" s="371" t="s">
        <v>31</v>
      </c>
      <c r="E479" s="371" t="s">
        <v>244</v>
      </c>
    </row>
    <row r="480" spans="1:5">
      <c r="A480" s="371">
        <v>52</v>
      </c>
      <c r="B480" s="371" t="s">
        <v>96</v>
      </c>
      <c r="C480" s="371">
        <v>2024</v>
      </c>
      <c r="D480" s="371" t="s">
        <v>31</v>
      </c>
      <c r="E480" s="371" t="s">
        <v>244</v>
      </c>
    </row>
    <row r="481" spans="1:5">
      <c r="A481" s="371">
        <v>54</v>
      </c>
      <c r="B481" s="371" t="s">
        <v>97</v>
      </c>
      <c r="C481" s="371">
        <v>2024</v>
      </c>
      <c r="D481" s="371" t="s">
        <v>31</v>
      </c>
      <c r="E481" s="371" t="s">
        <v>244</v>
      </c>
    </row>
    <row r="482" spans="1:5">
      <c r="A482" s="371">
        <v>63</v>
      </c>
      <c r="B482" s="371" t="s">
        <v>98</v>
      </c>
      <c r="C482" s="371">
        <v>2024</v>
      </c>
      <c r="D482" s="371" t="s">
        <v>31</v>
      </c>
      <c r="E482" s="371" t="s">
        <v>244</v>
      </c>
    </row>
    <row r="483" spans="1:5">
      <c r="A483" s="371">
        <v>66</v>
      </c>
      <c r="B483" s="371" t="s">
        <v>99</v>
      </c>
      <c r="C483" s="371">
        <v>2024</v>
      </c>
      <c r="D483" s="371" t="s">
        <v>31</v>
      </c>
      <c r="E483" s="371" t="s">
        <v>244</v>
      </c>
    </row>
    <row r="484" spans="1:5">
      <c r="A484" s="371">
        <v>68</v>
      </c>
      <c r="B484" s="371" t="s">
        <v>100</v>
      </c>
      <c r="C484" s="371">
        <v>2024</v>
      </c>
      <c r="D484" s="371" t="s">
        <v>31</v>
      </c>
      <c r="E484" s="371" t="s">
        <v>244</v>
      </c>
    </row>
    <row r="485" spans="1:5">
      <c r="A485" s="371">
        <v>70</v>
      </c>
      <c r="B485" s="371" t="s">
        <v>101</v>
      </c>
      <c r="C485" s="371">
        <v>2024</v>
      </c>
      <c r="D485" s="371" t="s">
        <v>31</v>
      </c>
      <c r="E485" s="371" t="s">
        <v>244</v>
      </c>
    </row>
    <row r="486" spans="1:5">
      <c r="A486" s="371">
        <v>73</v>
      </c>
      <c r="B486" s="371" t="s">
        <v>102</v>
      </c>
      <c r="C486" s="371">
        <v>2024</v>
      </c>
      <c r="D486" s="371" t="s">
        <v>31</v>
      </c>
      <c r="E486" s="371" t="s">
        <v>244</v>
      </c>
    </row>
    <row r="487" spans="1:5">
      <c r="A487" s="371">
        <v>76</v>
      </c>
      <c r="B487" s="371" t="s">
        <v>103</v>
      </c>
      <c r="C487" s="371">
        <v>2024</v>
      </c>
      <c r="D487" s="371" t="s">
        <v>31</v>
      </c>
      <c r="E487" s="371" t="s">
        <v>244</v>
      </c>
    </row>
    <row r="488" spans="1:5">
      <c r="A488" s="371">
        <v>81</v>
      </c>
      <c r="B488" s="371" t="s">
        <v>104</v>
      </c>
      <c r="C488" s="371">
        <v>2024</v>
      </c>
      <c r="D488" s="371" t="s">
        <v>31</v>
      </c>
      <c r="E488" s="371" t="s">
        <v>244</v>
      </c>
    </row>
    <row r="489" spans="1:5">
      <c r="A489" s="371">
        <v>85</v>
      </c>
      <c r="B489" s="371" t="s">
        <v>105</v>
      </c>
      <c r="C489" s="371">
        <v>2024</v>
      </c>
      <c r="D489" s="371" t="s">
        <v>31</v>
      </c>
      <c r="E489" s="371" t="s">
        <v>244</v>
      </c>
    </row>
    <row r="490" spans="1:5">
      <c r="A490" s="371">
        <v>86</v>
      </c>
      <c r="B490" s="371" t="s">
        <v>106</v>
      </c>
      <c r="C490" s="371">
        <v>2024</v>
      </c>
      <c r="D490" s="371" t="s">
        <v>31</v>
      </c>
      <c r="E490" s="371" t="s">
        <v>244</v>
      </c>
    </row>
    <row r="491" spans="1:5">
      <c r="A491" s="371">
        <v>88</v>
      </c>
      <c r="B491" s="371" t="s">
        <v>107</v>
      </c>
      <c r="C491" s="371">
        <v>2024</v>
      </c>
      <c r="D491" s="371" t="s">
        <v>31</v>
      </c>
      <c r="E491" s="371" t="s">
        <v>244</v>
      </c>
    </row>
    <row r="492" spans="1:5">
      <c r="A492" s="371">
        <v>91</v>
      </c>
      <c r="B492" s="371" t="s">
        <v>108</v>
      </c>
      <c r="C492" s="371">
        <v>2024</v>
      </c>
      <c r="D492" s="371" t="s">
        <v>31</v>
      </c>
      <c r="E492" s="371" t="s">
        <v>244</v>
      </c>
    </row>
    <row r="493" spans="1:5">
      <c r="A493" s="371">
        <v>94</v>
      </c>
      <c r="B493" s="371" t="s">
        <v>109</v>
      </c>
      <c r="C493" s="371">
        <v>2024</v>
      </c>
      <c r="D493" s="371" t="s">
        <v>31</v>
      </c>
      <c r="E493" s="371" t="s">
        <v>244</v>
      </c>
    </row>
    <row r="494" spans="1:5">
      <c r="A494" s="371">
        <v>95</v>
      </c>
      <c r="B494" s="371" t="s">
        <v>110</v>
      </c>
      <c r="C494" s="371">
        <v>2024</v>
      </c>
      <c r="D494" s="371" t="s">
        <v>31</v>
      </c>
      <c r="E494" s="371" t="s">
        <v>244</v>
      </c>
    </row>
    <row r="495" spans="1:5">
      <c r="A495" s="371">
        <v>97</v>
      </c>
      <c r="B495" s="371" t="s">
        <v>111</v>
      </c>
      <c r="C495" s="371">
        <v>2024</v>
      </c>
      <c r="D495" s="371" t="s">
        <v>31</v>
      </c>
      <c r="E495" s="371" t="s">
        <v>244</v>
      </c>
    </row>
    <row r="496" spans="1:5">
      <c r="A496" s="371">
        <v>99</v>
      </c>
      <c r="B496" s="371" t="s">
        <v>112</v>
      </c>
      <c r="C496" s="371">
        <v>2024</v>
      </c>
      <c r="D496" s="371" t="s">
        <v>31</v>
      </c>
      <c r="E496" s="371" t="s">
        <v>244</v>
      </c>
    </row>
    <row r="497" spans="1:5">
      <c r="A497" s="371">
        <v>5</v>
      </c>
      <c r="B497" s="371" t="s">
        <v>79</v>
      </c>
      <c r="C497" s="371">
        <v>2023</v>
      </c>
      <c r="D497" s="371" t="s">
        <v>31</v>
      </c>
      <c r="E497" s="371" t="s">
        <v>243</v>
      </c>
    </row>
    <row r="498" spans="1:5">
      <c r="A498" s="371">
        <v>8</v>
      </c>
      <c r="B498" s="371" t="s">
        <v>81</v>
      </c>
      <c r="C498" s="371">
        <v>2023</v>
      </c>
      <c r="D498" s="371" t="s">
        <v>31</v>
      </c>
      <c r="E498" s="371" t="s">
        <v>244</v>
      </c>
    </row>
    <row r="499" spans="1:5">
      <c r="A499" s="371">
        <v>11</v>
      </c>
      <c r="B499" s="371" t="s">
        <v>82</v>
      </c>
      <c r="C499" s="371">
        <v>2023</v>
      </c>
      <c r="D499" s="371" t="s">
        <v>31</v>
      </c>
      <c r="E499" s="371" t="s">
        <v>244</v>
      </c>
    </row>
    <row r="500" spans="1:5">
      <c r="A500" s="371">
        <v>13</v>
      </c>
      <c r="B500" s="371" t="s">
        <v>83</v>
      </c>
      <c r="C500" s="371">
        <v>2023</v>
      </c>
      <c r="D500" s="371" t="s">
        <v>31</v>
      </c>
      <c r="E500" s="371" t="s">
        <v>244</v>
      </c>
    </row>
    <row r="501" spans="1:5">
      <c r="A501" s="371">
        <v>15</v>
      </c>
      <c r="B501" s="371" t="s">
        <v>84</v>
      </c>
      <c r="C501" s="371">
        <v>2023</v>
      </c>
      <c r="D501" s="371" t="s">
        <v>31</v>
      </c>
      <c r="E501" s="371" t="s">
        <v>244</v>
      </c>
    </row>
    <row r="502" spans="1:5">
      <c r="A502" s="371">
        <v>17</v>
      </c>
      <c r="B502" s="371" t="s">
        <v>85</v>
      </c>
      <c r="C502" s="371">
        <v>2023</v>
      </c>
      <c r="D502" s="371" t="s">
        <v>31</v>
      </c>
      <c r="E502" s="371" t="s">
        <v>244</v>
      </c>
    </row>
    <row r="503" spans="1:5">
      <c r="A503" s="371">
        <v>18</v>
      </c>
      <c r="B503" s="371" t="s">
        <v>86</v>
      </c>
      <c r="C503" s="371">
        <v>2023</v>
      </c>
      <c r="D503" s="371" t="s">
        <v>31</v>
      </c>
      <c r="E503" s="371" t="s">
        <v>244</v>
      </c>
    </row>
    <row r="504" spans="1:5">
      <c r="A504" s="371">
        <v>19</v>
      </c>
      <c r="B504" s="371" t="s">
        <v>87</v>
      </c>
      <c r="C504" s="371">
        <v>2023</v>
      </c>
      <c r="D504" s="371" t="s">
        <v>31</v>
      </c>
      <c r="E504" s="371" t="s">
        <v>244</v>
      </c>
    </row>
    <row r="505" spans="1:5">
      <c r="A505" s="371">
        <v>20</v>
      </c>
      <c r="B505" s="371" t="s">
        <v>88</v>
      </c>
      <c r="C505" s="371">
        <v>2023</v>
      </c>
      <c r="D505" s="371" t="s">
        <v>31</v>
      </c>
      <c r="E505" s="371" t="s">
        <v>244</v>
      </c>
    </row>
    <row r="506" spans="1:5">
      <c r="A506" s="371">
        <v>23</v>
      </c>
      <c r="B506" s="371" t="s">
        <v>89</v>
      </c>
      <c r="C506" s="371">
        <v>2023</v>
      </c>
      <c r="D506" s="371" t="s">
        <v>31</v>
      </c>
      <c r="E506" s="371" t="s">
        <v>244</v>
      </c>
    </row>
    <row r="507" spans="1:5">
      <c r="A507" s="371">
        <v>25</v>
      </c>
      <c r="B507" s="371" t="s">
        <v>90</v>
      </c>
      <c r="C507" s="371">
        <v>2023</v>
      </c>
      <c r="D507" s="371" t="s">
        <v>31</v>
      </c>
      <c r="E507" s="371" t="s">
        <v>244</v>
      </c>
    </row>
    <row r="508" spans="1:5">
      <c r="A508" s="371">
        <v>27</v>
      </c>
      <c r="B508" s="371" t="s">
        <v>91</v>
      </c>
      <c r="C508" s="371">
        <v>2023</v>
      </c>
      <c r="D508" s="371" t="s">
        <v>31</v>
      </c>
      <c r="E508" s="371" t="s">
        <v>244</v>
      </c>
    </row>
    <row r="509" spans="1:5">
      <c r="A509" s="371">
        <v>41</v>
      </c>
      <c r="B509" s="371" t="s">
        <v>92</v>
      </c>
      <c r="C509" s="371">
        <v>2023</v>
      </c>
      <c r="D509" s="371" t="s">
        <v>31</v>
      </c>
      <c r="E509" s="371" t="s">
        <v>243</v>
      </c>
    </row>
    <row r="510" spans="1:5">
      <c r="A510" s="371">
        <v>44</v>
      </c>
      <c r="B510" s="371" t="s">
        <v>93</v>
      </c>
      <c r="C510" s="371">
        <v>2023</v>
      </c>
      <c r="D510" s="371" t="s">
        <v>31</v>
      </c>
      <c r="E510" s="371" t="s">
        <v>244</v>
      </c>
    </row>
    <row r="511" spans="1:5">
      <c r="A511" s="371">
        <v>47</v>
      </c>
      <c r="B511" s="371" t="s">
        <v>94</v>
      </c>
      <c r="C511" s="371">
        <v>2023</v>
      </c>
      <c r="D511" s="371" t="s">
        <v>31</v>
      </c>
      <c r="E511" s="371" t="s">
        <v>244</v>
      </c>
    </row>
    <row r="512" spans="1:5">
      <c r="A512" s="371">
        <v>50</v>
      </c>
      <c r="B512" s="371" t="s">
        <v>95</v>
      </c>
      <c r="C512" s="371">
        <v>2023</v>
      </c>
      <c r="D512" s="371" t="s">
        <v>31</v>
      </c>
      <c r="E512" s="371" t="s">
        <v>243</v>
      </c>
    </row>
    <row r="513" spans="1:5">
      <c r="A513" s="371">
        <v>52</v>
      </c>
      <c r="B513" s="371" t="s">
        <v>96</v>
      </c>
      <c r="C513" s="371">
        <v>2023</v>
      </c>
      <c r="D513" s="371" t="s">
        <v>31</v>
      </c>
      <c r="E513" s="371" t="s">
        <v>244</v>
      </c>
    </row>
    <row r="514" spans="1:5">
      <c r="A514" s="371">
        <v>54</v>
      </c>
      <c r="B514" s="371" t="s">
        <v>97</v>
      </c>
      <c r="C514" s="371">
        <v>2023</v>
      </c>
      <c r="D514" s="371" t="s">
        <v>31</v>
      </c>
      <c r="E514" s="371" t="s">
        <v>244</v>
      </c>
    </row>
    <row r="515" spans="1:5">
      <c r="A515" s="371">
        <v>63</v>
      </c>
      <c r="B515" s="371" t="s">
        <v>98</v>
      </c>
      <c r="C515" s="371">
        <v>2023</v>
      </c>
      <c r="D515" s="371" t="s">
        <v>31</v>
      </c>
      <c r="E515" s="371" t="s">
        <v>244</v>
      </c>
    </row>
    <row r="516" spans="1:5">
      <c r="A516" s="371">
        <v>66</v>
      </c>
      <c r="B516" s="371" t="s">
        <v>99</v>
      </c>
      <c r="C516" s="371">
        <v>2023</v>
      </c>
      <c r="D516" s="371" t="s">
        <v>31</v>
      </c>
      <c r="E516" s="371" t="s">
        <v>244</v>
      </c>
    </row>
    <row r="517" spans="1:5">
      <c r="A517" s="371">
        <v>68</v>
      </c>
      <c r="B517" s="371" t="s">
        <v>100</v>
      </c>
      <c r="C517" s="371">
        <v>2023</v>
      </c>
      <c r="D517" s="371" t="s">
        <v>31</v>
      </c>
      <c r="E517" s="371" t="s">
        <v>244</v>
      </c>
    </row>
    <row r="518" spans="1:5">
      <c r="A518" s="371">
        <v>70</v>
      </c>
      <c r="B518" s="371" t="s">
        <v>101</v>
      </c>
      <c r="C518" s="371">
        <v>2023</v>
      </c>
      <c r="D518" s="371" t="s">
        <v>31</v>
      </c>
      <c r="E518" s="371" t="s">
        <v>244</v>
      </c>
    </row>
    <row r="519" spans="1:5">
      <c r="A519" s="371">
        <v>73</v>
      </c>
      <c r="B519" s="371" t="s">
        <v>102</v>
      </c>
      <c r="C519" s="371">
        <v>2023</v>
      </c>
      <c r="D519" s="371" t="s">
        <v>31</v>
      </c>
      <c r="E519" s="371" t="s">
        <v>244</v>
      </c>
    </row>
    <row r="520" spans="1:5">
      <c r="A520" s="371">
        <v>76</v>
      </c>
      <c r="B520" s="371" t="s">
        <v>103</v>
      </c>
      <c r="C520" s="371">
        <v>2023</v>
      </c>
      <c r="D520" s="371" t="s">
        <v>31</v>
      </c>
      <c r="E520" s="371" t="s">
        <v>244</v>
      </c>
    </row>
    <row r="521" spans="1:5">
      <c r="A521" s="371">
        <v>81</v>
      </c>
      <c r="B521" s="371" t="s">
        <v>104</v>
      </c>
      <c r="C521" s="371">
        <v>2023</v>
      </c>
      <c r="D521" s="371" t="s">
        <v>31</v>
      </c>
      <c r="E521" s="371" t="s">
        <v>244</v>
      </c>
    </row>
    <row r="522" spans="1:5">
      <c r="A522" s="371">
        <v>85</v>
      </c>
      <c r="B522" s="371" t="s">
        <v>105</v>
      </c>
      <c r="C522" s="371">
        <v>2023</v>
      </c>
      <c r="D522" s="371" t="s">
        <v>31</v>
      </c>
      <c r="E522" s="371" t="s">
        <v>244</v>
      </c>
    </row>
    <row r="523" spans="1:5">
      <c r="A523" s="371">
        <v>86</v>
      </c>
      <c r="B523" s="371" t="s">
        <v>106</v>
      </c>
      <c r="C523" s="371">
        <v>2023</v>
      </c>
      <c r="D523" s="371" t="s">
        <v>31</v>
      </c>
      <c r="E523" s="371" t="s">
        <v>244</v>
      </c>
    </row>
    <row r="524" spans="1:5">
      <c r="A524" s="371">
        <v>88</v>
      </c>
      <c r="B524" s="371" t="s">
        <v>107</v>
      </c>
      <c r="C524" s="371">
        <v>2023</v>
      </c>
      <c r="D524" s="371" t="s">
        <v>31</v>
      </c>
      <c r="E524" s="371" t="s">
        <v>244</v>
      </c>
    </row>
    <row r="525" spans="1:5">
      <c r="A525" s="371">
        <v>91</v>
      </c>
      <c r="B525" s="371" t="s">
        <v>108</v>
      </c>
      <c r="C525" s="371">
        <v>2023</v>
      </c>
      <c r="D525" s="371" t="s">
        <v>31</v>
      </c>
      <c r="E525" s="371" t="s">
        <v>244</v>
      </c>
    </row>
    <row r="526" spans="1:5">
      <c r="A526" s="371">
        <v>94</v>
      </c>
      <c r="B526" s="371" t="s">
        <v>109</v>
      </c>
      <c r="C526" s="371">
        <v>2023</v>
      </c>
      <c r="D526" s="371" t="s">
        <v>31</v>
      </c>
      <c r="E526" s="371" t="s">
        <v>244</v>
      </c>
    </row>
    <row r="527" spans="1:5">
      <c r="A527" s="371">
        <v>95</v>
      </c>
      <c r="B527" s="371" t="s">
        <v>110</v>
      </c>
      <c r="C527" s="371">
        <v>2023</v>
      </c>
      <c r="D527" s="371" t="s">
        <v>31</v>
      </c>
      <c r="E527" s="371" t="s">
        <v>244</v>
      </c>
    </row>
    <row r="528" spans="1:5">
      <c r="A528" s="371">
        <v>97</v>
      </c>
      <c r="B528" s="371" t="s">
        <v>111</v>
      </c>
      <c r="C528" s="371">
        <v>2023</v>
      </c>
      <c r="D528" s="371" t="s">
        <v>31</v>
      </c>
      <c r="E528" s="371" t="s">
        <v>244</v>
      </c>
    </row>
    <row r="529" spans="1:5">
      <c r="A529" s="371">
        <v>99</v>
      </c>
      <c r="B529" s="371" t="s">
        <v>112</v>
      </c>
      <c r="C529" s="371">
        <v>2023</v>
      </c>
      <c r="D529" s="371" t="s">
        <v>31</v>
      </c>
      <c r="E529" s="371" t="s">
        <v>244</v>
      </c>
    </row>
    <row r="530" spans="1:5">
      <c r="A530" s="371">
        <v>5</v>
      </c>
      <c r="B530" s="371" t="s">
        <v>79</v>
      </c>
      <c r="C530" s="371">
        <v>2024</v>
      </c>
      <c r="D530" s="371" t="s">
        <v>32</v>
      </c>
      <c r="E530" s="371" t="s">
        <v>244</v>
      </c>
    </row>
    <row r="531" spans="1:5">
      <c r="A531" s="371">
        <v>8</v>
      </c>
      <c r="B531" s="371" t="s">
        <v>81</v>
      </c>
      <c r="C531" s="371">
        <v>2024</v>
      </c>
      <c r="D531" s="371" t="s">
        <v>32</v>
      </c>
      <c r="E531" s="371" t="s">
        <v>244</v>
      </c>
    </row>
    <row r="532" spans="1:5">
      <c r="A532" s="371">
        <v>11</v>
      </c>
      <c r="B532" s="371" t="s">
        <v>82</v>
      </c>
      <c r="C532" s="371">
        <v>2024</v>
      </c>
      <c r="D532" s="371" t="s">
        <v>32</v>
      </c>
      <c r="E532" s="371" t="s">
        <v>244</v>
      </c>
    </row>
    <row r="533" spans="1:5">
      <c r="A533" s="371">
        <v>13</v>
      </c>
      <c r="B533" s="371" t="s">
        <v>83</v>
      </c>
      <c r="C533" s="371">
        <v>2024</v>
      </c>
      <c r="D533" s="371" t="s">
        <v>32</v>
      </c>
      <c r="E533" s="371" t="s">
        <v>244</v>
      </c>
    </row>
    <row r="534" spans="1:5">
      <c r="A534" s="371">
        <v>15</v>
      </c>
      <c r="B534" s="371" t="s">
        <v>84</v>
      </c>
      <c r="C534" s="371">
        <v>2024</v>
      </c>
      <c r="D534" s="371" t="s">
        <v>32</v>
      </c>
      <c r="E534" s="371" t="s">
        <v>243</v>
      </c>
    </row>
    <row r="535" spans="1:5">
      <c r="A535" s="371">
        <v>17</v>
      </c>
      <c r="B535" s="371" t="s">
        <v>85</v>
      </c>
      <c r="C535" s="371">
        <v>2024</v>
      </c>
      <c r="D535" s="371" t="s">
        <v>32</v>
      </c>
      <c r="E535" s="371" t="s">
        <v>244</v>
      </c>
    </row>
    <row r="536" spans="1:5">
      <c r="A536" s="371">
        <v>18</v>
      </c>
      <c r="B536" s="371" t="s">
        <v>86</v>
      </c>
      <c r="C536" s="371">
        <v>2024</v>
      </c>
      <c r="D536" s="371" t="s">
        <v>32</v>
      </c>
      <c r="E536" s="371" t="s">
        <v>243</v>
      </c>
    </row>
    <row r="537" spans="1:5">
      <c r="A537" s="371">
        <v>19</v>
      </c>
      <c r="B537" s="371" t="s">
        <v>87</v>
      </c>
      <c r="C537" s="371">
        <v>2024</v>
      </c>
      <c r="D537" s="371" t="s">
        <v>32</v>
      </c>
      <c r="E537" s="371" t="s">
        <v>244</v>
      </c>
    </row>
    <row r="538" spans="1:5">
      <c r="A538" s="371">
        <v>20</v>
      </c>
      <c r="B538" s="371" t="s">
        <v>88</v>
      </c>
      <c r="C538" s="371">
        <v>2024</v>
      </c>
      <c r="D538" s="371" t="s">
        <v>32</v>
      </c>
      <c r="E538" s="371" t="s">
        <v>244</v>
      </c>
    </row>
    <row r="539" spans="1:5">
      <c r="A539" s="371">
        <v>23</v>
      </c>
      <c r="B539" s="371" t="s">
        <v>89</v>
      </c>
      <c r="C539" s="371">
        <v>2024</v>
      </c>
      <c r="D539" s="371" t="s">
        <v>32</v>
      </c>
      <c r="E539" s="371" t="s">
        <v>244</v>
      </c>
    </row>
    <row r="540" spans="1:5">
      <c r="A540" s="371">
        <v>25</v>
      </c>
      <c r="B540" s="371" t="s">
        <v>90</v>
      </c>
      <c r="C540" s="371">
        <v>2024</v>
      </c>
      <c r="D540" s="371" t="s">
        <v>32</v>
      </c>
      <c r="E540" s="371" t="s">
        <v>244</v>
      </c>
    </row>
    <row r="541" spans="1:5">
      <c r="A541" s="371">
        <v>27</v>
      </c>
      <c r="B541" s="371" t="s">
        <v>91</v>
      </c>
      <c r="C541" s="371">
        <v>2024</v>
      </c>
      <c r="D541" s="371" t="s">
        <v>32</v>
      </c>
      <c r="E541" s="371" t="s">
        <v>244</v>
      </c>
    </row>
    <row r="542" spans="1:5">
      <c r="A542" s="371">
        <v>41</v>
      </c>
      <c r="B542" s="371" t="s">
        <v>92</v>
      </c>
      <c r="C542" s="371">
        <v>2024</v>
      </c>
      <c r="D542" s="371" t="s">
        <v>32</v>
      </c>
      <c r="E542" s="371" t="s">
        <v>244</v>
      </c>
    </row>
    <row r="543" spans="1:5">
      <c r="A543" s="371">
        <v>44</v>
      </c>
      <c r="B543" s="371" t="s">
        <v>93</v>
      </c>
      <c r="C543" s="371">
        <v>2024</v>
      </c>
      <c r="D543" s="371" t="s">
        <v>32</v>
      </c>
      <c r="E543" s="371" t="s">
        <v>244</v>
      </c>
    </row>
    <row r="544" spans="1:5">
      <c r="A544" s="371">
        <v>47</v>
      </c>
      <c r="B544" s="371" t="s">
        <v>94</v>
      </c>
      <c r="C544" s="371">
        <v>2024</v>
      </c>
      <c r="D544" s="371" t="s">
        <v>32</v>
      </c>
      <c r="E544" s="371" t="s">
        <v>244</v>
      </c>
    </row>
    <row r="545" spans="1:5">
      <c r="A545" s="371">
        <v>50</v>
      </c>
      <c r="B545" s="371" t="s">
        <v>95</v>
      </c>
      <c r="C545" s="371">
        <v>2024</v>
      </c>
      <c r="D545" s="371" t="s">
        <v>32</v>
      </c>
      <c r="E545" s="371" t="s">
        <v>244</v>
      </c>
    </row>
    <row r="546" spans="1:5">
      <c r="A546" s="371">
        <v>52</v>
      </c>
      <c r="B546" s="371" t="s">
        <v>96</v>
      </c>
      <c r="C546" s="371">
        <v>2024</v>
      </c>
      <c r="D546" s="371" t="s">
        <v>32</v>
      </c>
      <c r="E546" s="371" t="s">
        <v>244</v>
      </c>
    </row>
    <row r="547" spans="1:5">
      <c r="A547" s="371">
        <v>54</v>
      </c>
      <c r="B547" s="371" t="s">
        <v>97</v>
      </c>
      <c r="C547" s="371">
        <v>2024</v>
      </c>
      <c r="D547" s="371" t="s">
        <v>32</v>
      </c>
      <c r="E547" s="371" t="s">
        <v>244</v>
      </c>
    </row>
    <row r="548" spans="1:5">
      <c r="A548" s="371">
        <v>63</v>
      </c>
      <c r="B548" s="371" t="s">
        <v>98</v>
      </c>
      <c r="C548" s="371">
        <v>2024</v>
      </c>
      <c r="D548" s="371" t="s">
        <v>32</v>
      </c>
      <c r="E548" s="371" t="s">
        <v>244</v>
      </c>
    </row>
    <row r="549" spans="1:5">
      <c r="A549" s="371">
        <v>66</v>
      </c>
      <c r="B549" s="371" t="s">
        <v>99</v>
      </c>
      <c r="C549" s="371">
        <v>2024</v>
      </c>
      <c r="D549" s="371" t="s">
        <v>32</v>
      </c>
      <c r="E549" s="371" t="s">
        <v>244</v>
      </c>
    </row>
    <row r="550" spans="1:5">
      <c r="A550" s="371">
        <v>68</v>
      </c>
      <c r="B550" s="371" t="s">
        <v>100</v>
      </c>
      <c r="C550" s="371">
        <v>2024</v>
      </c>
      <c r="D550" s="371" t="s">
        <v>32</v>
      </c>
      <c r="E550" s="371" t="s">
        <v>244</v>
      </c>
    </row>
    <row r="551" spans="1:5">
      <c r="A551" s="371">
        <v>70</v>
      </c>
      <c r="B551" s="371" t="s">
        <v>101</v>
      </c>
      <c r="C551" s="371">
        <v>2024</v>
      </c>
      <c r="D551" s="371" t="s">
        <v>32</v>
      </c>
      <c r="E551" s="371" t="s">
        <v>244</v>
      </c>
    </row>
    <row r="552" spans="1:5">
      <c r="A552" s="371">
        <v>73</v>
      </c>
      <c r="B552" s="371" t="s">
        <v>102</v>
      </c>
      <c r="C552" s="371">
        <v>2024</v>
      </c>
      <c r="D552" s="371" t="s">
        <v>32</v>
      </c>
      <c r="E552" s="371" t="s">
        <v>244</v>
      </c>
    </row>
    <row r="553" spans="1:5">
      <c r="A553" s="371">
        <v>76</v>
      </c>
      <c r="B553" s="371" t="s">
        <v>103</v>
      </c>
      <c r="C553" s="371">
        <v>2024</v>
      </c>
      <c r="D553" s="371" t="s">
        <v>32</v>
      </c>
      <c r="E553" s="371" t="s">
        <v>244</v>
      </c>
    </row>
    <row r="554" spans="1:5">
      <c r="A554" s="371">
        <v>81</v>
      </c>
      <c r="B554" s="371" t="s">
        <v>104</v>
      </c>
      <c r="C554" s="371">
        <v>2024</v>
      </c>
      <c r="D554" s="371" t="s">
        <v>32</v>
      </c>
      <c r="E554" s="371" t="s">
        <v>244</v>
      </c>
    </row>
    <row r="555" spans="1:5">
      <c r="A555" s="371">
        <v>85</v>
      </c>
      <c r="B555" s="371" t="s">
        <v>105</v>
      </c>
      <c r="C555" s="371">
        <v>2024</v>
      </c>
      <c r="D555" s="371" t="s">
        <v>32</v>
      </c>
      <c r="E555" s="371" t="s">
        <v>244</v>
      </c>
    </row>
    <row r="556" spans="1:5">
      <c r="A556" s="371">
        <v>86</v>
      </c>
      <c r="B556" s="371" t="s">
        <v>106</v>
      </c>
      <c r="C556" s="371">
        <v>2024</v>
      </c>
      <c r="D556" s="371" t="s">
        <v>32</v>
      </c>
      <c r="E556" s="371" t="s">
        <v>244</v>
      </c>
    </row>
    <row r="557" spans="1:5">
      <c r="A557" s="371">
        <v>88</v>
      </c>
      <c r="B557" s="371" t="s">
        <v>107</v>
      </c>
      <c r="C557" s="371">
        <v>2024</v>
      </c>
      <c r="D557" s="371" t="s">
        <v>32</v>
      </c>
      <c r="E557" s="371" t="s">
        <v>244</v>
      </c>
    </row>
    <row r="558" spans="1:5">
      <c r="A558" s="371">
        <v>91</v>
      </c>
      <c r="B558" s="371" t="s">
        <v>108</v>
      </c>
      <c r="C558" s="371">
        <v>2024</v>
      </c>
      <c r="D558" s="371" t="s">
        <v>32</v>
      </c>
      <c r="E558" s="371" t="s">
        <v>243</v>
      </c>
    </row>
    <row r="559" spans="1:5">
      <c r="A559" s="371">
        <v>94</v>
      </c>
      <c r="B559" s="371" t="s">
        <v>109</v>
      </c>
      <c r="C559" s="371">
        <v>2024</v>
      </c>
      <c r="D559" s="371" t="s">
        <v>32</v>
      </c>
      <c r="E559" s="371" t="s">
        <v>244</v>
      </c>
    </row>
    <row r="560" spans="1:5">
      <c r="A560" s="371">
        <v>95</v>
      </c>
      <c r="B560" s="371" t="s">
        <v>110</v>
      </c>
      <c r="C560" s="371">
        <v>2024</v>
      </c>
      <c r="D560" s="371" t="s">
        <v>32</v>
      </c>
      <c r="E560" s="371" t="s">
        <v>244</v>
      </c>
    </row>
    <row r="561" spans="1:5">
      <c r="A561" s="371">
        <v>97</v>
      </c>
      <c r="B561" s="371" t="s">
        <v>111</v>
      </c>
      <c r="C561" s="371">
        <v>2024</v>
      </c>
      <c r="D561" s="371" t="s">
        <v>32</v>
      </c>
      <c r="E561" s="371" t="s">
        <v>244</v>
      </c>
    </row>
    <row r="562" spans="1:5">
      <c r="A562" s="371">
        <v>99</v>
      </c>
      <c r="B562" s="371" t="s">
        <v>112</v>
      </c>
      <c r="C562" s="371">
        <v>2024</v>
      </c>
      <c r="D562" s="371" t="s">
        <v>32</v>
      </c>
      <c r="E562" s="371" t="s">
        <v>244</v>
      </c>
    </row>
    <row r="563" spans="1:5">
      <c r="A563" s="371">
        <v>5</v>
      </c>
      <c r="B563" s="371" t="s">
        <v>79</v>
      </c>
      <c r="C563" s="371">
        <v>2023</v>
      </c>
      <c r="D563" s="371" t="s">
        <v>32</v>
      </c>
      <c r="E563" s="371" t="s">
        <v>244</v>
      </c>
    </row>
    <row r="564" spans="1:5">
      <c r="A564" s="371">
        <v>8</v>
      </c>
      <c r="B564" s="371" t="s">
        <v>81</v>
      </c>
      <c r="C564" s="371">
        <v>2023</v>
      </c>
      <c r="D564" s="371" t="s">
        <v>32</v>
      </c>
      <c r="E564" s="371" t="s">
        <v>244</v>
      </c>
    </row>
    <row r="565" spans="1:5">
      <c r="A565" s="371">
        <v>11</v>
      </c>
      <c r="B565" s="371" t="s">
        <v>82</v>
      </c>
      <c r="C565" s="371">
        <v>2023</v>
      </c>
      <c r="D565" s="371" t="s">
        <v>32</v>
      </c>
      <c r="E565" s="371" t="s">
        <v>244</v>
      </c>
    </row>
    <row r="566" spans="1:5">
      <c r="A566" s="371">
        <v>13</v>
      </c>
      <c r="B566" s="371" t="s">
        <v>83</v>
      </c>
      <c r="C566" s="371">
        <v>2023</v>
      </c>
      <c r="D566" s="371" t="s">
        <v>32</v>
      </c>
      <c r="E566" s="371" t="s">
        <v>244</v>
      </c>
    </row>
    <row r="567" spans="1:5">
      <c r="A567" s="371">
        <v>15</v>
      </c>
      <c r="B567" s="371" t="s">
        <v>84</v>
      </c>
      <c r="C567" s="371">
        <v>2023</v>
      </c>
      <c r="D567" s="371" t="s">
        <v>32</v>
      </c>
      <c r="E567" s="371" t="s">
        <v>244</v>
      </c>
    </row>
    <row r="568" spans="1:5">
      <c r="A568" s="371">
        <v>17</v>
      </c>
      <c r="B568" s="371" t="s">
        <v>85</v>
      </c>
      <c r="C568" s="371">
        <v>2023</v>
      </c>
      <c r="D568" s="371" t="s">
        <v>32</v>
      </c>
      <c r="E568" s="371" t="s">
        <v>244</v>
      </c>
    </row>
    <row r="569" spans="1:5">
      <c r="A569" s="371">
        <v>18</v>
      </c>
      <c r="B569" s="371" t="s">
        <v>86</v>
      </c>
      <c r="C569" s="371">
        <v>2023</v>
      </c>
      <c r="D569" s="371" t="s">
        <v>32</v>
      </c>
      <c r="E569" s="371" t="s">
        <v>244</v>
      </c>
    </row>
    <row r="570" spans="1:5">
      <c r="A570" s="371">
        <v>19</v>
      </c>
      <c r="B570" s="371" t="s">
        <v>87</v>
      </c>
      <c r="C570" s="371">
        <v>2023</v>
      </c>
      <c r="D570" s="371" t="s">
        <v>32</v>
      </c>
      <c r="E570" s="371" t="s">
        <v>244</v>
      </c>
    </row>
    <row r="571" spans="1:5">
      <c r="A571" s="371">
        <v>20</v>
      </c>
      <c r="B571" s="371" t="s">
        <v>88</v>
      </c>
      <c r="C571" s="371">
        <v>2023</v>
      </c>
      <c r="D571" s="371" t="s">
        <v>32</v>
      </c>
      <c r="E571" s="371" t="s">
        <v>244</v>
      </c>
    </row>
    <row r="572" spans="1:5">
      <c r="A572" s="371">
        <v>23</v>
      </c>
      <c r="B572" s="371" t="s">
        <v>89</v>
      </c>
      <c r="C572" s="371">
        <v>2023</v>
      </c>
      <c r="D572" s="371" t="s">
        <v>32</v>
      </c>
      <c r="E572" s="371" t="s">
        <v>244</v>
      </c>
    </row>
    <row r="573" spans="1:5">
      <c r="A573" s="371">
        <v>25</v>
      </c>
      <c r="B573" s="371" t="s">
        <v>90</v>
      </c>
      <c r="C573" s="371">
        <v>2023</v>
      </c>
      <c r="D573" s="371" t="s">
        <v>32</v>
      </c>
      <c r="E573" s="371" t="s">
        <v>244</v>
      </c>
    </row>
    <row r="574" spans="1:5">
      <c r="A574" s="371">
        <v>27</v>
      </c>
      <c r="B574" s="371" t="s">
        <v>91</v>
      </c>
      <c r="C574" s="371">
        <v>2023</v>
      </c>
      <c r="D574" s="371" t="s">
        <v>32</v>
      </c>
      <c r="E574" s="371" t="s">
        <v>244</v>
      </c>
    </row>
    <row r="575" spans="1:5">
      <c r="A575" s="371">
        <v>41</v>
      </c>
      <c r="B575" s="371" t="s">
        <v>92</v>
      </c>
      <c r="C575" s="371">
        <v>2023</v>
      </c>
      <c r="D575" s="371" t="s">
        <v>32</v>
      </c>
      <c r="E575" s="371" t="s">
        <v>244</v>
      </c>
    </row>
    <row r="576" spans="1:5">
      <c r="A576" s="371">
        <v>44</v>
      </c>
      <c r="B576" s="371" t="s">
        <v>93</v>
      </c>
      <c r="C576" s="371">
        <v>2023</v>
      </c>
      <c r="D576" s="371" t="s">
        <v>32</v>
      </c>
      <c r="E576" s="371" t="s">
        <v>244</v>
      </c>
    </row>
    <row r="577" spans="1:5">
      <c r="A577" s="371">
        <v>47</v>
      </c>
      <c r="B577" s="371" t="s">
        <v>94</v>
      </c>
      <c r="C577" s="371">
        <v>2023</v>
      </c>
      <c r="D577" s="371" t="s">
        <v>32</v>
      </c>
      <c r="E577" s="371" t="s">
        <v>244</v>
      </c>
    </row>
    <row r="578" spans="1:5">
      <c r="A578" s="371">
        <v>50</v>
      </c>
      <c r="B578" s="371" t="s">
        <v>95</v>
      </c>
      <c r="C578" s="371">
        <v>2023</v>
      </c>
      <c r="D578" s="371" t="s">
        <v>32</v>
      </c>
      <c r="E578" s="371" t="s">
        <v>244</v>
      </c>
    </row>
    <row r="579" spans="1:5">
      <c r="A579" s="371">
        <v>52</v>
      </c>
      <c r="B579" s="371" t="s">
        <v>96</v>
      </c>
      <c r="C579" s="371">
        <v>2023</v>
      </c>
      <c r="D579" s="371" t="s">
        <v>32</v>
      </c>
      <c r="E579" s="371" t="s">
        <v>244</v>
      </c>
    </row>
    <row r="580" spans="1:5">
      <c r="A580" s="371">
        <v>54</v>
      </c>
      <c r="B580" s="371" t="s">
        <v>97</v>
      </c>
      <c r="C580" s="371">
        <v>2023</v>
      </c>
      <c r="D580" s="371" t="s">
        <v>32</v>
      </c>
      <c r="E580" s="371" t="s">
        <v>244</v>
      </c>
    </row>
    <row r="581" spans="1:5">
      <c r="A581" s="371">
        <v>63</v>
      </c>
      <c r="B581" s="371" t="s">
        <v>98</v>
      </c>
      <c r="C581" s="371">
        <v>2023</v>
      </c>
      <c r="D581" s="371" t="s">
        <v>32</v>
      </c>
      <c r="E581" s="371" t="s">
        <v>244</v>
      </c>
    </row>
    <row r="582" spans="1:5">
      <c r="A582" s="371">
        <v>66</v>
      </c>
      <c r="B582" s="371" t="s">
        <v>99</v>
      </c>
      <c r="C582" s="371">
        <v>2023</v>
      </c>
      <c r="D582" s="371" t="s">
        <v>32</v>
      </c>
      <c r="E582" s="371" t="s">
        <v>244</v>
      </c>
    </row>
    <row r="583" spans="1:5">
      <c r="A583" s="371">
        <v>68</v>
      </c>
      <c r="B583" s="371" t="s">
        <v>100</v>
      </c>
      <c r="C583" s="371">
        <v>2023</v>
      </c>
      <c r="D583" s="371" t="s">
        <v>32</v>
      </c>
      <c r="E583" s="371" t="s">
        <v>244</v>
      </c>
    </row>
    <row r="584" spans="1:5">
      <c r="A584" s="371">
        <v>70</v>
      </c>
      <c r="B584" s="371" t="s">
        <v>101</v>
      </c>
      <c r="C584" s="371">
        <v>2023</v>
      </c>
      <c r="D584" s="371" t="s">
        <v>32</v>
      </c>
      <c r="E584" s="371" t="s">
        <v>244</v>
      </c>
    </row>
    <row r="585" spans="1:5">
      <c r="A585" s="371">
        <v>73</v>
      </c>
      <c r="B585" s="371" t="s">
        <v>102</v>
      </c>
      <c r="C585" s="371">
        <v>2023</v>
      </c>
      <c r="D585" s="371" t="s">
        <v>32</v>
      </c>
      <c r="E585" s="371" t="s">
        <v>244</v>
      </c>
    </row>
    <row r="586" spans="1:5">
      <c r="A586" s="371">
        <v>76</v>
      </c>
      <c r="B586" s="371" t="s">
        <v>103</v>
      </c>
      <c r="C586" s="371">
        <v>2023</v>
      </c>
      <c r="D586" s="371" t="s">
        <v>32</v>
      </c>
      <c r="E586" s="371" t="s">
        <v>244</v>
      </c>
    </row>
    <row r="587" spans="1:5">
      <c r="A587" s="371">
        <v>81</v>
      </c>
      <c r="B587" s="371" t="s">
        <v>104</v>
      </c>
      <c r="C587" s="371">
        <v>2023</v>
      </c>
      <c r="D587" s="371" t="s">
        <v>32</v>
      </c>
      <c r="E587" s="371" t="s">
        <v>244</v>
      </c>
    </row>
    <row r="588" spans="1:5">
      <c r="A588" s="371">
        <v>85</v>
      </c>
      <c r="B588" s="371" t="s">
        <v>105</v>
      </c>
      <c r="C588" s="371">
        <v>2023</v>
      </c>
      <c r="D588" s="371" t="s">
        <v>32</v>
      </c>
      <c r="E588" s="371" t="s">
        <v>244</v>
      </c>
    </row>
    <row r="589" spans="1:5">
      <c r="A589" s="371">
        <v>86</v>
      </c>
      <c r="B589" s="371" t="s">
        <v>106</v>
      </c>
      <c r="C589" s="371">
        <v>2023</v>
      </c>
      <c r="D589" s="371" t="s">
        <v>32</v>
      </c>
      <c r="E589" s="371" t="s">
        <v>244</v>
      </c>
    </row>
    <row r="590" spans="1:5">
      <c r="A590" s="371">
        <v>88</v>
      </c>
      <c r="B590" s="371" t="s">
        <v>107</v>
      </c>
      <c r="C590" s="371">
        <v>2023</v>
      </c>
      <c r="D590" s="371" t="s">
        <v>32</v>
      </c>
      <c r="E590" s="371" t="s">
        <v>244</v>
      </c>
    </row>
    <row r="591" spans="1:5">
      <c r="A591" s="371">
        <v>91</v>
      </c>
      <c r="B591" s="371" t="s">
        <v>108</v>
      </c>
      <c r="C591" s="371">
        <v>2023</v>
      </c>
      <c r="D591" s="371" t="s">
        <v>32</v>
      </c>
      <c r="E591" s="371" t="s">
        <v>243</v>
      </c>
    </row>
    <row r="592" spans="1:5">
      <c r="A592" s="371">
        <v>94</v>
      </c>
      <c r="B592" s="371" t="s">
        <v>109</v>
      </c>
      <c r="C592" s="371">
        <v>2023</v>
      </c>
      <c r="D592" s="371" t="s">
        <v>32</v>
      </c>
      <c r="E592" s="371" t="s">
        <v>244</v>
      </c>
    </row>
    <row r="593" spans="1:5">
      <c r="A593" s="371">
        <v>95</v>
      </c>
      <c r="B593" s="371" t="s">
        <v>110</v>
      </c>
      <c r="C593" s="371">
        <v>2023</v>
      </c>
      <c r="D593" s="371" t="s">
        <v>32</v>
      </c>
      <c r="E593" s="371" t="s">
        <v>244</v>
      </c>
    </row>
    <row r="594" spans="1:5">
      <c r="A594" s="371">
        <v>97</v>
      </c>
      <c r="B594" s="371" t="s">
        <v>111</v>
      </c>
      <c r="C594" s="371">
        <v>2023</v>
      </c>
      <c r="D594" s="371" t="s">
        <v>32</v>
      </c>
      <c r="E594" s="371" t="s">
        <v>244</v>
      </c>
    </row>
    <row r="595" spans="1:5">
      <c r="A595" s="371">
        <v>99</v>
      </c>
      <c r="B595" s="371" t="s">
        <v>112</v>
      </c>
      <c r="C595" s="371">
        <v>2023</v>
      </c>
      <c r="D595" s="371" t="s">
        <v>32</v>
      </c>
      <c r="E595" s="371" t="s">
        <v>244</v>
      </c>
    </row>
    <row r="596" spans="1:5">
      <c r="A596" s="371">
        <v>5</v>
      </c>
      <c r="B596" s="371" t="s">
        <v>79</v>
      </c>
      <c r="C596" s="371">
        <v>2024</v>
      </c>
      <c r="D596" s="371" t="s">
        <v>33</v>
      </c>
      <c r="E596" s="371" t="s">
        <v>244</v>
      </c>
    </row>
    <row r="597" spans="1:5">
      <c r="A597" s="371">
        <v>8</v>
      </c>
      <c r="B597" s="371" t="s">
        <v>81</v>
      </c>
      <c r="C597" s="371">
        <v>2024</v>
      </c>
      <c r="D597" s="371" t="s">
        <v>33</v>
      </c>
      <c r="E597" s="371" t="s">
        <v>244</v>
      </c>
    </row>
    <row r="598" spans="1:5">
      <c r="A598" s="371">
        <v>11</v>
      </c>
      <c r="B598" s="371" t="s">
        <v>82</v>
      </c>
      <c r="C598" s="371">
        <v>2024</v>
      </c>
      <c r="D598" s="371" t="s">
        <v>33</v>
      </c>
      <c r="E598" s="371" t="s">
        <v>244</v>
      </c>
    </row>
    <row r="599" spans="1:5">
      <c r="A599" s="371">
        <v>13</v>
      </c>
      <c r="B599" s="371" t="s">
        <v>83</v>
      </c>
      <c r="C599" s="371">
        <v>2024</v>
      </c>
      <c r="D599" s="371" t="s">
        <v>33</v>
      </c>
      <c r="E599" s="371" t="s">
        <v>244</v>
      </c>
    </row>
    <row r="600" spans="1:5">
      <c r="A600" s="371">
        <v>15</v>
      </c>
      <c r="B600" s="371" t="s">
        <v>84</v>
      </c>
      <c r="C600" s="371">
        <v>2024</v>
      </c>
      <c r="D600" s="371" t="s">
        <v>33</v>
      </c>
      <c r="E600" s="371" t="s">
        <v>244</v>
      </c>
    </row>
    <row r="601" spans="1:5">
      <c r="A601" s="371">
        <v>17</v>
      </c>
      <c r="B601" s="371" t="s">
        <v>85</v>
      </c>
      <c r="C601" s="371">
        <v>2024</v>
      </c>
      <c r="D601" s="371" t="s">
        <v>33</v>
      </c>
      <c r="E601" s="371" t="s">
        <v>244</v>
      </c>
    </row>
    <row r="602" spans="1:5">
      <c r="A602" s="371">
        <v>18</v>
      </c>
      <c r="B602" s="371" t="s">
        <v>86</v>
      </c>
      <c r="C602" s="371">
        <v>2024</v>
      </c>
      <c r="D602" s="371" t="s">
        <v>33</v>
      </c>
      <c r="E602" s="371" t="s">
        <v>244</v>
      </c>
    </row>
    <row r="603" spans="1:5">
      <c r="A603" s="371">
        <v>19</v>
      </c>
      <c r="B603" s="371" t="s">
        <v>87</v>
      </c>
      <c r="C603" s="371">
        <v>2024</v>
      </c>
      <c r="D603" s="371" t="s">
        <v>33</v>
      </c>
      <c r="E603" s="371" t="s">
        <v>244</v>
      </c>
    </row>
    <row r="604" spans="1:5">
      <c r="A604" s="371">
        <v>20</v>
      </c>
      <c r="B604" s="371" t="s">
        <v>88</v>
      </c>
      <c r="C604" s="371">
        <v>2024</v>
      </c>
      <c r="D604" s="371" t="s">
        <v>33</v>
      </c>
      <c r="E604" s="371" t="s">
        <v>244</v>
      </c>
    </row>
    <row r="605" spans="1:5">
      <c r="A605" s="371">
        <v>23</v>
      </c>
      <c r="B605" s="371" t="s">
        <v>89</v>
      </c>
      <c r="C605" s="371">
        <v>2024</v>
      </c>
      <c r="D605" s="371" t="s">
        <v>33</v>
      </c>
      <c r="E605" s="371" t="s">
        <v>244</v>
      </c>
    </row>
    <row r="606" spans="1:5">
      <c r="A606" s="371">
        <v>25</v>
      </c>
      <c r="B606" s="371" t="s">
        <v>90</v>
      </c>
      <c r="C606" s="371">
        <v>2024</v>
      </c>
      <c r="D606" s="371" t="s">
        <v>33</v>
      </c>
      <c r="E606" s="371" t="s">
        <v>244</v>
      </c>
    </row>
    <row r="607" spans="1:5">
      <c r="A607" s="371">
        <v>27</v>
      </c>
      <c r="B607" s="371" t="s">
        <v>91</v>
      </c>
      <c r="C607" s="371">
        <v>2024</v>
      </c>
      <c r="D607" s="371" t="s">
        <v>33</v>
      </c>
      <c r="E607" s="371" t="s">
        <v>243</v>
      </c>
    </row>
    <row r="608" spans="1:5">
      <c r="A608" s="371">
        <v>41</v>
      </c>
      <c r="B608" s="371" t="s">
        <v>92</v>
      </c>
      <c r="C608" s="371">
        <v>2024</v>
      </c>
      <c r="D608" s="371" t="s">
        <v>33</v>
      </c>
      <c r="E608" s="371" t="s">
        <v>244</v>
      </c>
    </row>
    <row r="609" spans="1:5">
      <c r="A609" s="371">
        <v>44</v>
      </c>
      <c r="B609" s="371" t="s">
        <v>93</v>
      </c>
      <c r="C609" s="371">
        <v>2024</v>
      </c>
      <c r="D609" s="371" t="s">
        <v>33</v>
      </c>
      <c r="E609" s="371" t="s">
        <v>244</v>
      </c>
    </row>
    <row r="610" spans="1:5">
      <c r="A610" s="371">
        <v>47</v>
      </c>
      <c r="B610" s="371" t="s">
        <v>94</v>
      </c>
      <c r="C610" s="371">
        <v>2024</v>
      </c>
      <c r="D610" s="371" t="s">
        <v>33</v>
      </c>
      <c r="E610" s="371" t="s">
        <v>244</v>
      </c>
    </row>
    <row r="611" spans="1:5">
      <c r="A611" s="371">
        <v>50</v>
      </c>
      <c r="B611" s="371" t="s">
        <v>95</v>
      </c>
      <c r="C611" s="371">
        <v>2024</v>
      </c>
      <c r="D611" s="371" t="s">
        <v>33</v>
      </c>
      <c r="E611" s="371" t="s">
        <v>244</v>
      </c>
    </row>
    <row r="612" spans="1:5">
      <c r="A612" s="371">
        <v>52</v>
      </c>
      <c r="B612" s="371" t="s">
        <v>96</v>
      </c>
      <c r="C612" s="371">
        <v>2024</v>
      </c>
      <c r="D612" s="371" t="s">
        <v>33</v>
      </c>
      <c r="E612" s="371" t="s">
        <v>244</v>
      </c>
    </row>
    <row r="613" spans="1:5">
      <c r="A613" s="371">
        <v>54</v>
      </c>
      <c r="B613" s="371" t="s">
        <v>97</v>
      </c>
      <c r="C613" s="371">
        <v>2024</v>
      </c>
      <c r="D613" s="371" t="s">
        <v>33</v>
      </c>
      <c r="E613" s="371" t="s">
        <v>244</v>
      </c>
    </row>
    <row r="614" spans="1:5">
      <c r="A614" s="371">
        <v>63</v>
      </c>
      <c r="B614" s="371" t="s">
        <v>98</v>
      </c>
      <c r="C614" s="371">
        <v>2024</v>
      </c>
      <c r="D614" s="371" t="s">
        <v>33</v>
      </c>
      <c r="E614" s="371" t="s">
        <v>244</v>
      </c>
    </row>
    <row r="615" spans="1:5">
      <c r="A615" s="371">
        <v>66</v>
      </c>
      <c r="B615" s="371" t="s">
        <v>99</v>
      </c>
      <c r="C615" s="371">
        <v>2024</v>
      </c>
      <c r="D615" s="371" t="s">
        <v>33</v>
      </c>
      <c r="E615" s="371" t="s">
        <v>244</v>
      </c>
    </row>
    <row r="616" spans="1:5">
      <c r="A616" s="371">
        <v>68</v>
      </c>
      <c r="B616" s="371" t="s">
        <v>100</v>
      </c>
      <c r="C616" s="371">
        <v>2024</v>
      </c>
      <c r="D616" s="371" t="s">
        <v>33</v>
      </c>
      <c r="E616" s="371" t="s">
        <v>244</v>
      </c>
    </row>
    <row r="617" spans="1:5">
      <c r="A617" s="371">
        <v>70</v>
      </c>
      <c r="B617" s="371" t="s">
        <v>101</v>
      </c>
      <c r="C617" s="371">
        <v>2024</v>
      </c>
      <c r="D617" s="371" t="s">
        <v>33</v>
      </c>
      <c r="E617" s="371" t="s">
        <v>244</v>
      </c>
    </row>
    <row r="618" spans="1:5">
      <c r="A618" s="371">
        <v>73</v>
      </c>
      <c r="B618" s="371" t="s">
        <v>102</v>
      </c>
      <c r="C618" s="371">
        <v>2024</v>
      </c>
      <c r="D618" s="371" t="s">
        <v>33</v>
      </c>
      <c r="E618" s="371" t="s">
        <v>244</v>
      </c>
    </row>
    <row r="619" spans="1:5">
      <c r="A619" s="371">
        <v>76</v>
      </c>
      <c r="B619" s="371" t="s">
        <v>103</v>
      </c>
      <c r="C619" s="371">
        <v>2024</v>
      </c>
      <c r="D619" s="371" t="s">
        <v>33</v>
      </c>
      <c r="E619" s="371" t="s">
        <v>244</v>
      </c>
    </row>
    <row r="620" spans="1:5">
      <c r="A620" s="371">
        <v>81</v>
      </c>
      <c r="B620" s="371" t="s">
        <v>104</v>
      </c>
      <c r="C620" s="371">
        <v>2024</v>
      </c>
      <c r="D620" s="371" t="s">
        <v>33</v>
      </c>
      <c r="E620" s="371" t="s">
        <v>244</v>
      </c>
    </row>
    <row r="621" spans="1:5">
      <c r="A621" s="371">
        <v>85</v>
      </c>
      <c r="B621" s="371" t="s">
        <v>105</v>
      </c>
      <c r="C621" s="371">
        <v>2024</v>
      </c>
      <c r="D621" s="371" t="s">
        <v>33</v>
      </c>
      <c r="E621" s="371" t="s">
        <v>244</v>
      </c>
    </row>
    <row r="622" spans="1:5">
      <c r="A622" s="371">
        <v>86</v>
      </c>
      <c r="B622" s="371" t="s">
        <v>106</v>
      </c>
      <c r="C622" s="371">
        <v>2024</v>
      </c>
      <c r="D622" s="371" t="s">
        <v>33</v>
      </c>
      <c r="E622" s="371" t="s">
        <v>243</v>
      </c>
    </row>
    <row r="623" spans="1:5">
      <c r="A623" s="371">
        <v>88</v>
      </c>
      <c r="B623" s="371" t="s">
        <v>107</v>
      </c>
      <c r="C623" s="371">
        <v>2024</v>
      </c>
      <c r="D623" s="371" t="s">
        <v>33</v>
      </c>
      <c r="E623" s="371" t="s">
        <v>243</v>
      </c>
    </row>
    <row r="624" spans="1:5">
      <c r="A624" s="371">
        <v>91</v>
      </c>
      <c r="B624" s="371" t="s">
        <v>108</v>
      </c>
      <c r="C624" s="371">
        <v>2024</v>
      </c>
      <c r="D624" s="371" t="s">
        <v>33</v>
      </c>
      <c r="E624" s="371" t="s">
        <v>244</v>
      </c>
    </row>
    <row r="625" spans="1:5">
      <c r="A625" s="371">
        <v>94</v>
      </c>
      <c r="B625" s="371" t="s">
        <v>109</v>
      </c>
      <c r="C625" s="371">
        <v>2024</v>
      </c>
      <c r="D625" s="371" t="s">
        <v>33</v>
      </c>
      <c r="E625" s="371" t="s">
        <v>244</v>
      </c>
    </row>
    <row r="626" spans="1:5">
      <c r="A626" s="371">
        <v>95</v>
      </c>
      <c r="B626" s="371" t="s">
        <v>110</v>
      </c>
      <c r="C626" s="371">
        <v>2024</v>
      </c>
      <c r="D626" s="371" t="s">
        <v>33</v>
      </c>
      <c r="E626" s="371" t="s">
        <v>244</v>
      </c>
    </row>
    <row r="627" spans="1:5">
      <c r="A627" s="371">
        <v>97</v>
      </c>
      <c r="B627" s="371" t="s">
        <v>111</v>
      </c>
      <c r="C627" s="371">
        <v>2024</v>
      </c>
      <c r="D627" s="371" t="s">
        <v>33</v>
      </c>
      <c r="E627" s="371" t="s">
        <v>243</v>
      </c>
    </row>
    <row r="628" spans="1:5">
      <c r="A628" s="371">
        <v>99</v>
      </c>
      <c r="B628" s="371" t="s">
        <v>112</v>
      </c>
      <c r="C628" s="371">
        <v>2024</v>
      </c>
      <c r="D628" s="371" t="s">
        <v>33</v>
      </c>
      <c r="E628" s="371" t="s">
        <v>244</v>
      </c>
    </row>
    <row r="629" spans="1:5">
      <c r="A629" s="371">
        <v>5</v>
      </c>
      <c r="B629" s="371" t="s">
        <v>79</v>
      </c>
      <c r="C629" s="371">
        <v>2023</v>
      </c>
      <c r="D629" s="371" t="s">
        <v>33</v>
      </c>
      <c r="E629" s="371" t="s">
        <v>244</v>
      </c>
    </row>
    <row r="630" spans="1:5">
      <c r="A630" s="371">
        <v>8</v>
      </c>
      <c r="B630" s="371" t="s">
        <v>81</v>
      </c>
      <c r="C630" s="371">
        <v>2023</v>
      </c>
      <c r="D630" s="371" t="s">
        <v>33</v>
      </c>
      <c r="E630" s="371" t="s">
        <v>244</v>
      </c>
    </row>
    <row r="631" spans="1:5">
      <c r="A631" s="371">
        <v>11</v>
      </c>
      <c r="B631" s="371" t="s">
        <v>82</v>
      </c>
      <c r="C631" s="371">
        <v>2023</v>
      </c>
      <c r="D631" s="371" t="s">
        <v>33</v>
      </c>
      <c r="E631" s="371" t="s">
        <v>244</v>
      </c>
    </row>
    <row r="632" spans="1:5">
      <c r="A632" s="371">
        <v>13</v>
      </c>
      <c r="B632" s="371" t="s">
        <v>83</v>
      </c>
      <c r="C632" s="371">
        <v>2023</v>
      </c>
      <c r="D632" s="371" t="s">
        <v>33</v>
      </c>
      <c r="E632" s="371" t="s">
        <v>244</v>
      </c>
    </row>
    <row r="633" spans="1:5">
      <c r="A633" s="371">
        <v>15</v>
      </c>
      <c r="B633" s="371" t="s">
        <v>84</v>
      </c>
      <c r="C633" s="371">
        <v>2023</v>
      </c>
      <c r="D633" s="371" t="s">
        <v>33</v>
      </c>
      <c r="E633" s="371" t="s">
        <v>244</v>
      </c>
    </row>
    <row r="634" spans="1:5">
      <c r="A634" s="371">
        <v>17</v>
      </c>
      <c r="B634" s="371" t="s">
        <v>85</v>
      </c>
      <c r="C634" s="371">
        <v>2023</v>
      </c>
      <c r="D634" s="371" t="s">
        <v>33</v>
      </c>
      <c r="E634" s="371" t="s">
        <v>244</v>
      </c>
    </row>
    <row r="635" spans="1:5">
      <c r="A635" s="371">
        <v>18</v>
      </c>
      <c r="B635" s="371" t="s">
        <v>86</v>
      </c>
      <c r="C635" s="371">
        <v>2023</v>
      </c>
      <c r="D635" s="371" t="s">
        <v>33</v>
      </c>
      <c r="E635" s="371" t="s">
        <v>244</v>
      </c>
    </row>
    <row r="636" spans="1:5">
      <c r="A636" s="371">
        <v>19</v>
      </c>
      <c r="B636" s="371" t="s">
        <v>87</v>
      </c>
      <c r="C636" s="371">
        <v>2023</v>
      </c>
      <c r="D636" s="371" t="s">
        <v>33</v>
      </c>
      <c r="E636" s="371" t="s">
        <v>244</v>
      </c>
    </row>
    <row r="637" spans="1:5">
      <c r="A637" s="371">
        <v>20</v>
      </c>
      <c r="B637" s="371" t="s">
        <v>88</v>
      </c>
      <c r="C637" s="371">
        <v>2023</v>
      </c>
      <c r="D637" s="371" t="s">
        <v>33</v>
      </c>
      <c r="E637" s="371" t="s">
        <v>244</v>
      </c>
    </row>
    <row r="638" spans="1:5">
      <c r="A638" s="371">
        <v>23</v>
      </c>
      <c r="B638" s="371" t="s">
        <v>89</v>
      </c>
      <c r="C638" s="371">
        <v>2023</v>
      </c>
      <c r="D638" s="371" t="s">
        <v>33</v>
      </c>
      <c r="E638" s="371" t="s">
        <v>244</v>
      </c>
    </row>
    <row r="639" spans="1:5">
      <c r="A639" s="371">
        <v>25</v>
      </c>
      <c r="B639" s="371" t="s">
        <v>90</v>
      </c>
      <c r="C639" s="371">
        <v>2023</v>
      </c>
      <c r="D639" s="371" t="s">
        <v>33</v>
      </c>
      <c r="E639" s="371" t="s">
        <v>244</v>
      </c>
    </row>
    <row r="640" spans="1:5">
      <c r="A640" s="371">
        <v>27</v>
      </c>
      <c r="B640" s="371" t="s">
        <v>91</v>
      </c>
      <c r="C640" s="371">
        <v>2023</v>
      </c>
      <c r="D640" s="371" t="s">
        <v>33</v>
      </c>
      <c r="E640" s="371" t="s">
        <v>243</v>
      </c>
    </row>
    <row r="641" spans="1:5">
      <c r="A641" s="371">
        <v>41</v>
      </c>
      <c r="B641" s="371" t="s">
        <v>92</v>
      </c>
      <c r="C641" s="371">
        <v>2023</v>
      </c>
      <c r="D641" s="371" t="s">
        <v>33</v>
      </c>
      <c r="E641" s="371" t="s">
        <v>244</v>
      </c>
    </row>
    <row r="642" spans="1:5">
      <c r="A642" s="371">
        <v>44</v>
      </c>
      <c r="B642" s="371" t="s">
        <v>93</v>
      </c>
      <c r="C642" s="371">
        <v>2023</v>
      </c>
      <c r="D642" s="371" t="s">
        <v>33</v>
      </c>
      <c r="E642" s="371" t="s">
        <v>244</v>
      </c>
    </row>
    <row r="643" spans="1:5">
      <c r="A643" s="371">
        <v>47</v>
      </c>
      <c r="B643" s="371" t="s">
        <v>94</v>
      </c>
      <c r="C643" s="371">
        <v>2023</v>
      </c>
      <c r="D643" s="371" t="s">
        <v>33</v>
      </c>
      <c r="E643" s="371" t="s">
        <v>244</v>
      </c>
    </row>
    <row r="644" spans="1:5">
      <c r="A644" s="371">
        <v>50</v>
      </c>
      <c r="B644" s="371" t="s">
        <v>95</v>
      </c>
      <c r="C644" s="371">
        <v>2023</v>
      </c>
      <c r="D644" s="371" t="s">
        <v>33</v>
      </c>
      <c r="E644" s="371" t="s">
        <v>244</v>
      </c>
    </row>
    <row r="645" spans="1:5">
      <c r="A645" s="371">
        <v>52</v>
      </c>
      <c r="B645" s="371" t="s">
        <v>96</v>
      </c>
      <c r="C645" s="371">
        <v>2023</v>
      </c>
      <c r="D645" s="371" t="s">
        <v>33</v>
      </c>
      <c r="E645" s="371" t="s">
        <v>244</v>
      </c>
    </row>
    <row r="646" spans="1:5">
      <c r="A646" s="371">
        <v>54</v>
      </c>
      <c r="B646" s="371" t="s">
        <v>97</v>
      </c>
      <c r="C646" s="371">
        <v>2023</v>
      </c>
      <c r="D646" s="371" t="s">
        <v>33</v>
      </c>
      <c r="E646" s="371" t="s">
        <v>244</v>
      </c>
    </row>
    <row r="647" spans="1:5">
      <c r="A647" s="371">
        <v>63</v>
      </c>
      <c r="B647" s="371" t="s">
        <v>98</v>
      </c>
      <c r="C647" s="371">
        <v>2023</v>
      </c>
      <c r="D647" s="371" t="s">
        <v>33</v>
      </c>
      <c r="E647" s="371" t="s">
        <v>244</v>
      </c>
    </row>
    <row r="648" spans="1:5">
      <c r="A648" s="371">
        <v>66</v>
      </c>
      <c r="B648" s="371" t="s">
        <v>99</v>
      </c>
      <c r="C648" s="371">
        <v>2023</v>
      </c>
      <c r="D648" s="371" t="s">
        <v>33</v>
      </c>
      <c r="E648" s="371" t="s">
        <v>244</v>
      </c>
    </row>
    <row r="649" spans="1:5">
      <c r="A649" s="371">
        <v>68</v>
      </c>
      <c r="B649" s="371" t="s">
        <v>100</v>
      </c>
      <c r="C649" s="371">
        <v>2023</v>
      </c>
      <c r="D649" s="371" t="s">
        <v>33</v>
      </c>
      <c r="E649" s="371" t="s">
        <v>244</v>
      </c>
    </row>
    <row r="650" spans="1:5">
      <c r="A650" s="371">
        <v>70</v>
      </c>
      <c r="B650" s="371" t="s">
        <v>101</v>
      </c>
      <c r="C650" s="371">
        <v>2023</v>
      </c>
      <c r="D650" s="371" t="s">
        <v>33</v>
      </c>
      <c r="E650" s="371" t="s">
        <v>244</v>
      </c>
    </row>
    <row r="651" spans="1:5">
      <c r="A651" s="371">
        <v>73</v>
      </c>
      <c r="B651" s="371" t="s">
        <v>102</v>
      </c>
      <c r="C651" s="371">
        <v>2023</v>
      </c>
      <c r="D651" s="371" t="s">
        <v>33</v>
      </c>
      <c r="E651" s="371" t="s">
        <v>244</v>
      </c>
    </row>
    <row r="652" spans="1:5">
      <c r="A652" s="371">
        <v>76</v>
      </c>
      <c r="B652" s="371" t="s">
        <v>103</v>
      </c>
      <c r="C652" s="371">
        <v>2023</v>
      </c>
      <c r="D652" s="371" t="s">
        <v>33</v>
      </c>
      <c r="E652" s="371" t="s">
        <v>244</v>
      </c>
    </row>
    <row r="653" spans="1:5">
      <c r="A653" s="371">
        <v>81</v>
      </c>
      <c r="B653" s="371" t="s">
        <v>104</v>
      </c>
      <c r="C653" s="371">
        <v>2023</v>
      </c>
      <c r="D653" s="371" t="s">
        <v>33</v>
      </c>
      <c r="E653" s="371" t="s">
        <v>244</v>
      </c>
    </row>
    <row r="654" spans="1:5">
      <c r="A654" s="371">
        <v>85</v>
      </c>
      <c r="B654" s="371" t="s">
        <v>105</v>
      </c>
      <c r="C654" s="371">
        <v>2023</v>
      </c>
      <c r="D654" s="371" t="s">
        <v>33</v>
      </c>
      <c r="E654" s="371" t="s">
        <v>244</v>
      </c>
    </row>
    <row r="655" spans="1:5">
      <c r="A655" s="371">
        <v>86</v>
      </c>
      <c r="B655" s="371" t="s">
        <v>106</v>
      </c>
      <c r="C655" s="371">
        <v>2023</v>
      </c>
      <c r="D655" s="371" t="s">
        <v>33</v>
      </c>
      <c r="E655" s="371" t="s">
        <v>243</v>
      </c>
    </row>
    <row r="656" spans="1:5">
      <c r="A656" s="371">
        <v>88</v>
      </c>
      <c r="B656" s="371" t="s">
        <v>107</v>
      </c>
      <c r="C656" s="371">
        <v>2023</v>
      </c>
      <c r="D656" s="371" t="s">
        <v>33</v>
      </c>
      <c r="E656" s="371" t="s">
        <v>243</v>
      </c>
    </row>
    <row r="657" spans="1:5">
      <c r="A657" s="371">
        <v>91</v>
      </c>
      <c r="B657" s="371" t="s">
        <v>108</v>
      </c>
      <c r="C657" s="371">
        <v>2023</v>
      </c>
      <c r="D657" s="371" t="s">
        <v>33</v>
      </c>
      <c r="E657" s="371" t="s">
        <v>244</v>
      </c>
    </row>
    <row r="658" spans="1:5">
      <c r="A658" s="371">
        <v>94</v>
      </c>
      <c r="B658" s="371" t="s">
        <v>109</v>
      </c>
      <c r="C658" s="371">
        <v>2023</v>
      </c>
      <c r="D658" s="371" t="s">
        <v>33</v>
      </c>
      <c r="E658" s="371" t="s">
        <v>244</v>
      </c>
    </row>
    <row r="659" spans="1:5">
      <c r="A659" s="371">
        <v>95</v>
      </c>
      <c r="B659" s="371" t="s">
        <v>110</v>
      </c>
      <c r="C659" s="371">
        <v>2023</v>
      </c>
      <c r="D659" s="371" t="s">
        <v>33</v>
      </c>
      <c r="E659" s="371" t="s">
        <v>244</v>
      </c>
    </row>
    <row r="660" spans="1:5">
      <c r="A660" s="371">
        <v>97</v>
      </c>
      <c r="B660" s="371" t="s">
        <v>111</v>
      </c>
      <c r="C660" s="371">
        <v>2023</v>
      </c>
      <c r="D660" s="371" t="s">
        <v>33</v>
      </c>
      <c r="E660" s="371" t="s">
        <v>244</v>
      </c>
    </row>
    <row r="661" spans="1:5">
      <c r="A661" s="371">
        <v>99</v>
      </c>
      <c r="B661" s="371" t="s">
        <v>112</v>
      </c>
      <c r="C661" s="371">
        <v>2023</v>
      </c>
      <c r="D661" s="371" t="s">
        <v>33</v>
      </c>
      <c r="E661" s="371" t="s">
        <v>243</v>
      </c>
    </row>
    <row r="662" spans="1:5">
      <c r="A662" s="371">
        <v>5</v>
      </c>
      <c r="B662" s="371" t="s">
        <v>79</v>
      </c>
      <c r="C662" s="371">
        <v>2024</v>
      </c>
      <c r="D662" s="371" t="s">
        <v>34</v>
      </c>
      <c r="E662" s="371" t="s">
        <v>244</v>
      </c>
    </row>
    <row r="663" spans="1:5">
      <c r="A663" s="371">
        <v>8</v>
      </c>
      <c r="B663" s="371" t="s">
        <v>81</v>
      </c>
      <c r="C663" s="371">
        <v>2024</v>
      </c>
      <c r="D663" s="371" t="s">
        <v>34</v>
      </c>
      <c r="E663" s="371" t="s">
        <v>244</v>
      </c>
    </row>
    <row r="664" spans="1:5">
      <c r="A664" s="371">
        <v>11</v>
      </c>
      <c r="B664" s="371" t="s">
        <v>82</v>
      </c>
      <c r="C664" s="371">
        <v>2024</v>
      </c>
      <c r="D664" s="371" t="s">
        <v>34</v>
      </c>
      <c r="E664" s="371" t="s">
        <v>244</v>
      </c>
    </row>
    <row r="665" spans="1:5">
      <c r="A665" s="371">
        <v>13</v>
      </c>
      <c r="B665" s="371" t="s">
        <v>83</v>
      </c>
      <c r="C665" s="371">
        <v>2024</v>
      </c>
      <c r="D665" s="371" t="s">
        <v>34</v>
      </c>
      <c r="E665" s="371" t="s">
        <v>244</v>
      </c>
    </row>
    <row r="666" spans="1:5">
      <c r="A666" s="371">
        <v>15</v>
      </c>
      <c r="B666" s="371" t="s">
        <v>84</v>
      </c>
      <c r="C666" s="371">
        <v>2024</v>
      </c>
      <c r="D666" s="371" t="s">
        <v>34</v>
      </c>
      <c r="E666" s="371" t="s">
        <v>244</v>
      </c>
    </row>
    <row r="667" spans="1:5">
      <c r="A667" s="371">
        <v>17</v>
      </c>
      <c r="B667" s="371" t="s">
        <v>85</v>
      </c>
      <c r="C667" s="371">
        <v>2024</v>
      </c>
      <c r="D667" s="371" t="s">
        <v>34</v>
      </c>
      <c r="E667" s="371" t="s">
        <v>244</v>
      </c>
    </row>
    <row r="668" spans="1:5">
      <c r="A668" s="371">
        <v>18</v>
      </c>
      <c r="B668" s="371" t="s">
        <v>86</v>
      </c>
      <c r="C668" s="371">
        <v>2024</v>
      </c>
      <c r="D668" s="371" t="s">
        <v>34</v>
      </c>
      <c r="E668" s="371" t="s">
        <v>244</v>
      </c>
    </row>
    <row r="669" spans="1:5">
      <c r="A669" s="371">
        <v>19</v>
      </c>
      <c r="B669" s="371" t="s">
        <v>87</v>
      </c>
      <c r="C669" s="371">
        <v>2024</v>
      </c>
      <c r="D669" s="371" t="s">
        <v>34</v>
      </c>
      <c r="E669" s="371" t="s">
        <v>244</v>
      </c>
    </row>
    <row r="670" spans="1:5">
      <c r="A670" s="371">
        <v>20</v>
      </c>
      <c r="B670" s="371" t="s">
        <v>88</v>
      </c>
      <c r="C670" s="371">
        <v>2024</v>
      </c>
      <c r="D670" s="371" t="s">
        <v>34</v>
      </c>
      <c r="E670" s="371" t="s">
        <v>244</v>
      </c>
    </row>
    <row r="671" spans="1:5">
      <c r="A671" s="371">
        <v>23</v>
      </c>
      <c r="B671" s="371" t="s">
        <v>89</v>
      </c>
      <c r="C671" s="371">
        <v>2024</v>
      </c>
      <c r="D671" s="371" t="s">
        <v>34</v>
      </c>
      <c r="E671" s="371" t="s">
        <v>244</v>
      </c>
    </row>
    <row r="672" spans="1:5">
      <c r="A672" s="371">
        <v>25</v>
      </c>
      <c r="B672" s="371" t="s">
        <v>90</v>
      </c>
      <c r="C672" s="371">
        <v>2024</v>
      </c>
      <c r="D672" s="371" t="s">
        <v>34</v>
      </c>
      <c r="E672" s="371" t="s">
        <v>244</v>
      </c>
    </row>
    <row r="673" spans="1:5">
      <c r="A673" s="371">
        <v>27</v>
      </c>
      <c r="B673" s="371" t="s">
        <v>91</v>
      </c>
      <c r="C673" s="371">
        <v>2024</v>
      </c>
      <c r="D673" s="371" t="s">
        <v>34</v>
      </c>
      <c r="E673" s="371" t="s">
        <v>244</v>
      </c>
    </row>
    <row r="674" spans="1:5">
      <c r="A674" s="371">
        <v>41</v>
      </c>
      <c r="B674" s="371" t="s">
        <v>92</v>
      </c>
      <c r="C674" s="371">
        <v>2024</v>
      </c>
      <c r="D674" s="371" t="s">
        <v>34</v>
      </c>
      <c r="E674" s="371" t="s">
        <v>244</v>
      </c>
    </row>
    <row r="675" spans="1:5">
      <c r="A675" s="371">
        <v>44</v>
      </c>
      <c r="B675" s="371" t="s">
        <v>93</v>
      </c>
      <c r="C675" s="371">
        <v>2024</v>
      </c>
      <c r="D675" s="371" t="s">
        <v>34</v>
      </c>
      <c r="E675" s="371" t="s">
        <v>244</v>
      </c>
    </row>
    <row r="676" spans="1:5">
      <c r="A676" s="371">
        <v>47</v>
      </c>
      <c r="B676" s="371" t="s">
        <v>94</v>
      </c>
      <c r="C676" s="371">
        <v>2024</v>
      </c>
      <c r="D676" s="371" t="s">
        <v>34</v>
      </c>
      <c r="E676" s="371" t="s">
        <v>244</v>
      </c>
    </row>
    <row r="677" spans="1:5">
      <c r="A677" s="371">
        <v>50</v>
      </c>
      <c r="B677" s="371" t="s">
        <v>95</v>
      </c>
      <c r="C677" s="371">
        <v>2024</v>
      </c>
      <c r="D677" s="371" t="s">
        <v>34</v>
      </c>
      <c r="E677" s="371" t="s">
        <v>244</v>
      </c>
    </row>
    <row r="678" spans="1:5">
      <c r="A678" s="371">
        <v>52</v>
      </c>
      <c r="B678" s="371" t="s">
        <v>96</v>
      </c>
      <c r="C678" s="371">
        <v>2024</v>
      </c>
      <c r="D678" s="371" t="s">
        <v>34</v>
      </c>
      <c r="E678" s="371" t="s">
        <v>244</v>
      </c>
    </row>
    <row r="679" spans="1:5">
      <c r="A679" s="371">
        <v>54</v>
      </c>
      <c r="B679" s="371" t="s">
        <v>97</v>
      </c>
      <c r="C679" s="371">
        <v>2024</v>
      </c>
      <c r="D679" s="371" t="s">
        <v>34</v>
      </c>
      <c r="E679" s="371" t="s">
        <v>244</v>
      </c>
    </row>
    <row r="680" spans="1:5">
      <c r="A680" s="371">
        <v>63</v>
      </c>
      <c r="B680" s="371" t="s">
        <v>98</v>
      </c>
      <c r="C680" s="371">
        <v>2024</v>
      </c>
      <c r="D680" s="371" t="s">
        <v>34</v>
      </c>
      <c r="E680" s="371" t="s">
        <v>244</v>
      </c>
    </row>
    <row r="681" spans="1:5">
      <c r="A681" s="371">
        <v>66</v>
      </c>
      <c r="B681" s="371" t="s">
        <v>99</v>
      </c>
      <c r="C681" s="371">
        <v>2024</v>
      </c>
      <c r="D681" s="371" t="s">
        <v>34</v>
      </c>
      <c r="E681" s="371" t="s">
        <v>244</v>
      </c>
    </row>
    <row r="682" spans="1:5">
      <c r="A682" s="371">
        <v>68</v>
      </c>
      <c r="B682" s="371" t="s">
        <v>100</v>
      </c>
      <c r="C682" s="371">
        <v>2024</v>
      </c>
      <c r="D682" s="371" t="s">
        <v>34</v>
      </c>
      <c r="E682" s="371" t="s">
        <v>244</v>
      </c>
    </row>
    <row r="683" spans="1:5">
      <c r="A683" s="371">
        <v>70</v>
      </c>
      <c r="B683" s="371" t="s">
        <v>101</v>
      </c>
      <c r="C683" s="371">
        <v>2024</v>
      </c>
      <c r="D683" s="371" t="s">
        <v>34</v>
      </c>
      <c r="E683" s="371" t="s">
        <v>244</v>
      </c>
    </row>
    <row r="684" spans="1:5">
      <c r="A684" s="371">
        <v>73</v>
      </c>
      <c r="B684" s="371" t="s">
        <v>102</v>
      </c>
      <c r="C684" s="371">
        <v>2024</v>
      </c>
      <c r="D684" s="371" t="s">
        <v>34</v>
      </c>
      <c r="E684" s="371" t="s">
        <v>244</v>
      </c>
    </row>
    <row r="685" spans="1:5">
      <c r="A685" s="371">
        <v>76</v>
      </c>
      <c r="B685" s="371" t="s">
        <v>103</v>
      </c>
      <c r="C685" s="371">
        <v>2024</v>
      </c>
      <c r="D685" s="371" t="s">
        <v>34</v>
      </c>
      <c r="E685" s="371" t="s">
        <v>244</v>
      </c>
    </row>
    <row r="686" spans="1:5">
      <c r="A686" s="371">
        <v>81</v>
      </c>
      <c r="B686" s="371" t="s">
        <v>104</v>
      </c>
      <c r="C686" s="371">
        <v>2024</v>
      </c>
      <c r="D686" s="371" t="s">
        <v>34</v>
      </c>
      <c r="E686" s="371" t="s">
        <v>244</v>
      </c>
    </row>
    <row r="687" spans="1:5">
      <c r="A687" s="371">
        <v>85</v>
      </c>
      <c r="B687" s="371" t="s">
        <v>105</v>
      </c>
      <c r="C687" s="371">
        <v>2024</v>
      </c>
      <c r="D687" s="371" t="s">
        <v>34</v>
      </c>
      <c r="E687" s="371" t="s">
        <v>244</v>
      </c>
    </row>
    <row r="688" spans="1:5">
      <c r="A688" s="371">
        <v>86</v>
      </c>
      <c r="B688" s="371" t="s">
        <v>106</v>
      </c>
      <c r="C688" s="371">
        <v>2024</v>
      </c>
      <c r="D688" s="371" t="s">
        <v>34</v>
      </c>
      <c r="E688" s="371" t="s">
        <v>244</v>
      </c>
    </row>
    <row r="689" spans="1:5">
      <c r="A689" s="371">
        <v>88</v>
      </c>
      <c r="B689" s="371" t="s">
        <v>107</v>
      </c>
      <c r="C689" s="371">
        <v>2024</v>
      </c>
      <c r="D689" s="371" t="s">
        <v>34</v>
      </c>
      <c r="E689" s="371" t="s">
        <v>244</v>
      </c>
    </row>
    <row r="690" spans="1:5">
      <c r="A690" s="371">
        <v>91</v>
      </c>
      <c r="B690" s="371" t="s">
        <v>108</v>
      </c>
      <c r="C690" s="371">
        <v>2024</v>
      </c>
      <c r="D690" s="371" t="s">
        <v>34</v>
      </c>
      <c r="E690" s="371" t="s">
        <v>244</v>
      </c>
    </row>
    <row r="691" spans="1:5">
      <c r="A691" s="371">
        <v>94</v>
      </c>
      <c r="B691" s="371" t="s">
        <v>109</v>
      </c>
      <c r="C691" s="371">
        <v>2024</v>
      </c>
      <c r="D691" s="371" t="s">
        <v>34</v>
      </c>
      <c r="E691" s="371" t="s">
        <v>244</v>
      </c>
    </row>
    <row r="692" spans="1:5">
      <c r="A692" s="371">
        <v>95</v>
      </c>
      <c r="B692" s="371" t="s">
        <v>110</v>
      </c>
      <c r="C692" s="371">
        <v>2024</v>
      </c>
      <c r="D692" s="371" t="s">
        <v>34</v>
      </c>
      <c r="E692" s="371" t="s">
        <v>244</v>
      </c>
    </row>
    <row r="693" spans="1:5">
      <c r="A693" s="371">
        <v>97</v>
      </c>
      <c r="B693" s="371" t="s">
        <v>111</v>
      </c>
      <c r="C693" s="371">
        <v>2024</v>
      </c>
      <c r="D693" s="371" t="s">
        <v>34</v>
      </c>
      <c r="E693" s="371" t="s">
        <v>244</v>
      </c>
    </row>
    <row r="694" spans="1:5">
      <c r="A694" s="371">
        <v>99</v>
      </c>
      <c r="B694" s="371" t="s">
        <v>112</v>
      </c>
      <c r="C694" s="371">
        <v>2024</v>
      </c>
      <c r="D694" s="371" t="s">
        <v>34</v>
      </c>
      <c r="E694" s="371" t="s">
        <v>244</v>
      </c>
    </row>
    <row r="695" spans="1:5">
      <c r="A695" s="371">
        <v>5</v>
      </c>
      <c r="B695" s="371" t="s">
        <v>79</v>
      </c>
      <c r="C695" s="371">
        <v>2023</v>
      </c>
      <c r="D695" s="371" t="s">
        <v>34</v>
      </c>
      <c r="E695" s="371" t="s">
        <v>244</v>
      </c>
    </row>
    <row r="696" spans="1:5">
      <c r="A696" s="371">
        <v>8</v>
      </c>
      <c r="B696" s="371" t="s">
        <v>81</v>
      </c>
      <c r="C696" s="371">
        <v>2023</v>
      </c>
      <c r="D696" s="371" t="s">
        <v>34</v>
      </c>
      <c r="E696" s="371" t="s">
        <v>244</v>
      </c>
    </row>
    <row r="697" spans="1:5">
      <c r="A697" s="371">
        <v>11</v>
      </c>
      <c r="B697" s="371" t="s">
        <v>82</v>
      </c>
      <c r="C697" s="371">
        <v>2023</v>
      </c>
      <c r="D697" s="371" t="s">
        <v>34</v>
      </c>
      <c r="E697" s="371" t="s">
        <v>244</v>
      </c>
    </row>
    <row r="698" spans="1:5">
      <c r="A698" s="371">
        <v>13</v>
      </c>
      <c r="B698" s="371" t="s">
        <v>83</v>
      </c>
      <c r="C698" s="371">
        <v>2023</v>
      </c>
      <c r="D698" s="371" t="s">
        <v>34</v>
      </c>
      <c r="E698" s="371" t="s">
        <v>244</v>
      </c>
    </row>
    <row r="699" spans="1:5">
      <c r="A699" s="371">
        <v>15</v>
      </c>
      <c r="B699" s="371" t="s">
        <v>84</v>
      </c>
      <c r="C699" s="371">
        <v>2023</v>
      </c>
      <c r="D699" s="371" t="s">
        <v>34</v>
      </c>
      <c r="E699" s="371" t="s">
        <v>244</v>
      </c>
    </row>
    <row r="700" spans="1:5">
      <c r="A700" s="371">
        <v>17</v>
      </c>
      <c r="B700" s="371" t="s">
        <v>85</v>
      </c>
      <c r="C700" s="371">
        <v>2023</v>
      </c>
      <c r="D700" s="371" t="s">
        <v>34</v>
      </c>
      <c r="E700" s="371" t="s">
        <v>244</v>
      </c>
    </row>
    <row r="701" spans="1:5">
      <c r="A701" s="371">
        <v>18</v>
      </c>
      <c r="B701" s="371" t="s">
        <v>86</v>
      </c>
      <c r="C701" s="371">
        <v>2023</v>
      </c>
      <c r="D701" s="371" t="s">
        <v>34</v>
      </c>
      <c r="E701" s="371" t="s">
        <v>244</v>
      </c>
    </row>
    <row r="702" spans="1:5">
      <c r="A702" s="371">
        <v>19</v>
      </c>
      <c r="B702" s="371" t="s">
        <v>87</v>
      </c>
      <c r="C702" s="371">
        <v>2023</v>
      </c>
      <c r="D702" s="371" t="s">
        <v>34</v>
      </c>
      <c r="E702" s="371" t="s">
        <v>244</v>
      </c>
    </row>
    <row r="703" spans="1:5">
      <c r="A703" s="371">
        <v>20</v>
      </c>
      <c r="B703" s="371" t="s">
        <v>88</v>
      </c>
      <c r="C703" s="371">
        <v>2023</v>
      </c>
      <c r="D703" s="371" t="s">
        <v>34</v>
      </c>
      <c r="E703" s="371" t="s">
        <v>244</v>
      </c>
    </row>
    <row r="704" spans="1:5">
      <c r="A704" s="371">
        <v>23</v>
      </c>
      <c r="B704" s="371" t="s">
        <v>89</v>
      </c>
      <c r="C704" s="371">
        <v>2023</v>
      </c>
      <c r="D704" s="371" t="s">
        <v>34</v>
      </c>
      <c r="E704" s="371" t="s">
        <v>244</v>
      </c>
    </row>
    <row r="705" spans="1:5">
      <c r="A705" s="371">
        <v>25</v>
      </c>
      <c r="B705" s="371" t="s">
        <v>90</v>
      </c>
      <c r="C705" s="371">
        <v>2023</v>
      </c>
      <c r="D705" s="371" t="s">
        <v>34</v>
      </c>
      <c r="E705" s="371" t="s">
        <v>244</v>
      </c>
    </row>
    <row r="706" spans="1:5">
      <c r="A706" s="371">
        <v>27</v>
      </c>
      <c r="B706" s="371" t="s">
        <v>91</v>
      </c>
      <c r="C706" s="371">
        <v>2023</v>
      </c>
      <c r="D706" s="371" t="s">
        <v>34</v>
      </c>
      <c r="E706" s="371" t="s">
        <v>244</v>
      </c>
    </row>
    <row r="707" spans="1:5">
      <c r="A707" s="371">
        <v>41</v>
      </c>
      <c r="B707" s="371" t="s">
        <v>92</v>
      </c>
      <c r="C707" s="371">
        <v>2023</v>
      </c>
      <c r="D707" s="371" t="s">
        <v>34</v>
      </c>
      <c r="E707" s="371" t="s">
        <v>244</v>
      </c>
    </row>
    <row r="708" spans="1:5">
      <c r="A708" s="371">
        <v>44</v>
      </c>
      <c r="B708" s="371" t="s">
        <v>93</v>
      </c>
      <c r="C708" s="371">
        <v>2023</v>
      </c>
      <c r="D708" s="371" t="s">
        <v>34</v>
      </c>
      <c r="E708" s="371" t="s">
        <v>244</v>
      </c>
    </row>
    <row r="709" spans="1:5">
      <c r="A709" s="371">
        <v>47</v>
      </c>
      <c r="B709" s="371" t="s">
        <v>94</v>
      </c>
      <c r="C709" s="371">
        <v>2023</v>
      </c>
      <c r="D709" s="371" t="s">
        <v>34</v>
      </c>
      <c r="E709" s="371" t="s">
        <v>244</v>
      </c>
    </row>
    <row r="710" spans="1:5">
      <c r="A710" s="371">
        <v>50</v>
      </c>
      <c r="B710" s="371" t="s">
        <v>95</v>
      </c>
      <c r="C710" s="371">
        <v>2023</v>
      </c>
      <c r="D710" s="371" t="s">
        <v>34</v>
      </c>
      <c r="E710" s="371" t="s">
        <v>244</v>
      </c>
    </row>
    <row r="711" spans="1:5">
      <c r="A711" s="371">
        <v>52</v>
      </c>
      <c r="B711" s="371" t="s">
        <v>96</v>
      </c>
      <c r="C711" s="371">
        <v>2023</v>
      </c>
      <c r="D711" s="371" t="s">
        <v>34</v>
      </c>
      <c r="E711" s="371" t="s">
        <v>244</v>
      </c>
    </row>
    <row r="712" spans="1:5">
      <c r="A712" s="371">
        <v>54</v>
      </c>
      <c r="B712" s="371" t="s">
        <v>97</v>
      </c>
      <c r="C712" s="371">
        <v>2023</v>
      </c>
      <c r="D712" s="371" t="s">
        <v>34</v>
      </c>
      <c r="E712" s="371" t="s">
        <v>244</v>
      </c>
    </row>
    <row r="713" spans="1:5">
      <c r="A713" s="371">
        <v>63</v>
      </c>
      <c r="B713" s="371" t="s">
        <v>98</v>
      </c>
      <c r="C713" s="371">
        <v>2023</v>
      </c>
      <c r="D713" s="371" t="s">
        <v>34</v>
      </c>
      <c r="E713" s="371" t="s">
        <v>244</v>
      </c>
    </row>
    <row r="714" spans="1:5">
      <c r="A714" s="371">
        <v>66</v>
      </c>
      <c r="B714" s="371" t="s">
        <v>99</v>
      </c>
      <c r="C714" s="371">
        <v>2023</v>
      </c>
      <c r="D714" s="371" t="s">
        <v>34</v>
      </c>
      <c r="E714" s="371" t="s">
        <v>244</v>
      </c>
    </row>
    <row r="715" spans="1:5">
      <c r="A715" s="371">
        <v>68</v>
      </c>
      <c r="B715" s="371" t="s">
        <v>100</v>
      </c>
      <c r="C715" s="371">
        <v>2023</v>
      </c>
      <c r="D715" s="371" t="s">
        <v>34</v>
      </c>
      <c r="E715" s="371" t="s">
        <v>244</v>
      </c>
    </row>
    <row r="716" spans="1:5">
      <c r="A716" s="371">
        <v>70</v>
      </c>
      <c r="B716" s="371" t="s">
        <v>101</v>
      </c>
      <c r="C716" s="371">
        <v>2023</v>
      </c>
      <c r="D716" s="371" t="s">
        <v>34</v>
      </c>
      <c r="E716" s="371" t="s">
        <v>244</v>
      </c>
    </row>
    <row r="717" spans="1:5">
      <c r="A717" s="371">
        <v>73</v>
      </c>
      <c r="B717" s="371" t="s">
        <v>102</v>
      </c>
      <c r="C717" s="371">
        <v>2023</v>
      </c>
      <c r="D717" s="371" t="s">
        <v>34</v>
      </c>
      <c r="E717" s="371" t="s">
        <v>244</v>
      </c>
    </row>
    <row r="718" spans="1:5">
      <c r="A718" s="371">
        <v>76</v>
      </c>
      <c r="B718" s="371" t="s">
        <v>103</v>
      </c>
      <c r="C718" s="371">
        <v>2023</v>
      </c>
      <c r="D718" s="371" t="s">
        <v>34</v>
      </c>
      <c r="E718" s="371" t="s">
        <v>244</v>
      </c>
    </row>
    <row r="719" spans="1:5">
      <c r="A719" s="371">
        <v>81</v>
      </c>
      <c r="B719" s="371" t="s">
        <v>104</v>
      </c>
      <c r="C719" s="371">
        <v>2023</v>
      </c>
      <c r="D719" s="371" t="s">
        <v>34</v>
      </c>
      <c r="E719" s="371" t="s">
        <v>244</v>
      </c>
    </row>
    <row r="720" spans="1:5">
      <c r="A720" s="371">
        <v>85</v>
      </c>
      <c r="B720" s="371" t="s">
        <v>105</v>
      </c>
      <c r="C720" s="371">
        <v>2023</v>
      </c>
      <c r="D720" s="371" t="s">
        <v>34</v>
      </c>
      <c r="E720" s="371" t="s">
        <v>244</v>
      </c>
    </row>
    <row r="721" spans="1:5">
      <c r="A721" s="371">
        <v>86</v>
      </c>
      <c r="B721" s="371" t="s">
        <v>106</v>
      </c>
      <c r="C721" s="371">
        <v>2023</v>
      </c>
      <c r="D721" s="371" t="s">
        <v>34</v>
      </c>
      <c r="E721" s="371" t="s">
        <v>244</v>
      </c>
    </row>
    <row r="722" spans="1:5">
      <c r="A722" s="371">
        <v>88</v>
      </c>
      <c r="B722" s="371" t="s">
        <v>107</v>
      </c>
      <c r="C722" s="371">
        <v>2023</v>
      </c>
      <c r="D722" s="371" t="s">
        <v>34</v>
      </c>
      <c r="E722" s="371" t="s">
        <v>243</v>
      </c>
    </row>
    <row r="723" spans="1:5">
      <c r="A723" s="371">
        <v>91</v>
      </c>
      <c r="B723" s="371" t="s">
        <v>108</v>
      </c>
      <c r="C723" s="371">
        <v>2023</v>
      </c>
      <c r="D723" s="371" t="s">
        <v>34</v>
      </c>
      <c r="E723" s="371" t="s">
        <v>244</v>
      </c>
    </row>
    <row r="724" spans="1:5">
      <c r="A724" s="371">
        <v>94</v>
      </c>
      <c r="B724" s="371" t="s">
        <v>109</v>
      </c>
      <c r="C724" s="371">
        <v>2023</v>
      </c>
      <c r="D724" s="371" t="s">
        <v>34</v>
      </c>
      <c r="E724" s="371" t="s">
        <v>244</v>
      </c>
    </row>
    <row r="725" spans="1:5">
      <c r="A725" s="371">
        <v>95</v>
      </c>
      <c r="B725" s="371" t="s">
        <v>110</v>
      </c>
      <c r="C725" s="371">
        <v>2023</v>
      </c>
      <c r="D725" s="371" t="s">
        <v>34</v>
      </c>
      <c r="E725" s="371" t="s">
        <v>244</v>
      </c>
    </row>
    <row r="726" spans="1:5">
      <c r="A726" s="371">
        <v>97</v>
      </c>
      <c r="B726" s="371" t="s">
        <v>111</v>
      </c>
      <c r="C726" s="371">
        <v>2023</v>
      </c>
      <c r="D726" s="371" t="s">
        <v>34</v>
      </c>
      <c r="E726" s="371" t="s">
        <v>244</v>
      </c>
    </row>
    <row r="727" spans="1:5">
      <c r="A727" s="371">
        <v>99</v>
      </c>
      <c r="B727" s="371" t="s">
        <v>112</v>
      </c>
      <c r="C727" s="371">
        <v>2023</v>
      </c>
      <c r="D727" s="371" t="s">
        <v>34</v>
      </c>
      <c r="E727" s="371" t="s">
        <v>244</v>
      </c>
    </row>
    <row r="728" spans="1:5">
      <c r="A728" s="371">
        <v>5</v>
      </c>
      <c r="B728" s="371" t="s">
        <v>79</v>
      </c>
      <c r="C728" s="371">
        <v>2024</v>
      </c>
      <c r="D728" s="371" t="s">
        <v>35</v>
      </c>
      <c r="E728" s="371" t="s">
        <v>244</v>
      </c>
    </row>
    <row r="729" spans="1:5">
      <c r="A729" s="371">
        <v>8</v>
      </c>
      <c r="B729" s="371" t="s">
        <v>81</v>
      </c>
      <c r="C729" s="371">
        <v>2024</v>
      </c>
      <c r="D729" s="371" t="s">
        <v>35</v>
      </c>
      <c r="E729" s="371" t="s">
        <v>244</v>
      </c>
    </row>
    <row r="730" spans="1:5">
      <c r="A730" s="371">
        <v>11</v>
      </c>
      <c r="B730" s="371" t="s">
        <v>82</v>
      </c>
      <c r="C730" s="371">
        <v>2024</v>
      </c>
      <c r="D730" s="371" t="s">
        <v>35</v>
      </c>
      <c r="E730" s="371" t="s">
        <v>243</v>
      </c>
    </row>
    <row r="731" spans="1:5">
      <c r="A731" s="371">
        <v>13</v>
      </c>
      <c r="B731" s="371" t="s">
        <v>83</v>
      </c>
      <c r="C731" s="371">
        <v>2024</v>
      </c>
      <c r="D731" s="371" t="s">
        <v>35</v>
      </c>
      <c r="E731" s="371" t="s">
        <v>244</v>
      </c>
    </row>
    <row r="732" spans="1:5">
      <c r="A732" s="371">
        <v>15</v>
      </c>
      <c r="B732" s="371" t="s">
        <v>84</v>
      </c>
      <c r="C732" s="371">
        <v>2024</v>
      </c>
      <c r="D732" s="371" t="s">
        <v>35</v>
      </c>
      <c r="E732" s="371" t="s">
        <v>243</v>
      </c>
    </row>
    <row r="733" spans="1:5">
      <c r="A733" s="371">
        <v>17</v>
      </c>
      <c r="B733" s="371" t="s">
        <v>85</v>
      </c>
      <c r="C733" s="371">
        <v>2024</v>
      </c>
      <c r="D733" s="371" t="s">
        <v>35</v>
      </c>
      <c r="E733" s="371" t="s">
        <v>243</v>
      </c>
    </row>
    <row r="734" spans="1:5">
      <c r="A734" s="371">
        <v>18</v>
      </c>
      <c r="B734" s="371" t="s">
        <v>86</v>
      </c>
      <c r="C734" s="371">
        <v>2024</v>
      </c>
      <c r="D734" s="371" t="s">
        <v>35</v>
      </c>
      <c r="E734" s="371" t="s">
        <v>243</v>
      </c>
    </row>
    <row r="735" spans="1:5">
      <c r="A735" s="371">
        <v>19</v>
      </c>
      <c r="B735" s="371" t="s">
        <v>87</v>
      </c>
      <c r="C735" s="371">
        <v>2024</v>
      </c>
      <c r="D735" s="371" t="s">
        <v>35</v>
      </c>
      <c r="E735" s="371" t="s">
        <v>244</v>
      </c>
    </row>
    <row r="736" spans="1:5">
      <c r="A736" s="371">
        <v>20</v>
      </c>
      <c r="B736" s="371" t="s">
        <v>88</v>
      </c>
      <c r="C736" s="371">
        <v>2024</v>
      </c>
      <c r="D736" s="371" t="s">
        <v>35</v>
      </c>
      <c r="E736" s="371" t="s">
        <v>244</v>
      </c>
    </row>
    <row r="737" spans="1:5">
      <c r="A737" s="371">
        <v>23</v>
      </c>
      <c r="B737" s="371" t="s">
        <v>89</v>
      </c>
      <c r="C737" s="371">
        <v>2024</v>
      </c>
      <c r="D737" s="371" t="s">
        <v>35</v>
      </c>
      <c r="E737" s="371" t="s">
        <v>244</v>
      </c>
    </row>
    <row r="738" spans="1:5">
      <c r="A738" s="371">
        <v>25</v>
      </c>
      <c r="B738" s="371" t="s">
        <v>90</v>
      </c>
      <c r="C738" s="371">
        <v>2024</v>
      </c>
      <c r="D738" s="371" t="s">
        <v>35</v>
      </c>
      <c r="E738" s="371" t="s">
        <v>244</v>
      </c>
    </row>
    <row r="739" spans="1:5">
      <c r="A739" s="371">
        <v>27</v>
      </c>
      <c r="B739" s="371" t="s">
        <v>91</v>
      </c>
      <c r="C739" s="371">
        <v>2024</v>
      </c>
      <c r="D739" s="371" t="s">
        <v>35</v>
      </c>
      <c r="E739" s="371" t="s">
        <v>243</v>
      </c>
    </row>
    <row r="740" spans="1:5">
      <c r="A740" s="371">
        <v>41</v>
      </c>
      <c r="B740" s="371" t="s">
        <v>92</v>
      </c>
      <c r="C740" s="371">
        <v>2024</v>
      </c>
      <c r="D740" s="371" t="s">
        <v>35</v>
      </c>
      <c r="E740" s="371" t="s">
        <v>243</v>
      </c>
    </row>
    <row r="741" spans="1:5">
      <c r="A741" s="371">
        <v>44</v>
      </c>
      <c r="B741" s="371" t="s">
        <v>93</v>
      </c>
      <c r="C741" s="371">
        <v>2024</v>
      </c>
      <c r="D741" s="371" t="s">
        <v>35</v>
      </c>
      <c r="E741" s="371" t="s">
        <v>244</v>
      </c>
    </row>
    <row r="742" spans="1:5">
      <c r="A742" s="371">
        <v>47</v>
      </c>
      <c r="B742" s="371" t="s">
        <v>94</v>
      </c>
      <c r="C742" s="371">
        <v>2024</v>
      </c>
      <c r="D742" s="371" t="s">
        <v>35</v>
      </c>
      <c r="E742" s="371" t="s">
        <v>244</v>
      </c>
    </row>
    <row r="743" spans="1:5">
      <c r="A743" s="371">
        <v>50</v>
      </c>
      <c r="B743" s="371" t="s">
        <v>95</v>
      </c>
      <c r="C743" s="371">
        <v>2024</v>
      </c>
      <c r="D743" s="371" t="s">
        <v>35</v>
      </c>
      <c r="E743" s="371" t="s">
        <v>243</v>
      </c>
    </row>
    <row r="744" spans="1:5">
      <c r="A744" s="371">
        <v>52</v>
      </c>
      <c r="B744" s="371" t="s">
        <v>96</v>
      </c>
      <c r="C744" s="371">
        <v>2024</v>
      </c>
      <c r="D744" s="371" t="s">
        <v>35</v>
      </c>
      <c r="E744" s="371" t="s">
        <v>243</v>
      </c>
    </row>
    <row r="745" spans="1:5">
      <c r="A745" s="371">
        <v>54</v>
      </c>
      <c r="B745" s="371" t="s">
        <v>97</v>
      </c>
      <c r="C745" s="371">
        <v>2024</v>
      </c>
      <c r="D745" s="371" t="s">
        <v>35</v>
      </c>
      <c r="E745" s="371" t="s">
        <v>243</v>
      </c>
    </row>
    <row r="746" spans="1:5">
      <c r="A746" s="371">
        <v>63</v>
      </c>
      <c r="B746" s="371" t="s">
        <v>98</v>
      </c>
      <c r="C746" s="371">
        <v>2024</v>
      </c>
      <c r="D746" s="371" t="s">
        <v>35</v>
      </c>
      <c r="E746" s="371" t="s">
        <v>244</v>
      </c>
    </row>
    <row r="747" spans="1:5">
      <c r="A747" s="371">
        <v>66</v>
      </c>
      <c r="B747" s="371" t="s">
        <v>99</v>
      </c>
      <c r="C747" s="371">
        <v>2024</v>
      </c>
      <c r="D747" s="371" t="s">
        <v>35</v>
      </c>
      <c r="E747" s="371" t="s">
        <v>244</v>
      </c>
    </row>
    <row r="748" spans="1:5">
      <c r="A748" s="371">
        <v>68</v>
      </c>
      <c r="B748" s="371" t="s">
        <v>100</v>
      </c>
      <c r="C748" s="371">
        <v>2024</v>
      </c>
      <c r="D748" s="371" t="s">
        <v>35</v>
      </c>
      <c r="E748" s="371" t="s">
        <v>244</v>
      </c>
    </row>
    <row r="749" spans="1:5">
      <c r="A749" s="371">
        <v>70</v>
      </c>
      <c r="B749" s="371" t="s">
        <v>101</v>
      </c>
      <c r="C749" s="371">
        <v>2024</v>
      </c>
      <c r="D749" s="371" t="s">
        <v>35</v>
      </c>
      <c r="E749" s="371" t="s">
        <v>243</v>
      </c>
    </row>
    <row r="750" spans="1:5">
      <c r="A750" s="371">
        <v>73</v>
      </c>
      <c r="B750" s="371" t="s">
        <v>102</v>
      </c>
      <c r="C750" s="371">
        <v>2024</v>
      </c>
      <c r="D750" s="371" t="s">
        <v>35</v>
      </c>
      <c r="E750" s="371" t="s">
        <v>244</v>
      </c>
    </row>
    <row r="751" spans="1:5">
      <c r="A751" s="371">
        <v>76</v>
      </c>
      <c r="B751" s="371" t="s">
        <v>103</v>
      </c>
      <c r="C751" s="371">
        <v>2024</v>
      </c>
      <c r="D751" s="371" t="s">
        <v>35</v>
      </c>
      <c r="E751" s="371" t="s">
        <v>243</v>
      </c>
    </row>
    <row r="752" spans="1:5">
      <c r="A752" s="371">
        <v>81</v>
      </c>
      <c r="B752" s="371" t="s">
        <v>104</v>
      </c>
      <c r="C752" s="371">
        <v>2024</v>
      </c>
      <c r="D752" s="371" t="s">
        <v>35</v>
      </c>
      <c r="E752" s="371" t="s">
        <v>244</v>
      </c>
    </row>
    <row r="753" spans="1:5">
      <c r="A753" s="371">
        <v>85</v>
      </c>
      <c r="B753" s="371" t="s">
        <v>105</v>
      </c>
      <c r="C753" s="371">
        <v>2024</v>
      </c>
      <c r="D753" s="371" t="s">
        <v>35</v>
      </c>
      <c r="E753" s="371" t="s">
        <v>244</v>
      </c>
    </row>
    <row r="754" spans="1:5">
      <c r="A754" s="371">
        <v>86</v>
      </c>
      <c r="B754" s="371" t="s">
        <v>106</v>
      </c>
      <c r="C754" s="371">
        <v>2024</v>
      </c>
      <c r="D754" s="371" t="s">
        <v>35</v>
      </c>
      <c r="E754" s="371" t="s">
        <v>244</v>
      </c>
    </row>
    <row r="755" spans="1:5">
      <c r="A755" s="371">
        <v>88</v>
      </c>
      <c r="B755" s="371" t="s">
        <v>107</v>
      </c>
      <c r="C755" s="371">
        <v>2024</v>
      </c>
      <c r="D755" s="371" t="s">
        <v>35</v>
      </c>
      <c r="E755" s="371" t="s">
        <v>243</v>
      </c>
    </row>
    <row r="756" spans="1:5">
      <c r="A756" s="371">
        <v>91</v>
      </c>
      <c r="B756" s="371" t="s">
        <v>108</v>
      </c>
      <c r="C756" s="371">
        <v>2024</v>
      </c>
      <c r="D756" s="371" t="s">
        <v>35</v>
      </c>
      <c r="E756" s="371" t="s">
        <v>244</v>
      </c>
    </row>
    <row r="757" spans="1:5">
      <c r="A757" s="371">
        <v>94</v>
      </c>
      <c r="B757" s="371" t="s">
        <v>109</v>
      </c>
      <c r="C757" s="371">
        <v>2024</v>
      </c>
      <c r="D757" s="371" t="s">
        <v>35</v>
      </c>
      <c r="E757" s="371" t="s">
        <v>244</v>
      </c>
    </row>
    <row r="758" spans="1:5">
      <c r="A758" s="371">
        <v>95</v>
      </c>
      <c r="B758" s="371" t="s">
        <v>110</v>
      </c>
      <c r="C758" s="371">
        <v>2024</v>
      </c>
      <c r="D758" s="371" t="s">
        <v>35</v>
      </c>
      <c r="E758" s="371" t="s">
        <v>243</v>
      </c>
    </row>
    <row r="759" spans="1:5">
      <c r="A759" s="371">
        <v>97</v>
      </c>
      <c r="B759" s="371" t="s">
        <v>111</v>
      </c>
      <c r="C759" s="371">
        <v>2024</v>
      </c>
      <c r="D759" s="371" t="s">
        <v>35</v>
      </c>
      <c r="E759" s="371" t="s">
        <v>244</v>
      </c>
    </row>
    <row r="760" spans="1:5">
      <c r="A760" s="371">
        <v>99</v>
      </c>
      <c r="B760" s="371" t="s">
        <v>112</v>
      </c>
      <c r="C760" s="371">
        <v>2024</v>
      </c>
      <c r="D760" s="371" t="s">
        <v>35</v>
      </c>
      <c r="E760" s="371" t="s">
        <v>244</v>
      </c>
    </row>
    <row r="761" spans="1:5">
      <c r="A761" s="371">
        <v>5</v>
      </c>
      <c r="B761" s="371" t="s">
        <v>79</v>
      </c>
      <c r="C761" s="371">
        <v>2023</v>
      </c>
      <c r="D761" s="371" t="s">
        <v>35</v>
      </c>
      <c r="E761" s="371" t="s">
        <v>244</v>
      </c>
    </row>
    <row r="762" spans="1:5">
      <c r="A762" s="371">
        <v>8</v>
      </c>
      <c r="B762" s="371" t="s">
        <v>81</v>
      </c>
      <c r="C762" s="371">
        <v>2023</v>
      </c>
      <c r="D762" s="371" t="s">
        <v>35</v>
      </c>
      <c r="E762" s="371" t="s">
        <v>244</v>
      </c>
    </row>
    <row r="763" spans="1:5">
      <c r="A763" s="371">
        <v>11</v>
      </c>
      <c r="B763" s="371" t="s">
        <v>82</v>
      </c>
      <c r="C763" s="371">
        <v>2023</v>
      </c>
      <c r="D763" s="371" t="s">
        <v>35</v>
      </c>
      <c r="E763" s="371" t="s">
        <v>243</v>
      </c>
    </row>
    <row r="764" spans="1:5">
      <c r="A764" s="371">
        <v>13</v>
      </c>
      <c r="B764" s="371" t="s">
        <v>83</v>
      </c>
      <c r="C764" s="371">
        <v>2023</v>
      </c>
      <c r="D764" s="371" t="s">
        <v>35</v>
      </c>
      <c r="E764" s="371" t="s">
        <v>243</v>
      </c>
    </row>
    <row r="765" spans="1:5">
      <c r="A765" s="371">
        <v>15</v>
      </c>
      <c r="B765" s="371" t="s">
        <v>84</v>
      </c>
      <c r="C765" s="371">
        <v>2023</v>
      </c>
      <c r="D765" s="371" t="s">
        <v>35</v>
      </c>
      <c r="E765" s="371" t="s">
        <v>243</v>
      </c>
    </row>
    <row r="766" spans="1:5">
      <c r="A766" s="371">
        <v>17</v>
      </c>
      <c r="B766" s="371" t="s">
        <v>85</v>
      </c>
      <c r="C766" s="371">
        <v>2023</v>
      </c>
      <c r="D766" s="371" t="s">
        <v>35</v>
      </c>
      <c r="E766" s="371" t="s">
        <v>243</v>
      </c>
    </row>
    <row r="767" spans="1:5">
      <c r="A767" s="371">
        <v>18</v>
      </c>
      <c r="B767" s="371" t="s">
        <v>86</v>
      </c>
      <c r="C767" s="371">
        <v>2023</v>
      </c>
      <c r="D767" s="371" t="s">
        <v>35</v>
      </c>
      <c r="E767" s="371" t="s">
        <v>244</v>
      </c>
    </row>
    <row r="768" spans="1:5">
      <c r="A768" s="371">
        <v>19</v>
      </c>
      <c r="B768" s="371" t="s">
        <v>87</v>
      </c>
      <c r="C768" s="371">
        <v>2023</v>
      </c>
      <c r="D768" s="371" t="s">
        <v>35</v>
      </c>
      <c r="E768" s="371" t="s">
        <v>243</v>
      </c>
    </row>
    <row r="769" spans="1:5">
      <c r="A769" s="371">
        <v>20</v>
      </c>
      <c r="B769" s="371" t="s">
        <v>88</v>
      </c>
      <c r="C769" s="371">
        <v>2023</v>
      </c>
      <c r="D769" s="371" t="s">
        <v>35</v>
      </c>
      <c r="E769" s="371" t="s">
        <v>244</v>
      </c>
    </row>
    <row r="770" spans="1:5">
      <c r="A770" s="371">
        <v>23</v>
      </c>
      <c r="B770" s="371" t="s">
        <v>89</v>
      </c>
      <c r="C770" s="371">
        <v>2023</v>
      </c>
      <c r="D770" s="371" t="s">
        <v>35</v>
      </c>
      <c r="E770" s="371" t="s">
        <v>243</v>
      </c>
    </row>
    <row r="771" spans="1:5">
      <c r="A771" s="371">
        <v>25</v>
      </c>
      <c r="B771" s="371" t="s">
        <v>90</v>
      </c>
      <c r="C771" s="371">
        <v>2023</v>
      </c>
      <c r="D771" s="371" t="s">
        <v>35</v>
      </c>
      <c r="E771" s="371" t="s">
        <v>243</v>
      </c>
    </row>
    <row r="772" spans="1:5">
      <c r="A772" s="371">
        <v>27</v>
      </c>
      <c r="B772" s="371" t="s">
        <v>91</v>
      </c>
      <c r="C772" s="371">
        <v>2023</v>
      </c>
      <c r="D772" s="371" t="s">
        <v>35</v>
      </c>
      <c r="E772" s="371" t="s">
        <v>243</v>
      </c>
    </row>
    <row r="773" spans="1:5">
      <c r="A773" s="371">
        <v>41</v>
      </c>
      <c r="B773" s="371" t="s">
        <v>92</v>
      </c>
      <c r="C773" s="371">
        <v>2023</v>
      </c>
      <c r="D773" s="371" t="s">
        <v>35</v>
      </c>
      <c r="E773" s="371" t="s">
        <v>243</v>
      </c>
    </row>
    <row r="774" spans="1:5">
      <c r="A774" s="371">
        <v>44</v>
      </c>
      <c r="B774" s="371" t="s">
        <v>93</v>
      </c>
      <c r="C774" s="371">
        <v>2023</v>
      </c>
      <c r="D774" s="371" t="s">
        <v>35</v>
      </c>
      <c r="E774" s="371" t="s">
        <v>244</v>
      </c>
    </row>
    <row r="775" spans="1:5">
      <c r="A775" s="371">
        <v>47</v>
      </c>
      <c r="B775" s="371" t="s">
        <v>94</v>
      </c>
      <c r="C775" s="371">
        <v>2023</v>
      </c>
      <c r="D775" s="371" t="s">
        <v>35</v>
      </c>
      <c r="E775" s="371" t="s">
        <v>244</v>
      </c>
    </row>
    <row r="776" spans="1:5">
      <c r="A776" s="371">
        <v>50</v>
      </c>
      <c r="B776" s="371" t="s">
        <v>95</v>
      </c>
      <c r="C776" s="371">
        <v>2023</v>
      </c>
      <c r="D776" s="371" t="s">
        <v>35</v>
      </c>
      <c r="E776" s="371" t="s">
        <v>244</v>
      </c>
    </row>
    <row r="777" spans="1:5">
      <c r="A777" s="371">
        <v>52</v>
      </c>
      <c r="B777" s="371" t="s">
        <v>96</v>
      </c>
      <c r="C777" s="371">
        <v>2023</v>
      </c>
      <c r="D777" s="371" t="s">
        <v>35</v>
      </c>
      <c r="E777" s="371" t="s">
        <v>243</v>
      </c>
    </row>
    <row r="778" spans="1:5">
      <c r="A778" s="371">
        <v>54</v>
      </c>
      <c r="B778" s="371" t="s">
        <v>97</v>
      </c>
      <c r="C778" s="371">
        <v>2023</v>
      </c>
      <c r="D778" s="371" t="s">
        <v>35</v>
      </c>
      <c r="E778" s="371" t="s">
        <v>243</v>
      </c>
    </row>
    <row r="779" spans="1:5">
      <c r="A779" s="371">
        <v>63</v>
      </c>
      <c r="B779" s="371" t="s">
        <v>98</v>
      </c>
      <c r="C779" s="371">
        <v>2023</v>
      </c>
      <c r="D779" s="371" t="s">
        <v>35</v>
      </c>
      <c r="E779" s="371" t="s">
        <v>244</v>
      </c>
    </row>
    <row r="780" spans="1:5">
      <c r="A780" s="371">
        <v>66</v>
      </c>
      <c r="B780" s="371" t="s">
        <v>99</v>
      </c>
      <c r="C780" s="371">
        <v>2023</v>
      </c>
      <c r="D780" s="371" t="s">
        <v>35</v>
      </c>
      <c r="E780" s="371" t="s">
        <v>243</v>
      </c>
    </row>
    <row r="781" spans="1:5">
      <c r="A781" s="371">
        <v>68</v>
      </c>
      <c r="B781" s="371" t="s">
        <v>100</v>
      </c>
      <c r="C781" s="371">
        <v>2023</v>
      </c>
      <c r="D781" s="371" t="s">
        <v>35</v>
      </c>
      <c r="E781" s="371" t="s">
        <v>243</v>
      </c>
    </row>
    <row r="782" spans="1:5">
      <c r="A782" s="371">
        <v>70</v>
      </c>
      <c r="B782" s="371" t="s">
        <v>101</v>
      </c>
      <c r="C782" s="371">
        <v>2023</v>
      </c>
      <c r="D782" s="371" t="s">
        <v>35</v>
      </c>
      <c r="E782" s="371" t="s">
        <v>243</v>
      </c>
    </row>
    <row r="783" spans="1:5">
      <c r="A783" s="371">
        <v>73</v>
      </c>
      <c r="B783" s="371" t="s">
        <v>102</v>
      </c>
      <c r="C783" s="371">
        <v>2023</v>
      </c>
      <c r="D783" s="371" t="s">
        <v>35</v>
      </c>
      <c r="E783" s="371" t="s">
        <v>243</v>
      </c>
    </row>
    <row r="784" spans="1:5">
      <c r="A784" s="371">
        <v>76</v>
      </c>
      <c r="B784" s="371" t="s">
        <v>103</v>
      </c>
      <c r="C784" s="371">
        <v>2023</v>
      </c>
      <c r="D784" s="371" t="s">
        <v>35</v>
      </c>
      <c r="E784" s="371" t="s">
        <v>243</v>
      </c>
    </row>
    <row r="785" spans="1:5">
      <c r="A785" s="371">
        <v>81</v>
      </c>
      <c r="B785" s="371" t="s">
        <v>104</v>
      </c>
      <c r="C785" s="371">
        <v>2023</v>
      </c>
      <c r="D785" s="371" t="s">
        <v>35</v>
      </c>
      <c r="E785" s="371" t="s">
        <v>243</v>
      </c>
    </row>
    <row r="786" spans="1:5">
      <c r="A786" s="371">
        <v>85</v>
      </c>
      <c r="B786" s="371" t="s">
        <v>105</v>
      </c>
      <c r="C786" s="371">
        <v>2023</v>
      </c>
      <c r="D786" s="371" t="s">
        <v>35</v>
      </c>
      <c r="E786" s="371" t="s">
        <v>244</v>
      </c>
    </row>
    <row r="787" spans="1:5">
      <c r="A787" s="371">
        <v>86</v>
      </c>
      <c r="B787" s="371" t="s">
        <v>106</v>
      </c>
      <c r="C787" s="371">
        <v>2023</v>
      </c>
      <c r="D787" s="371" t="s">
        <v>35</v>
      </c>
      <c r="E787" s="371" t="s">
        <v>243</v>
      </c>
    </row>
    <row r="788" spans="1:5">
      <c r="A788" s="371">
        <v>88</v>
      </c>
      <c r="B788" s="371" t="s">
        <v>107</v>
      </c>
      <c r="C788" s="371">
        <v>2023</v>
      </c>
      <c r="D788" s="371" t="s">
        <v>35</v>
      </c>
      <c r="E788" s="371" t="s">
        <v>244</v>
      </c>
    </row>
    <row r="789" spans="1:5">
      <c r="A789" s="371">
        <v>91</v>
      </c>
      <c r="B789" s="371" t="s">
        <v>108</v>
      </c>
      <c r="C789" s="371">
        <v>2023</v>
      </c>
      <c r="D789" s="371" t="s">
        <v>35</v>
      </c>
      <c r="E789" s="371" t="s">
        <v>244</v>
      </c>
    </row>
    <row r="790" spans="1:5">
      <c r="A790" s="371">
        <v>94</v>
      </c>
      <c r="B790" s="371" t="s">
        <v>109</v>
      </c>
      <c r="C790" s="371">
        <v>2023</v>
      </c>
      <c r="D790" s="371" t="s">
        <v>35</v>
      </c>
      <c r="E790" s="371" t="s">
        <v>244</v>
      </c>
    </row>
    <row r="791" spans="1:5">
      <c r="A791" s="371">
        <v>95</v>
      </c>
      <c r="B791" s="371" t="s">
        <v>110</v>
      </c>
      <c r="C791" s="371">
        <v>2023</v>
      </c>
      <c r="D791" s="371" t="s">
        <v>35</v>
      </c>
      <c r="E791" s="371" t="s">
        <v>243</v>
      </c>
    </row>
    <row r="792" spans="1:5">
      <c r="A792" s="371">
        <v>97</v>
      </c>
      <c r="B792" s="371" t="s">
        <v>111</v>
      </c>
      <c r="C792" s="371">
        <v>2023</v>
      </c>
      <c r="D792" s="371" t="s">
        <v>35</v>
      </c>
      <c r="E792" s="371" t="s">
        <v>244</v>
      </c>
    </row>
    <row r="793" spans="1:5">
      <c r="A793" s="371">
        <v>99</v>
      </c>
      <c r="B793" s="371" t="s">
        <v>112</v>
      </c>
      <c r="C793" s="371">
        <v>2023</v>
      </c>
      <c r="D793" s="371" t="s">
        <v>35</v>
      </c>
      <c r="E793" s="371" t="s">
        <v>244</v>
      </c>
    </row>
    <row r="794" spans="1:5">
      <c r="A794" s="371">
        <v>5</v>
      </c>
      <c r="B794" s="371" t="s">
        <v>79</v>
      </c>
      <c r="C794" s="371">
        <v>2024</v>
      </c>
      <c r="D794" s="371" t="s">
        <v>36</v>
      </c>
      <c r="E794" s="371" t="s">
        <v>244</v>
      </c>
    </row>
    <row r="795" spans="1:5">
      <c r="A795" s="371">
        <v>8</v>
      </c>
      <c r="B795" s="371" t="s">
        <v>81</v>
      </c>
      <c r="C795" s="371">
        <v>2024</v>
      </c>
      <c r="D795" s="371" t="s">
        <v>36</v>
      </c>
      <c r="E795" s="371" t="s">
        <v>244</v>
      </c>
    </row>
    <row r="796" spans="1:5">
      <c r="A796" s="371">
        <v>11</v>
      </c>
      <c r="B796" s="371" t="s">
        <v>82</v>
      </c>
      <c r="C796" s="371">
        <v>2024</v>
      </c>
      <c r="D796" s="371" t="s">
        <v>36</v>
      </c>
      <c r="E796" s="371" t="s">
        <v>243</v>
      </c>
    </row>
    <row r="797" spans="1:5">
      <c r="A797" s="371">
        <v>13</v>
      </c>
      <c r="B797" s="371" t="s">
        <v>83</v>
      </c>
      <c r="C797" s="371">
        <v>2024</v>
      </c>
      <c r="D797" s="371" t="s">
        <v>36</v>
      </c>
      <c r="E797" s="371" t="s">
        <v>243</v>
      </c>
    </row>
    <row r="798" spans="1:5">
      <c r="A798" s="371">
        <v>15</v>
      </c>
      <c r="B798" s="371" t="s">
        <v>84</v>
      </c>
      <c r="C798" s="371">
        <v>2024</v>
      </c>
      <c r="D798" s="371" t="s">
        <v>36</v>
      </c>
      <c r="E798" s="371" t="s">
        <v>243</v>
      </c>
    </row>
    <row r="799" spans="1:5">
      <c r="A799" s="371">
        <v>17</v>
      </c>
      <c r="B799" s="371" t="s">
        <v>85</v>
      </c>
      <c r="C799" s="371">
        <v>2024</v>
      </c>
      <c r="D799" s="371" t="s">
        <v>36</v>
      </c>
      <c r="E799" s="371" t="s">
        <v>243</v>
      </c>
    </row>
    <row r="800" spans="1:5">
      <c r="A800" s="371">
        <v>18</v>
      </c>
      <c r="B800" s="371" t="s">
        <v>86</v>
      </c>
      <c r="C800" s="371">
        <v>2024</v>
      </c>
      <c r="D800" s="371" t="s">
        <v>36</v>
      </c>
      <c r="E800" s="371" t="s">
        <v>243</v>
      </c>
    </row>
    <row r="801" spans="1:5">
      <c r="A801" s="371">
        <v>19</v>
      </c>
      <c r="B801" s="371" t="s">
        <v>87</v>
      </c>
      <c r="C801" s="371">
        <v>2024</v>
      </c>
      <c r="D801" s="371" t="s">
        <v>36</v>
      </c>
      <c r="E801" s="371" t="s">
        <v>243</v>
      </c>
    </row>
    <row r="802" spans="1:5">
      <c r="A802" s="371">
        <v>20</v>
      </c>
      <c r="B802" s="371" t="s">
        <v>88</v>
      </c>
      <c r="C802" s="371">
        <v>2024</v>
      </c>
      <c r="D802" s="371" t="s">
        <v>36</v>
      </c>
      <c r="E802" s="371" t="s">
        <v>243</v>
      </c>
    </row>
    <row r="803" spans="1:5">
      <c r="A803" s="371">
        <v>23</v>
      </c>
      <c r="B803" s="371" t="s">
        <v>89</v>
      </c>
      <c r="C803" s="371">
        <v>2024</v>
      </c>
      <c r="D803" s="371" t="s">
        <v>36</v>
      </c>
      <c r="E803" s="371" t="s">
        <v>243</v>
      </c>
    </row>
    <row r="804" spans="1:5">
      <c r="A804" s="371">
        <v>25</v>
      </c>
      <c r="B804" s="371" t="s">
        <v>90</v>
      </c>
      <c r="C804" s="371">
        <v>2024</v>
      </c>
      <c r="D804" s="371" t="s">
        <v>36</v>
      </c>
      <c r="E804" s="371" t="s">
        <v>243</v>
      </c>
    </row>
    <row r="805" spans="1:5">
      <c r="A805" s="371">
        <v>27</v>
      </c>
      <c r="B805" s="371" t="s">
        <v>91</v>
      </c>
      <c r="C805" s="371">
        <v>2024</v>
      </c>
      <c r="D805" s="371" t="s">
        <v>36</v>
      </c>
      <c r="E805" s="371" t="s">
        <v>243</v>
      </c>
    </row>
    <row r="806" spans="1:5">
      <c r="A806" s="371">
        <v>41</v>
      </c>
      <c r="B806" s="371" t="s">
        <v>92</v>
      </c>
      <c r="C806" s="371">
        <v>2024</v>
      </c>
      <c r="D806" s="371" t="s">
        <v>36</v>
      </c>
      <c r="E806" s="371" t="s">
        <v>243</v>
      </c>
    </row>
    <row r="807" spans="1:5">
      <c r="A807" s="371">
        <v>44</v>
      </c>
      <c r="B807" s="371" t="s">
        <v>93</v>
      </c>
      <c r="C807" s="371">
        <v>2024</v>
      </c>
      <c r="D807" s="371" t="s">
        <v>36</v>
      </c>
      <c r="E807" s="371" t="s">
        <v>243</v>
      </c>
    </row>
    <row r="808" spans="1:5">
      <c r="A808" s="371">
        <v>47</v>
      </c>
      <c r="B808" s="371" t="s">
        <v>94</v>
      </c>
      <c r="C808" s="371">
        <v>2024</v>
      </c>
      <c r="D808" s="371" t="s">
        <v>36</v>
      </c>
      <c r="E808" s="371" t="s">
        <v>243</v>
      </c>
    </row>
    <row r="809" spans="1:5">
      <c r="A809" s="371">
        <v>50</v>
      </c>
      <c r="B809" s="371" t="s">
        <v>95</v>
      </c>
      <c r="C809" s="371">
        <v>2024</v>
      </c>
      <c r="D809" s="371" t="s">
        <v>36</v>
      </c>
      <c r="E809" s="371" t="s">
        <v>243</v>
      </c>
    </row>
    <row r="810" spans="1:5">
      <c r="A810" s="371">
        <v>52</v>
      </c>
      <c r="B810" s="371" t="s">
        <v>96</v>
      </c>
      <c r="C810" s="371">
        <v>2024</v>
      </c>
      <c r="D810" s="371" t="s">
        <v>36</v>
      </c>
      <c r="E810" s="371" t="s">
        <v>243</v>
      </c>
    </row>
    <row r="811" spans="1:5">
      <c r="A811" s="371">
        <v>54</v>
      </c>
      <c r="B811" s="371" t="s">
        <v>97</v>
      </c>
      <c r="C811" s="371">
        <v>2024</v>
      </c>
      <c r="D811" s="371" t="s">
        <v>36</v>
      </c>
      <c r="E811" s="371" t="s">
        <v>243</v>
      </c>
    </row>
    <row r="812" spans="1:5">
      <c r="A812" s="371">
        <v>63</v>
      </c>
      <c r="B812" s="371" t="s">
        <v>98</v>
      </c>
      <c r="C812" s="371">
        <v>2024</v>
      </c>
      <c r="D812" s="371" t="s">
        <v>36</v>
      </c>
      <c r="E812" s="371" t="s">
        <v>243</v>
      </c>
    </row>
    <row r="813" spans="1:5">
      <c r="A813" s="371">
        <v>66</v>
      </c>
      <c r="B813" s="371" t="s">
        <v>99</v>
      </c>
      <c r="C813" s="371">
        <v>2024</v>
      </c>
      <c r="D813" s="371" t="s">
        <v>36</v>
      </c>
      <c r="E813" s="371" t="s">
        <v>243</v>
      </c>
    </row>
    <row r="814" spans="1:5">
      <c r="A814" s="371">
        <v>68</v>
      </c>
      <c r="B814" s="371" t="s">
        <v>100</v>
      </c>
      <c r="C814" s="371">
        <v>2024</v>
      </c>
      <c r="D814" s="371" t="s">
        <v>36</v>
      </c>
      <c r="E814" s="371" t="s">
        <v>243</v>
      </c>
    </row>
    <row r="815" spans="1:5">
      <c r="A815" s="371">
        <v>70</v>
      </c>
      <c r="B815" s="371" t="s">
        <v>101</v>
      </c>
      <c r="C815" s="371">
        <v>2024</v>
      </c>
      <c r="D815" s="371" t="s">
        <v>36</v>
      </c>
      <c r="E815" s="371" t="s">
        <v>243</v>
      </c>
    </row>
    <row r="816" spans="1:5">
      <c r="A816" s="371">
        <v>73</v>
      </c>
      <c r="B816" s="371" t="s">
        <v>102</v>
      </c>
      <c r="C816" s="371">
        <v>2024</v>
      </c>
      <c r="D816" s="371" t="s">
        <v>36</v>
      </c>
      <c r="E816" s="371" t="s">
        <v>243</v>
      </c>
    </row>
    <row r="817" spans="1:5">
      <c r="A817" s="371">
        <v>76</v>
      </c>
      <c r="B817" s="371" t="s">
        <v>103</v>
      </c>
      <c r="C817" s="371">
        <v>2024</v>
      </c>
      <c r="D817" s="371" t="s">
        <v>36</v>
      </c>
      <c r="E817" s="371" t="s">
        <v>243</v>
      </c>
    </row>
    <row r="818" spans="1:5">
      <c r="A818" s="371">
        <v>81</v>
      </c>
      <c r="B818" s="371" t="s">
        <v>104</v>
      </c>
      <c r="C818" s="371">
        <v>2024</v>
      </c>
      <c r="D818" s="371" t="s">
        <v>36</v>
      </c>
      <c r="E818" s="371" t="s">
        <v>244</v>
      </c>
    </row>
    <row r="819" spans="1:5">
      <c r="A819" s="371">
        <v>85</v>
      </c>
      <c r="B819" s="371" t="s">
        <v>105</v>
      </c>
      <c r="C819" s="371">
        <v>2024</v>
      </c>
      <c r="D819" s="371" t="s">
        <v>36</v>
      </c>
      <c r="E819" s="371" t="s">
        <v>243</v>
      </c>
    </row>
    <row r="820" spans="1:5">
      <c r="A820" s="371">
        <v>86</v>
      </c>
      <c r="B820" s="371" t="s">
        <v>106</v>
      </c>
      <c r="C820" s="371">
        <v>2024</v>
      </c>
      <c r="D820" s="371" t="s">
        <v>36</v>
      </c>
      <c r="E820" s="371" t="s">
        <v>244</v>
      </c>
    </row>
    <row r="821" spans="1:5">
      <c r="A821" s="371">
        <v>88</v>
      </c>
      <c r="B821" s="371" t="s">
        <v>107</v>
      </c>
      <c r="C821" s="371">
        <v>2024</v>
      </c>
      <c r="D821" s="371" t="s">
        <v>36</v>
      </c>
      <c r="E821" s="371" t="s">
        <v>243</v>
      </c>
    </row>
    <row r="822" spans="1:5">
      <c r="A822" s="371">
        <v>91</v>
      </c>
      <c r="B822" s="371" t="s">
        <v>108</v>
      </c>
      <c r="C822" s="371">
        <v>2024</v>
      </c>
      <c r="D822" s="371" t="s">
        <v>36</v>
      </c>
      <c r="E822" s="371" t="s">
        <v>243</v>
      </c>
    </row>
    <row r="823" spans="1:5">
      <c r="A823" s="371">
        <v>94</v>
      </c>
      <c r="B823" s="371" t="s">
        <v>109</v>
      </c>
      <c r="C823" s="371">
        <v>2024</v>
      </c>
      <c r="D823" s="371" t="s">
        <v>36</v>
      </c>
      <c r="E823" s="371" t="s">
        <v>243</v>
      </c>
    </row>
    <row r="824" spans="1:5">
      <c r="A824" s="371">
        <v>95</v>
      </c>
      <c r="B824" s="371" t="s">
        <v>110</v>
      </c>
      <c r="C824" s="371">
        <v>2024</v>
      </c>
      <c r="D824" s="371" t="s">
        <v>36</v>
      </c>
      <c r="E824" s="371" t="s">
        <v>244</v>
      </c>
    </row>
    <row r="825" spans="1:5">
      <c r="A825" s="371">
        <v>97</v>
      </c>
      <c r="B825" s="371" t="s">
        <v>111</v>
      </c>
      <c r="C825" s="371">
        <v>2024</v>
      </c>
      <c r="D825" s="371" t="s">
        <v>36</v>
      </c>
      <c r="E825" s="371" t="s">
        <v>243</v>
      </c>
    </row>
    <row r="826" spans="1:5">
      <c r="A826" s="371">
        <v>99</v>
      </c>
      <c r="B826" s="371" t="s">
        <v>112</v>
      </c>
      <c r="C826" s="371">
        <v>2024</v>
      </c>
      <c r="D826" s="371" t="s">
        <v>36</v>
      </c>
      <c r="E826" s="371" t="s">
        <v>243</v>
      </c>
    </row>
    <row r="827" spans="1:5">
      <c r="A827" s="371">
        <v>5</v>
      </c>
      <c r="B827" s="371" t="s">
        <v>79</v>
      </c>
      <c r="C827" s="371">
        <v>2023</v>
      </c>
      <c r="D827" s="371" t="s">
        <v>36</v>
      </c>
      <c r="E827" s="371" t="s">
        <v>243</v>
      </c>
    </row>
    <row r="828" spans="1:5">
      <c r="A828" s="371">
        <v>8</v>
      </c>
      <c r="B828" s="371" t="s">
        <v>81</v>
      </c>
      <c r="C828" s="371">
        <v>2023</v>
      </c>
      <c r="D828" s="371" t="s">
        <v>36</v>
      </c>
      <c r="E828" s="371" t="s">
        <v>243</v>
      </c>
    </row>
    <row r="829" spans="1:5">
      <c r="A829" s="371">
        <v>11</v>
      </c>
      <c r="B829" s="371" t="s">
        <v>82</v>
      </c>
      <c r="C829" s="371">
        <v>2023</v>
      </c>
      <c r="D829" s="371" t="s">
        <v>36</v>
      </c>
      <c r="E829" s="371" t="s">
        <v>243</v>
      </c>
    </row>
    <row r="830" spans="1:5">
      <c r="A830" s="371">
        <v>13</v>
      </c>
      <c r="B830" s="371" t="s">
        <v>83</v>
      </c>
      <c r="C830" s="371">
        <v>2023</v>
      </c>
      <c r="D830" s="371" t="s">
        <v>36</v>
      </c>
      <c r="E830" s="371" t="s">
        <v>243</v>
      </c>
    </row>
    <row r="831" spans="1:5">
      <c r="A831" s="371">
        <v>15</v>
      </c>
      <c r="B831" s="371" t="s">
        <v>84</v>
      </c>
      <c r="C831" s="371">
        <v>2023</v>
      </c>
      <c r="D831" s="371" t="s">
        <v>36</v>
      </c>
      <c r="E831" s="371" t="s">
        <v>243</v>
      </c>
    </row>
    <row r="832" spans="1:5">
      <c r="A832" s="371">
        <v>17</v>
      </c>
      <c r="B832" s="371" t="s">
        <v>85</v>
      </c>
      <c r="C832" s="371">
        <v>2023</v>
      </c>
      <c r="D832" s="371" t="s">
        <v>36</v>
      </c>
      <c r="E832" s="371" t="s">
        <v>243</v>
      </c>
    </row>
    <row r="833" spans="1:5">
      <c r="A833" s="371">
        <v>18</v>
      </c>
      <c r="B833" s="371" t="s">
        <v>86</v>
      </c>
      <c r="C833" s="371">
        <v>2023</v>
      </c>
      <c r="D833" s="371" t="s">
        <v>36</v>
      </c>
      <c r="E833" s="371" t="s">
        <v>244</v>
      </c>
    </row>
    <row r="834" spans="1:5">
      <c r="A834" s="371">
        <v>19</v>
      </c>
      <c r="B834" s="371" t="s">
        <v>87</v>
      </c>
      <c r="C834" s="371">
        <v>2023</v>
      </c>
      <c r="D834" s="371" t="s">
        <v>36</v>
      </c>
      <c r="E834" s="371" t="s">
        <v>243</v>
      </c>
    </row>
    <row r="835" spans="1:5">
      <c r="A835" s="371">
        <v>20</v>
      </c>
      <c r="B835" s="371" t="s">
        <v>88</v>
      </c>
      <c r="C835" s="371">
        <v>2023</v>
      </c>
      <c r="D835" s="371" t="s">
        <v>36</v>
      </c>
      <c r="E835" s="371" t="s">
        <v>243</v>
      </c>
    </row>
    <row r="836" spans="1:5">
      <c r="A836" s="371">
        <v>23</v>
      </c>
      <c r="B836" s="371" t="s">
        <v>89</v>
      </c>
      <c r="C836" s="371">
        <v>2023</v>
      </c>
      <c r="D836" s="371" t="s">
        <v>36</v>
      </c>
      <c r="E836" s="371" t="s">
        <v>243</v>
      </c>
    </row>
    <row r="837" spans="1:5">
      <c r="A837" s="371">
        <v>25</v>
      </c>
      <c r="B837" s="371" t="s">
        <v>90</v>
      </c>
      <c r="C837" s="371">
        <v>2023</v>
      </c>
      <c r="D837" s="371" t="s">
        <v>36</v>
      </c>
      <c r="E837" s="371" t="s">
        <v>243</v>
      </c>
    </row>
    <row r="838" spans="1:5">
      <c r="A838" s="371">
        <v>27</v>
      </c>
      <c r="B838" s="371" t="s">
        <v>91</v>
      </c>
      <c r="C838" s="371">
        <v>2023</v>
      </c>
      <c r="D838" s="371" t="s">
        <v>36</v>
      </c>
      <c r="E838" s="371" t="s">
        <v>243</v>
      </c>
    </row>
    <row r="839" spans="1:5">
      <c r="A839" s="371">
        <v>41</v>
      </c>
      <c r="B839" s="371" t="s">
        <v>92</v>
      </c>
      <c r="C839" s="371">
        <v>2023</v>
      </c>
      <c r="D839" s="371" t="s">
        <v>36</v>
      </c>
      <c r="E839" s="371" t="s">
        <v>243</v>
      </c>
    </row>
    <row r="840" spans="1:5">
      <c r="A840" s="371">
        <v>44</v>
      </c>
      <c r="B840" s="371" t="s">
        <v>93</v>
      </c>
      <c r="C840" s="371">
        <v>2023</v>
      </c>
      <c r="D840" s="371" t="s">
        <v>36</v>
      </c>
      <c r="E840" s="371" t="s">
        <v>243</v>
      </c>
    </row>
    <row r="841" spans="1:5">
      <c r="A841" s="371">
        <v>47</v>
      </c>
      <c r="B841" s="371" t="s">
        <v>94</v>
      </c>
      <c r="C841" s="371">
        <v>2023</v>
      </c>
      <c r="D841" s="371" t="s">
        <v>36</v>
      </c>
      <c r="E841" s="371" t="s">
        <v>243</v>
      </c>
    </row>
    <row r="842" spans="1:5">
      <c r="A842" s="371">
        <v>50</v>
      </c>
      <c r="B842" s="371" t="s">
        <v>95</v>
      </c>
      <c r="C842" s="371">
        <v>2023</v>
      </c>
      <c r="D842" s="371" t="s">
        <v>36</v>
      </c>
      <c r="E842" s="371" t="s">
        <v>244</v>
      </c>
    </row>
    <row r="843" spans="1:5">
      <c r="A843" s="371">
        <v>52</v>
      </c>
      <c r="B843" s="371" t="s">
        <v>96</v>
      </c>
      <c r="C843" s="371">
        <v>2023</v>
      </c>
      <c r="D843" s="371" t="s">
        <v>36</v>
      </c>
      <c r="E843" s="371" t="s">
        <v>243</v>
      </c>
    </row>
    <row r="844" spans="1:5">
      <c r="A844" s="371">
        <v>54</v>
      </c>
      <c r="B844" s="371" t="s">
        <v>97</v>
      </c>
      <c r="C844" s="371">
        <v>2023</v>
      </c>
      <c r="D844" s="371" t="s">
        <v>36</v>
      </c>
      <c r="E844" s="371" t="s">
        <v>243</v>
      </c>
    </row>
    <row r="845" spans="1:5">
      <c r="A845" s="371">
        <v>63</v>
      </c>
      <c r="B845" s="371" t="s">
        <v>98</v>
      </c>
      <c r="C845" s="371">
        <v>2023</v>
      </c>
      <c r="D845" s="371" t="s">
        <v>36</v>
      </c>
      <c r="E845" s="371" t="s">
        <v>243</v>
      </c>
    </row>
    <row r="846" spans="1:5">
      <c r="A846" s="371">
        <v>66</v>
      </c>
      <c r="B846" s="371" t="s">
        <v>99</v>
      </c>
      <c r="C846" s="371">
        <v>2023</v>
      </c>
      <c r="D846" s="371" t="s">
        <v>36</v>
      </c>
      <c r="E846" s="371" t="s">
        <v>243</v>
      </c>
    </row>
    <row r="847" spans="1:5">
      <c r="A847" s="371">
        <v>68</v>
      </c>
      <c r="B847" s="371" t="s">
        <v>100</v>
      </c>
      <c r="C847" s="371">
        <v>2023</v>
      </c>
      <c r="D847" s="371" t="s">
        <v>36</v>
      </c>
      <c r="E847" s="371" t="s">
        <v>243</v>
      </c>
    </row>
    <row r="848" spans="1:5">
      <c r="A848" s="371">
        <v>70</v>
      </c>
      <c r="B848" s="371" t="s">
        <v>101</v>
      </c>
      <c r="C848" s="371">
        <v>2023</v>
      </c>
      <c r="D848" s="371" t="s">
        <v>36</v>
      </c>
      <c r="E848" s="371" t="s">
        <v>243</v>
      </c>
    </row>
    <row r="849" spans="1:5">
      <c r="A849" s="371">
        <v>73</v>
      </c>
      <c r="B849" s="371" t="s">
        <v>102</v>
      </c>
      <c r="C849" s="371">
        <v>2023</v>
      </c>
      <c r="D849" s="371" t="s">
        <v>36</v>
      </c>
      <c r="E849" s="371" t="s">
        <v>243</v>
      </c>
    </row>
    <row r="850" spans="1:5">
      <c r="A850" s="371">
        <v>76</v>
      </c>
      <c r="B850" s="371" t="s">
        <v>103</v>
      </c>
      <c r="C850" s="371">
        <v>2023</v>
      </c>
      <c r="D850" s="371" t="s">
        <v>36</v>
      </c>
      <c r="E850" s="371" t="s">
        <v>243</v>
      </c>
    </row>
    <row r="851" spans="1:5">
      <c r="A851" s="371">
        <v>81</v>
      </c>
      <c r="B851" s="371" t="s">
        <v>104</v>
      </c>
      <c r="C851" s="371">
        <v>2023</v>
      </c>
      <c r="D851" s="371" t="s">
        <v>36</v>
      </c>
      <c r="E851" s="371" t="s">
        <v>243</v>
      </c>
    </row>
    <row r="852" spans="1:5">
      <c r="A852" s="371">
        <v>85</v>
      </c>
      <c r="B852" s="371" t="s">
        <v>105</v>
      </c>
      <c r="C852" s="371">
        <v>2023</v>
      </c>
      <c r="D852" s="371" t="s">
        <v>36</v>
      </c>
      <c r="E852" s="371" t="s">
        <v>243</v>
      </c>
    </row>
    <row r="853" spans="1:5">
      <c r="A853" s="371">
        <v>86</v>
      </c>
      <c r="B853" s="371" t="s">
        <v>106</v>
      </c>
      <c r="C853" s="371">
        <v>2023</v>
      </c>
      <c r="D853" s="371" t="s">
        <v>36</v>
      </c>
      <c r="E853" s="371" t="s">
        <v>244</v>
      </c>
    </row>
    <row r="854" spans="1:5">
      <c r="A854" s="371">
        <v>88</v>
      </c>
      <c r="B854" s="371" t="s">
        <v>107</v>
      </c>
      <c r="C854" s="371">
        <v>2023</v>
      </c>
      <c r="D854" s="371" t="s">
        <v>36</v>
      </c>
      <c r="E854" s="371" t="s">
        <v>243</v>
      </c>
    </row>
    <row r="855" spans="1:5">
      <c r="A855" s="371">
        <v>91</v>
      </c>
      <c r="B855" s="371" t="s">
        <v>108</v>
      </c>
      <c r="C855" s="371">
        <v>2023</v>
      </c>
      <c r="D855" s="371" t="s">
        <v>36</v>
      </c>
      <c r="E855" s="371" t="s">
        <v>243</v>
      </c>
    </row>
    <row r="856" spans="1:5">
      <c r="A856" s="371">
        <v>94</v>
      </c>
      <c r="B856" s="371" t="s">
        <v>109</v>
      </c>
      <c r="C856" s="371">
        <v>2023</v>
      </c>
      <c r="D856" s="371" t="s">
        <v>36</v>
      </c>
      <c r="E856" s="371" t="s">
        <v>243</v>
      </c>
    </row>
    <row r="857" spans="1:5">
      <c r="A857" s="371">
        <v>95</v>
      </c>
      <c r="B857" s="371" t="s">
        <v>110</v>
      </c>
      <c r="C857" s="371">
        <v>2023</v>
      </c>
      <c r="D857" s="371" t="s">
        <v>36</v>
      </c>
      <c r="E857" s="371" t="s">
        <v>244</v>
      </c>
    </row>
    <row r="858" spans="1:5">
      <c r="A858" s="371">
        <v>97</v>
      </c>
      <c r="B858" s="371" t="s">
        <v>111</v>
      </c>
      <c r="C858" s="371">
        <v>2023</v>
      </c>
      <c r="D858" s="371" t="s">
        <v>36</v>
      </c>
      <c r="E858" s="371" t="s">
        <v>243</v>
      </c>
    </row>
    <row r="859" spans="1:5">
      <c r="A859" s="371">
        <v>99</v>
      </c>
      <c r="B859" s="371" t="s">
        <v>112</v>
      </c>
      <c r="C859" s="371">
        <v>2023</v>
      </c>
      <c r="D859" s="371" t="s">
        <v>36</v>
      </c>
      <c r="E859" s="371" t="s">
        <v>243</v>
      </c>
    </row>
    <row r="860" spans="1:5">
      <c r="A860" s="371">
        <v>5</v>
      </c>
      <c r="B860" s="371" t="s">
        <v>79</v>
      </c>
      <c r="C860" s="371">
        <v>2024</v>
      </c>
      <c r="D860" s="371" t="s">
        <v>37</v>
      </c>
      <c r="E860" s="371" t="s">
        <v>243</v>
      </c>
    </row>
    <row r="861" spans="1:5">
      <c r="A861" s="371">
        <v>8</v>
      </c>
      <c r="B861" s="371" t="s">
        <v>81</v>
      </c>
      <c r="C861" s="371">
        <v>2024</v>
      </c>
      <c r="D861" s="371" t="s">
        <v>37</v>
      </c>
      <c r="E861" s="371" t="s">
        <v>243</v>
      </c>
    </row>
    <row r="862" spans="1:5">
      <c r="A862" s="371">
        <v>11</v>
      </c>
      <c r="B862" s="371" t="s">
        <v>82</v>
      </c>
      <c r="C862" s="371">
        <v>2024</v>
      </c>
      <c r="D862" s="371" t="s">
        <v>37</v>
      </c>
      <c r="E862" s="371" t="s">
        <v>244</v>
      </c>
    </row>
    <row r="863" spans="1:5">
      <c r="A863" s="371">
        <v>13</v>
      </c>
      <c r="B863" s="371" t="s">
        <v>83</v>
      </c>
      <c r="C863" s="371">
        <v>2024</v>
      </c>
      <c r="D863" s="371" t="s">
        <v>37</v>
      </c>
      <c r="E863" s="371" t="s">
        <v>244</v>
      </c>
    </row>
    <row r="864" spans="1:5">
      <c r="A864" s="371">
        <v>15</v>
      </c>
      <c r="B864" s="371" t="s">
        <v>84</v>
      </c>
      <c r="C864" s="371">
        <v>2024</v>
      </c>
      <c r="D864" s="371" t="s">
        <v>37</v>
      </c>
      <c r="E864" s="371" t="s">
        <v>243</v>
      </c>
    </row>
    <row r="865" spans="1:5">
      <c r="A865" s="371">
        <v>17</v>
      </c>
      <c r="B865" s="371" t="s">
        <v>85</v>
      </c>
      <c r="C865" s="371">
        <v>2024</v>
      </c>
      <c r="D865" s="371" t="s">
        <v>37</v>
      </c>
      <c r="E865" s="371" t="s">
        <v>243</v>
      </c>
    </row>
    <row r="866" spans="1:5">
      <c r="A866" s="371">
        <v>18</v>
      </c>
      <c r="B866" s="371" t="s">
        <v>86</v>
      </c>
      <c r="C866" s="371">
        <v>2024</v>
      </c>
      <c r="D866" s="371" t="s">
        <v>37</v>
      </c>
      <c r="E866" s="371" t="s">
        <v>243</v>
      </c>
    </row>
    <row r="867" spans="1:5">
      <c r="A867" s="371">
        <v>19</v>
      </c>
      <c r="B867" s="371" t="s">
        <v>87</v>
      </c>
      <c r="C867" s="371">
        <v>2024</v>
      </c>
      <c r="D867" s="371" t="s">
        <v>37</v>
      </c>
      <c r="E867" s="371" t="s">
        <v>244</v>
      </c>
    </row>
    <row r="868" spans="1:5">
      <c r="A868" s="371">
        <v>20</v>
      </c>
      <c r="B868" s="371" t="s">
        <v>88</v>
      </c>
      <c r="C868" s="371">
        <v>2024</v>
      </c>
      <c r="D868" s="371" t="s">
        <v>37</v>
      </c>
      <c r="E868" s="371" t="s">
        <v>243</v>
      </c>
    </row>
    <row r="869" spans="1:5">
      <c r="A869" s="371">
        <v>23</v>
      </c>
      <c r="B869" s="371" t="s">
        <v>89</v>
      </c>
      <c r="C869" s="371">
        <v>2024</v>
      </c>
      <c r="D869" s="371" t="s">
        <v>37</v>
      </c>
      <c r="E869" s="371" t="s">
        <v>243</v>
      </c>
    </row>
    <row r="870" spans="1:5">
      <c r="A870" s="371">
        <v>25</v>
      </c>
      <c r="B870" s="371" t="s">
        <v>90</v>
      </c>
      <c r="C870" s="371">
        <v>2024</v>
      </c>
      <c r="D870" s="371" t="s">
        <v>37</v>
      </c>
      <c r="E870" s="371" t="s">
        <v>244</v>
      </c>
    </row>
    <row r="871" spans="1:5">
      <c r="A871" s="371">
        <v>27</v>
      </c>
      <c r="B871" s="371" t="s">
        <v>91</v>
      </c>
      <c r="C871" s="371">
        <v>2024</v>
      </c>
      <c r="D871" s="371" t="s">
        <v>37</v>
      </c>
      <c r="E871" s="371" t="s">
        <v>243</v>
      </c>
    </row>
    <row r="872" spans="1:5">
      <c r="A872" s="371">
        <v>41</v>
      </c>
      <c r="B872" s="371" t="s">
        <v>92</v>
      </c>
      <c r="C872" s="371">
        <v>2024</v>
      </c>
      <c r="D872" s="371" t="s">
        <v>37</v>
      </c>
      <c r="E872" s="371" t="s">
        <v>243</v>
      </c>
    </row>
    <row r="873" spans="1:5">
      <c r="A873" s="371">
        <v>44</v>
      </c>
      <c r="B873" s="371" t="s">
        <v>93</v>
      </c>
      <c r="C873" s="371">
        <v>2024</v>
      </c>
      <c r="D873" s="371" t="s">
        <v>37</v>
      </c>
      <c r="E873" s="371" t="s">
        <v>244</v>
      </c>
    </row>
    <row r="874" spans="1:5">
      <c r="A874" s="371">
        <v>47</v>
      </c>
      <c r="B874" s="371" t="s">
        <v>94</v>
      </c>
      <c r="C874" s="371">
        <v>2024</v>
      </c>
      <c r="D874" s="371" t="s">
        <v>37</v>
      </c>
      <c r="E874" s="371" t="s">
        <v>243</v>
      </c>
    </row>
    <row r="875" spans="1:5">
      <c r="A875" s="371">
        <v>50</v>
      </c>
      <c r="B875" s="371" t="s">
        <v>95</v>
      </c>
      <c r="C875" s="371">
        <v>2024</v>
      </c>
      <c r="D875" s="371" t="s">
        <v>37</v>
      </c>
      <c r="E875" s="371" t="s">
        <v>243</v>
      </c>
    </row>
    <row r="876" spans="1:5">
      <c r="A876" s="371">
        <v>52</v>
      </c>
      <c r="B876" s="371" t="s">
        <v>96</v>
      </c>
      <c r="C876" s="371">
        <v>2024</v>
      </c>
      <c r="D876" s="371" t="s">
        <v>37</v>
      </c>
      <c r="E876" s="371" t="s">
        <v>244</v>
      </c>
    </row>
    <row r="877" spans="1:5">
      <c r="A877" s="371">
        <v>54</v>
      </c>
      <c r="B877" s="371" t="s">
        <v>97</v>
      </c>
      <c r="C877" s="371">
        <v>2024</v>
      </c>
      <c r="D877" s="371" t="s">
        <v>37</v>
      </c>
      <c r="E877" s="371" t="s">
        <v>244</v>
      </c>
    </row>
    <row r="878" spans="1:5">
      <c r="A878" s="371">
        <v>63</v>
      </c>
      <c r="B878" s="371" t="s">
        <v>98</v>
      </c>
      <c r="C878" s="371">
        <v>2024</v>
      </c>
      <c r="D878" s="371" t="s">
        <v>37</v>
      </c>
      <c r="E878" s="371" t="s">
        <v>243</v>
      </c>
    </row>
    <row r="879" spans="1:5">
      <c r="A879" s="371">
        <v>66</v>
      </c>
      <c r="B879" s="371" t="s">
        <v>99</v>
      </c>
      <c r="C879" s="371">
        <v>2024</v>
      </c>
      <c r="D879" s="371" t="s">
        <v>37</v>
      </c>
      <c r="E879" s="371" t="s">
        <v>243</v>
      </c>
    </row>
    <row r="880" spans="1:5">
      <c r="A880" s="371">
        <v>68</v>
      </c>
      <c r="B880" s="371" t="s">
        <v>100</v>
      </c>
      <c r="C880" s="371">
        <v>2024</v>
      </c>
      <c r="D880" s="371" t="s">
        <v>37</v>
      </c>
      <c r="E880" s="371" t="s">
        <v>243</v>
      </c>
    </row>
    <row r="881" spans="1:5">
      <c r="A881" s="371">
        <v>70</v>
      </c>
      <c r="B881" s="371" t="s">
        <v>101</v>
      </c>
      <c r="C881" s="371">
        <v>2024</v>
      </c>
      <c r="D881" s="371" t="s">
        <v>37</v>
      </c>
      <c r="E881" s="371" t="s">
        <v>243</v>
      </c>
    </row>
    <row r="882" spans="1:5">
      <c r="A882" s="371">
        <v>73</v>
      </c>
      <c r="B882" s="371" t="s">
        <v>102</v>
      </c>
      <c r="C882" s="371">
        <v>2024</v>
      </c>
      <c r="D882" s="371" t="s">
        <v>37</v>
      </c>
      <c r="E882" s="371" t="s">
        <v>243</v>
      </c>
    </row>
    <row r="883" spans="1:5">
      <c r="A883" s="371">
        <v>76</v>
      </c>
      <c r="B883" s="371" t="s">
        <v>103</v>
      </c>
      <c r="C883" s="371">
        <v>2024</v>
      </c>
      <c r="D883" s="371" t="s">
        <v>37</v>
      </c>
      <c r="E883" s="371" t="s">
        <v>243</v>
      </c>
    </row>
    <row r="884" spans="1:5">
      <c r="A884" s="371">
        <v>81</v>
      </c>
      <c r="B884" s="371" t="s">
        <v>104</v>
      </c>
      <c r="C884" s="371">
        <v>2024</v>
      </c>
      <c r="D884" s="371" t="s">
        <v>37</v>
      </c>
      <c r="E884" s="371" t="s">
        <v>243</v>
      </c>
    </row>
    <row r="885" spans="1:5">
      <c r="A885" s="371">
        <v>85</v>
      </c>
      <c r="B885" s="371" t="s">
        <v>105</v>
      </c>
      <c r="C885" s="371">
        <v>2024</v>
      </c>
      <c r="D885" s="371" t="s">
        <v>37</v>
      </c>
      <c r="E885" s="371" t="s">
        <v>243</v>
      </c>
    </row>
    <row r="886" spans="1:5">
      <c r="A886" s="371">
        <v>86</v>
      </c>
      <c r="B886" s="371" t="s">
        <v>106</v>
      </c>
      <c r="C886" s="371">
        <v>2024</v>
      </c>
      <c r="D886" s="371" t="s">
        <v>37</v>
      </c>
      <c r="E886" s="371" t="s">
        <v>243</v>
      </c>
    </row>
    <row r="887" spans="1:5">
      <c r="A887" s="371">
        <v>88</v>
      </c>
      <c r="B887" s="371" t="s">
        <v>107</v>
      </c>
      <c r="C887" s="371">
        <v>2024</v>
      </c>
      <c r="D887" s="371" t="s">
        <v>37</v>
      </c>
      <c r="E887" s="371" t="s">
        <v>244</v>
      </c>
    </row>
    <row r="888" spans="1:5">
      <c r="A888" s="371">
        <v>91</v>
      </c>
      <c r="B888" s="371" t="s">
        <v>108</v>
      </c>
      <c r="C888" s="371">
        <v>2024</v>
      </c>
      <c r="D888" s="371" t="s">
        <v>37</v>
      </c>
      <c r="E888" s="371" t="s">
        <v>243</v>
      </c>
    </row>
    <row r="889" spans="1:5">
      <c r="A889" s="371">
        <v>94</v>
      </c>
      <c r="B889" s="371" t="s">
        <v>109</v>
      </c>
      <c r="C889" s="371">
        <v>2024</v>
      </c>
      <c r="D889" s="371" t="s">
        <v>37</v>
      </c>
      <c r="E889" s="371" t="s">
        <v>243</v>
      </c>
    </row>
    <row r="890" spans="1:5">
      <c r="A890" s="371">
        <v>95</v>
      </c>
      <c r="B890" s="371" t="s">
        <v>110</v>
      </c>
      <c r="C890" s="371">
        <v>2024</v>
      </c>
      <c r="D890" s="371" t="s">
        <v>37</v>
      </c>
      <c r="E890" s="371" t="s">
        <v>243</v>
      </c>
    </row>
    <row r="891" spans="1:5">
      <c r="A891" s="371">
        <v>97</v>
      </c>
      <c r="B891" s="371" t="s">
        <v>111</v>
      </c>
      <c r="C891" s="371">
        <v>2024</v>
      </c>
      <c r="D891" s="371" t="s">
        <v>37</v>
      </c>
      <c r="E891" s="371" t="s">
        <v>243</v>
      </c>
    </row>
    <row r="892" spans="1:5">
      <c r="A892" s="371">
        <v>99</v>
      </c>
      <c r="B892" s="371" t="s">
        <v>112</v>
      </c>
      <c r="C892" s="371">
        <v>2024</v>
      </c>
      <c r="D892" s="371" t="s">
        <v>37</v>
      </c>
      <c r="E892" s="371" t="s">
        <v>243</v>
      </c>
    </row>
    <row r="893" spans="1:5">
      <c r="A893" s="371">
        <v>5</v>
      </c>
      <c r="B893" s="371" t="s">
        <v>79</v>
      </c>
      <c r="C893" s="371">
        <v>2023</v>
      </c>
      <c r="D893" s="371" t="s">
        <v>37</v>
      </c>
      <c r="E893" s="371" t="s">
        <v>243</v>
      </c>
    </row>
    <row r="894" spans="1:5">
      <c r="A894" s="371">
        <v>8</v>
      </c>
      <c r="B894" s="371" t="s">
        <v>81</v>
      </c>
      <c r="C894" s="371">
        <v>2023</v>
      </c>
      <c r="D894" s="371" t="s">
        <v>37</v>
      </c>
      <c r="E894" s="371" t="s">
        <v>244</v>
      </c>
    </row>
    <row r="895" spans="1:5">
      <c r="A895" s="371">
        <v>11</v>
      </c>
      <c r="B895" s="371" t="s">
        <v>82</v>
      </c>
      <c r="C895" s="371">
        <v>2023</v>
      </c>
      <c r="D895" s="371" t="s">
        <v>37</v>
      </c>
      <c r="E895" s="371" t="s">
        <v>243</v>
      </c>
    </row>
    <row r="896" spans="1:5">
      <c r="A896" s="371">
        <v>13</v>
      </c>
      <c r="B896" s="371" t="s">
        <v>83</v>
      </c>
      <c r="C896" s="371">
        <v>2023</v>
      </c>
      <c r="D896" s="371" t="s">
        <v>37</v>
      </c>
      <c r="E896" s="371" t="s">
        <v>243</v>
      </c>
    </row>
    <row r="897" spans="1:5">
      <c r="A897" s="371">
        <v>15</v>
      </c>
      <c r="B897" s="371" t="s">
        <v>84</v>
      </c>
      <c r="C897" s="371">
        <v>2023</v>
      </c>
      <c r="D897" s="371" t="s">
        <v>37</v>
      </c>
      <c r="E897" s="371" t="s">
        <v>244</v>
      </c>
    </row>
    <row r="898" spans="1:5">
      <c r="A898" s="371">
        <v>17</v>
      </c>
      <c r="B898" s="371" t="s">
        <v>85</v>
      </c>
      <c r="C898" s="371">
        <v>2023</v>
      </c>
      <c r="D898" s="371" t="s">
        <v>37</v>
      </c>
      <c r="E898" s="371" t="s">
        <v>243</v>
      </c>
    </row>
    <row r="899" spans="1:5">
      <c r="A899" s="371">
        <v>18</v>
      </c>
      <c r="B899" s="371" t="s">
        <v>86</v>
      </c>
      <c r="C899" s="371">
        <v>2023</v>
      </c>
      <c r="D899" s="371" t="s">
        <v>37</v>
      </c>
      <c r="E899" s="371" t="s">
        <v>243</v>
      </c>
    </row>
    <row r="900" spans="1:5">
      <c r="A900" s="371">
        <v>19</v>
      </c>
      <c r="B900" s="371" t="s">
        <v>87</v>
      </c>
      <c r="C900" s="371">
        <v>2023</v>
      </c>
      <c r="D900" s="371" t="s">
        <v>37</v>
      </c>
      <c r="E900" s="371" t="s">
        <v>243</v>
      </c>
    </row>
    <row r="901" spans="1:5">
      <c r="A901" s="371">
        <v>20</v>
      </c>
      <c r="B901" s="371" t="s">
        <v>88</v>
      </c>
      <c r="C901" s="371">
        <v>2023</v>
      </c>
      <c r="D901" s="371" t="s">
        <v>37</v>
      </c>
      <c r="E901" s="371" t="s">
        <v>243</v>
      </c>
    </row>
    <row r="902" spans="1:5">
      <c r="A902" s="371">
        <v>23</v>
      </c>
      <c r="B902" s="371" t="s">
        <v>89</v>
      </c>
      <c r="C902" s="371">
        <v>2023</v>
      </c>
      <c r="D902" s="371" t="s">
        <v>37</v>
      </c>
      <c r="E902" s="371" t="s">
        <v>243</v>
      </c>
    </row>
    <row r="903" spans="1:5">
      <c r="A903" s="371">
        <v>25</v>
      </c>
      <c r="B903" s="371" t="s">
        <v>90</v>
      </c>
      <c r="C903" s="371">
        <v>2023</v>
      </c>
      <c r="D903" s="371" t="s">
        <v>37</v>
      </c>
      <c r="E903" s="371" t="s">
        <v>244</v>
      </c>
    </row>
    <row r="904" spans="1:5">
      <c r="A904" s="371">
        <v>27</v>
      </c>
      <c r="B904" s="371" t="s">
        <v>91</v>
      </c>
      <c r="C904" s="371">
        <v>2023</v>
      </c>
      <c r="D904" s="371" t="s">
        <v>37</v>
      </c>
      <c r="E904" s="371" t="s">
        <v>243</v>
      </c>
    </row>
    <row r="905" spans="1:5">
      <c r="A905" s="371">
        <v>41</v>
      </c>
      <c r="B905" s="371" t="s">
        <v>92</v>
      </c>
      <c r="C905" s="371">
        <v>2023</v>
      </c>
      <c r="D905" s="371" t="s">
        <v>37</v>
      </c>
      <c r="E905" s="371" t="s">
        <v>244</v>
      </c>
    </row>
    <row r="906" spans="1:5">
      <c r="A906" s="371">
        <v>44</v>
      </c>
      <c r="B906" s="371" t="s">
        <v>93</v>
      </c>
      <c r="C906" s="371">
        <v>2023</v>
      </c>
      <c r="D906" s="371" t="s">
        <v>37</v>
      </c>
      <c r="E906" s="371" t="s">
        <v>244</v>
      </c>
    </row>
    <row r="907" spans="1:5">
      <c r="A907" s="371">
        <v>47</v>
      </c>
      <c r="B907" s="371" t="s">
        <v>94</v>
      </c>
      <c r="C907" s="371">
        <v>2023</v>
      </c>
      <c r="D907" s="371" t="s">
        <v>37</v>
      </c>
      <c r="E907" s="371" t="s">
        <v>243</v>
      </c>
    </row>
    <row r="908" spans="1:5">
      <c r="A908" s="371">
        <v>50</v>
      </c>
      <c r="B908" s="371" t="s">
        <v>95</v>
      </c>
      <c r="C908" s="371">
        <v>2023</v>
      </c>
      <c r="D908" s="371" t="s">
        <v>37</v>
      </c>
      <c r="E908" s="371" t="s">
        <v>243</v>
      </c>
    </row>
    <row r="909" spans="1:5">
      <c r="A909" s="371">
        <v>52</v>
      </c>
      <c r="B909" s="371" t="s">
        <v>96</v>
      </c>
      <c r="C909" s="371">
        <v>2023</v>
      </c>
      <c r="D909" s="371" t="s">
        <v>37</v>
      </c>
      <c r="E909" s="371" t="s">
        <v>244</v>
      </c>
    </row>
    <row r="910" spans="1:5">
      <c r="A910" s="371">
        <v>54</v>
      </c>
      <c r="B910" s="371" t="s">
        <v>97</v>
      </c>
      <c r="C910" s="371">
        <v>2023</v>
      </c>
      <c r="D910" s="371" t="s">
        <v>37</v>
      </c>
      <c r="E910" s="371" t="s">
        <v>244</v>
      </c>
    </row>
    <row r="911" spans="1:5">
      <c r="A911" s="371">
        <v>63</v>
      </c>
      <c r="B911" s="371" t="s">
        <v>98</v>
      </c>
      <c r="C911" s="371">
        <v>2023</v>
      </c>
      <c r="D911" s="371" t="s">
        <v>37</v>
      </c>
      <c r="E911" s="371" t="s">
        <v>244</v>
      </c>
    </row>
    <row r="912" spans="1:5">
      <c r="A912" s="371">
        <v>66</v>
      </c>
      <c r="B912" s="371" t="s">
        <v>99</v>
      </c>
      <c r="C912" s="371">
        <v>2023</v>
      </c>
      <c r="D912" s="371" t="s">
        <v>37</v>
      </c>
      <c r="E912" s="371" t="s">
        <v>243</v>
      </c>
    </row>
    <row r="913" spans="1:5">
      <c r="A913" s="371">
        <v>68</v>
      </c>
      <c r="B913" s="371" t="s">
        <v>100</v>
      </c>
      <c r="C913" s="371">
        <v>2023</v>
      </c>
      <c r="D913" s="371" t="s">
        <v>37</v>
      </c>
      <c r="E913" s="371" t="s">
        <v>243</v>
      </c>
    </row>
    <row r="914" spans="1:5">
      <c r="A914" s="371">
        <v>70</v>
      </c>
      <c r="B914" s="371" t="s">
        <v>101</v>
      </c>
      <c r="C914" s="371">
        <v>2023</v>
      </c>
      <c r="D914" s="371" t="s">
        <v>37</v>
      </c>
      <c r="E914" s="371" t="s">
        <v>243</v>
      </c>
    </row>
    <row r="915" spans="1:5">
      <c r="A915" s="371">
        <v>73</v>
      </c>
      <c r="B915" s="371" t="s">
        <v>102</v>
      </c>
      <c r="C915" s="371">
        <v>2023</v>
      </c>
      <c r="D915" s="371" t="s">
        <v>37</v>
      </c>
      <c r="E915" s="371" t="s">
        <v>243</v>
      </c>
    </row>
    <row r="916" spans="1:5">
      <c r="A916" s="371">
        <v>76</v>
      </c>
      <c r="B916" s="371" t="s">
        <v>103</v>
      </c>
      <c r="C916" s="371">
        <v>2023</v>
      </c>
      <c r="D916" s="371" t="s">
        <v>37</v>
      </c>
      <c r="E916" s="371" t="s">
        <v>243</v>
      </c>
    </row>
    <row r="917" spans="1:5">
      <c r="A917" s="371">
        <v>81</v>
      </c>
      <c r="B917" s="371" t="s">
        <v>104</v>
      </c>
      <c r="C917" s="371">
        <v>2023</v>
      </c>
      <c r="D917" s="371" t="s">
        <v>37</v>
      </c>
      <c r="E917" s="371" t="s">
        <v>243</v>
      </c>
    </row>
    <row r="918" spans="1:5">
      <c r="A918" s="371">
        <v>85</v>
      </c>
      <c r="B918" s="371" t="s">
        <v>105</v>
      </c>
      <c r="C918" s="371">
        <v>2023</v>
      </c>
      <c r="D918" s="371" t="s">
        <v>37</v>
      </c>
      <c r="E918" s="371" t="s">
        <v>244</v>
      </c>
    </row>
    <row r="919" spans="1:5">
      <c r="A919" s="371">
        <v>86</v>
      </c>
      <c r="B919" s="371" t="s">
        <v>106</v>
      </c>
      <c r="C919" s="371">
        <v>2023</v>
      </c>
      <c r="D919" s="371" t="s">
        <v>37</v>
      </c>
      <c r="E919" s="371" t="s">
        <v>243</v>
      </c>
    </row>
    <row r="920" spans="1:5">
      <c r="A920" s="371">
        <v>88</v>
      </c>
      <c r="B920" s="371" t="s">
        <v>107</v>
      </c>
      <c r="C920" s="371">
        <v>2023</v>
      </c>
      <c r="D920" s="371" t="s">
        <v>37</v>
      </c>
      <c r="E920" s="371" t="s">
        <v>244</v>
      </c>
    </row>
    <row r="921" spans="1:5">
      <c r="A921" s="371">
        <v>91</v>
      </c>
      <c r="B921" s="371" t="s">
        <v>108</v>
      </c>
      <c r="C921" s="371">
        <v>2023</v>
      </c>
      <c r="D921" s="371" t="s">
        <v>37</v>
      </c>
      <c r="E921" s="371" t="s">
        <v>243</v>
      </c>
    </row>
    <row r="922" spans="1:5">
      <c r="A922" s="371">
        <v>94</v>
      </c>
      <c r="B922" s="371" t="s">
        <v>109</v>
      </c>
      <c r="C922" s="371">
        <v>2023</v>
      </c>
      <c r="D922" s="371" t="s">
        <v>37</v>
      </c>
      <c r="E922" s="371" t="s">
        <v>244</v>
      </c>
    </row>
    <row r="923" spans="1:5">
      <c r="A923" s="371">
        <v>95</v>
      </c>
      <c r="B923" s="371" t="s">
        <v>110</v>
      </c>
      <c r="C923" s="371">
        <v>2023</v>
      </c>
      <c r="D923" s="371" t="s">
        <v>37</v>
      </c>
      <c r="E923" s="371" t="s">
        <v>243</v>
      </c>
    </row>
    <row r="924" spans="1:5">
      <c r="A924" s="371">
        <v>97</v>
      </c>
      <c r="B924" s="371" t="s">
        <v>111</v>
      </c>
      <c r="C924" s="371">
        <v>2023</v>
      </c>
      <c r="D924" s="371" t="s">
        <v>37</v>
      </c>
      <c r="E924" s="371" t="s">
        <v>243</v>
      </c>
    </row>
    <row r="925" spans="1:5">
      <c r="A925" s="371">
        <v>99</v>
      </c>
      <c r="B925" s="371" t="s">
        <v>112</v>
      </c>
      <c r="C925" s="371">
        <v>2023</v>
      </c>
      <c r="D925" s="371" t="s">
        <v>37</v>
      </c>
      <c r="E925" s="371" t="s">
        <v>243</v>
      </c>
    </row>
    <row r="926" spans="1:5">
      <c r="A926" s="371">
        <v>5</v>
      </c>
      <c r="B926" s="371" t="s">
        <v>79</v>
      </c>
      <c r="C926" s="371">
        <v>2024</v>
      </c>
      <c r="D926" s="371" t="s">
        <v>38</v>
      </c>
      <c r="E926" s="371" t="s">
        <v>243</v>
      </c>
    </row>
    <row r="927" spans="1:5">
      <c r="A927" s="371">
        <v>8</v>
      </c>
      <c r="B927" s="371" t="s">
        <v>81</v>
      </c>
      <c r="C927" s="371">
        <v>2024</v>
      </c>
      <c r="D927" s="371" t="s">
        <v>38</v>
      </c>
      <c r="E927" s="371" t="s">
        <v>244</v>
      </c>
    </row>
    <row r="928" spans="1:5">
      <c r="A928" s="371">
        <v>11</v>
      </c>
      <c r="B928" s="371" t="s">
        <v>82</v>
      </c>
      <c r="C928" s="371">
        <v>2024</v>
      </c>
      <c r="D928" s="371" t="s">
        <v>38</v>
      </c>
      <c r="E928" s="371" t="s">
        <v>244</v>
      </c>
    </row>
    <row r="929" spans="1:5">
      <c r="A929" s="371">
        <v>13</v>
      </c>
      <c r="B929" s="371" t="s">
        <v>83</v>
      </c>
      <c r="C929" s="371">
        <v>2024</v>
      </c>
      <c r="D929" s="371" t="s">
        <v>38</v>
      </c>
      <c r="E929" s="371" t="s">
        <v>243</v>
      </c>
    </row>
    <row r="930" spans="1:5">
      <c r="A930" s="371">
        <v>15</v>
      </c>
      <c r="B930" s="371" t="s">
        <v>84</v>
      </c>
      <c r="C930" s="371">
        <v>2024</v>
      </c>
      <c r="D930" s="371" t="s">
        <v>38</v>
      </c>
      <c r="E930" s="371" t="s">
        <v>243</v>
      </c>
    </row>
    <row r="931" spans="1:5">
      <c r="A931" s="371">
        <v>17</v>
      </c>
      <c r="B931" s="371" t="s">
        <v>85</v>
      </c>
      <c r="C931" s="371">
        <v>2024</v>
      </c>
      <c r="D931" s="371" t="s">
        <v>38</v>
      </c>
      <c r="E931" s="371" t="s">
        <v>243</v>
      </c>
    </row>
    <row r="932" spans="1:5">
      <c r="A932" s="371">
        <v>18</v>
      </c>
      <c r="B932" s="371" t="s">
        <v>86</v>
      </c>
      <c r="C932" s="371">
        <v>2024</v>
      </c>
      <c r="D932" s="371" t="s">
        <v>38</v>
      </c>
      <c r="E932" s="371" t="s">
        <v>243</v>
      </c>
    </row>
    <row r="933" spans="1:5">
      <c r="A933" s="371">
        <v>19</v>
      </c>
      <c r="B933" s="371" t="s">
        <v>87</v>
      </c>
      <c r="C933" s="371">
        <v>2024</v>
      </c>
      <c r="D933" s="371" t="s">
        <v>38</v>
      </c>
      <c r="E933" s="371" t="s">
        <v>243</v>
      </c>
    </row>
    <row r="934" spans="1:5">
      <c r="A934" s="371">
        <v>20</v>
      </c>
      <c r="B934" s="371" t="s">
        <v>88</v>
      </c>
      <c r="C934" s="371">
        <v>2024</v>
      </c>
      <c r="D934" s="371" t="s">
        <v>38</v>
      </c>
      <c r="E934" s="371" t="s">
        <v>243</v>
      </c>
    </row>
    <row r="935" spans="1:5">
      <c r="A935" s="371">
        <v>23</v>
      </c>
      <c r="B935" s="371" t="s">
        <v>89</v>
      </c>
      <c r="C935" s="371">
        <v>2024</v>
      </c>
      <c r="D935" s="371" t="s">
        <v>38</v>
      </c>
      <c r="E935" s="371" t="s">
        <v>244</v>
      </c>
    </row>
    <row r="936" spans="1:5">
      <c r="A936" s="371">
        <v>25</v>
      </c>
      <c r="B936" s="371" t="s">
        <v>90</v>
      </c>
      <c r="C936" s="371">
        <v>2024</v>
      </c>
      <c r="D936" s="371" t="s">
        <v>38</v>
      </c>
      <c r="E936" s="371" t="s">
        <v>244</v>
      </c>
    </row>
    <row r="937" spans="1:5">
      <c r="A937" s="371">
        <v>27</v>
      </c>
      <c r="B937" s="371" t="s">
        <v>91</v>
      </c>
      <c r="C937" s="371">
        <v>2024</v>
      </c>
      <c r="D937" s="371" t="s">
        <v>38</v>
      </c>
      <c r="E937" s="371" t="s">
        <v>244</v>
      </c>
    </row>
    <row r="938" spans="1:5">
      <c r="A938" s="371">
        <v>41</v>
      </c>
      <c r="B938" s="371" t="s">
        <v>92</v>
      </c>
      <c r="C938" s="371">
        <v>2024</v>
      </c>
      <c r="D938" s="371" t="s">
        <v>38</v>
      </c>
      <c r="E938" s="371" t="s">
        <v>243</v>
      </c>
    </row>
    <row r="939" spans="1:5">
      <c r="A939" s="371">
        <v>44</v>
      </c>
      <c r="B939" s="371" t="s">
        <v>93</v>
      </c>
      <c r="C939" s="371">
        <v>2024</v>
      </c>
      <c r="D939" s="371" t="s">
        <v>38</v>
      </c>
      <c r="E939" s="371" t="s">
        <v>243</v>
      </c>
    </row>
    <row r="940" spans="1:5">
      <c r="A940" s="371">
        <v>47</v>
      </c>
      <c r="B940" s="371" t="s">
        <v>94</v>
      </c>
      <c r="C940" s="371">
        <v>2024</v>
      </c>
      <c r="D940" s="371" t="s">
        <v>38</v>
      </c>
      <c r="E940" s="371" t="s">
        <v>243</v>
      </c>
    </row>
    <row r="941" spans="1:5">
      <c r="A941" s="371">
        <v>50</v>
      </c>
      <c r="B941" s="371" t="s">
        <v>95</v>
      </c>
      <c r="C941" s="371">
        <v>2024</v>
      </c>
      <c r="D941" s="371" t="s">
        <v>38</v>
      </c>
      <c r="E941" s="371" t="s">
        <v>243</v>
      </c>
    </row>
    <row r="942" spans="1:5">
      <c r="A942" s="371">
        <v>52</v>
      </c>
      <c r="B942" s="371" t="s">
        <v>96</v>
      </c>
      <c r="C942" s="371">
        <v>2024</v>
      </c>
      <c r="D942" s="371" t="s">
        <v>38</v>
      </c>
      <c r="E942" s="371" t="s">
        <v>243</v>
      </c>
    </row>
    <row r="943" spans="1:5">
      <c r="A943" s="371">
        <v>54</v>
      </c>
      <c r="B943" s="371" t="s">
        <v>97</v>
      </c>
      <c r="C943" s="371">
        <v>2024</v>
      </c>
      <c r="D943" s="371" t="s">
        <v>38</v>
      </c>
      <c r="E943" s="371" t="s">
        <v>243</v>
      </c>
    </row>
    <row r="944" spans="1:5">
      <c r="A944" s="371">
        <v>63</v>
      </c>
      <c r="B944" s="371" t="s">
        <v>98</v>
      </c>
      <c r="C944" s="371">
        <v>2024</v>
      </c>
      <c r="D944" s="371" t="s">
        <v>38</v>
      </c>
      <c r="E944" s="371" t="s">
        <v>243</v>
      </c>
    </row>
    <row r="945" spans="1:5">
      <c r="A945" s="371">
        <v>66</v>
      </c>
      <c r="B945" s="371" t="s">
        <v>99</v>
      </c>
      <c r="C945" s="371">
        <v>2024</v>
      </c>
      <c r="D945" s="371" t="s">
        <v>38</v>
      </c>
      <c r="E945" s="371" t="s">
        <v>243</v>
      </c>
    </row>
    <row r="946" spans="1:5">
      <c r="A946" s="371">
        <v>68</v>
      </c>
      <c r="B946" s="371" t="s">
        <v>100</v>
      </c>
      <c r="C946" s="371">
        <v>2024</v>
      </c>
      <c r="D946" s="371" t="s">
        <v>38</v>
      </c>
      <c r="E946" s="371" t="s">
        <v>243</v>
      </c>
    </row>
    <row r="947" spans="1:5">
      <c r="A947" s="371">
        <v>70</v>
      </c>
      <c r="B947" s="371" t="s">
        <v>101</v>
      </c>
      <c r="C947" s="371">
        <v>2024</v>
      </c>
      <c r="D947" s="371" t="s">
        <v>38</v>
      </c>
      <c r="E947" s="371" t="s">
        <v>243</v>
      </c>
    </row>
    <row r="948" spans="1:5">
      <c r="A948" s="371">
        <v>73</v>
      </c>
      <c r="B948" s="371" t="s">
        <v>102</v>
      </c>
      <c r="C948" s="371">
        <v>2024</v>
      </c>
      <c r="D948" s="371" t="s">
        <v>38</v>
      </c>
      <c r="E948" s="371" t="s">
        <v>243</v>
      </c>
    </row>
    <row r="949" spans="1:5">
      <c r="A949" s="371">
        <v>76</v>
      </c>
      <c r="B949" s="371" t="s">
        <v>103</v>
      </c>
      <c r="C949" s="371">
        <v>2024</v>
      </c>
      <c r="D949" s="371" t="s">
        <v>38</v>
      </c>
      <c r="E949" s="371" t="s">
        <v>243</v>
      </c>
    </row>
    <row r="950" spans="1:5">
      <c r="A950" s="371">
        <v>81</v>
      </c>
      <c r="B950" s="371" t="s">
        <v>104</v>
      </c>
      <c r="C950" s="371">
        <v>2024</v>
      </c>
      <c r="D950" s="371" t="s">
        <v>38</v>
      </c>
      <c r="E950" s="371" t="s">
        <v>244</v>
      </c>
    </row>
    <row r="951" spans="1:5">
      <c r="A951" s="371">
        <v>85</v>
      </c>
      <c r="B951" s="371" t="s">
        <v>105</v>
      </c>
      <c r="C951" s="371">
        <v>2024</v>
      </c>
      <c r="D951" s="371" t="s">
        <v>38</v>
      </c>
      <c r="E951" s="371" t="s">
        <v>243</v>
      </c>
    </row>
    <row r="952" spans="1:5">
      <c r="A952" s="371">
        <v>86</v>
      </c>
      <c r="B952" s="371" t="s">
        <v>106</v>
      </c>
      <c r="C952" s="371">
        <v>2024</v>
      </c>
      <c r="D952" s="371" t="s">
        <v>38</v>
      </c>
      <c r="E952" s="371" t="s">
        <v>244</v>
      </c>
    </row>
    <row r="953" spans="1:5">
      <c r="A953" s="371">
        <v>88</v>
      </c>
      <c r="B953" s="371" t="s">
        <v>107</v>
      </c>
      <c r="C953" s="371">
        <v>2024</v>
      </c>
      <c r="D953" s="371" t="s">
        <v>38</v>
      </c>
      <c r="E953" s="371" t="s">
        <v>244</v>
      </c>
    </row>
    <row r="954" spans="1:5">
      <c r="A954" s="371">
        <v>91</v>
      </c>
      <c r="B954" s="371" t="s">
        <v>108</v>
      </c>
      <c r="C954" s="371">
        <v>2024</v>
      </c>
      <c r="D954" s="371" t="s">
        <v>38</v>
      </c>
      <c r="E954" s="371" t="s">
        <v>244</v>
      </c>
    </row>
    <row r="955" spans="1:5">
      <c r="A955" s="371">
        <v>94</v>
      </c>
      <c r="B955" s="371" t="s">
        <v>109</v>
      </c>
      <c r="C955" s="371">
        <v>2024</v>
      </c>
      <c r="D955" s="371" t="s">
        <v>38</v>
      </c>
      <c r="E955" s="371" t="s">
        <v>244</v>
      </c>
    </row>
    <row r="956" spans="1:5">
      <c r="A956" s="371">
        <v>95</v>
      </c>
      <c r="B956" s="371" t="s">
        <v>110</v>
      </c>
      <c r="C956" s="371">
        <v>2024</v>
      </c>
      <c r="D956" s="371" t="s">
        <v>38</v>
      </c>
      <c r="E956" s="371" t="s">
        <v>244</v>
      </c>
    </row>
    <row r="957" spans="1:5">
      <c r="A957" s="371">
        <v>97</v>
      </c>
      <c r="B957" s="371" t="s">
        <v>111</v>
      </c>
      <c r="C957" s="371">
        <v>2024</v>
      </c>
      <c r="D957" s="371" t="s">
        <v>38</v>
      </c>
      <c r="E957" s="371" t="s">
        <v>243</v>
      </c>
    </row>
    <row r="958" spans="1:5">
      <c r="A958" s="371">
        <v>99</v>
      </c>
      <c r="B958" s="371" t="s">
        <v>112</v>
      </c>
      <c r="C958" s="371">
        <v>2024</v>
      </c>
      <c r="D958" s="371" t="s">
        <v>38</v>
      </c>
      <c r="E958" s="371" t="s">
        <v>243</v>
      </c>
    </row>
    <row r="959" spans="1:5">
      <c r="A959" s="371">
        <v>5</v>
      </c>
      <c r="B959" s="371" t="s">
        <v>79</v>
      </c>
      <c r="C959" s="371">
        <v>2023</v>
      </c>
      <c r="D959" s="371" t="s">
        <v>38</v>
      </c>
      <c r="E959" s="371" t="s">
        <v>243</v>
      </c>
    </row>
    <row r="960" spans="1:5">
      <c r="A960" s="371">
        <v>8</v>
      </c>
      <c r="B960" s="371" t="s">
        <v>81</v>
      </c>
      <c r="C960" s="371">
        <v>2023</v>
      </c>
      <c r="D960" s="371" t="s">
        <v>38</v>
      </c>
      <c r="E960" s="371" t="s">
        <v>244</v>
      </c>
    </row>
    <row r="961" spans="1:5">
      <c r="A961" s="371">
        <v>11</v>
      </c>
      <c r="B961" s="371" t="s">
        <v>82</v>
      </c>
      <c r="C961" s="371">
        <v>2023</v>
      </c>
      <c r="D961" s="371" t="s">
        <v>38</v>
      </c>
      <c r="E961" s="371" t="s">
        <v>244</v>
      </c>
    </row>
    <row r="962" spans="1:5">
      <c r="A962" s="371">
        <v>13</v>
      </c>
      <c r="B962" s="371" t="s">
        <v>83</v>
      </c>
      <c r="C962" s="371">
        <v>2023</v>
      </c>
      <c r="D962" s="371" t="s">
        <v>38</v>
      </c>
      <c r="E962" s="371" t="s">
        <v>243</v>
      </c>
    </row>
    <row r="963" spans="1:5">
      <c r="A963" s="371">
        <v>15</v>
      </c>
      <c r="B963" s="371" t="s">
        <v>84</v>
      </c>
      <c r="C963" s="371">
        <v>2023</v>
      </c>
      <c r="D963" s="371" t="s">
        <v>38</v>
      </c>
      <c r="E963" s="371" t="s">
        <v>243</v>
      </c>
    </row>
    <row r="964" spans="1:5">
      <c r="A964" s="371">
        <v>17</v>
      </c>
      <c r="B964" s="371" t="s">
        <v>85</v>
      </c>
      <c r="C964" s="371">
        <v>2023</v>
      </c>
      <c r="D964" s="371" t="s">
        <v>38</v>
      </c>
      <c r="E964" s="371" t="s">
        <v>243</v>
      </c>
    </row>
    <row r="965" spans="1:5">
      <c r="A965" s="371">
        <v>18</v>
      </c>
      <c r="B965" s="371" t="s">
        <v>86</v>
      </c>
      <c r="C965" s="371">
        <v>2023</v>
      </c>
      <c r="D965" s="371" t="s">
        <v>38</v>
      </c>
      <c r="E965" s="371" t="s">
        <v>243</v>
      </c>
    </row>
    <row r="966" spans="1:5">
      <c r="A966" s="371">
        <v>19</v>
      </c>
      <c r="B966" s="371" t="s">
        <v>87</v>
      </c>
      <c r="C966" s="371">
        <v>2023</v>
      </c>
      <c r="D966" s="371" t="s">
        <v>38</v>
      </c>
      <c r="E966" s="371" t="s">
        <v>243</v>
      </c>
    </row>
    <row r="967" spans="1:5">
      <c r="A967" s="371">
        <v>20</v>
      </c>
      <c r="B967" s="371" t="s">
        <v>88</v>
      </c>
      <c r="C967" s="371">
        <v>2023</v>
      </c>
      <c r="D967" s="371" t="s">
        <v>38</v>
      </c>
      <c r="E967" s="371" t="s">
        <v>243</v>
      </c>
    </row>
    <row r="968" spans="1:5">
      <c r="A968" s="371">
        <v>23</v>
      </c>
      <c r="B968" s="371" t="s">
        <v>89</v>
      </c>
      <c r="C968" s="371">
        <v>2023</v>
      </c>
      <c r="D968" s="371" t="s">
        <v>38</v>
      </c>
      <c r="E968" s="371" t="s">
        <v>244</v>
      </c>
    </row>
    <row r="969" spans="1:5">
      <c r="A969" s="371">
        <v>25</v>
      </c>
      <c r="B969" s="371" t="s">
        <v>90</v>
      </c>
      <c r="C969" s="371">
        <v>2023</v>
      </c>
      <c r="D969" s="371" t="s">
        <v>38</v>
      </c>
      <c r="E969" s="371" t="s">
        <v>244</v>
      </c>
    </row>
    <row r="970" spans="1:5">
      <c r="A970" s="371">
        <v>27</v>
      </c>
      <c r="B970" s="371" t="s">
        <v>91</v>
      </c>
      <c r="C970" s="371">
        <v>2023</v>
      </c>
      <c r="D970" s="371" t="s">
        <v>38</v>
      </c>
      <c r="E970" s="371" t="s">
        <v>244</v>
      </c>
    </row>
    <row r="971" spans="1:5">
      <c r="A971" s="371">
        <v>41</v>
      </c>
      <c r="B971" s="371" t="s">
        <v>92</v>
      </c>
      <c r="C971" s="371">
        <v>2023</v>
      </c>
      <c r="D971" s="371" t="s">
        <v>38</v>
      </c>
      <c r="E971" s="371" t="s">
        <v>243</v>
      </c>
    </row>
    <row r="972" spans="1:5">
      <c r="A972" s="371">
        <v>44</v>
      </c>
      <c r="B972" s="371" t="s">
        <v>93</v>
      </c>
      <c r="C972" s="371">
        <v>2023</v>
      </c>
      <c r="D972" s="371" t="s">
        <v>38</v>
      </c>
      <c r="E972" s="371" t="s">
        <v>243</v>
      </c>
    </row>
    <row r="973" spans="1:5">
      <c r="A973" s="371">
        <v>47</v>
      </c>
      <c r="B973" s="371" t="s">
        <v>94</v>
      </c>
      <c r="C973" s="371">
        <v>2023</v>
      </c>
      <c r="D973" s="371" t="s">
        <v>38</v>
      </c>
      <c r="E973" s="371" t="s">
        <v>243</v>
      </c>
    </row>
    <row r="974" spans="1:5">
      <c r="A974" s="371">
        <v>50</v>
      </c>
      <c r="B974" s="371" t="s">
        <v>95</v>
      </c>
      <c r="C974" s="371">
        <v>2023</v>
      </c>
      <c r="D974" s="371" t="s">
        <v>38</v>
      </c>
      <c r="E974" s="371" t="s">
        <v>243</v>
      </c>
    </row>
    <row r="975" spans="1:5">
      <c r="A975" s="371">
        <v>52</v>
      </c>
      <c r="B975" s="371" t="s">
        <v>96</v>
      </c>
      <c r="C975" s="371">
        <v>2023</v>
      </c>
      <c r="D975" s="371" t="s">
        <v>38</v>
      </c>
      <c r="E975" s="371" t="s">
        <v>244</v>
      </c>
    </row>
    <row r="976" spans="1:5">
      <c r="A976" s="371">
        <v>54</v>
      </c>
      <c r="B976" s="371" t="s">
        <v>97</v>
      </c>
      <c r="C976" s="371">
        <v>2023</v>
      </c>
      <c r="D976" s="371" t="s">
        <v>38</v>
      </c>
      <c r="E976" s="371" t="s">
        <v>243</v>
      </c>
    </row>
    <row r="977" spans="1:5">
      <c r="A977" s="371">
        <v>63</v>
      </c>
      <c r="B977" s="371" t="s">
        <v>98</v>
      </c>
      <c r="C977" s="371">
        <v>2023</v>
      </c>
      <c r="D977" s="371" t="s">
        <v>38</v>
      </c>
      <c r="E977" s="371" t="s">
        <v>243</v>
      </c>
    </row>
    <row r="978" spans="1:5">
      <c r="A978" s="371">
        <v>66</v>
      </c>
      <c r="B978" s="371" t="s">
        <v>99</v>
      </c>
      <c r="C978" s="371">
        <v>2023</v>
      </c>
      <c r="D978" s="371" t="s">
        <v>38</v>
      </c>
      <c r="E978" s="371" t="s">
        <v>243</v>
      </c>
    </row>
    <row r="979" spans="1:5">
      <c r="A979" s="371">
        <v>68</v>
      </c>
      <c r="B979" s="371" t="s">
        <v>100</v>
      </c>
      <c r="C979" s="371">
        <v>2023</v>
      </c>
      <c r="D979" s="371" t="s">
        <v>38</v>
      </c>
      <c r="E979" s="371" t="s">
        <v>243</v>
      </c>
    </row>
    <row r="980" spans="1:5">
      <c r="A980" s="371">
        <v>70</v>
      </c>
      <c r="B980" s="371" t="s">
        <v>101</v>
      </c>
      <c r="C980" s="371">
        <v>2023</v>
      </c>
      <c r="D980" s="371" t="s">
        <v>38</v>
      </c>
      <c r="E980" s="371" t="s">
        <v>243</v>
      </c>
    </row>
    <row r="981" spans="1:5">
      <c r="A981" s="371">
        <v>73</v>
      </c>
      <c r="B981" s="371" t="s">
        <v>102</v>
      </c>
      <c r="C981" s="371">
        <v>2023</v>
      </c>
      <c r="D981" s="371" t="s">
        <v>38</v>
      </c>
      <c r="E981" s="371" t="s">
        <v>243</v>
      </c>
    </row>
    <row r="982" spans="1:5">
      <c r="A982" s="371">
        <v>76</v>
      </c>
      <c r="B982" s="371" t="s">
        <v>103</v>
      </c>
      <c r="C982" s="371">
        <v>2023</v>
      </c>
      <c r="D982" s="371" t="s">
        <v>38</v>
      </c>
      <c r="E982" s="371" t="s">
        <v>244</v>
      </c>
    </row>
    <row r="983" spans="1:5">
      <c r="A983" s="371">
        <v>81</v>
      </c>
      <c r="B983" s="371" t="s">
        <v>104</v>
      </c>
      <c r="C983" s="371">
        <v>2023</v>
      </c>
      <c r="D983" s="371" t="s">
        <v>38</v>
      </c>
      <c r="E983" s="371" t="s">
        <v>244</v>
      </c>
    </row>
    <row r="984" spans="1:5">
      <c r="A984" s="371">
        <v>85</v>
      </c>
      <c r="B984" s="371" t="s">
        <v>105</v>
      </c>
      <c r="C984" s="371">
        <v>2023</v>
      </c>
      <c r="D984" s="371" t="s">
        <v>38</v>
      </c>
      <c r="E984" s="371" t="s">
        <v>243</v>
      </c>
    </row>
    <row r="985" spans="1:5">
      <c r="A985" s="371">
        <v>86</v>
      </c>
      <c r="B985" s="371" t="s">
        <v>106</v>
      </c>
      <c r="C985" s="371">
        <v>2023</v>
      </c>
      <c r="D985" s="371" t="s">
        <v>38</v>
      </c>
      <c r="E985" s="371" t="s">
        <v>244</v>
      </c>
    </row>
    <row r="986" spans="1:5">
      <c r="A986" s="371">
        <v>88</v>
      </c>
      <c r="B986" s="371" t="s">
        <v>107</v>
      </c>
      <c r="C986" s="371">
        <v>2023</v>
      </c>
      <c r="D986" s="371" t="s">
        <v>38</v>
      </c>
      <c r="E986" s="371" t="s">
        <v>244</v>
      </c>
    </row>
    <row r="987" spans="1:5">
      <c r="A987" s="371">
        <v>91</v>
      </c>
      <c r="B987" s="371" t="s">
        <v>108</v>
      </c>
      <c r="C987" s="371">
        <v>2023</v>
      </c>
      <c r="D987" s="371" t="s">
        <v>38</v>
      </c>
      <c r="E987" s="371" t="s">
        <v>244</v>
      </c>
    </row>
    <row r="988" spans="1:5">
      <c r="A988" s="371">
        <v>94</v>
      </c>
      <c r="B988" s="371" t="s">
        <v>109</v>
      </c>
      <c r="C988" s="371">
        <v>2023</v>
      </c>
      <c r="D988" s="371" t="s">
        <v>38</v>
      </c>
      <c r="E988" s="371" t="s">
        <v>244</v>
      </c>
    </row>
    <row r="989" spans="1:5">
      <c r="A989" s="371">
        <v>95</v>
      </c>
      <c r="B989" s="371" t="s">
        <v>110</v>
      </c>
      <c r="C989" s="371">
        <v>2023</v>
      </c>
      <c r="D989" s="371" t="s">
        <v>38</v>
      </c>
      <c r="E989" s="371" t="s">
        <v>244</v>
      </c>
    </row>
    <row r="990" spans="1:5">
      <c r="A990" s="371">
        <v>97</v>
      </c>
      <c r="B990" s="371" t="s">
        <v>111</v>
      </c>
      <c r="C990" s="371">
        <v>2023</v>
      </c>
      <c r="D990" s="371" t="s">
        <v>38</v>
      </c>
      <c r="E990" s="371" t="s">
        <v>243</v>
      </c>
    </row>
    <row r="991" spans="1:5">
      <c r="A991" s="371">
        <v>99</v>
      </c>
      <c r="B991" s="371" t="s">
        <v>112</v>
      </c>
      <c r="C991" s="371">
        <v>2023</v>
      </c>
      <c r="D991" s="371" t="s">
        <v>38</v>
      </c>
      <c r="E991" s="371" t="s">
        <v>244</v>
      </c>
    </row>
    <row r="992" spans="1:5">
      <c r="A992" s="371">
        <v>5</v>
      </c>
      <c r="B992" s="371" t="s">
        <v>79</v>
      </c>
      <c r="C992" s="371">
        <v>2024</v>
      </c>
      <c r="D992" s="371" t="s">
        <v>60</v>
      </c>
      <c r="E992" s="371" t="s">
        <v>244</v>
      </c>
    </row>
    <row r="993" spans="1:5">
      <c r="A993" s="371">
        <v>8</v>
      </c>
      <c r="B993" s="371" t="s">
        <v>81</v>
      </c>
      <c r="C993" s="371">
        <v>2024</v>
      </c>
      <c r="D993" s="371" t="s">
        <v>60</v>
      </c>
      <c r="E993" s="371" t="s">
        <v>244</v>
      </c>
    </row>
    <row r="994" spans="1:5">
      <c r="A994" s="371">
        <v>11</v>
      </c>
      <c r="B994" s="371" t="s">
        <v>82</v>
      </c>
      <c r="C994" s="371">
        <v>2024</v>
      </c>
      <c r="D994" s="371" t="s">
        <v>60</v>
      </c>
      <c r="E994" s="371" t="s">
        <v>244</v>
      </c>
    </row>
    <row r="995" spans="1:5">
      <c r="A995" s="371">
        <v>13</v>
      </c>
      <c r="B995" s="371" t="s">
        <v>83</v>
      </c>
      <c r="C995" s="371">
        <v>2024</v>
      </c>
      <c r="D995" s="371" t="s">
        <v>60</v>
      </c>
      <c r="E995" s="371" t="s">
        <v>244</v>
      </c>
    </row>
    <row r="996" spans="1:5">
      <c r="A996" s="371">
        <v>15</v>
      </c>
      <c r="B996" s="371" t="s">
        <v>84</v>
      </c>
      <c r="C996" s="371">
        <v>2024</v>
      </c>
      <c r="D996" s="371" t="s">
        <v>60</v>
      </c>
      <c r="E996" s="371" t="s">
        <v>244</v>
      </c>
    </row>
    <row r="997" spans="1:5">
      <c r="A997" s="371">
        <v>17</v>
      </c>
      <c r="B997" s="371" t="s">
        <v>85</v>
      </c>
      <c r="C997" s="371">
        <v>2024</v>
      </c>
      <c r="D997" s="371" t="s">
        <v>60</v>
      </c>
      <c r="E997" s="371" t="s">
        <v>244</v>
      </c>
    </row>
    <row r="998" spans="1:5">
      <c r="A998" s="371">
        <v>18</v>
      </c>
      <c r="B998" s="371" t="s">
        <v>86</v>
      </c>
      <c r="C998" s="371">
        <v>2024</v>
      </c>
      <c r="D998" s="371" t="s">
        <v>60</v>
      </c>
      <c r="E998" s="371" t="s">
        <v>244</v>
      </c>
    </row>
    <row r="999" spans="1:5">
      <c r="A999" s="371">
        <v>19</v>
      </c>
      <c r="B999" s="371" t="s">
        <v>87</v>
      </c>
      <c r="C999" s="371">
        <v>2024</v>
      </c>
      <c r="D999" s="371" t="s">
        <v>60</v>
      </c>
      <c r="E999" s="371" t="s">
        <v>244</v>
      </c>
    </row>
    <row r="1000" spans="1:5">
      <c r="A1000" s="371">
        <v>20</v>
      </c>
      <c r="B1000" s="371" t="s">
        <v>88</v>
      </c>
      <c r="C1000" s="371">
        <v>2024</v>
      </c>
      <c r="D1000" s="371" t="s">
        <v>60</v>
      </c>
      <c r="E1000" s="371" t="s">
        <v>244</v>
      </c>
    </row>
    <row r="1001" spans="1:5">
      <c r="A1001" s="371">
        <v>23</v>
      </c>
      <c r="B1001" s="371" t="s">
        <v>89</v>
      </c>
      <c r="C1001" s="371">
        <v>2024</v>
      </c>
      <c r="D1001" s="371" t="s">
        <v>60</v>
      </c>
      <c r="E1001" s="371" t="s">
        <v>243</v>
      </c>
    </row>
    <row r="1002" spans="1:5">
      <c r="A1002" s="371">
        <v>25</v>
      </c>
      <c r="B1002" s="371" t="s">
        <v>90</v>
      </c>
      <c r="C1002" s="371">
        <v>2024</v>
      </c>
      <c r="D1002" s="371" t="s">
        <v>60</v>
      </c>
      <c r="E1002" s="371" t="s">
        <v>244</v>
      </c>
    </row>
    <row r="1003" spans="1:5">
      <c r="A1003" s="371">
        <v>27</v>
      </c>
      <c r="B1003" s="371" t="s">
        <v>91</v>
      </c>
      <c r="C1003" s="371">
        <v>2024</v>
      </c>
      <c r="D1003" s="371" t="s">
        <v>60</v>
      </c>
      <c r="E1003" s="371" t="s">
        <v>244</v>
      </c>
    </row>
    <row r="1004" spans="1:5">
      <c r="A1004" s="371">
        <v>41</v>
      </c>
      <c r="B1004" s="371" t="s">
        <v>92</v>
      </c>
      <c r="C1004" s="371">
        <v>2024</v>
      </c>
      <c r="D1004" s="371" t="s">
        <v>60</v>
      </c>
      <c r="E1004" s="371" t="s">
        <v>244</v>
      </c>
    </row>
    <row r="1005" spans="1:5">
      <c r="A1005" s="371">
        <v>44</v>
      </c>
      <c r="B1005" s="371" t="s">
        <v>93</v>
      </c>
      <c r="C1005" s="371">
        <v>2024</v>
      </c>
      <c r="D1005" s="371" t="s">
        <v>60</v>
      </c>
      <c r="E1005" s="371" t="s">
        <v>244</v>
      </c>
    </row>
    <row r="1006" spans="1:5">
      <c r="A1006" s="371">
        <v>47</v>
      </c>
      <c r="B1006" s="371" t="s">
        <v>94</v>
      </c>
      <c r="C1006" s="371">
        <v>2024</v>
      </c>
      <c r="D1006" s="371" t="s">
        <v>60</v>
      </c>
      <c r="E1006" s="371" t="s">
        <v>244</v>
      </c>
    </row>
    <row r="1007" spans="1:5">
      <c r="A1007" s="371">
        <v>50</v>
      </c>
      <c r="B1007" s="371" t="s">
        <v>95</v>
      </c>
      <c r="C1007" s="371">
        <v>2024</v>
      </c>
      <c r="D1007" s="371" t="s">
        <v>60</v>
      </c>
      <c r="E1007" s="371" t="s">
        <v>244</v>
      </c>
    </row>
    <row r="1008" spans="1:5">
      <c r="A1008" s="371">
        <v>52</v>
      </c>
      <c r="B1008" s="371" t="s">
        <v>96</v>
      </c>
      <c r="C1008" s="371">
        <v>2024</v>
      </c>
      <c r="D1008" s="371" t="s">
        <v>60</v>
      </c>
      <c r="E1008" s="371" t="s">
        <v>244</v>
      </c>
    </row>
    <row r="1009" spans="1:5">
      <c r="A1009" s="371">
        <v>54</v>
      </c>
      <c r="B1009" s="371" t="s">
        <v>97</v>
      </c>
      <c r="C1009" s="371">
        <v>2024</v>
      </c>
      <c r="D1009" s="371" t="s">
        <v>60</v>
      </c>
      <c r="E1009" s="371" t="s">
        <v>244</v>
      </c>
    </row>
    <row r="1010" spans="1:5">
      <c r="A1010" s="371">
        <v>63</v>
      </c>
      <c r="B1010" s="371" t="s">
        <v>98</v>
      </c>
      <c r="C1010" s="371">
        <v>2024</v>
      </c>
      <c r="D1010" s="371" t="s">
        <v>60</v>
      </c>
      <c r="E1010" s="371" t="s">
        <v>244</v>
      </c>
    </row>
    <row r="1011" spans="1:5">
      <c r="A1011" s="371">
        <v>66</v>
      </c>
      <c r="B1011" s="371" t="s">
        <v>99</v>
      </c>
      <c r="C1011" s="371">
        <v>2024</v>
      </c>
      <c r="D1011" s="371" t="s">
        <v>60</v>
      </c>
      <c r="E1011" s="371" t="s">
        <v>244</v>
      </c>
    </row>
    <row r="1012" spans="1:5">
      <c r="A1012" s="371">
        <v>68</v>
      </c>
      <c r="B1012" s="371" t="s">
        <v>100</v>
      </c>
      <c r="C1012" s="371">
        <v>2024</v>
      </c>
      <c r="D1012" s="371" t="s">
        <v>60</v>
      </c>
      <c r="E1012" s="371" t="s">
        <v>244</v>
      </c>
    </row>
    <row r="1013" spans="1:5">
      <c r="A1013" s="371">
        <v>70</v>
      </c>
      <c r="B1013" s="371" t="s">
        <v>101</v>
      </c>
      <c r="C1013" s="371">
        <v>2024</v>
      </c>
      <c r="D1013" s="371" t="s">
        <v>60</v>
      </c>
      <c r="E1013" s="371" t="s">
        <v>244</v>
      </c>
    </row>
    <row r="1014" spans="1:5">
      <c r="A1014" s="371">
        <v>73</v>
      </c>
      <c r="B1014" s="371" t="s">
        <v>102</v>
      </c>
      <c r="C1014" s="371">
        <v>2024</v>
      </c>
      <c r="D1014" s="371" t="s">
        <v>60</v>
      </c>
      <c r="E1014" s="371" t="s">
        <v>244</v>
      </c>
    </row>
    <row r="1015" spans="1:5">
      <c r="A1015" s="371">
        <v>76</v>
      </c>
      <c r="B1015" s="371" t="s">
        <v>103</v>
      </c>
      <c r="C1015" s="371">
        <v>2024</v>
      </c>
      <c r="D1015" s="371" t="s">
        <v>60</v>
      </c>
      <c r="E1015" s="371" t="s">
        <v>244</v>
      </c>
    </row>
    <row r="1016" spans="1:5">
      <c r="A1016" s="371">
        <v>81</v>
      </c>
      <c r="B1016" s="371" t="s">
        <v>104</v>
      </c>
      <c r="C1016" s="371">
        <v>2024</v>
      </c>
      <c r="D1016" s="371" t="s">
        <v>60</v>
      </c>
      <c r="E1016" s="371" t="s">
        <v>244</v>
      </c>
    </row>
    <row r="1017" spans="1:5">
      <c r="A1017" s="371">
        <v>85</v>
      </c>
      <c r="B1017" s="371" t="s">
        <v>105</v>
      </c>
      <c r="C1017" s="371">
        <v>2024</v>
      </c>
      <c r="D1017" s="371" t="s">
        <v>60</v>
      </c>
      <c r="E1017" s="371" t="s">
        <v>244</v>
      </c>
    </row>
    <row r="1018" spans="1:5">
      <c r="A1018" s="371">
        <v>86</v>
      </c>
      <c r="B1018" s="371" t="s">
        <v>106</v>
      </c>
      <c r="C1018" s="371">
        <v>2024</v>
      </c>
      <c r="D1018" s="371" t="s">
        <v>60</v>
      </c>
      <c r="E1018" s="371" t="s">
        <v>244</v>
      </c>
    </row>
    <row r="1019" spans="1:5">
      <c r="A1019" s="371">
        <v>88</v>
      </c>
      <c r="B1019" s="371" t="s">
        <v>107</v>
      </c>
      <c r="C1019" s="371">
        <v>2024</v>
      </c>
      <c r="D1019" s="371" t="s">
        <v>60</v>
      </c>
      <c r="E1019" s="371" t="s">
        <v>244</v>
      </c>
    </row>
    <row r="1020" spans="1:5">
      <c r="A1020" s="371">
        <v>91</v>
      </c>
      <c r="B1020" s="371" t="s">
        <v>108</v>
      </c>
      <c r="C1020" s="371">
        <v>2024</v>
      </c>
      <c r="D1020" s="371" t="s">
        <v>60</v>
      </c>
      <c r="E1020" s="371" t="s">
        <v>244</v>
      </c>
    </row>
    <row r="1021" spans="1:5">
      <c r="A1021" s="371">
        <v>94</v>
      </c>
      <c r="B1021" s="371" t="s">
        <v>109</v>
      </c>
      <c r="C1021" s="371">
        <v>2024</v>
      </c>
      <c r="D1021" s="371" t="s">
        <v>60</v>
      </c>
      <c r="E1021" s="371" t="s">
        <v>243</v>
      </c>
    </row>
    <row r="1022" spans="1:5">
      <c r="A1022" s="371">
        <v>95</v>
      </c>
      <c r="B1022" s="371" t="s">
        <v>110</v>
      </c>
      <c r="C1022" s="371">
        <v>2024</v>
      </c>
      <c r="D1022" s="371" t="s">
        <v>60</v>
      </c>
      <c r="E1022" s="371" t="s">
        <v>244</v>
      </c>
    </row>
    <row r="1023" spans="1:5">
      <c r="A1023" s="371">
        <v>97</v>
      </c>
      <c r="B1023" s="371" t="s">
        <v>111</v>
      </c>
      <c r="C1023" s="371">
        <v>2024</v>
      </c>
      <c r="D1023" s="371" t="s">
        <v>60</v>
      </c>
      <c r="E1023" s="371" t="s">
        <v>244</v>
      </c>
    </row>
    <row r="1024" spans="1:5">
      <c r="A1024" s="371">
        <v>99</v>
      </c>
      <c r="B1024" s="371" t="s">
        <v>112</v>
      </c>
      <c r="C1024" s="371">
        <v>2024</v>
      </c>
      <c r="D1024" s="371" t="s">
        <v>60</v>
      </c>
      <c r="E1024" s="371" t="s">
        <v>244</v>
      </c>
    </row>
    <row r="1025" spans="1:5">
      <c r="A1025" s="371">
        <v>5</v>
      </c>
      <c r="B1025" s="371" t="s">
        <v>79</v>
      </c>
      <c r="C1025" s="371">
        <v>2023</v>
      </c>
      <c r="D1025" s="371" t="s">
        <v>60</v>
      </c>
      <c r="E1025" s="371" t="s">
        <v>244</v>
      </c>
    </row>
    <row r="1026" spans="1:5">
      <c r="A1026" s="371">
        <v>8</v>
      </c>
      <c r="B1026" s="371" t="s">
        <v>81</v>
      </c>
      <c r="C1026" s="371">
        <v>2023</v>
      </c>
      <c r="D1026" s="371" t="s">
        <v>60</v>
      </c>
      <c r="E1026" s="371" t="s">
        <v>244</v>
      </c>
    </row>
    <row r="1027" spans="1:5">
      <c r="A1027" s="371">
        <v>11</v>
      </c>
      <c r="B1027" s="371" t="s">
        <v>82</v>
      </c>
      <c r="C1027" s="371">
        <v>2023</v>
      </c>
      <c r="D1027" s="371" t="s">
        <v>60</v>
      </c>
      <c r="E1027" s="371" t="s">
        <v>244</v>
      </c>
    </row>
    <row r="1028" spans="1:5">
      <c r="A1028" s="371">
        <v>13</v>
      </c>
      <c r="B1028" s="371" t="s">
        <v>83</v>
      </c>
      <c r="C1028" s="371">
        <v>2023</v>
      </c>
      <c r="D1028" s="371" t="s">
        <v>60</v>
      </c>
      <c r="E1028" s="371" t="s">
        <v>244</v>
      </c>
    </row>
    <row r="1029" spans="1:5">
      <c r="A1029" s="371">
        <v>15</v>
      </c>
      <c r="B1029" s="371" t="s">
        <v>84</v>
      </c>
      <c r="C1029" s="371">
        <v>2023</v>
      </c>
      <c r="D1029" s="371" t="s">
        <v>60</v>
      </c>
      <c r="E1029" s="371" t="s">
        <v>244</v>
      </c>
    </row>
    <row r="1030" spans="1:5">
      <c r="A1030" s="371">
        <v>17</v>
      </c>
      <c r="B1030" s="371" t="s">
        <v>85</v>
      </c>
      <c r="C1030" s="371">
        <v>2023</v>
      </c>
      <c r="D1030" s="371" t="s">
        <v>60</v>
      </c>
      <c r="E1030" s="371" t="s">
        <v>244</v>
      </c>
    </row>
    <row r="1031" spans="1:5">
      <c r="A1031" s="371">
        <v>18</v>
      </c>
      <c r="B1031" s="371" t="s">
        <v>86</v>
      </c>
      <c r="C1031" s="371">
        <v>2023</v>
      </c>
      <c r="D1031" s="371" t="s">
        <v>60</v>
      </c>
      <c r="E1031" s="371" t="s">
        <v>244</v>
      </c>
    </row>
    <row r="1032" spans="1:5">
      <c r="A1032" s="371">
        <v>19</v>
      </c>
      <c r="B1032" s="371" t="s">
        <v>87</v>
      </c>
      <c r="C1032" s="371">
        <v>2023</v>
      </c>
      <c r="D1032" s="371" t="s">
        <v>60</v>
      </c>
      <c r="E1032" s="371" t="s">
        <v>244</v>
      </c>
    </row>
    <row r="1033" spans="1:5">
      <c r="A1033" s="371">
        <v>20</v>
      </c>
      <c r="B1033" s="371" t="s">
        <v>88</v>
      </c>
      <c r="C1033" s="371">
        <v>2023</v>
      </c>
      <c r="D1033" s="371" t="s">
        <v>60</v>
      </c>
      <c r="E1033" s="371" t="s">
        <v>244</v>
      </c>
    </row>
    <row r="1034" spans="1:5">
      <c r="A1034" s="371">
        <v>23</v>
      </c>
      <c r="B1034" s="371" t="s">
        <v>89</v>
      </c>
      <c r="C1034" s="371">
        <v>2023</v>
      </c>
      <c r="D1034" s="371" t="s">
        <v>60</v>
      </c>
      <c r="E1034" s="371" t="s">
        <v>244</v>
      </c>
    </row>
    <row r="1035" spans="1:5">
      <c r="A1035" s="371">
        <v>25</v>
      </c>
      <c r="B1035" s="371" t="s">
        <v>90</v>
      </c>
      <c r="C1035" s="371">
        <v>2023</v>
      </c>
      <c r="D1035" s="371" t="s">
        <v>60</v>
      </c>
      <c r="E1035" s="371" t="s">
        <v>244</v>
      </c>
    </row>
    <row r="1036" spans="1:5">
      <c r="A1036" s="371">
        <v>27</v>
      </c>
      <c r="B1036" s="371" t="s">
        <v>91</v>
      </c>
      <c r="C1036" s="371">
        <v>2023</v>
      </c>
      <c r="D1036" s="371" t="s">
        <v>60</v>
      </c>
      <c r="E1036" s="371" t="s">
        <v>244</v>
      </c>
    </row>
    <row r="1037" spans="1:5">
      <c r="A1037" s="371">
        <v>41</v>
      </c>
      <c r="B1037" s="371" t="s">
        <v>92</v>
      </c>
      <c r="C1037" s="371">
        <v>2023</v>
      </c>
      <c r="D1037" s="371" t="s">
        <v>60</v>
      </c>
      <c r="E1037" s="371" t="s">
        <v>244</v>
      </c>
    </row>
    <row r="1038" spans="1:5">
      <c r="A1038" s="371">
        <v>44</v>
      </c>
      <c r="B1038" s="371" t="s">
        <v>93</v>
      </c>
      <c r="C1038" s="371">
        <v>2023</v>
      </c>
      <c r="D1038" s="371" t="s">
        <v>60</v>
      </c>
      <c r="E1038" s="371" t="s">
        <v>244</v>
      </c>
    </row>
    <row r="1039" spans="1:5">
      <c r="A1039" s="371">
        <v>47</v>
      </c>
      <c r="B1039" s="371" t="s">
        <v>94</v>
      </c>
      <c r="C1039" s="371">
        <v>2023</v>
      </c>
      <c r="D1039" s="371" t="s">
        <v>60</v>
      </c>
      <c r="E1039" s="371" t="s">
        <v>244</v>
      </c>
    </row>
    <row r="1040" spans="1:5">
      <c r="A1040" s="371">
        <v>50</v>
      </c>
      <c r="B1040" s="371" t="s">
        <v>95</v>
      </c>
      <c r="C1040" s="371">
        <v>2023</v>
      </c>
      <c r="D1040" s="371" t="s">
        <v>60</v>
      </c>
      <c r="E1040" s="371" t="s">
        <v>244</v>
      </c>
    </row>
    <row r="1041" spans="1:5">
      <c r="A1041" s="371">
        <v>52</v>
      </c>
      <c r="B1041" s="371" t="s">
        <v>96</v>
      </c>
      <c r="C1041" s="371">
        <v>2023</v>
      </c>
      <c r="D1041" s="371" t="s">
        <v>60</v>
      </c>
      <c r="E1041" s="371" t="s">
        <v>244</v>
      </c>
    </row>
    <row r="1042" spans="1:5">
      <c r="A1042" s="371">
        <v>54</v>
      </c>
      <c r="B1042" s="371" t="s">
        <v>97</v>
      </c>
      <c r="C1042" s="371">
        <v>2023</v>
      </c>
      <c r="D1042" s="371" t="s">
        <v>60</v>
      </c>
      <c r="E1042" s="371" t="s">
        <v>244</v>
      </c>
    </row>
    <row r="1043" spans="1:5">
      <c r="A1043" s="371">
        <v>63</v>
      </c>
      <c r="B1043" s="371" t="s">
        <v>98</v>
      </c>
      <c r="C1043" s="371">
        <v>2023</v>
      </c>
      <c r="D1043" s="371" t="s">
        <v>60</v>
      </c>
      <c r="E1043" s="371" t="s">
        <v>244</v>
      </c>
    </row>
    <row r="1044" spans="1:5">
      <c r="A1044" s="371">
        <v>66</v>
      </c>
      <c r="B1044" s="371" t="s">
        <v>99</v>
      </c>
      <c r="C1044" s="371">
        <v>2023</v>
      </c>
      <c r="D1044" s="371" t="s">
        <v>60</v>
      </c>
      <c r="E1044" s="371" t="s">
        <v>244</v>
      </c>
    </row>
    <row r="1045" spans="1:5">
      <c r="A1045" s="371">
        <v>68</v>
      </c>
      <c r="B1045" s="371" t="s">
        <v>100</v>
      </c>
      <c r="C1045" s="371">
        <v>2023</v>
      </c>
      <c r="D1045" s="371" t="s">
        <v>60</v>
      </c>
      <c r="E1045" s="371" t="s">
        <v>244</v>
      </c>
    </row>
    <row r="1046" spans="1:5">
      <c r="A1046" s="371">
        <v>70</v>
      </c>
      <c r="B1046" s="371" t="s">
        <v>101</v>
      </c>
      <c r="C1046" s="371">
        <v>2023</v>
      </c>
      <c r="D1046" s="371" t="s">
        <v>60</v>
      </c>
      <c r="E1046" s="371" t="s">
        <v>244</v>
      </c>
    </row>
    <row r="1047" spans="1:5">
      <c r="A1047" s="371">
        <v>73</v>
      </c>
      <c r="B1047" s="371" t="s">
        <v>102</v>
      </c>
      <c r="C1047" s="371">
        <v>2023</v>
      </c>
      <c r="D1047" s="371" t="s">
        <v>60</v>
      </c>
      <c r="E1047" s="371" t="s">
        <v>244</v>
      </c>
    </row>
    <row r="1048" spans="1:5">
      <c r="A1048" s="371">
        <v>76</v>
      </c>
      <c r="B1048" s="371" t="s">
        <v>103</v>
      </c>
      <c r="C1048" s="371">
        <v>2023</v>
      </c>
      <c r="D1048" s="371" t="s">
        <v>60</v>
      </c>
      <c r="E1048" s="371" t="s">
        <v>244</v>
      </c>
    </row>
    <row r="1049" spans="1:5">
      <c r="A1049" s="371">
        <v>81</v>
      </c>
      <c r="B1049" s="371" t="s">
        <v>104</v>
      </c>
      <c r="C1049" s="371">
        <v>2023</v>
      </c>
      <c r="D1049" s="371" t="s">
        <v>60</v>
      </c>
      <c r="E1049" s="371" t="s">
        <v>244</v>
      </c>
    </row>
    <row r="1050" spans="1:5">
      <c r="A1050" s="371">
        <v>85</v>
      </c>
      <c r="B1050" s="371" t="s">
        <v>105</v>
      </c>
      <c r="C1050" s="371">
        <v>2023</v>
      </c>
      <c r="D1050" s="371" t="s">
        <v>60</v>
      </c>
      <c r="E1050" s="371" t="s">
        <v>244</v>
      </c>
    </row>
    <row r="1051" spans="1:5">
      <c r="A1051" s="371">
        <v>86</v>
      </c>
      <c r="B1051" s="371" t="s">
        <v>106</v>
      </c>
      <c r="C1051" s="371">
        <v>2023</v>
      </c>
      <c r="D1051" s="371" t="s">
        <v>60</v>
      </c>
      <c r="E1051" s="371" t="s">
        <v>244</v>
      </c>
    </row>
    <row r="1052" spans="1:5">
      <c r="A1052" s="371">
        <v>88</v>
      </c>
      <c r="B1052" s="371" t="s">
        <v>107</v>
      </c>
      <c r="C1052" s="371">
        <v>2023</v>
      </c>
      <c r="D1052" s="371" t="s">
        <v>60</v>
      </c>
      <c r="E1052" s="371" t="s">
        <v>244</v>
      </c>
    </row>
    <row r="1053" spans="1:5">
      <c r="A1053" s="371">
        <v>91</v>
      </c>
      <c r="B1053" s="371" t="s">
        <v>108</v>
      </c>
      <c r="C1053" s="371">
        <v>2023</v>
      </c>
      <c r="D1053" s="371" t="s">
        <v>60</v>
      </c>
      <c r="E1053" s="371" t="s">
        <v>243</v>
      </c>
    </row>
    <row r="1054" spans="1:5">
      <c r="A1054" s="371">
        <v>94</v>
      </c>
      <c r="B1054" s="371" t="s">
        <v>109</v>
      </c>
      <c r="C1054" s="371">
        <v>2023</v>
      </c>
      <c r="D1054" s="371" t="s">
        <v>60</v>
      </c>
      <c r="E1054" s="371" t="s">
        <v>244</v>
      </c>
    </row>
    <row r="1055" spans="1:5">
      <c r="A1055" s="371">
        <v>95</v>
      </c>
      <c r="B1055" s="371" t="s">
        <v>110</v>
      </c>
      <c r="C1055" s="371">
        <v>2023</v>
      </c>
      <c r="D1055" s="371" t="s">
        <v>60</v>
      </c>
      <c r="E1055" s="371" t="s">
        <v>244</v>
      </c>
    </row>
    <row r="1056" spans="1:5">
      <c r="A1056" s="371">
        <v>97</v>
      </c>
      <c r="B1056" s="371" t="s">
        <v>111</v>
      </c>
      <c r="C1056" s="371">
        <v>2023</v>
      </c>
      <c r="D1056" s="371" t="s">
        <v>60</v>
      </c>
      <c r="E1056" s="371" t="s">
        <v>243</v>
      </c>
    </row>
    <row r="1057" spans="1:5">
      <c r="A1057" s="371">
        <v>99</v>
      </c>
      <c r="B1057" s="371" t="s">
        <v>112</v>
      </c>
      <c r="C1057" s="371">
        <v>2023</v>
      </c>
      <c r="D1057" s="371" t="s">
        <v>60</v>
      </c>
      <c r="E1057" s="371" t="s">
        <v>244</v>
      </c>
    </row>
    <row r="1058" spans="1:5">
      <c r="A1058" s="371">
        <v>5</v>
      </c>
      <c r="B1058" s="371" t="s">
        <v>79</v>
      </c>
      <c r="C1058" s="371">
        <v>2024</v>
      </c>
      <c r="D1058" s="371" t="s">
        <v>61</v>
      </c>
      <c r="E1058" s="371" t="s">
        <v>244</v>
      </c>
    </row>
    <row r="1059" spans="1:5">
      <c r="A1059" s="371">
        <v>8</v>
      </c>
      <c r="B1059" s="371" t="s">
        <v>81</v>
      </c>
      <c r="C1059" s="371">
        <v>2024</v>
      </c>
      <c r="D1059" s="371" t="s">
        <v>61</v>
      </c>
      <c r="E1059" s="371" t="s">
        <v>243</v>
      </c>
    </row>
    <row r="1060" spans="1:5">
      <c r="A1060" s="371">
        <v>11</v>
      </c>
      <c r="B1060" s="371" t="s">
        <v>82</v>
      </c>
      <c r="C1060" s="371">
        <v>2024</v>
      </c>
      <c r="D1060" s="371" t="s">
        <v>61</v>
      </c>
      <c r="E1060" s="371" t="s">
        <v>244</v>
      </c>
    </row>
    <row r="1061" spans="1:5">
      <c r="A1061" s="371">
        <v>13</v>
      </c>
      <c r="B1061" s="371" t="s">
        <v>83</v>
      </c>
      <c r="C1061" s="371">
        <v>2024</v>
      </c>
      <c r="D1061" s="371" t="s">
        <v>61</v>
      </c>
      <c r="E1061" s="371" t="s">
        <v>243</v>
      </c>
    </row>
    <row r="1062" spans="1:5">
      <c r="A1062" s="371">
        <v>15</v>
      </c>
      <c r="B1062" s="371" t="s">
        <v>84</v>
      </c>
      <c r="C1062" s="371">
        <v>2024</v>
      </c>
      <c r="D1062" s="371" t="s">
        <v>61</v>
      </c>
      <c r="E1062" s="371" t="s">
        <v>244</v>
      </c>
    </row>
    <row r="1063" spans="1:5">
      <c r="A1063" s="371">
        <v>17</v>
      </c>
      <c r="B1063" s="371" t="s">
        <v>85</v>
      </c>
      <c r="C1063" s="371">
        <v>2024</v>
      </c>
      <c r="D1063" s="371" t="s">
        <v>61</v>
      </c>
      <c r="E1063" s="371" t="s">
        <v>244</v>
      </c>
    </row>
    <row r="1064" spans="1:5">
      <c r="A1064" s="371">
        <v>18</v>
      </c>
      <c r="B1064" s="371" t="s">
        <v>86</v>
      </c>
      <c r="C1064" s="371">
        <v>2024</v>
      </c>
      <c r="D1064" s="371" t="s">
        <v>61</v>
      </c>
      <c r="E1064" s="371" t="s">
        <v>243</v>
      </c>
    </row>
    <row r="1065" spans="1:5">
      <c r="A1065" s="371">
        <v>19</v>
      </c>
      <c r="B1065" s="371" t="s">
        <v>87</v>
      </c>
      <c r="C1065" s="371">
        <v>2024</v>
      </c>
      <c r="D1065" s="371" t="s">
        <v>61</v>
      </c>
      <c r="E1065" s="371" t="s">
        <v>244</v>
      </c>
    </row>
    <row r="1066" spans="1:5">
      <c r="A1066" s="371">
        <v>20</v>
      </c>
      <c r="B1066" s="371" t="s">
        <v>88</v>
      </c>
      <c r="C1066" s="371">
        <v>2024</v>
      </c>
      <c r="D1066" s="371" t="s">
        <v>61</v>
      </c>
      <c r="E1066" s="371" t="s">
        <v>243</v>
      </c>
    </row>
    <row r="1067" spans="1:5">
      <c r="A1067" s="371">
        <v>23</v>
      </c>
      <c r="B1067" s="371" t="s">
        <v>89</v>
      </c>
      <c r="C1067" s="371">
        <v>2024</v>
      </c>
      <c r="D1067" s="371" t="s">
        <v>61</v>
      </c>
      <c r="E1067" s="371" t="s">
        <v>243</v>
      </c>
    </row>
    <row r="1068" spans="1:5">
      <c r="A1068" s="371">
        <v>25</v>
      </c>
      <c r="B1068" s="371" t="s">
        <v>90</v>
      </c>
      <c r="C1068" s="371">
        <v>2024</v>
      </c>
      <c r="D1068" s="371" t="s">
        <v>61</v>
      </c>
      <c r="E1068" s="371" t="s">
        <v>243</v>
      </c>
    </row>
    <row r="1069" spans="1:5">
      <c r="A1069" s="371">
        <v>27</v>
      </c>
      <c r="B1069" s="371" t="s">
        <v>91</v>
      </c>
      <c r="C1069" s="371">
        <v>2024</v>
      </c>
      <c r="D1069" s="371" t="s">
        <v>61</v>
      </c>
      <c r="E1069" s="371" t="s">
        <v>243</v>
      </c>
    </row>
    <row r="1070" spans="1:5">
      <c r="A1070" s="371">
        <v>41</v>
      </c>
      <c r="B1070" s="371" t="s">
        <v>92</v>
      </c>
      <c r="C1070" s="371">
        <v>2024</v>
      </c>
      <c r="D1070" s="371" t="s">
        <v>61</v>
      </c>
      <c r="E1070" s="371" t="s">
        <v>244</v>
      </c>
    </row>
    <row r="1071" spans="1:5">
      <c r="A1071" s="371">
        <v>44</v>
      </c>
      <c r="B1071" s="371" t="s">
        <v>93</v>
      </c>
      <c r="C1071" s="371">
        <v>2024</v>
      </c>
      <c r="D1071" s="371" t="s">
        <v>61</v>
      </c>
      <c r="E1071" s="371" t="s">
        <v>243</v>
      </c>
    </row>
    <row r="1072" spans="1:5">
      <c r="A1072" s="371">
        <v>47</v>
      </c>
      <c r="B1072" s="371" t="s">
        <v>94</v>
      </c>
      <c r="C1072" s="371">
        <v>2024</v>
      </c>
      <c r="D1072" s="371" t="s">
        <v>61</v>
      </c>
      <c r="E1072" s="371" t="s">
        <v>244</v>
      </c>
    </row>
    <row r="1073" spans="1:5">
      <c r="A1073" s="371">
        <v>50</v>
      </c>
      <c r="B1073" s="371" t="s">
        <v>95</v>
      </c>
      <c r="C1073" s="371">
        <v>2024</v>
      </c>
      <c r="D1073" s="371" t="s">
        <v>61</v>
      </c>
      <c r="E1073" s="371" t="s">
        <v>244</v>
      </c>
    </row>
    <row r="1074" spans="1:5">
      <c r="A1074" s="371">
        <v>52</v>
      </c>
      <c r="B1074" s="371" t="s">
        <v>96</v>
      </c>
      <c r="C1074" s="371">
        <v>2024</v>
      </c>
      <c r="D1074" s="371" t="s">
        <v>61</v>
      </c>
      <c r="E1074" s="371" t="s">
        <v>244</v>
      </c>
    </row>
    <row r="1075" spans="1:5">
      <c r="A1075" s="371">
        <v>54</v>
      </c>
      <c r="B1075" s="371" t="s">
        <v>97</v>
      </c>
      <c r="C1075" s="371">
        <v>2024</v>
      </c>
      <c r="D1075" s="371" t="s">
        <v>61</v>
      </c>
      <c r="E1075" s="371" t="s">
        <v>243</v>
      </c>
    </row>
    <row r="1076" spans="1:5">
      <c r="A1076" s="371">
        <v>63</v>
      </c>
      <c r="B1076" s="371" t="s">
        <v>98</v>
      </c>
      <c r="C1076" s="371">
        <v>2024</v>
      </c>
      <c r="D1076" s="371" t="s">
        <v>61</v>
      </c>
      <c r="E1076" s="371" t="s">
        <v>244</v>
      </c>
    </row>
    <row r="1077" spans="1:5">
      <c r="A1077" s="371">
        <v>66</v>
      </c>
      <c r="B1077" s="371" t="s">
        <v>99</v>
      </c>
      <c r="C1077" s="371">
        <v>2024</v>
      </c>
      <c r="D1077" s="371" t="s">
        <v>61</v>
      </c>
      <c r="E1077" s="371" t="s">
        <v>244</v>
      </c>
    </row>
    <row r="1078" spans="1:5">
      <c r="A1078" s="371">
        <v>68</v>
      </c>
      <c r="B1078" s="371" t="s">
        <v>100</v>
      </c>
      <c r="C1078" s="371">
        <v>2024</v>
      </c>
      <c r="D1078" s="371" t="s">
        <v>61</v>
      </c>
      <c r="E1078" s="371" t="s">
        <v>244</v>
      </c>
    </row>
    <row r="1079" spans="1:5">
      <c r="A1079" s="371">
        <v>70</v>
      </c>
      <c r="B1079" s="371" t="s">
        <v>101</v>
      </c>
      <c r="C1079" s="371">
        <v>2024</v>
      </c>
      <c r="D1079" s="371" t="s">
        <v>61</v>
      </c>
      <c r="E1079" s="371" t="s">
        <v>243</v>
      </c>
    </row>
    <row r="1080" spans="1:5">
      <c r="A1080" s="371">
        <v>73</v>
      </c>
      <c r="B1080" s="371" t="s">
        <v>102</v>
      </c>
      <c r="C1080" s="371">
        <v>2024</v>
      </c>
      <c r="D1080" s="371" t="s">
        <v>61</v>
      </c>
      <c r="E1080" s="371" t="s">
        <v>244</v>
      </c>
    </row>
    <row r="1081" spans="1:5">
      <c r="A1081" s="371">
        <v>76</v>
      </c>
      <c r="B1081" s="371" t="s">
        <v>103</v>
      </c>
      <c r="C1081" s="371">
        <v>2024</v>
      </c>
      <c r="D1081" s="371" t="s">
        <v>61</v>
      </c>
      <c r="E1081" s="371" t="s">
        <v>244</v>
      </c>
    </row>
    <row r="1082" spans="1:5">
      <c r="A1082" s="371">
        <v>81</v>
      </c>
      <c r="B1082" s="371" t="s">
        <v>104</v>
      </c>
      <c r="C1082" s="371">
        <v>2024</v>
      </c>
      <c r="D1082" s="371" t="s">
        <v>61</v>
      </c>
      <c r="E1082" s="371" t="s">
        <v>243</v>
      </c>
    </row>
    <row r="1083" spans="1:5">
      <c r="A1083" s="371">
        <v>85</v>
      </c>
      <c r="B1083" s="371" t="s">
        <v>105</v>
      </c>
      <c r="C1083" s="371">
        <v>2024</v>
      </c>
      <c r="D1083" s="371" t="s">
        <v>61</v>
      </c>
      <c r="E1083" s="371" t="s">
        <v>243</v>
      </c>
    </row>
    <row r="1084" spans="1:5">
      <c r="A1084" s="371">
        <v>86</v>
      </c>
      <c r="B1084" s="371" t="s">
        <v>106</v>
      </c>
      <c r="C1084" s="371">
        <v>2024</v>
      </c>
      <c r="D1084" s="371" t="s">
        <v>61</v>
      </c>
      <c r="E1084" s="371" t="s">
        <v>244</v>
      </c>
    </row>
    <row r="1085" spans="1:5">
      <c r="A1085" s="371">
        <v>88</v>
      </c>
      <c r="B1085" s="371" t="s">
        <v>107</v>
      </c>
      <c r="C1085" s="371">
        <v>2024</v>
      </c>
      <c r="D1085" s="371" t="s">
        <v>61</v>
      </c>
      <c r="E1085" s="371" t="s">
        <v>243</v>
      </c>
    </row>
    <row r="1086" spans="1:5">
      <c r="A1086" s="371">
        <v>91</v>
      </c>
      <c r="B1086" s="371" t="s">
        <v>108</v>
      </c>
      <c r="C1086" s="371">
        <v>2024</v>
      </c>
      <c r="D1086" s="371" t="s">
        <v>61</v>
      </c>
      <c r="E1086" s="371" t="s">
        <v>243</v>
      </c>
    </row>
    <row r="1087" spans="1:5">
      <c r="A1087" s="371">
        <v>94</v>
      </c>
      <c r="B1087" s="371" t="s">
        <v>109</v>
      </c>
      <c r="C1087" s="371">
        <v>2024</v>
      </c>
      <c r="D1087" s="371" t="s">
        <v>61</v>
      </c>
      <c r="E1087" s="371" t="s">
        <v>244</v>
      </c>
    </row>
    <row r="1088" spans="1:5">
      <c r="A1088" s="371">
        <v>95</v>
      </c>
      <c r="B1088" s="371" t="s">
        <v>110</v>
      </c>
      <c r="C1088" s="371">
        <v>2024</v>
      </c>
      <c r="D1088" s="371" t="s">
        <v>61</v>
      </c>
      <c r="E1088" s="371" t="s">
        <v>243</v>
      </c>
    </row>
    <row r="1089" spans="1:5">
      <c r="A1089" s="371">
        <v>97</v>
      </c>
      <c r="B1089" s="371" t="s">
        <v>111</v>
      </c>
      <c r="C1089" s="371">
        <v>2024</v>
      </c>
      <c r="D1089" s="371" t="s">
        <v>61</v>
      </c>
      <c r="E1089" s="371" t="s">
        <v>243</v>
      </c>
    </row>
    <row r="1090" spans="1:5">
      <c r="A1090" s="371">
        <v>99</v>
      </c>
      <c r="B1090" s="371" t="s">
        <v>112</v>
      </c>
      <c r="C1090" s="371">
        <v>2024</v>
      </c>
      <c r="D1090" s="371" t="s">
        <v>61</v>
      </c>
      <c r="E1090" s="371" t="s">
        <v>244</v>
      </c>
    </row>
    <row r="1091" spans="1:5">
      <c r="A1091" s="371">
        <v>5</v>
      </c>
      <c r="B1091" s="371" t="s">
        <v>79</v>
      </c>
      <c r="C1091" s="371">
        <v>2023</v>
      </c>
      <c r="D1091" s="371" t="s">
        <v>61</v>
      </c>
      <c r="E1091" s="371" t="s">
        <v>244</v>
      </c>
    </row>
    <row r="1092" spans="1:5">
      <c r="A1092" s="371">
        <v>8</v>
      </c>
      <c r="B1092" s="371" t="s">
        <v>81</v>
      </c>
      <c r="C1092" s="371">
        <v>2023</v>
      </c>
      <c r="D1092" s="371" t="s">
        <v>61</v>
      </c>
      <c r="E1092" s="371" t="s">
        <v>243</v>
      </c>
    </row>
    <row r="1093" spans="1:5">
      <c r="A1093" s="371">
        <v>11</v>
      </c>
      <c r="B1093" s="371" t="s">
        <v>82</v>
      </c>
      <c r="C1093" s="371">
        <v>2023</v>
      </c>
      <c r="D1093" s="371" t="s">
        <v>61</v>
      </c>
      <c r="E1093" s="371" t="s">
        <v>244</v>
      </c>
    </row>
    <row r="1094" spans="1:5">
      <c r="A1094" s="371">
        <v>13</v>
      </c>
      <c r="B1094" s="371" t="s">
        <v>83</v>
      </c>
      <c r="C1094" s="371">
        <v>2023</v>
      </c>
      <c r="D1094" s="371" t="s">
        <v>61</v>
      </c>
      <c r="E1094" s="371" t="s">
        <v>244</v>
      </c>
    </row>
    <row r="1095" spans="1:5">
      <c r="A1095" s="371">
        <v>15</v>
      </c>
      <c r="B1095" s="371" t="s">
        <v>84</v>
      </c>
      <c r="C1095" s="371">
        <v>2023</v>
      </c>
      <c r="D1095" s="371" t="s">
        <v>61</v>
      </c>
      <c r="E1095" s="371" t="s">
        <v>243</v>
      </c>
    </row>
    <row r="1096" spans="1:5">
      <c r="A1096" s="371">
        <v>17</v>
      </c>
      <c r="B1096" s="371" t="s">
        <v>85</v>
      </c>
      <c r="C1096" s="371">
        <v>2023</v>
      </c>
      <c r="D1096" s="371" t="s">
        <v>61</v>
      </c>
      <c r="E1096" s="371" t="s">
        <v>244</v>
      </c>
    </row>
    <row r="1097" spans="1:5">
      <c r="A1097" s="371">
        <v>18</v>
      </c>
      <c r="B1097" s="371" t="s">
        <v>86</v>
      </c>
      <c r="C1097" s="371">
        <v>2023</v>
      </c>
      <c r="D1097" s="371" t="s">
        <v>61</v>
      </c>
      <c r="E1097" s="371" t="s">
        <v>243</v>
      </c>
    </row>
    <row r="1098" spans="1:5">
      <c r="A1098" s="371">
        <v>19</v>
      </c>
      <c r="B1098" s="371" t="s">
        <v>87</v>
      </c>
      <c r="C1098" s="371">
        <v>2023</v>
      </c>
      <c r="D1098" s="371" t="s">
        <v>61</v>
      </c>
      <c r="E1098" s="371" t="s">
        <v>244</v>
      </c>
    </row>
    <row r="1099" spans="1:5">
      <c r="A1099" s="371">
        <v>20</v>
      </c>
      <c r="B1099" s="371" t="s">
        <v>88</v>
      </c>
      <c r="C1099" s="371">
        <v>2023</v>
      </c>
      <c r="D1099" s="371" t="s">
        <v>61</v>
      </c>
      <c r="E1099" s="371" t="s">
        <v>243</v>
      </c>
    </row>
    <row r="1100" spans="1:5">
      <c r="A1100" s="371">
        <v>23</v>
      </c>
      <c r="B1100" s="371" t="s">
        <v>89</v>
      </c>
      <c r="C1100" s="371">
        <v>2023</v>
      </c>
      <c r="D1100" s="371" t="s">
        <v>61</v>
      </c>
      <c r="E1100" s="371" t="s">
        <v>243</v>
      </c>
    </row>
    <row r="1101" spans="1:5">
      <c r="A1101" s="371">
        <v>25</v>
      </c>
      <c r="B1101" s="371" t="s">
        <v>90</v>
      </c>
      <c r="C1101" s="371">
        <v>2023</v>
      </c>
      <c r="D1101" s="371" t="s">
        <v>61</v>
      </c>
      <c r="E1101" s="371" t="s">
        <v>244</v>
      </c>
    </row>
    <row r="1102" spans="1:5">
      <c r="A1102" s="371">
        <v>27</v>
      </c>
      <c r="B1102" s="371" t="s">
        <v>91</v>
      </c>
      <c r="C1102" s="371">
        <v>2023</v>
      </c>
      <c r="D1102" s="371" t="s">
        <v>61</v>
      </c>
      <c r="E1102" s="371" t="s">
        <v>244</v>
      </c>
    </row>
    <row r="1103" spans="1:5">
      <c r="A1103" s="371">
        <v>41</v>
      </c>
      <c r="B1103" s="371" t="s">
        <v>92</v>
      </c>
      <c r="C1103" s="371">
        <v>2023</v>
      </c>
      <c r="D1103" s="371" t="s">
        <v>61</v>
      </c>
      <c r="E1103" s="371" t="s">
        <v>244</v>
      </c>
    </row>
    <row r="1104" spans="1:5">
      <c r="A1104" s="371">
        <v>44</v>
      </c>
      <c r="B1104" s="371" t="s">
        <v>93</v>
      </c>
      <c r="C1104" s="371">
        <v>2023</v>
      </c>
      <c r="D1104" s="371" t="s">
        <v>61</v>
      </c>
      <c r="E1104" s="371" t="s">
        <v>243</v>
      </c>
    </row>
    <row r="1105" spans="1:5">
      <c r="A1105" s="371">
        <v>47</v>
      </c>
      <c r="B1105" s="371" t="s">
        <v>94</v>
      </c>
      <c r="C1105" s="371">
        <v>2023</v>
      </c>
      <c r="D1105" s="371" t="s">
        <v>61</v>
      </c>
      <c r="E1105" s="371" t="s">
        <v>243</v>
      </c>
    </row>
    <row r="1106" spans="1:5">
      <c r="A1106" s="371">
        <v>50</v>
      </c>
      <c r="B1106" s="371" t="s">
        <v>95</v>
      </c>
      <c r="C1106" s="371">
        <v>2023</v>
      </c>
      <c r="D1106" s="371" t="s">
        <v>61</v>
      </c>
      <c r="E1106" s="371" t="s">
        <v>244</v>
      </c>
    </row>
    <row r="1107" spans="1:5">
      <c r="A1107" s="371">
        <v>52</v>
      </c>
      <c r="B1107" s="371" t="s">
        <v>96</v>
      </c>
      <c r="C1107" s="371">
        <v>2023</v>
      </c>
      <c r="D1107" s="371" t="s">
        <v>61</v>
      </c>
      <c r="E1107" s="371" t="s">
        <v>244</v>
      </c>
    </row>
    <row r="1108" spans="1:5">
      <c r="A1108" s="371">
        <v>54</v>
      </c>
      <c r="B1108" s="371" t="s">
        <v>97</v>
      </c>
      <c r="C1108" s="371">
        <v>2023</v>
      </c>
      <c r="D1108" s="371" t="s">
        <v>61</v>
      </c>
      <c r="E1108" s="371" t="s">
        <v>244</v>
      </c>
    </row>
    <row r="1109" spans="1:5">
      <c r="A1109" s="371">
        <v>63</v>
      </c>
      <c r="B1109" s="371" t="s">
        <v>98</v>
      </c>
      <c r="C1109" s="371">
        <v>2023</v>
      </c>
      <c r="D1109" s="371" t="s">
        <v>61</v>
      </c>
      <c r="E1109" s="371" t="s">
        <v>243</v>
      </c>
    </row>
    <row r="1110" spans="1:5">
      <c r="A1110" s="371">
        <v>66</v>
      </c>
      <c r="B1110" s="371" t="s">
        <v>99</v>
      </c>
      <c r="C1110" s="371">
        <v>2023</v>
      </c>
      <c r="D1110" s="371" t="s">
        <v>61</v>
      </c>
      <c r="E1110" s="371" t="s">
        <v>244</v>
      </c>
    </row>
    <row r="1111" spans="1:5">
      <c r="A1111" s="371">
        <v>68</v>
      </c>
      <c r="B1111" s="371" t="s">
        <v>100</v>
      </c>
      <c r="C1111" s="371">
        <v>2023</v>
      </c>
      <c r="D1111" s="371" t="s">
        <v>61</v>
      </c>
      <c r="E1111" s="371" t="s">
        <v>244</v>
      </c>
    </row>
    <row r="1112" spans="1:5">
      <c r="A1112" s="371">
        <v>70</v>
      </c>
      <c r="B1112" s="371" t="s">
        <v>101</v>
      </c>
      <c r="C1112" s="371">
        <v>2023</v>
      </c>
      <c r="D1112" s="371" t="s">
        <v>61</v>
      </c>
      <c r="E1112" s="371" t="s">
        <v>244</v>
      </c>
    </row>
    <row r="1113" spans="1:5">
      <c r="A1113" s="371">
        <v>73</v>
      </c>
      <c r="B1113" s="371" t="s">
        <v>102</v>
      </c>
      <c r="C1113" s="371">
        <v>2023</v>
      </c>
      <c r="D1113" s="371" t="s">
        <v>61</v>
      </c>
      <c r="E1113" s="371" t="s">
        <v>244</v>
      </c>
    </row>
    <row r="1114" spans="1:5">
      <c r="A1114" s="371">
        <v>76</v>
      </c>
      <c r="B1114" s="371" t="s">
        <v>103</v>
      </c>
      <c r="C1114" s="371">
        <v>2023</v>
      </c>
      <c r="D1114" s="371" t="s">
        <v>61</v>
      </c>
      <c r="E1114" s="371" t="s">
        <v>243</v>
      </c>
    </row>
    <row r="1115" spans="1:5">
      <c r="A1115" s="371">
        <v>81</v>
      </c>
      <c r="B1115" s="371" t="s">
        <v>104</v>
      </c>
      <c r="C1115" s="371">
        <v>2023</v>
      </c>
      <c r="D1115" s="371" t="s">
        <v>61</v>
      </c>
      <c r="E1115" s="371" t="s">
        <v>243</v>
      </c>
    </row>
    <row r="1116" spans="1:5">
      <c r="A1116" s="371">
        <v>85</v>
      </c>
      <c r="B1116" s="371" t="s">
        <v>105</v>
      </c>
      <c r="C1116" s="371">
        <v>2023</v>
      </c>
      <c r="D1116" s="371" t="s">
        <v>61</v>
      </c>
      <c r="E1116" s="371" t="s">
        <v>243</v>
      </c>
    </row>
    <row r="1117" spans="1:5">
      <c r="A1117" s="371">
        <v>86</v>
      </c>
      <c r="B1117" s="371" t="s">
        <v>106</v>
      </c>
      <c r="C1117" s="371">
        <v>2023</v>
      </c>
      <c r="D1117" s="371" t="s">
        <v>61</v>
      </c>
      <c r="E1117" s="371" t="s">
        <v>243</v>
      </c>
    </row>
    <row r="1118" spans="1:5">
      <c r="A1118" s="371">
        <v>88</v>
      </c>
      <c r="B1118" s="371" t="s">
        <v>107</v>
      </c>
      <c r="C1118" s="371">
        <v>2023</v>
      </c>
      <c r="D1118" s="371" t="s">
        <v>61</v>
      </c>
      <c r="E1118" s="371" t="s">
        <v>243</v>
      </c>
    </row>
    <row r="1119" spans="1:5">
      <c r="A1119" s="371">
        <v>91</v>
      </c>
      <c r="B1119" s="371" t="s">
        <v>108</v>
      </c>
      <c r="C1119" s="371">
        <v>2023</v>
      </c>
      <c r="D1119" s="371" t="s">
        <v>61</v>
      </c>
      <c r="E1119" s="371" t="s">
        <v>243</v>
      </c>
    </row>
    <row r="1120" spans="1:5">
      <c r="A1120" s="371">
        <v>94</v>
      </c>
      <c r="B1120" s="371" t="s">
        <v>109</v>
      </c>
      <c r="C1120" s="371">
        <v>2023</v>
      </c>
      <c r="D1120" s="371" t="s">
        <v>61</v>
      </c>
      <c r="E1120" s="371" t="s">
        <v>243</v>
      </c>
    </row>
    <row r="1121" spans="1:5">
      <c r="A1121" s="371">
        <v>95</v>
      </c>
      <c r="B1121" s="371" t="s">
        <v>110</v>
      </c>
      <c r="C1121" s="371">
        <v>2023</v>
      </c>
      <c r="D1121" s="371" t="s">
        <v>61</v>
      </c>
      <c r="E1121" s="371" t="s">
        <v>244</v>
      </c>
    </row>
    <row r="1122" spans="1:5">
      <c r="A1122" s="371">
        <v>97</v>
      </c>
      <c r="B1122" s="371" t="s">
        <v>111</v>
      </c>
      <c r="C1122" s="371">
        <v>2023</v>
      </c>
      <c r="D1122" s="371" t="s">
        <v>61</v>
      </c>
      <c r="E1122" s="371" t="s">
        <v>244</v>
      </c>
    </row>
    <row r="1123" spans="1:5">
      <c r="A1123" s="371">
        <v>99</v>
      </c>
      <c r="B1123" s="371" t="s">
        <v>112</v>
      </c>
      <c r="C1123" s="371">
        <v>2023</v>
      </c>
      <c r="D1123" s="371" t="s">
        <v>61</v>
      </c>
      <c r="E1123" s="371" t="s">
        <v>243</v>
      </c>
    </row>
    <row r="1124" spans="1:5">
      <c r="A1124" s="371">
        <v>5</v>
      </c>
      <c r="B1124" s="371" t="s">
        <v>79</v>
      </c>
      <c r="C1124" s="371">
        <v>2024</v>
      </c>
      <c r="D1124" s="371" t="s">
        <v>62</v>
      </c>
      <c r="E1124" s="371" t="s">
        <v>244</v>
      </c>
    </row>
    <row r="1125" spans="1:5">
      <c r="A1125" s="371">
        <v>8</v>
      </c>
      <c r="B1125" s="371" t="s">
        <v>81</v>
      </c>
      <c r="C1125" s="371">
        <v>2024</v>
      </c>
      <c r="D1125" s="371" t="s">
        <v>62</v>
      </c>
      <c r="E1125" s="371" t="s">
        <v>244</v>
      </c>
    </row>
    <row r="1126" spans="1:5">
      <c r="A1126" s="371">
        <v>11</v>
      </c>
      <c r="B1126" s="371" t="s">
        <v>82</v>
      </c>
      <c r="C1126" s="371">
        <v>2024</v>
      </c>
      <c r="D1126" s="371" t="s">
        <v>62</v>
      </c>
      <c r="E1126" s="371" t="s">
        <v>244</v>
      </c>
    </row>
    <row r="1127" spans="1:5">
      <c r="A1127" s="371">
        <v>13</v>
      </c>
      <c r="B1127" s="371" t="s">
        <v>83</v>
      </c>
      <c r="C1127" s="371">
        <v>2024</v>
      </c>
      <c r="D1127" s="371" t="s">
        <v>62</v>
      </c>
      <c r="E1127" s="371" t="s">
        <v>244</v>
      </c>
    </row>
    <row r="1128" spans="1:5">
      <c r="A1128" s="371">
        <v>15</v>
      </c>
      <c r="B1128" s="371" t="s">
        <v>84</v>
      </c>
      <c r="C1128" s="371">
        <v>2024</v>
      </c>
      <c r="D1128" s="371" t="s">
        <v>62</v>
      </c>
      <c r="E1128" s="371" t="s">
        <v>244</v>
      </c>
    </row>
    <row r="1129" spans="1:5">
      <c r="A1129" s="371">
        <v>17</v>
      </c>
      <c r="B1129" s="371" t="s">
        <v>85</v>
      </c>
      <c r="C1129" s="371">
        <v>2024</v>
      </c>
      <c r="D1129" s="371" t="s">
        <v>62</v>
      </c>
      <c r="E1129" s="371" t="s">
        <v>244</v>
      </c>
    </row>
    <row r="1130" spans="1:5">
      <c r="A1130" s="371">
        <v>18</v>
      </c>
      <c r="B1130" s="371" t="s">
        <v>86</v>
      </c>
      <c r="C1130" s="371">
        <v>2024</v>
      </c>
      <c r="D1130" s="371" t="s">
        <v>62</v>
      </c>
      <c r="E1130" s="371" t="s">
        <v>244</v>
      </c>
    </row>
    <row r="1131" spans="1:5">
      <c r="A1131" s="371">
        <v>19</v>
      </c>
      <c r="B1131" s="371" t="s">
        <v>87</v>
      </c>
      <c r="C1131" s="371">
        <v>2024</v>
      </c>
      <c r="D1131" s="371" t="s">
        <v>62</v>
      </c>
      <c r="E1131" s="371" t="s">
        <v>244</v>
      </c>
    </row>
    <row r="1132" spans="1:5">
      <c r="A1132" s="371">
        <v>20</v>
      </c>
      <c r="B1132" s="371" t="s">
        <v>88</v>
      </c>
      <c r="C1132" s="371">
        <v>2024</v>
      </c>
      <c r="D1132" s="371" t="s">
        <v>62</v>
      </c>
      <c r="E1132" s="371" t="s">
        <v>244</v>
      </c>
    </row>
    <row r="1133" spans="1:5">
      <c r="A1133" s="371">
        <v>23</v>
      </c>
      <c r="B1133" s="371" t="s">
        <v>89</v>
      </c>
      <c r="C1133" s="371">
        <v>2024</v>
      </c>
      <c r="D1133" s="371" t="s">
        <v>62</v>
      </c>
      <c r="E1133" s="371" t="s">
        <v>244</v>
      </c>
    </row>
    <row r="1134" spans="1:5">
      <c r="A1134" s="371">
        <v>25</v>
      </c>
      <c r="B1134" s="371" t="s">
        <v>90</v>
      </c>
      <c r="C1134" s="371">
        <v>2024</v>
      </c>
      <c r="D1134" s="371" t="s">
        <v>62</v>
      </c>
      <c r="E1134" s="371" t="s">
        <v>244</v>
      </c>
    </row>
    <row r="1135" spans="1:5">
      <c r="A1135" s="371">
        <v>27</v>
      </c>
      <c r="B1135" s="371" t="s">
        <v>91</v>
      </c>
      <c r="C1135" s="371">
        <v>2024</v>
      </c>
      <c r="D1135" s="371" t="s">
        <v>62</v>
      </c>
      <c r="E1135" s="371" t="s">
        <v>243</v>
      </c>
    </row>
    <row r="1136" spans="1:5">
      <c r="A1136" s="371">
        <v>41</v>
      </c>
      <c r="B1136" s="371" t="s">
        <v>92</v>
      </c>
      <c r="C1136" s="371">
        <v>2024</v>
      </c>
      <c r="D1136" s="371" t="s">
        <v>62</v>
      </c>
      <c r="E1136" s="371" t="s">
        <v>244</v>
      </c>
    </row>
    <row r="1137" spans="1:5">
      <c r="A1137" s="371">
        <v>44</v>
      </c>
      <c r="B1137" s="371" t="s">
        <v>93</v>
      </c>
      <c r="C1137" s="371">
        <v>2024</v>
      </c>
      <c r="D1137" s="371" t="s">
        <v>62</v>
      </c>
      <c r="E1137" s="371" t="s">
        <v>244</v>
      </c>
    </row>
    <row r="1138" spans="1:5">
      <c r="A1138" s="371">
        <v>47</v>
      </c>
      <c r="B1138" s="371" t="s">
        <v>94</v>
      </c>
      <c r="C1138" s="371">
        <v>2024</v>
      </c>
      <c r="D1138" s="371" t="s">
        <v>62</v>
      </c>
      <c r="E1138" s="371" t="s">
        <v>244</v>
      </c>
    </row>
    <row r="1139" spans="1:5">
      <c r="A1139" s="371">
        <v>50</v>
      </c>
      <c r="B1139" s="371" t="s">
        <v>95</v>
      </c>
      <c r="C1139" s="371">
        <v>2024</v>
      </c>
      <c r="D1139" s="371" t="s">
        <v>62</v>
      </c>
      <c r="E1139" s="371" t="s">
        <v>244</v>
      </c>
    </row>
    <row r="1140" spans="1:5">
      <c r="A1140" s="371">
        <v>52</v>
      </c>
      <c r="B1140" s="371" t="s">
        <v>96</v>
      </c>
      <c r="C1140" s="371">
        <v>2024</v>
      </c>
      <c r="D1140" s="371" t="s">
        <v>62</v>
      </c>
      <c r="E1140" s="371" t="s">
        <v>244</v>
      </c>
    </row>
    <row r="1141" spans="1:5">
      <c r="A1141" s="371">
        <v>54</v>
      </c>
      <c r="B1141" s="371" t="s">
        <v>97</v>
      </c>
      <c r="C1141" s="371">
        <v>2024</v>
      </c>
      <c r="D1141" s="371" t="s">
        <v>62</v>
      </c>
      <c r="E1141" s="371" t="s">
        <v>244</v>
      </c>
    </row>
    <row r="1142" spans="1:5">
      <c r="A1142" s="371">
        <v>63</v>
      </c>
      <c r="B1142" s="371" t="s">
        <v>98</v>
      </c>
      <c r="C1142" s="371">
        <v>2024</v>
      </c>
      <c r="D1142" s="371" t="s">
        <v>62</v>
      </c>
      <c r="E1142" s="371" t="s">
        <v>244</v>
      </c>
    </row>
    <row r="1143" spans="1:5">
      <c r="A1143" s="371">
        <v>66</v>
      </c>
      <c r="B1143" s="371" t="s">
        <v>99</v>
      </c>
      <c r="C1143" s="371">
        <v>2024</v>
      </c>
      <c r="D1143" s="371" t="s">
        <v>62</v>
      </c>
      <c r="E1143" s="371" t="s">
        <v>244</v>
      </c>
    </row>
    <row r="1144" spans="1:5">
      <c r="A1144" s="371">
        <v>68</v>
      </c>
      <c r="B1144" s="371" t="s">
        <v>100</v>
      </c>
      <c r="C1144" s="371">
        <v>2024</v>
      </c>
      <c r="D1144" s="371" t="s">
        <v>62</v>
      </c>
      <c r="E1144" s="371" t="s">
        <v>244</v>
      </c>
    </row>
    <row r="1145" spans="1:5">
      <c r="A1145" s="371">
        <v>70</v>
      </c>
      <c r="B1145" s="371" t="s">
        <v>101</v>
      </c>
      <c r="C1145" s="371">
        <v>2024</v>
      </c>
      <c r="D1145" s="371" t="s">
        <v>62</v>
      </c>
      <c r="E1145" s="371" t="s">
        <v>244</v>
      </c>
    </row>
    <row r="1146" spans="1:5">
      <c r="A1146" s="371">
        <v>73</v>
      </c>
      <c r="B1146" s="371" t="s">
        <v>102</v>
      </c>
      <c r="C1146" s="371">
        <v>2024</v>
      </c>
      <c r="D1146" s="371" t="s">
        <v>62</v>
      </c>
      <c r="E1146" s="371" t="s">
        <v>244</v>
      </c>
    </row>
    <row r="1147" spans="1:5">
      <c r="A1147" s="371">
        <v>76</v>
      </c>
      <c r="B1147" s="371" t="s">
        <v>103</v>
      </c>
      <c r="C1147" s="371">
        <v>2024</v>
      </c>
      <c r="D1147" s="371" t="s">
        <v>62</v>
      </c>
      <c r="E1147" s="371" t="s">
        <v>244</v>
      </c>
    </row>
    <row r="1148" spans="1:5">
      <c r="A1148" s="371">
        <v>81</v>
      </c>
      <c r="B1148" s="371" t="s">
        <v>104</v>
      </c>
      <c r="C1148" s="371">
        <v>2024</v>
      </c>
      <c r="D1148" s="371" t="s">
        <v>62</v>
      </c>
      <c r="E1148" s="371" t="s">
        <v>244</v>
      </c>
    </row>
    <row r="1149" spans="1:5">
      <c r="A1149" s="371">
        <v>85</v>
      </c>
      <c r="B1149" s="371" t="s">
        <v>105</v>
      </c>
      <c r="C1149" s="371">
        <v>2024</v>
      </c>
      <c r="D1149" s="371" t="s">
        <v>62</v>
      </c>
      <c r="E1149" s="371" t="s">
        <v>244</v>
      </c>
    </row>
    <row r="1150" spans="1:5">
      <c r="A1150" s="371">
        <v>86</v>
      </c>
      <c r="B1150" s="371" t="s">
        <v>106</v>
      </c>
      <c r="C1150" s="371">
        <v>2024</v>
      </c>
      <c r="D1150" s="371" t="s">
        <v>62</v>
      </c>
      <c r="E1150" s="371" t="s">
        <v>244</v>
      </c>
    </row>
    <row r="1151" spans="1:5">
      <c r="A1151" s="371">
        <v>88</v>
      </c>
      <c r="B1151" s="371" t="s">
        <v>107</v>
      </c>
      <c r="C1151" s="371">
        <v>2024</v>
      </c>
      <c r="D1151" s="371" t="s">
        <v>62</v>
      </c>
      <c r="E1151" s="371" t="s">
        <v>244</v>
      </c>
    </row>
    <row r="1152" spans="1:5">
      <c r="A1152" s="371">
        <v>91</v>
      </c>
      <c r="B1152" s="371" t="s">
        <v>108</v>
      </c>
      <c r="C1152" s="371">
        <v>2024</v>
      </c>
      <c r="D1152" s="371" t="s">
        <v>62</v>
      </c>
      <c r="E1152" s="371" t="s">
        <v>243</v>
      </c>
    </row>
    <row r="1153" spans="1:5">
      <c r="A1153" s="371">
        <v>94</v>
      </c>
      <c r="B1153" s="371" t="s">
        <v>109</v>
      </c>
      <c r="C1153" s="371">
        <v>2024</v>
      </c>
      <c r="D1153" s="371" t="s">
        <v>62</v>
      </c>
      <c r="E1153" s="371" t="s">
        <v>244</v>
      </c>
    </row>
    <row r="1154" spans="1:5">
      <c r="A1154" s="371">
        <v>95</v>
      </c>
      <c r="B1154" s="371" t="s">
        <v>110</v>
      </c>
      <c r="C1154" s="371">
        <v>2024</v>
      </c>
      <c r="D1154" s="371" t="s">
        <v>62</v>
      </c>
      <c r="E1154" s="371" t="s">
        <v>244</v>
      </c>
    </row>
    <row r="1155" spans="1:5">
      <c r="A1155" s="371">
        <v>97</v>
      </c>
      <c r="B1155" s="371" t="s">
        <v>111</v>
      </c>
      <c r="C1155" s="371">
        <v>2024</v>
      </c>
      <c r="D1155" s="371" t="s">
        <v>62</v>
      </c>
      <c r="E1155" s="371" t="s">
        <v>243</v>
      </c>
    </row>
    <row r="1156" spans="1:5">
      <c r="A1156" s="371">
        <v>99</v>
      </c>
      <c r="B1156" s="371" t="s">
        <v>112</v>
      </c>
      <c r="C1156" s="371">
        <v>2024</v>
      </c>
      <c r="D1156" s="371" t="s">
        <v>62</v>
      </c>
      <c r="E1156" s="371" t="s">
        <v>244</v>
      </c>
    </row>
    <row r="1157" spans="1:5">
      <c r="A1157" s="371">
        <v>5</v>
      </c>
      <c r="B1157" s="371" t="s">
        <v>79</v>
      </c>
      <c r="C1157" s="371">
        <v>2023</v>
      </c>
      <c r="D1157" s="371" t="s">
        <v>62</v>
      </c>
      <c r="E1157" s="371" t="s">
        <v>244</v>
      </c>
    </row>
    <row r="1158" spans="1:5">
      <c r="A1158" s="371">
        <v>8</v>
      </c>
      <c r="B1158" s="371" t="s">
        <v>81</v>
      </c>
      <c r="C1158" s="371">
        <v>2023</v>
      </c>
      <c r="D1158" s="371" t="s">
        <v>62</v>
      </c>
      <c r="E1158" s="371" t="s">
        <v>244</v>
      </c>
    </row>
    <row r="1159" spans="1:5">
      <c r="A1159" s="371">
        <v>11</v>
      </c>
      <c r="B1159" s="371" t="s">
        <v>82</v>
      </c>
      <c r="C1159" s="371">
        <v>2023</v>
      </c>
      <c r="D1159" s="371" t="s">
        <v>62</v>
      </c>
      <c r="E1159" s="371" t="s">
        <v>244</v>
      </c>
    </row>
    <row r="1160" spans="1:5">
      <c r="A1160" s="371">
        <v>13</v>
      </c>
      <c r="B1160" s="371" t="s">
        <v>83</v>
      </c>
      <c r="C1160" s="371">
        <v>2023</v>
      </c>
      <c r="D1160" s="371" t="s">
        <v>62</v>
      </c>
      <c r="E1160" s="371" t="s">
        <v>244</v>
      </c>
    </row>
    <row r="1161" spans="1:5">
      <c r="A1161" s="371">
        <v>15</v>
      </c>
      <c r="B1161" s="371" t="s">
        <v>84</v>
      </c>
      <c r="C1161" s="371">
        <v>2023</v>
      </c>
      <c r="D1161" s="371" t="s">
        <v>62</v>
      </c>
      <c r="E1161" s="371" t="s">
        <v>244</v>
      </c>
    </row>
    <row r="1162" spans="1:5">
      <c r="A1162" s="371">
        <v>17</v>
      </c>
      <c r="B1162" s="371" t="s">
        <v>85</v>
      </c>
      <c r="C1162" s="371">
        <v>2023</v>
      </c>
      <c r="D1162" s="371" t="s">
        <v>62</v>
      </c>
      <c r="E1162" s="371" t="s">
        <v>244</v>
      </c>
    </row>
    <row r="1163" spans="1:5">
      <c r="A1163" s="371">
        <v>18</v>
      </c>
      <c r="B1163" s="371" t="s">
        <v>86</v>
      </c>
      <c r="C1163" s="371">
        <v>2023</v>
      </c>
      <c r="D1163" s="371" t="s">
        <v>62</v>
      </c>
      <c r="E1163" s="371" t="s">
        <v>244</v>
      </c>
    </row>
    <row r="1164" spans="1:5">
      <c r="A1164" s="371">
        <v>19</v>
      </c>
      <c r="B1164" s="371" t="s">
        <v>87</v>
      </c>
      <c r="C1164" s="371">
        <v>2023</v>
      </c>
      <c r="D1164" s="371" t="s">
        <v>62</v>
      </c>
      <c r="E1164" s="371" t="s">
        <v>244</v>
      </c>
    </row>
    <row r="1165" spans="1:5">
      <c r="A1165" s="371">
        <v>20</v>
      </c>
      <c r="B1165" s="371" t="s">
        <v>88</v>
      </c>
      <c r="C1165" s="371">
        <v>2023</v>
      </c>
      <c r="D1165" s="371" t="s">
        <v>62</v>
      </c>
      <c r="E1165" s="371" t="s">
        <v>244</v>
      </c>
    </row>
    <row r="1166" spans="1:5">
      <c r="A1166" s="371">
        <v>23</v>
      </c>
      <c r="B1166" s="371" t="s">
        <v>89</v>
      </c>
      <c r="C1166" s="371">
        <v>2023</v>
      </c>
      <c r="D1166" s="371" t="s">
        <v>62</v>
      </c>
      <c r="E1166" s="371" t="s">
        <v>244</v>
      </c>
    </row>
    <row r="1167" spans="1:5">
      <c r="A1167" s="371">
        <v>25</v>
      </c>
      <c r="B1167" s="371" t="s">
        <v>90</v>
      </c>
      <c r="C1167" s="371">
        <v>2023</v>
      </c>
      <c r="D1167" s="371" t="s">
        <v>62</v>
      </c>
      <c r="E1167" s="371" t="s">
        <v>244</v>
      </c>
    </row>
    <row r="1168" spans="1:5">
      <c r="A1168" s="371">
        <v>27</v>
      </c>
      <c r="B1168" s="371" t="s">
        <v>91</v>
      </c>
      <c r="C1168" s="371">
        <v>2023</v>
      </c>
      <c r="D1168" s="371" t="s">
        <v>62</v>
      </c>
      <c r="E1168" s="371" t="s">
        <v>244</v>
      </c>
    </row>
    <row r="1169" spans="1:5">
      <c r="A1169" s="371">
        <v>41</v>
      </c>
      <c r="B1169" s="371" t="s">
        <v>92</v>
      </c>
      <c r="C1169" s="371">
        <v>2023</v>
      </c>
      <c r="D1169" s="371" t="s">
        <v>62</v>
      </c>
      <c r="E1169" s="371" t="s">
        <v>243</v>
      </c>
    </row>
    <row r="1170" spans="1:5">
      <c r="A1170" s="371">
        <v>44</v>
      </c>
      <c r="B1170" s="371" t="s">
        <v>93</v>
      </c>
      <c r="C1170" s="371">
        <v>2023</v>
      </c>
      <c r="D1170" s="371" t="s">
        <v>62</v>
      </c>
      <c r="E1170" s="371" t="s">
        <v>244</v>
      </c>
    </row>
    <row r="1171" spans="1:5">
      <c r="A1171" s="371">
        <v>47</v>
      </c>
      <c r="B1171" s="371" t="s">
        <v>94</v>
      </c>
      <c r="C1171" s="371">
        <v>2023</v>
      </c>
      <c r="D1171" s="371" t="s">
        <v>62</v>
      </c>
      <c r="E1171" s="371" t="s">
        <v>244</v>
      </c>
    </row>
    <row r="1172" spans="1:5">
      <c r="A1172" s="371">
        <v>50</v>
      </c>
      <c r="B1172" s="371" t="s">
        <v>95</v>
      </c>
      <c r="C1172" s="371">
        <v>2023</v>
      </c>
      <c r="D1172" s="371" t="s">
        <v>62</v>
      </c>
      <c r="E1172" s="371" t="s">
        <v>244</v>
      </c>
    </row>
    <row r="1173" spans="1:5">
      <c r="A1173" s="371">
        <v>52</v>
      </c>
      <c r="B1173" s="371" t="s">
        <v>96</v>
      </c>
      <c r="C1173" s="371">
        <v>2023</v>
      </c>
      <c r="D1173" s="371" t="s">
        <v>62</v>
      </c>
      <c r="E1173" s="371" t="s">
        <v>244</v>
      </c>
    </row>
    <row r="1174" spans="1:5">
      <c r="A1174" s="371">
        <v>54</v>
      </c>
      <c r="B1174" s="371" t="s">
        <v>97</v>
      </c>
      <c r="C1174" s="371">
        <v>2023</v>
      </c>
      <c r="D1174" s="371" t="s">
        <v>62</v>
      </c>
      <c r="E1174" s="371" t="s">
        <v>244</v>
      </c>
    </row>
    <row r="1175" spans="1:5">
      <c r="A1175" s="371">
        <v>63</v>
      </c>
      <c r="B1175" s="371" t="s">
        <v>98</v>
      </c>
      <c r="C1175" s="371">
        <v>2023</v>
      </c>
      <c r="D1175" s="371" t="s">
        <v>62</v>
      </c>
      <c r="E1175" s="371" t="s">
        <v>244</v>
      </c>
    </row>
    <row r="1176" spans="1:5">
      <c r="A1176" s="371">
        <v>66</v>
      </c>
      <c r="B1176" s="371" t="s">
        <v>99</v>
      </c>
      <c r="C1176" s="371">
        <v>2023</v>
      </c>
      <c r="D1176" s="371" t="s">
        <v>62</v>
      </c>
      <c r="E1176" s="371" t="s">
        <v>244</v>
      </c>
    </row>
    <row r="1177" spans="1:5">
      <c r="A1177" s="371">
        <v>68</v>
      </c>
      <c r="B1177" s="371" t="s">
        <v>100</v>
      </c>
      <c r="C1177" s="371">
        <v>2023</v>
      </c>
      <c r="D1177" s="371" t="s">
        <v>62</v>
      </c>
      <c r="E1177" s="371" t="s">
        <v>244</v>
      </c>
    </row>
    <row r="1178" spans="1:5">
      <c r="A1178" s="371">
        <v>70</v>
      </c>
      <c r="B1178" s="371" t="s">
        <v>101</v>
      </c>
      <c r="C1178" s="371">
        <v>2023</v>
      </c>
      <c r="D1178" s="371" t="s">
        <v>62</v>
      </c>
      <c r="E1178" s="371" t="s">
        <v>244</v>
      </c>
    </row>
    <row r="1179" spans="1:5">
      <c r="A1179" s="371">
        <v>73</v>
      </c>
      <c r="B1179" s="371" t="s">
        <v>102</v>
      </c>
      <c r="C1179" s="371">
        <v>2023</v>
      </c>
      <c r="D1179" s="371" t="s">
        <v>62</v>
      </c>
      <c r="E1179" s="371" t="s">
        <v>244</v>
      </c>
    </row>
    <row r="1180" spans="1:5">
      <c r="A1180" s="371">
        <v>76</v>
      </c>
      <c r="B1180" s="371" t="s">
        <v>103</v>
      </c>
      <c r="C1180" s="371">
        <v>2023</v>
      </c>
      <c r="D1180" s="371" t="s">
        <v>62</v>
      </c>
      <c r="E1180" s="371" t="s">
        <v>244</v>
      </c>
    </row>
    <row r="1181" spans="1:5">
      <c r="A1181" s="371">
        <v>81</v>
      </c>
      <c r="B1181" s="371" t="s">
        <v>104</v>
      </c>
      <c r="C1181" s="371">
        <v>2023</v>
      </c>
      <c r="D1181" s="371" t="s">
        <v>62</v>
      </c>
      <c r="E1181" s="371" t="s">
        <v>244</v>
      </c>
    </row>
    <row r="1182" spans="1:5">
      <c r="A1182" s="371">
        <v>85</v>
      </c>
      <c r="B1182" s="371" t="s">
        <v>105</v>
      </c>
      <c r="C1182" s="371">
        <v>2023</v>
      </c>
      <c r="D1182" s="371" t="s">
        <v>62</v>
      </c>
      <c r="E1182" s="371" t="s">
        <v>244</v>
      </c>
    </row>
    <row r="1183" spans="1:5">
      <c r="A1183" s="371">
        <v>86</v>
      </c>
      <c r="B1183" s="371" t="s">
        <v>106</v>
      </c>
      <c r="C1183" s="371">
        <v>2023</v>
      </c>
      <c r="D1183" s="371" t="s">
        <v>62</v>
      </c>
      <c r="E1183" s="371" t="s">
        <v>244</v>
      </c>
    </row>
    <row r="1184" spans="1:5">
      <c r="A1184" s="371">
        <v>88</v>
      </c>
      <c r="B1184" s="371" t="s">
        <v>107</v>
      </c>
      <c r="C1184" s="371">
        <v>2023</v>
      </c>
      <c r="D1184" s="371" t="s">
        <v>62</v>
      </c>
      <c r="E1184" s="371" t="s">
        <v>244</v>
      </c>
    </row>
    <row r="1185" spans="1:5">
      <c r="A1185" s="371">
        <v>91</v>
      </c>
      <c r="B1185" s="371" t="s">
        <v>108</v>
      </c>
      <c r="C1185" s="371">
        <v>2023</v>
      </c>
      <c r="D1185" s="371" t="s">
        <v>62</v>
      </c>
      <c r="E1185" s="371" t="s">
        <v>244</v>
      </c>
    </row>
    <row r="1186" spans="1:5">
      <c r="A1186" s="371">
        <v>94</v>
      </c>
      <c r="B1186" s="371" t="s">
        <v>109</v>
      </c>
      <c r="C1186" s="371">
        <v>2023</v>
      </c>
      <c r="D1186" s="371" t="s">
        <v>62</v>
      </c>
      <c r="E1186" s="371" t="s">
        <v>244</v>
      </c>
    </row>
    <row r="1187" spans="1:5">
      <c r="A1187" s="371">
        <v>95</v>
      </c>
      <c r="B1187" s="371" t="s">
        <v>110</v>
      </c>
      <c r="C1187" s="371">
        <v>2023</v>
      </c>
      <c r="D1187" s="371" t="s">
        <v>62</v>
      </c>
      <c r="E1187" s="371" t="s">
        <v>244</v>
      </c>
    </row>
    <row r="1188" spans="1:5">
      <c r="A1188" s="371">
        <v>97</v>
      </c>
      <c r="B1188" s="371" t="s">
        <v>111</v>
      </c>
      <c r="C1188" s="371">
        <v>2023</v>
      </c>
      <c r="D1188" s="371" t="s">
        <v>62</v>
      </c>
      <c r="E1188" s="371" t="s">
        <v>243</v>
      </c>
    </row>
    <row r="1189" spans="1:5">
      <c r="A1189" s="371">
        <v>99</v>
      </c>
      <c r="B1189" s="371" t="s">
        <v>112</v>
      </c>
      <c r="C1189" s="371">
        <v>2023</v>
      </c>
      <c r="D1189" s="371" t="s">
        <v>62</v>
      </c>
      <c r="E1189" s="371" t="s">
        <v>244</v>
      </c>
    </row>
    <row r="1190" spans="1:5">
      <c r="A1190" s="371">
        <v>5</v>
      </c>
      <c r="B1190" s="371" t="s">
        <v>79</v>
      </c>
      <c r="C1190" s="371">
        <v>2024</v>
      </c>
      <c r="D1190" s="371" t="s">
        <v>63</v>
      </c>
      <c r="E1190" s="371" t="s">
        <v>244</v>
      </c>
    </row>
    <row r="1191" spans="1:5">
      <c r="A1191" s="371">
        <v>8</v>
      </c>
      <c r="B1191" s="371" t="s">
        <v>81</v>
      </c>
      <c r="C1191" s="371">
        <v>2024</v>
      </c>
      <c r="D1191" s="371" t="s">
        <v>63</v>
      </c>
      <c r="E1191" s="371" t="s">
        <v>244</v>
      </c>
    </row>
    <row r="1192" spans="1:5">
      <c r="A1192" s="371">
        <v>11</v>
      </c>
      <c r="B1192" s="371" t="s">
        <v>82</v>
      </c>
      <c r="C1192" s="371">
        <v>2024</v>
      </c>
      <c r="D1192" s="371" t="s">
        <v>63</v>
      </c>
      <c r="E1192" s="371" t="s">
        <v>244</v>
      </c>
    </row>
    <row r="1193" spans="1:5">
      <c r="A1193" s="371">
        <v>13</v>
      </c>
      <c r="B1193" s="371" t="s">
        <v>83</v>
      </c>
      <c r="C1193" s="371">
        <v>2024</v>
      </c>
      <c r="D1193" s="371" t="s">
        <v>63</v>
      </c>
      <c r="E1193" s="371" t="s">
        <v>244</v>
      </c>
    </row>
    <row r="1194" spans="1:5">
      <c r="A1194" s="371">
        <v>15</v>
      </c>
      <c r="B1194" s="371" t="s">
        <v>84</v>
      </c>
      <c r="C1194" s="371">
        <v>2024</v>
      </c>
      <c r="D1194" s="371" t="s">
        <v>63</v>
      </c>
      <c r="E1194" s="371" t="s">
        <v>243</v>
      </c>
    </row>
    <row r="1195" spans="1:5">
      <c r="A1195" s="371">
        <v>17</v>
      </c>
      <c r="B1195" s="371" t="s">
        <v>85</v>
      </c>
      <c r="C1195" s="371">
        <v>2024</v>
      </c>
      <c r="D1195" s="371" t="s">
        <v>63</v>
      </c>
      <c r="E1195" s="371" t="s">
        <v>243</v>
      </c>
    </row>
    <row r="1196" spans="1:5">
      <c r="A1196" s="371">
        <v>18</v>
      </c>
      <c r="B1196" s="371" t="s">
        <v>86</v>
      </c>
      <c r="C1196" s="371">
        <v>2024</v>
      </c>
      <c r="D1196" s="371" t="s">
        <v>63</v>
      </c>
      <c r="E1196" s="371" t="s">
        <v>244</v>
      </c>
    </row>
    <row r="1197" spans="1:5">
      <c r="A1197" s="371">
        <v>19</v>
      </c>
      <c r="B1197" s="371" t="s">
        <v>87</v>
      </c>
      <c r="C1197" s="371">
        <v>2024</v>
      </c>
      <c r="D1197" s="371" t="s">
        <v>63</v>
      </c>
      <c r="E1197" s="371" t="s">
        <v>244</v>
      </c>
    </row>
    <row r="1198" spans="1:5">
      <c r="A1198" s="371">
        <v>20</v>
      </c>
      <c r="B1198" s="371" t="s">
        <v>88</v>
      </c>
      <c r="C1198" s="371">
        <v>2024</v>
      </c>
      <c r="D1198" s="371" t="s">
        <v>63</v>
      </c>
      <c r="E1198" s="371" t="s">
        <v>244</v>
      </c>
    </row>
    <row r="1199" spans="1:5">
      <c r="A1199" s="371">
        <v>23</v>
      </c>
      <c r="B1199" s="371" t="s">
        <v>89</v>
      </c>
      <c r="C1199" s="371">
        <v>2024</v>
      </c>
      <c r="D1199" s="371" t="s">
        <v>63</v>
      </c>
      <c r="E1199" s="371" t="s">
        <v>244</v>
      </c>
    </row>
    <row r="1200" spans="1:5">
      <c r="A1200" s="371">
        <v>25</v>
      </c>
      <c r="B1200" s="371" t="s">
        <v>90</v>
      </c>
      <c r="C1200" s="371">
        <v>2024</v>
      </c>
      <c r="D1200" s="371" t="s">
        <v>63</v>
      </c>
      <c r="E1200" s="371" t="s">
        <v>244</v>
      </c>
    </row>
    <row r="1201" spans="1:5">
      <c r="A1201" s="371">
        <v>27</v>
      </c>
      <c r="B1201" s="371" t="s">
        <v>91</v>
      </c>
      <c r="C1201" s="371">
        <v>2024</v>
      </c>
      <c r="D1201" s="371" t="s">
        <v>63</v>
      </c>
      <c r="E1201" s="371" t="s">
        <v>244</v>
      </c>
    </row>
    <row r="1202" spans="1:5">
      <c r="A1202" s="371">
        <v>41</v>
      </c>
      <c r="B1202" s="371" t="s">
        <v>92</v>
      </c>
      <c r="C1202" s="371">
        <v>2024</v>
      </c>
      <c r="D1202" s="371" t="s">
        <v>63</v>
      </c>
      <c r="E1202" s="371" t="s">
        <v>244</v>
      </c>
    </row>
    <row r="1203" spans="1:5">
      <c r="A1203" s="371">
        <v>44</v>
      </c>
      <c r="B1203" s="371" t="s">
        <v>93</v>
      </c>
      <c r="C1203" s="371">
        <v>2024</v>
      </c>
      <c r="D1203" s="371" t="s">
        <v>63</v>
      </c>
      <c r="E1203" s="371" t="s">
        <v>243</v>
      </c>
    </row>
    <row r="1204" spans="1:5">
      <c r="A1204" s="371">
        <v>47</v>
      </c>
      <c r="B1204" s="371" t="s">
        <v>94</v>
      </c>
      <c r="C1204" s="371">
        <v>2024</v>
      </c>
      <c r="D1204" s="371" t="s">
        <v>63</v>
      </c>
      <c r="E1204" s="371" t="s">
        <v>244</v>
      </c>
    </row>
    <row r="1205" spans="1:5">
      <c r="A1205" s="371">
        <v>50</v>
      </c>
      <c r="B1205" s="371" t="s">
        <v>95</v>
      </c>
      <c r="C1205" s="371">
        <v>2024</v>
      </c>
      <c r="D1205" s="371" t="s">
        <v>63</v>
      </c>
      <c r="E1205" s="371" t="s">
        <v>244</v>
      </c>
    </row>
    <row r="1206" spans="1:5">
      <c r="A1206" s="371">
        <v>52</v>
      </c>
      <c r="B1206" s="371" t="s">
        <v>96</v>
      </c>
      <c r="C1206" s="371">
        <v>2024</v>
      </c>
      <c r="D1206" s="371" t="s">
        <v>63</v>
      </c>
      <c r="E1206" s="371" t="s">
        <v>243</v>
      </c>
    </row>
    <row r="1207" spans="1:5">
      <c r="A1207" s="371">
        <v>54</v>
      </c>
      <c r="B1207" s="371" t="s">
        <v>97</v>
      </c>
      <c r="C1207" s="371">
        <v>2024</v>
      </c>
      <c r="D1207" s="371" t="s">
        <v>63</v>
      </c>
      <c r="E1207" s="371" t="s">
        <v>243</v>
      </c>
    </row>
    <row r="1208" spans="1:5">
      <c r="A1208" s="371">
        <v>63</v>
      </c>
      <c r="B1208" s="371" t="s">
        <v>98</v>
      </c>
      <c r="C1208" s="371">
        <v>2024</v>
      </c>
      <c r="D1208" s="371" t="s">
        <v>63</v>
      </c>
      <c r="E1208" s="371" t="s">
        <v>243</v>
      </c>
    </row>
    <row r="1209" spans="1:5">
      <c r="A1209" s="371">
        <v>66</v>
      </c>
      <c r="B1209" s="371" t="s">
        <v>99</v>
      </c>
      <c r="C1209" s="371">
        <v>2024</v>
      </c>
      <c r="D1209" s="371" t="s">
        <v>63</v>
      </c>
      <c r="E1209" s="371" t="s">
        <v>244</v>
      </c>
    </row>
    <row r="1210" spans="1:5">
      <c r="A1210" s="371">
        <v>68</v>
      </c>
      <c r="B1210" s="371" t="s">
        <v>100</v>
      </c>
      <c r="C1210" s="371">
        <v>2024</v>
      </c>
      <c r="D1210" s="371" t="s">
        <v>63</v>
      </c>
      <c r="E1210" s="371" t="s">
        <v>244</v>
      </c>
    </row>
    <row r="1211" spans="1:5">
      <c r="A1211" s="371">
        <v>70</v>
      </c>
      <c r="B1211" s="371" t="s">
        <v>101</v>
      </c>
      <c r="C1211" s="371">
        <v>2024</v>
      </c>
      <c r="D1211" s="371" t="s">
        <v>63</v>
      </c>
      <c r="E1211" s="371" t="s">
        <v>244</v>
      </c>
    </row>
    <row r="1212" spans="1:5">
      <c r="A1212" s="371">
        <v>73</v>
      </c>
      <c r="B1212" s="371" t="s">
        <v>102</v>
      </c>
      <c r="C1212" s="371">
        <v>2024</v>
      </c>
      <c r="D1212" s="371" t="s">
        <v>63</v>
      </c>
      <c r="E1212" s="371" t="s">
        <v>244</v>
      </c>
    </row>
    <row r="1213" spans="1:5">
      <c r="A1213" s="371">
        <v>76</v>
      </c>
      <c r="B1213" s="371" t="s">
        <v>103</v>
      </c>
      <c r="C1213" s="371">
        <v>2024</v>
      </c>
      <c r="D1213" s="371" t="s">
        <v>63</v>
      </c>
      <c r="E1213" s="371" t="s">
        <v>244</v>
      </c>
    </row>
    <row r="1214" spans="1:5">
      <c r="A1214" s="371">
        <v>81</v>
      </c>
      <c r="B1214" s="371" t="s">
        <v>104</v>
      </c>
      <c r="C1214" s="371">
        <v>2024</v>
      </c>
      <c r="D1214" s="371" t="s">
        <v>63</v>
      </c>
      <c r="E1214" s="371" t="s">
        <v>243</v>
      </c>
    </row>
    <row r="1215" spans="1:5">
      <c r="A1215" s="371">
        <v>85</v>
      </c>
      <c r="B1215" s="371" t="s">
        <v>105</v>
      </c>
      <c r="C1215" s="371">
        <v>2024</v>
      </c>
      <c r="D1215" s="371" t="s">
        <v>63</v>
      </c>
      <c r="E1215" s="371" t="s">
        <v>244</v>
      </c>
    </row>
    <row r="1216" spans="1:5">
      <c r="A1216" s="371">
        <v>86</v>
      </c>
      <c r="B1216" s="371" t="s">
        <v>106</v>
      </c>
      <c r="C1216" s="371">
        <v>2024</v>
      </c>
      <c r="D1216" s="371" t="s">
        <v>63</v>
      </c>
      <c r="E1216" s="371" t="s">
        <v>243</v>
      </c>
    </row>
    <row r="1217" spans="1:5">
      <c r="A1217" s="371">
        <v>88</v>
      </c>
      <c r="B1217" s="371" t="s">
        <v>107</v>
      </c>
      <c r="C1217" s="371">
        <v>2024</v>
      </c>
      <c r="D1217" s="371" t="s">
        <v>63</v>
      </c>
      <c r="E1217" s="371" t="s">
        <v>244</v>
      </c>
    </row>
    <row r="1218" spans="1:5">
      <c r="A1218" s="371">
        <v>91</v>
      </c>
      <c r="B1218" s="371" t="s">
        <v>108</v>
      </c>
      <c r="C1218" s="371">
        <v>2024</v>
      </c>
      <c r="D1218" s="371" t="s">
        <v>63</v>
      </c>
      <c r="E1218" s="371" t="s">
        <v>244</v>
      </c>
    </row>
    <row r="1219" spans="1:5">
      <c r="A1219" s="371">
        <v>94</v>
      </c>
      <c r="B1219" s="371" t="s">
        <v>109</v>
      </c>
      <c r="C1219" s="371">
        <v>2024</v>
      </c>
      <c r="D1219" s="371" t="s">
        <v>63</v>
      </c>
      <c r="E1219" s="371" t="s">
        <v>243</v>
      </c>
    </row>
    <row r="1220" spans="1:5">
      <c r="A1220" s="371">
        <v>95</v>
      </c>
      <c r="B1220" s="371" t="s">
        <v>110</v>
      </c>
      <c r="C1220" s="371">
        <v>2024</v>
      </c>
      <c r="D1220" s="371" t="s">
        <v>63</v>
      </c>
      <c r="E1220" s="371" t="s">
        <v>244</v>
      </c>
    </row>
    <row r="1221" spans="1:5">
      <c r="A1221" s="371">
        <v>97</v>
      </c>
      <c r="B1221" s="371" t="s">
        <v>111</v>
      </c>
      <c r="C1221" s="371">
        <v>2024</v>
      </c>
      <c r="D1221" s="371" t="s">
        <v>63</v>
      </c>
      <c r="E1221" s="371" t="s">
        <v>243</v>
      </c>
    </row>
    <row r="1222" spans="1:5">
      <c r="A1222" s="371">
        <v>99</v>
      </c>
      <c r="B1222" s="371" t="s">
        <v>112</v>
      </c>
      <c r="C1222" s="371">
        <v>2024</v>
      </c>
      <c r="D1222" s="371" t="s">
        <v>63</v>
      </c>
      <c r="E1222" s="371" t="s">
        <v>243</v>
      </c>
    </row>
    <row r="1223" spans="1:5">
      <c r="A1223" s="371">
        <v>5</v>
      </c>
      <c r="B1223" s="371" t="s">
        <v>79</v>
      </c>
      <c r="C1223" s="371">
        <v>2023</v>
      </c>
      <c r="D1223" s="371" t="s">
        <v>63</v>
      </c>
      <c r="E1223" s="371" t="s">
        <v>243</v>
      </c>
    </row>
    <row r="1224" spans="1:5">
      <c r="A1224" s="371">
        <v>8</v>
      </c>
      <c r="B1224" s="371" t="s">
        <v>81</v>
      </c>
      <c r="C1224" s="371">
        <v>2023</v>
      </c>
      <c r="D1224" s="371" t="s">
        <v>63</v>
      </c>
      <c r="E1224" s="371" t="s">
        <v>244</v>
      </c>
    </row>
    <row r="1225" spans="1:5">
      <c r="A1225" s="371">
        <v>11</v>
      </c>
      <c r="B1225" s="371" t="s">
        <v>82</v>
      </c>
      <c r="C1225" s="371">
        <v>2023</v>
      </c>
      <c r="D1225" s="371" t="s">
        <v>63</v>
      </c>
      <c r="E1225" s="371" t="s">
        <v>243</v>
      </c>
    </row>
    <row r="1226" spans="1:5">
      <c r="A1226" s="371">
        <v>13</v>
      </c>
      <c r="B1226" s="371" t="s">
        <v>83</v>
      </c>
      <c r="C1226" s="371">
        <v>2023</v>
      </c>
      <c r="D1226" s="371" t="s">
        <v>63</v>
      </c>
      <c r="E1226" s="371" t="s">
        <v>243</v>
      </c>
    </row>
    <row r="1227" spans="1:5">
      <c r="A1227" s="371">
        <v>15</v>
      </c>
      <c r="B1227" s="371" t="s">
        <v>84</v>
      </c>
      <c r="C1227" s="371">
        <v>2023</v>
      </c>
      <c r="D1227" s="371" t="s">
        <v>63</v>
      </c>
      <c r="E1227" s="371" t="s">
        <v>243</v>
      </c>
    </row>
    <row r="1228" spans="1:5">
      <c r="A1228" s="371">
        <v>17</v>
      </c>
      <c r="B1228" s="371" t="s">
        <v>85</v>
      </c>
      <c r="C1228" s="371">
        <v>2023</v>
      </c>
      <c r="D1228" s="371" t="s">
        <v>63</v>
      </c>
      <c r="E1228" s="371" t="s">
        <v>244</v>
      </c>
    </row>
    <row r="1229" spans="1:5">
      <c r="A1229" s="371">
        <v>18</v>
      </c>
      <c r="B1229" s="371" t="s">
        <v>86</v>
      </c>
      <c r="C1229" s="371">
        <v>2023</v>
      </c>
      <c r="D1229" s="371" t="s">
        <v>63</v>
      </c>
      <c r="E1229" s="371" t="s">
        <v>244</v>
      </c>
    </row>
    <row r="1230" spans="1:5">
      <c r="A1230" s="371">
        <v>19</v>
      </c>
      <c r="B1230" s="371" t="s">
        <v>87</v>
      </c>
      <c r="C1230" s="371">
        <v>2023</v>
      </c>
      <c r="D1230" s="371" t="s">
        <v>63</v>
      </c>
      <c r="E1230" s="371" t="s">
        <v>243</v>
      </c>
    </row>
    <row r="1231" spans="1:5">
      <c r="A1231" s="371">
        <v>20</v>
      </c>
      <c r="B1231" s="371" t="s">
        <v>88</v>
      </c>
      <c r="C1231" s="371">
        <v>2023</v>
      </c>
      <c r="D1231" s="371" t="s">
        <v>63</v>
      </c>
      <c r="E1231" s="371" t="s">
        <v>244</v>
      </c>
    </row>
    <row r="1232" spans="1:5">
      <c r="A1232" s="371">
        <v>23</v>
      </c>
      <c r="B1232" s="371" t="s">
        <v>89</v>
      </c>
      <c r="C1232" s="371">
        <v>2023</v>
      </c>
      <c r="D1232" s="371" t="s">
        <v>63</v>
      </c>
      <c r="E1232" s="371" t="s">
        <v>244</v>
      </c>
    </row>
    <row r="1233" spans="1:5">
      <c r="A1233" s="371">
        <v>25</v>
      </c>
      <c r="B1233" s="371" t="s">
        <v>90</v>
      </c>
      <c r="C1233" s="371">
        <v>2023</v>
      </c>
      <c r="D1233" s="371" t="s">
        <v>63</v>
      </c>
      <c r="E1233" s="371" t="s">
        <v>244</v>
      </c>
    </row>
    <row r="1234" spans="1:5">
      <c r="A1234" s="371">
        <v>27</v>
      </c>
      <c r="B1234" s="371" t="s">
        <v>91</v>
      </c>
      <c r="C1234" s="371">
        <v>2023</v>
      </c>
      <c r="D1234" s="371" t="s">
        <v>63</v>
      </c>
      <c r="E1234" s="371" t="s">
        <v>243</v>
      </c>
    </row>
    <row r="1235" spans="1:5">
      <c r="A1235" s="371">
        <v>41</v>
      </c>
      <c r="B1235" s="371" t="s">
        <v>92</v>
      </c>
      <c r="C1235" s="371">
        <v>2023</v>
      </c>
      <c r="D1235" s="371" t="s">
        <v>63</v>
      </c>
      <c r="E1235" s="371" t="s">
        <v>243</v>
      </c>
    </row>
    <row r="1236" spans="1:5">
      <c r="A1236" s="371">
        <v>44</v>
      </c>
      <c r="B1236" s="371" t="s">
        <v>93</v>
      </c>
      <c r="C1236" s="371">
        <v>2023</v>
      </c>
      <c r="D1236" s="371" t="s">
        <v>63</v>
      </c>
      <c r="E1236" s="371" t="s">
        <v>244</v>
      </c>
    </row>
    <row r="1237" spans="1:5">
      <c r="A1237" s="371">
        <v>47</v>
      </c>
      <c r="B1237" s="371" t="s">
        <v>94</v>
      </c>
      <c r="C1237" s="371">
        <v>2023</v>
      </c>
      <c r="D1237" s="371" t="s">
        <v>63</v>
      </c>
      <c r="E1237" s="371" t="s">
        <v>243</v>
      </c>
    </row>
    <row r="1238" spans="1:5">
      <c r="A1238" s="371">
        <v>50</v>
      </c>
      <c r="B1238" s="371" t="s">
        <v>95</v>
      </c>
      <c r="C1238" s="371">
        <v>2023</v>
      </c>
      <c r="D1238" s="371" t="s">
        <v>63</v>
      </c>
      <c r="E1238" s="371" t="s">
        <v>244</v>
      </c>
    </row>
    <row r="1239" spans="1:5">
      <c r="A1239" s="371">
        <v>52</v>
      </c>
      <c r="B1239" s="371" t="s">
        <v>96</v>
      </c>
      <c r="C1239" s="371">
        <v>2023</v>
      </c>
      <c r="D1239" s="371" t="s">
        <v>63</v>
      </c>
      <c r="E1239" s="371" t="s">
        <v>244</v>
      </c>
    </row>
    <row r="1240" spans="1:5">
      <c r="A1240" s="371">
        <v>54</v>
      </c>
      <c r="B1240" s="371" t="s">
        <v>97</v>
      </c>
      <c r="C1240" s="371">
        <v>2023</v>
      </c>
      <c r="D1240" s="371" t="s">
        <v>63</v>
      </c>
      <c r="E1240" s="371" t="s">
        <v>244</v>
      </c>
    </row>
    <row r="1241" spans="1:5">
      <c r="A1241" s="371">
        <v>63</v>
      </c>
      <c r="B1241" s="371" t="s">
        <v>98</v>
      </c>
      <c r="C1241" s="371">
        <v>2023</v>
      </c>
      <c r="D1241" s="371" t="s">
        <v>63</v>
      </c>
      <c r="E1241" s="371" t="s">
        <v>243</v>
      </c>
    </row>
    <row r="1242" spans="1:5">
      <c r="A1242" s="371">
        <v>66</v>
      </c>
      <c r="B1242" s="371" t="s">
        <v>99</v>
      </c>
      <c r="C1242" s="371">
        <v>2023</v>
      </c>
      <c r="D1242" s="371" t="s">
        <v>63</v>
      </c>
      <c r="E1242" s="371" t="s">
        <v>244</v>
      </c>
    </row>
    <row r="1243" spans="1:5">
      <c r="A1243" s="371">
        <v>68</v>
      </c>
      <c r="B1243" s="371" t="s">
        <v>100</v>
      </c>
      <c r="C1243" s="371">
        <v>2023</v>
      </c>
      <c r="D1243" s="371" t="s">
        <v>63</v>
      </c>
      <c r="E1243" s="371" t="s">
        <v>244</v>
      </c>
    </row>
    <row r="1244" spans="1:5">
      <c r="A1244" s="371">
        <v>70</v>
      </c>
      <c r="B1244" s="371" t="s">
        <v>101</v>
      </c>
      <c r="C1244" s="371">
        <v>2023</v>
      </c>
      <c r="D1244" s="371" t="s">
        <v>63</v>
      </c>
      <c r="E1244" s="371" t="s">
        <v>243</v>
      </c>
    </row>
    <row r="1245" spans="1:5">
      <c r="A1245" s="371">
        <v>73</v>
      </c>
      <c r="B1245" s="371" t="s">
        <v>102</v>
      </c>
      <c r="C1245" s="371">
        <v>2023</v>
      </c>
      <c r="D1245" s="371" t="s">
        <v>63</v>
      </c>
      <c r="E1245" s="371" t="s">
        <v>243</v>
      </c>
    </row>
    <row r="1246" spans="1:5">
      <c r="A1246" s="371">
        <v>76</v>
      </c>
      <c r="B1246" s="371" t="s">
        <v>103</v>
      </c>
      <c r="C1246" s="371">
        <v>2023</v>
      </c>
      <c r="D1246" s="371" t="s">
        <v>63</v>
      </c>
      <c r="E1246" s="371" t="s">
        <v>243</v>
      </c>
    </row>
    <row r="1247" spans="1:5">
      <c r="A1247" s="371">
        <v>81</v>
      </c>
      <c r="B1247" s="371" t="s">
        <v>104</v>
      </c>
      <c r="C1247" s="371">
        <v>2023</v>
      </c>
      <c r="D1247" s="371" t="s">
        <v>63</v>
      </c>
      <c r="E1247" s="371" t="s">
        <v>244</v>
      </c>
    </row>
    <row r="1248" spans="1:5">
      <c r="A1248" s="371">
        <v>85</v>
      </c>
      <c r="B1248" s="371" t="s">
        <v>105</v>
      </c>
      <c r="C1248" s="371">
        <v>2023</v>
      </c>
      <c r="D1248" s="371" t="s">
        <v>63</v>
      </c>
      <c r="E1248" s="371" t="s">
        <v>243</v>
      </c>
    </row>
    <row r="1249" spans="1:5">
      <c r="A1249" s="371">
        <v>86</v>
      </c>
      <c r="B1249" s="371" t="s">
        <v>106</v>
      </c>
      <c r="C1249" s="371">
        <v>2023</v>
      </c>
      <c r="D1249" s="371" t="s">
        <v>63</v>
      </c>
      <c r="E1249" s="371" t="s">
        <v>244</v>
      </c>
    </row>
    <row r="1250" spans="1:5">
      <c r="A1250" s="371">
        <v>88</v>
      </c>
      <c r="B1250" s="371" t="s">
        <v>107</v>
      </c>
      <c r="C1250" s="371">
        <v>2023</v>
      </c>
      <c r="D1250" s="371" t="s">
        <v>63</v>
      </c>
      <c r="E1250" s="371" t="s">
        <v>244</v>
      </c>
    </row>
    <row r="1251" spans="1:5">
      <c r="A1251" s="371">
        <v>91</v>
      </c>
      <c r="B1251" s="371" t="s">
        <v>108</v>
      </c>
      <c r="C1251" s="371">
        <v>2023</v>
      </c>
      <c r="D1251" s="371" t="s">
        <v>63</v>
      </c>
      <c r="E1251" s="371" t="s">
        <v>244</v>
      </c>
    </row>
    <row r="1252" spans="1:5">
      <c r="A1252" s="371">
        <v>94</v>
      </c>
      <c r="B1252" s="371" t="s">
        <v>109</v>
      </c>
      <c r="C1252" s="371">
        <v>2023</v>
      </c>
      <c r="D1252" s="371" t="s">
        <v>63</v>
      </c>
      <c r="E1252" s="371" t="s">
        <v>243</v>
      </c>
    </row>
    <row r="1253" spans="1:5">
      <c r="A1253" s="371">
        <v>95</v>
      </c>
      <c r="B1253" s="371" t="s">
        <v>110</v>
      </c>
      <c r="C1253" s="371">
        <v>2023</v>
      </c>
      <c r="D1253" s="371" t="s">
        <v>63</v>
      </c>
      <c r="E1253" s="371" t="s">
        <v>244</v>
      </c>
    </row>
    <row r="1254" spans="1:5">
      <c r="A1254" s="371">
        <v>97</v>
      </c>
      <c r="B1254" s="371" t="s">
        <v>111</v>
      </c>
      <c r="C1254" s="371">
        <v>2023</v>
      </c>
      <c r="D1254" s="371" t="s">
        <v>63</v>
      </c>
      <c r="E1254" s="371" t="s">
        <v>244</v>
      </c>
    </row>
    <row r="1255" spans="1:5">
      <c r="A1255" s="371">
        <v>99</v>
      </c>
      <c r="B1255" s="371" t="s">
        <v>112</v>
      </c>
      <c r="C1255" s="371">
        <v>2023</v>
      </c>
      <c r="D1255" s="371" t="s">
        <v>63</v>
      </c>
      <c r="E1255" s="371" t="s">
        <v>244</v>
      </c>
    </row>
    <row r="1256" spans="1:5">
      <c r="A1256" s="371">
        <v>5</v>
      </c>
      <c r="B1256" s="371" t="s">
        <v>79</v>
      </c>
      <c r="C1256" s="371">
        <v>2024</v>
      </c>
      <c r="D1256" s="371" t="s">
        <v>64</v>
      </c>
      <c r="E1256" s="371" t="s">
        <v>244</v>
      </c>
    </row>
    <row r="1257" spans="1:5">
      <c r="A1257" s="371">
        <v>8</v>
      </c>
      <c r="B1257" s="371" t="s">
        <v>81</v>
      </c>
      <c r="C1257" s="371">
        <v>2024</v>
      </c>
      <c r="D1257" s="371" t="s">
        <v>64</v>
      </c>
      <c r="E1257" s="371" t="s">
        <v>244</v>
      </c>
    </row>
    <row r="1258" spans="1:5">
      <c r="A1258" s="371">
        <v>11</v>
      </c>
      <c r="B1258" s="371" t="s">
        <v>82</v>
      </c>
      <c r="C1258" s="371">
        <v>2024</v>
      </c>
      <c r="D1258" s="371" t="s">
        <v>64</v>
      </c>
      <c r="E1258" s="371" t="s">
        <v>244</v>
      </c>
    </row>
    <row r="1259" spans="1:5">
      <c r="A1259" s="371">
        <v>13</v>
      </c>
      <c r="B1259" s="371" t="s">
        <v>83</v>
      </c>
      <c r="C1259" s="371">
        <v>2024</v>
      </c>
      <c r="D1259" s="371" t="s">
        <v>64</v>
      </c>
      <c r="E1259" s="371" t="s">
        <v>244</v>
      </c>
    </row>
    <row r="1260" spans="1:5">
      <c r="A1260" s="371">
        <v>15</v>
      </c>
      <c r="B1260" s="371" t="s">
        <v>84</v>
      </c>
      <c r="C1260" s="371">
        <v>2024</v>
      </c>
      <c r="D1260" s="371" t="s">
        <v>64</v>
      </c>
      <c r="E1260" s="371" t="s">
        <v>244</v>
      </c>
    </row>
    <row r="1261" spans="1:5">
      <c r="A1261" s="371">
        <v>17</v>
      </c>
      <c r="B1261" s="371" t="s">
        <v>85</v>
      </c>
      <c r="C1261" s="371">
        <v>2024</v>
      </c>
      <c r="D1261" s="371" t="s">
        <v>64</v>
      </c>
      <c r="E1261" s="371" t="s">
        <v>244</v>
      </c>
    </row>
    <row r="1262" spans="1:5">
      <c r="A1262" s="371">
        <v>18</v>
      </c>
      <c r="B1262" s="371" t="s">
        <v>86</v>
      </c>
      <c r="C1262" s="371">
        <v>2024</v>
      </c>
      <c r="D1262" s="371" t="s">
        <v>64</v>
      </c>
      <c r="E1262" s="371" t="s">
        <v>244</v>
      </c>
    </row>
    <row r="1263" spans="1:5">
      <c r="A1263" s="371">
        <v>19</v>
      </c>
      <c r="B1263" s="371" t="s">
        <v>87</v>
      </c>
      <c r="C1263" s="371">
        <v>2024</v>
      </c>
      <c r="D1263" s="371" t="s">
        <v>64</v>
      </c>
      <c r="E1263" s="371" t="s">
        <v>244</v>
      </c>
    </row>
    <row r="1264" spans="1:5">
      <c r="A1264" s="371">
        <v>20</v>
      </c>
      <c r="B1264" s="371" t="s">
        <v>88</v>
      </c>
      <c r="C1264" s="371">
        <v>2024</v>
      </c>
      <c r="D1264" s="371" t="s">
        <v>64</v>
      </c>
      <c r="E1264" s="371" t="s">
        <v>244</v>
      </c>
    </row>
    <row r="1265" spans="1:5">
      <c r="A1265" s="371">
        <v>23</v>
      </c>
      <c r="B1265" s="371" t="s">
        <v>89</v>
      </c>
      <c r="C1265" s="371">
        <v>2024</v>
      </c>
      <c r="D1265" s="371" t="s">
        <v>64</v>
      </c>
      <c r="E1265" s="371" t="s">
        <v>244</v>
      </c>
    </row>
    <row r="1266" spans="1:5">
      <c r="A1266" s="371">
        <v>25</v>
      </c>
      <c r="B1266" s="371" t="s">
        <v>90</v>
      </c>
      <c r="C1266" s="371">
        <v>2024</v>
      </c>
      <c r="D1266" s="371" t="s">
        <v>64</v>
      </c>
      <c r="E1266" s="371" t="s">
        <v>244</v>
      </c>
    </row>
    <row r="1267" spans="1:5">
      <c r="A1267" s="371">
        <v>27</v>
      </c>
      <c r="B1267" s="371" t="s">
        <v>91</v>
      </c>
      <c r="C1267" s="371">
        <v>2024</v>
      </c>
      <c r="D1267" s="371" t="s">
        <v>64</v>
      </c>
      <c r="E1267" s="371" t="s">
        <v>244</v>
      </c>
    </row>
    <row r="1268" spans="1:5">
      <c r="A1268" s="371">
        <v>41</v>
      </c>
      <c r="B1268" s="371" t="s">
        <v>92</v>
      </c>
      <c r="C1268" s="371">
        <v>2024</v>
      </c>
      <c r="D1268" s="371" t="s">
        <v>64</v>
      </c>
      <c r="E1268" s="371" t="s">
        <v>244</v>
      </c>
    </row>
    <row r="1269" spans="1:5">
      <c r="A1269" s="371">
        <v>44</v>
      </c>
      <c r="B1269" s="371" t="s">
        <v>93</v>
      </c>
      <c r="C1269" s="371">
        <v>2024</v>
      </c>
      <c r="D1269" s="371" t="s">
        <v>64</v>
      </c>
      <c r="E1269" s="371" t="s">
        <v>244</v>
      </c>
    </row>
    <row r="1270" spans="1:5">
      <c r="A1270" s="371">
        <v>47</v>
      </c>
      <c r="B1270" s="371" t="s">
        <v>94</v>
      </c>
      <c r="C1270" s="371">
        <v>2024</v>
      </c>
      <c r="D1270" s="371" t="s">
        <v>64</v>
      </c>
      <c r="E1270" s="371" t="s">
        <v>244</v>
      </c>
    </row>
    <row r="1271" spans="1:5">
      <c r="A1271" s="371">
        <v>50</v>
      </c>
      <c r="B1271" s="371" t="s">
        <v>95</v>
      </c>
      <c r="C1271" s="371">
        <v>2024</v>
      </c>
      <c r="D1271" s="371" t="s">
        <v>64</v>
      </c>
      <c r="E1271" s="371" t="s">
        <v>244</v>
      </c>
    </row>
    <row r="1272" spans="1:5">
      <c r="A1272" s="371">
        <v>52</v>
      </c>
      <c r="B1272" s="371" t="s">
        <v>96</v>
      </c>
      <c r="C1272" s="371">
        <v>2024</v>
      </c>
      <c r="D1272" s="371" t="s">
        <v>64</v>
      </c>
      <c r="E1272" s="371" t="s">
        <v>244</v>
      </c>
    </row>
    <row r="1273" spans="1:5">
      <c r="A1273" s="371">
        <v>54</v>
      </c>
      <c r="B1273" s="371" t="s">
        <v>97</v>
      </c>
      <c r="C1273" s="371">
        <v>2024</v>
      </c>
      <c r="D1273" s="371" t="s">
        <v>64</v>
      </c>
      <c r="E1273" s="371" t="s">
        <v>244</v>
      </c>
    </row>
    <row r="1274" spans="1:5">
      <c r="A1274" s="371">
        <v>63</v>
      </c>
      <c r="B1274" s="371" t="s">
        <v>98</v>
      </c>
      <c r="C1274" s="371">
        <v>2024</v>
      </c>
      <c r="D1274" s="371" t="s">
        <v>64</v>
      </c>
      <c r="E1274" s="371" t="s">
        <v>244</v>
      </c>
    </row>
    <row r="1275" spans="1:5">
      <c r="A1275" s="371">
        <v>66</v>
      </c>
      <c r="B1275" s="371" t="s">
        <v>99</v>
      </c>
      <c r="C1275" s="371">
        <v>2024</v>
      </c>
      <c r="D1275" s="371" t="s">
        <v>64</v>
      </c>
      <c r="E1275" s="371" t="s">
        <v>244</v>
      </c>
    </row>
    <row r="1276" spans="1:5">
      <c r="A1276" s="371">
        <v>68</v>
      </c>
      <c r="B1276" s="371" t="s">
        <v>100</v>
      </c>
      <c r="C1276" s="371">
        <v>2024</v>
      </c>
      <c r="D1276" s="371" t="s">
        <v>64</v>
      </c>
      <c r="E1276" s="371" t="s">
        <v>244</v>
      </c>
    </row>
    <row r="1277" spans="1:5">
      <c r="A1277" s="371">
        <v>70</v>
      </c>
      <c r="B1277" s="371" t="s">
        <v>101</v>
      </c>
      <c r="C1277" s="371">
        <v>2024</v>
      </c>
      <c r="D1277" s="371" t="s">
        <v>64</v>
      </c>
      <c r="E1277" s="371" t="s">
        <v>244</v>
      </c>
    </row>
    <row r="1278" spans="1:5">
      <c r="A1278" s="371">
        <v>73</v>
      </c>
      <c r="B1278" s="371" t="s">
        <v>102</v>
      </c>
      <c r="C1278" s="371">
        <v>2024</v>
      </c>
      <c r="D1278" s="371" t="s">
        <v>64</v>
      </c>
      <c r="E1278" s="371" t="s">
        <v>244</v>
      </c>
    </row>
    <row r="1279" spans="1:5">
      <c r="A1279" s="371">
        <v>76</v>
      </c>
      <c r="B1279" s="371" t="s">
        <v>103</v>
      </c>
      <c r="C1279" s="371">
        <v>2024</v>
      </c>
      <c r="D1279" s="371" t="s">
        <v>64</v>
      </c>
      <c r="E1279" s="371" t="s">
        <v>244</v>
      </c>
    </row>
    <row r="1280" spans="1:5">
      <c r="A1280" s="371">
        <v>81</v>
      </c>
      <c r="B1280" s="371" t="s">
        <v>104</v>
      </c>
      <c r="C1280" s="371">
        <v>2024</v>
      </c>
      <c r="D1280" s="371" t="s">
        <v>64</v>
      </c>
      <c r="E1280" s="371" t="s">
        <v>244</v>
      </c>
    </row>
    <row r="1281" spans="1:5">
      <c r="A1281" s="371">
        <v>85</v>
      </c>
      <c r="B1281" s="371" t="s">
        <v>105</v>
      </c>
      <c r="C1281" s="371">
        <v>2024</v>
      </c>
      <c r="D1281" s="371" t="s">
        <v>64</v>
      </c>
      <c r="E1281" s="371" t="s">
        <v>244</v>
      </c>
    </row>
    <row r="1282" spans="1:5">
      <c r="A1282" s="371">
        <v>86</v>
      </c>
      <c r="B1282" s="371" t="s">
        <v>106</v>
      </c>
      <c r="C1282" s="371">
        <v>2024</v>
      </c>
      <c r="D1282" s="371" t="s">
        <v>64</v>
      </c>
      <c r="E1282" s="371" t="s">
        <v>244</v>
      </c>
    </row>
    <row r="1283" spans="1:5">
      <c r="A1283" s="371">
        <v>88</v>
      </c>
      <c r="B1283" s="371" t="s">
        <v>107</v>
      </c>
      <c r="C1283" s="371">
        <v>2024</v>
      </c>
      <c r="D1283" s="371" t="s">
        <v>64</v>
      </c>
      <c r="E1283" s="371" t="s">
        <v>244</v>
      </c>
    </row>
    <row r="1284" spans="1:5">
      <c r="A1284" s="371">
        <v>91</v>
      </c>
      <c r="B1284" s="371" t="s">
        <v>108</v>
      </c>
      <c r="C1284" s="371">
        <v>2024</v>
      </c>
      <c r="D1284" s="371" t="s">
        <v>64</v>
      </c>
      <c r="E1284" s="371" t="s">
        <v>244</v>
      </c>
    </row>
    <row r="1285" spans="1:5">
      <c r="A1285" s="371">
        <v>94</v>
      </c>
      <c r="B1285" s="371" t="s">
        <v>109</v>
      </c>
      <c r="C1285" s="371">
        <v>2024</v>
      </c>
      <c r="D1285" s="371" t="s">
        <v>64</v>
      </c>
      <c r="E1285" s="371" t="s">
        <v>244</v>
      </c>
    </row>
    <row r="1286" spans="1:5">
      <c r="A1286" s="371">
        <v>95</v>
      </c>
      <c r="B1286" s="371" t="s">
        <v>110</v>
      </c>
      <c r="C1286" s="371">
        <v>2024</v>
      </c>
      <c r="D1286" s="371" t="s">
        <v>64</v>
      </c>
      <c r="E1286" s="371" t="s">
        <v>244</v>
      </c>
    </row>
    <row r="1287" spans="1:5">
      <c r="A1287" s="371">
        <v>97</v>
      </c>
      <c r="B1287" s="371" t="s">
        <v>111</v>
      </c>
      <c r="C1287" s="371">
        <v>2024</v>
      </c>
      <c r="D1287" s="371" t="s">
        <v>64</v>
      </c>
      <c r="E1287" s="371" t="s">
        <v>244</v>
      </c>
    </row>
    <row r="1288" spans="1:5">
      <c r="A1288" s="371">
        <v>99</v>
      </c>
      <c r="B1288" s="371" t="s">
        <v>112</v>
      </c>
      <c r="C1288" s="371">
        <v>2024</v>
      </c>
      <c r="D1288" s="371" t="s">
        <v>64</v>
      </c>
      <c r="E1288" s="371" t="s">
        <v>244</v>
      </c>
    </row>
    <row r="1289" spans="1:5">
      <c r="A1289" s="371">
        <v>5</v>
      </c>
      <c r="B1289" s="371" t="s">
        <v>79</v>
      </c>
      <c r="C1289" s="371">
        <v>2023</v>
      </c>
      <c r="D1289" s="371" t="s">
        <v>64</v>
      </c>
      <c r="E1289" s="371" t="s">
        <v>244</v>
      </c>
    </row>
    <row r="1290" spans="1:5">
      <c r="A1290" s="371">
        <v>8</v>
      </c>
      <c r="B1290" s="371" t="s">
        <v>81</v>
      </c>
      <c r="C1290" s="371">
        <v>2023</v>
      </c>
      <c r="D1290" s="371" t="s">
        <v>64</v>
      </c>
      <c r="E1290" s="371" t="s">
        <v>244</v>
      </c>
    </row>
    <row r="1291" spans="1:5">
      <c r="A1291" s="371">
        <v>11</v>
      </c>
      <c r="B1291" s="371" t="s">
        <v>82</v>
      </c>
      <c r="C1291" s="371">
        <v>2023</v>
      </c>
      <c r="D1291" s="371" t="s">
        <v>64</v>
      </c>
      <c r="E1291" s="371" t="s">
        <v>244</v>
      </c>
    </row>
    <row r="1292" spans="1:5">
      <c r="A1292" s="371">
        <v>13</v>
      </c>
      <c r="B1292" s="371" t="s">
        <v>83</v>
      </c>
      <c r="C1292" s="371">
        <v>2023</v>
      </c>
      <c r="D1292" s="371" t="s">
        <v>64</v>
      </c>
      <c r="E1292" s="371" t="s">
        <v>244</v>
      </c>
    </row>
    <row r="1293" spans="1:5">
      <c r="A1293" s="371">
        <v>15</v>
      </c>
      <c r="B1293" s="371" t="s">
        <v>84</v>
      </c>
      <c r="C1293" s="371">
        <v>2023</v>
      </c>
      <c r="D1293" s="371" t="s">
        <v>64</v>
      </c>
      <c r="E1293" s="371" t="s">
        <v>244</v>
      </c>
    </row>
    <row r="1294" spans="1:5">
      <c r="A1294" s="371">
        <v>17</v>
      </c>
      <c r="B1294" s="371" t="s">
        <v>85</v>
      </c>
      <c r="C1294" s="371">
        <v>2023</v>
      </c>
      <c r="D1294" s="371" t="s">
        <v>64</v>
      </c>
      <c r="E1294" s="371" t="s">
        <v>244</v>
      </c>
    </row>
    <row r="1295" spans="1:5">
      <c r="A1295" s="371">
        <v>18</v>
      </c>
      <c r="B1295" s="371" t="s">
        <v>86</v>
      </c>
      <c r="C1295" s="371">
        <v>2023</v>
      </c>
      <c r="D1295" s="371" t="s">
        <v>64</v>
      </c>
      <c r="E1295" s="371" t="s">
        <v>244</v>
      </c>
    </row>
    <row r="1296" spans="1:5">
      <c r="A1296" s="371">
        <v>19</v>
      </c>
      <c r="B1296" s="371" t="s">
        <v>87</v>
      </c>
      <c r="C1296" s="371">
        <v>2023</v>
      </c>
      <c r="D1296" s="371" t="s">
        <v>64</v>
      </c>
      <c r="E1296" s="371" t="s">
        <v>244</v>
      </c>
    </row>
    <row r="1297" spans="1:5">
      <c r="A1297" s="371">
        <v>20</v>
      </c>
      <c r="B1297" s="371" t="s">
        <v>88</v>
      </c>
      <c r="C1297" s="371">
        <v>2023</v>
      </c>
      <c r="D1297" s="371" t="s">
        <v>64</v>
      </c>
      <c r="E1297" s="371" t="s">
        <v>244</v>
      </c>
    </row>
    <row r="1298" spans="1:5">
      <c r="A1298" s="371">
        <v>23</v>
      </c>
      <c r="B1298" s="371" t="s">
        <v>89</v>
      </c>
      <c r="C1298" s="371">
        <v>2023</v>
      </c>
      <c r="D1298" s="371" t="s">
        <v>64</v>
      </c>
      <c r="E1298" s="371" t="s">
        <v>244</v>
      </c>
    </row>
    <row r="1299" spans="1:5">
      <c r="A1299" s="371">
        <v>25</v>
      </c>
      <c r="B1299" s="371" t="s">
        <v>90</v>
      </c>
      <c r="C1299" s="371">
        <v>2023</v>
      </c>
      <c r="D1299" s="371" t="s">
        <v>64</v>
      </c>
      <c r="E1299" s="371" t="s">
        <v>244</v>
      </c>
    </row>
    <row r="1300" spans="1:5">
      <c r="A1300" s="371">
        <v>27</v>
      </c>
      <c r="B1300" s="371" t="s">
        <v>91</v>
      </c>
      <c r="C1300" s="371">
        <v>2023</v>
      </c>
      <c r="D1300" s="371" t="s">
        <v>64</v>
      </c>
      <c r="E1300" s="371" t="s">
        <v>244</v>
      </c>
    </row>
    <row r="1301" spans="1:5">
      <c r="A1301" s="371">
        <v>41</v>
      </c>
      <c r="B1301" s="371" t="s">
        <v>92</v>
      </c>
      <c r="C1301" s="371">
        <v>2023</v>
      </c>
      <c r="D1301" s="371" t="s">
        <v>64</v>
      </c>
      <c r="E1301" s="371" t="s">
        <v>244</v>
      </c>
    </row>
    <row r="1302" spans="1:5">
      <c r="A1302" s="371">
        <v>44</v>
      </c>
      <c r="B1302" s="371" t="s">
        <v>93</v>
      </c>
      <c r="C1302" s="371">
        <v>2023</v>
      </c>
      <c r="D1302" s="371" t="s">
        <v>64</v>
      </c>
      <c r="E1302" s="371" t="s">
        <v>244</v>
      </c>
    </row>
    <row r="1303" spans="1:5">
      <c r="A1303" s="371">
        <v>47</v>
      </c>
      <c r="B1303" s="371" t="s">
        <v>94</v>
      </c>
      <c r="C1303" s="371">
        <v>2023</v>
      </c>
      <c r="D1303" s="371" t="s">
        <v>64</v>
      </c>
      <c r="E1303" s="371" t="s">
        <v>244</v>
      </c>
    </row>
    <row r="1304" spans="1:5">
      <c r="A1304" s="371">
        <v>50</v>
      </c>
      <c r="B1304" s="371" t="s">
        <v>95</v>
      </c>
      <c r="C1304" s="371">
        <v>2023</v>
      </c>
      <c r="D1304" s="371" t="s">
        <v>64</v>
      </c>
      <c r="E1304" s="371" t="s">
        <v>244</v>
      </c>
    </row>
    <row r="1305" spans="1:5">
      <c r="A1305" s="371">
        <v>52</v>
      </c>
      <c r="B1305" s="371" t="s">
        <v>96</v>
      </c>
      <c r="C1305" s="371">
        <v>2023</v>
      </c>
      <c r="D1305" s="371" t="s">
        <v>64</v>
      </c>
      <c r="E1305" s="371" t="s">
        <v>244</v>
      </c>
    </row>
    <row r="1306" spans="1:5">
      <c r="A1306" s="371">
        <v>54</v>
      </c>
      <c r="B1306" s="371" t="s">
        <v>97</v>
      </c>
      <c r="C1306" s="371">
        <v>2023</v>
      </c>
      <c r="D1306" s="371" t="s">
        <v>64</v>
      </c>
      <c r="E1306" s="371" t="s">
        <v>244</v>
      </c>
    </row>
    <row r="1307" spans="1:5">
      <c r="A1307" s="371">
        <v>63</v>
      </c>
      <c r="B1307" s="371" t="s">
        <v>98</v>
      </c>
      <c r="C1307" s="371">
        <v>2023</v>
      </c>
      <c r="D1307" s="371" t="s">
        <v>64</v>
      </c>
      <c r="E1307" s="371" t="s">
        <v>244</v>
      </c>
    </row>
    <row r="1308" spans="1:5">
      <c r="A1308" s="371">
        <v>66</v>
      </c>
      <c r="B1308" s="371" t="s">
        <v>99</v>
      </c>
      <c r="C1308" s="371">
        <v>2023</v>
      </c>
      <c r="D1308" s="371" t="s">
        <v>64</v>
      </c>
      <c r="E1308" s="371" t="s">
        <v>244</v>
      </c>
    </row>
    <row r="1309" spans="1:5">
      <c r="A1309" s="371">
        <v>68</v>
      </c>
      <c r="B1309" s="371" t="s">
        <v>100</v>
      </c>
      <c r="C1309" s="371">
        <v>2023</v>
      </c>
      <c r="D1309" s="371" t="s">
        <v>64</v>
      </c>
      <c r="E1309" s="371" t="s">
        <v>244</v>
      </c>
    </row>
    <row r="1310" spans="1:5">
      <c r="A1310" s="371">
        <v>70</v>
      </c>
      <c r="B1310" s="371" t="s">
        <v>101</v>
      </c>
      <c r="C1310" s="371">
        <v>2023</v>
      </c>
      <c r="D1310" s="371" t="s">
        <v>64</v>
      </c>
      <c r="E1310" s="371" t="s">
        <v>244</v>
      </c>
    </row>
    <row r="1311" spans="1:5">
      <c r="A1311" s="371">
        <v>73</v>
      </c>
      <c r="B1311" s="371" t="s">
        <v>102</v>
      </c>
      <c r="C1311" s="371">
        <v>2023</v>
      </c>
      <c r="D1311" s="371" t="s">
        <v>64</v>
      </c>
      <c r="E1311" s="371" t="s">
        <v>244</v>
      </c>
    </row>
    <row r="1312" spans="1:5">
      <c r="A1312" s="371">
        <v>76</v>
      </c>
      <c r="B1312" s="371" t="s">
        <v>103</v>
      </c>
      <c r="C1312" s="371">
        <v>2023</v>
      </c>
      <c r="D1312" s="371" t="s">
        <v>64</v>
      </c>
      <c r="E1312" s="371" t="s">
        <v>244</v>
      </c>
    </row>
    <row r="1313" spans="1:5">
      <c r="A1313" s="371">
        <v>81</v>
      </c>
      <c r="B1313" s="371" t="s">
        <v>104</v>
      </c>
      <c r="C1313" s="371">
        <v>2023</v>
      </c>
      <c r="D1313" s="371" t="s">
        <v>64</v>
      </c>
      <c r="E1313" s="371" t="s">
        <v>244</v>
      </c>
    </row>
    <row r="1314" spans="1:5">
      <c r="A1314" s="371">
        <v>85</v>
      </c>
      <c r="B1314" s="371" t="s">
        <v>105</v>
      </c>
      <c r="C1314" s="371">
        <v>2023</v>
      </c>
      <c r="D1314" s="371" t="s">
        <v>64</v>
      </c>
      <c r="E1314" s="371" t="s">
        <v>244</v>
      </c>
    </row>
    <row r="1315" spans="1:5">
      <c r="A1315" s="371">
        <v>86</v>
      </c>
      <c r="B1315" s="371" t="s">
        <v>106</v>
      </c>
      <c r="C1315" s="371">
        <v>2023</v>
      </c>
      <c r="D1315" s="371" t="s">
        <v>64</v>
      </c>
      <c r="E1315" s="371" t="s">
        <v>244</v>
      </c>
    </row>
    <row r="1316" spans="1:5">
      <c r="A1316" s="371">
        <v>88</v>
      </c>
      <c r="B1316" s="371" t="s">
        <v>107</v>
      </c>
      <c r="C1316" s="371">
        <v>2023</v>
      </c>
      <c r="D1316" s="371" t="s">
        <v>64</v>
      </c>
      <c r="E1316" s="371" t="s">
        <v>244</v>
      </c>
    </row>
    <row r="1317" spans="1:5">
      <c r="A1317" s="371">
        <v>91</v>
      </c>
      <c r="B1317" s="371" t="s">
        <v>108</v>
      </c>
      <c r="C1317" s="371">
        <v>2023</v>
      </c>
      <c r="D1317" s="371" t="s">
        <v>64</v>
      </c>
      <c r="E1317" s="371" t="s">
        <v>244</v>
      </c>
    </row>
    <row r="1318" spans="1:5">
      <c r="A1318" s="371">
        <v>94</v>
      </c>
      <c r="B1318" s="371" t="s">
        <v>109</v>
      </c>
      <c r="C1318" s="371">
        <v>2023</v>
      </c>
      <c r="D1318" s="371" t="s">
        <v>64</v>
      </c>
      <c r="E1318" s="371" t="s">
        <v>244</v>
      </c>
    </row>
    <row r="1319" spans="1:5">
      <c r="A1319" s="371">
        <v>95</v>
      </c>
      <c r="B1319" s="371" t="s">
        <v>110</v>
      </c>
      <c r="C1319" s="371">
        <v>2023</v>
      </c>
      <c r="D1319" s="371" t="s">
        <v>64</v>
      </c>
      <c r="E1319" s="371" t="s">
        <v>244</v>
      </c>
    </row>
    <row r="1320" spans="1:5">
      <c r="A1320" s="371">
        <v>97</v>
      </c>
      <c r="B1320" s="371" t="s">
        <v>111</v>
      </c>
      <c r="C1320" s="371">
        <v>2023</v>
      </c>
      <c r="D1320" s="371" t="s">
        <v>64</v>
      </c>
      <c r="E1320" s="371" t="s">
        <v>244</v>
      </c>
    </row>
    <row r="1321" spans="1:5">
      <c r="A1321" s="371">
        <v>99</v>
      </c>
      <c r="B1321" s="371" t="s">
        <v>112</v>
      </c>
      <c r="C1321" s="371">
        <v>2023</v>
      </c>
      <c r="D1321" s="371" t="s">
        <v>64</v>
      </c>
      <c r="E1321" s="371" t="s">
        <v>244</v>
      </c>
    </row>
    <row r="1322" spans="1:5">
      <c r="A1322" s="371">
        <v>5</v>
      </c>
      <c r="B1322" s="371" t="s">
        <v>79</v>
      </c>
      <c r="C1322" s="371">
        <v>2024</v>
      </c>
      <c r="D1322" s="371" t="s">
        <v>65</v>
      </c>
      <c r="E1322" s="371" t="s">
        <v>244</v>
      </c>
    </row>
    <row r="1323" spans="1:5">
      <c r="A1323" s="371">
        <v>8</v>
      </c>
      <c r="B1323" s="371" t="s">
        <v>81</v>
      </c>
      <c r="C1323" s="371">
        <v>2024</v>
      </c>
      <c r="D1323" s="371" t="s">
        <v>65</v>
      </c>
      <c r="E1323" s="371" t="s">
        <v>244</v>
      </c>
    </row>
    <row r="1324" spans="1:5">
      <c r="A1324" s="371">
        <v>11</v>
      </c>
      <c r="B1324" s="371" t="s">
        <v>82</v>
      </c>
      <c r="C1324" s="371">
        <v>2024</v>
      </c>
      <c r="D1324" s="371" t="s">
        <v>65</v>
      </c>
      <c r="E1324" s="371" t="s">
        <v>244</v>
      </c>
    </row>
    <row r="1325" spans="1:5">
      <c r="A1325" s="371">
        <v>13</v>
      </c>
      <c r="B1325" s="371" t="s">
        <v>83</v>
      </c>
      <c r="C1325" s="371">
        <v>2024</v>
      </c>
      <c r="D1325" s="371" t="s">
        <v>65</v>
      </c>
      <c r="E1325" s="371" t="s">
        <v>244</v>
      </c>
    </row>
    <row r="1326" spans="1:5">
      <c r="A1326" s="371">
        <v>15</v>
      </c>
      <c r="B1326" s="371" t="s">
        <v>84</v>
      </c>
      <c r="C1326" s="371">
        <v>2024</v>
      </c>
      <c r="D1326" s="371" t="s">
        <v>65</v>
      </c>
      <c r="E1326" s="371" t="s">
        <v>244</v>
      </c>
    </row>
    <row r="1327" spans="1:5">
      <c r="A1327" s="371">
        <v>17</v>
      </c>
      <c r="B1327" s="371" t="s">
        <v>85</v>
      </c>
      <c r="C1327" s="371">
        <v>2024</v>
      </c>
      <c r="D1327" s="371" t="s">
        <v>65</v>
      </c>
      <c r="E1327" s="371" t="s">
        <v>244</v>
      </c>
    </row>
    <row r="1328" spans="1:5">
      <c r="A1328" s="371">
        <v>18</v>
      </c>
      <c r="B1328" s="371" t="s">
        <v>86</v>
      </c>
      <c r="C1328" s="371">
        <v>2024</v>
      </c>
      <c r="D1328" s="371" t="s">
        <v>65</v>
      </c>
      <c r="E1328" s="371" t="s">
        <v>244</v>
      </c>
    </row>
    <row r="1329" spans="1:5">
      <c r="A1329" s="371">
        <v>19</v>
      </c>
      <c r="B1329" s="371" t="s">
        <v>87</v>
      </c>
      <c r="C1329" s="371">
        <v>2024</v>
      </c>
      <c r="D1329" s="371" t="s">
        <v>65</v>
      </c>
      <c r="E1329" s="371" t="s">
        <v>244</v>
      </c>
    </row>
    <row r="1330" spans="1:5">
      <c r="A1330" s="371">
        <v>20</v>
      </c>
      <c r="B1330" s="371" t="s">
        <v>88</v>
      </c>
      <c r="C1330" s="371">
        <v>2024</v>
      </c>
      <c r="D1330" s="371" t="s">
        <v>65</v>
      </c>
      <c r="E1330" s="371" t="s">
        <v>244</v>
      </c>
    </row>
    <row r="1331" spans="1:5">
      <c r="A1331" s="371">
        <v>23</v>
      </c>
      <c r="B1331" s="371" t="s">
        <v>89</v>
      </c>
      <c r="C1331" s="371">
        <v>2024</v>
      </c>
      <c r="D1331" s="371" t="s">
        <v>65</v>
      </c>
      <c r="E1331" s="371" t="s">
        <v>244</v>
      </c>
    </row>
    <row r="1332" spans="1:5">
      <c r="A1332" s="371">
        <v>25</v>
      </c>
      <c r="B1332" s="371" t="s">
        <v>90</v>
      </c>
      <c r="C1332" s="371">
        <v>2024</v>
      </c>
      <c r="D1332" s="371" t="s">
        <v>65</v>
      </c>
      <c r="E1332" s="371" t="s">
        <v>244</v>
      </c>
    </row>
    <row r="1333" spans="1:5">
      <c r="A1333" s="371">
        <v>27</v>
      </c>
      <c r="B1333" s="371" t="s">
        <v>91</v>
      </c>
      <c r="C1333" s="371">
        <v>2024</v>
      </c>
      <c r="D1333" s="371" t="s">
        <v>65</v>
      </c>
      <c r="E1333" s="371" t="s">
        <v>244</v>
      </c>
    </row>
    <row r="1334" spans="1:5">
      <c r="A1334" s="371">
        <v>41</v>
      </c>
      <c r="B1334" s="371" t="s">
        <v>92</v>
      </c>
      <c r="C1334" s="371">
        <v>2024</v>
      </c>
      <c r="D1334" s="371" t="s">
        <v>65</v>
      </c>
      <c r="E1334" s="371" t="s">
        <v>244</v>
      </c>
    </row>
    <row r="1335" spans="1:5">
      <c r="A1335" s="371">
        <v>44</v>
      </c>
      <c r="B1335" s="371" t="s">
        <v>93</v>
      </c>
      <c r="C1335" s="371">
        <v>2024</v>
      </c>
      <c r="D1335" s="371" t="s">
        <v>65</v>
      </c>
      <c r="E1335" s="371" t="s">
        <v>244</v>
      </c>
    </row>
    <row r="1336" spans="1:5">
      <c r="A1336" s="371">
        <v>47</v>
      </c>
      <c r="B1336" s="371" t="s">
        <v>94</v>
      </c>
      <c r="C1336" s="371">
        <v>2024</v>
      </c>
      <c r="D1336" s="371" t="s">
        <v>65</v>
      </c>
      <c r="E1336" s="371" t="s">
        <v>244</v>
      </c>
    </row>
    <row r="1337" spans="1:5">
      <c r="A1337" s="371">
        <v>50</v>
      </c>
      <c r="B1337" s="371" t="s">
        <v>95</v>
      </c>
      <c r="C1337" s="371">
        <v>2024</v>
      </c>
      <c r="D1337" s="371" t="s">
        <v>65</v>
      </c>
      <c r="E1337" s="371" t="s">
        <v>244</v>
      </c>
    </row>
    <row r="1338" spans="1:5">
      <c r="A1338" s="371">
        <v>52</v>
      </c>
      <c r="B1338" s="371" t="s">
        <v>96</v>
      </c>
      <c r="C1338" s="371">
        <v>2024</v>
      </c>
      <c r="D1338" s="371" t="s">
        <v>65</v>
      </c>
      <c r="E1338" s="371" t="s">
        <v>244</v>
      </c>
    </row>
    <row r="1339" spans="1:5">
      <c r="A1339" s="371">
        <v>54</v>
      </c>
      <c r="B1339" s="371" t="s">
        <v>97</v>
      </c>
      <c r="C1339" s="371">
        <v>2024</v>
      </c>
      <c r="D1339" s="371" t="s">
        <v>65</v>
      </c>
      <c r="E1339" s="371" t="s">
        <v>244</v>
      </c>
    </row>
    <row r="1340" spans="1:5">
      <c r="A1340" s="371">
        <v>63</v>
      </c>
      <c r="B1340" s="371" t="s">
        <v>98</v>
      </c>
      <c r="C1340" s="371">
        <v>2024</v>
      </c>
      <c r="D1340" s="371" t="s">
        <v>65</v>
      </c>
      <c r="E1340" s="371" t="s">
        <v>244</v>
      </c>
    </row>
    <row r="1341" spans="1:5">
      <c r="A1341" s="371">
        <v>66</v>
      </c>
      <c r="B1341" s="371" t="s">
        <v>99</v>
      </c>
      <c r="C1341" s="371">
        <v>2024</v>
      </c>
      <c r="D1341" s="371" t="s">
        <v>65</v>
      </c>
      <c r="E1341" s="371" t="s">
        <v>244</v>
      </c>
    </row>
    <row r="1342" spans="1:5">
      <c r="A1342" s="371">
        <v>68</v>
      </c>
      <c r="B1342" s="371" t="s">
        <v>100</v>
      </c>
      <c r="C1342" s="371">
        <v>2024</v>
      </c>
      <c r="D1342" s="371" t="s">
        <v>65</v>
      </c>
      <c r="E1342" s="371" t="s">
        <v>244</v>
      </c>
    </row>
    <row r="1343" spans="1:5">
      <c r="A1343" s="371">
        <v>70</v>
      </c>
      <c r="B1343" s="371" t="s">
        <v>101</v>
      </c>
      <c r="C1343" s="371">
        <v>2024</v>
      </c>
      <c r="D1343" s="371" t="s">
        <v>65</v>
      </c>
      <c r="E1343" s="371" t="s">
        <v>244</v>
      </c>
    </row>
    <row r="1344" spans="1:5">
      <c r="A1344" s="371">
        <v>73</v>
      </c>
      <c r="B1344" s="371" t="s">
        <v>102</v>
      </c>
      <c r="C1344" s="371">
        <v>2024</v>
      </c>
      <c r="D1344" s="371" t="s">
        <v>65</v>
      </c>
      <c r="E1344" s="371" t="s">
        <v>244</v>
      </c>
    </row>
    <row r="1345" spans="1:5">
      <c r="A1345" s="371">
        <v>76</v>
      </c>
      <c r="B1345" s="371" t="s">
        <v>103</v>
      </c>
      <c r="C1345" s="371">
        <v>2024</v>
      </c>
      <c r="D1345" s="371" t="s">
        <v>65</v>
      </c>
      <c r="E1345" s="371" t="s">
        <v>244</v>
      </c>
    </row>
    <row r="1346" spans="1:5">
      <c r="A1346" s="371">
        <v>81</v>
      </c>
      <c r="B1346" s="371" t="s">
        <v>104</v>
      </c>
      <c r="C1346" s="371">
        <v>2024</v>
      </c>
      <c r="D1346" s="371" t="s">
        <v>65</v>
      </c>
      <c r="E1346" s="371" t="s">
        <v>244</v>
      </c>
    </row>
    <row r="1347" spans="1:5">
      <c r="A1347" s="371">
        <v>85</v>
      </c>
      <c r="B1347" s="371" t="s">
        <v>105</v>
      </c>
      <c r="C1347" s="371">
        <v>2024</v>
      </c>
      <c r="D1347" s="371" t="s">
        <v>65</v>
      </c>
      <c r="E1347" s="371" t="s">
        <v>244</v>
      </c>
    </row>
    <row r="1348" spans="1:5">
      <c r="A1348" s="371">
        <v>86</v>
      </c>
      <c r="B1348" s="371" t="s">
        <v>106</v>
      </c>
      <c r="C1348" s="371">
        <v>2024</v>
      </c>
      <c r="D1348" s="371" t="s">
        <v>65</v>
      </c>
      <c r="E1348" s="371" t="s">
        <v>244</v>
      </c>
    </row>
    <row r="1349" spans="1:5">
      <c r="A1349" s="371">
        <v>88</v>
      </c>
      <c r="B1349" s="371" t="s">
        <v>107</v>
      </c>
      <c r="C1349" s="371">
        <v>2024</v>
      </c>
      <c r="D1349" s="371" t="s">
        <v>65</v>
      </c>
      <c r="E1349" s="371" t="s">
        <v>244</v>
      </c>
    </row>
    <row r="1350" spans="1:5">
      <c r="A1350" s="371">
        <v>91</v>
      </c>
      <c r="B1350" s="371" t="s">
        <v>108</v>
      </c>
      <c r="C1350" s="371">
        <v>2024</v>
      </c>
      <c r="D1350" s="371" t="s">
        <v>65</v>
      </c>
      <c r="E1350" s="371" t="s">
        <v>244</v>
      </c>
    </row>
    <row r="1351" spans="1:5">
      <c r="A1351" s="371">
        <v>94</v>
      </c>
      <c r="B1351" s="371" t="s">
        <v>109</v>
      </c>
      <c r="C1351" s="371">
        <v>2024</v>
      </c>
      <c r="D1351" s="371" t="s">
        <v>65</v>
      </c>
      <c r="E1351" s="371" t="s">
        <v>244</v>
      </c>
    </row>
    <row r="1352" spans="1:5">
      <c r="A1352" s="371">
        <v>95</v>
      </c>
      <c r="B1352" s="371" t="s">
        <v>110</v>
      </c>
      <c r="C1352" s="371">
        <v>2024</v>
      </c>
      <c r="D1352" s="371" t="s">
        <v>65</v>
      </c>
      <c r="E1352" s="371" t="s">
        <v>244</v>
      </c>
    </row>
    <row r="1353" spans="1:5">
      <c r="A1353" s="371">
        <v>97</v>
      </c>
      <c r="B1353" s="371" t="s">
        <v>111</v>
      </c>
      <c r="C1353" s="371">
        <v>2024</v>
      </c>
      <c r="D1353" s="371" t="s">
        <v>65</v>
      </c>
      <c r="E1353" s="371" t="s">
        <v>244</v>
      </c>
    </row>
    <row r="1354" spans="1:5">
      <c r="A1354" s="371">
        <v>99</v>
      </c>
      <c r="B1354" s="371" t="s">
        <v>112</v>
      </c>
      <c r="C1354" s="371">
        <v>2024</v>
      </c>
      <c r="D1354" s="371" t="s">
        <v>65</v>
      </c>
      <c r="E1354" s="371" t="s">
        <v>244</v>
      </c>
    </row>
    <row r="1355" spans="1:5">
      <c r="A1355" s="371">
        <v>5</v>
      </c>
      <c r="B1355" s="371" t="s">
        <v>79</v>
      </c>
      <c r="C1355" s="371">
        <v>2023</v>
      </c>
      <c r="D1355" s="371" t="s">
        <v>65</v>
      </c>
      <c r="E1355" s="371" t="s">
        <v>244</v>
      </c>
    </row>
    <row r="1356" spans="1:5">
      <c r="A1356" s="371">
        <v>8</v>
      </c>
      <c r="B1356" s="371" t="s">
        <v>81</v>
      </c>
      <c r="C1356" s="371">
        <v>2023</v>
      </c>
      <c r="D1356" s="371" t="s">
        <v>65</v>
      </c>
      <c r="E1356" s="371" t="s">
        <v>244</v>
      </c>
    </row>
    <row r="1357" spans="1:5">
      <c r="A1357" s="371">
        <v>11</v>
      </c>
      <c r="B1357" s="371" t="s">
        <v>82</v>
      </c>
      <c r="C1357" s="371">
        <v>2023</v>
      </c>
      <c r="D1357" s="371" t="s">
        <v>65</v>
      </c>
      <c r="E1357" s="371" t="s">
        <v>244</v>
      </c>
    </row>
    <row r="1358" spans="1:5">
      <c r="A1358" s="371">
        <v>13</v>
      </c>
      <c r="B1358" s="371" t="s">
        <v>83</v>
      </c>
      <c r="C1358" s="371">
        <v>2023</v>
      </c>
      <c r="D1358" s="371" t="s">
        <v>65</v>
      </c>
      <c r="E1358" s="371" t="s">
        <v>244</v>
      </c>
    </row>
    <row r="1359" spans="1:5">
      <c r="A1359" s="371">
        <v>15</v>
      </c>
      <c r="B1359" s="371" t="s">
        <v>84</v>
      </c>
      <c r="C1359" s="371">
        <v>2023</v>
      </c>
      <c r="D1359" s="371" t="s">
        <v>65</v>
      </c>
      <c r="E1359" s="371" t="s">
        <v>244</v>
      </c>
    </row>
    <row r="1360" spans="1:5">
      <c r="A1360" s="371">
        <v>17</v>
      </c>
      <c r="B1360" s="371" t="s">
        <v>85</v>
      </c>
      <c r="C1360" s="371">
        <v>2023</v>
      </c>
      <c r="D1360" s="371" t="s">
        <v>65</v>
      </c>
      <c r="E1360" s="371" t="s">
        <v>244</v>
      </c>
    </row>
    <row r="1361" spans="1:5">
      <c r="A1361" s="371">
        <v>18</v>
      </c>
      <c r="B1361" s="371" t="s">
        <v>86</v>
      </c>
      <c r="C1361" s="371">
        <v>2023</v>
      </c>
      <c r="D1361" s="371" t="s">
        <v>65</v>
      </c>
      <c r="E1361" s="371" t="s">
        <v>244</v>
      </c>
    </row>
    <row r="1362" spans="1:5">
      <c r="A1362" s="371">
        <v>19</v>
      </c>
      <c r="B1362" s="371" t="s">
        <v>87</v>
      </c>
      <c r="C1362" s="371">
        <v>2023</v>
      </c>
      <c r="D1362" s="371" t="s">
        <v>65</v>
      </c>
      <c r="E1362" s="371" t="s">
        <v>244</v>
      </c>
    </row>
    <row r="1363" spans="1:5">
      <c r="A1363" s="371">
        <v>20</v>
      </c>
      <c r="B1363" s="371" t="s">
        <v>88</v>
      </c>
      <c r="C1363" s="371">
        <v>2023</v>
      </c>
      <c r="D1363" s="371" t="s">
        <v>65</v>
      </c>
      <c r="E1363" s="371" t="s">
        <v>244</v>
      </c>
    </row>
    <row r="1364" spans="1:5">
      <c r="A1364" s="371">
        <v>23</v>
      </c>
      <c r="B1364" s="371" t="s">
        <v>89</v>
      </c>
      <c r="C1364" s="371">
        <v>2023</v>
      </c>
      <c r="D1364" s="371" t="s">
        <v>65</v>
      </c>
      <c r="E1364" s="371" t="s">
        <v>244</v>
      </c>
    </row>
    <row r="1365" spans="1:5">
      <c r="A1365" s="371">
        <v>25</v>
      </c>
      <c r="B1365" s="371" t="s">
        <v>90</v>
      </c>
      <c r="C1365" s="371">
        <v>2023</v>
      </c>
      <c r="D1365" s="371" t="s">
        <v>65</v>
      </c>
      <c r="E1365" s="371" t="s">
        <v>244</v>
      </c>
    </row>
    <row r="1366" spans="1:5">
      <c r="A1366" s="371">
        <v>27</v>
      </c>
      <c r="B1366" s="371" t="s">
        <v>91</v>
      </c>
      <c r="C1366" s="371">
        <v>2023</v>
      </c>
      <c r="D1366" s="371" t="s">
        <v>65</v>
      </c>
      <c r="E1366" s="371" t="s">
        <v>244</v>
      </c>
    </row>
    <row r="1367" spans="1:5">
      <c r="A1367" s="371">
        <v>41</v>
      </c>
      <c r="B1367" s="371" t="s">
        <v>92</v>
      </c>
      <c r="C1367" s="371">
        <v>2023</v>
      </c>
      <c r="D1367" s="371" t="s">
        <v>65</v>
      </c>
      <c r="E1367" s="371" t="s">
        <v>244</v>
      </c>
    </row>
    <row r="1368" spans="1:5">
      <c r="A1368" s="371">
        <v>44</v>
      </c>
      <c r="B1368" s="371" t="s">
        <v>93</v>
      </c>
      <c r="C1368" s="371">
        <v>2023</v>
      </c>
      <c r="D1368" s="371" t="s">
        <v>65</v>
      </c>
      <c r="E1368" s="371" t="s">
        <v>244</v>
      </c>
    </row>
    <row r="1369" spans="1:5">
      <c r="A1369" s="371">
        <v>47</v>
      </c>
      <c r="B1369" s="371" t="s">
        <v>94</v>
      </c>
      <c r="C1369" s="371">
        <v>2023</v>
      </c>
      <c r="D1369" s="371" t="s">
        <v>65</v>
      </c>
      <c r="E1369" s="371" t="s">
        <v>244</v>
      </c>
    </row>
    <row r="1370" spans="1:5">
      <c r="A1370" s="371">
        <v>50</v>
      </c>
      <c r="B1370" s="371" t="s">
        <v>95</v>
      </c>
      <c r="C1370" s="371">
        <v>2023</v>
      </c>
      <c r="D1370" s="371" t="s">
        <v>65</v>
      </c>
      <c r="E1370" s="371" t="s">
        <v>244</v>
      </c>
    </row>
    <row r="1371" spans="1:5">
      <c r="A1371" s="371">
        <v>52</v>
      </c>
      <c r="B1371" s="371" t="s">
        <v>96</v>
      </c>
      <c r="C1371" s="371">
        <v>2023</v>
      </c>
      <c r="D1371" s="371" t="s">
        <v>65</v>
      </c>
      <c r="E1371" s="371" t="s">
        <v>244</v>
      </c>
    </row>
    <row r="1372" spans="1:5">
      <c r="A1372" s="371">
        <v>54</v>
      </c>
      <c r="B1372" s="371" t="s">
        <v>97</v>
      </c>
      <c r="C1372" s="371">
        <v>2023</v>
      </c>
      <c r="D1372" s="371" t="s">
        <v>65</v>
      </c>
      <c r="E1372" s="371" t="s">
        <v>244</v>
      </c>
    </row>
    <row r="1373" spans="1:5">
      <c r="A1373" s="371">
        <v>63</v>
      </c>
      <c r="B1373" s="371" t="s">
        <v>98</v>
      </c>
      <c r="C1373" s="371">
        <v>2023</v>
      </c>
      <c r="D1373" s="371" t="s">
        <v>65</v>
      </c>
      <c r="E1373" s="371" t="s">
        <v>244</v>
      </c>
    </row>
    <row r="1374" spans="1:5">
      <c r="A1374" s="371">
        <v>66</v>
      </c>
      <c r="B1374" s="371" t="s">
        <v>99</v>
      </c>
      <c r="C1374" s="371">
        <v>2023</v>
      </c>
      <c r="D1374" s="371" t="s">
        <v>65</v>
      </c>
      <c r="E1374" s="371" t="s">
        <v>244</v>
      </c>
    </row>
    <row r="1375" spans="1:5">
      <c r="A1375" s="371">
        <v>68</v>
      </c>
      <c r="B1375" s="371" t="s">
        <v>100</v>
      </c>
      <c r="C1375" s="371">
        <v>2023</v>
      </c>
      <c r="D1375" s="371" t="s">
        <v>65</v>
      </c>
      <c r="E1375" s="371" t="s">
        <v>244</v>
      </c>
    </row>
    <row r="1376" spans="1:5">
      <c r="A1376" s="371">
        <v>70</v>
      </c>
      <c r="B1376" s="371" t="s">
        <v>101</v>
      </c>
      <c r="C1376" s="371">
        <v>2023</v>
      </c>
      <c r="D1376" s="371" t="s">
        <v>65</v>
      </c>
      <c r="E1376" s="371" t="s">
        <v>244</v>
      </c>
    </row>
    <row r="1377" spans="1:5">
      <c r="A1377" s="371">
        <v>73</v>
      </c>
      <c r="B1377" s="371" t="s">
        <v>102</v>
      </c>
      <c r="C1377" s="371">
        <v>2023</v>
      </c>
      <c r="D1377" s="371" t="s">
        <v>65</v>
      </c>
      <c r="E1377" s="371" t="s">
        <v>244</v>
      </c>
    </row>
    <row r="1378" spans="1:5">
      <c r="A1378" s="371">
        <v>76</v>
      </c>
      <c r="B1378" s="371" t="s">
        <v>103</v>
      </c>
      <c r="C1378" s="371">
        <v>2023</v>
      </c>
      <c r="D1378" s="371" t="s">
        <v>65</v>
      </c>
      <c r="E1378" s="371" t="s">
        <v>244</v>
      </c>
    </row>
    <row r="1379" spans="1:5">
      <c r="A1379" s="371">
        <v>81</v>
      </c>
      <c r="B1379" s="371" t="s">
        <v>104</v>
      </c>
      <c r="C1379" s="371">
        <v>2023</v>
      </c>
      <c r="D1379" s="371" t="s">
        <v>65</v>
      </c>
      <c r="E1379" s="371" t="s">
        <v>244</v>
      </c>
    </row>
    <row r="1380" spans="1:5">
      <c r="A1380" s="371">
        <v>85</v>
      </c>
      <c r="B1380" s="371" t="s">
        <v>105</v>
      </c>
      <c r="C1380" s="371">
        <v>2023</v>
      </c>
      <c r="D1380" s="371" t="s">
        <v>65</v>
      </c>
      <c r="E1380" s="371" t="s">
        <v>244</v>
      </c>
    </row>
    <row r="1381" spans="1:5">
      <c r="A1381" s="371">
        <v>86</v>
      </c>
      <c r="B1381" s="371" t="s">
        <v>106</v>
      </c>
      <c r="C1381" s="371">
        <v>2023</v>
      </c>
      <c r="D1381" s="371" t="s">
        <v>65</v>
      </c>
      <c r="E1381" s="371" t="s">
        <v>244</v>
      </c>
    </row>
    <row r="1382" spans="1:5">
      <c r="A1382" s="371">
        <v>88</v>
      </c>
      <c r="B1382" s="371" t="s">
        <v>107</v>
      </c>
      <c r="C1382" s="371">
        <v>2023</v>
      </c>
      <c r="D1382" s="371" t="s">
        <v>65</v>
      </c>
      <c r="E1382" s="371" t="s">
        <v>244</v>
      </c>
    </row>
    <row r="1383" spans="1:5">
      <c r="A1383" s="371">
        <v>91</v>
      </c>
      <c r="B1383" s="371" t="s">
        <v>108</v>
      </c>
      <c r="C1383" s="371">
        <v>2023</v>
      </c>
      <c r="D1383" s="371" t="s">
        <v>65</v>
      </c>
      <c r="E1383" s="371" t="s">
        <v>244</v>
      </c>
    </row>
    <row r="1384" spans="1:5">
      <c r="A1384" s="371">
        <v>94</v>
      </c>
      <c r="B1384" s="371" t="s">
        <v>109</v>
      </c>
      <c r="C1384" s="371">
        <v>2023</v>
      </c>
      <c r="D1384" s="371" t="s">
        <v>65</v>
      </c>
      <c r="E1384" s="371" t="s">
        <v>244</v>
      </c>
    </row>
    <row r="1385" spans="1:5">
      <c r="A1385" s="371">
        <v>95</v>
      </c>
      <c r="B1385" s="371" t="s">
        <v>110</v>
      </c>
      <c r="C1385" s="371">
        <v>2023</v>
      </c>
      <c r="D1385" s="371" t="s">
        <v>65</v>
      </c>
      <c r="E1385" s="371" t="s">
        <v>244</v>
      </c>
    </row>
    <row r="1386" spans="1:5">
      <c r="A1386" s="371">
        <v>97</v>
      </c>
      <c r="B1386" s="371" t="s">
        <v>111</v>
      </c>
      <c r="C1386" s="371">
        <v>2023</v>
      </c>
      <c r="D1386" s="371" t="s">
        <v>65</v>
      </c>
      <c r="E1386" s="371" t="s">
        <v>244</v>
      </c>
    </row>
    <row r="1387" spans="1:5">
      <c r="A1387" s="371">
        <v>99</v>
      </c>
      <c r="B1387" s="371" t="s">
        <v>112</v>
      </c>
      <c r="C1387" s="371">
        <v>2023</v>
      </c>
      <c r="D1387" s="371" t="s">
        <v>65</v>
      </c>
      <c r="E1387" s="371" t="s">
        <v>244</v>
      </c>
    </row>
    <row r="1388" spans="1:5">
      <c r="A1388" s="371">
        <v>5</v>
      </c>
      <c r="B1388" s="371" t="s">
        <v>79</v>
      </c>
      <c r="C1388" s="371">
        <v>2024</v>
      </c>
      <c r="D1388" s="371" t="s">
        <v>66</v>
      </c>
      <c r="E1388" s="371" t="s">
        <v>244</v>
      </c>
    </row>
    <row r="1389" spans="1:5">
      <c r="A1389" s="371">
        <v>8</v>
      </c>
      <c r="B1389" s="371" t="s">
        <v>81</v>
      </c>
      <c r="C1389" s="371">
        <v>2024</v>
      </c>
      <c r="D1389" s="371" t="s">
        <v>66</v>
      </c>
      <c r="E1389" s="371" t="s">
        <v>244</v>
      </c>
    </row>
    <row r="1390" spans="1:5">
      <c r="A1390" s="371">
        <v>11</v>
      </c>
      <c r="B1390" s="371" t="s">
        <v>82</v>
      </c>
      <c r="C1390" s="371">
        <v>2024</v>
      </c>
      <c r="D1390" s="371" t="s">
        <v>66</v>
      </c>
      <c r="E1390" s="371" t="s">
        <v>244</v>
      </c>
    </row>
    <row r="1391" spans="1:5">
      <c r="A1391" s="371">
        <v>13</v>
      </c>
      <c r="B1391" s="371" t="s">
        <v>83</v>
      </c>
      <c r="C1391" s="371">
        <v>2024</v>
      </c>
      <c r="D1391" s="371" t="s">
        <v>66</v>
      </c>
      <c r="E1391" s="371" t="s">
        <v>244</v>
      </c>
    </row>
    <row r="1392" spans="1:5">
      <c r="A1392" s="371">
        <v>15</v>
      </c>
      <c r="B1392" s="371" t="s">
        <v>84</v>
      </c>
      <c r="C1392" s="371">
        <v>2024</v>
      </c>
      <c r="D1392" s="371" t="s">
        <v>66</v>
      </c>
      <c r="E1392" s="371" t="s">
        <v>244</v>
      </c>
    </row>
    <row r="1393" spans="1:5">
      <c r="A1393" s="371">
        <v>17</v>
      </c>
      <c r="B1393" s="371" t="s">
        <v>85</v>
      </c>
      <c r="C1393" s="371">
        <v>2024</v>
      </c>
      <c r="D1393" s="371" t="s">
        <v>66</v>
      </c>
      <c r="E1393" s="371" t="s">
        <v>244</v>
      </c>
    </row>
    <row r="1394" spans="1:5">
      <c r="A1394" s="371">
        <v>18</v>
      </c>
      <c r="B1394" s="371" t="s">
        <v>86</v>
      </c>
      <c r="C1394" s="371">
        <v>2024</v>
      </c>
      <c r="D1394" s="371" t="s">
        <v>66</v>
      </c>
      <c r="E1394" s="371" t="s">
        <v>244</v>
      </c>
    </row>
    <row r="1395" spans="1:5">
      <c r="A1395" s="371">
        <v>19</v>
      </c>
      <c r="B1395" s="371" t="s">
        <v>87</v>
      </c>
      <c r="C1395" s="371">
        <v>2024</v>
      </c>
      <c r="D1395" s="371" t="s">
        <v>66</v>
      </c>
      <c r="E1395" s="371" t="s">
        <v>244</v>
      </c>
    </row>
    <row r="1396" spans="1:5">
      <c r="A1396" s="371">
        <v>20</v>
      </c>
      <c r="B1396" s="371" t="s">
        <v>88</v>
      </c>
      <c r="C1396" s="371">
        <v>2024</v>
      </c>
      <c r="D1396" s="371" t="s">
        <v>66</v>
      </c>
      <c r="E1396" s="371" t="s">
        <v>244</v>
      </c>
    </row>
    <row r="1397" spans="1:5">
      <c r="A1397" s="371">
        <v>23</v>
      </c>
      <c r="B1397" s="371" t="s">
        <v>89</v>
      </c>
      <c r="C1397" s="371">
        <v>2024</v>
      </c>
      <c r="D1397" s="371" t="s">
        <v>66</v>
      </c>
      <c r="E1397" s="371" t="s">
        <v>244</v>
      </c>
    </row>
    <row r="1398" spans="1:5">
      <c r="A1398" s="371">
        <v>25</v>
      </c>
      <c r="B1398" s="371" t="s">
        <v>90</v>
      </c>
      <c r="C1398" s="371">
        <v>2024</v>
      </c>
      <c r="D1398" s="371" t="s">
        <v>66</v>
      </c>
      <c r="E1398" s="371" t="s">
        <v>244</v>
      </c>
    </row>
    <row r="1399" spans="1:5">
      <c r="A1399" s="371">
        <v>27</v>
      </c>
      <c r="B1399" s="371" t="s">
        <v>91</v>
      </c>
      <c r="C1399" s="371">
        <v>2024</v>
      </c>
      <c r="D1399" s="371" t="s">
        <v>66</v>
      </c>
      <c r="E1399" s="371" t="s">
        <v>244</v>
      </c>
    </row>
    <row r="1400" spans="1:5">
      <c r="A1400" s="371">
        <v>41</v>
      </c>
      <c r="B1400" s="371" t="s">
        <v>92</v>
      </c>
      <c r="C1400" s="371">
        <v>2024</v>
      </c>
      <c r="D1400" s="371" t="s">
        <v>66</v>
      </c>
      <c r="E1400" s="371" t="s">
        <v>244</v>
      </c>
    </row>
    <row r="1401" spans="1:5">
      <c r="A1401" s="371">
        <v>44</v>
      </c>
      <c r="B1401" s="371" t="s">
        <v>93</v>
      </c>
      <c r="C1401" s="371">
        <v>2024</v>
      </c>
      <c r="D1401" s="371" t="s">
        <v>66</v>
      </c>
      <c r="E1401" s="371" t="s">
        <v>244</v>
      </c>
    </row>
    <row r="1402" spans="1:5">
      <c r="A1402" s="371">
        <v>47</v>
      </c>
      <c r="B1402" s="371" t="s">
        <v>94</v>
      </c>
      <c r="C1402" s="371">
        <v>2024</v>
      </c>
      <c r="D1402" s="371" t="s">
        <v>66</v>
      </c>
      <c r="E1402" s="371" t="s">
        <v>244</v>
      </c>
    </row>
    <row r="1403" spans="1:5">
      <c r="A1403" s="371">
        <v>50</v>
      </c>
      <c r="B1403" s="371" t="s">
        <v>95</v>
      </c>
      <c r="C1403" s="371">
        <v>2024</v>
      </c>
      <c r="D1403" s="371" t="s">
        <v>66</v>
      </c>
      <c r="E1403" s="371" t="s">
        <v>244</v>
      </c>
    </row>
    <row r="1404" spans="1:5">
      <c r="A1404" s="371">
        <v>52</v>
      </c>
      <c r="B1404" s="371" t="s">
        <v>96</v>
      </c>
      <c r="C1404" s="371">
        <v>2024</v>
      </c>
      <c r="D1404" s="371" t="s">
        <v>66</v>
      </c>
      <c r="E1404" s="371" t="s">
        <v>244</v>
      </c>
    </row>
    <row r="1405" spans="1:5">
      <c r="A1405" s="371">
        <v>54</v>
      </c>
      <c r="B1405" s="371" t="s">
        <v>97</v>
      </c>
      <c r="C1405" s="371">
        <v>2024</v>
      </c>
      <c r="D1405" s="371" t="s">
        <v>66</v>
      </c>
      <c r="E1405" s="371" t="s">
        <v>244</v>
      </c>
    </row>
    <row r="1406" spans="1:5">
      <c r="A1406" s="371">
        <v>63</v>
      </c>
      <c r="B1406" s="371" t="s">
        <v>98</v>
      </c>
      <c r="C1406" s="371">
        <v>2024</v>
      </c>
      <c r="D1406" s="371" t="s">
        <v>66</v>
      </c>
      <c r="E1406" s="371" t="s">
        <v>244</v>
      </c>
    </row>
    <row r="1407" spans="1:5">
      <c r="A1407" s="371">
        <v>66</v>
      </c>
      <c r="B1407" s="371" t="s">
        <v>99</v>
      </c>
      <c r="C1407" s="371">
        <v>2024</v>
      </c>
      <c r="D1407" s="371" t="s">
        <v>66</v>
      </c>
      <c r="E1407" s="371" t="s">
        <v>244</v>
      </c>
    </row>
    <row r="1408" spans="1:5">
      <c r="A1408" s="371">
        <v>68</v>
      </c>
      <c r="B1408" s="371" t="s">
        <v>100</v>
      </c>
      <c r="C1408" s="371">
        <v>2024</v>
      </c>
      <c r="D1408" s="371" t="s">
        <v>66</v>
      </c>
      <c r="E1408" s="371" t="s">
        <v>244</v>
      </c>
    </row>
    <row r="1409" spans="1:5">
      <c r="A1409" s="371">
        <v>70</v>
      </c>
      <c r="B1409" s="371" t="s">
        <v>101</v>
      </c>
      <c r="C1409" s="371">
        <v>2024</v>
      </c>
      <c r="D1409" s="371" t="s">
        <v>66</v>
      </c>
      <c r="E1409" s="371" t="s">
        <v>244</v>
      </c>
    </row>
    <row r="1410" spans="1:5">
      <c r="A1410" s="371">
        <v>73</v>
      </c>
      <c r="B1410" s="371" t="s">
        <v>102</v>
      </c>
      <c r="C1410" s="371">
        <v>2024</v>
      </c>
      <c r="D1410" s="371" t="s">
        <v>66</v>
      </c>
      <c r="E1410" s="371" t="s">
        <v>244</v>
      </c>
    </row>
    <row r="1411" spans="1:5">
      <c r="A1411" s="371">
        <v>76</v>
      </c>
      <c r="B1411" s="371" t="s">
        <v>103</v>
      </c>
      <c r="C1411" s="371">
        <v>2024</v>
      </c>
      <c r="D1411" s="371" t="s">
        <v>66</v>
      </c>
      <c r="E1411" s="371" t="s">
        <v>244</v>
      </c>
    </row>
    <row r="1412" spans="1:5">
      <c r="A1412" s="371">
        <v>81</v>
      </c>
      <c r="B1412" s="371" t="s">
        <v>104</v>
      </c>
      <c r="C1412" s="371">
        <v>2024</v>
      </c>
      <c r="D1412" s="371" t="s">
        <v>66</v>
      </c>
      <c r="E1412" s="371" t="s">
        <v>244</v>
      </c>
    </row>
    <row r="1413" spans="1:5">
      <c r="A1413" s="371">
        <v>85</v>
      </c>
      <c r="B1413" s="371" t="s">
        <v>105</v>
      </c>
      <c r="C1413" s="371">
        <v>2024</v>
      </c>
      <c r="D1413" s="371" t="s">
        <v>66</v>
      </c>
      <c r="E1413" s="371" t="s">
        <v>244</v>
      </c>
    </row>
    <row r="1414" spans="1:5">
      <c r="A1414" s="371">
        <v>86</v>
      </c>
      <c r="B1414" s="371" t="s">
        <v>106</v>
      </c>
      <c r="C1414" s="371">
        <v>2024</v>
      </c>
      <c r="D1414" s="371" t="s">
        <v>66</v>
      </c>
      <c r="E1414" s="371" t="s">
        <v>244</v>
      </c>
    </row>
    <row r="1415" spans="1:5">
      <c r="A1415" s="371">
        <v>88</v>
      </c>
      <c r="B1415" s="371" t="s">
        <v>107</v>
      </c>
      <c r="C1415" s="371">
        <v>2024</v>
      </c>
      <c r="D1415" s="371" t="s">
        <v>66</v>
      </c>
      <c r="E1415" s="371" t="s">
        <v>244</v>
      </c>
    </row>
    <row r="1416" spans="1:5">
      <c r="A1416" s="371">
        <v>91</v>
      </c>
      <c r="B1416" s="371" t="s">
        <v>108</v>
      </c>
      <c r="C1416" s="371">
        <v>2024</v>
      </c>
      <c r="D1416" s="371" t="s">
        <v>66</v>
      </c>
      <c r="E1416" s="371" t="s">
        <v>244</v>
      </c>
    </row>
    <row r="1417" spans="1:5">
      <c r="A1417" s="371">
        <v>94</v>
      </c>
      <c r="B1417" s="371" t="s">
        <v>109</v>
      </c>
      <c r="C1417" s="371">
        <v>2024</v>
      </c>
      <c r="D1417" s="371" t="s">
        <v>66</v>
      </c>
      <c r="E1417" s="371" t="s">
        <v>244</v>
      </c>
    </row>
    <row r="1418" spans="1:5">
      <c r="A1418" s="371">
        <v>95</v>
      </c>
      <c r="B1418" s="371" t="s">
        <v>110</v>
      </c>
      <c r="C1418" s="371">
        <v>2024</v>
      </c>
      <c r="D1418" s="371" t="s">
        <v>66</v>
      </c>
      <c r="E1418" s="371" t="s">
        <v>244</v>
      </c>
    </row>
    <row r="1419" spans="1:5">
      <c r="A1419" s="371">
        <v>97</v>
      </c>
      <c r="B1419" s="371" t="s">
        <v>111</v>
      </c>
      <c r="C1419" s="371">
        <v>2024</v>
      </c>
      <c r="D1419" s="371" t="s">
        <v>66</v>
      </c>
      <c r="E1419" s="371" t="s">
        <v>244</v>
      </c>
    </row>
    <row r="1420" spans="1:5">
      <c r="A1420" s="371">
        <v>99</v>
      </c>
      <c r="B1420" s="371" t="s">
        <v>112</v>
      </c>
      <c r="C1420" s="371">
        <v>2024</v>
      </c>
      <c r="D1420" s="371" t="s">
        <v>66</v>
      </c>
      <c r="E1420" s="371" t="s">
        <v>244</v>
      </c>
    </row>
    <row r="1421" spans="1:5">
      <c r="A1421" s="371">
        <v>5</v>
      </c>
      <c r="B1421" s="371" t="s">
        <v>79</v>
      </c>
      <c r="C1421" s="371">
        <v>2023</v>
      </c>
      <c r="D1421" s="371" t="s">
        <v>66</v>
      </c>
      <c r="E1421" s="371" t="s">
        <v>244</v>
      </c>
    </row>
    <row r="1422" spans="1:5">
      <c r="A1422" s="371">
        <v>8</v>
      </c>
      <c r="B1422" s="371" t="s">
        <v>81</v>
      </c>
      <c r="C1422" s="371">
        <v>2023</v>
      </c>
      <c r="D1422" s="371" t="s">
        <v>66</v>
      </c>
      <c r="E1422" s="371" t="s">
        <v>244</v>
      </c>
    </row>
    <row r="1423" spans="1:5">
      <c r="A1423" s="371">
        <v>11</v>
      </c>
      <c r="B1423" s="371" t="s">
        <v>82</v>
      </c>
      <c r="C1423" s="371">
        <v>2023</v>
      </c>
      <c r="D1423" s="371" t="s">
        <v>66</v>
      </c>
      <c r="E1423" s="371" t="s">
        <v>244</v>
      </c>
    </row>
    <row r="1424" spans="1:5">
      <c r="A1424" s="371">
        <v>13</v>
      </c>
      <c r="B1424" s="371" t="s">
        <v>83</v>
      </c>
      <c r="C1424" s="371">
        <v>2023</v>
      </c>
      <c r="D1424" s="371" t="s">
        <v>66</v>
      </c>
      <c r="E1424" s="371" t="s">
        <v>244</v>
      </c>
    </row>
    <row r="1425" spans="1:5">
      <c r="A1425" s="371">
        <v>15</v>
      </c>
      <c r="B1425" s="371" t="s">
        <v>84</v>
      </c>
      <c r="C1425" s="371">
        <v>2023</v>
      </c>
      <c r="D1425" s="371" t="s">
        <v>66</v>
      </c>
      <c r="E1425" s="371" t="s">
        <v>244</v>
      </c>
    </row>
    <row r="1426" spans="1:5">
      <c r="A1426" s="371">
        <v>17</v>
      </c>
      <c r="B1426" s="371" t="s">
        <v>85</v>
      </c>
      <c r="C1426" s="371">
        <v>2023</v>
      </c>
      <c r="D1426" s="371" t="s">
        <v>66</v>
      </c>
      <c r="E1426" s="371" t="s">
        <v>244</v>
      </c>
    </row>
    <row r="1427" spans="1:5">
      <c r="A1427" s="371">
        <v>18</v>
      </c>
      <c r="B1427" s="371" t="s">
        <v>86</v>
      </c>
      <c r="C1427" s="371">
        <v>2023</v>
      </c>
      <c r="D1427" s="371" t="s">
        <v>66</v>
      </c>
      <c r="E1427" s="371" t="s">
        <v>244</v>
      </c>
    </row>
    <row r="1428" spans="1:5">
      <c r="A1428" s="371">
        <v>19</v>
      </c>
      <c r="B1428" s="371" t="s">
        <v>87</v>
      </c>
      <c r="C1428" s="371">
        <v>2023</v>
      </c>
      <c r="D1428" s="371" t="s">
        <v>66</v>
      </c>
      <c r="E1428" s="371" t="s">
        <v>244</v>
      </c>
    </row>
    <row r="1429" spans="1:5">
      <c r="A1429" s="371">
        <v>20</v>
      </c>
      <c r="B1429" s="371" t="s">
        <v>88</v>
      </c>
      <c r="C1429" s="371">
        <v>2023</v>
      </c>
      <c r="D1429" s="371" t="s">
        <v>66</v>
      </c>
      <c r="E1429" s="371" t="s">
        <v>244</v>
      </c>
    </row>
    <row r="1430" spans="1:5">
      <c r="A1430" s="371">
        <v>23</v>
      </c>
      <c r="B1430" s="371" t="s">
        <v>89</v>
      </c>
      <c r="C1430" s="371">
        <v>2023</v>
      </c>
      <c r="D1430" s="371" t="s">
        <v>66</v>
      </c>
      <c r="E1430" s="371" t="s">
        <v>244</v>
      </c>
    </row>
    <row r="1431" spans="1:5">
      <c r="A1431" s="371">
        <v>25</v>
      </c>
      <c r="B1431" s="371" t="s">
        <v>90</v>
      </c>
      <c r="C1431" s="371">
        <v>2023</v>
      </c>
      <c r="D1431" s="371" t="s">
        <v>66</v>
      </c>
      <c r="E1431" s="371" t="s">
        <v>244</v>
      </c>
    </row>
    <row r="1432" spans="1:5">
      <c r="A1432" s="371">
        <v>27</v>
      </c>
      <c r="B1432" s="371" t="s">
        <v>91</v>
      </c>
      <c r="C1432" s="371">
        <v>2023</v>
      </c>
      <c r="D1432" s="371" t="s">
        <v>66</v>
      </c>
      <c r="E1432" s="371" t="s">
        <v>244</v>
      </c>
    </row>
    <row r="1433" spans="1:5">
      <c r="A1433" s="371">
        <v>41</v>
      </c>
      <c r="B1433" s="371" t="s">
        <v>92</v>
      </c>
      <c r="C1433" s="371">
        <v>2023</v>
      </c>
      <c r="D1433" s="371" t="s">
        <v>66</v>
      </c>
      <c r="E1433" s="371" t="s">
        <v>244</v>
      </c>
    </row>
    <row r="1434" spans="1:5">
      <c r="A1434" s="371">
        <v>44</v>
      </c>
      <c r="B1434" s="371" t="s">
        <v>93</v>
      </c>
      <c r="C1434" s="371">
        <v>2023</v>
      </c>
      <c r="D1434" s="371" t="s">
        <v>66</v>
      </c>
      <c r="E1434" s="371" t="s">
        <v>244</v>
      </c>
    </row>
    <row r="1435" spans="1:5">
      <c r="A1435" s="371">
        <v>47</v>
      </c>
      <c r="B1435" s="371" t="s">
        <v>94</v>
      </c>
      <c r="C1435" s="371">
        <v>2023</v>
      </c>
      <c r="D1435" s="371" t="s">
        <v>66</v>
      </c>
      <c r="E1435" s="371" t="s">
        <v>244</v>
      </c>
    </row>
    <row r="1436" spans="1:5">
      <c r="A1436" s="371">
        <v>50</v>
      </c>
      <c r="B1436" s="371" t="s">
        <v>95</v>
      </c>
      <c r="C1436" s="371">
        <v>2023</v>
      </c>
      <c r="D1436" s="371" t="s">
        <v>66</v>
      </c>
      <c r="E1436" s="371" t="s">
        <v>244</v>
      </c>
    </row>
    <row r="1437" spans="1:5">
      <c r="A1437" s="371">
        <v>52</v>
      </c>
      <c r="B1437" s="371" t="s">
        <v>96</v>
      </c>
      <c r="C1437" s="371">
        <v>2023</v>
      </c>
      <c r="D1437" s="371" t="s">
        <v>66</v>
      </c>
      <c r="E1437" s="371" t="s">
        <v>244</v>
      </c>
    </row>
    <row r="1438" spans="1:5">
      <c r="A1438" s="371">
        <v>54</v>
      </c>
      <c r="B1438" s="371" t="s">
        <v>97</v>
      </c>
      <c r="C1438" s="371">
        <v>2023</v>
      </c>
      <c r="D1438" s="371" t="s">
        <v>66</v>
      </c>
      <c r="E1438" s="371" t="s">
        <v>244</v>
      </c>
    </row>
    <row r="1439" spans="1:5">
      <c r="A1439" s="371">
        <v>63</v>
      </c>
      <c r="B1439" s="371" t="s">
        <v>98</v>
      </c>
      <c r="C1439" s="371">
        <v>2023</v>
      </c>
      <c r="D1439" s="371" t="s">
        <v>66</v>
      </c>
      <c r="E1439" s="371" t="s">
        <v>244</v>
      </c>
    </row>
    <row r="1440" spans="1:5">
      <c r="A1440" s="371">
        <v>66</v>
      </c>
      <c r="B1440" s="371" t="s">
        <v>99</v>
      </c>
      <c r="C1440" s="371">
        <v>2023</v>
      </c>
      <c r="D1440" s="371" t="s">
        <v>66</v>
      </c>
      <c r="E1440" s="371" t="s">
        <v>244</v>
      </c>
    </row>
    <row r="1441" spans="1:5">
      <c r="A1441" s="371">
        <v>68</v>
      </c>
      <c r="B1441" s="371" t="s">
        <v>100</v>
      </c>
      <c r="C1441" s="371">
        <v>2023</v>
      </c>
      <c r="D1441" s="371" t="s">
        <v>66</v>
      </c>
      <c r="E1441" s="371" t="s">
        <v>244</v>
      </c>
    </row>
    <row r="1442" spans="1:5">
      <c r="A1442" s="371">
        <v>70</v>
      </c>
      <c r="B1442" s="371" t="s">
        <v>101</v>
      </c>
      <c r="C1442" s="371">
        <v>2023</v>
      </c>
      <c r="D1442" s="371" t="s">
        <v>66</v>
      </c>
      <c r="E1442" s="371" t="s">
        <v>244</v>
      </c>
    </row>
    <row r="1443" spans="1:5">
      <c r="A1443" s="371">
        <v>73</v>
      </c>
      <c r="B1443" s="371" t="s">
        <v>102</v>
      </c>
      <c r="C1443" s="371">
        <v>2023</v>
      </c>
      <c r="D1443" s="371" t="s">
        <v>66</v>
      </c>
      <c r="E1443" s="371" t="s">
        <v>244</v>
      </c>
    </row>
    <row r="1444" spans="1:5">
      <c r="A1444" s="371">
        <v>76</v>
      </c>
      <c r="B1444" s="371" t="s">
        <v>103</v>
      </c>
      <c r="C1444" s="371">
        <v>2023</v>
      </c>
      <c r="D1444" s="371" t="s">
        <v>66</v>
      </c>
      <c r="E1444" s="371" t="s">
        <v>244</v>
      </c>
    </row>
    <row r="1445" spans="1:5">
      <c r="A1445" s="371">
        <v>81</v>
      </c>
      <c r="B1445" s="371" t="s">
        <v>104</v>
      </c>
      <c r="C1445" s="371">
        <v>2023</v>
      </c>
      <c r="D1445" s="371" t="s">
        <v>66</v>
      </c>
      <c r="E1445" s="371" t="s">
        <v>244</v>
      </c>
    </row>
    <row r="1446" spans="1:5">
      <c r="A1446" s="371">
        <v>85</v>
      </c>
      <c r="B1446" s="371" t="s">
        <v>105</v>
      </c>
      <c r="C1446" s="371">
        <v>2023</v>
      </c>
      <c r="D1446" s="371" t="s">
        <v>66</v>
      </c>
      <c r="E1446" s="371" t="s">
        <v>244</v>
      </c>
    </row>
    <row r="1447" spans="1:5">
      <c r="A1447" s="371">
        <v>86</v>
      </c>
      <c r="B1447" s="371" t="s">
        <v>106</v>
      </c>
      <c r="C1447" s="371">
        <v>2023</v>
      </c>
      <c r="D1447" s="371" t="s">
        <v>66</v>
      </c>
      <c r="E1447" s="371" t="s">
        <v>244</v>
      </c>
    </row>
    <row r="1448" spans="1:5">
      <c r="A1448" s="371">
        <v>88</v>
      </c>
      <c r="B1448" s="371" t="s">
        <v>107</v>
      </c>
      <c r="C1448" s="371">
        <v>2023</v>
      </c>
      <c r="D1448" s="371" t="s">
        <v>66</v>
      </c>
      <c r="E1448" s="371" t="s">
        <v>243</v>
      </c>
    </row>
    <row r="1449" spans="1:5">
      <c r="A1449" s="371">
        <v>91</v>
      </c>
      <c r="B1449" s="371" t="s">
        <v>108</v>
      </c>
      <c r="C1449" s="371">
        <v>2023</v>
      </c>
      <c r="D1449" s="371" t="s">
        <v>66</v>
      </c>
      <c r="E1449" s="371" t="s">
        <v>244</v>
      </c>
    </row>
    <row r="1450" spans="1:5">
      <c r="A1450" s="371">
        <v>94</v>
      </c>
      <c r="B1450" s="371" t="s">
        <v>109</v>
      </c>
      <c r="C1450" s="371">
        <v>2023</v>
      </c>
      <c r="D1450" s="371" t="s">
        <v>66</v>
      </c>
      <c r="E1450" s="371" t="s">
        <v>244</v>
      </c>
    </row>
    <row r="1451" spans="1:5">
      <c r="A1451" s="371">
        <v>95</v>
      </c>
      <c r="B1451" s="371" t="s">
        <v>110</v>
      </c>
      <c r="C1451" s="371">
        <v>2023</v>
      </c>
      <c r="D1451" s="371" t="s">
        <v>66</v>
      </c>
      <c r="E1451" s="371" t="s">
        <v>244</v>
      </c>
    </row>
    <row r="1452" spans="1:5">
      <c r="A1452" s="371">
        <v>97</v>
      </c>
      <c r="B1452" s="371" t="s">
        <v>111</v>
      </c>
      <c r="C1452" s="371">
        <v>2023</v>
      </c>
      <c r="D1452" s="371" t="s">
        <v>66</v>
      </c>
      <c r="E1452" s="371" t="s">
        <v>244</v>
      </c>
    </row>
    <row r="1453" spans="1:5">
      <c r="A1453" s="371">
        <v>99</v>
      </c>
      <c r="B1453" s="371" t="s">
        <v>112</v>
      </c>
      <c r="C1453" s="371">
        <v>2023</v>
      </c>
      <c r="D1453" s="371" t="s">
        <v>66</v>
      </c>
      <c r="E1453" s="371" t="s">
        <v>244</v>
      </c>
    </row>
    <row r="1454" spans="1:5">
      <c r="A1454" s="371">
        <v>5</v>
      </c>
      <c r="B1454" s="371" t="s">
        <v>79</v>
      </c>
      <c r="C1454" s="371">
        <v>2024</v>
      </c>
      <c r="D1454" s="371" t="s">
        <v>67</v>
      </c>
      <c r="E1454" s="371" t="s">
        <v>243</v>
      </c>
    </row>
    <row r="1455" spans="1:5">
      <c r="A1455" s="371">
        <v>8</v>
      </c>
      <c r="B1455" s="371" t="s">
        <v>81</v>
      </c>
      <c r="C1455" s="371">
        <v>2024</v>
      </c>
      <c r="D1455" s="371" t="s">
        <v>67</v>
      </c>
      <c r="E1455" s="371" t="s">
        <v>243</v>
      </c>
    </row>
    <row r="1456" spans="1:5">
      <c r="A1456" s="371">
        <v>11</v>
      </c>
      <c r="B1456" s="371" t="s">
        <v>82</v>
      </c>
      <c r="C1456" s="371">
        <v>2024</v>
      </c>
      <c r="D1456" s="371" t="s">
        <v>67</v>
      </c>
      <c r="E1456" s="371" t="s">
        <v>243</v>
      </c>
    </row>
    <row r="1457" spans="1:5">
      <c r="A1457" s="371">
        <v>13</v>
      </c>
      <c r="B1457" s="371" t="s">
        <v>83</v>
      </c>
      <c r="C1457" s="371">
        <v>2024</v>
      </c>
      <c r="D1457" s="371" t="s">
        <v>67</v>
      </c>
      <c r="E1457" s="371" t="s">
        <v>243</v>
      </c>
    </row>
    <row r="1458" spans="1:5">
      <c r="A1458" s="371">
        <v>15</v>
      </c>
      <c r="B1458" s="371" t="s">
        <v>84</v>
      </c>
      <c r="C1458" s="371">
        <v>2024</v>
      </c>
      <c r="D1458" s="371" t="s">
        <v>67</v>
      </c>
      <c r="E1458" s="371" t="s">
        <v>243</v>
      </c>
    </row>
    <row r="1459" spans="1:5">
      <c r="A1459" s="371">
        <v>17</v>
      </c>
      <c r="B1459" s="371" t="s">
        <v>85</v>
      </c>
      <c r="C1459" s="371">
        <v>2024</v>
      </c>
      <c r="D1459" s="371" t="s">
        <v>67</v>
      </c>
      <c r="E1459" s="371" t="s">
        <v>243</v>
      </c>
    </row>
    <row r="1460" spans="1:5">
      <c r="A1460" s="371">
        <v>18</v>
      </c>
      <c r="B1460" s="371" t="s">
        <v>86</v>
      </c>
      <c r="C1460" s="371">
        <v>2024</v>
      </c>
      <c r="D1460" s="371" t="s">
        <v>67</v>
      </c>
      <c r="E1460" s="371" t="s">
        <v>243</v>
      </c>
    </row>
    <row r="1461" spans="1:5">
      <c r="A1461" s="371">
        <v>19</v>
      </c>
      <c r="B1461" s="371" t="s">
        <v>87</v>
      </c>
      <c r="C1461" s="371">
        <v>2024</v>
      </c>
      <c r="D1461" s="371" t="s">
        <v>67</v>
      </c>
      <c r="E1461" s="371" t="s">
        <v>243</v>
      </c>
    </row>
    <row r="1462" spans="1:5">
      <c r="A1462" s="371">
        <v>20</v>
      </c>
      <c r="B1462" s="371" t="s">
        <v>88</v>
      </c>
      <c r="C1462" s="371">
        <v>2024</v>
      </c>
      <c r="D1462" s="371" t="s">
        <v>67</v>
      </c>
      <c r="E1462" s="371" t="s">
        <v>243</v>
      </c>
    </row>
    <row r="1463" spans="1:5">
      <c r="A1463" s="371">
        <v>23</v>
      </c>
      <c r="B1463" s="371" t="s">
        <v>89</v>
      </c>
      <c r="C1463" s="371">
        <v>2024</v>
      </c>
      <c r="D1463" s="371" t="s">
        <v>67</v>
      </c>
      <c r="E1463" s="371" t="s">
        <v>243</v>
      </c>
    </row>
    <row r="1464" spans="1:5">
      <c r="A1464" s="371">
        <v>25</v>
      </c>
      <c r="B1464" s="371" t="s">
        <v>90</v>
      </c>
      <c r="C1464" s="371">
        <v>2024</v>
      </c>
      <c r="D1464" s="371" t="s">
        <v>67</v>
      </c>
      <c r="E1464" s="371" t="s">
        <v>243</v>
      </c>
    </row>
    <row r="1465" spans="1:5">
      <c r="A1465" s="371">
        <v>27</v>
      </c>
      <c r="B1465" s="371" t="s">
        <v>91</v>
      </c>
      <c r="C1465" s="371">
        <v>2024</v>
      </c>
      <c r="D1465" s="371" t="s">
        <v>67</v>
      </c>
      <c r="E1465" s="371" t="s">
        <v>243</v>
      </c>
    </row>
    <row r="1466" spans="1:5">
      <c r="A1466" s="371">
        <v>41</v>
      </c>
      <c r="B1466" s="371" t="s">
        <v>92</v>
      </c>
      <c r="C1466" s="371">
        <v>2024</v>
      </c>
      <c r="D1466" s="371" t="s">
        <v>67</v>
      </c>
      <c r="E1466" s="371" t="s">
        <v>243</v>
      </c>
    </row>
    <row r="1467" spans="1:5">
      <c r="A1467" s="371">
        <v>44</v>
      </c>
      <c r="B1467" s="371" t="s">
        <v>93</v>
      </c>
      <c r="C1467" s="371">
        <v>2024</v>
      </c>
      <c r="D1467" s="371" t="s">
        <v>67</v>
      </c>
      <c r="E1467" s="371" t="s">
        <v>243</v>
      </c>
    </row>
    <row r="1468" spans="1:5">
      <c r="A1468" s="371">
        <v>47</v>
      </c>
      <c r="B1468" s="371" t="s">
        <v>94</v>
      </c>
      <c r="C1468" s="371">
        <v>2024</v>
      </c>
      <c r="D1468" s="371" t="s">
        <v>67</v>
      </c>
      <c r="E1468" s="371" t="s">
        <v>243</v>
      </c>
    </row>
    <row r="1469" spans="1:5">
      <c r="A1469" s="371">
        <v>50</v>
      </c>
      <c r="B1469" s="371" t="s">
        <v>95</v>
      </c>
      <c r="C1469" s="371">
        <v>2024</v>
      </c>
      <c r="D1469" s="371" t="s">
        <v>67</v>
      </c>
      <c r="E1469" s="371" t="s">
        <v>243</v>
      </c>
    </row>
    <row r="1470" spans="1:5">
      <c r="A1470" s="371">
        <v>52</v>
      </c>
      <c r="B1470" s="371" t="s">
        <v>96</v>
      </c>
      <c r="C1470" s="371">
        <v>2024</v>
      </c>
      <c r="D1470" s="371" t="s">
        <v>67</v>
      </c>
      <c r="E1470" s="371" t="s">
        <v>244</v>
      </c>
    </row>
    <row r="1471" spans="1:5">
      <c r="A1471" s="371">
        <v>54</v>
      </c>
      <c r="B1471" s="371" t="s">
        <v>97</v>
      </c>
      <c r="C1471" s="371">
        <v>2024</v>
      </c>
      <c r="D1471" s="371" t="s">
        <v>67</v>
      </c>
      <c r="E1471" s="371" t="s">
        <v>243</v>
      </c>
    </row>
    <row r="1472" spans="1:5">
      <c r="A1472" s="371">
        <v>63</v>
      </c>
      <c r="B1472" s="371" t="s">
        <v>98</v>
      </c>
      <c r="C1472" s="371">
        <v>2024</v>
      </c>
      <c r="D1472" s="371" t="s">
        <v>67</v>
      </c>
      <c r="E1472" s="371" t="s">
        <v>243</v>
      </c>
    </row>
    <row r="1473" spans="1:5">
      <c r="A1473" s="371">
        <v>66</v>
      </c>
      <c r="B1473" s="371" t="s">
        <v>99</v>
      </c>
      <c r="C1473" s="371">
        <v>2024</v>
      </c>
      <c r="D1473" s="371" t="s">
        <v>67</v>
      </c>
      <c r="E1473" s="371" t="s">
        <v>243</v>
      </c>
    </row>
    <row r="1474" spans="1:5">
      <c r="A1474" s="371">
        <v>68</v>
      </c>
      <c r="B1474" s="371" t="s">
        <v>100</v>
      </c>
      <c r="C1474" s="371">
        <v>2024</v>
      </c>
      <c r="D1474" s="371" t="s">
        <v>67</v>
      </c>
      <c r="E1474" s="371" t="s">
        <v>243</v>
      </c>
    </row>
    <row r="1475" spans="1:5">
      <c r="A1475" s="371">
        <v>70</v>
      </c>
      <c r="B1475" s="371" t="s">
        <v>101</v>
      </c>
      <c r="C1475" s="371">
        <v>2024</v>
      </c>
      <c r="D1475" s="371" t="s">
        <v>67</v>
      </c>
      <c r="E1475" s="371" t="s">
        <v>243</v>
      </c>
    </row>
    <row r="1476" spans="1:5">
      <c r="A1476" s="371">
        <v>73</v>
      </c>
      <c r="B1476" s="371" t="s">
        <v>102</v>
      </c>
      <c r="C1476" s="371">
        <v>2024</v>
      </c>
      <c r="D1476" s="371" t="s">
        <v>67</v>
      </c>
      <c r="E1476" s="371" t="s">
        <v>243</v>
      </c>
    </row>
    <row r="1477" spans="1:5">
      <c r="A1477" s="371">
        <v>76</v>
      </c>
      <c r="B1477" s="371" t="s">
        <v>103</v>
      </c>
      <c r="C1477" s="371">
        <v>2024</v>
      </c>
      <c r="D1477" s="371" t="s">
        <v>67</v>
      </c>
      <c r="E1477" s="371" t="s">
        <v>243</v>
      </c>
    </row>
    <row r="1478" spans="1:5">
      <c r="A1478" s="371">
        <v>81</v>
      </c>
      <c r="B1478" s="371" t="s">
        <v>104</v>
      </c>
      <c r="C1478" s="371">
        <v>2024</v>
      </c>
      <c r="D1478" s="371" t="s">
        <v>67</v>
      </c>
      <c r="E1478" s="371" t="s">
        <v>243</v>
      </c>
    </row>
    <row r="1479" spans="1:5">
      <c r="A1479" s="371">
        <v>85</v>
      </c>
      <c r="B1479" s="371" t="s">
        <v>105</v>
      </c>
      <c r="C1479" s="371">
        <v>2024</v>
      </c>
      <c r="D1479" s="371" t="s">
        <v>67</v>
      </c>
      <c r="E1479" s="371" t="s">
        <v>243</v>
      </c>
    </row>
    <row r="1480" spans="1:5">
      <c r="A1480" s="371">
        <v>86</v>
      </c>
      <c r="B1480" s="371" t="s">
        <v>106</v>
      </c>
      <c r="C1480" s="371">
        <v>2024</v>
      </c>
      <c r="D1480" s="371" t="s">
        <v>67</v>
      </c>
      <c r="E1480" s="371" t="s">
        <v>243</v>
      </c>
    </row>
    <row r="1481" spans="1:5">
      <c r="A1481" s="371">
        <v>88</v>
      </c>
      <c r="B1481" s="371" t="s">
        <v>107</v>
      </c>
      <c r="C1481" s="371">
        <v>2024</v>
      </c>
      <c r="D1481" s="371" t="s">
        <v>67</v>
      </c>
      <c r="E1481" s="371" t="s">
        <v>244</v>
      </c>
    </row>
    <row r="1482" spans="1:5">
      <c r="A1482" s="371">
        <v>91</v>
      </c>
      <c r="B1482" s="371" t="s">
        <v>108</v>
      </c>
      <c r="C1482" s="371">
        <v>2024</v>
      </c>
      <c r="D1482" s="371" t="s">
        <v>67</v>
      </c>
      <c r="E1482" s="371" t="s">
        <v>243</v>
      </c>
    </row>
    <row r="1483" spans="1:5">
      <c r="A1483" s="371">
        <v>94</v>
      </c>
      <c r="B1483" s="371" t="s">
        <v>109</v>
      </c>
      <c r="C1483" s="371">
        <v>2024</v>
      </c>
      <c r="D1483" s="371" t="s">
        <v>67</v>
      </c>
      <c r="E1483" s="371" t="s">
        <v>243</v>
      </c>
    </row>
    <row r="1484" spans="1:5">
      <c r="A1484" s="371">
        <v>95</v>
      </c>
      <c r="B1484" s="371" t="s">
        <v>110</v>
      </c>
      <c r="C1484" s="371">
        <v>2024</v>
      </c>
      <c r="D1484" s="371" t="s">
        <v>67</v>
      </c>
      <c r="E1484" s="371" t="s">
        <v>243</v>
      </c>
    </row>
    <row r="1485" spans="1:5">
      <c r="A1485" s="371">
        <v>97</v>
      </c>
      <c r="B1485" s="371" t="s">
        <v>111</v>
      </c>
      <c r="C1485" s="371">
        <v>2024</v>
      </c>
      <c r="D1485" s="371" t="s">
        <v>67</v>
      </c>
      <c r="E1485" s="371" t="s">
        <v>244</v>
      </c>
    </row>
    <row r="1486" spans="1:5">
      <c r="A1486" s="371">
        <v>99</v>
      </c>
      <c r="B1486" s="371" t="s">
        <v>112</v>
      </c>
      <c r="C1486" s="371">
        <v>2024</v>
      </c>
      <c r="D1486" s="371" t="s">
        <v>67</v>
      </c>
      <c r="E1486" s="371" t="s">
        <v>243</v>
      </c>
    </row>
    <row r="1487" spans="1:5">
      <c r="A1487" s="371">
        <v>5</v>
      </c>
      <c r="B1487" s="371" t="s">
        <v>79</v>
      </c>
      <c r="C1487" s="371">
        <v>2023</v>
      </c>
      <c r="D1487" s="371" t="s">
        <v>67</v>
      </c>
      <c r="E1487" s="371" t="s">
        <v>243</v>
      </c>
    </row>
    <row r="1488" spans="1:5">
      <c r="A1488" s="371">
        <v>8</v>
      </c>
      <c r="B1488" s="371" t="s">
        <v>81</v>
      </c>
      <c r="C1488" s="371">
        <v>2023</v>
      </c>
      <c r="D1488" s="371" t="s">
        <v>67</v>
      </c>
      <c r="E1488" s="371" t="s">
        <v>243</v>
      </c>
    </row>
    <row r="1489" spans="1:5">
      <c r="A1489" s="371">
        <v>11</v>
      </c>
      <c r="B1489" s="371" t="s">
        <v>82</v>
      </c>
      <c r="C1489" s="371">
        <v>2023</v>
      </c>
      <c r="D1489" s="371" t="s">
        <v>67</v>
      </c>
      <c r="E1489" s="371" t="s">
        <v>244</v>
      </c>
    </row>
    <row r="1490" spans="1:5">
      <c r="A1490" s="371">
        <v>13</v>
      </c>
      <c r="B1490" s="371" t="s">
        <v>83</v>
      </c>
      <c r="C1490" s="371">
        <v>2023</v>
      </c>
      <c r="D1490" s="371" t="s">
        <v>67</v>
      </c>
      <c r="E1490" s="371" t="s">
        <v>243</v>
      </c>
    </row>
    <row r="1491" spans="1:5">
      <c r="A1491" s="371">
        <v>15</v>
      </c>
      <c r="B1491" s="371" t="s">
        <v>84</v>
      </c>
      <c r="C1491" s="371">
        <v>2023</v>
      </c>
      <c r="D1491" s="371" t="s">
        <v>67</v>
      </c>
      <c r="E1491" s="371" t="s">
        <v>243</v>
      </c>
    </row>
    <row r="1492" spans="1:5">
      <c r="A1492" s="371">
        <v>17</v>
      </c>
      <c r="B1492" s="371" t="s">
        <v>85</v>
      </c>
      <c r="C1492" s="371">
        <v>2023</v>
      </c>
      <c r="D1492" s="371" t="s">
        <v>67</v>
      </c>
      <c r="E1492" s="371" t="s">
        <v>243</v>
      </c>
    </row>
    <row r="1493" spans="1:5">
      <c r="A1493" s="371">
        <v>18</v>
      </c>
      <c r="B1493" s="371" t="s">
        <v>86</v>
      </c>
      <c r="C1493" s="371">
        <v>2023</v>
      </c>
      <c r="D1493" s="371" t="s">
        <v>67</v>
      </c>
      <c r="E1493" s="371" t="s">
        <v>243</v>
      </c>
    </row>
    <row r="1494" spans="1:5">
      <c r="A1494" s="371">
        <v>19</v>
      </c>
      <c r="B1494" s="371" t="s">
        <v>87</v>
      </c>
      <c r="C1494" s="371">
        <v>2023</v>
      </c>
      <c r="D1494" s="371" t="s">
        <v>67</v>
      </c>
      <c r="E1494" s="371" t="s">
        <v>243</v>
      </c>
    </row>
    <row r="1495" spans="1:5">
      <c r="A1495" s="371">
        <v>20</v>
      </c>
      <c r="B1495" s="371" t="s">
        <v>88</v>
      </c>
      <c r="C1495" s="371">
        <v>2023</v>
      </c>
      <c r="D1495" s="371" t="s">
        <v>67</v>
      </c>
      <c r="E1495" s="371" t="s">
        <v>243</v>
      </c>
    </row>
    <row r="1496" spans="1:5">
      <c r="A1496" s="371">
        <v>23</v>
      </c>
      <c r="B1496" s="371" t="s">
        <v>89</v>
      </c>
      <c r="C1496" s="371">
        <v>2023</v>
      </c>
      <c r="D1496" s="371" t="s">
        <v>67</v>
      </c>
      <c r="E1496" s="371" t="s">
        <v>243</v>
      </c>
    </row>
    <row r="1497" spans="1:5">
      <c r="A1497" s="371">
        <v>25</v>
      </c>
      <c r="B1497" s="371" t="s">
        <v>90</v>
      </c>
      <c r="C1497" s="371">
        <v>2023</v>
      </c>
      <c r="D1497" s="371" t="s">
        <v>67</v>
      </c>
      <c r="E1497" s="371" t="s">
        <v>243</v>
      </c>
    </row>
    <row r="1498" spans="1:5">
      <c r="A1498" s="371">
        <v>27</v>
      </c>
      <c r="B1498" s="371" t="s">
        <v>91</v>
      </c>
      <c r="C1498" s="371">
        <v>2023</v>
      </c>
      <c r="D1498" s="371" t="s">
        <v>67</v>
      </c>
      <c r="E1498" s="371" t="s">
        <v>244</v>
      </c>
    </row>
    <row r="1499" spans="1:5">
      <c r="A1499" s="371">
        <v>41</v>
      </c>
      <c r="B1499" s="371" t="s">
        <v>92</v>
      </c>
      <c r="C1499" s="371">
        <v>2023</v>
      </c>
      <c r="D1499" s="371" t="s">
        <v>67</v>
      </c>
      <c r="E1499" s="371" t="s">
        <v>243</v>
      </c>
    </row>
    <row r="1500" spans="1:5">
      <c r="A1500" s="371">
        <v>44</v>
      </c>
      <c r="B1500" s="371" t="s">
        <v>93</v>
      </c>
      <c r="C1500" s="371">
        <v>2023</v>
      </c>
      <c r="D1500" s="371" t="s">
        <v>67</v>
      </c>
      <c r="E1500" s="371" t="s">
        <v>243</v>
      </c>
    </row>
    <row r="1501" spans="1:5">
      <c r="A1501" s="371">
        <v>47</v>
      </c>
      <c r="B1501" s="371" t="s">
        <v>94</v>
      </c>
      <c r="C1501" s="371">
        <v>2023</v>
      </c>
      <c r="D1501" s="371" t="s">
        <v>67</v>
      </c>
      <c r="E1501" s="371" t="s">
        <v>243</v>
      </c>
    </row>
    <row r="1502" spans="1:5">
      <c r="A1502" s="371">
        <v>50</v>
      </c>
      <c r="B1502" s="371" t="s">
        <v>95</v>
      </c>
      <c r="C1502" s="371">
        <v>2023</v>
      </c>
      <c r="D1502" s="371" t="s">
        <v>67</v>
      </c>
      <c r="E1502" s="371" t="s">
        <v>243</v>
      </c>
    </row>
    <row r="1503" spans="1:5">
      <c r="A1503" s="371">
        <v>52</v>
      </c>
      <c r="B1503" s="371" t="s">
        <v>96</v>
      </c>
      <c r="C1503" s="371">
        <v>2023</v>
      </c>
      <c r="D1503" s="371" t="s">
        <v>67</v>
      </c>
      <c r="E1503" s="371" t="s">
        <v>243</v>
      </c>
    </row>
    <row r="1504" spans="1:5">
      <c r="A1504" s="371">
        <v>54</v>
      </c>
      <c r="B1504" s="371" t="s">
        <v>97</v>
      </c>
      <c r="C1504" s="371">
        <v>2023</v>
      </c>
      <c r="D1504" s="371" t="s">
        <v>67</v>
      </c>
      <c r="E1504" s="371" t="s">
        <v>243</v>
      </c>
    </row>
    <row r="1505" spans="1:5">
      <c r="A1505" s="371">
        <v>63</v>
      </c>
      <c r="B1505" s="371" t="s">
        <v>98</v>
      </c>
      <c r="C1505" s="371">
        <v>2023</v>
      </c>
      <c r="D1505" s="371" t="s">
        <v>67</v>
      </c>
      <c r="E1505" s="371" t="s">
        <v>243</v>
      </c>
    </row>
    <row r="1506" spans="1:5">
      <c r="A1506" s="371">
        <v>66</v>
      </c>
      <c r="B1506" s="371" t="s">
        <v>99</v>
      </c>
      <c r="C1506" s="371">
        <v>2023</v>
      </c>
      <c r="D1506" s="371" t="s">
        <v>67</v>
      </c>
      <c r="E1506" s="371" t="s">
        <v>243</v>
      </c>
    </row>
    <row r="1507" spans="1:5">
      <c r="A1507" s="371">
        <v>68</v>
      </c>
      <c r="B1507" s="371" t="s">
        <v>100</v>
      </c>
      <c r="C1507" s="371">
        <v>2023</v>
      </c>
      <c r="D1507" s="371" t="s">
        <v>67</v>
      </c>
      <c r="E1507" s="371" t="s">
        <v>243</v>
      </c>
    </row>
    <row r="1508" spans="1:5">
      <c r="A1508" s="371">
        <v>70</v>
      </c>
      <c r="B1508" s="371" t="s">
        <v>101</v>
      </c>
      <c r="C1508" s="371">
        <v>2023</v>
      </c>
      <c r="D1508" s="371" t="s">
        <v>67</v>
      </c>
      <c r="E1508" s="371" t="s">
        <v>243</v>
      </c>
    </row>
    <row r="1509" spans="1:5">
      <c r="A1509" s="371">
        <v>73</v>
      </c>
      <c r="B1509" s="371" t="s">
        <v>102</v>
      </c>
      <c r="C1509" s="371">
        <v>2023</v>
      </c>
      <c r="D1509" s="371" t="s">
        <v>67</v>
      </c>
      <c r="E1509" s="371" t="s">
        <v>243</v>
      </c>
    </row>
    <row r="1510" spans="1:5">
      <c r="A1510" s="371">
        <v>76</v>
      </c>
      <c r="B1510" s="371" t="s">
        <v>103</v>
      </c>
      <c r="C1510" s="371">
        <v>2023</v>
      </c>
      <c r="D1510" s="371" t="s">
        <v>67</v>
      </c>
      <c r="E1510" s="371" t="s">
        <v>243</v>
      </c>
    </row>
    <row r="1511" spans="1:5">
      <c r="A1511" s="371">
        <v>81</v>
      </c>
      <c r="B1511" s="371" t="s">
        <v>104</v>
      </c>
      <c r="C1511" s="371">
        <v>2023</v>
      </c>
      <c r="D1511" s="371" t="s">
        <v>67</v>
      </c>
      <c r="E1511" s="371" t="s">
        <v>243</v>
      </c>
    </row>
    <row r="1512" spans="1:5">
      <c r="A1512" s="371">
        <v>85</v>
      </c>
      <c r="B1512" s="371" t="s">
        <v>105</v>
      </c>
      <c r="C1512" s="371">
        <v>2023</v>
      </c>
      <c r="D1512" s="371" t="s">
        <v>67</v>
      </c>
      <c r="E1512" s="371" t="s">
        <v>243</v>
      </c>
    </row>
    <row r="1513" spans="1:5">
      <c r="A1513" s="371">
        <v>86</v>
      </c>
      <c r="B1513" s="371" t="s">
        <v>106</v>
      </c>
      <c r="C1513" s="371">
        <v>2023</v>
      </c>
      <c r="D1513" s="371" t="s">
        <v>67</v>
      </c>
      <c r="E1513" s="371" t="s">
        <v>243</v>
      </c>
    </row>
    <row r="1514" spans="1:5">
      <c r="A1514" s="371">
        <v>88</v>
      </c>
      <c r="B1514" s="371" t="s">
        <v>107</v>
      </c>
      <c r="C1514" s="371">
        <v>2023</v>
      </c>
      <c r="D1514" s="371" t="s">
        <v>67</v>
      </c>
      <c r="E1514" s="371" t="s">
        <v>244</v>
      </c>
    </row>
    <row r="1515" spans="1:5">
      <c r="A1515" s="371">
        <v>91</v>
      </c>
      <c r="B1515" s="371" t="s">
        <v>108</v>
      </c>
      <c r="C1515" s="371">
        <v>2023</v>
      </c>
      <c r="D1515" s="371" t="s">
        <v>67</v>
      </c>
      <c r="E1515" s="371" t="s">
        <v>243</v>
      </c>
    </row>
    <row r="1516" spans="1:5">
      <c r="A1516" s="371">
        <v>94</v>
      </c>
      <c r="B1516" s="371" t="s">
        <v>109</v>
      </c>
      <c r="C1516" s="371">
        <v>2023</v>
      </c>
      <c r="D1516" s="371" t="s">
        <v>67</v>
      </c>
      <c r="E1516" s="371" t="s">
        <v>243</v>
      </c>
    </row>
    <row r="1517" spans="1:5">
      <c r="A1517" s="371">
        <v>95</v>
      </c>
      <c r="B1517" s="371" t="s">
        <v>110</v>
      </c>
      <c r="C1517" s="371">
        <v>2023</v>
      </c>
      <c r="D1517" s="371" t="s">
        <v>67</v>
      </c>
      <c r="E1517" s="371" t="s">
        <v>243</v>
      </c>
    </row>
    <row r="1518" spans="1:5">
      <c r="A1518" s="371">
        <v>97</v>
      </c>
      <c r="B1518" s="371" t="s">
        <v>111</v>
      </c>
      <c r="C1518" s="371">
        <v>2023</v>
      </c>
      <c r="D1518" s="371" t="s">
        <v>67</v>
      </c>
      <c r="E1518" s="371" t="s">
        <v>243</v>
      </c>
    </row>
    <row r="1519" spans="1:5">
      <c r="A1519" s="371">
        <v>99</v>
      </c>
      <c r="B1519" s="371" t="s">
        <v>112</v>
      </c>
      <c r="C1519" s="371">
        <v>2023</v>
      </c>
      <c r="D1519" s="371" t="s">
        <v>67</v>
      </c>
      <c r="E1519" s="371" t="s">
        <v>243</v>
      </c>
    </row>
    <row r="1520" spans="1:5">
      <c r="A1520" s="371">
        <v>5</v>
      </c>
      <c r="B1520" s="371" t="s">
        <v>79</v>
      </c>
      <c r="C1520" s="371">
        <v>2024</v>
      </c>
      <c r="D1520" s="371" t="s">
        <v>68</v>
      </c>
      <c r="E1520" s="371" t="s">
        <v>243</v>
      </c>
    </row>
    <row r="1521" spans="1:5">
      <c r="A1521" s="371">
        <v>8</v>
      </c>
      <c r="B1521" s="371" t="s">
        <v>81</v>
      </c>
      <c r="C1521" s="371">
        <v>2024</v>
      </c>
      <c r="D1521" s="371" t="s">
        <v>68</v>
      </c>
      <c r="E1521" s="371" t="s">
        <v>243</v>
      </c>
    </row>
    <row r="1522" spans="1:5">
      <c r="A1522" s="371">
        <v>11</v>
      </c>
      <c r="B1522" s="371" t="s">
        <v>82</v>
      </c>
      <c r="C1522" s="371">
        <v>2024</v>
      </c>
      <c r="D1522" s="371" t="s">
        <v>68</v>
      </c>
      <c r="E1522" s="371" t="s">
        <v>243</v>
      </c>
    </row>
    <row r="1523" spans="1:5">
      <c r="A1523" s="371">
        <v>13</v>
      </c>
      <c r="B1523" s="371" t="s">
        <v>83</v>
      </c>
      <c r="C1523" s="371">
        <v>2024</v>
      </c>
      <c r="D1523" s="371" t="s">
        <v>68</v>
      </c>
      <c r="E1523" s="371" t="s">
        <v>243</v>
      </c>
    </row>
    <row r="1524" spans="1:5">
      <c r="A1524" s="371">
        <v>15</v>
      </c>
      <c r="B1524" s="371" t="s">
        <v>84</v>
      </c>
      <c r="C1524" s="371">
        <v>2024</v>
      </c>
      <c r="D1524" s="371" t="s">
        <v>68</v>
      </c>
      <c r="E1524" s="371" t="s">
        <v>243</v>
      </c>
    </row>
    <row r="1525" spans="1:5">
      <c r="A1525" s="371">
        <v>17</v>
      </c>
      <c r="B1525" s="371" t="s">
        <v>85</v>
      </c>
      <c r="C1525" s="371">
        <v>2024</v>
      </c>
      <c r="D1525" s="371" t="s">
        <v>68</v>
      </c>
      <c r="E1525" s="371" t="s">
        <v>243</v>
      </c>
    </row>
    <row r="1526" spans="1:5">
      <c r="A1526" s="371">
        <v>18</v>
      </c>
      <c r="B1526" s="371" t="s">
        <v>86</v>
      </c>
      <c r="C1526" s="371">
        <v>2024</v>
      </c>
      <c r="D1526" s="371" t="s">
        <v>68</v>
      </c>
      <c r="E1526" s="371" t="s">
        <v>243</v>
      </c>
    </row>
    <row r="1527" spans="1:5">
      <c r="A1527" s="371">
        <v>19</v>
      </c>
      <c r="B1527" s="371" t="s">
        <v>87</v>
      </c>
      <c r="C1527" s="371">
        <v>2024</v>
      </c>
      <c r="D1527" s="371" t="s">
        <v>68</v>
      </c>
      <c r="E1527" s="371" t="s">
        <v>243</v>
      </c>
    </row>
    <row r="1528" spans="1:5">
      <c r="A1528" s="371">
        <v>20</v>
      </c>
      <c r="B1528" s="371" t="s">
        <v>88</v>
      </c>
      <c r="C1528" s="371">
        <v>2024</v>
      </c>
      <c r="D1528" s="371" t="s">
        <v>68</v>
      </c>
      <c r="E1528" s="371" t="s">
        <v>243</v>
      </c>
    </row>
    <row r="1529" spans="1:5">
      <c r="A1529" s="371">
        <v>23</v>
      </c>
      <c r="B1529" s="371" t="s">
        <v>89</v>
      </c>
      <c r="C1529" s="371">
        <v>2024</v>
      </c>
      <c r="D1529" s="371" t="s">
        <v>68</v>
      </c>
      <c r="E1529" s="371" t="s">
        <v>243</v>
      </c>
    </row>
    <row r="1530" spans="1:5">
      <c r="A1530" s="371">
        <v>25</v>
      </c>
      <c r="B1530" s="371" t="s">
        <v>90</v>
      </c>
      <c r="C1530" s="371">
        <v>2024</v>
      </c>
      <c r="D1530" s="371" t="s">
        <v>68</v>
      </c>
      <c r="E1530" s="371" t="s">
        <v>243</v>
      </c>
    </row>
    <row r="1531" spans="1:5">
      <c r="A1531" s="371">
        <v>27</v>
      </c>
      <c r="B1531" s="371" t="s">
        <v>91</v>
      </c>
      <c r="C1531" s="371">
        <v>2024</v>
      </c>
      <c r="D1531" s="371" t="s">
        <v>68</v>
      </c>
      <c r="E1531" s="371" t="s">
        <v>243</v>
      </c>
    </row>
    <row r="1532" spans="1:5">
      <c r="A1532" s="371">
        <v>41</v>
      </c>
      <c r="B1532" s="371" t="s">
        <v>92</v>
      </c>
      <c r="C1532" s="371">
        <v>2024</v>
      </c>
      <c r="D1532" s="371" t="s">
        <v>68</v>
      </c>
      <c r="E1532" s="371" t="s">
        <v>243</v>
      </c>
    </row>
    <row r="1533" spans="1:5">
      <c r="A1533" s="371">
        <v>44</v>
      </c>
      <c r="B1533" s="371" t="s">
        <v>93</v>
      </c>
      <c r="C1533" s="371">
        <v>2024</v>
      </c>
      <c r="D1533" s="371" t="s">
        <v>68</v>
      </c>
      <c r="E1533" s="371" t="s">
        <v>243</v>
      </c>
    </row>
    <row r="1534" spans="1:5">
      <c r="A1534" s="371">
        <v>47</v>
      </c>
      <c r="B1534" s="371" t="s">
        <v>94</v>
      </c>
      <c r="C1534" s="371">
        <v>2024</v>
      </c>
      <c r="D1534" s="371" t="s">
        <v>68</v>
      </c>
      <c r="E1534" s="371" t="s">
        <v>243</v>
      </c>
    </row>
    <row r="1535" spans="1:5">
      <c r="A1535" s="371">
        <v>50</v>
      </c>
      <c r="B1535" s="371" t="s">
        <v>95</v>
      </c>
      <c r="C1535" s="371">
        <v>2024</v>
      </c>
      <c r="D1535" s="371" t="s">
        <v>68</v>
      </c>
      <c r="E1535" s="371" t="s">
        <v>243</v>
      </c>
    </row>
    <row r="1536" spans="1:5">
      <c r="A1536" s="371">
        <v>52</v>
      </c>
      <c r="B1536" s="371" t="s">
        <v>96</v>
      </c>
      <c r="C1536" s="371">
        <v>2024</v>
      </c>
      <c r="D1536" s="371" t="s">
        <v>68</v>
      </c>
      <c r="E1536" s="371" t="s">
        <v>243</v>
      </c>
    </row>
    <row r="1537" spans="1:5">
      <c r="A1537" s="371">
        <v>54</v>
      </c>
      <c r="B1537" s="371" t="s">
        <v>97</v>
      </c>
      <c r="C1537" s="371">
        <v>2024</v>
      </c>
      <c r="D1537" s="371" t="s">
        <v>68</v>
      </c>
      <c r="E1537" s="371" t="s">
        <v>243</v>
      </c>
    </row>
    <row r="1538" spans="1:5">
      <c r="A1538" s="371">
        <v>63</v>
      </c>
      <c r="B1538" s="371" t="s">
        <v>98</v>
      </c>
      <c r="C1538" s="371">
        <v>2024</v>
      </c>
      <c r="D1538" s="371" t="s">
        <v>68</v>
      </c>
      <c r="E1538" s="371" t="s">
        <v>243</v>
      </c>
    </row>
    <row r="1539" spans="1:5">
      <c r="A1539" s="371">
        <v>66</v>
      </c>
      <c r="B1539" s="371" t="s">
        <v>99</v>
      </c>
      <c r="C1539" s="371">
        <v>2024</v>
      </c>
      <c r="D1539" s="371" t="s">
        <v>68</v>
      </c>
      <c r="E1539" s="371" t="s">
        <v>243</v>
      </c>
    </row>
    <row r="1540" spans="1:5">
      <c r="A1540" s="371">
        <v>68</v>
      </c>
      <c r="B1540" s="371" t="s">
        <v>100</v>
      </c>
      <c r="C1540" s="371">
        <v>2024</v>
      </c>
      <c r="D1540" s="371" t="s">
        <v>68</v>
      </c>
      <c r="E1540" s="371" t="s">
        <v>244</v>
      </c>
    </row>
    <row r="1541" spans="1:5">
      <c r="A1541" s="371">
        <v>70</v>
      </c>
      <c r="B1541" s="371" t="s">
        <v>101</v>
      </c>
      <c r="C1541" s="371">
        <v>2024</v>
      </c>
      <c r="D1541" s="371" t="s">
        <v>68</v>
      </c>
      <c r="E1541" s="371" t="s">
        <v>243</v>
      </c>
    </row>
    <row r="1542" spans="1:5">
      <c r="A1542" s="371">
        <v>73</v>
      </c>
      <c r="B1542" s="371" t="s">
        <v>102</v>
      </c>
      <c r="C1542" s="371">
        <v>2024</v>
      </c>
      <c r="D1542" s="371" t="s">
        <v>68</v>
      </c>
      <c r="E1542" s="371" t="s">
        <v>243</v>
      </c>
    </row>
    <row r="1543" spans="1:5">
      <c r="A1543" s="371">
        <v>76</v>
      </c>
      <c r="B1543" s="371" t="s">
        <v>103</v>
      </c>
      <c r="C1543" s="371">
        <v>2024</v>
      </c>
      <c r="D1543" s="371" t="s">
        <v>68</v>
      </c>
      <c r="E1543" s="371" t="s">
        <v>243</v>
      </c>
    </row>
    <row r="1544" spans="1:5">
      <c r="A1544" s="371">
        <v>81</v>
      </c>
      <c r="B1544" s="371" t="s">
        <v>104</v>
      </c>
      <c r="C1544" s="371">
        <v>2024</v>
      </c>
      <c r="D1544" s="371" t="s">
        <v>68</v>
      </c>
      <c r="E1544" s="371" t="s">
        <v>243</v>
      </c>
    </row>
    <row r="1545" spans="1:5">
      <c r="A1545" s="371">
        <v>85</v>
      </c>
      <c r="B1545" s="371" t="s">
        <v>105</v>
      </c>
      <c r="C1545" s="371">
        <v>2024</v>
      </c>
      <c r="D1545" s="371" t="s">
        <v>68</v>
      </c>
      <c r="E1545" s="371" t="s">
        <v>243</v>
      </c>
    </row>
    <row r="1546" spans="1:5">
      <c r="A1546" s="371">
        <v>86</v>
      </c>
      <c r="B1546" s="371" t="s">
        <v>106</v>
      </c>
      <c r="C1546" s="371">
        <v>2024</v>
      </c>
      <c r="D1546" s="371" t="s">
        <v>68</v>
      </c>
      <c r="E1546" s="371" t="s">
        <v>243</v>
      </c>
    </row>
    <row r="1547" spans="1:5">
      <c r="A1547" s="371">
        <v>88</v>
      </c>
      <c r="B1547" s="371" t="s">
        <v>107</v>
      </c>
      <c r="C1547" s="371">
        <v>2024</v>
      </c>
      <c r="D1547" s="371" t="s">
        <v>68</v>
      </c>
      <c r="E1547" s="371" t="s">
        <v>244</v>
      </c>
    </row>
    <row r="1548" spans="1:5">
      <c r="A1548" s="371">
        <v>91</v>
      </c>
      <c r="B1548" s="371" t="s">
        <v>108</v>
      </c>
      <c r="C1548" s="371">
        <v>2024</v>
      </c>
      <c r="D1548" s="371" t="s">
        <v>68</v>
      </c>
      <c r="E1548" s="371" t="s">
        <v>243</v>
      </c>
    </row>
    <row r="1549" spans="1:5">
      <c r="A1549" s="371">
        <v>94</v>
      </c>
      <c r="B1549" s="371" t="s">
        <v>109</v>
      </c>
      <c r="C1549" s="371">
        <v>2024</v>
      </c>
      <c r="D1549" s="371" t="s">
        <v>68</v>
      </c>
      <c r="E1549" s="371" t="s">
        <v>243</v>
      </c>
    </row>
    <row r="1550" spans="1:5">
      <c r="A1550" s="371">
        <v>95</v>
      </c>
      <c r="B1550" s="371" t="s">
        <v>110</v>
      </c>
      <c r="C1550" s="371">
        <v>2024</v>
      </c>
      <c r="D1550" s="371" t="s">
        <v>68</v>
      </c>
      <c r="E1550" s="371" t="s">
        <v>244</v>
      </c>
    </row>
    <row r="1551" spans="1:5">
      <c r="A1551" s="371">
        <v>97</v>
      </c>
      <c r="B1551" s="371" t="s">
        <v>111</v>
      </c>
      <c r="C1551" s="371">
        <v>2024</v>
      </c>
      <c r="D1551" s="371" t="s">
        <v>68</v>
      </c>
      <c r="E1551" s="371" t="s">
        <v>243</v>
      </c>
    </row>
    <row r="1552" spans="1:5">
      <c r="A1552" s="371">
        <v>99</v>
      </c>
      <c r="B1552" s="371" t="s">
        <v>112</v>
      </c>
      <c r="C1552" s="371">
        <v>2024</v>
      </c>
      <c r="D1552" s="371" t="s">
        <v>68</v>
      </c>
      <c r="E1552" s="371" t="s">
        <v>243</v>
      </c>
    </row>
    <row r="1553" spans="1:5">
      <c r="A1553" s="371">
        <v>5</v>
      </c>
      <c r="B1553" s="371" t="s">
        <v>79</v>
      </c>
      <c r="C1553" s="371">
        <v>2023</v>
      </c>
      <c r="D1553" s="371" t="s">
        <v>68</v>
      </c>
      <c r="E1553" s="371" t="s">
        <v>244</v>
      </c>
    </row>
    <row r="1554" spans="1:5">
      <c r="A1554" s="371">
        <v>8</v>
      </c>
      <c r="B1554" s="371" t="s">
        <v>81</v>
      </c>
      <c r="C1554" s="371">
        <v>2023</v>
      </c>
      <c r="D1554" s="371" t="s">
        <v>68</v>
      </c>
      <c r="E1554" s="371" t="s">
        <v>243</v>
      </c>
    </row>
    <row r="1555" spans="1:5">
      <c r="A1555" s="371">
        <v>11</v>
      </c>
      <c r="B1555" s="371" t="s">
        <v>82</v>
      </c>
      <c r="C1555" s="371">
        <v>2023</v>
      </c>
      <c r="D1555" s="371" t="s">
        <v>68</v>
      </c>
      <c r="E1555" s="371" t="s">
        <v>243</v>
      </c>
    </row>
    <row r="1556" spans="1:5">
      <c r="A1556" s="371">
        <v>13</v>
      </c>
      <c r="B1556" s="371" t="s">
        <v>83</v>
      </c>
      <c r="C1556" s="371">
        <v>2023</v>
      </c>
      <c r="D1556" s="371" t="s">
        <v>68</v>
      </c>
      <c r="E1556" s="371" t="s">
        <v>243</v>
      </c>
    </row>
    <row r="1557" spans="1:5">
      <c r="A1557" s="371">
        <v>15</v>
      </c>
      <c r="B1557" s="371" t="s">
        <v>84</v>
      </c>
      <c r="C1557" s="371">
        <v>2023</v>
      </c>
      <c r="D1557" s="371" t="s">
        <v>68</v>
      </c>
      <c r="E1557" s="371" t="s">
        <v>243</v>
      </c>
    </row>
    <row r="1558" spans="1:5">
      <c r="A1558" s="371">
        <v>17</v>
      </c>
      <c r="B1558" s="371" t="s">
        <v>85</v>
      </c>
      <c r="C1558" s="371">
        <v>2023</v>
      </c>
      <c r="D1558" s="371" t="s">
        <v>68</v>
      </c>
      <c r="E1558" s="371" t="s">
        <v>243</v>
      </c>
    </row>
    <row r="1559" spans="1:5">
      <c r="A1559" s="371">
        <v>18</v>
      </c>
      <c r="B1559" s="371" t="s">
        <v>86</v>
      </c>
      <c r="C1559" s="371">
        <v>2023</v>
      </c>
      <c r="D1559" s="371" t="s">
        <v>68</v>
      </c>
      <c r="E1559" s="371" t="s">
        <v>243</v>
      </c>
    </row>
    <row r="1560" spans="1:5">
      <c r="A1560" s="371">
        <v>19</v>
      </c>
      <c r="B1560" s="371" t="s">
        <v>87</v>
      </c>
      <c r="C1560" s="371">
        <v>2023</v>
      </c>
      <c r="D1560" s="371" t="s">
        <v>68</v>
      </c>
      <c r="E1560" s="371" t="s">
        <v>243</v>
      </c>
    </row>
    <row r="1561" spans="1:5">
      <c r="A1561" s="371">
        <v>20</v>
      </c>
      <c r="B1561" s="371" t="s">
        <v>88</v>
      </c>
      <c r="C1561" s="371">
        <v>2023</v>
      </c>
      <c r="D1561" s="371" t="s">
        <v>68</v>
      </c>
      <c r="E1561" s="371" t="s">
        <v>243</v>
      </c>
    </row>
    <row r="1562" spans="1:5">
      <c r="A1562" s="371">
        <v>23</v>
      </c>
      <c r="B1562" s="371" t="s">
        <v>89</v>
      </c>
      <c r="C1562" s="371">
        <v>2023</v>
      </c>
      <c r="D1562" s="371" t="s">
        <v>68</v>
      </c>
      <c r="E1562" s="371" t="s">
        <v>243</v>
      </c>
    </row>
    <row r="1563" spans="1:5">
      <c r="A1563" s="371">
        <v>25</v>
      </c>
      <c r="B1563" s="371" t="s">
        <v>90</v>
      </c>
      <c r="C1563" s="371">
        <v>2023</v>
      </c>
      <c r="D1563" s="371" t="s">
        <v>68</v>
      </c>
      <c r="E1563" s="371" t="s">
        <v>243</v>
      </c>
    </row>
    <row r="1564" spans="1:5">
      <c r="A1564" s="371">
        <v>27</v>
      </c>
      <c r="B1564" s="371" t="s">
        <v>91</v>
      </c>
      <c r="C1564" s="371">
        <v>2023</v>
      </c>
      <c r="D1564" s="371" t="s">
        <v>68</v>
      </c>
      <c r="E1564" s="371" t="s">
        <v>243</v>
      </c>
    </row>
    <row r="1565" spans="1:5">
      <c r="A1565" s="371">
        <v>41</v>
      </c>
      <c r="B1565" s="371" t="s">
        <v>92</v>
      </c>
      <c r="C1565" s="371">
        <v>2023</v>
      </c>
      <c r="D1565" s="371" t="s">
        <v>68</v>
      </c>
      <c r="E1565" s="371" t="s">
        <v>243</v>
      </c>
    </row>
    <row r="1566" spans="1:5">
      <c r="A1566" s="371">
        <v>44</v>
      </c>
      <c r="B1566" s="371" t="s">
        <v>93</v>
      </c>
      <c r="C1566" s="371">
        <v>2023</v>
      </c>
      <c r="D1566" s="371" t="s">
        <v>68</v>
      </c>
      <c r="E1566" s="371" t="s">
        <v>243</v>
      </c>
    </row>
    <row r="1567" spans="1:5">
      <c r="A1567" s="371">
        <v>47</v>
      </c>
      <c r="B1567" s="371" t="s">
        <v>94</v>
      </c>
      <c r="C1567" s="371">
        <v>2023</v>
      </c>
      <c r="D1567" s="371" t="s">
        <v>68</v>
      </c>
      <c r="E1567" s="371" t="s">
        <v>243</v>
      </c>
    </row>
    <row r="1568" spans="1:5">
      <c r="A1568" s="371">
        <v>50</v>
      </c>
      <c r="B1568" s="371" t="s">
        <v>95</v>
      </c>
      <c r="C1568" s="371">
        <v>2023</v>
      </c>
      <c r="D1568" s="371" t="s">
        <v>68</v>
      </c>
      <c r="E1568" s="371" t="s">
        <v>243</v>
      </c>
    </row>
    <row r="1569" spans="1:5">
      <c r="A1569" s="371">
        <v>52</v>
      </c>
      <c r="B1569" s="371" t="s">
        <v>96</v>
      </c>
      <c r="C1569" s="371">
        <v>2023</v>
      </c>
      <c r="D1569" s="371" t="s">
        <v>68</v>
      </c>
      <c r="E1569" s="371" t="s">
        <v>243</v>
      </c>
    </row>
    <row r="1570" spans="1:5">
      <c r="A1570" s="371">
        <v>54</v>
      </c>
      <c r="B1570" s="371" t="s">
        <v>97</v>
      </c>
      <c r="C1570" s="371">
        <v>2023</v>
      </c>
      <c r="D1570" s="371" t="s">
        <v>68</v>
      </c>
      <c r="E1570" s="371" t="s">
        <v>243</v>
      </c>
    </row>
    <row r="1571" spans="1:5">
      <c r="A1571" s="371">
        <v>63</v>
      </c>
      <c r="B1571" s="371" t="s">
        <v>98</v>
      </c>
      <c r="C1571" s="371">
        <v>2023</v>
      </c>
      <c r="D1571" s="371" t="s">
        <v>68</v>
      </c>
      <c r="E1571" s="371" t="s">
        <v>243</v>
      </c>
    </row>
    <row r="1572" spans="1:5">
      <c r="A1572" s="371">
        <v>66</v>
      </c>
      <c r="B1572" s="371" t="s">
        <v>99</v>
      </c>
      <c r="C1572" s="371">
        <v>2023</v>
      </c>
      <c r="D1572" s="371" t="s">
        <v>68</v>
      </c>
      <c r="E1572" s="371" t="s">
        <v>243</v>
      </c>
    </row>
    <row r="1573" spans="1:5">
      <c r="A1573" s="371">
        <v>68</v>
      </c>
      <c r="B1573" s="371" t="s">
        <v>100</v>
      </c>
      <c r="C1573" s="371">
        <v>2023</v>
      </c>
      <c r="D1573" s="371" t="s">
        <v>68</v>
      </c>
      <c r="E1573" s="371" t="s">
        <v>243</v>
      </c>
    </row>
    <row r="1574" spans="1:5">
      <c r="A1574" s="371">
        <v>70</v>
      </c>
      <c r="B1574" s="371" t="s">
        <v>101</v>
      </c>
      <c r="C1574" s="371">
        <v>2023</v>
      </c>
      <c r="D1574" s="371" t="s">
        <v>68</v>
      </c>
      <c r="E1574" s="371" t="s">
        <v>244</v>
      </c>
    </row>
    <row r="1575" spans="1:5">
      <c r="A1575" s="371">
        <v>73</v>
      </c>
      <c r="B1575" s="371" t="s">
        <v>102</v>
      </c>
      <c r="C1575" s="371">
        <v>2023</v>
      </c>
      <c r="D1575" s="371" t="s">
        <v>68</v>
      </c>
      <c r="E1575" s="371" t="s">
        <v>243</v>
      </c>
    </row>
    <row r="1576" spans="1:5">
      <c r="A1576" s="371">
        <v>76</v>
      </c>
      <c r="B1576" s="371" t="s">
        <v>103</v>
      </c>
      <c r="C1576" s="371">
        <v>2023</v>
      </c>
      <c r="D1576" s="371" t="s">
        <v>68</v>
      </c>
      <c r="E1576" s="371" t="s">
        <v>243</v>
      </c>
    </row>
    <row r="1577" spans="1:5">
      <c r="A1577" s="371">
        <v>81</v>
      </c>
      <c r="B1577" s="371" t="s">
        <v>104</v>
      </c>
      <c r="C1577" s="371">
        <v>2023</v>
      </c>
      <c r="D1577" s="371" t="s">
        <v>68</v>
      </c>
      <c r="E1577" s="371" t="s">
        <v>243</v>
      </c>
    </row>
    <row r="1578" spans="1:5">
      <c r="A1578" s="371">
        <v>85</v>
      </c>
      <c r="B1578" s="371" t="s">
        <v>105</v>
      </c>
      <c r="C1578" s="371">
        <v>2023</v>
      </c>
      <c r="D1578" s="371" t="s">
        <v>68</v>
      </c>
      <c r="E1578" s="371" t="s">
        <v>243</v>
      </c>
    </row>
    <row r="1579" spans="1:5">
      <c r="A1579" s="371">
        <v>86</v>
      </c>
      <c r="B1579" s="371" t="s">
        <v>106</v>
      </c>
      <c r="C1579" s="371">
        <v>2023</v>
      </c>
      <c r="D1579" s="371" t="s">
        <v>68</v>
      </c>
      <c r="E1579" s="371" t="s">
        <v>243</v>
      </c>
    </row>
    <row r="1580" spans="1:5">
      <c r="A1580" s="371">
        <v>88</v>
      </c>
      <c r="B1580" s="371" t="s">
        <v>107</v>
      </c>
      <c r="C1580" s="371">
        <v>2023</v>
      </c>
      <c r="D1580" s="371" t="s">
        <v>68</v>
      </c>
      <c r="E1580" s="371" t="s">
        <v>243</v>
      </c>
    </row>
    <row r="1581" spans="1:5">
      <c r="A1581" s="371">
        <v>91</v>
      </c>
      <c r="B1581" s="371" t="s">
        <v>108</v>
      </c>
      <c r="C1581" s="371">
        <v>2023</v>
      </c>
      <c r="D1581" s="371" t="s">
        <v>68</v>
      </c>
      <c r="E1581" s="371" t="s">
        <v>243</v>
      </c>
    </row>
    <row r="1582" spans="1:5">
      <c r="A1582" s="371">
        <v>94</v>
      </c>
      <c r="B1582" s="371" t="s">
        <v>109</v>
      </c>
      <c r="C1582" s="371">
        <v>2023</v>
      </c>
      <c r="D1582" s="371" t="s">
        <v>68</v>
      </c>
      <c r="E1582" s="371" t="s">
        <v>243</v>
      </c>
    </row>
    <row r="1583" spans="1:5">
      <c r="A1583" s="371">
        <v>95</v>
      </c>
      <c r="B1583" s="371" t="s">
        <v>110</v>
      </c>
      <c r="C1583" s="371">
        <v>2023</v>
      </c>
      <c r="D1583" s="371" t="s">
        <v>68</v>
      </c>
      <c r="E1583" s="371" t="s">
        <v>243</v>
      </c>
    </row>
    <row r="1584" spans="1:5">
      <c r="A1584" s="371">
        <v>97</v>
      </c>
      <c r="B1584" s="371" t="s">
        <v>111</v>
      </c>
      <c r="C1584" s="371">
        <v>2023</v>
      </c>
      <c r="D1584" s="371" t="s">
        <v>68</v>
      </c>
      <c r="E1584" s="371" t="s">
        <v>243</v>
      </c>
    </row>
    <row r="1585" spans="1:5">
      <c r="A1585" s="371">
        <v>99</v>
      </c>
      <c r="B1585" s="371" t="s">
        <v>112</v>
      </c>
      <c r="C1585" s="371">
        <v>2023</v>
      </c>
      <c r="D1585" s="371" t="s">
        <v>68</v>
      </c>
      <c r="E1585" s="371" t="s">
        <v>243</v>
      </c>
    </row>
    <row r="1586" spans="1:5">
      <c r="A1586" s="371">
        <v>5</v>
      </c>
      <c r="B1586" s="371" t="s">
        <v>79</v>
      </c>
      <c r="C1586" s="371">
        <v>2024</v>
      </c>
      <c r="D1586" s="371" t="s">
        <v>69</v>
      </c>
      <c r="E1586" s="371" t="s">
        <v>243</v>
      </c>
    </row>
    <row r="1587" spans="1:5">
      <c r="A1587" s="371">
        <v>8</v>
      </c>
      <c r="B1587" s="371" t="s">
        <v>81</v>
      </c>
      <c r="C1587" s="371">
        <v>2024</v>
      </c>
      <c r="D1587" s="371" t="s">
        <v>69</v>
      </c>
      <c r="E1587" s="371" t="s">
        <v>244</v>
      </c>
    </row>
    <row r="1588" spans="1:5">
      <c r="A1588" s="371">
        <v>11</v>
      </c>
      <c r="B1588" s="371" t="s">
        <v>82</v>
      </c>
      <c r="C1588" s="371">
        <v>2024</v>
      </c>
      <c r="D1588" s="371" t="s">
        <v>69</v>
      </c>
      <c r="E1588" s="371" t="s">
        <v>244</v>
      </c>
    </row>
    <row r="1589" spans="1:5">
      <c r="A1589" s="371">
        <v>13</v>
      </c>
      <c r="B1589" s="371" t="s">
        <v>83</v>
      </c>
      <c r="C1589" s="371">
        <v>2024</v>
      </c>
      <c r="D1589" s="371" t="s">
        <v>69</v>
      </c>
      <c r="E1589" s="371" t="s">
        <v>243</v>
      </c>
    </row>
    <row r="1590" spans="1:5">
      <c r="A1590" s="371">
        <v>15</v>
      </c>
      <c r="B1590" s="371" t="s">
        <v>84</v>
      </c>
      <c r="C1590" s="371">
        <v>2024</v>
      </c>
      <c r="D1590" s="371" t="s">
        <v>69</v>
      </c>
      <c r="E1590" s="371" t="s">
        <v>243</v>
      </c>
    </row>
    <row r="1591" spans="1:5">
      <c r="A1591" s="371">
        <v>17</v>
      </c>
      <c r="B1591" s="371" t="s">
        <v>85</v>
      </c>
      <c r="C1591" s="371">
        <v>2024</v>
      </c>
      <c r="D1591" s="371" t="s">
        <v>69</v>
      </c>
      <c r="E1591" s="371" t="s">
        <v>243</v>
      </c>
    </row>
    <row r="1592" spans="1:5">
      <c r="A1592" s="371">
        <v>18</v>
      </c>
      <c r="B1592" s="371" t="s">
        <v>86</v>
      </c>
      <c r="C1592" s="371">
        <v>2024</v>
      </c>
      <c r="D1592" s="371" t="s">
        <v>69</v>
      </c>
      <c r="E1592" s="371" t="s">
        <v>243</v>
      </c>
    </row>
    <row r="1593" spans="1:5">
      <c r="A1593" s="371">
        <v>19</v>
      </c>
      <c r="B1593" s="371" t="s">
        <v>87</v>
      </c>
      <c r="C1593" s="371">
        <v>2024</v>
      </c>
      <c r="D1593" s="371" t="s">
        <v>69</v>
      </c>
      <c r="E1593" s="371" t="s">
        <v>243</v>
      </c>
    </row>
    <row r="1594" spans="1:5">
      <c r="A1594" s="371">
        <v>20</v>
      </c>
      <c r="B1594" s="371" t="s">
        <v>88</v>
      </c>
      <c r="C1594" s="371">
        <v>2024</v>
      </c>
      <c r="D1594" s="371" t="s">
        <v>69</v>
      </c>
      <c r="E1594" s="371" t="s">
        <v>244</v>
      </c>
    </row>
    <row r="1595" spans="1:5">
      <c r="A1595" s="371">
        <v>23</v>
      </c>
      <c r="B1595" s="371" t="s">
        <v>89</v>
      </c>
      <c r="C1595" s="371">
        <v>2024</v>
      </c>
      <c r="D1595" s="371" t="s">
        <v>69</v>
      </c>
      <c r="E1595" s="371" t="s">
        <v>243</v>
      </c>
    </row>
    <row r="1596" spans="1:5">
      <c r="A1596" s="371">
        <v>25</v>
      </c>
      <c r="B1596" s="371" t="s">
        <v>90</v>
      </c>
      <c r="C1596" s="371">
        <v>2024</v>
      </c>
      <c r="D1596" s="371" t="s">
        <v>69</v>
      </c>
      <c r="E1596" s="371" t="s">
        <v>243</v>
      </c>
    </row>
    <row r="1597" spans="1:5">
      <c r="A1597" s="371">
        <v>27</v>
      </c>
      <c r="B1597" s="371" t="s">
        <v>91</v>
      </c>
      <c r="C1597" s="371">
        <v>2024</v>
      </c>
      <c r="D1597" s="371" t="s">
        <v>69</v>
      </c>
      <c r="E1597" s="371" t="s">
        <v>243</v>
      </c>
    </row>
    <row r="1598" spans="1:5">
      <c r="A1598" s="371">
        <v>41</v>
      </c>
      <c r="B1598" s="371" t="s">
        <v>92</v>
      </c>
      <c r="C1598" s="371">
        <v>2024</v>
      </c>
      <c r="D1598" s="371" t="s">
        <v>69</v>
      </c>
      <c r="E1598" s="371" t="s">
        <v>243</v>
      </c>
    </row>
    <row r="1599" spans="1:5">
      <c r="A1599" s="371">
        <v>44</v>
      </c>
      <c r="B1599" s="371" t="s">
        <v>93</v>
      </c>
      <c r="C1599" s="371">
        <v>2024</v>
      </c>
      <c r="D1599" s="371" t="s">
        <v>69</v>
      </c>
      <c r="E1599" s="371" t="s">
        <v>243</v>
      </c>
    </row>
    <row r="1600" spans="1:5">
      <c r="A1600" s="371">
        <v>47</v>
      </c>
      <c r="B1600" s="371" t="s">
        <v>94</v>
      </c>
      <c r="C1600" s="371">
        <v>2024</v>
      </c>
      <c r="D1600" s="371" t="s">
        <v>69</v>
      </c>
      <c r="E1600" s="371" t="s">
        <v>244</v>
      </c>
    </row>
    <row r="1601" spans="1:5">
      <c r="A1601" s="371">
        <v>50</v>
      </c>
      <c r="B1601" s="371" t="s">
        <v>95</v>
      </c>
      <c r="C1601" s="371">
        <v>2024</v>
      </c>
      <c r="D1601" s="371" t="s">
        <v>69</v>
      </c>
      <c r="E1601" s="371" t="s">
        <v>243</v>
      </c>
    </row>
    <row r="1602" spans="1:5">
      <c r="A1602" s="371">
        <v>52</v>
      </c>
      <c r="B1602" s="371" t="s">
        <v>96</v>
      </c>
      <c r="C1602" s="371">
        <v>2024</v>
      </c>
      <c r="D1602" s="371" t="s">
        <v>69</v>
      </c>
      <c r="E1602" s="371" t="s">
        <v>244</v>
      </c>
    </row>
    <row r="1603" spans="1:5">
      <c r="A1603" s="371">
        <v>54</v>
      </c>
      <c r="B1603" s="371" t="s">
        <v>97</v>
      </c>
      <c r="C1603" s="371">
        <v>2024</v>
      </c>
      <c r="D1603" s="371" t="s">
        <v>69</v>
      </c>
      <c r="E1603" s="371" t="s">
        <v>243</v>
      </c>
    </row>
    <row r="1604" spans="1:5">
      <c r="A1604" s="371">
        <v>63</v>
      </c>
      <c r="B1604" s="371" t="s">
        <v>98</v>
      </c>
      <c r="C1604" s="371">
        <v>2024</v>
      </c>
      <c r="D1604" s="371" t="s">
        <v>69</v>
      </c>
      <c r="E1604" s="371" t="s">
        <v>243</v>
      </c>
    </row>
    <row r="1605" spans="1:5">
      <c r="A1605" s="371">
        <v>66</v>
      </c>
      <c r="B1605" s="371" t="s">
        <v>99</v>
      </c>
      <c r="C1605" s="371">
        <v>2024</v>
      </c>
      <c r="D1605" s="371" t="s">
        <v>69</v>
      </c>
      <c r="E1605" s="371" t="s">
        <v>243</v>
      </c>
    </row>
    <row r="1606" spans="1:5">
      <c r="A1606" s="371">
        <v>68</v>
      </c>
      <c r="B1606" s="371" t="s">
        <v>100</v>
      </c>
      <c r="C1606" s="371">
        <v>2024</v>
      </c>
      <c r="D1606" s="371" t="s">
        <v>69</v>
      </c>
      <c r="E1606" s="371" t="s">
        <v>243</v>
      </c>
    </row>
    <row r="1607" spans="1:5">
      <c r="A1607" s="371">
        <v>70</v>
      </c>
      <c r="B1607" s="371" t="s">
        <v>101</v>
      </c>
      <c r="C1607" s="371">
        <v>2024</v>
      </c>
      <c r="D1607" s="371" t="s">
        <v>69</v>
      </c>
      <c r="E1607" s="371" t="s">
        <v>244</v>
      </c>
    </row>
    <row r="1608" spans="1:5">
      <c r="A1608" s="371">
        <v>73</v>
      </c>
      <c r="B1608" s="371" t="s">
        <v>102</v>
      </c>
      <c r="C1608" s="371">
        <v>2024</v>
      </c>
      <c r="D1608" s="371" t="s">
        <v>69</v>
      </c>
      <c r="E1608" s="371" t="s">
        <v>243</v>
      </c>
    </row>
    <row r="1609" spans="1:5">
      <c r="A1609" s="371">
        <v>76</v>
      </c>
      <c r="B1609" s="371" t="s">
        <v>103</v>
      </c>
      <c r="C1609" s="371">
        <v>2024</v>
      </c>
      <c r="D1609" s="371" t="s">
        <v>69</v>
      </c>
      <c r="E1609" s="371" t="s">
        <v>243</v>
      </c>
    </row>
    <row r="1610" spans="1:5">
      <c r="A1610" s="371">
        <v>81</v>
      </c>
      <c r="B1610" s="371" t="s">
        <v>104</v>
      </c>
      <c r="C1610" s="371">
        <v>2024</v>
      </c>
      <c r="D1610" s="371" t="s">
        <v>69</v>
      </c>
      <c r="E1610" s="371" t="s">
        <v>243</v>
      </c>
    </row>
    <row r="1611" spans="1:5">
      <c r="A1611" s="371">
        <v>85</v>
      </c>
      <c r="B1611" s="371" t="s">
        <v>105</v>
      </c>
      <c r="C1611" s="371">
        <v>2024</v>
      </c>
      <c r="D1611" s="371" t="s">
        <v>69</v>
      </c>
      <c r="E1611" s="371" t="s">
        <v>244</v>
      </c>
    </row>
    <row r="1612" spans="1:5">
      <c r="A1612" s="371">
        <v>86</v>
      </c>
      <c r="B1612" s="371" t="s">
        <v>106</v>
      </c>
      <c r="C1612" s="371">
        <v>2024</v>
      </c>
      <c r="D1612" s="371" t="s">
        <v>69</v>
      </c>
      <c r="E1612" s="371" t="s">
        <v>243</v>
      </c>
    </row>
    <row r="1613" spans="1:5">
      <c r="A1613" s="371">
        <v>88</v>
      </c>
      <c r="B1613" s="371" t="s">
        <v>107</v>
      </c>
      <c r="C1613" s="371">
        <v>2024</v>
      </c>
      <c r="D1613" s="371" t="s">
        <v>69</v>
      </c>
      <c r="E1613" s="371" t="s">
        <v>243</v>
      </c>
    </row>
    <row r="1614" spans="1:5">
      <c r="A1614" s="371">
        <v>91</v>
      </c>
      <c r="B1614" s="371" t="s">
        <v>108</v>
      </c>
      <c r="C1614" s="371">
        <v>2024</v>
      </c>
      <c r="D1614" s="371" t="s">
        <v>69</v>
      </c>
      <c r="E1614" s="371" t="s">
        <v>243</v>
      </c>
    </row>
    <row r="1615" spans="1:5">
      <c r="A1615" s="371">
        <v>94</v>
      </c>
      <c r="B1615" s="371" t="s">
        <v>109</v>
      </c>
      <c r="C1615" s="371">
        <v>2024</v>
      </c>
      <c r="D1615" s="371" t="s">
        <v>69</v>
      </c>
      <c r="E1615" s="371" t="s">
        <v>243</v>
      </c>
    </row>
    <row r="1616" spans="1:5">
      <c r="A1616" s="371">
        <v>95</v>
      </c>
      <c r="B1616" s="371" t="s">
        <v>110</v>
      </c>
      <c r="C1616" s="371">
        <v>2024</v>
      </c>
      <c r="D1616" s="371" t="s">
        <v>69</v>
      </c>
      <c r="E1616" s="371" t="s">
        <v>243</v>
      </c>
    </row>
    <row r="1617" spans="1:5">
      <c r="A1617" s="371">
        <v>97</v>
      </c>
      <c r="B1617" s="371" t="s">
        <v>111</v>
      </c>
      <c r="C1617" s="371">
        <v>2024</v>
      </c>
      <c r="D1617" s="371" t="s">
        <v>69</v>
      </c>
      <c r="E1617" s="371" t="s">
        <v>243</v>
      </c>
    </row>
    <row r="1618" spans="1:5">
      <c r="A1618" s="371">
        <v>99</v>
      </c>
      <c r="B1618" s="371" t="s">
        <v>112</v>
      </c>
      <c r="C1618" s="371">
        <v>2024</v>
      </c>
      <c r="D1618" s="371" t="s">
        <v>69</v>
      </c>
      <c r="E1618" s="371" t="s">
        <v>244</v>
      </c>
    </row>
    <row r="1619" spans="1:5">
      <c r="A1619" s="371">
        <v>5</v>
      </c>
      <c r="B1619" s="371" t="s">
        <v>79</v>
      </c>
      <c r="C1619" s="371">
        <v>2023</v>
      </c>
      <c r="D1619" s="371" t="s">
        <v>69</v>
      </c>
      <c r="E1619" s="371" t="s">
        <v>243</v>
      </c>
    </row>
    <row r="1620" spans="1:5">
      <c r="A1620" s="371">
        <v>8</v>
      </c>
      <c r="B1620" s="371" t="s">
        <v>81</v>
      </c>
      <c r="C1620" s="371">
        <v>2023</v>
      </c>
      <c r="D1620" s="371" t="s">
        <v>69</v>
      </c>
      <c r="E1620" s="371" t="s">
        <v>243</v>
      </c>
    </row>
    <row r="1621" spans="1:5">
      <c r="A1621" s="371">
        <v>11</v>
      </c>
      <c r="B1621" s="371" t="s">
        <v>82</v>
      </c>
      <c r="C1621" s="371">
        <v>2023</v>
      </c>
      <c r="D1621" s="371" t="s">
        <v>69</v>
      </c>
      <c r="E1621" s="371" t="s">
        <v>243</v>
      </c>
    </row>
    <row r="1622" spans="1:5">
      <c r="A1622" s="371">
        <v>13</v>
      </c>
      <c r="B1622" s="371" t="s">
        <v>83</v>
      </c>
      <c r="C1622" s="371">
        <v>2023</v>
      </c>
      <c r="D1622" s="371" t="s">
        <v>69</v>
      </c>
      <c r="E1622" s="371" t="s">
        <v>243</v>
      </c>
    </row>
    <row r="1623" spans="1:5">
      <c r="A1623" s="371">
        <v>15</v>
      </c>
      <c r="B1623" s="371" t="s">
        <v>84</v>
      </c>
      <c r="C1623" s="371">
        <v>2023</v>
      </c>
      <c r="D1623" s="371" t="s">
        <v>69</v>
      </c>
      <c r="E1623" s="371" t="s">
        <v>243</v>
      </c>
    </row>
    <row r="1624" spans="1:5">
      <c r="A1624" s="371">
        <v>17</v>
      </c>
      <c r="B1624" s="371" t="s">
        <v>85</v>
      </c>
      <c r="C1624" s="371">
        <v>2023</v>
      </c>
      <c r="D1624" s="371" t="s">
        <v>69</v>
      </c>
      <c r="E1624" s="371" t="s">
        <v>244</v>
      </c>
    </row>
    <row r="1625" spans="1:5">
      <c r="A1625" s="371">
        <v>18</v>
      </c>
      <c r="B1625" s="371" t="s">
        <v>86</v>
      </c>
      <c r="C1625" s="371">
        <v>2023</v>
      </c>
      <c r="D1625" s="371" t="s">
        <v>69</v>
      </c>
      <c r="E1625" s="371" t="s">
        <v>243</v>
      </c>
    </row>
    <row r="1626" spans="1:5">
      <c r="A1626" s="371">
        <v>19</v>
      </c>
      <c r="B1626" s="371" t="s">
        <v>87</v>
      </c>
      <c r="C1626" s="371">
        <v>2023</v>
      </c>
      <c r="D1626" s="371" t="s">
        <v>69</v>
      </c>
      <c r="E1626" s="371" t="s">
        <v>243</v>
      </c>
    </row>
    <row r="1627" spans="1:5">
      <c r="A1627" s="371">
        <v>20</v>
      </c>
      <c r="B1627" s="371" t="s">
        <v>88</v>
      </c>
      <c r="C1627" s="371">
        <v>2023</v>
      </c>
      <c r="D1627" s="371" t="s">
        <v>69</v>
      </c>
      <c r="E1627" s="371" t="s">
        <v>243</v>
      </c>
    </row>
    <row r="1628" spans="1:5">
      <c r="A1628" s="371">
        <v>23</v>
      </c>
      <c r="B1628" s="371" t="s">
        <v>89</v>
      </c>
      <c r="C1628" s="371">
        <v>2023</v>
      </c>
      <c r="D1628" s="371" t="s">
        <v>69</v>
      </c>
      <c r="E1628" s="371" t="s">
        <v>244</v>
      </c>
    </row>
    <row r="1629" spans="1:5">
      <c r="A1629" s="371">
        <v>25</v>
      </c>
      <c r="B1629" s="371" t="s">
        <v>90</v>
      </c>
      <c r="C1629" s="371">
        <v>2023</v>
      </c>
      <c r="D1629" s="371" t="s">
        <v>69</v>
      </c>
      <c r="E1629" s="371" t="s">
        <v>243</v>
      </c>
    </row>
    <row r="1630" spans="1:5">
      <c r="A1630" s="371">
        <v>27</v>
      </c>
      <c r="B1630" s="371" t="s">
        <v>91</v>
      </c>
      <c r="C1630" s="371">
        <v>2023</v>
      </c>
      <c r="D1630" s="371" t="s">
        <v>69</v>
      </c>
      <c r="E1630" s="371" t="s">
        <v>243</v>
      </c>
    </row>
    <row r="1631" spans="1:5">
      <c r="A1631" s="371">
        <v>41</v>
      </c>
      <c r="B1631" s="371" t="s">
        <v>92</v>
      </c>
      <c r="C1631" s="371">
        <v>2023</v>
      </c>
      <c r="D1631" s="371" t="s">
        <v>69</v>
      </c>
      <c r="E1631" s="371" t="s">
        <v>244</v>
      </c>
    </row>
    <row r="1632" spans="1:5">
      <c r="A1632" s="371">
        <v>44</v>
      </c>
      <c r="B1632" s="371" t="s">
        <v>93</v>
      </c>
      <c r="C1632" s="371">
        <v>2023</v>
      </c>
      <c r="D1632" s="371" t="s">
        <v>69</v>
      </c>
      <c r="E1632" s="371" t="s">
        <v>243</v>
      </c>
    </row>
    <row r="1633" spans="1:5">
      <c r="A1633" s="371">
        <v>47</v>
      </c>
      <c r="B1633" s="371" t="s">
        <v>94</v>
      </c>
      <c r="C1633" s="371">
        <v>2023</v>
      </c>
      <c r="D1633" s="371" t="s">
        <v>69</v>
      </c>
      <c r="E1633" s="371" t="s">
        <v>243</v>
      </c>
    </row>
    <row r="1634" spans="1:5">
      <c r="A1634" s="371">
        <v>50</v>
      </c>
      <c r="B1634" s="371" t="s">
        <v>95</v>
      </c>
      <c r="C1634" s="371">
        <v>2023</v>
      </c>
      <c r="D1634" s="371" t="s">
        <v>69</v>
      </c>
      <c r="E1634" s="371" t="s">
        <v>243</v>
      </c>
    </row>
    <row r="1635" spans="1:5">
      <c r="A1635" s="371">
        <v>52</v>
      </c>
      <c r="B1635" s="371" t="s">
        <v>96</v>
      </c>
      <c r="C1635" s="371">
        <v>2023</v>
      </c>
      <c r="D1635" s="371" t="s">
        <v>69</v>
      </c>
      <c r="E1635" s="371" t="s">
        <v>244</v>
      </c>
    </row>
    <row r="1636" spans="1:5">
      <c r="A1636" s="371">
        <v>54</v>
      </c>
      <c r="B1636" s="371" t="s">
        <v>97</v>
      </c>
      <c r="C1636" s="371">
        <v>2023</v>
      </c>
      <c r="D1636" s="371" t="s">
        <v>69</v>
      </c>
      <c r="E1636" s="371" t="s">
        <v>243</v>
      </c>
    </row>
    <row r="1637" spans="1:5">
      <c r="A1637" s="371">
        <v>63</v>
      </c>
      <c r="B1637" s="371" t="s">
        <v>98</v>
      </c>
      <c r="C1637" s="371">
        <v>2023</v>
      </c>
      <c r="D1637" s="371" t="s">
        <v>69</v>
      </c>
      <c r="E1637" s="371" t="s">
        <v>244</v>
      </c>
    </row>
    <row r="1638" spans="1:5">
      <c r="A1638" s="371">
        <v>66</v>
      </c>
      <c r="B1638" s="371" t="s">
        <v>99</v>
      </c>
      <c r="C1638" s="371">
        <v>2023</v>
      </c>
      <c r="D1638" s="371" t="s">
        <v>69</v>
      </c>
      <c r="E1638" s="371" t="s">
        <v>243</v>
      </c>
    </row>
    <row r="1639" spans="1:5">
      <c r="A1639" s="371">
        <v>68</v>
      </c>
      <c r="B1639" s="371" t="s">
        <v>100</v>
      </c>
      <c r="C1639" s="371">
        <v>2023</v>
      </c>
      <c r="D1639" s="371" t="s">
        <v>69</v>
      </c>
      <c r="E1639" s="371" t="s">
        <v>243</v>
      </c>
    </row>
    <row r="1640" spans="1:5">
      <c r="A1640" s="371">
        <v>70</v>
      </c>
      <c r="B1640" s="371" t="s">
        <v>101</v>
      </c>
      <c r="C1640" s="371">
        <v>2023</v>
      </c>
      <c r="D1640" s="371" t="s">
        <v>69</v>
      </c>
      <c r="E1640" s="371" t="s">
        <v>243</v>
      </c>
    </row>
    <row r="1641" spans="1:5">
      <c r="A1641" s="371">
        <v>73</v>
      </c>
      <c r="B1641" s="371" t="s">
        <v>102</v>
      </c>
      <c r="C1641" s="371">
        <v>2023</v>
      </c>
      <c r="D1641" s="371" t="s">
        <v>69</v>
      </c>
      <c r="E1641" s="371" t="s">
        <v>244</v>
      </c>
    </row>
    <row r="1642" spans="1:5">
      <c r="A1642" s="371">
        <v>76</v>
      </c>
      <c r="B1642" s="371" t="s">
        <v>103</v>
      </c>
      <c r="C1642" s="371">
        <v>2023</v>
      </c>
      <c r="D1642" s="371" t="s">
        <v>69</v>
      </c>
      <c r="E1642" s="371" t="s">
        <v>243</v>
      </c>
    </row>
    <row r="1643" spans="1:5">
      <c r="A1643" s="371">
        <v>81</v>
      </c>
      <c r="B1643" s="371" t="s">
        <v>104</v>
      </c>
      <c r="C1643" s="371">
        <v>2023</v>
      </c>
      <c r="D1643" s="371" t="s">
        <v>69</v>
      </c>
      <c r="E1643" s="371" t="s">
        <v>244</v>
      </c>
    </row>
    <row r="1644" spans="1:5">
      <c r="A1644" s="371">
        <v>85</v>
      </c>
      <c r="B1644" s="371" t="s">
        <v>105</v>
      </c>
      <c r="C1644" s="371">
        <v>2023</v>
      </c>
      <c r="D1644" s="371" t="s">
        <v>69</v>
      </c>
      <c r="E1644" s="371" t="s">
        <v>243</v>
      </c>
    </row>
    <row r="1645" spans="1:5">
      <c r="A1645" s="371">
        <v>86</v>
      </c>
      <c r="B1645" s="371" t="s">
        <v>106</v>
      </c>
      <c r="C1645" s="371">
        <v>2023</v>
      </c>
      <c r="D1645" s="371" t="s">
        <v>69</v>
      </c>
      <c r="E1645" s="371" t="s">
        <v>243</v>
      </c>
    </row>
    <row r="1646" spans="1:5">
      <c r="A1646" s="371">
        <v>88</v>
      </c>
      <c r="B1646" s="371" t="s">
        <v>107</v>
      </c>
      <c r="C1646" s="371">
        <v>2023</v>
      </c>
      <c r="D1646" s="371" t="s">
        <v>69</v>
      </c>
      <c r="E1646" s="371" t="s">
        <v>243</v>
      </c>
    </row>
    <row r="1647" spans="1:5">
      <c r="A1647" s="371">
        <v>91</v>
      </c>
      <c r="B1647" s="371" t="s">
        <v>108</v>
      </c>
      <c r="C1647" s="371">
        <v>2023</v>
      </c>
      <c r="D1647" s="371" t="s">
        <v>69</v>
      </c>
      <c r="E1647" s="371" t="s">
        <v>243</v>
      </c>
    </row>
    <row r="1648" spans="1:5">
      <c r="A1648" s="371">
        <v>94</v>
      </c>
      <c r="B1648" s="371" t="s">
        <v>109</v>
      </c>
      <c r="C1648" s="371">
        <v>2023</v>
      </c>
      <c r="D1648" s="371" t="s">
        <v>69</v>
      </c>
      <c r="E1648" s="371" t="s">
        <v>243</v>
      </c>
    </row>
    <row r="1649" spans="1:5">
      <c r="A1649" s="371">
        <v>95</v>
      </c>
      <c r="B1649" s="371" t="s">
        <v>110</v>
      </c>
      <c r="C1649" s="371">
        <v>2023</v>
      </c>
      <c r="D1649" s="371" t="s">
        <v>69</v>
      </c>
      <c r="E1649" s="371" t="s">
        <v>243</v>
      </c>
    </row>
    <row r="1650" spans="1:5">
      <c r="A1650" s="371">
        <v>97</v>
      </c>
      <c r="B1650" s="371" t="s">
        <v>111</v>
      </c>
      <c r="C1650" s="371">
        <v>2023</v>
      </c>
      <c r="D1650" s="371" t="s">
        <v>69</v>
      </c>
      <c r="E1650" s="371" t="s">
        <v>244</v>
      </c>
    </row>
    <row r="1651" spans="1:5">
      <c r="A1651" s="371">
        <v>99</v>
      </c>
      <c r="B1651" s="371" t="s">
        <v>112</v>
      </c>
      <c r="C1651" s="371">
        <v>2023</v>
      </c>
      <c r="D1651" s="371" t="s">
        <v>69</v>
      </c>
      <c r="E1651" s="371" t="s">
        <v>243</v>
      </c>
    </row>
    <row r="1652" spans="1:5">
      <c r="A1652" s="371">
        <v>5</v>
      </c>
      <c r="B1652" s="371" t="s">
        <v>79</v>
      </c>
      <c r="C1652" s="371">
        <v>2024</v>
      </c>
      <c r="D1652" s="371" t="s">
        <v>70</v>
      </c>
      <c r="E1652" s="371" t="s">
        <v>243</v>
      </c>
    </row>
    <row r="1653" spans="1:5">
      <c r="A1653" s="371">
        <v>8</v>
      </c>
      <c r="B1653" s="371" t="s">
        <v>81</v>
      </c>
      <c r="C1653" s="371">
        <v>2024</v>
      </c>
      <c r="D1653" s="371" t="s">
        <v>70</v>
      </c>
      <c r="E1653" s="371" t="s">
        <v>243</v>
      </c>
    </row>
    <row r="1654" spans="1:5">
      <c r="A1654" s="371">
        <v>11</v>
      </c>
      <c r="B1654" s="371" t="s">
        <v>82</v>
      </c>
      <c r="C1654" s="371">
        <v>2024</v>
      </c>
      <c r="D1654" s="371" t="s">
        <v>70</v>
      </c>
      <c r="E1654" s="371" t="s">
        <v>243</v>
      </c>
    </row>
    <row r="1655" spans="1:5">
      <c r="A1655" s="371">
        <v>13</v>
      </c>
      <c r="B1655" s="371" t="s">
        <v>83</v>
      </c>
      <c r="C1655" s="371">
        <v>2024</v>
      </c>
      <c r="D1655" s="371" t="s">
        <v>70</v>
      </c>
      <c r="E1655" s="371" t="s">
        <v>243</v>
      </c>
    </row>
    <row r="1656" spans="1:5">
      <c r="A1656" s="371">
        <v>15</v>
      </c>
      <c r="B1656" s="371" t="s">
        <v>84</v>
      </c>
      <c r="C1656" s="371">
        <v>2024</v>
      </c>
      <c r="D1656" s="371" t="s">
        <v>70</v>
      </c>
      <c r="E1656" s="371" t="s">
        <v>243</v>
      </c>
    </row>
    <row r="1657" spans="1:5">
      <c r="A1657" s="371">
        <v>17</v>
      </c>
      <c r="B1657" s="371" t="s">
        <v>85</v>
      </c>
      <c r="C1657" s="371">
        <v>2024</v>
      </c>
      <c r="D1657" s="371" t="s">
        <v>70</v>
      </c>
      <c r="E1657" s="371" t="s">
        <v>243</v>
      </c>
    </row>
    <row r="1658" spans="1:5">
      <c r="A1658" s="371">
        <v>18</v>
      </c>
      <c r="B1658" s="371" t="s">
        <v>86</v>
      </c>
      <c r="C1658" s="371">
        <v>2024</v>
      </c>
      <c r="D1658" s="371" t="s">
        <v>70</v>
      </c>
      <c r="E1658" s="371" t="s">
        <v>243</v>
      </c>
    </row>
    <row r="1659" spans="1:5">
      <c r="A1659" s="371">
        <v>19</v>
      </c>
      <c r="B1659" s="371" t="s">
        <v>87</v>
      </c>
      <c r="C1659" s="371">
        <v>2024</v>
      </c>
      <c r="D1659" s="371" t="s">
        <v>70</v>
      </c>
      <c r="E1659" s="371" t="s">
        <v>243</v>
      </c>
    </row>
    <row r="1660" spans="1:5">
      <c r="A1660" s="371">
        <v>20</v>
      </c>
      <c r="B1660" s="371" t="s">
        <v>88</v>
      </c>
      <c r="C1660" s="371">
        <v>2024</v>
      </c>
      <c r="D1660" s="371" t="s">
        <v>70</v>
      </c>
      <c r="E1660" s="371" t="s">
        <v>243</v>
      </c>
    </row>
    <row r="1661" spans="1:5">
      <c r="A1661" s="371">
        <v>23</v>
      </c>
      <c r="B1661" s="371" t="s">
        <v>89</v>
      </c>
      <c r="C1661" s="371">
        <v>2024</v>
      </c>
      <c r="D1661" s="371" t="s">
        <v>70</v>
      </c>
      <c r="E1661" s="371" t="s">
        <v>243</v>
      </c>
    </row>
    <row r="1662" spans="1:5">
      <c r="A1662" s="371">
        <v>25</v>
      </c>
      <c r="B1662" s="371" t="s">
        <v>90</v>
      </c>
      <c r="C1662" s="371">
        <v>2024</v>
      </c>
      <c r="D1662" s="371" t="s">
        <v>70</v>
      </c>
      <c r="E1662" s="371" t="s">
        <v>243</v>
      </c>
    </row>
    <row r="1663" spans="1:5">
      <c r="A1663" s="371">
        <v>27</v>
      </c>
      <c r="B1663" s="371" t="s">
        <v>91</v>
      </c>
      <c r="C1663" s="371">
        <v>2024</v>
      </c>
      <c r="D1663" s="371" t="s">
        <v>70</v>
      </c>
      <c r="E1663" s="371" t="s">
        <v>243</v>
      </c>
    </row>
    <row r="1664" spans="1:5">
      <c r="A1664" s="371">
        <v>41</v>
      </c>
      <c r="B1664" s="371" t="s">
        <v>92</v>
      </c>
      <c r="C1664" s="371">
        <v>2024</v>
      </c>
      <c r="D1664" s="371" t="s">
        <v>70</v>
      </c>
      <c r="E1664" s="371" t="s">
        <v>243</v>
      </c>
    </row>
    <row r="1665" spans="1:5">
      <c r="A1665" s="371">
        <v>44</v>
      </c>
      <c r="B1665" s="371" t="s">
        <v>93</v>
      </c>
      <c r="C1665" s="371">
        <v>2024</v>
      </c>
      <c r="D1665" s="371" t="s">
        <v>70</v>
      </c>
      <c r="E1665" s="371" t="s">
        <v>243</v>
      </c>
    </row>
    <row r="1666" spans="1:5">
      <c r="A1666" s="371">
        <v>47</v>
      </c>
      <c r="B1666" s="371" t="s">
        <v>94</v>
      </c>
      <c r="C1666" s="371">
        <v>2024</v>
      </c>
      <c r="D1666" s="371" t="s">
        <v>70</v>
      </c>
      <c r="E1666" s="371" t="s">
        <v>243</v>
      </c>
    </row>
    <row r="1667" spans="1:5">
      <c r="A1667" s="371">
        <v>50</v>
      </c>
      <c r="B1667" s="371" t="s">
        <v>95</v>
      </c>
      <c r="C1667" s="371">
        <v>2024</v>
      </c>
      <c r="D1667" s="371" t="s">
        <v>70</v>
      </c>
      <c r="E1667" s="371" t="s">
        <v>243</v>
      </c>
    </row>
    <row r="1668" spans="1:5">
      <c r="A1668" s="371">
        <v>52</v>
      </c>
      <c r="B1668" s="371" t="s">
        <v>96</v>
      </c>
      <c r="C1668" s="371">
        <v>2024</v>
      </c>
      <c r="D1668" s="371" t="s">
        <v>70</v>
      </c>
      <c r="E1668" s="371" t="s">
        <v>243</v>
      </c>
    </row>
    <row r="1669" spans="1:5">
      <c r="A1669" s="371">
        <v>54</v>
      </c>
      <c r="B1669" s="371" t="s">
        <v>97</v>
      </c>
      <c r="C1669" s="371">
        <v>2024</v>
      </c>
      <c r="D1669" s="371" t="s">
        <v>70</v>
      </c>
      <c r="E1669" s="371" t="s">
        <v>243</v>
      </c>
    </row>
    <row r="1670" spans="1:5">
      <c r="A1670" s="371">
        <v>63</v>
      </c>
      <c r="B1670" s="371" t="s">
        <v>98</v>
      </c>
      <c r="C1670" s="371">
        <v>2024</v>
      </c>
      <c r="D1670" s="371" t="s">
        <v>70</v>
      </c>
      <c r="E1670" s="371" t="s">
        <v>243</v>
      </c>
    </row>
    <row r="1671" spans="1:5">
      <c r="A1671" s="371">
        <v>66</v>
      </c>
      <c r="B1671" s="371" t="s">
        <v>99</v>
      </c>
      <c r="C1671" s="371">
        <v>2024</v>
      </c>
      <c r="D1671" s="371" t="s">
        <v>70</v>
      </c>
      <c r="E1671" s="371" t="s">
        <v>243</v>
      </c>
    </row>
    <row r="1672" spans="1:5">
      <c r="A1672" s="371">
        <v>68</v>
      </c>
      <c r="B1672" s="371" t="s">
        <v>100</v>
      </c>
      <c r="C1672" s="371">
        <v>2024</v>
      </c>
      <c r="D1672" s="371" t="s">
        <v>70</v>
      </c>
      <c r="E1672" s="371" t="s">
        <v>243</v>
      </c>
    </row>
    <row r="1673" spans="1:5">
      <c r="A1673" s="371">
        <v>70</v>
      </c>
      <c r="B1673" s="371" t="s">
        <v>101</v>
      </c>
      <c r="C1673" s="371">
        <v>2024</v>
      </c>
      <c r="D1673" s="371" t="s">
        <v>70</v>
      </c>
      <c r="E1673" s="371" t="s">
        <v>243</v>
      </c>
    </row>
    <row r="1674" spans="1:5">
      <c r="A1674" s="371">
        <v>73</v>
      </c>
      <c r="B1674" s="371" t="s">
        <v>102</v>
      </c>
      <c r="C1674" s="371">
        <v>2024</v>
      </c>
      <c r="D1674" s="371" t="s">
        <v>70</v>
      </c>
      <c r="E1674" s="371" t="s">
        <v>243</v>
      </c>
    </row>
    <row r="1675" spans="1:5">
      <c r="A1675" s="371">
        <v>76</v>
      </c>
      <c r="B1675" s="371" t="s">
        <v>103</v>
      </c>
      <c r="C1675" s="371">
        <v>2024</v>
      </c>
      <c r="D1675" s="371" t="s">
        <v>70</v>
      </c>
      <c r="E1675" s="371" t="s">
        <v>243</v>
      </c>
    </row>
    <row r="1676" spans="1:5">
      <c r="A1676" s="371">
        <v>81</v>
      </c>
      <c r="B1676" s="371" t="s">
        <v>104</v>
      </c>
      <c r="C1676" s="371">
        <v>2024</v>
      </c>
      <c r="D1676" s="371" t="s">
        <v>70</v>
      </c>
      <c r="E1676" s="371" t="s">
        <v>243</v>
      </c>
    </row>
    <row r="1677" spans="1:5">
      <c r="A1677" s="371">
        <v>85</v>
      </c>
      <c r="B1677" s="371" t="s">
        <v>105</v>
      </c>
      <c r="C1677" s="371">
        <v>2024</v>
      </c>
      <c r="D1677" s="371" t="s">
        <v>70</v>
      </c>
      <c r="E1677" s="371" t="s">
        <v>243</v>
      </c>
    </row>
    <row r="1678" spans="1:5">
      <c r="A1678" s="371">
        <v>86</v>
      </c>
      <c r="B1678" s="371" t="s">
        <v>106</v>
      </c>
      <c r="C1678" s="371">
        <v>2024</v>
      </c>
      <c r="D1678" s="371" t="s">
        <v>70</v>
      </c>
      <c r="E1678" s="371" t="s">
        <v>243</v>
      </c>
    </row>
    <row r="1679" spans="1:5">
      <c r="A1679" s="371">
        <v>88</v>
      </c>
      <c r="B1679" s="371" t="s">
        <v>107</v>
      </c>
      <c r="C1679" s="371">
        <v>2024</v>
      </c>
      <c r="D1679" s="371" t="s">
        <v>70</v>
      </c>
      <c r="E1679" s="371" t="s">
        <v>243</v>
      </c>
    </row>
    <row r="1680" spans="1:5">
      <c r="A1680" s="371">
        <v>91</v>
      </c>
      <c r="B1680" s="371" t="s">
        <v>108</v>
      </c>
      <c r="C1680" s="371">
        <v>2024</v>
      </c>
      <c r="D1680" s="371" t="s">
        <v>70</v>
      </c>
      <c r="E1680" s="371" t="s">
        <v>244</v>
      </c>
    </row>
    <row r="1681" spans="1:5">
      <c r="A1681" s="371">
        <v>94</v>
      </c>
      <c r="B1681" s="371" t="s">
        <v>109</v>
      </c>
      <c r="C1681" s="371">
        <v>2024</v>
      </c>
      <c r="D1681" s="371" t="s">
        <v>70</v>
      </c>
      <c r="E1681" s="371" t="s">
        <v>244</v>
      </c>
    </row>
    <row r="1682" spans="1:5">
      <c r="A1682" s="371">
        <v>95</v>
      </c>
      <c r="B1682" s="371" t="s">
        <v>110</v>
      </c>
      <c r="C1682" s="371">
        <v>2024</v>
      </c>
      <c r="D1682" s="371" t="s">
        <v>70</v>
      </c>
      <c r="E1682" s="371" t="s">
        <v>244</v>
      </c>
    </row>
    <row r="1683" spans="1:5">
      <c r="A1683" s="371">
        <v>97</v>
      </c>
      <c r="B1683" s="371" t="s">
        <v>111</v>
      </c>
      <c r="C1683" s="371">
        <v>2024</v>
      </c>
      <c r="D1683" s="371" t="s">
        <v>70</v>
      </c>
      <c r="E1683" s="371" t="s">
        <v>244</v>
      </c>
    </row>
    <row r="1684" spans="1:5">
      <c r="A1684" s="371">
        <v>99</v>
      </c>
      <c r="B1684" s="371" t="s">
        <v>112</v>
      </c>
      <c r="C1684" s="371">
        <v>2024</v>
      </c>
      <c r="D1684" s="371" t="s">
        <v>70</v>
      </c>
      <c r="E1684" s="371" t="s">
        <v>243</v>
      </c>
    </row>
    <row r="1685" spans="1:5">
      <c r="A1685" s="371">
        <v>5</v>
      </c>
      <c r="B1685" s="371" t="s">
        <v>79</v>
      </c>
      <c r="C1685" s="371">
        <v>2023</v>
      </c>
      <c r="D1685" s="371" t="s">
        <v>70</v>
      </c>
      <c r="E1685" s="371" t="s">
        <v>243</v>
      </c>
    </row>
    <row r="1686" spans="1:5">
      <c r="A1686" s="371">
        <v>8</v>
      </c>
      <c r="B1686" s="371" t="s">
        <v>81</v>
      </c>
      <c r="C1686" s="371">
        <v>2023</v>
      </c>
      <c r="D1686" s="371" t="s">
        <v>70</v>
      </c>
      <c r="E1686" s="371" t="s">
        <v>243</v>
      </c>
    </row>
    <row r="1687" spans="1:5">
      <c r="A1687" s="371">
        <v>11</v>
      </c>
      <c r="B1687" s="371" t="s">
        <v>82</v>
      </c>
      <c r="C1687" s="371">
        <v>2023</v>
      </c>
      <c r="D1687" s="371" t="s">
        <v>70</v>
      </c>
      <c r="E1687" s="371" t="s">
        <v>243</v>
      </c>
    </row>
    <row r="1688" spans="1:5">
      <c r="A1688" s="371">
        <v>13</v>
      </c>
      <c r="B1688" s="371" t="s">
        <v>83</v>
      </c>
      <c r="C1688" s="371">
        <v>2023</v>
      </c>
      <c r="D1688" s="371" t="s">
        <v>70</v>
      </c>
      <c r="E1688" s="371" t="s">
        <v>243</v>
      </c>
    </row>
    <row r="1689" spans="1:5">
      <c r="A1689" s="371">
        <v>15</v>
      </c>
      <c r="B1689" s="371" t="s">
        <v>84</v>
      </c>
      <c r="C1689" s="371">
        <v>2023</v>
      </c>
      <c r="D1689" s="371" t="s">
        <v>70</v>
      </c>
      <c r="E1689" s="371" t="s">
        <v>243</v>
      </c>
    </row>
    <row r="1690" spans="1:5">
      <c r="A1690" s="371">
        <v>17</v>
      </c>
      <c r="B1690" s="371" t="s">
        <v>85</v>
      </c>
      <c r="C1690" s="371">
        <v>2023</v>
      </c>
      <c r="D1690" s="371" t="s">
        <v>70</v>
      </c>
      <c r="E1690" s="371" t="s">
        <v>243</v>
      </c>
    </row>
    <row r="1691" spans="1:5">
      <c r="A1691" s="371">
        <v>18</v>
      </c>
      <c r="B1691" s="371" t="s">
        <v>86</v>
      </c>
      <c r="C1691" s="371">
        <v>2023</v>
      </c>
      <c r="D1691" s="371" t="s">
        <v>70</v>
      </c>
      <c r="E1691" s="371" t="s">
        <v>243</v>
      </c>
    </row>
    <row r="1692" spans="1:5">
      <c r="A1692" s="371">
        <v>19</v>
      </c>
      <c r="B1692" s="371" t="s">
        <v>87</v>
      </c>
      <c r="C1692" s="371">
        <v>2023</v>
      </c>
      <c r="D1692" s="371" t="s">
        <v>70</v>
      </c>
      <c r="E1692" s="371" t="s">
        <v>243</v>
      </c>
    </row>
    <row r="1693" spans="1:5">
      <c r="A1693" s="371">
        <v>20</v>
      </c>
      <c r="B1693" s="371" t="s">
        <v>88</v>
      </c>
      <c r="C1693" s="371">
        <v>2023</v>
      </c>
      <c r="D1693" s="371" t="s">
        <v>70</v>
      </c>
      <c r="E1693" s="371" t="s">
        <v>243</v>
      </c>
    </row>
    <row r="1694" spans="1:5">
      <c r="A1694" s="371">
        <v>23</v>
      </c>
      <c r="B1694" s="371" t="s">
        <v>89</v>
      </c>
      <c r="C1694" s="371">
        <v>2023</v>
      </c>
      <c r="D1694" s="371" t="s">
        <v>70</v>
      </c>
      <c r="E1694" s="371" t="s">
        <v>243</v>
      </c>
    </row>
    <row r="1695" spans="1:5">
      <c r="A1695" s="371">
        <v>25</v>
      </c>
      <c r="B1695" s="371" t="s">
        <v>90</v>
      </c>
      <c r="C1695" s="371">
        <v>2023</v>
      </c>
      <c r="D1695" s="371" t="s">
        <v>70</v>
      </c>
      <c r="E1695" s="371" t="s">
        <v>243</v>
      </c>
    </row>
    <row r="1696" spans="1:5">
      <c r="A1696" s="371">
        <v>27</v>
      </c>
      <c r="B1696" s="371" t="s">
        <v>91</v>
      </c>
      <c r="C1696" s="371">
        <v>2023</v>
      </c>
      <c r="D1696" s="371" t="s">
        <v>70</v>
      </c>
      <c r="E1696" s="371" t="s">
        <v>243</v>
      </c>
    </row>
    <row r="1697" spans="1:5">
      <c r="A1697" s="371">
        <v>41</v>
      </c>
      <c r="B1697" s="371" t="s">
        <v>92</v>
      </c>
      <c r="C1697" s="371">
        <v>2023</v>
      </c>
      <c r="D1697" s="371" t="s">
        <v>70</v>
      </c>
      <c r="E1697" s="371" t="s">
        <v>243</v>
      </c>
    </row>
    <row r="1698" spans="1:5">
      <c r="A1698" s="371">
        <v>44</v>
      </c>
      <c r="B1698" s="371" t="s">
        <v>93</v>
      </c>
      <c r="C1698" s="371">
        <v>2023</v>
      </c>
      <c r="D1698" s="371" t="s">
        <v>70</v>
      </c>
      <c r="E1698" s="371" t="s">
        <v>243</v>
      </c>
    </row>
    <row r="1699" spans="1:5">
      <c r="A1699" s="371">
        <v>47</v>
      </c>
      <c r="B1699" s="371" t="s">
        <v>94</v>
      </c>
      <c r="C1699" s="371">
        <v>2023</v>
      </c>
      <c r="D1699" s="371" t="s">
        <v>70</v>
      </c>
      <c r="E1699" s="371" t="s">
        <v>243</v>
      </c>
    </row>
    <row r="1700" spans="1:5">
      <c r="A1700" s="371">
        <v>50</v>
      </c>
      <c r="B1700" s="371" t="s">
        <v>95</v>
      </c>
      <c r="C1700" s="371">
        <v>2023</v>
      </c>
      <c r="D1700" s="371" t="s">
        <v>70</v>
      </c>
      <c r="E1700" s="371" t="s">
        <v>243</v>
      </c>
    </row>
    <row r="1701" spans="1:5">
      <c r="A1701" s="371">
        <v>52</v>
      </c>
      <c r="B1701" s="371" t="s">
        <v>96</v>
      </c>
      <c r="C1701" s="371">
        <v>2023</v>
      </c>
      <c r="D1701" s="371" t="s">
        <v>70</v>
      </c>
      <c r="E1701" s="371" t="s">
        <v>243</v>
      </c>
    </row>
    <row r="1702" spans="1:5">
      <c r="A1702" s="371">
        <v>54</v>
      </c>
      <c r="B1702" s="371" t="s">
        <v>97</v>
      </c>
      <c r="C1702" s="371">
        <v>2023</v>
      </c>
      <c r="D1702" s="371" t="s">
        <v>70</v>
      </c>
      <c r="E1702" s="371" t="s">
        <v>243</v>
      </c>
    </row>
    <row r="1703" spans="1:5">
      <c r="A1703" s="371">
        <v>63</v>
      </c>
      <c r="B1703" s="371" t="s">
        <v>98</v>
      </c>
      <c r="C1703" s="371">
        <v>2023</v>
      </c>
      <c r="D1703" s="371" t="s">
        <v>70</v>
      </c>
      <c r="E1703" s="371" t="s">
        <v>243</v>
      </c>
    </row>
    <row r="1704" spans="1:5">
      <c r="A1704" s="371">
        <v>66</v>
      </c>
      <c r="B1704" s="371" t="s">
        <v>99</v>
      </c>
      <c r="C1704" s="371">
        <v>2023</v>
      </c>
      <c r="D1704" s="371" t="s">
        <v>70</v>
      </c>
      <c r="E1704" s="371" t="s">
        <v>243</v>
      </c>
    </row>
    <row r="1705" spans="1:5">
      <c r="A1705" s="371">
        <v>68</v>
      </c>
      <c r="B1705" s="371" t="s">
        <v>100</v>
      </c>
      <c r="C1705" s="371">
        <v>2023</v>
      </c>
      <c r="D1705" s="371" t="s">
        <v>70</v>
      </c>
      <c r="E1705" s="371" t="s">
        <v>243</v>
      </c>
    </row>
    <row r="1706" spans="1:5">
      <c r="A1706" s="371">
        <v>70</v>
      </c>
      <c r="B1706" s="371" t="s">
        <v>101</v>
      </c>
      <c r="C1706" s="371">
        <v>2023</v>
      </c>
      <c r="D1706" s="371" t="s">
        <v>70</v>
      </c>
      <c r="E1706" s="371" t="s">
        <v>243</v>
      </c>
    </row>
    <row r="1707" spans="1:5">
      <c r="A1707" s="371">
        <v>73</v>
      </c>
      <c r="B1707" s="371" t="s">
        <v>102</v>
      </c>
      <c r="C1707" s="371">
        <v>2023</v>
      </c>
      <c r="D1707" s="371" t="s">
        <v>70</v>
      </c>
      <c r="E1707" s="371" t="s">
        <v>243</v>
      </c>
    </row>
    <row r="1708" spans="1:5">
      <c r="A1708" s="371">
        <v>76</v>
      </c>
      <c r="B1708" s="371" t="s">
        <v>103</v>
      </c>
      <c r="C1708" s="371">
        <v>2023</v>
      </c>
      <c r="D1708" s="371" t="s">
        <v>70</v>
      </c>
      <c r="E1708" s="371" t="s">
        <v>243</v>
      </c>
    </row>
    <row r="1709" spans="1:5">
      <c r="A1709" s="371">
        <v>81</v>
      </c>
      <c r="B1709" s="371" t="s">
        <v>104</v>
      </c>
      <c r="C1709" s="371">
        <v>2023</v>
      </c>
      <c r="D1709" s="371" t="s">
        <v>70</v>
      </c>
      <c r="E1709" s="371" t="s">
        <v>243</v>
      </c>
    </row>
    <row r="1710" spans="1:5">
      <c r="A1710" s="371">
        <v>85</v>
      </c>
      <c r="B1710" s="371" t="s">
        <v>105</v>
      </c>
      <c r="C1710" s="371">
        <v>2023</v>
      </c>
      <c r="D1710" s="371" t="s">
        <v>70</v>
      </c>
      <c r="E1710" s="371" t="s">
        <v>243</v>
      </c>
    </row>
    <row r="1711" spans="1:5">
      <c r="A1711" s="371">
        <v>86</v>
      </c>
      <c r="B1711" s="371" t="s">
        <v>106</v>
      </c>
      <c r="C1711" s="371">
        <v>2023</v>
      </c>
      <c r="D1711" s="371" t="s">
        <v>70</v>
      </c>
      <c r="E1711" s="371" t="s">
        <v>243</v>
      </c>
    </row>
    <row r="1712" spans="1:5">
      <c r="A1712" s="371">
        <v>88</v>
      </c>
      <c r="B1712" s="371" t="s">
        <v>107</v>
      </c>
      <c r="C1712" s="371">
        <v>2023</v>
      </c>
      <c r="D1712" s="371" t="s">
        <v>70</v>
      </c>
      <c r="E1712" s="371" t="s">
        <v>243</v>
      </c>
    </row>
    <row r="1713" spans="1:5">
      <c r="A1713" s="371">
        <v>91</v>
      </c>
      <c r="B1713" s="371" t="s">
        <v>108</v>
      </c>
      <c r="C1713" s="371">
        <v>2023</v>
      </c>
      <c r="D1713" s="371" t="s">
        <v>70</v>
      </c>
      <c r="E1713" s="371" t="s">
        <v>243</v>
      </c>
    </row>
    <row r="1714" spans="1:5">
      <c r="A1714" s="371">
        <v>94</v>
      </c>
      <c r="B1714" s="371" t="s">
        <v>109</v>
      </c>
      <c r="C1714" s="371">
        <v>2023</v>
      </c>
      <c r="D1714" s="371" t="s">
        <v>70</v>
      </c>
      <c r="E1714" s="371" t="s">
        <v>244</v>
      </c>
    </row>
    <row r="1715" spans="1:5">
      <c r="A1715" s="371">
        <v>95</v>
      </c>
      <c r="B1715" s="371" t="s">
        <v>110</v>
      </c>
      <c r="C1715" s="371">
        <v>2023</v>
      </c>
      <c r="D1715" s="371" t="s">
        <v>70</v>
      </c>
      <c r="E1715" s="371" t="s">
        <v>243</v>
      </c>
    </row>
    <row r="1716" spans="1:5">
      <c r="A1716" s="371">
        <v>97</v>
      </c>
      <c r="B1716" s="371" t="s">
        <v>111</v>
      </c>
      <c r="C1716" s="371">
        <v>2023</v>
      </c>
      <c r="D1716" s="371" t="s">
        <v>70</v>
      </c>
      <c r="E1716" s="371" t="s">
        <v>243</v>
      </c>
    </row>
    <row r="1717" spans="1:5">
      <c r="A1717" s="371">
        <v>99</v>
      </c>
      <c r="B1717" s="371" t="s">
        <v>112</v>
      </c>
      <c r="C1717" s="371">
        <v>2023</v>
      </c>
      <c r="D1717" s="371" t="s">
        <v>70</v>
      </c>
      <c r="E1717" s="371" t="s">
        <v>243</v>
      </c>
    </row>
    <row r="1718" spans="1:5">
      <c r="A1718" s="371">
        <v>5</v>
      </c>
      <c r="B1718" s="371" t="s">
        <v>79</v>
      </c>
      <c r="C1718" s="371">
        <v>2024</v>
      </c>
      <c r="D1718" s="371" t="s">
        <v>71</v>
      </c>
      <c r="E1718" s="371" t="s">
        <v>243</v>
      </c>
    </row>
    <row r="1719" spans="1:5">
      <c r="A1719" s="371">
        <v>8</v>
      </c>
      <c r="B1719" s="371" t="s">
        <v>81</v>
      </c>
      <c r="C1719" s="371">
        <v>2024</v>
      </c>
      <c r="D1719" s="371" t="s">
        <v>71</v>
      </c>
      <c r="E1719" s="371" t="s">
        <v>243</v>
      </c>
    </row>
    <row r="1720" spans="1:5">
      <c r="A1720" s="371">
        <v>11</v>
      </c>
      <c r="B1720" s="371" t="s">
        <v>82</v>
      </c>
      <c r="C1720" s="371">
        <v>2024</v>
      </c>
      <c r="D1720" s="371" t="s">
        <v>71</v>
      </c>
      <c r="E1720" s="371" t="s">
        <v>243</v>
      </c>
    </row>
    <row r="1721" spans="1:5">
      <c r="A1721" s="371">
        <v>13</v>
      </c>
      <c r="B1721" s="371" t="s">
        <v>83</v>
      </c>
      <c r="C1721" s="371">
        <v>2024</v>
      </c>
      <c r="D1721" s="371" t="s">
        <v>71</v>
      </c>
      <c r="E1721" s="371" t="s">
        <v>243</v>
      </c>
    </row>
    <row r="1722" spans="1:5">
      <c r="A1722" s="371">
        <v>15</v>
      </c>
      <c r="B1722" s="371" t="s">
        <v>84</v>
      </c>
      <c r="C1722" s="371">
        <v>2024</v>
      </c>
      <c r="D1722" s="371" t="s">
        <v>71</v>
      </c>
      <c r="E1722" s="371" t="s">
        <v>243</v>
      </c>
    </row>
    <row r="1723" spans="1:5">
      <c r="A1723" s="371">
        <v>17</v>
      </c>
      <c r="B1723" s="371" t="s">
        <v>85</v>
      </c>
      <c r="C1723" s="371">
        <v>2024</v>
      </c>
      <c r="D1723" s="371" t="s">
        <v>71</v>
      </c>
      <c r="E1723" s="371" t="s">
        <v>243</v>
      </c>
    </row>
    <row r="1724" spans="1:5">
      <c r="A1724" s="371">
        <v>18</v>
      </c>
      <c r="B1724" s="371" t="s">
        <v>86</v>
      </c>
      <c r="C1724" s="371">
        <v>2024</v>
      </c>
      <c r="D1724" s="371" t="s">
        <v>71</v>
      </c>
      <c r="E1724" s="371" t="s">
        <v>243</v>
      </c>
    </row>
    <row r="1725" spans="1:5">
      <c r="A1725" s="371">
        <v>19</v>
      </c>
      <c r="B1725" s="371" t="s">
        <v>87</v>
      </c>
      <c r="C1725" s="371">
        <v>2024</v>
      </c>
      <c r="D1725" s="371" t="s">
        <v>71</v>
      </c>
      <c r="E1725" s="371" t="s">
        <v>243</v>
      </c>
    </row>
    <row r="1726" spans="1:5">
      <c r="A1726" s="371">
        <v>20</v>
      </c>
      <c r="B1726" s="371" t="s">
        <v>88</v>
      </c>
      <c r="C1726" s="371">
        <v>2024</v>
      </c>
      <c r="D1726" s="371" t="s">
        <v>71</v>
      </c>
      <c r="E1726" s="371" t="s">
        <v>243</v>
      </c>
    </row>
    <row r="1727" spans="1:5">
      <c r="A1727" s="371">
        <v>23</v>
      </c>
      <c r="B1727" s="371" t="s">
        <v>89</v>
      </c>
      <c r="C1727" s="371">
        <v>2024</v>
      </c>
      <c r="D1727" s="371" t="s">
        <v>71</v>
      </c>
      <c r="E1727" s="371" t="s">
        <v>243</v>
      </c>
    </row>
    <row r="1728" spans="1:5">
      <c r="A1728" s="371">
        <v>25</v>
      </c>
      <c r="B1728" s="371" t="s">
        <v>90</v>
      </c>
      <c r="C1728" s="371">
        <v>2024</v>
      </c>
      <c r="D1728" s="371" t="s">
        <v>71</v>
      </c>
      <c r="E1728" s="371" t="s">
        <v>243</v>
      </c>
    </row>
    <row r="1729" spans="1:5">
      <c r="A1729" s="371">
        <v>27</v>
      </c>
      <c r="B1729" s="371" t="s">
        <v>91</v>
      </c>
      <c r="C1729" s="371">
        <v>2024</v>
      </c>
      <c r="D1729" s="371" t="s">
        <v>71</v>
      </c>
      <c r="E1729" s="371" t="s">
        <v>243</v>
      </c>
    </row>
    <row r="1730" spans="1:5">
      <c r="A1730" s="371">
        <v>41</v>
      </c>
      <c r="B1730" s="371" t="s">
        <v>92</v>
      </c>
      <c r="C1730" s="371">
        <v>2024</v>
      </c>
      <c r="D1730" s="371" t="s">
        <v>71</v>
      </c>
      <c r="E1730" s="371" t="s">
        <v>243</v>
      </c>
    </row>
    <row r="1731" spans="1:5">
      <c r="A1731" s="371">
        <v>44</v>
      </c>
      <c r="B1731" s="371" t="s">
        <v>93</v>
      </c>
      <c r="C1731" s="371">
        <v>2024</v>
      </c>
      <c r="D1731" s="371" t="s">
        <v>71</v>
      </c>
      <c r="E1731" s="371" t="s">
        <v>243</v>
      </c>
    </row>
    <row r="1732" spans="1:5">
      <c r="A1732" s="371">
        <v>47</v>
      </c>
      <c r="B1732" s="371" t="s">
        <v>94</v>
      </c>
      <c r="C1732" s="371">
        <v>2024</v>
      </c>
      <c r="D1732" s="371" t="s">
        <v>71</v>
      </c>
      <c r="E1732" s="371" t="s">
        <v>243</v>
      </c>
    </row>
    <row r="1733" spans="1:5">
      <c r="A1733" s="371">
        <v>50</v>
      </c>
      <c r="B1733" s="371" t="s">
        <v>95</v>
      </c>
      <c r="C1733" s="371">
        <v>2024</v>
      </c>
      <c r="D1733" s="371" t="s">
        <v>71</v>
      </c>
      <c r="E1733" s="371" t="s">
        <v>243</v>
      </c>
    </row>
    <row r="1734" spans="1:5">
      <c r="A1734" s="371">
        <v>52</v>
      </c>
      <c r="B1734" s="371" t="s">
        <v>96</v>
      </c>
      <c r="C1734" s="371">
        <v>2024</v>
      </c>
      <c r="D1734" s="371" t="s">
        <v>71</v>
      </c>
      <c r="E1734" s="371" t="s">
        <v>243</v>
      </c>
    </row>
    <row r="1735" spans="1:5">
      <c r="A1735" s="371">
        <v>54</v>
      </c>
      <c r="B1735" s="371" t="s">
        <v>97</v>
      </c>
      <c r="C1735" s="371">
        <v>2024</v>
      </c>
      <c r="D1735" s="371" t="s">
        <v>71</v>
      </c>
      <c r="E1735" s="371" t="s">
        <v>243</v>
      </c>
    </row>
    <row r="1736" spans="1:5">
      <c r="A1736" s="371">
        <v>63</v>
      </c>
      <c r="B1736" s="371" t="s">
        <v>98</v>
      </c>
      <c r="C1736" s="371">
        <v>2024</v>
      </c>
      <c r="D1736" s="371" t="s">
        <v>71</v>
      </c>
      <c r="E1736" s="371" t="s">
        <v>243</v>
      </c>
    </row>
    <row r="1737" spans="1:5">
      <c r="A1737" s="371">
        <v>66</v>
      </c>
      <c r="B1737" s="371" t="s">
        <v>99</v>
      </c>
      <c r="C1737" s="371">
        <v>2024</v>
      </c>
      <c r="D1737" s="371" t="s">
        <v>71</v>
      </c>
      <c r="E1737" s="371" t="s">
        <v>243</v>
      </c>
    </row>
    <row r="1738" spans="1:5">
      <c r="A1738" s="371">
        <v>68</v>
      </c>
      <c r="B1738" s="371" t="s">
        <v>100</v>
      </c>
      <c r="C1738" s="371">
        <v>2024</v>
      </c>
      <c r="D1738" s="371" t="s">
        <v>71</v>
      </c>
      <c r="E1738" s="371" t="s">
        <v>243</v>
      </c>
    </row>
    <row r="1739" spans="1:5">
      <c r="A1739" s="371">
        <v>70</v>
      </c>
      <c r="B1739" s="371" t="s">
        <v>101</v>
      </c>
      <c r="C1739" s="371">
        <v>2024</v>
      </c>
      <c r="D1739" s="371" t="s">
        <v>71</v>
      </c>
      <c r="E1739" s="371" t="s">
        <v>243</v>
      </c>
    </row>
    <row r="1740" spans="1:5">
      <c r="A1740" s="371">
        <v>73</v>
      </c>
      <c r="B1740" s="371" t="s">
        <v>102</v>
      </c>
      <c r="C1740" s="371">
        <v>2024</v>
      </c>
      <c r="D1740" s="371" t="s">
        <v>71</v>
      </c>
      <c r="E1740" s="371" t="s">
        <v>243</v>
      </c>
    </row>
    <row r="1741" spans="1:5">
      <c r="A1741" s="371">
        <v>76</v>
      </c>
      <c r="B1741" s="371" t="s">
        <v>103</v>
      </c>
      <c r="C1741" s="371">
        <v>2024</v>
      </c>
      <c r="D1741" s="371" t="s">
        <v>71</v>
      </c>
      <c r="E1741" s="371" t="s">
        <v>243</v>
      </c>
    </row>
    <row r="1742" spans="1:5">
      <c r="A1742" s="371">
        <v>81</v>
      </c>
      <c r="B1742" s="371" t="s">
        <v>104</v>
      </c>
      <c r="C1742" s="371">
        <v>2024</v>
      </c>
      <c r="D1742" s="371" t="s">
        <v>71</v>
      </c>
      <c r="E1742" s="371" t="s">
        <v>243</v>
      </c>
    </row>
    <row r="1743" spans="1:5">
      <c r="A1743" s="371">
        <v>85</v>
      </c>
      <c r="B1743" s="371" t="s">
        <v>105</v>
      </c>
      <c r="C1743" s="371">
        <v>2024</v>
      </c>
      <c r="D1743" s="371" t="s">
        <v>71</v>
      </c>
      <c r="E1743" s="371" t="s">
        <v>243</v>
      </c>
    </row>
    <row r="1744" spans="1:5">
      <c r="A1744" s="371">
        <v>86</v>
      </c>
      <c r="B1744" s="371" t="s">
        <v>106</v>
      </c>
      <c r="C1744" s="371">
        <v>2024</v>
      </c>
      <c r="D1744" s="371" t="s">
        <v>71</v>
      </c>
      <c r="E1744" s="371" t="s">
        <v>243</v>
      </c>
    </row>
    <row r="1745" spans="1:5">
      <c r="A1745" s="371">
        <v>88</v>
      </c>
      <c r="B1745" s="371" t="s">
        <v>107</v>
      </c>
      <c r="C1745" s="371">
        <v>2024</v>
      </c>
      <c r="D1745" s="371" t="s">
        <v>71</v>
      </c>
      <c r="E1745" s="371" t="s">
        <v>243</v>
      </c>
    </row>
    <row r="1746" spans="1:5">
      <c r="A1746" s="371">
        <v>91</v>
      </c>
      <c r="B1746" s="371" t="s">
        <v>108</v>
      </c>
      <c r="C1746" s="371">
        <v>2024</v>
      </c>
      <c r="D1746" s="371" t="s">
        <v>71</v>
      </c>
      <c r="E1746" s="371" t="s">
        <v>243</v>
      </c>
    </row>
    <row r="1747" spans="1:5">
      <c r="A1747" s="371">
        <v>94</v>
      </c>
      <c r="B1747" s="371" t="s">
        <v>109</v>
      </c>
      <c r="C1747" s="371">
        <v>2024</v>
      </c>
      <c r="D1747" s="371" t="s">
        <v>71</v>
      </c>
      <c r="E1747" s="371" t="s">
        <v>243</v>
      </c>
    </row>
    <row r="1748" spans="1:5">
      <c r="A1748" s="371">
        <v>95</v>
      </c>
      <c r="B1748" s="371" t="s">
        <v>110</v>
      </c>
      <c r="C1748" s="371">
        <v>2024</v>
      </c>
      <c r="D1748" s="371" t="s">
        <v>71</v>
      </c>
      <c r="E1748" s="371" t="s">
        <v>243</v>
      </c>
    </row>
    <row r="1749" spans="1:5">
      <c r="A1749" s="371">
        <v>97</v>
      </c>
      <c r="B1749" s="371" t="s">
        <v>111</v>
      </c>
      <c r="C1749" s="371">
        <v>2024</v>
      </c>
      <c r="D1749" s="371" t="s">
        <v>71</v>
      </c>
      <c r="E1749" s="371" t="s">
        <v>244</v>
      </c>
    </row>
    <row r="1750" spans="1:5">
      <c r="A1750" s="371">
        <v>99</v>
      </c>
      <c r="B1750" s="371" t="s">
        <v>112</v>
      </c>
      <c r="C1750" s="371">
        <v>2024</v>
      </c>
      <c r="D1750" s="371" t="s">
        <v>71</v>
      </c>
      <c r="E1750" s="371" t="s">
        <v>243</v>
      </c>
    </row>
    <row r="1751" spans="1:5">
      <c r="A1751" s="371">
        <v>5</v>
      </c>
      <c r="B1751" s="371" t="s">
        <v>79</v>
      </c>
      <c r="C1751" s="371">
        <v>2023</v>
      </c>
      <c r="D1751" s="371" t="s">
        <v>71</v>
      </c>
      <c r="E1751" s="371" t="s">
        <v>243</v>
      </c>
    </row>
    <row r="1752" spans="1:5">
      <c r="A1752" s="371">
        <v>8</v>
      </c>
      <c r="B1752" s="371" t="s">
        <v>81</v>
      </c>
      <c r="C1752" s="371">
        <v>2023</v>
      </c>
      <c r="D1752" s="371" t="s">
        <v>71</v>
      </c>
      <c r="E1752" s="371" t="s">
        <v>243</v>
      </c>
    </row>
    <row r="1753" spans="1:5">
      <c r="A1753" s="371">
        <v>11</v>
      </c>
      <c r="B1753" s="371" t="s">
        <v>82</v>
      </c>
      <c r="C1753" s="371">
        <v>2023</v>
      </c>
      <c r="D1753" s="371" t="s">
        <v>71</v>
      </c>
      <c r="E1753" s="371" t="s">
        <v>243</v>
      </c>
    </row>
    <row r="1754" spans="1:5">
      <c r="A1754" s="371">
        <v>13</v>
      </c>
      <c r="B1754" s="371" t="s">
        <v>83</v>
      </c>
      <c r="C1754" s="371">
        <v>2023</v>
      </c>
      <c r="D1754" s="371" t="s">
        <v>71</v>
      </c>
      <c r="E1754" s="371" t="s">
        <v>243</v>
      </c>
    </row>
    <row r="1755" spans="1:5">
      <c r="A1755" s="371">
        <v>15</v>
      </c>
      <c r="B1755" s="371" t="s">
        <v>84</v>
      </c>
      <c r="C1755" s="371">
        <v>2023</v>
      </c>
      <c r="D1755" s="371" t="s">
        <v>71</v>
      </c>
      <c r="E1755" s="371" t="s">
        <v>243</v>
      </c>
    </row>
    <row r="1756" spans="1:5">
      <c r="A1756" s="371">
        <v>17</v>
      </c>
      <c r="B1756" s="371" t="s">
        <v>85</v>
      </c>
      <c r="C1756" s="371">
        <v>2023</v>
      </c>
      <c r="D1756" s="371" t="s">
        <v>71</v>
      </c>
      <c r="E1756" s="371" t="s">
        <v>243</v>
      </c>
    </row>
    <row r="1757" spans="1:5">
      <c r="A1757" s="371">
        <v>18</v>
      </c>
      <c r="B1757" s="371" t="s">
        <v>86</v>
      </c>
      <c r="C1757" s="371">
        <v>2023</v>
      </c>
      <c r="D1757" s="371" t="s">
        <v>71</v>
      </c>
      <c r="E1757" s="371" t="s">
        <v>243</v>
      </c>
    </row>
    <row r="1758" spans="1:5">
      <c r="A1758" s="371">
        <v>19</v>
      </c>
      <c r="B1758" s="371" t="s">
        <v>87</v>
      </c>
      <c r="C1758" s="371">
        <v>2023</v>
      </c>
      <c r="D1758" s="371" t="s">
        <v>71</v>
      </c>
      <c r="E1758" s="371" t="s">
        <v>243</v>
      </c>
    </row>
    <row r="1759" spans="1:5">
      <c r="A1759" s="371">
        <v>20</v>
      </c>
      <c r="B1759" s="371" t="s">
        <v>88</v>
      </c>
      <c r="C1759" s="371">
        <v>2023</v>
      </c>
      <c r="D1759" s="371" t="s">
        <v>71</v>
      </c>
      <c r="E1759" s="371" t="s">
        <v>243</v>
      </c>
    </row>
    <row r="1760" spans="1:5">
      <c r="A1760" s="371">
        <v>23</v>
      </c>
      <c r="B1760" s="371" t="s">
        <v>89</v>
      </c>
      <c r="C1760" s="371">
        <v>2023</v>
      </c>
      <c r="D1760" s="371" t="s">
        <v>71</v>
      </c>
      <c r="E1760" s="371" t="s">
        <v>243</v>
      </c>
    </row>
    <row r="1761" spans="1:5">
      <c r="A1761" s="371">
        <v>25</v>
      </c>
      <c r="B1761" s="371" t="s">
        <v>90</v>
      </c>
      <c r="C1761" s="371">
        <v>2023</v>
      </c>
      <c r="D1761" s="371" t="s">
        <v>71</v>
      </c>
      <c r="E1761" s="371" t="s">
        <v>243</v>
      </c>
    </row>
    <row r="1762" spans="1:5">
      <c r="A1762" s="371">
        <v>27</v>
      </c>
      <c r="B1762" s="371" t="s">
        <v>91</v>
      </c>
      <c r="C1762" s="371">
        <v>2023</v>
      </c>
      <c r="D1762" s="371" t="s">
        <v>71</v>
      </c>
      <c r="E1762" s="371" t="s">
        <v>243</v>
      </c>
    </row>
    <row r="1763" spans="1:5">
      <c r="A1763" s="371">
        <v>41</v>
      </c>
      <c r="B1763" s="371" t="s">
        <v>92</v>
      </c>
      <c r="C1763" s="371">
        <v>2023</v>
      </c>
      <c r="D1763" s="371" t="s">
        <v>71</v>
      </c>
      <c r="E1763" s="371" t="s">
        <v>243</v>
      </c>
    </row>
    <row r="1764" spans="1:5">
      <c r="A1764" s="371">
        <v>44</v>
      </c>
      <c r="B1764" s="371" t="s">
        <v>93</v>
      </c>
      <c r="C1764" s="371">
        <v>2023</v>
      </c>
      <c r="D1764" s="371" t="s">
        <v>71</v>
      </c>
      <c r="E1764" s="371" t="s">
        <v>243</v>
      </c>
    </row>
    <row r="1765" spans="1:5">
      <c r="A1765" s="371">
        <v>47</v>
      </c>
      <c r="B1765" s="371" t="s">
        <v>94</v>
      </c>
      <c r="C1765" s="371">
        <v>2023</v>
      </c>
      <c r="D1765" s="371" t="s">
        <v>71</v>
      </c>
      <c r="E1765" s="371" t="s">
        <v>243</v>
      </c>
    </row>
    <row r="1766" spans="1:5">
      <c r="A1766" s="371">
        <v>50</v>
      </c>
      <c r="B1766" s="371" t="s">
        <v>95</v>
      </c>
      <c r="C1766" s="371">
        <v>2023</v>
      </c>
      <c r="D1766" s="371" t="s">
        <v>71</v>
      </c>
      <c r="E1766" s="371" t="s">
        <v>243</v>
      </c>
    </row>
    <row r="1767" spans="1:5">
      <c r="A1767" s="371">
        <v>52</v>
      </c>
      <c r="B1767" s="371" t="s">
        <v>96</v>
      </c>
      <c r="C1767" s="371">
        <v>2023</v>
      </c>
      <c r="D1767" s="371" t="s">
        <v>71</v>
      </c>
      <c r="E1767" s="371" t="s">
        <v>243</v>
      </c>
    </row>
    <row r="1768" spans="1:5">
      <c r="A1768" s="371">
        <v>54</v>
      </c>
      <c r="B1768" s="371" t="s">
        <v>97</v>
      </c>
      <c r="C1768" s="371">
        <v>2023</v>
      </c>
      <c r="D1768" s="371" t="s">
        <v>71</v>
      </c>
      <c r="E1768" s="371" t="s">
        <v>243</v>
      </c>
    </row>
    <row r="1769" spans="1:5">
      <c r="A1769" s="371">
        <v>63</v>
      </c>
      <c r="B1769" s="371" t="s">
        <v>98</v>
      </c>
      <c r="C1769" s="371">
        <v>2023</v>
      </c>
      <c r="D1769" s="371" t="s">
        <v>71</v>
      </c>
      <c r="E1769" s="371" t="s">
        <v>243</v>
      </c>
    </row>
    <row r="1770" spans="1:5">
      <c r="A1770" s="371">
        <v>66</v>
      </c>
      <c r="B1770" s="371" t="s">
        <v>99</v>
      </c>
      <c r="C1770" s="371">
        <v>2023</v>
      </c>
      <c r="D1770" s="371" t="s">
        <v>71</v>
      </c>
      <c r="E1770" s="371" t="s">
        <v>243</v>
      </c>
    </row>
    <row r="1771" spans="1:5">
      <c r="A1771" s="371">
        <v>68</v>
      </c>
      <c r="B1771" s="371" t="s">
        <v>100</v>
      </c>
      <c r="C1771" s="371">
        <v>2023</v>
      </c>
      <c r="D1771" s="371" t="s">
        <v>71</v>
      </c>
      <c r="E1771" s="371" t="s">
        <v>243</v>
      </c>
    </row>
    <row r="1772" spans="1:5">
      <c r="A1772" s="371">
        <v>70</v>
      </c>
      <c r="B1772" s="371" t="s">
        <v>101</v>
      </c>
      <c r="C1772" s="371">
        <v>2023</v>
      </c>
      <c r="D1772" s="371" t="s">
        <v>71</v>
      </c>
      <c r="E1772" s="371" t="s">
        <v>243</v>
      </c>
    </row>
    <row r="1773" spans="1:5">
      <c r="A1773" s="371">
        <v>73</v>
      </c>
      <c r="B1773" s="371" t="s">
        <v>102</v>
      </c>
      <c r="C1773" s="371">
        <v>2023</v>
      </c>
      <c r="D1773" s="371" t="s">
        <v>71</v>
      </c>
      <c r="E1773" s="371" t="s">
        <v>243</v>
      </c>
    </row>
    <row r="1774" spans="1:5">
      <c r="A1774" s="371">
        <v>76</v>
      </c>
      <c r="B1774" s="371" t="s">
        <v>103</v>
      </c>
      <c r="C1774" s="371">
        <v>2023</v>
      </c>
      <c r="D1774" s="371" t="s">
        <v>71</v>
      </c>
      <c r="E1774" s="371" t="s">
        <v>243</v>
      </c>
    </row>
    <row r="1775" spans="1:5">
      <c r="A1775" s="371">
        <v>81</v>
      </c>
      <c r="B1775" s="371" t="s">
        <v>104</v>
      </c>
      <c r="C1775" s="371">
        <v>2023</v>
      </c>
      <c r="D1775" s="371" t="s">
        <v>71</v>
      </c>
      <c r="E1775" s="371" t="s">
        <v>243</v>
      </c>
    </row>
    <row r="1776" spans="1:5">
      <c r="A1776" s="371">
        <v>85</v>
      </c>
      <c r="B1776" s="371" t="s">
        <v>105</v>
      </c>
      <c r="C1776" s="371">
        <v>2023</v>
      </c>
      <c r="D1776" s="371" t="s">
        <v>71</v>
      </c>
      <c r="E1776" s="371" t="s">
        <v>243</v>
      </c>
    </row>
    <row r="1777" spans="1:5">
      <c r="A1777" s="371">
        <v>86</v>
      </c>
      <c r="B1777" s="371" t="s">
        <v>106</v>
      </c>
      <c r="C1777" s="371">
        <v>2023</v>
      </c>
      <c r="D1777" s="371" t="s">
        <v>71</v>
      </c>
      <c r="E1777" s="371" t="s">
        <v>243</v>
      </c>
    </row>
    <row r="1778" spans="1:5">
      <c r="A1778" s="371">
        <v>88</v>
      </c>
      <c r="B1778" s="371" t="s">
        <v>107</v>
      </c>
      <c r="C1778" s="371">
        <v>2023</v>
      </c>
      <c r="D1778" s="371" t="s">
        <v>71</v>
      </c>
      <c r="E1778" s="371" t="s">
        <v>243</v>
      </c>
    </row>
    <row r="1779" spans="1:5">
      <c r="A1779" s="371">
        <v>91</v>
      </c>
      <c r="B1779" s="371" t="s">
        <v>108</v>
      </c>
      <c r="C1779" s="371">
        <v>2023</v>
      </c>
      <c r="D1779" s="371" t="s">
        <v>71</v>
      </c>
      <c r="E1779" s="371" t="s">
        <v>243</v>
      </c>
    </row>
    <row r="1780" spans="1:5">
      <c r="A1780" s="371">
        <v>94</v>
      </c>
      <c r="B1780" s="371" t="s">
        <v>109</v>
      </c>
      <c r="C1780" s="371">
        <v>2023</v>
      </c>
      <c r="D1780" s="371" t="s">
        <v>71</v>
      </c>
      <c r="E1780" s="371" t="s">
        <v>243</v>
      </c>
    </row>
    <row r="1781" spans="1:5">
      <c r="A1781" s="371">
        <v>95</v>
      </c>
      <c r="B1781" s="371" t="s">
        <v>110</v>
      </c>
      <c r="C1781" s="371">
        <v>2023</v>
      </c>
      <c r="D1781" s="371" t="s">
        <v>71</v>
      </c>
      <c r="E1781" s="371" t="s">
        <v>243</v>
      </c>
    </row>
    <row r="1782" spans="1:5">
      <c r="A1782" s="371">
        <v>97</v>
      </c>
      <c r="B1782" s="371" t="s">
        <v>111</v>
      </c>
      <c r="C1782" s="371">
        <v>2023</v>
      </c>
      <c r="D1782" s="371" t="s">
        <v>71</v>
      </c>
      <c r="E1782" s="371" t="s">
        <v>243</v>
      </c>
    </row>
    <row r="1783" spans="1:5">
      <c r="A1783" s="371">
        <v>99</v>
      </c>
      <c r="B1783" s="371" t="s">
        <v>112</v>
      </c>
      <c r="C1783" s="371">
        <v>2023</v>
      </c>
      <c r="D1783" s="371" t="s">
        <v>71</v>
      </c>
      <c r="E1783" s="371" t="s">
        <v>243</v>
      </c>
    </row>
    <row r="1784" spans="1:5">
      <c r="A1784" s="371">
        <v>5</v>
      </c>
      <c r="B1784" s="371" t="s">
        <v>79</v>
      </c>
      <c r="C1784" s="371">
        <v>2024</v>
      </c>
      <c r="D1784" s="371" t="s">
        <v>72</v>
      </c>
      <c r="E1784" s="371" t="s">
        <v>243</v>
      </c>
    </row>
    <row r="1785" spans="1:5">
      <c r="A1785" s="371">
        <v>8</v>
      </c>
      <c r="B1785" s="371" t="s">
        <v>81</v>
      </c>
      <c r="C1785" s="371">
        <v>2024</v>
      </c>
      <c r="D1785" s="371" t="s">
        <v>72</v>
      </c>
      <c r="E1785" s="371" t="s">
        <v>243</v>
      </c>
    </row>
    <row r="1786" spans="1:5">
      <c r="A1786" s="371">
        <v>11</v>
      </c>
      <c r="B1786" s="371" t="s">
        <v>82</v>
      </c>
      <c r="C1786" s="371">
        <v>2024</v>
      </c>
      <c r="D1786" s="371" t="s">
        <v>72</v>
      </c>
      <c r="E1786" s="371" t="s">
        <v>243</v>
      </c>
    </row>
    <row r="1787" spans="1:5">
      <c r="A1787" s="371">
        <v>13</v>
      </c>
      <c r="B1787" s="371" t="s">
        <v>83</v>
      </c>
      <c r="C1787" s="371">
        <v>2024</v>
      </c>
      <c r="D1787" s="371" t="s">
        <v>72</v>
      </c>
      <c r="E1787" s="371" t="s">
        <v>243</v>
      </c>
    </row>
    <row r="1788" spans="1:5">
      <c r="A1788" s="371">
        <v>15</v>
      </c>
      <c r="B1788" s="371" t="s">
        <v>84</v>
      </c>
      <c r="C1788" s="371">
        <v>2024</v>
      </c>
      <c r="D1788" s="371" t="s">
        <v>72</v>
      </c>
      <c r="E1788" s="371" t="s">
        <v>243</v>
      </c>
    </row>
    <row r="1789" spans="1:5">
      <c r="A1789" s="371">
        <v>17</v>
      </c>
      <c r="B1789" s="371" t="s">
        <v>85</v>
      </c>
      <c r="C1789" s="371">
        <v>2024</v>
      </c>
      <c r="D1789" s="371" t="s">
        <v>72</v>
      </c>
      <c r="E1789" s="371" t="s">
        <v>243</v>
      </c>
    </row>
    <row r="1790" spans="1:5">
      <c r="A1790" s="371">
        <v>18</v>
      </c>
      <c r="B1790" s="371" t="s">
        <v>86</v>
      </c>
      <c r="C1790" s="371">
        <v>2024</v>
      </c>
      <c r="D1790" s="371" t="s">
        <v>72</v>
      </c>
      <c r="E1790" s="371" t="s">
        <v>243</v>
      </c>
    </row>
    <row r="1791" spans="1:5">
      <c r="A1791" s="371">
        <v>19</v>
      </c>
      <c r="B1791" s="371" t="s">
        <v>87</v>
      </c>
      <c r="C1791" s="371">
        <v>2024</v>
      </c>
      <c r="D1791" s="371" t="s">
        <v>72</v>
      </c>
      <c r="E1791" s="371" t="s">
        <v>243</v>
      </c>
    </row>
    <row r="1792" spans="1:5">
      <c r="A1792" s="371">
        <v>20</v>
      </c>
      <c r="B1792" s="371" t="s">
        <v>88</v>
      </c>
      <c r="C1792" s="371">
        <v>2024</v>
      </c>
      <c r="D1792" s="371" t="s">
        <v>72</v>
      </c>
      <c r="E1792" s="371" t="s">
        <v>243</v>
      </c>
    </row>
    <row r="1793" spans="1:5">
      <c r="A1793" s="371">
        <v>23</v>
      </c>
      <c r="B1793" s="371" t="s">
        <v>89</v>
      </c>
      <c r="C1793" s="371">
        <v>2024</v>
      </c>
      <c r="D1793" s="371" t="s">
        <v>72</v>
      </c>
      <c r="E1793" s="371" t="s">
        <v>243</v>
      </c>
    </row>
    <row r="1794" spans="1:5">
      <c r="A1794" s="371">
        <v>25</v>
      </c>
      <c r="B1794" s="371" t="s">
        <v>90</v>
      </c>
      <c r="C1794" s="371">
        <v>2024</v>
      </c>
      <c r="D1794" s="371" t="s">
        <v>72</v>
      </c>
      <c r="E1794" s="371" t="s">
        <v>243</v>
      </c>
    </row>
    <row r="1795" spans="1:5">
      <c r="A1795" s="371">
        <v>27</v>
      </c>
      <c r="B1795" s="371" t="s">
        <v>91</v>
      </c>
      <c r="C1795" s="371">
        <v>2024</v>
      </c>
      <c r="D1795" s="371" t="s">
        <v>72</v>
      </c>
      <c r="E1795" s="371" t="s">
        <v>244</v>
      </c>
    </row>
    <row r="1796" spans="1:5">
      <c r="A1796" s="371">
        <v>41</v>
      </c>
      <c r="B1796" s="371" t="s">
        <v>92</v>
      </c>
      <c r="C1796" s="371">
        <v>2024</v>
      </c>
      <c r="D1796" s="371" t="s">
        <v>72</v>
      </c>
      <c r="E1796" s="371" t="s">
        <v>243</v>
      </c>
    </row>
    <row r="1797" spans="1:5">
      <c r="A1797" s="371">
        <v>44</v>
      </c>
      <c r="B1797" s="371" t="s">
        <v>93</v>
      </c>
      <c r="C1797" s="371">
        <v>2024</v>
      </c>
      <c r="D1797" s="371" t="s">
        <v>72</v>
      </c>
      <c r="E1797" s="371" t="s">
        <v>243</v>
      </c>
    </row>
    <row r="1798" spans="1:5">
      <c r="A1798" s="371">
        <v>47</v>
      </c>
      <c r="B1798" s="371" t="s">
        <v>94</v>
      </c>
      <c r="C1798" s="371">
        <v>2024</v>
      </c>
      <c r="D1798" s="371" t="s">
        <v>72</v>
      </c>
      <c r="E1798" s="371" t="s">
        <v>243</v>
      </c>
    </row>
    <row r="1799" spans="1:5">
      <c r="A1799" s="371">
        <v>50</v>
      </c>
      <c r="B1799" s="371" t="s">
        <v>95</v>
      </c>
      <c r="C1799" s="371">
        <v>2024</v>
      </c>
      <c r="D1799" s="371" t="s">
        <v>72</v>
      </c>
      <c r="E1799" s="371" t="s">
        <v>243</v>
      </c>
    </row>
    <row r="1800" spans="1:5">
      <c r="A1800" s="371">
        <v>52</v>
      </c>
      <c r="B1800" s="371" t="s">
        <v>96</v>
      </c>
      <c r="C1800" s="371">
        <v>2024</v>
      </c>
      <c r="D1800" s="371" t="s">
        <v>72</v>
      </c>
      <c r="E1800" s="371" t="s">
        <v>243</v>
      </c>
    </row>
    <row r="1801" spans="1:5">
      <c r="A1801" s="371">
        <v>54</v>
      </c>
      <c r="B1801" s="371" t="s">
        <v>97</v>
      </c>
      <c r="C1801" s="371">
        <v>2024</v>
      </c>
      <c r="D1801" s="371" t="s">
        <v>72</v>
      </c>
      <c r="E1801" s="371" t="s">
        <v>243</v>
      </c>
    </row>
    <row r="1802" spans="1:5">
      <c r="A1802" s="371">
        <v>63</v>
      </c>
      <c r="B1802" s="371" t="s">
        <v>98</v>
      </c>
      <c r="C1802" s="371">
        <v>2024</v>
      </c>
      <c r="D1802" s="371" t="s">
        <v>72</v>
      </c>
      <c r="E1802" s="371" t="s">
        <v>243</v>
      </c>
    </row>
    <row r="1803" spans="1:5">
      <c r="A1803" s="371">
        <v>66</v>
      </c>
      <c r="B1803" s="371" t="s">
        <v>99</v>
      </c>
      <c r="C1803" s="371">
        <v>2024</v>
      </c>
      <c r="D1803" s="371" t="s">
        <v>72</v>
      </c>
      <c r="E1803" s="371" t="s">
        <v>243</v>
      </c>
    </row>
    <row r="1804" spans="1:5">
      <c r="A1804" s="371">
        <v>68</v>
      </c>
      <c r="B1804" s="371" t="s">
        <v>100</v>
      </c>
      <c r="C1804" s="371">
        <v>2024</v>
      </c>
      <c r="D1804" s="371" t="s">
        <v>72</v>
      </c>
      <c r="E1804" s="371" t="s">
        <v>243</v>
      </c>
    </row>
    <row r="1805" spans="1:5">
      <c r="A1805" s="371">
        <v>70</v>
      </c>
      <c r="B1805" s="371" t="s">
        <v>101</v>
      </c>
      <c r="C1805" s="371">
        <v>2024</v>
      </c>
      <c r="D1805" s="371" t="s">
        <v>72</v>
      </c>
      <c r="E1805" s="371" t="s">
        <v>243</v>
      </c>
    </row>
    <row r="1806" spans="1:5">
      <c r="A1806" s="371">
        <v>73</v>
      </c>
      <c r="B1806" s="371" t="s">
        <v>102</v>
      </c>
      <c r="C1806" s="371">
        <v>2024</v>
      </c>
      <c r="D1806" s="371" t="s">
        <v>72</v>
      </c>
      <c r="E1806" s="371" t="s">
        <v>243</v>
      </c>
    </row>
    <row r="1807" spans="1:5">
      <c r="A1807" s="371">
        <v>76</v>
      </c>
      <c r="B1807" s="371" t="s">
        <v>103</v>
      </c>
      <c r="C1807" s="371">
        <v>2024</v>
      </c>
      <c r="D1807" s="371" t="s">
        <v>72</v>
      </c>
      <c r="E1807" s="371" t="s">
        <v>243</v>
      </c>
    </row>
    <row r="1808" spans="1:5">
      <c r="A1808" s="371">
        <v>81</v>
      </c>
      <c r="B1808" s="371" t="s">
        <v>104</v>
      </c>
      <c r="C1808" s="371">
        <v>2024</v>
      </c>
      <c r="D1808" s="371" t="s">
        <v>72</v>
      </c>
      <c r="E1808" s="371" t="s">
        <v>243</v>
      </c>
    </row>
    <row r="1809" spans="1:5">
      <c r="A1809" s="371">
        <v>85</v>
      </c>
      <c r="B1809" s="371" t="s">
        <v>105</v>
      </c>
      <c r="C1809" s="371">
        <v>2024</v>
      </c>
      <c r="D1809" s="371" t="s">
        <v>72</v>
      </c>
      <c r="E1809" s="371" t="s">
        <v>243</v>
      </c>
    </row>
    <row r="1810" spans="1:5">
      <c r="A1810" s="371">
        <v>86</v>
      </c>
      <c r="B1810" s="371" t="s">
        <v>106</v>
      </c>
      <c r="C1810" s="371">
        <v>2024</v>
      </c>
      <c r="D1810" s="371" t="s">
        <v>72</v>
      </c>
      <c r="E1810" s="371" t="s">
        <v>243</v>
      </c>
    </row>
    <row r="1811" spans="1:5">
      <c r="A1811" s="371">
        <v>88</v>
      </c>
      <c r="B1811" s="371" t="s">
        <v>107</v>
      </c>
      <c r="C1811" s="371">
        <v>2024</v>
      </c>
      <c r="D1811" s="371" t="s">
        <v>72</v>
      </c>
      <c r="E1811" s="371" t="s">
        <v>243</v>
      </c>
    </row>
    <row r="1812" spans="1:5">
      <c r="A1812" s="371">
        <v>91</v>
      </c>
      <c r="B1812" s="371" t="s">
        <v>108</v>
      </c>
      <c r="C1812" s="371">
        <v>2024</v>
      </c>
      <c r="D1812" s="371" t="s">
        <v>72</v>
      </c>
      <c r="E1812" s="371" t="s">
        <v>243</v>
      </c>
    </row>
    <row r="1813" spans="1:5">
      <c r="A1813" s="371">
        <v>94</v>
      </c>
      <c r="B1813" s="371" t="s">
        <v>109</v>
      </c>
      <c r="C1813" s="371">
        <v>2024</v>
      </c>
      <c r="D1813" s="371" t="s">
        <v>72</v>
      </c>
      <c r="E1813" s="371" t="s">
        <v>243</v>
      </c>
    </row>
    <row r="1814" spans="1:5">
      <c r="A1814" s="371">
        <v>95</v>
      </c>
      <c r="B1814" s="371" t="s">
        <v>110</v>
      </c>
      <c r="C1814" s="371">
        <v>2024</v>
      </c>
      <c r="D1814" s="371" t="s">
        <v>72</v>
      </c>
      <c r="E1814" s="371" t="s">
        <v>243</v>
      </c>
    </row>
    <row r="1815" spans="1:5">
      <c r="A1815" s="371">
        <v>97</v>
      </c>
      <c r="B1815" s="371" t="s">
        <v>111</v>
      </c>
      <c r="C1815" s="371">
        <v>2024</v>
      </c>
      <c r="D1815" s="371" t="s">
        <v>72</v>
      </c>
      <c r="E1815" s="371" t="s">
        <v>243</v>
      </c>
    </row>
    <row r="1816" spans="1:5">
      <c r="A1816" s="371">
        <v>99</v>
      </c>
      <c r="B1816" s="371" t="s">
        <v>112</v>
      </c>
      <c r="C1816" s="371">
        <v>2024</v>
      </c>
      <c r="D1816" s="371" t="s">
        <v>72</v>
      </c>
      <c r="E1816" s="371" t="s">
        <v>243</v>
      </c>
    </row>
    <row r="1817" spans="1:5">
      <c r="A1817" s="371">
        <v>5</v>
      </c>
      <c r="B1817" s="371" t="s">
        <v>79</v>
      </c>
      <c r="C1817" s="371">
        <v>2023</v>
      </c>
      <c r="D1817" s="371" t="s">
        <v>72</v>
      </c>
      <c r="E1817" s="371" t="s">
        <v>243</v>
      </c>
    </row>
    <row r="1818" spans="1:5">
      <c r="A1818" s="371">
        <v>8</v>
      </c>
      <c r="B1818" s="371" t="s">
        <v>81</v>
      </c>
      <c r="C1818" s="371">
        <v>2023</v>
      </c>
      <c r="D1818" s="371" t="s">
        <v>72</v>
      </c>
      <c r="E1818" s="371" t="s">
        <v>243</v>
      </c>
    </row>
    <row r="1819" spans="1:5">
      <c r="A1819" s="371">
        <v>11</v>
      </c>
      <c r="B1819" s="371" t="s">
        <v>82</v>
      </c>
      <c r="C1819" s="371">
        <v>2023</v>
      </c>
      <c r="D1819" s="371" t="s">
        <v>72</v>
      </c>
      <c r="E1819" s="371" t="s">
        <v>243</v>
      </c>
    </row>
    <row r="1820" spans="1:5">
      <c r="A1820" s="371">
        <v>13</v>
      </c>
      <c r="B1820" s="371" t="s">
        <v>83</v>
      </c>
      <c r="C1820" s="371">
        <v>2023</v>
      </c>
      <c r="D1820" s="371" t="s">
        <v>72</v>
      </c>
      <c r="E1820" s="371" t="s">
        <v>243</v>
      </c>
    </row>
    <row r="1821" spans="1:5">
      <c r="A1821" s="371">
        <v>15</v>
      </c>
      <c r="B1821" s="371" t="s">
        <v>84</v>
      </c>
      <c r="C1821" s="371">
        <v>2023</v>
      </c>
      <c r="D1821" s="371" t="s">
        <v>72</v>
      </c>
      <c r="E1821" s="371" t="s">
        <v>243</v>
      </c>
    </row>
    <row r="1822" spans="1:5">
      <c r="A1822" s="371">
        <v>17</v>
      </c>
      <c r="B1822" s="371" t="s">
        <v>85</v>
      </c>
      <c r="C1822" s="371">
        <v>2023</v>
      </c>
      <c r="D1822" s="371" t="s">
        <v>72</v>
      </c>
      <c r="E1822" s="371" t="s">
        <v>243</v>
      </c>
    </row>
    <row r="1823" spans="1:5">
      <c r="A1823" s="371">
        <v>18</v>
      </c>
      <c r="B1823" s="371" t="s">
        <v>86</v>
      </c>
      <c r="C1823" s="371">
        <v>2023</v>
      </c>
      <c r="D1823" s="371" t="s">
        <v>72</v>
      </c>
      <c r="E1823" s="371" t="s">
        <v>243</v>
      </c>
    </row>
    <row r="1824" spans="1:5">
      <c r="A1824" s="371">
        <v>19</v>
      </c>
      <c r="B1824" s="371" t="s">
        <v>87</v>
      </c>
      <c r="C1824" s="371">
        <v>2023</v>
      </c>
      <c r="D1824" s="371" t="s">
        <v>72</v>
      </c>
      <c r="E1824" s="371" t="s">
        <v>243</v>
      </c>
    </row>
    <row r="1825" spans="1:5">
      <c r="A1825" s="371">
        <v>20</v>
      </c>
      <c r="B1825" s="371" t="s">
        <v>88</v>
      </c>
      <c r="C1825" s="371">
        <v>2023</v>
      </c>
      <c r="D1825" s="371" t="s">
        <v>72</v>
      </c>
      <c r="E1825" s="371" t="s">
        <v>243</v>
      </c>
    </row>
    <row r="1826" spans="1:5">
      <c r="A1826" s="371">
        <v>23</v>
      </c>
      <c r="B1826" s="371" t="s">
        <v>89</v>
      </c>
      <c r="C1826" s="371">
        <v>2023</v>
      </c>
      <c r="D1826" s="371" t="s">
        <v>72</v>
      </c>
      <c r="E1826" s="371" t="s">
        <v>243</v>
      </c>
    </row>
    <row r="1827" spans="1:5">
      <c r="A1827" s="371">
        <v>25</v>
      </c>
      <c r="B1827" s="371" t="s">
        <v>90</v>
      </c>
      <c r="C1827" s="371">
        <v>2023</v>
      </c>
      <c r="D1827" s="371" t="s">
        <v>72</v>
      </c>
      <c r="E1827" s="371" t="s">
        <v>243</v>
      </c>
    </row>
    <row r="1828" spans="1:5">
      <c r="A1828" s="371">
        <v>27</v>
      </c>
      <c r="B1828" s="371" t="s">
        <v>91</v>
      </c>
      <c r="C1828" s="371">
        <v>2023</v>
      </c>
      <c r="D1828" s="371" t="s">
        <v>72</v>
      </c>
      <c r="E1828" s="371" t="s">
        <v>243</v>
      </c>
    </row>
    <row r="1829" spans="1:5">
      <c r="A1829" s="371">
        <v>41</v>
      </c>
      <c r="B1829" s="371" t="s">
        <v>92</v>
      </c>
      <c r="C1829" s="371">
        <v>2023</v>
      </c>
      <c r="D1829" s="371" t="s">
        <v>72</v>
      </c>
      <c r="E1829" s="371" t="s">
        <v>243</v>
      </c>
    </row>
    <row r="1830" spans="1:5">
      <c r="A1830" s="371">
        <v>44</v>
      </c>
      <c r="B1830" s="371" t="s">
        <v>93</v>
      </c>
      <c r="C1830" s="371">
        <v>2023</v>
      </c>
      <c r="D1830" s="371" t="s">
        <v>72</v>
      </c>
      <c r="E1830" s="371" t="s">
        <v>243</v>
      </c>
    </row>
    <row r="1831" spans="1:5">
      <c r="A1831" s="371">
        <v>47</v>
      </c>
      <c r="B1831" s="371" t="s">
        <v>94</v>
      </c>
      <c r="C1831" s="371">
        <v>2023</v>
      </c>
      <c r="D1831" s="371" t="s">
        <v>72</v>
      </c>
      <c r="E1831" s="371" t="s">
        <v>243</v>
      </c>
    </row>
    <row r="1832" spans="1:5">
      <c r="A1832" s="371">
        <v>50</v>
      </c>
      <c r="B1832" s="371" t="s">
        <v>95</v>
      </c>
      <c r="C1832" s="371">
        <v>2023</v>
      </c>
      <c r="D1832" s="371" t="s">
        <v>72</v>
      </c>
      <c r="E1832" s="371" t="s">
        <v>243</v>
      </c>
    </row>
    <row r="1833" spans="1:5">
      <c r="A1833" s="371">
        <v>52</v>
      </c>
      <c r="B1833" s="371" t="s">
        <v>96</v>
      </c>
      <c r="C1833" s="371">
        <v>2023</v>
      </c>
      <c r="D1833" s="371" t="s">
        <v>72</v>
      </c>
      <c r="E1833" s="371" t="s">
        <v>243</v>
      </c>
    </row>
    <row r="1834" spans="1:5">
      <c r="A1834" s="371">
        <v>54</v>
      </c>
      <c r="B1834" s="371" t="s">
        <v>97</v>
      </c>
      <c r="C1834" s="371">
        <v>2023</v>
      </c>
      <c r="D1834" s="371" t="s">
        <v>72</v>
      </c>
      <c r="E1834" s="371" t="s">
        <v>243</v>
      </c>
    </row>
    <row r="1835" spans="1:5">
      <c r="A1835" s="371">
        <v>63</v>
      </c>
      <c r="B1835" s="371" t="s">
        <v>98</v>
      </c>
      <c r="C1835" s="371">
        <v>2023</v>
      </c>
      <c r="D1835" s="371" t="s">
        <v>72</v>
      </c>
      <c r="E1835" s="371" t="s">
        <v>243</v>
      </c>
    </row>
    <row r="1836" spans="1:5">
      <c r="A1836" s="371">
        <v>66</v>
      </c>
      <c r="B1836" s="371" t="s">
        <v>99</v>
      </c>
      <c r="C1836" s="371">
        <v>2023</v>
      </c>
      <c r="D1836" s="371" t="s">
        <v>72</v>
      </c>
      <c r="E1836" s="371" t="s">
        <v>243</v>
      </c>
    </row>
    <row r="1837" spans="1:5">
      <c r="A1837" s="371">
        <v>68</v>
      </c>
      <c r="B1837" s="371" t="s">
        <v>100</v>
      </c>
      <c r="C1837" s="371">
        <v>2023</v>
      </c>
      <c r="D1837" s="371" t="s">
        <v>72</v>
      </c>
      <c r="E1837" s="371" t="s">
        <v>243</v>
      </c>
    </row>
    <row r="1838" spans="1:5">
      <c r="A1838" s="371">
        <v>70</v>
      </c>
      <c r="B1838" s="371" t="s">
        <v>101</v>
      </c>
      <c r="C1838" s="371">
        <v>2023</v>
      </c>
      <c r="D1838" s="371" t="s">
        <v>72</v>
      </c>
      <c r="E1838" s="371" t="s">
        <v>243</v>
      </c>
    </row>
    <row r="1839" spans="1:5">
      <c r="A1839" s="371">
        <v>73</v>
      </c>
      <c r="B1839" s="371" t="s">
        <v>102</v>
      </c>
      <c r="C1839" s="371">
        <v>2023</v>
      </c>
      <c r="D1839" s="371" t="s">
        <v>72</v>
      </c>
      <c r="E1839" s="371" t="s">
        <v>243</v>
      </c>
    </row>
    <row r="1840" spans="1:5">
      <c r="A1840" s="371">
        <v>76</v>
      </c>
      <c r="B1840" s="371" t="s">
        <v>103</v>
      </c>
      <c r="C1840" s="371">
        <v>2023</v>
      </c>
      <c r="D1840" s="371" t="s">
        <v>72</v>
      </c>
      <c r="E1840" s="371" t="s">
        <v>243</v>
      </c>
    </row>
    <row r="1841" spans="1:5">
      <c r="A1841" s="371">
        <v>81</v>
      </c>
      <c r="B1841" s="371" t="s">
        <v>104</v>
      </c>
      <c r="C1841" s="371">
        <v>2023</v>
      </c>
      <c r="D1841" s="371" t="s">
        <v>72</v>
      </c>
      <c r="E1841" s="371" t="s">
        <v>243</v>
      </c>
    </row>
    <row r="1842" spans="1:5">
      <c r="A1842" s="371">
        <v>85</v>
      </c>
      <c r="B1842" s="371" t="s">
        <v>105</v>
      </c>
      <c r="C1842" s="371">
        <v>2023</v>
      </c>
      <c r="D1842" s="371" t="s">
        <v>72</v>
      </c>
      <c r="E1842" s="371" t="s">
        <v>243</v>
      </c>
    </row>
    <row r="1843" spans="1:5">
      <c r="A1843" s="371">
        <v>86</v>
      </c>
      <c r="B1843" s="371" t="s">
        <v>106</v>
      </c>
      <c r="C1843" s="371">
        <v>2023</v>
      </c>
      <c r="D1843" s="371" t="s">
        <v>72</v>
      </c>
      <c r="E1843" s="371" t="s">
        <v>244</v>
      </c>
    </row>
    <row r="1844" spans="1:5">
      <c r="A1844" s="371">
        <v>88</v>
      </c>
      <c r="B1844" s="371" t="s">
        <v>107</v>
      </c>
      <c r="C1844" s="371">
        <v>2023</v>
      </c>
      <c r="D1844" s="371" t="s">
        <v>72</v>
      </c>
      <c r="E1844" s="371" t="s">
        <v>243</v>
      </c>
    </row>
    <row r="1845" spans="1:5">
      <c r="A1845" s="371">
        <v>91</v>
      </c>
      <c r="B1845" s="371" t="s">
        <v>108</v>
      </c>
      <c r="C1845" s="371">
        <v>2023</v>
      </c>
      <c r="D1845" s="371" t="s">
        <v>72</v>
      </c>
      <c r="E1845" s="371" t="s">
        <v>243</v>
      </c>
    </row>
    <row r="1846" spans="1:5">
      <c r="A1846" s="371">
        <v>94</v>
      </c>
      <c r="B1846" s="371" t="s">
        <v>109</v>
      </c>
      <c r="C1846" s="371">
        <v>2023</v>
      </c>
      <c r="D1846" s="371" t="s">
        <v>72</v>
      </c>
      <c r="E1846" s="371" t="s">
        <v>244</v>
      </c>
    </row>
    <row r="1847" spans="1:5">
      <c r="A1847" s="371">
        <v>95</v>
      </c>
      <c r="B1847" s="371" t="s">
        <v>110</v>
      </c>
      <c r="C1847" s="371">
        <v>2023</v>
      </c>
      <c r="D1847" s="371" t="s">
        <v>72</v>
      </c>
      <c r="E1847" s="371" t="s">
        <v>243</v>
      </c>
    </row>
    <row r="1848" spans="1:5">
      <c r="A1848" s="371">
        <v>97</v>
      </c>
      <c r="B1848" s="371" t="s">
        <v>111</v>
      </c>
      <c r="C1848" s="371">
        <v>2023</v>
      </c>
      <c r="D1848" s="371" t="s">
        <v>72</v>
      </c>
      <c r="E1848" s="371" t="s">
        <v>243</v>
      </c>
    </row>
    <row r="1849" spans="1:5">
      <c r="A1849" s="371">
        <v>99</v>
      </c>
      <c r="B1849" s="371" t="s">
        <v>112</v>
      </c>
      <c r="C1849" s="371">
        <v>2023</v>
      </c>
      <c r="D1849" s="371" t="s">
        <v>72</v>
      </c>
      <c r="E1849" s="371" t="s">
        <v>243</v>
      </c>
    </row>
    <row r="1850" spans="1:5">
      <c r="A1850" s="371">
        <v>5</v>
      </c>
      <c r="B1850" s="371" t="s">
        <v>79</v>
      </c>
      <c r="C1850" s="371">
        <v>2024</v>
      </c>
      <c r="D1850" s="371" t="s">
        <v>73</v>
      </c>
      <c r="E1850" s="371" t="s">
        <v>244</v>
      </c>
    </row>
    <row r="1851" spans="1:5">
      <c r="A1851" s="371">
        <v>8</v>
      </c>
      <c r="B1851" s="371" t="s">
        <v>81</v>
      </c>
      <c r="C1851" s="371">
        <v>2024</v>
      </c>
      <c r="D1851" s="371" t="s">
        <v>73</v>
      </c>
      <c r="E1851" s="371" t="s">
        <v>244</v>
      </c>
    </row>
    <row r="1852" spans="1:5">
      <c r="A1852" s="371">
        <v>11</v>
      </c>
      <c r="B1852" s="371" t="s">
        <v>82</v>
      </c>
      <c r="C1852" s="371">
        <v>2024</v>
      </c>
      <c r="D1852" s="371" t="s">
        <v>73</v>
      </c>
      <c r="E1852" s="371" t="s">
        <v>244</v>
      </c>
    </row>
    <row r="1853" spans="1:5">
      <c r="A1853" s="371">
        <v>13</v>
      </c>
      <c r="B1853" s="371" t="s">
        <v>83</v>
      </c>
      <c r="C1853" s="371">
        <v>2024</v>
      </c>
      <c r="D1853" s="371" t="s">
        <v>73</v>
      </c>
      <c r="E1853" s="371" t="s">
        <v>243</v>
      </c>
    </row>
    <row r="1854" spans="1:5">
      <c r="A1854" s="371">
        <v>15</v>
      </c>
      <c r="B1854" s="371" t="s">
        <v>84</v>
      </c>
      <c r="C1854" s="371">
        <v>2024</v>
      </c>
      <c r="D1854" s="371" t="s">
        <v>73</v>
      </c>
      <c r="E1854" s="371" t="s">
        <v>243</v>
      </c>
    </row>
    <row r="1855" spans="1:5">
      <c r="A1855" s="371">
        <v>17</v>
      </c>
      <c r="B1855" s="371" t="s">
        <v>85</v>
      </c>
      <c r="C1855" s="371">
        <v>2024</v>
      </c>
      <c r="D1855" s="371" t="s">
        <v>73</v>
      </c>
      <c r="E1855" s="371" t="s">
        <v>244</v>
      </c>
    </row>
    <row r="1856" spans="1:5">
      <c r="A1856" s="371">
        <v>18</v>
      </c>
      <c r="B1856" s="371" t="s">
        <v>86</v>
      </c>
      <c r="C1856" s="371">
        <v>2024</v>
      </c>
      <c r="D1856" s="371" t="s">
        <v>73</v>
      </c>
      <c r="E1856" s="371" t="s">
        <v>244</v>
      </c>
    </row>
    <row r="1857" spans="1:5">
      <c r="A1857" s="371">
        <v>19</v>
      </c>
      <c r="B1857" s="371" t="s">
        <v>87</v>
      </c>
      <c r="C1857" s="371">
        <v>2024</v>
      </c>
      <c r="D1857" s="371" t="s">
        <v>73</v>
      </c>
      <c r="E1857" s="371" t="s">
        <v>244</v>
      </c>
    </row>
    <row r="1858" spans="1:5">
      <c r="A1858" s="371">
        <v>20</v>
      </c>
      <c r="B1858" s="371" t="s">
        <v>88</v>
      </c>
      <c r="C1858" s="371">
        <v>2024</v>
      </c>
      <c r="D1858" s="371" t="s">
        <v>73</v>
      </c>
      <c r="E1858" s="371" t="s">
        <v>244</v>
      </c>
    </row>
    <row r="1859" spans="1:5">
      <c r="A1859" s="371">
        <v>23</v>
      </c>
      <c r="B1859" s="371" t="s">
        <v>89</v>
      </c>
      <c r="C1859" s="371">
        <v>2024</v>
      </c>
      <c r="D1859" s="371" t="s">
        <v>73</v>
      </c>
      <c r="E1859" s="371" t="s">
        <v>243</v>
      </c>
    </row>
    <row r="1860" spans="1:5">
      <c r="A1860" s="371">
        <v>25</v>
      </c>
      <c r="B1860" s="371" t="s">
        <v>90</v>
      </c>
      <c r="C1860" s="371">
        <v>2024</v>
      </c>
      <c r="D1860" s="371" t="s">
        <v>73</v>
      </c>
      <c r="E1860" s="371" t="s">
        <v>244</v>
      </c>
    </row>
    <row r="1861" spans="1:5">
      <c r="A1861" s="371">
        <v>27</v>
      </c>
      <c r="B1861" s="371" t="s">
        <v>91</v>
      </c>
      <c r="C1861" s="371">
        <v>2024</v>
      </c>
      <c r="D1861" s="371" t="s">
        <v>73</v>
      </c>
      <c r="E1861" s="371" t="s">
        <v>244</v>
      </c>
    </row>
    <row r="1862" spans="1:5">
      <c r="A1862" s="371">
        <v>41</v>
      </c>
      <c r="B1862" s="371" t="s">
        <v>92</v>
      </c>
      <c r="C1862" s="371">
        <v>2024</v>
      </c>
      <c r="D1862" s="371" t="s">
        <v>73</v>
      </c>
      <c r="E1862" s="371" t="s">
        <v>244</v>
      </c>
    </row>
    <row r="1863" spans="1:5">
      <c r="A1863" s="371">
        <v>44</v>
      </c>
      <c r="B1863" s="371" t="s">
        <v>93</v>
      </c>
      <c r="C1863" s="371">
        <v>2024</v>
      </c>
      <c r="D1863" s="371" t="s">
        <v>73</v>
      </c>
      <c r="E1863" s="371" t="s">
        <v>244</v>
      </c>
    </row>
    <row r="1864" spans="1:5">
      <c r="A1864" s="371">
        <v>47</v>
      </c>
      <c r="B1864" s="371" t="s">
        <v>94</v>
      </c>
      <c r="C1864" s="371">
        <v>2024</v>
      </c>
      <c r="D1864" s="371" t="s">
        <v>73</v>
      </c>
      <c r="E1864" s="371" t="s">
        <v>244</v>
      </c>
    </row>
    <row r="1865" spans="1:5">
      <c r="A1865" s="371">
        <v>50</v>
      </c>
      <c r="B1865" s="371" t="s">
        <v>95</v>
      </c>
      <c r="C1865" s="371">
        <v>2024</v>
      </c>
      <c r="D1865" s="371" t="s">
        <v>73</v>
      </c>
      <c r="E1865" s="371" t="s">
        <v>243</v>
      </c>
    </row>
    <row r="1866" spans="1:5">
      <c r="A1866" s="371">
        <v>52</v>
      </c>
      <c r="B1866" s="371" t="s">
        <v>96</v>
      </c>
      <c r="C1866" s="371">
        <v>2024</v>
      </c>
      <c r="D1866" s="371" t="s">
        <v>73</v>
      </c>
      <c r="E1866" s="371" t="s">
        <v>244</v>
      </c>
    </row>
    <row r="1867" spans="1:5">
      <c r="A1867" s="371">
        <v>54</v>
      </c>
      <c r="B1867" s="371" t="s">
        <v>97</v>
      </c>
      <c r="C1867" s="371">
        <v>2024</v>
      </c>
      <c r="D1867" s="371" t="s">
        <v>73</v>
      </c>
      <c r="E1867" s="371" t="s">
        <v>244</v>
      </c>
    </row>
    <row r="1868" spans="1:5">
      <c r="A1868" s="371">
        <v>63</v>
      </c>
      <c r="B1868" s="371" t="s">
        <v>98</v>
      </c>
      <c r="C1868" s="371">
        <v>2024</v>
      </c>
      <c r="D1868" s="371" t="s">
        <v>73</v>
      </c>
      <c r="E1868" s="371" t="s">
        <v>243</v>
      </c>
    </row>
    <row r="1869" spans="1:5">
      <c r="A1869" s="371">
        <v>66</v>
      </c>
      <c r="B1869" s="371" t="s">
        <v>99</v>
      </c>
      <c r="C1869" s="371">
        <v>2024</v>
      </c>
      <c r="D1869" s="371" t="s">
        <v>73</v>
      </c>
      <c r="E1869" s="371" t="s">
        <v>244</v>
      </c>
    </row>
    <row r="1870" spans="1:5">
      <c r="A1870" s="371">
        <v>68</v>
      </c>
      <c r="B1870" s="371" t="s">
        <v>100</v>
      </c>
      <c r="C1870" s="371">
        <v>2024</v>
      </c>
      <c r="D1870" s="371" t="s">
        <v>73</v>
      </c>
      <c r="E1870" s="371" t="s">
        <v>244</v>
      </c>
    </row>
    <row r="1871" spans="1:5">
      <c r="A1871" s="371">
        <v>70</v>
      </c>
      <c r="B1871" s="371" t="s">
        <v>101</v>
      </c>
      <c r="C1871" s="371">
        <v>2024</v>
      </c>
      <c r="D1871" s="371" t="s">
        <v>73</v>
      </c>
      <c r="E1871" s="371" t="s">
        <v>244</v>
      </c>
    </row>
    <row r="1872" spans="1:5">
      <c r="A1872" s="371">
        <v>73</v>
      </c>
      <c r="B1872" s="371" t="s">
        <v>102</v>
      </c>
      <c r="C1872" s="371">
        <v>2024</v>
      </c>
      <c r="D1872" s="371" t="s">
        <v>73</v>
      </c>
      <c r="E1872" s="371" t="s">
        <v>244</v>
      </c>
    </row>
    <row r="1873" spans="1:5">
      <c r="A1873" s="371">
        <v>76</v>
      </c>
      <c r="B1873" s="371" t="s">
        <v>103</v>
      </c>
      <c r="C1873" s="371">
        <v>2024</v>
      </c>
      <c r="D1873" s="371" t="s">
        <v>73</v>
      </c>
      <c r="E1873" s="371" t="s">
        <v>244</v>
      </c>
    </row>
    <row r="1874" spans="1:5">
      <c r="A1874" s="371">
        <v>81</v>
      </c>
      <c r="B1874" s="371" t="s">
        <v>104</v>
      </c>
      <c r="C1874" s="371">
        <v>2024</v>
      </c>
      <c r="D1874" s="371" t="s">
        <v>73</v>
      </c>
      <c r="E1874" s="371" t="s">
        <v>244</v>
      </c>
    </row>
    <row r="1875" spans="1:5">
      <c r="A1875" s="371">
        <v>85</v>
      </c>
      <c r="B1875" s="371" t="s">
        <v>105</v>
      </c>
      <c r="C1875" s="371">
        <v>2024</v>
      </c>
      <c r="D1875" s="371" t="s">
        <v>73</v>
      </c>
      <c r="E1875" s="371" t="s">
        <v>243</v>
      </c>
    </row>
    <row r="1876" spans="1:5">
      <c r="A1876" s="371">
        <v>86</v>
      </c>
      <c r="B1876" s="371" t="s">
        <v>106</v>
      </c>
      <c r="C1876" s="371">
        <v>2024</v>
      </c>
      <c r="D1876" s="371" t="s">
        <v>73</v>
      </c>
      <c r="E1876" s="371" t="s">
        <v>243</v>
      </c>
    </row>
    <row r="1877" spans="1:5">
      <c r="A1877" s="371">
        <v>88</v>
      </c>
      <c r="B1877" s="371" t="s">
        <v>107</v>
      </c>
      <c r="C1877" s="371">
        <v>2024</v>
      </c>
      <c r="D1877" s="371" t="s">
        <v>73</v>
      </c>
      <c r="E1877" s="371" t="s">
        <v>243</v>
      </c>
    </row>
    <row r="1878" spans="1:5">
      <c r="A1878" s="371">
        <v>91</v>
      </c>
      <c r="B1878" s="371" t="s">
        <v>108</v>
      </c>
      <c r="C1878" s="371">
        <v>2024</v>
      </c>
      <c r="D1878" s="371" t="s">
        <v>73</v>
      </c>
      <c r="E1878" s="371" t="s">
        <v>244</v>
      </c>
    </row>
    <row r="1879" spans="1:5">
      <c r="A1879" s="371">
        <v>94</v>
      </c>
      <c r="B1879" s="371" t="s">
        <v>109</v>
      </c>
      <c r="C1879" s="371">
        <v>2024</v>
      </c>
      <c r="D1879" s="371" t="s">
        <v>73</v>
      </c>
      <c r="E1879" s="371" t="s">
        <v>243</v>
      </c>
    </row>
    <row r="1880" spans="1:5">
      <c r="A1880" s="371">
        <v>95</v>
      </c>
      <c r="B1880" s="371" t="s">
        <v>110</v>
      </c>
      <c r="C1880" s="371">
        <v>2024</v>
      </c>
      <c r="D1880" s="371" t="s">
        <v>73</v>
      </c>
      <c r="E1880" s="371" t="s">
        <v>243</v>
      </c>
    </row>
    <row r="1881" spans="1:5">
      <c r="A1881" s="371">
        <v>97</v>
      </c>
      <c r="B1881" s="371" t="s">
        <v>111</v>
      </c>
      <c r="C1881" s="371">
        <v>2024</v>
      </c>
      <c r="D1881" s="371" t="s">
        <v>73</v>
      </c>
      <c r="E1881" s="371" t="s">
        <v>244</v>
      </c>
    </row>
    <row r="1882" spans="1:5">
      <c r="A1882" s="371">
        <v>99</v>
      </c>
      <c r="B1882" s="371" t="s">
        <v>112</v>
      </c>
      <c r="C1882" s="371">
        <v>2024</v>
      </c>
      <c r="D1882" s="371" t="s">
        <v>73</v>
      </c>
      <c r="E1882" s="371" t="s">
        <v>244</v>
      </c>
    </row>
    <row r="1883" spans="1:5">
      <c r="A1883" s="371">
        <v>5</v>
      </c>
      <c r="B1883" s="371" t="s">
        <v>79</v>
      </c>
      <c r="C1883" s="371">
        <v>2023</v>
      </c>
      <c r="D1883" s="371" t="s">
        <v>73</v>
      </c>
      <c r="E1883" s="371" t="s">
        <v>244</v>
      </c>
    </row>
    <row r="1884" spans="1:5">
      <c r="A1884" s="371">
        <v>8</v>
      </c>
      <c r="B1884" s="371" t="s">
        <v>81</v>
      </c>
      <c r="C1884" s="371">
        <v>2023</v>
      </c>
      <c r="D1884" s="371" t="s">
        <v>73</v>
      </c>
      <c r="E1884" s="371" t="s">
        <v>243</v>
      </c>
    </row>
    <row r="1885" spans="1:5">
      <c r="A1885" s="371">
        <v>11</v>
      </c>
      <c r="B1885" s="371" t="s">
        <v>82</v>
      </c>
      <c r="C1885" s="371">
        <v>2023</v>
      </c>
      <c r="D1885" s="371" t="s">
        <v>73</v>
      </c>
      <c r="E1885" s="371" t="s">
        <v>244</v>
      </c>
    </row>
    <row r="1886" spans="1:5">
      <c r="A1886" s="371">
        <v>13</v>
      </c>
      <c r="B1886" s="371" t="s">
        <v>83</v>
      </c>
      <c r="C1886" s="371">
        <v>2023</v>
      </c>
      <c r="D1886" s="371" t="s">
        <v>73</v>
      </c>
      <c r="E1886" s="371" t="s">
        <v>243</v>
      </c>
    </row>
    <row r="1887" spans="1:5">
      <c r="A1887" s="371">
        <v>15</v>
      </c>
      <c r="B1887" s="371" t="s">
        <v>84</v>
      </c>
      <c r="C1887" s="371">
        <v>2023</v>
      </c>
      <c r="D1887" s="371" t="s">
        <v>73</v>
      </c>
      <c r="E1887" s="371" t="s">
        <v>243</v>
      </c>
    </row>
    <row r="1888" spans="1:5">
      <c r="A1888" s="371">
        <v>17</v>
      </c>
      <c r="B1888" s="371" t="s">
        <v>85</v>
      </c>
      <c r="C1888" s="371">
        <v>2023</v>
      </c>
      <c r="D1888" s="371" t="s">
        <v>73</v>
      </c>
      <c r="E1888" s="371" t="s">
        <v>243</v>
      </c>
    </row>
    <row r="1889" spans="1:5">
      <c r="A1889" s="371">
        <v>18</v>
      </c>
      <c r="B1889" s="371" t="s">
        <v>86</v>
      </c>
      <c r="C1889" s="371">
        <v>2023</v>
      </c>
      <c r="D1889" s="371" t="s">
        <v>73</v>
      </c>
      <c r="E1889" s="371" t="s">
        <v>243</v>
      </c>
    </row>
    <row r="1890" spans="1:5">
      <c r="A1890" s="371">
        <v>19</v>
      </c>
      <c r="B1890" s="371" t="s">
        <v>87</v>
      </c>
      <c r="C1890" s="371">
        <v>2023</v>
      </c>
      <c r="D1890" s="371" t="s">
        <v>73</v>
      </c>
      <c r="E1890" s="371" t="s">
        <v>244</v>
      </c>
    </row>
    <row r="1891" spans="1:5">
      <c r="A1891" s="371">
        <v>20</v>
      </c>
      <c r="B1891" s="371" t="s">
        <v>88</v>
      </c>
      <c r="C1891" s="371">
        <v>2023</v>
      </c>
      <c r="D1891" s="371" t="s">
        <v>73</v>
      </c>
      <c r="E1891" s="371" t="s">
        <v>243</v>
      </c>
    </row>
    <row r="1892" spans="1:5">
      <c r="A1892" s="371">
        <v>23</v>
      </c>
      <c r="B1892" s="371" t="s">
        <v>89</v>
      </c>
      <c r="C1892" s="371">
        <v>2023</v>
      </c>
      <c r="D1892" s="371" t="s">
        <v>73</v>
      </c>
      <c r="E1892" s="371" t="s">
        <v>243</v>
      </c>
    </row>
    <row r="1893" spans="1:5">
      <c r="A1893" s="371">
        <v>25</v>
      </c>
      <c r="B1893" s="371" t="s">
        <v>90</v>
      </c>
      <c r="C1893" s="371">
        <v>2023</v>
      </c>
      <c r="D1893" s="371" t="s">
        <v>73</v>
      </c>
      <c r="E1893" s="371" t="s">
        <v>244</v>
      </c>
    </row>
    <row r="1894" spans="1:5">
      <c r="A1894" s="371">
        <v>27</v>
      </c>
      <c r="B1894" s="371" t="s">
        <v>91</v>
      </c>
      <c r="C1894" s="371">
        <v>2023</v>
      </c>
      <c r="D1894" s="371" t="s">
        <v>73</v>
      </c>
      <c r="E1894" s="371" t="s">
        <v>244</v>
      </c>
    </row>
    <row r="1895" spans="1:5">
      <c r="A1895" s="371">
        <v>41</v>
      </c>
      <c r="B1895" s="371" t="s">
        <v>92</v>
      </c>
      <c r="C1895" s="371">
        <v>2023</v>
      </c>
      <c r="D1895" s="371" t="s">
        <v>73</v>
      </c>
      <c r="E1895" s="371" t="s">
        <v>243</v>
      </c>
    </row>
    <row r="1896" spans="1:5">
      <c r="A1896" s="371">
        <v>44</v>
      </c>
      <c r="B1896" s="371" t="s">
        <v>93</v>
      </c>
      <c r="C1896" s="371">
        <v>2023</v>
      </c>
      <c r="D1896" s="371" t="s">
        <v>73</v>
      </c>
      <c r="E1896" s="371" t="s">
        <v>244</v>
      </c>
    </row>
    <row r="1897" spans="1:5">
      <c r="A1897" s="371">
        <v>47</v>
      </c>
      <c r="B1897" s="371" t="s">
        <v>94</v>
      </c>
      <c r="C1897" s="371">
        <v>2023</v>
      </c>
      <c r="D1897" s="371" t="s">
        <v>73</v>
      </c>
      <c r="E1897" s="371" t="s">
        <v>244</v>
      </c>
    </row>
    <row r="1898" spans="1:5">
      <c r="A1898" s="371">
        <v>50</v>
      </c>
      <c r="B1898" s="371" t="s">
        <v>95</v>
      </c>
      <c r="C1898" s="371">
        <v>2023</v>
      </c>
      <c r="D1898" s="371" t="s">
        <v>73</v>
      </c>
      <c r="E1898" s="371" t="s">
        <v>244</v>
      </c>
    </row>
    <row r="1899" spans="1:5">
      <c r="A1899" s="371">
        <v>52</v>
      </c>
      <c r="B1899" s="371" t="s">
        <v>96</v>
      </c>
      <c r="C1899" s="371">
        <v>2023</v>
      </c>
      <c r="D1899" s="371" t="s">
        <v>73</v>
      </c>
      <c r="E1899" s="371" t="s">
        <v>244</v>
      </c>
    </row>
    <row r="1900" spans="1:5">
      <c r="A1900" s="371">
        <v>54</v>
      </c>
      <c r="B1900" s="371" t="s">
        <v>97</v>
      </c>
      <c r="C1900" s="371">
        <v>2023</v>
      </c>
      <c r="D1900" s="371" t="s">
        <v>73</v>
      </c>
      <c r="E1900" s="371" t="s">
        <v>244</v>
      </c>
    </row>
    <row r="1901" spans="1:5">
      <c r="A1901" s="371">
        <v>63</v>
      </c>
      <c r="B1901" s="371" t="s">
        <v>98</v>
      </c>
      <c r="C1901" s="371">
        <v>2023</v>
      </c>
      <c r="D1901" s="371" t="s">
        <v>73</v>
      </c>
      <c r="E1901" s="371" t="s">
        <v>244</v>
      </c>
    </row>
    <row r="1902" spans="1:5">
      <c r="A1902" s="371">
        <v>66</v>
      </c>
      <c r="B1902" s="371" t="s">
        <v>99</v>
      </c>
      <c r="C1902" s="371">
        <v>2023</v>
      </c>
      <c r="D1902" s="371" t="s">
        <v>73</v>
      </c>
      <c r="E1902" s="371" t="s">
        <v>243</v>
      </c>
    </row>
    <row r="1903" spans="1:5">
      <c r="A1903" s="371">
        <v>68</v>
      </c>
      <c r="B1903" s="371" t="s">
        <v>100</v>
      </c>
      <c r="C1903" s="371">
        <v>2023</v>
      </c>
      <c r="D1903" s="371" t="s">
        <v>73</v>
      </c>
      <c r="E1903" s="371" t="s">
        <v>243</v>
      </c>
    </row>
    <row r="1904" spans="1:5">
      <c r="A1904" s="371">
        <v>70</v>
      </c>
      <c r="B1904" s="371" t="s">
        <v>101</v>
      </c>
      <c r="C1904" s="371">
        <v>2023</v>
      </c>
      <c r="D1904" s="371" t="s">
        <v>73</v>
      </c>
      <c r="E1904" s="371" t="s">
        <v>244</v>
      </c>
    </row>
    <row r="1905" spans="1:5">
      <c r="A1905" s="371">
        <v>73</v>
      </c>
      <c r="B1905" s="371" t="s">
        <v>102</v>
      </c>
      <c r="C1905" s="371">
        <v>2023</v>
      </c>
      <c r="D1905" s="371" t="s">
        <v>73</v>
      </c>
      <c r="E1905" s="371" t="s">
        <v>244</v>
      </c>
    </row>
    <row r="1906" spans="1:5">
      <c r="A1906" s="371">
        <v>76</v>
      </c>
      <c r="B1906" s="371" t="s">
        <v>103</v>
      </c>
      <c r="C1906" s="371">
        <v>2023</v>
      </c>
      <c r="D1906" s="371" t="s">
        <v>73</v>
      </c>
      <c r="E1906" s="371" t="s">
        <v>243</v>
      </c>
    </row>
    <row r="1907" spans="1:5">
      <c r="A1907" s="371">
        <v>81</v>
      </c>
      <c r="B1907" s="371" t="s">
        <v>104</v>
      </c>
      <c r="C1907" s="371">
        <v>2023</v>
      </c>
      <c r="D1907" s="371" t="s">
        <v>73</v>
      </c>
      <c r="E1907" s="371" t="s">
        <v>243</v>
      </c>
    </row>
    <row r="1908" spans="1:5">
      <c r="A1908" s="371">
        <v>85</v>
      </c>
      <c r="B1908" s="371" t="s">
        <v>105</v>
      </c>
      <c r="C1908" s="371">
        <v>2023</v>
      </c>
      <c r="D1908" s="371" t="s">
        <v>73</v>
      </c>
      <c r="E1908" s="371" t="s">
        <v>244</v>
      </c>
    </row>
    <row r="1909" spans="1:5">
      <c r="A1909" s="371">
        <v>86</v>
      </c>
      <c r="B1909" s="371" t="s">
        <v>106</v>
      </c>
      <c r="C1909" s="371">
        <v>2023</v>
      </c>
      <c r="D1909" s="371" t="s">
        <v>73</v>
      </c>
      <c r="E1909" s="371" t="s">
        <v>244</v>
      </c>
    </row>
    <row r="1910" spans="1:5">
      <c r="A1910" s="371">
        <v>88</v>
      </c>
      <c r="B1910" s="371" t="s">
        <v>107</v>
      </c>
      <c r="C1910" s="371">
        <v>2023</v>
      </c>
      <c r="D1910" s="371" t="s">
        <v>73</v>
      </c>
      <c r="E1910" s="371" t="s">
        <v>243</v>
      </c>
    </row>
    <row r="1911" spans="1:5">
      <c r="A1911" s="371">
        <v>91</v>
      </c>
      <c r="B1911" s="371" t="s">
        <v>108</v>
      </c>
      <c r="C1911" s="371">
        <v>2023</v>
      </c>
      <c r="D1911" s="371" t="s">
        <v>73</v>
      </c>
      <c r="E1911" s="371" t="s">
        <v>244</v>
      </c>
    </row>
    <row r="1912" spans="1:5">
      <c r="A1912" s="371">
        <v>94</v>
      </c>
      <c r="B1912" s="371" t="s">
        <v>109</v>
      </c>
      <c r="C1912" s="371">
        <v>2023</v>
      </c>
      <c r="D1912" s="371" t="s">
        <v>73</v>
      </c>
      <c r="E1912" s="371" t="s">
        <v>244</v>
      </c>
    </row>
    <row r="1913" spans="1:5">
      <c r="A1913" s="371">
        <v>95</v>
      </c>
      <c r="B1913" s="371" t="s">
        <v>110</v>
      </c>
      <c r="C1913" s="371">
        <v>2023</v>
      </c>
      <c r="D1913" s="371" t="s">
        <v>73</v>
      </c>
      <c r="E1913" s="371" t="s">
        <v>243</v>
      </c>
    </row>
    <row r="1914" spans="1:5">
      <c r="A1914" s="371">
        <v>97</v>
      </c>
      <c r="B1914" s="371" t="s">
        <v>111</v>
      </c>
      <c r="C1914" s="371">
        <v>2023</v>
      </c>
      <c r="D1914" s="371" t="s">
        <v>73</v>
      </c>
      <c r="E1914" s="371" t="s">
        <v>243</v>
      </c>
    </row>
    <row r="1915" spans="1:5">
      <c r="A1915" s="371">
        <v>99</v>
      </c>
      <c r="B1915" s="371" t="s">
        <v>112</v>
      </c>
      <c r="C1915" s="371">
        <v>2023</v>
      </c>
      <c r="D1915" s="371" t="s">
        <v>73</v>
      </c>
      <c r="E1915" s="371" t="s">
        <v>244</v>
      </c>
    </row>
    <row r="1916" spans="1:5">
      <c r="A1916" s="371">
        <v>5</v>
      </c>
      <c r="B1916" s="371" t="s">
        <v>79</v>
      </c>
      <c r="C1916" s="371">
        <v>2024</v>
      </c>
      <c r="D1916" s="371" t="s">
        <v>2</v>
      </c>
      <c r="E1916" s="371" t="s">
        <v>244</v>
      </c>
    </row>
    <row r="1917" spans="1:5">
      <c r="A1917" s="371">
        <v>8</v>
      </c>
      <c r="B1917" s="371" t="s">
        <v>81</v>
      </c>
      <c r="C1917" s="371">
        <v>2024</v>
      </c>
      <c r="D1917" s="371" t="s">
        <v>2</v>
      </c>
      <c r="E1917" s="371" t="s">
        <v>244</v>
      </c>
    </row>
    <row r="1918" spans="1:5">
      <c r="A1918" s="371">
        <v>11</v>
      </c>
      <c r="B1918" s="371" t="s">
        <v>82</v>
      </c>
      <c r="C1918" s="371">
        <v>2024</v>
      </c>
      <c r="D1918" s="371" t="s">
        <v>2</v>
      </c>
      <c r="E1918" s="371" t="s">
        <v>244</v>
      </c>
    </row>
    <row r="1919" spans="1:5">
      <c r="A1919" s="371">
        <v>13</v>
      </c>
      <c r="B1919" s="371" t="s">
        <v>83</v>
      </c>
      <c r="C1919" s="371">
        <v>2024</v>
      </c>
      <c r="D1919" s="371" t="s">
        <v>2</v>
      </c>
      <c r="E1919" s="371" t="s">
        <v>244</v>
      </c>
    </row>
    <row r="1920" spans="1:5">
      <c r="A1920" s="371">
        <v>15</v>
      </c>
      <c r="B1920" s="371" t="s">
        <v>84</v>
      </c>
      <c r="C1920" s="371">
        <v>2024</v>
      </c>
      <c r="D1920" s="371" t="s">
        <v>2</v>
      </c>
      <c r="E1920" s="371" t="s">
        <v>244</v>
      </c>
    </row>
    <row r="1921" spans="1:5">
      <c r="A1921" s="371">
        <v>17</v>
      </c>
      <c r="B1921" s="371" t="s">
        <v>85</v>
      </c>
      <c r="C1921" s="371">
        <v>2024</v>
      </c>
      <c r="D1921" s="371" t="s">
        <v>2</v>
      </c>
      <c r="E1921" s="371" t="s">
        <v>244</v>
      </c>
    </row>
    <row r="1922" spans="1:5">
      <c r="A1922" s="371">
        <v>18</v>
      </c>
      <c r="B1922" s="371" t="s">
        <v>86</v>
      </c>
      <c r="C1922" s="371">
        <v>2024</v>
      </c>
      <c r="D1922" s="371" t="s">
        <v>2</v>
      </c>
      <c r="E1922" s="371" t="s">
        <v>244</v>
      </c>
    </row>
    <row r="1923" spans="1:5">
      <c r="A1923" s="371">
        <v>19</v>
      </c>
      <c r="B1923" s="371" t="s">
        <v>87</v>
      </c>
      <c r="C1923" s="371">
        <v>2024</v>
      </c>
      <c r="D1923" s="371" t="s">
        <v>2</v>
      </c>
      <c r="E1923" s="371" t="s">
        <v>244</v>
      </c>
    </row>
    <row r="1924" spans="1:5">
      <c r="A1924" s="371">
        <v>20</v>
      </c>
      <c r="B1924" s="371" t="s">
        <v>88</v>
      </c>
      <c r="C1924" s="371">
        <v>2024</v>
      </c>
      <c r="D1924" s="371" t="s">
        <v>2</v>
      </c>
      <c r="E1924" s="371" t="s">
        <v>244</v>
      </c>
    </row>
    <row r="1925" spans="1:5">
      <c r="A1925" s="371">
        <v>23</v>
      </c>
      <c r="B1925" s="371" t="s">
        <v>89</v>
      </c>
      <c r="C1925" s="371">
        <v>2024</v>
      </c>
      <c r="D1925" s="371" t="s">
        <v>2</v>
      </c>
      <c r="E1925" s="371" t="s">
        <v>244</v>
      </c>
    </row>
    <row r="1926" spans="1:5">
      <c r="A1926" s="371">
        <v>25</v>
      </c>
      <c r="B1926" s="371" t="s">
        <v>90</v>
      </c>
      <c r="C1926" s="371">
        <v>2024</v>
      </c>
      <c r="D1926" s="371" t="s">
        <v>2</v>
      </c>
      <c r="E1926" s="371" t="s">
        <v>244</v>
      </c>
    </row>
    <row r="1927" spans="1:5">
      <c r="A1927" s="371">
        <v>27</v>
      </c>
      <c r="B1927" s="371" t="s">
        <v>91</v>
      </c>
      <c r="C1927" s="371">
        <v>2024</v>
      </c>
      <c r="D1927" s="371" t="s">
        <v>2</v>
      </c>
      <c r="E1927" s="371" t="s">
        <v>244</v>
      </c>
    </row>
    <row r="1928" spans="1:5">
      <c r="A1928" s="371">
        <v>41</v>
      </c>
      <c r="B1928" s="371" t="s">
        <v>92</v>
      </c>
      <c r="C1928" s="371">
        <v>2024</v>
      </c>
      <c r="D1928" s="371" t="s">
        <v>2</v>
      </c>
      <c r="E1928" s="371" t="s">
        <v>244</v>
      </c>
    </row>
    <row r="1929" spans="1:5">
      <c r="A1929" s="371">
        <v>44</v>
      </c>
      <c r="B1929" s="371" t="s">
        <v>93</v>
      </c>
      <c r="C1929" s="371">
        <v>2024</v>
      </c>
      <c r="D1929" s="371" t="s">
        <v>2</v>
      </c>
      <c r="E1929" s="371" t="s">
        <v>244</v>
      </c>
    </row>
    <row r="1930" spans="1:5">
      <c r="A1930" s="371">
        <v>47</v>
      </c>
      <c r="B1930" s="371" t="s">
        <v>94</v>
      </c>
      <c r="C1930" s="371">
        <v>2024</v>
      </c>
      <c r="D1930" s="371" t="s">
        <v>2</v>
      </c>
      <c r="E1930" s="371" t="s">
        <v>244</v>
      </c>
    </row>
    <row r="1931" spans="1:5">
      <c r="A1931" s="371">
        <v>50</v>
      </c>
      <c r="B1931" s="371" t="s">
        <v>95</v>
      </c>
      <c r="C1931" s="371">
        <v>2024</v>
      </c>
      <c r="D1931" s="371" t="s">
        <v>2</v>
      </c>
      <c r="E1931" s="371" t="s">
        <v>244</v>
      </c>
    </row>
    <row r="1932" spans="1:5">
      <c r="A1932" s="371">
        <v>52</v>
      </c>
      <c r="B1932" s="371" t="s">
        <v>96</v>
      </c>
      <c r="C1932" s="371">
        <v>2024</v>
      </c>
      <c r="D1932" s="371" t="s">
        <v>2</v>
      </c>
      <c r="E1932" s="371" t="s">
        <v>243</v>
      </c>
    </row>
    <row r="1933" spans="1:5">
      <c r="A1933" s="371">
        <v>54</v>
      </c>
      <c r="B1933" s="371" t="s">
        <v>97</v>
      </c>
      <c r="C1933" s="371">
        <v>2024</v>
      </c>
      <c r="D1933" s="371" t="s">
        <v>2</v>
      </c>
      <c r="E1933" s="371" t="s">
        <v>244</v>
      </c>
    </row>
    <row r="1934" spans="1:5">
      <c r="A1934" s="371">
        <v>63</v>
      </c>
      <c r="B1934" s="371" t="s">
        <v>98</v>
      </c>
      <c r="C1934" s="371">
        <v>2024</v>
      </c>
      <c r="D1934" s="371" t="s">
        <v>2</v>
      </c>
      <c r="E1934" s="371" t="s">
        <v>244</v>
      </c>
    </row>
    <row r="1935" spans="1:5">
      <c r="A1935" s="371">
        <v>66</v>
      </c>
      <c r="B1935" s="371" t="s">
        <v>99</v>
      </c>
      <c r="C1935" s="371">
        <v>2024</v>
      </c>
      <c r="D1935" s="371" t="s">
        <v>2</v>
      </c>
      <c r="E1935" s="371" t="s">
        <v>244</v>
      </c>
    </row>
    <row r="1936" spans="1:5">
      <c r="A1936" s="371">
        <v>68</v>
      </c>
      <c r="B1936" s="371" t="s">
        <v>100</v>
      </c>
      <c r="C1936" s="371">
        <v>2024</v>
      </c>
      <c r="D1936" s="371" t="s">
        <v>2</v>
      </c>
      <c r="E1936" s="371" t="s">
        <v>244</v>
      </c>
    </row>
    <row r="1937" spans="1:5">
      <c r="A1937" s="371">
        <v>70</v>
      </c>
      <c r="B1937" s="371" t="s">
        <v>101</v>
      </c>
      <c r="C1937" s="371">
        <v>2024</v>
      </c>
      <c r="D1937" s="371" t="s">
        <v>2</v>
      </c>
      <c r="E1937" s="371" t="s">
        <v>244</v>
      </c>
    </row>
    <row r="1938" spans="1:5">
      <c r="A1938" s="371">
        <v>73</v>
      </c>
      <c r="B1938" s="371" t="s">
        <v>102</v>
      </c>
      <c r="C1938" s="371">
        <v>2024</v>
      </c>
      <c r="D1938" s="371" t="s">
        <v>2</v>
      </c>
      <c r="E1938" s="371" t="s">
        <v>244</v>
      </c>
    </row>
    <row r="1939" spans="1:5">
      <c r="A1939" s="371">
        <v>76</v>
      </c>
      <c r="B1939" s="371" t="s">
        <v>103</v>
      </c>
      <c r="C1939" s="371">
        <v>2024</v>
      </c>
      <c r="D1939" s="371" t="s">
        <v>2</v>
      </c>
      <c r="E1939" s="371" t="s">
        <v>244</v>
      </c>
    </row>
    <row r="1940" spans="1:5">
      <c r="A1940" s="371">
        <v>81</v>
      </c>
      <c r="B1940" s="371" t="s">
        <v>104</v>
      </c>
      <c r="C1940" s="371">
        <v>2024</v>
      </c>
      <c r="D1940" s="371" t="s">
        <v>2</v>
      </c>
      <c r="E1940" s="371" t="s">
        <v>244</v>
      </c>
    </row>
    <row r="1941" spans="1:5">
      <c r="A1941" s="371">
        <v>85</v>
      </c>
      <c r="B1941" s="371" t="s">
        <v>105</v>
      </c>
      <c r="C1941" s="371">
        <v>2024</v>
      </c>
      <c r="D1941" s="371" t="s">
        <v>2</v>
      </c>
      <c r="E1941" s="371" t="s">
        <v>244</v>
      </c>
    </row>
    <row r="1942" spans="1:5">
      <c r="A1942" s="371">
        <v>86</v>
      </c>
      <c r="B1942" s="371" t="s">
        <v>106</v>
      </c>
      <c r="C1942" s="371">
        <v>2024</v>
      </c>
      <c r="D1942" s="371" t="s">
        <v>2</v>
      </c>
      <c r="E1942" s="371" t="s">
        <v>244</v>
      </c>
    </row>
    <row r="1943" spans="1:5">
      <c r="A1943" s="371">
        <v>88</v>
      </c>
      <c r="B1943" s="371" t="s">
        <v>107</v>
      </c>
      <c r="C1943" s="371">
        <v>2024</v>
      </c>
      <c r="D1943" s="371" t="s">
        <v>2</v>
      </c>
      <c r="E1943" s="371" t="s">
        <v>243</v>
      </c>
    </row>
    <row r="1944" spans="1:5">
      <c r="A1944" s="371">
        <v>91</v>
      </c>
      <c r="B1944" s="371" t="s">
        <v>108</v>
      </c>
      <c r="C1944" s="371">
        <v>2024</v>
      </c>
      <c r="D1944" s="371" t="s">
        <v>2</v>
      </c>
      <c r="E1944" s="371" t="s">
        <v>244</v>
      </c>
    </row>
    <row r="1945" spans="1:5">
      <c r="A1945" s="371">
        <v>94</v>
      </c>
      <c r="B1945" s="371" t="s">
        <v>109</v>
      </c>
      <c r="C1945" s="371">
        <v>2024</v>
      </c>
      <c r="D1945" s="371" t="s">
        <v>2</v>
      </c>
      <c r="E1945" s="371" t="s">
        <v>244</v>
      </c>
    </row>
    <row r="1946" spans="1:5">
      <c r="A1946" s="371">
        <v>95</v>
      </c>
      <c r="B1946" s="371" t="s">
        <v>110</v>
      </c>
      <c r="C1946" s="371">
        <v>2024</v>
      </c>
      <c r="D1946" s="371" t="s">
        <v>2</v>
      </c>
      <c r="E1946" s="371" t="s">
        <v>243</v>
      </c>
    </row>
    <row r="1947" spans="1:5">
      <c r="A1947" s="371">
        <v>97</v>
      </c>
      <c r="B1947" s="371" t="s">
        <v>111</v>
      </c>
      <c r="C1947" s="371">
        <v>2024</v>
      </c>
      <c r="D1947" s="371" t="s">
        <v>2</v>
      </c>
      <c r="E1947" s="371" t="s">
        <v>244</v>
      </c>
    </row>
    <row r="1948" spans="1:5">
      <c r="A1948" s="371">
        <v>99</v>
      </c>
      <c r="B1948" s="371" t="s">
        <v>112</v>
      </c>
      <c r="C1948" s="371">
        <v>2024</v>
      </c>
      <c r="D1948" s="371" t="s">
        <v>2</v>
      </c>
      <c r="E1948" s="371" t="s">
        <v>244</v>
      </c>
    </row>
    <row r="1949" spans="1:5">
      <c r="A1949" s="371">
        <v>5</v>
      </c>
      <c r="B1949" s="371" t="s">
        <v>79</v>
      </c>
      <c r="C1949" s="371">
        <v>2023</v>
      </c>
      <c r="D1949" s="371" t="s">
        <v>2</v>
      </c>
      <c r="E1949" s="371" t="s">
        <v>244</v>
      </c>
    </row>
    <row r="1950" spans="1:5">
      <c r="A1950" s="371">
        <v>8</v>
      </c>
      <c r="B1950" s="371" t="s">
        <v>81</v>
      </c>
      <c r="C1950" s="371">
        <v>2023</v>
      </c>
      <c r="D1950" s="371" t="s">
        <v>2</v>
      </c>
      <c r="E1950" s="371" t="s">
        <v>244</v>
      </c>
    </row>
    <row r="1951" spans="1:5">
      <c r="A1951" s="371">
        <v>11</v>
      </c>
      <c r="B1951" s="371" t="s">
        <v>82</v>
      </c>
      <c r="C1951" s="371">
        <v>2023</v>
      </c>
      <c r="D1951" s="371" t="s">
        <v>2</v>
      </c>
      <c r="E1951" s="371" t="s">
        <v>244</v>
      </c>
    </row>
    <row r="1952" spans="1:5">
      <c r="A1952" s="371">
        <v>13</v>
      </c>
      <c r="B1952" s="371" t="s">
        <v>83</v>
      </c>
      <c r="C1952" s="371">
        <v>2023</v>
      </c>
      <c r="D1952" s="371" t="s">
        <v>2</v>
      </c>
      <c r="E1952" s="371" t="s">
        <v>244</v>
      </c>
    </row>
    <row r="1953" spans="1:5">
      <c r="A1953" s="371">
        <v>15</v>
      </c>
      <c r="B1953" s="371" t="s">
        <v>84</v>
      </c>
      <c r="C1953" s="371">
        <v>2023</v>
      </c>
      <c r="D1953" s="371" t="s">
        <v>2</v>
      </c>
      <c r="E1953" s="371" t="s">
        <v>244</v>
      </c>
    </row>
    <row r="1954" spans="1:5">
      <c r="A1954" s="371">
        <v>17</v>
      </c>
      <c r="B1954" s="371" t="s">
        <v>85</v>
      </c>
      <c r="C1954" s="371">
        <v>2023</v>
      </c>
      <c r="D1954" s="371" t="s">
        <v>2</v>
      </c>
      <c r="E1954" s="371" t="s">
        <v>244</v>
      </c>
    </row>
    <row r="1955" spans="1:5">
      <c r="A1955" s="371">
        <v>18</v>
      </c>
      <c r="B1955" s="371" t="s">
        <v>86</v>
      </c>
      <c r="C1955" s="371">
        <v>2023</v>
      </c>
      <c r="D1955" s="371" t="s">
        <v>2</v>
      </c>
      <c r="E1955" s="371" t="s">
        <v>244</v>
      </c>
    </row>
    <row r="1956" spans="1:5">
      <c r="A1956" s="371">
        <v>19</v>
      </c>
      <c r="B1956" s="371" t="s">
        <v>87</v>
      </c>
      <c r="C1956" s="371">
        <v>2023</v>
      </c>
      <c r="D1956" s="371" t="s">
        <v>2</v>
      </c>
      <c r="E1956" s="371" t="s">
        <v>244</v>
      </c>
    </row>
    <row r="1957" spans="1:5">
      <c r="A1957" s="371">
        <v>20</v>
      </c>
      <c r="B1957" s="371" t="s">
        <v>88</v>
      </c>
      <c r="C1957" s="371">
        <v>2023</v>
      </c>
      <c r="D1957" s="371" t="s">
        <v>2</v>
      </c>
      <c r="E1957" s="371" t="s">
        <v>244</v>
      </c>
    </row>
    <row r="1958" spans="1:5">
      <c r="A1958" s="371">
        <v>23</v>
      </c>
      <c r="B1958" s="371" t="s">
        <v>89</v>
      </c>
      <c r="C1958" s="371">
        <v>2023</v>
      </c>
      <c r="D1958" s="371" t="s">
        <v>2</v>
      </c>
      <c r="E1958" s="371" t="s">
        <v>244</v>
      </c>
    </row>
    <row r="1959" spans="1:5">
      <c r="A1959" s="371">
        <v>25</v>
      </c>
      <c r="B1959" s="371" t="s">
        <v>90</v>
      </c>
      <c r="C1959" s="371">
        <v>2023</v>
      </c>
      <c r="D1959" s="371" t="s">
        <v>2</v>
      </c>
      <c r="E1959" s="371" t="s">
        <v>244</v>
      </c>
    </row>
    <row r="1960" spans="1:5">
      <c r="A1960" s="371">
        <v>27</v>
      </c>
      <c r="B1960" s="371" t="s">
        <v>91</v>
      </c>
      <c r="C1960" s="371">
        <v>2023</v>
      </c>
      <c r="D1960" s="371" t="s">
        <v>2</v>
      </c>
      <c r="E1960" s="371" t="s">
        <v>244</v>
      </c>
    </row>
    <row r="1961" spans="1:5">
      <c r="A1961" s="371">
        <v>41</v>
      </c>
      <c r="B1961" s="371" t="s">
        <v>92</v>
      </c>
      <c r="C1961" s="371">
        <v>2023</v>
      </c>
      <c r="D1961" s="371" t="s">
        <v>2</v>
      </c>
      <c r="E1961" s="371" t="s">
        <v>244</v>
      </c>
    </row>
    <row r="1962" spans="1:5">
      <c r="A1962" s="371">
        <v>44</v>
      </c>
      <c r="B1962" s="371" t="s">
        <v>93</v>
      </c>
      <c r="C1962" s="371">
        <v>2023</v>
      </c>
      <c r="D1962" s="371" t="s">
        <v>2</v>
      </c>
      <c r="E1962" s="371" t="s">
        <v>244</v>
      </c>
    </row>
    <row r="1963" spans="1:5">
      <c r="A1963" s="371">
        <v>47</v>
      </c>
      <c r="B1963" s="371" t="s">
        <v>94</v>
      </c>
      <c r="C1963" s="371">
        <v>2023</v>
      </c>
      <c r="D1963" s="371" t="s">
        <v>2</v>
      </c>
      <c r="E1963" s="371" t="s">
        <v>244</v>
      </c>
    </row>
    <row r="1964" spans="1:5">
      <c r="A1964" s="371">
        <v>50</v>
      </c>
      <c r="B1964" s="371" t="s">
        <v>95</v>
      </c>
      <c r="C1964" s="371">
        <v>2023</v>
      </c>
      <c r="D1964" s="371" t="s">
        <v>2</v>
      </c>
      <c r="E1964" s="371" t="s">
        <v>244</v>
      </c>
    </row>
    <row r="1965" spans="1:5">
      <c r="A1965" s="371">
        <v>52</v>
      </c>
      <c r="B1965" s="371" t="s">
        <v>96</v>
      </c>
      <c r="C1965" s="371">
        <v>2023</v>
      </c>
      <c r="D1965" s="371" t="s">
        <v>2</v>
      </c>
      <c r="E1965" s="371" t="s">
        <v>244</v>
      </c>
    </row>
    <row r="1966" spans="1:5">
      <c r="A1966" s="371">
        <v>54</v>
      </c>
      <c r="B1966" s="371" t="s">
        <v>97</v>
      </c>
      <c r="C1966" s="371">
        <v>2023</v>
      </c>
      <c r="D1966" s="371" t="s">
        <v>2</v>
      </c>
      <c r="E1966" s="371" t="s">
        <v>244</v>
      </c>
    </row>
    <row r="1967" spans="1:5">
      <c r="A1967" s="371">
        <v>63</v>
      </c>
      <c r="B1967" s="371" t="s">
        <v>98</v>
      </c>
      <c r="C1967" s="371">
        <v>2023</v>
      </c>
      <c r="D1967" s="371" t="s">
        <v>2</v>
      </c>
      <c r="E1967" s="371" t="s">
        <v>244</v>
      </c>
    </row>
    <row r="1968" spans="1:5">
      <c r="A1968" s="371">
        <v>66</v>
      </c>
      <c r="B1968" s="371" t="s">
        <v>99</v>
      </c>
      <c r="C1968" s="371">
        <v>2023</v>
      </c>
      <c r="D1968" s="371" t="s">
        <v>2</v>
      </c>
      <c r="E1968" s="371" t="s">
        <v>244</v>
      </c>
    </row>
    <row r="1969" spans="1:5">
      <c r="A1969" s="371">
        <v>68</v>
      </c>
      <c r="B1969" s="371" t="s">
        <v>100</v>
      </c>
      <c r="C1969" s="371">
        <v>2023</v>
      </c>
      <c r="D1969" s="371" t="s">
        <v>2</v>
      </c>
      <c r="E1969" s="371" t="s">
        <v>244</v>
      </c>
    </row>
    <row r="1970" spans="1:5">
      <c r="A1970" s="371">
        <v>70</v>
      </c>
      <c r="B1970" s="371" t="s">
        <v>101</v>
      </c>
      <c r="C1970" s="371">
        <v>2023</v>
      </c>
      <c r="D1970" s="371" t="s">
        <v>2</v>
      </c>
      <c r="E1970" s="371" t="s">
        <v>244</v>
      </c>
    </row>
    <row r="1971" spans="1:5">
      <c r="A1971" s="371">
        <v>73</v>
      </c>
      <c r="B1971" s="371" t="s">
        <v>102</v>
      </c>
      <c r="C1971" s="371">
        <v>2023</v>
      </c>
      <c r="D1971" s="371" t="s">
        <v>2</v>
      </c>
      <c r="E1971" s="371" t="s">
        <v>244</v>
      </c>
    </row>
    <row r="1972" spans="1:5">
      <c r="A1972" s="371">
        <v>76</v>
      </c>
      <c r="B1972" s="371" t="s">
        <v>103</v>
      </c>
      <c r="C1972" s="371">
        <v>2023</v>
      </c>
      <c r="D1972" s="371" t="s">
        <v>2</v>
      </c>
      <c r="E1972" s="371" t="s">
        <v>244</v>
      </c>
    </row>
    <row r="1973" spans="1:5">
      <c r="A1973" s="371">
        <v>81</v>
      </c>
      <c r="B1973" s="371" t="s">
        <v>104</v>
      </c>
      <c r="C1973" s="371">
        <v>2023</v>
      </c>
      <c r="D1973" s="371" t="s">
        <v>2</v>
      </c>
      <c r="E1973" s="371" t="s">
        <v>244</v>
      </c>
    </row>
    <row r="1974" spans="1:5">
      <c r="A1974" s="371">
        <v>85</v>
      </c>
      <c r="B1974" s="371" t="s">
        <v>105</v>
      </c>
      <c r="C1974" s="371">
        <v>2023</v>
      </c>
      <c r="D1974" s="371" t="s">
        <v>2</v>
      </c>
      <c r="E1974" s="371" t="s">
        <v>244</v>
      </c>
    </row>
    <row r="1975" spans="1:5">
      <c r="A1975" s="371">
        <v>86</v>
      </c>
      <c r="B1975" s="371" t="s">
        <v>106</v>
      </c>
      <c r="C1975" s="371">
        <v>2023</v>
      </c>
      <c r="D1975" s="371" t="s">
        <v>2</v>
      </c>
      <c r="E1975" s="371" t="s">
        <v>244</v>
      </c>
    </row>
    <row r="1976" spans="1:5">
      <c r="A1976" s="371">
        <v>88</v>
      </c>
      <c r="B1976" s="371" t="s">
        <v>107</v>
      </c>
      <c r="C1976" s="371">
        <v>2023</v>
      </c>
      <c r="D1976" s="371" t="s">
        <v>2</v>
      </c>
      <c r="E1976" s="371" t="s">
        <v>244</v>
      </c>
    </row>
    <row r="1977" spans="1:5">
      <c r="A1977" s="371">
        <v>91</v>
      </c>
      <c r="B1977" s="371" t="s">
        <v>108</v>
      </c>
      <c r="C1977" s="371">
        <v>2023</v>
      </c>
      <c r="D1977" s="371" t="s">
        <v>2</v>
      </c>
      <c r="E1977" s="371" t="s">
        <v>243</v>
      </c>
    </row>
    <row r="1978" spans="1:5">
      <c r="A1978" s="371">
        <v>94</v>
      </c>
      <c r="B1978" s="371" t="s">
        <v>109</v>
      </c>
      <c r="C1978" s="371">
        <v>2023</v>
      </c>
      <c r="D1978" s="371" t="s">
        <v>2</v>
      </c>
      <c r="E1978" s="371" t="s">
        <v>244</v>
      </c>
    </row>
    <row r="1979" spans="1:5">
      <c r="A1979" s="371">
        <v>95</v>
      </c>
      <c r="B1979" s="371" t="s">
        <v>110</v>
      </c>
      <c r="C1979" s="371">
        <v>2023</v>
      </c>
      <c r="D1979" s="371" t="s">
        <v>2</v>
      </c>
      <c r="E1979" s="371" t="s">
        <v>243</v>
      </c>
    </row>
    <row r="1980" spans="1:5">
      <c r="A1980" s="371">
        <v>97</v>
      </c>
      <c r="B1980" s="371" t="s">
        <v>111</v>
      </c>
      <c r="C1980" s="371">
        <v>2023</v>
      </c>
      <c r="D1980" s="371" t="s">
        <v>2</v>
      </c>
      <c r="E1980" s="371" t="s">
        <v>244</v>
      </c>
    </row>
    <row r="1981" spans="1:5">
      <c r="A1981" s="371">
        <v>99</v>
      </c>
      <c r="B1981" s="371" t="s">
        <v>112</v>
      </c>
      <c r="C1981" s="371">
        <v>2023</v>
      </c>
      <c r="D1981" s="371" t="s">
        <v>2</v>
      </c>
      <c r="E1981" s="371" t="s">
        <v>244</v>
      </c>
    </row>
    <row r="1982" spans="1:5">
      <c r="A1982" s="371">
        <v>5</v>
      </c>
      <c r="B1982" s="371" t="s">
        <v>79</v>
      </c>
      <c r="C1982" s="371">
        <v>2024</v>
      </c>
      <c r="D1982" s="371" t="s">
        <v>6</v>
      </c>
      <c r="E1982" s="371" t="s">
        <v>243</v>
      </c>
    </row>
    <row r="1983" spans="1:5">
      <c r="A1983" s="371">
        <v>8</v>
      </c>
      <c r="B1983" s="371" t="s">
        <v>81</v>
      </c>
      <c r="C1983" s="371">
        <v>2024</v>
      </c>
      <c r="D1983" s="371" t="s">
        <v>6</v>
      </c>
      <c r="E1983" s="371" t="s">
        <v>244</v>
      </c>
    </row>
    <row r="1984" spans="1:5">
      <c r="A1984" s="371">
        <v>11</v>
      </c>
      <c r="B1984" s="371" t="s">
        <v>82</v>
      </c>
      <c r="C1984" s="371">
        <v>2024</v>
      </c>
      <c r="D1984" s="371" t="s">
        <v>6</v>
      </c>
      <c r="E1984" s="371" t="s">
        <v>244</v>
      </c>
    </row>
    <row r="1985" spans="1:5">
      <c r="A1985" s="371">
        <v>13</v>
      </c>
      <c r="B1985" s="371" t="s">
        <v>83</v>
      </c>
      <c r="C1985" s="371">
        <v>2024</v>
      </c>
      <c r="D1985" s="371" t="s">
        <v>6</v>
      </c>
      <c r="E1985" s="371" t="s">
        <v>243</v>
      </c>
    </row>
    <row r="1986" spans="1:5">
      <c r="A1986" s="371">
        <v>15</v>
      </c>
      <c r="B1986" s="371" t="s">
        <v>84</v>
      </c>
      <c r="C1986" s="371">
        <v>2024</v>
      </c>
      <c r="D1986" s="371" t="s">
        <v>6</v>
      </c>
      <c r="E1986" s="371" t="s">
        <v>243</v>
      </c>
    </row>
    <row r="1987" spans="1:5">
      <c r="A1987" s="371">
        <v>17</v>
      </c>
      <c r="B1987" s="371" t="s">
        <v>85</v>
      </c>
      <c r="C1987" s="371">
        <v>2024</v>
      </c>
      <c r="D1987" s="371" t="s">
        <v>6</v>
      </c>
      <c r="E1987" s="371" t="s">
        <v>244</v>
      </c>
    </row>
    <row r="1988" spans="1:5">
      <c r="A1988" s="371">
        <v>18</v>
      </c>
      <c r="B1988" s="371" t="s">
        <v>86</v>
      </c>
      <c r="C1988" s="371">
        <v>2024</v>
      </c>
      <c r="D1988" s="371" t="s">
        <v>6</v>
      </c>
      <c r="E1988" s="371" t="s">
        <v>243</v>
      </c>
    </row>
    <row r="1989" spans="1:5">
      <c r="A1989" s="371">
        <v>19</v>
      </c>
      <c r="B1989" s="371" t="s">
        <v>87</v>
      </c>
      <c r="C1989" s="371">
        <v>2024</v>
      </c>
      <c r="D1989" s="371" t="s">
        <v>6</v>
      </c>
      <c r="E1989" s="371" t="s">
        <v>243</v>
      </c>
    </row>
    <row r="1990" spans="1:5">
      <c r="A1990" s="371">
        <v>20</v>
      </c>
      <c r="B1990" s="371" t="s">
        <v>88</v>
      </c>
      <c r="C1990" s="371">
        <v>2024</v>
      </c>
      <c r="D1990" s="371" t="s">
        <v>6</v>
      </c>
      <c r="E1990" s="371" t="s">
        <v>243</v>
      </c>
    </row>
    <row r="1991" spans="1:5">
      <c r="A1991" s="371">
        <v>23</v>
      </c>
      <c r="B1991" s="371" t="s">
        <v>89</v>
      </c>
      <c r="C1991" s="371">
        <v>2024</v>
      </c>
      <c r="D1991" s="371" t="s">
        <v>6</v>
      </c>
      <c r="E1991" s="371" t="s">
        <v>243</v>
      </c>
    </row>
    <row r="1992" spans="1:5">
      <c r="A1992" s="371">
        <v>25</v>
      </c>
      <c r="B1992" s="371" t="s">
        <v>90</v>
      </c>
      <c r="C1992" s="371">
        <v>2024</v>
      </c>
      <c r="D1992" s="371" t="s">
        <v>6</v>
      </c>
      <c r="E1992" s="371" t="s">
        <v>243</v>
      </c>
    </row>
    <row r="1993" spans="1:5">
      <c r="A1993" s="371">
        <v>27</v>
      </c>
      <c r="B1993" s="371" t="s">
        <v>91</v>
      </c>
      <c r="C1993" s="371">
        <v>2024</v>
      </c>
      <c r="D1993" s="371" t="s">
        <v>6</v>
      </c>
      <c r="E1993" s="371" t="s">
        <v>244</v>
      </c>
    </row>
    <row r="1994" spans="1:5">
      <c r="A1994" s="371">
        <v>41</v>
      </c>
      <c r="B1994" s="371" t="s">
        <v>92</v>
      </c>
      <c r="C1994" s="371">
        <v>2024</v>
      </c>
      <c r="D1994" s="371" t="s">
        <v>6</v>
      </c>
      <c r="E1994" s="371" t="s">
        <v>244</v>
      </c>
    </row>
    <row r="1995" spans="1:5">
      <c r="A1995" s="371">
        <v>44</v>
      </c>
      <c r="B1995" s="371" t="s">
        <v>93</v>
      </c>
      <c r="C1995" s="371">
        <v>2024</v>
      </c>
      <c r="D1995" s="371" t="s">
        <v>6</v>
      </c>
      <c r="E1995" s="371" t="s">
        <v>244</v>
      </c>
    </row>
    <row r="1996" spans="1:5">
      <c r="A1996" s="371">
        <v>47</v>
      </c>
      <c r="B1996" s="371" t="s">
        <v>94</v>
      </c>
      <c r="C1996" s="371">
        <v>2024</v>
      </c>
      <c r="D1996" s="371" t="s">
        <v>6</v>
      </c>
      <c r="E1996" s="371" t="s">
        <v>243</v>
      </c>
    </row>
    <row r="1997" spans="1:5">
      <c r="A1997" s="371">
        <v>50</v>
      </c>
      <c r="B1997" s="371" t="s">
        <v>95</v>
      </c>
      <c r="C1997" s="371">
        <v>2024</v>
      </c>
      <c r="D1997" s="371" t="s">
        <v>6</v>
      </c>
      <c r="E1997" s="371" t="s">
        <v>244</v>
      </c>
    </row>
    <row r="1998" spans="1:5">
      <c r="A1998" s="371">
        <v>52</v>
      </c>
      <c r="B1998" s="371" t="s">
        <v>96</v>
      </c>
      <c r="C1998" s="371">
        <v>2024</v>
      </c>
      <c r="D1998" s="371" t="s">
        <v>6</v>
      </c>
      <c r="E1998" s="371" t="s">
        <v>243</v>
      </c>
    </row>
    <row r="1999" spans="1:5">
      <c r="A1999" s="371">
        <v>54</v>
      </c>
      <c r="B1999" s="371" t="s">
        <v>97</v>
      </c>
      <c r="C1999" s="371">
        <v>2024</v>
      </c>
      <c r="D1999" s="371" t="s">
        <v>6</v>
      </c>
      <c r="E1999" s="371" t="s">
        <v>243</v>
      </c>
    </row>
    <row r="2000" spans="1:5">
      <c r="A2000" s="371">
        <v>63</v>
      </c>
      <c r="B2000" s="371" t="s">
        <v>98</v>
      </c>
      <c r="C2000" s="371">
        <v>2024</v>
      </c>
      <c r="D2000" s="371" t="s">
        <v>6</v>
      </c>
      <c r="E2000" s="371" t="s">
        <v>244</v>
      </c>
    </row>
    <row r="2001" spans="1:5">
      <c r="A2001" s="371">
        <v>66</v>
      </c>
      <c r="B2001" s="371" t="s">
        <v>99</v>
      </c>
      <c r="C2001" s="371">
        <v>2024</v>
      </c>
      <c r="D2001" s="371" t="s">
        <v>6</v>
      </c>
      <c r="E2001" s="371" t="s">
        <v>244</v>
      </c>
    </row>
    <row r="2002" spans="1:5">
      <c r="A2002" s="371">
        <v>68</v>
      </c>
      <c r="B2002" s="371" t="s">
        <v>100</v>
      </c>
      <c r="C2002" s="371">
        <v>2024</v>
      </c>
      <c r="D2002" s="371" t="s">
        <v>6</v>
      </c>
      <c r="E2002" s="371" t="s">
        <v>244</v>
      </c>
    </row>
    <row r="2003" spans="1:5">
      <c r="A2003" s="371">
        <v>70</v>
      </c>
      <c r="B2003" s="371" t="s">
        <v>101</v>
      </c>
      <c r="C2003" s="371">
        <v>2024</v>
      </c>
      <c r="D2003" s="371" t="s">
        <v>6</v>
      </c>
      <c r="E2003" s="371" t="s">
        <v>243</v>
      </c>
    </row>
    <row r="2004" spans="1:5">
      <c r="A2004" s="371">
        <v>73</v>
      </c>
      <c r="B2004" s="371" t="s">
        <v>102</v>
      </c>
      <c r="C2004" s="371">
        <v>2024</v>
      </c>
      <c r="D2004" s="371" t="s">
        <v>6</v>
      </c>
      <c r="E2004" s="371" t="s">
        <v>244</v>
      </c>
    </row>
    <row r="2005" spans="1:5">
      <c r="A2005" s="371">
        <v>76</v>
      </c>
      <c r="B2005" s="371" t="s">
        <v>103</v>
      </c>
      <c r="C2005" s="371">
        <v>2024</v>
      </c>
      <c r="D2005" s="371" t="s">
        <v>6</v>
      </c>
      <c r="E2005" s="371" t="s">
        <v>244</v>
      </c>
    </row>
    <row r="2006" spans="1:5">
      <c r="A2006" s="371">
        <v>81</v>
      </c>
      <c r="B2006" s="371" t="s">
        <v>104</v>
      </c>
      <c r="C2006" s="371">
        <v>2024</v>
      </c>
      <c r="D2006" s="371" t="s">
        <v>6</v>
      </c>
      <c r="E2006" s="371" t="s">
        <v>244</v>
      </c>
    </row>
    <row r="2007" spans="1:5">
      <c r="A2007" s="371">
        <v>85</v>
      </c>
      <c r="B2007" s="371" t="s">
        <v>105</v>
      </c>
      <c r="C2007" s="371">
        <v>2024</v>
      </c>
      <c r="D2007" s="371" t="s">
        <v>6</v>
      </c>
      <c r="E2007" s="371" t="s">
        <v>244</v>
      </c>
    </row>
    <row r="2008" spans="1:5">
      <c r="A2008" s="371">
        <v>86</v>
      </c>
      <c r="B2008" s="371" t="s">
        <v>106</v>
      </c>
      <c r="C2008" s="371">
        <v>2024</v>
      </c>
      <c r="D2008" s="371" t="s">
        <v>6</v>
      </c>
      <c r="E2008" s="371" t="s">
        <v>243</v>
      </c>
    </row>
    <row r="2009" spans="1:5">
      <c r="A2009" s="371">
        <v>88</v>
      </c>
      <c r="B2009" s="371" t="s">
        <v>107</v>
      </c>
      <c r="C2009" s="371">
        <v>2024</v>
      </c>
      <c r="D2009" s="371" t="s">
        <v>6</v>
      </c>
      <c r="E2009" s="371" t="s">
        <v>243</v>
      </c>
    </row>
    <row r="2010" spans="1:5">
      <c r="A2010" s="371">
        <v>91</v>
      </c>
      <c r="B2010" s="371" t="s">
        <v>108</v>
      </c>
      <c r="C2010" s="371">
        <v>2024</v>
      </c>
      <c r="D2010" s="371" t="s">
        <v>6</v>
      </c>
      <c r="E2010" s="371" t="s">
        <v>243</v>
      </c>
    </row>
    <row r="2011" spans="1:5">
      <c r="A2011" s="371">
        <v>94</v>
      </c>
      <c r="B2011" s="371" t="s">
        <v>109</v>
      </c>
      <c r="C2011" s="371">
        <v>2024</v>
      </c>
      <c r="D2011" s="371" t="s">
        <v>6</v>
      </c>
      <c r="E2011" s="371" t="s">
        <v>243</v>
      </c>
    </row>
    <row r="2012" spans="1:5">
      <c r="A2012" s="371">
        <v>95</v>
      </c>
      <c r="B2012" s="371" t="s">
        <v>110</v>
      </c>
      <c r="C2012" s="371">
        <v>2024</v>
      </c>
      <c r="D2012" s="371" t="s">
        <v>6</v>
      </c>
      <c r="E2012" s="371" t="s">
        <v>243</v>
      </c>
    </row>
    <row r="2013" spans="1:5">
      <c r="A2013" s="371">
        <v>97</v>
      </c>
      <c r="B2013" s="371" t="s">
        <v>111</v>
      </c>
      <c r="C2013" s="371">
        <v>2024</v>
      </c>
      <c r="D2013" s="371" t="s">
        <v>6</v>
      </c>
      <c r="E2013" s="371" t="s">
        <v>243</v>
      </c>
    </row>
    <row r="2014" spans="1:5">
      <c r="A2014" s="371">
        <v>99</v>
      </c>
      <c r="B2014" s="371" t="s">
        <v>112</v>
      </c>
      <c r="C2014" s="371">
        <v>2024</v>
      </c>
      <c r="D2014" s="371" t="s">
        <v>6</v>
      </c>
      <c r="E2014" s="371" t="s">
        <v>243</v>
      </c>
    </row>
    <row r="2015" spans="1:5">
      <c r="A2015" s="371">
        <v>5</v>
      </c>
      <c r="B2015" s="371" t="s">
        <v>79</v>
      </c>
      <c r="C2015" s="371">
        <v>2023</v>
      </c>
      <c r="D2015" s="371" t="s">
        <v>6</v>
      </c>
      <c r="E2015" s="371" t="s">
        <v>244</v>
      </c>
    </row>
    <row r="2016" spans="1:5">
      <c r="A2016" s="371">
        <v>8</v>
      </c>
      <c r="B2016" s="371" t="s">
        <v>81</v>
      </c>
      <c r="C2016" s="371">
        <v>2023</v>
      </c>
      <c r="D2016" s="371" t="s">
        <v>6</v>
      </c>
      <c r="E2016" s="371" t="s">
        <v>244</v>
      </c>
    </row>
    <row r="2017" spans="1:5">
      <c r="A2017" s="371">
        <v>11</v>
      </c>
      <c r="B2017" s="371" t="s">
        <v>82</v>
      </c>
      <c r="C2017" s="371">
        <v>2023</v>
      </c>
      <c r="D2017" s="371" t="s">
        <v>6</v>
      </c>
      <c r="E2017" s="371" t="s">
        <v>244</v>
      </c>
    </row>
    <row r="2018" spans="1:5">
      <c r="A2018" s="371">
        <v>13</v>
      </c>
      <c r="B2018" s="371" t="s">
        <v>83</v>
      </c>
      <c r="C2018" s="371">
        <v>2023</v>
      </c>
      <c r="D2018" s="371" t="s">
        <v>6</v>
      </c>
      <c r="E2018" s="371" t="s">
        <v>244</v>
      </c>
    </row>
    <row r="2019" spans="1:5">
      <c r="A2019" s="371">
        <v>15</v>
      </c>
      <c r="B2019" s="371" t="s">
        <v>84</v>
      </c>
      <c r="C2019" s="371">
        <v>2023</v>
      </c>
      <c r="D2019" s="371" t="s">
        <v>6</v>
      </c>
      <c r="E2019" s="371" t="s">
        <v>243</v>
      </c>
    </row>
    <row r="2020" spans="1:5">
      <c r="A2020" s="371">
        <v>17</v>
      </c>
      <c r="B2020" s="371" t="s">
        <v>85</v>
      </c>
      <c r="C2020" s="371">
        <v>2023</v>
      </c>
      <c r="D2020" s="371" t="s">
        <v>6</v>
      </c>
      <c r="E2020" s="371" t="s">
        <v>243</v>
      </c>
    </row>
    <row r="2021" spans="1:5">
      <c r="A2021" s="371">
        <v>18</v>
      </c>
      <c r="B2021" s="371" t="s">
        <v>86</v>
      </c>
      <c r="C2021" s="371">
        <v>2023</v>
      </c>
      <c r="D2021" s="371" t="s">
        <v>6</v>
      </c>
      <c r="E2021" s="371" t="s">
        <v>243</v>
      </c>
    </row>
    <row r="2022" spans="1:5">
      <c r="A2022" s="371">
        <v>19</v>
      </c>
      <c r="B2022" s="371" t="s">
        <v>87</v>
      </c>
      <c r="C2022" s="371">
        <v>2023</v>
      </c>
      <c r="D2022" s="371" t="s">
        <v>6</v>
      </c>
      <c r="E2022" s="371" t="s">
        <v>244</v>
      </c>
    </row>
    <row r="2023" spans="1:5">
      <c r="A2023" s="371">
        <v>20</v>
      </c>
      <c r="B2023" s="371" t="s">
        <v>88</v>
      </c>
      <c r="C2023" s="371">
        <v>2023</v>
      </c>
      <c r="D2023" s="371" t="s">
        <v>6</v>
      </c>
      <c r="E2023" s="371" t="s">
        <v>244</v>
      </c>
    </row>
    <row r="2024" spans="1:5">
      <c r="A2024" s="371">
        <v>23</v>
      </c>
      <c r="B2024" s="371" t="s">
        <v>89</v>
      </c>
      <c r="C2024" s="371">
        <v>2023</v>
      </c>
      <c r="D2024" s="371" t="s">
        <v>6</v>
      </c>
      <c r="E2024" s="371" t="s">
        <v>243</v>
      </c>
    </row>
    <row r="2025" spans="1:5">
      <c r="A2025" s="371">
        <v>25</v>
      </c>
      <c r="B2025" s="371" t="s">
        <v>90</v>
      </c>
      <c r="C2025" s="371">
        <v>2023</v>
      </c>
      <c r="D2025" s="371" t="s">
        <v>6</v>
      </c>
      <c r="E2025" s="371" t="s">
        <v>243</v>
      </c>
    </row>
    <row r="2026" spans="1:5">
      <c r="A2026" s="371">
        <v>27</v>
      </c>
      <c r="B2026" s="371" t="s">
        <v>91</v>
      </c>
      <c r="C2026" s="371">
        <v>2023</v>
      </c>
      <c r="D2026" s="371" t="s">
        <v>6</v>
      </c>
      <c r="E2026" s="371" t="s">
        <v>243</v>
      </c>
    </row>
    <row r="2027" spans="1:5">
      <c r="A2027" s="371">
        <v>41</v>
      </c>
      <c r="B2027" s="371" t="s">
        <v>92</v>
      </c>
      <c r="C2027" s="371">
        <v>2023</v>
      </c>
      <c r="D2027" s="371" t="s">
        <v>6</v>
      </c>
      <c r="E2027" s="371" t="s">
        <v>244</v>
      </c>
    </row>
    <row r="2028" spans="1:5">
      <c r="A2028" s="371">
        <v>44</v>
      </c>
      <c r="B2028" s="371" t="s">
        <v>93</v>
      </c>
      <c r="C2028" s="371">
        <v>2023</v>
      </c>
      <c r="D2028" s="371" t="s">
        <v>6</v>
      </c>
      <c r="E2028" s="371" t="s">
        <v>244</v>
      </c>
    </row>
    <row r="2029" spans="1:5">
      <c r="A2029" s="371">
        <v>47</v>
      </c>
      <c r="B2029" s="371" t="s">
        <v>94</v>
      </c>
      <c r="C2029" s="371">
        <v>2023</v>
      </c>
      <c r="D2029" s="371" t="s">
        <v>6</v>
      </c>
      <c r="E2029" s="371" t="s">
        <v>244</v>
      </c>
    </row>
    <row r="2030" spans="1:5">
      <c r="A2030" s="371">
        <v>50</v>
      </c>
      <c r="B2030" s="371" t="s">
        <v>95</v>
      </c>
      <c r="C2030" s="371">
        <v>2023</v>
      </c>
      <c r="D2030" s="371" t="s">
        <v>6</v>
      </c>
      <c r="E2030" s="371" t="s">
        <v>243</v>
      </c>
    </row>
    <row r="2031" spans="1:5">
      <c r="A2031" s="371">
        <v>52</v>
      </c>
      <c r="B2031" s="371" t="s">
        <v>96</v>
      </c>
      <c r="C2031" s="371">
        <v>2023</v>
      </c>
      <c r="D2031" s="371" t="s">
        <v>6</v>
      </c>
      <c r="E2031" s="371" t="s">
        <v>243</v>
      </c>
    </row>
    <row r="2032" spans="1:5">
      <c r="A2032" s="371">
        <v>54</v>
      </c>
      <c r="B2032" s="371" t="s">
        <v>97</v>
      </c>
      <c r="C2032" s="371">
        <v>2023</v>
      </c>
      <c r="D2032" s="371" t="s">
        <v>6</v>
      </c>
      <c r="E2032" s="371" t="s">
        <v>244</v>
      </c>
    </row>
    <row r="2033" spans="1:5">
      <c r="A2033" s="371">
        <v>63</v>
      </c>
      <c r="B2033" s="371" t="s">
        <v>98</v>
      </c>
      <c r="C2033" s="371">
        <v>2023</v>
      </c>
      <c r="D2033" s="371" t="s">
        <v>6</v>
      </c>
      <c r="E2033" s="371" t="s">
        <v>244</v>
      </c>
    </row>
    <row r="2034" spans="1:5">
      <c r="A2034" s="371">
        <v>66</v>
      </c>
      <c r="B2034" s="371" t="s">
        <v>99</v>
      </c>
      <c r="C2034" s="371">
        <v>2023</v>
      </c>
      <c r="D2034" s="371" t="s">
        <v>6</v>
      </c>
      <c r="E2034" s="371" t="s">
        <v>243</v>
      </c>
    </row>
    <row r="2035" spans="1:5">
      <c r="A2035" s="371">
        <v>68</v>
      </c>
      <c r="B2035" s="371" t="s">
        <v>100</v>
      </c>
      <c r="C2035" s="371">
        <v>2023</v>
      </c>
      <c r="D2035" s="371" t="s">
        <v>6</v>
      </c>
      <c r="E2035" s="371" t="s">
        <v>243</v>
      </c>
    </row>
    <row r="2036" spans="1:5">
      <c r="A2036" s="371">
        <v>70</v>
      </c>
      <c r="B2036" s="371" t="s">
        <v>101</v>
      </c>
      <c r="C2036" s="371">
        <v>2023</v>
      </c>
      <c r="D2036" s="371" t="s">
        <v>6</v>
      </c>
      <c r="E2036" s="371" t="s">
        <v>244</v>
      </c>
    </row>
    <row r="2037" spans="1:5">
      <c r="A2037" s="371">
        <v>73</v>
      </c>
      <c r="B2037" s="371" t="s">
        <v>102</v>
      </c>
      <c r="C2037" s="371">
        <v>2023</v>
      </c>
      <c r="D2037" s="371" t="s">
        <v>6</v>
      </c>
      <c r="E2037" s="371" t="s">
        <v>243</v>
      </c>
    </row>
    <row r="2038" spans="1:5">
      <c r="A2038" s="371">
        <v>76</v>
      </c>
      <c r="B2038" s="371" t="s">
        <v>103</v>
      </c>
      <c r="C2038" s="371">
        <v>2023</v>
      </c>
      <c r="D2038" s="371" t="s">
        <v>6</v>
      </c>
      <c r="E2038" s="371" t="s">
        <v>244</v>
      </c>
    </row>
    <row r="2039" spans="1:5">
      <c r="A2039" s="371">
        <v>81</v>
      </c>
      <c r="B2039" s="371" t="s">
        <v>104</v>
      </c>
      <c r="C2039" s="371">
        <v>2023</v>
      </c>
      <c r="D2039" s="371" t="s">
        <v>6</v>
      </c>
      <c r="E2039" s="371" t="s">
        <v>243</v>
      </c>
    </row>
    <row r="2040" spans="1:5">
      <c r="A2040" s="371">
        <v>85</v>
      </c>
      <c r="B2040" s="371" t="s">
        <v>105</v>
      </c>
      <c r="C2040" s="371">
        <v>2023</v>
      </c>
      <c r="D2040" s="371" t="s">
        <v>6</v>
      </c>
      <c r="E2040" s="371" t="s">
        <v>244</v>
      </c>
    </row>
    <row r="2041" spans="1:5">
      <c r="A2041" s="371">
        <v>86</v>
      </c>
      <c r="B2041" s="371" t="s">
        <v>106</v>
      </c>
      <c r="C2041" s="371">
        <v>2023</v>
      </c>
      <c r="D2041" s="371" t="s">
        <v>6</v>
      </c>
      <c r="E2041" s="371" t="s">
        <v>244</v>
      </c>
    </row>
    <row r="2042" spans="1:5">
      <c r="A2042" s="371">
        <v>88</v>
      </c>
      <c r="B2042" s="371" t="s">
        <v>107</v>
      </c>
      <c r="C2042" s="371">
        <v>2023</v>
      </c>
      <c r="D2042" s="371" t="s">
        <v>6</v>
      </c>
      <c r="E2042" s="371" t="s">
        <v>243</v>
      </c>
    </row>
    <row r="2043" spans="1:5">
      <c r="A2043" s="371">
        <v>91</v>
      </c>
      <c r="B2043" s="371" t="s">
        <v>108</v>
      </c>
      <c r="C2043" s="371">
        <v>2023</v>
      </c>
      <c r="D2043" s="371" t="s">
        <v>6</v>
      </c>
      <c r="E2043" s="371" t="s">
        <v>244</v>
      </c>
    </row>
    <row r="2044" spans="1:5">
      <c r="A2044" s="371">
        <v>94</v>
      </c>
      <c r="B2044" s="371" t="s">
        <v>109</v>
      </c>
      <c r="C2044" s="371">
        <v>2023</v>
      </c>
      <c r="D2044" s="371" t="s">
        <v>6</v>
      </c>
      <c r="E2044" s="371" t="s">
        <v>244</v>
      </c>
    </row>
    <row r="2045" spans="1:5">
      <c r="A2045" s="371">
        <v>95</v>
      </c>
      <c r="B2045" s="371" t="s">
        <v>110</v>
      </c>
      <c r="C2045" s="371">
        <v>2023</v>
      </c>
      <c r="D2045" s="371" t="s">
        <v>6</v>
      </c>
      <c r="E2045" s="371" t="s">
        <v>244</v>
      </c>
    </row>
    <row r="2046" spans="1:5">
      <c r="A2046" s="371">
        <v>97</v>
      </c>
      <c r="B2046" s="371" t="s">
        <v>111</v>
      </c>
      <c r="C2046" s="371">
        <v>2023</v>
      </c>
      <c r="D2046" s="371" t="s">
        <v>6</v>
      </c>
      <c r="E2046" s="371" t="s">
        <v>244</v>
      </c>
    </row>
    <row r="2047" spans="1:5">
      <c r="A2047" s="371">
        <v>99</v>
      </c>
      <c r="B2047" s="371" t="s">
        <v>112</v>
      </c>
      <c r="C2047" s="371">
        <v>2023</v>
      </c>
      <c r="D2047" s="371" t="s">
        <v>6</v>
      </c>
      <c r="E2047" s="371" t="s">
        <v>244</v>
      </c>
    </row>
    <row r="2048" spans="1:5">
      <c r="A2048" s="371">
        <v>5</v>
      </c>
      <c r="B2048" s="371" t="s">
        <v>79</v>
      </c>
      <c r="C2048" s="371">
        <v>2024</v>
      </c>
      <c r="D2048" s="371" t="s">
        <v>7</v>
      </c>
      <c r="E2048" s="371" t="s">
        <v>244</v>
      </c>
    </row>
    <row r="2049" spans="1:5">
      <c r="A2049" s="371">
        <v>8</v>
      </c>
      <c r="B2049" s="371" t="s">
        <v>81</v>
      </c>
      <c r="C2049" s="371">
        <v>2024</v>
      </c>
      <c r="D2049" s="371" t="s">
        <v>7</v>
      </c>
      <c r="E2049" s="371" t="s">
        <v>244</v>
      </c>
    </row>
    <row r="2050" spans="1:5">
      <c r="A2050" s="371">
        <v>11</v>
      </c>
      <c r="B2050" s="371" t="s">
        <v>82</v>
      </c>
      <c r="C2050" s="371">
        <v>2024</v>
      </c>
      <c r="D2050" s="371" t="s">
        <v>7</v>
      </c>
      <c r="E2050" s="371" t="s">
        <v>244</v>
      </c>
    </row>
    <row r="2051" spans="1:5">
      <c r="A2051" s="371">
        <v>13</v>
      </c>
      <c r="B2051" s="371" t="s">
        <v>83</v>
      </c>
      <c r="C2051" s="371">
        <v>2024</v>
      </c>
      <c r="D2051" s="371" t="s">
        <v>7</v>
      </c>
      <c r="E2051" s="371" t="s">
        <v>244</v>
      </c>
    </row>
    <row r="2052" spans="1:5">
      <c r="A2052" s="371">
        <v>15</v>
      </c>
      <c r="B2052" s="371" t="s">
        <v>84</v>
      </c>
      <c r="C2052" s="371">
        <v>2024</v>
      </c>
      <c r="D2052" s="371" t="s">
        <v>7</v>
      </c>
      <c r="E2052" s="371" t="s">
        <v>243</v>
      </c>
    </row>
    <row r="2053" spans="1:5">
      <c r="A2053" s="371">
        <v>17</v>
      </c>
      <c r="B2053" s="371" t="s">
        <v>85</v>
      </c>
      <c r="C2053" s="371">
        <v>2024</v>
      </c>
      <c r="D2053" s="371" t="s">
        <v>7</v>
      </c>
      <c r="E2053" s="371" t="s">
        <v>243</v>
      </c>
    </row>
    <row r="2054" spans="1:5">
      <c r="A2054" s="371">
        <v>18</v>
      </c>
      <c r="B2054" s="371" t="s">
        <v>86</v>
      </c>
      <c r="C2054" s="371">
        <v>2024</v>
      </c>
      <c r="D2054" s="371" t="s">
        <v>7</v>
      </c>
      <c r="E2054" s="371" t="s">
        <v>243</v>
      </c>
    </row>
    <row r="2055" spans="1:5">
      <c r="A2055" s="371">
        <v>19</v>
      </c>
      <c r="B2055" s="371" t="s">
        <v>87</v>
      </c>
      <c r="C2055" s="371">
        <v>2024</v>
      </c>
      <c r="D2055" s="371" t="s">
        <v>7</v>
      </c>
      <c r="E2055" s="371" t="s">
        <v>244</v>
      </c>
    </row>
    <row r="2056" spans="1:5">
      <c r="A2056" s="371">
        <v>20</v>
      </c>
      <c r="B2056" s="371" t="s">
        <v>88</v>
      </c>
      <c r="C2056" s="371">
        <v>2024</v>
      </c>
      <c r="D2056" s="371" t="s">
        <v>7</v>
      </c>
      <c r="E2056" s="371" t="s">
        <v>244</v>
      </c>
    </row>
    <row r="2057" spans="1:5">
      <c r="A2057" s="371">
        <v>23</v>
      </c>
      <c r="B2057" s="371" t="s">
        <v>89</v>
      </c>
      <c r="C2057" s="371">
        <v>2024</v>
      </c>
      <c r="D2057" s="371" t="s">
        <v>7</v>
      </c>
      <c r="E2057" s="371" t="s">
        <v>244</v>
      </c>
    </row>
    <row r="2058" spans="1:5">
      <c r="A2058" s="371">
        <v>25</v>
      </c>
      <c r="B2058" s="371" t="s">
        <v>90</v>
      </c>
      <c r="C2058" s="371">
        <v>2024</v>
      </c>
      <c r="D2058" s="371" t="s">
        <v>7</v>
      </c>
      <c r="E2058" s="371" t="s">
        <v>243</v>
      </c>
    </row>
    <row r="2059" spans="1:5">
      <c r="A2059" s="371">
        <v>27</v>
      </c>
      <c r="B2059" s="371" t="s">
        <v>91</v>
      </c>
      <c r="C2059" s="371">
        <v>2024</v>
      </c>
      <c r="D2059" s="371" t="s">
        <v>7</v>
      </c>
      <c r="E2059" s="371" t="s">
        <v>243</v>
      </c>
    </row>
    <row r="2060" spans="1:5">
      <c r="A2060" s="371">
        <v>41</v>
      </c>
      <c r="B2060" s="371" t="s">
        <v>92</v>
      </c>
      <c r="C2060" s="371">
        <v>2024</v>
      </c>
      <c r="D2060" s="371" t="s">
        <v>7</v>
      </c>
      <c r="E2060" s="371" t="s">
        <v>244</v>
      </c>
    </row>
    <row r="2061" spans="1:5">
      <c r="A2061" s="371">
        <v>44</v>
      </c>
      <c r="B2061" s="371" t="s">
        <v>93</v>
      </c>
      <c r="C2061" s="371">
        <v>2024</v>
      </c>
      <c r="D2061" s="371" t="s">
        <v>7</v>
      </c>
      <c r="E2061" s="371" t="s">
        <v>244</v>
      </c>
    </row>
    <row r="2062" spans="1:5">
      <c r="A2062" s="371">
        <v>47</v>
      </c>
      <c r="B2062" s="371" t="s">
        <v>94</v>
      </c>
      <c r="C2062" s="371">
        <v>2024</v>
      </c>
      <c r="D2062" s="371" t="s">
        <v>7</v>
      </c>
      <c r="E2062" s="371" t="s">
        <v>244</v>
      </c>
    </row>
    <row r="2063" spans="1:5">
      <c r="A2063" s="371">
        <v>50</v>
      </c>
      <c r="B2063" s="371" t="s">
        <v>95</v>
      </c>
      <c r="C2063" s="371">
        <v>2024</v>
      </c>
      <c r="D2063" s="371" t="s">
        <v>7</v>
      </c>
      <c r="E2063" s="371" t="s">
        <v>243</v>
      </c>
    </row>
    <row r="2064" spans="1:5">
      <c r="A2064" s="371">
        <v>52</v>
      </c>
      <c r="B2064" s="371" t="s">
        <v>96</v>
      </c>
      <c r="C2064" s="371">
        <v>2024</v>
      </c>
      <c r="D2064" s="371" t="s">
        <v>7</v>
      </c>
      <c r="E2064" s="371" t="s">
        <v>243</v>
      </c>
    </row>
    <row r="2065" spans="1:5">
      <c r="A2065" s="371">
        <v>54</v>
      </c>
      <c r="B2065" s="371" t="s">
        <v>97</v>
      </c>
      <c r="C2065" s="371">
        <v>2024</v>
      </c>
      <c r="D2065" s="371" t="s">
        <v>7</v>
      </c>
      <c r="E2065" s="371" t="s">
        <v>244</v>
      </c>
    </row>
    <row r="2066" spans="1:5">
      <c r="A2066" s="371">
        <v>63</v>
      </c>
      <c r="B2066" s="371" t="s">
        <v>98</v>
      </c>
      <c r="C2066" s="371">
        <v>2024</v>
      </c>
      <c r="D2066" s="371" t="s">
        <v>7</v>
      </c>
      <c r="E2066" s="371" t="s">
        <v>244</v>
      </c>
    </row>
    <row r="2067" spans="1:5">
      <c r="A2067" s="371">
        <v>66</v>
      </c>
      <c r="B2067" s="371" t="s">
        <v>99</v>
      </c>
      <c r="C2067" s="371">
        <v>2024</v>
      </c>
      <c r="D2067" s="371" t="s">
        <v>7</v>
      </c>
      <c r="E2067" s="371" t="s">
        <v>244</v>
      </c>
    </row>
    <row r="2068" spans="1:5">
      <c r="A2068" s="371">
        <v>68</v>
      </c>
      <c r="B2068" s="371" t="s">
        <v>100</v>
      </c>
      <c r="C2068" s="371">
        <v>2024</v>
      </c>
      <c r="D2068" s="371" t="s">
        <v>7</v>
      </c>
      <c r="E2068" s="371" t="s">
        <v>244</v>
      </c>
    </row>
    <row r="2069" spans="1:5">
      <c r="A2069" s="371">
        <v>70</v>
      </c>
      <c r="B2069" s="371" t="s">
        <v>101</v>
      </c>
      <c r="C2069" s="371">
        <v>2024</v>
      </c>
      <c r="D2069" s="371" t="s">
        <v>7</v>
      </c>
      <c r="E2069" s="371" t="s">
        <v>243</v>
      </c>
    </row>
    <row r="2070" spans="1:5">
      <c r="A2070" s="371">
        <v>73</v>
      </c>
      <c r="B2070" s="371" t="s">
        <v>102</v>
      </c>
      <c r="C2070" s="371">
        <v>2024</v>
      </c>
      <c r="D2070" s="371" t="s">
        <v>7</v>
      </c>
      <c r="E2070" s="371" t="s">
        <v>244</v>
      </c>
    </row>
    <row r="2071" spans="1:5">
      <c r="A2071" s="371">
        <v>76</v>
      </c>
      <c r="B2071" s="371" t="s">
        <v>103</v>
      </c>
      <c r="C2071" s="371">
        <v>2024</v>
      </c>
      <c r="D2071" s="371" t="s">
        <v>7</v>
      </c>
      <c r="E2071" s="371" t="s">
        <v>244</v>
      </c>
    </row>
    <row r="2072" spans="1:5">
      <c r="A2072" s="371">
        <v>81</v>
      </c>
      <c r="B2072" s="371" t="s">
        <v>104</v>
      </c>
      <c r="C2072" s="371">
        <v>2024</v>
      </c>
      <c r="D2072" s="371" t="s">
        <v>7</v>
      </c>
      <c r="E2072" s="371" t="s">
        <v>243</v>
      </c>
    </row>
    <row r="2073" spans="1:5">
      <c r="A2073" s="371">
        <v>85</v>
      </c>
      <c r="B2073" s="371" t="s">
        <v>105</v>
      </c>
      <c r="C2073" s="371">
        <v>2024</v>
      </c>
      <c r="D2073" s="371" t="s">
        <v>7</v>
      </c>
      <c r="E2073" s="371" t="s">
        <v>244</v>
      </c>
    </row>
    <row r="2074" spans="1:5">
      <c r="A2074" s="371">
        <v>86</v>
      </c>
      <c r="B2074" s="371" t="s">
        <v>106</v>
      </c>
      <c r="C2074" s="371">
        <v>2024</v>
      </c>
      <c r="D2074" s="371" t="s">
        <v>7</v>
      </c>
      <c r="E2074" s="371" t="s">
        <v>243</v>
      </c>
    </row>
    <row r="2075" spans="1:5">
      <c r="A2075" s="371">
        <v>88</v>
      </c>
      <c r="B2075" s="371" t="s">
        <v>107</v>
      </c>
      <c r="C2075" s="371">
        <v>2024</v>
      </c>
      <c r="D2075" s="371" t="s">
        <v>7</v>
      </c>
      <c r="E2075" s="371" t="s">
        <v>244</v>
      </c>
    </row>
    <row r="2076" spans="1:5">
      <c r="A2076" s="371">
        <v>91</v>
      </c>
      <c r="B2076" s="371" t="s">
        <v>108</v>
      </c>
      <c r="C2076" s="371">
        <v>2024</v>
      </c>
      <c r="D2076" s="371" t="s">
        <v>7</v>
      </c>
      <c r="E2076" s="371" t="s">
        <v>243</v>
      </c>
    </row>
    <row r="2077" spans="1:5">
      <c r="A2077" s="371">
        <v>94</v>
      </c>
      <c r="B2077" s="371" t="s">
        <v>109</v>
      </c>
      <c r="C2077" s="371">
        <v>2024</v>
      </c>
      <c r="D2077" s="371" t="s">
        <v>7</v>
      </c>
      <c r="E2077" s="371" t="s">
        <v>244</v>
      </c>
    </row>
    <row r="2078" spans="1:5">
      <c r="A2078" s="371">
        <v>95</v>
      </c>
      <c r="B2078" s="371" t="s">
        <v>110</v>
      </c>
      <c r="C2078" s="371">
        <v>2024</v>
      </c>
      <c r="D2078" s="371" t="s">
        <v>7</v>
      </c>
      <c r="E2078" s="371" t="s">
        <v>243</v>
      </c>
    </row>
    <row r="2079" spans="1:5">
      <c r="A2079" s="371">
        <v>97</v>
      </c>
      <c r="B2079" s="371" t="s">
        <v>111</v>
      </c>
      <c r="C2079" s="371">
        <v>2024</v>
      </c>
      <c r="D2079" s="371" t="s">
        <v>7</v>
      </c>
      <c r="E2079" s="371" t="s">
        <v>244</v>
      </c>
    </row>
    <row r="2080" spans="1:5">
      <c r="A2080" s="371">
        <v>99</v>
      </c>
      <c r="B2080" s="371" t="s">
        <v>112</v>
      </c>
      <c r="C2080" s="371">
        <v>2024</v>
      </c>
      <c r="D2080" s="371" t="s">
        <v>7</v>
      </c>
      <c r="E2080" s="371" t="s">
        <v>244</v>
      </c>
    </row>
    <row r="2081" spans="1:5">
      <c r="A2081" s="371">
        <v>5</v>
      </c>
      <c r="B2081" s="371" t="s">
        <v>79</v>
      </c>
      <c r="C2081" s="371">
        <v>2023</v>
      </c>
      <c r="D2081" s="371" t="s">
        <v>7</v>
      </c>
      <c r="E2081" s="371" t="s">
        <v>244</v>
      </c>
    </row>
    <row r="2082" spans="1:5">
      <c r="A2082" s="371">
        <v>8</v>
      </c>
      <c r="B2082" s="371" t="s">
        <v>81</v>
      </c>
      <c r="C2082" s="371">
        <v>2023</v>
      </c>
      <c r="D2082" s="371" t="s">
        <v>7</v>
      </c>
      <c r="E2082" s="371" t="s">
        <v>244</v>
      </c>
    </row>
    <row r="2083" spans="1:5">
      <c r="A2083" s="371">
        <v>11</v>
      </c>
      <c r="B2083" s="371" t="s">
        <v>82</v>
      </c>
      <c r="C2083" s="371">
        <v>2023</v>
      </c>
      <c r="D2083" s="371" t="s">
        <v>7</v>
      </c>
      <c r="E2083" s="371" t="s">
        <v>244</v>
      </c>
    </row>
    <row r="2084" spans="1:5">
      <c r="A2084" s="371">
        <v>13</v>
      </c>
      <c r="B2084" s="371" t="s">
        <v>83</v>
      </c>
      <c r="C2084" s="371">
        <v>2023</v>
      </c>
      <c r="D2084" s="371" t="s">
        <v>7</v>
      </c>
      <c r="E2084" s="371" t="s">
        <v>244</v>
      </c>
    </row>
    <row r="2085" spans="1:5">
      <c r="A2085" s="371">
        <v>15</v>
      </c>
      <c r="B2085" s="371" t="s">
        <v>84</v>
      </c>
      <c r="C2085" s="371">
        <v>2023</v>
      </c>
      <c r="D2085" s="371" t="s">
        <v>7</v>
      </c>
      <c r="E2085" s="371" t="s">
        <v>244</v>
      </c>
    </row>
    <row r="2086" spans="1:5">
      <c r="A2086" s="371">
        <v>17</v>
      </c>
      <c r="B2086" s="371" t="s">
        <v>85</v>
      </c>
      <c r="C2086" s="371">
        <v>2023</v>
      </c>
      <c r="D2086" s="371" t="s">
        <v>7</v>
      </c>
      <c r="E2086" s="371" t="s">
        <v>243</v>
      </c>
    </row>
    <row r="2087" spans="1:5">
      <c r="A2087" s="371">
        <v>18</v>
      </c>
      <c r="B2087" s="371" t="s">
        <v>86</v>
      </c>
      <c r="C2087" s="371">
        <v>2023</v>
      </c>
      <c r="D2087" s="371" t="s">
        <v>7</v>
      </c>
      <c r="E2087" s="371" t="s">
        <v>244</v>
      </c>
    </row>
    <row r="2088" spans="1:5">
      <c r="A2088" s="371">
        <v>19</v>
      </c>
      <c r="B2088" s="371" t="s">
        <v>87</v>
      </c>
      <c r="C2088" s="371">
        <v>2023</v>
      </c>
      <c r="D2088" s="371" t="s">
        <v>7</v>
      </c>
      <c r="E2088" s="371" t="s">
        <v>243</v>
      </c>
    </row>
    <row r="2089" spans="1:5">
      <c r="A2089" s="371">
        <v>20</v>
      </c>
      <c r="B2089" s="371" t="s">
        <v>88</v>
      </c>
      <c r="C2089" s="371">
        <v>2023</v>
      </c>
      <c r="D2089" s="371" t="s">
        <v>7</v>
      </c>
      <c r="E2089" s="371" t="s">
        <v>244</v>
      </c>
    </row>
    <row r="2090" spans="1:5">
      <c r="A2090" s="371">
        <v>23</v>
      </c>
      <c r="B2090" s="371" t="s">
        <v>89</v>
      </c>
      <c r="C2090" s="371">
        <v>2023</v>
      </c>
      <c r="D2090" s="371" t="s">
        <v>7</v>
      </c>
      <c r="E2090" s="371" t="s">
        <v>244</v>
      </c>
    </row>
    <row r="2091" spans="1:5">
      <c r="A2091" s="371">
        <v>25</v>
      </c>
      <c r="B2091" s="371" t="s">
        <v>90</v>
      </c>
      <c r="C2091" s="371">
        <v>2023</v>
      </c>
      <c r="D2091" s="371" t="s">
        <v>7</v>
      </c>
      <c r="E2091" s="371" t="s">
        <v>243</v>
      </c>
    </row>
    <row r="2092" spans="1:5">
      <c r="A2092" s="371">
        <v>27</v>
      </c>
      <c r="B2092" s="371" t="s">
        <v>91</v>
      </c>
      <c r="C2092" s="371">
        <v>2023</v>
      </c>
      <c r="D2092" s="371" t="s">
        <v>7</v>
      </c>
      <c r="E2092" s="371" t="s">
        <v>243</v>
      </c>
    </row>
    <row r="2093" spans="1:5">
      <c r="A2093" s="371">
        <v>41</v>
      </c>
      <c r="B2093" s="371" t="s">
        <v>92</v>
      </c>
      <c r="C2093" s="371">
        <v>2023</v>
      </c>
      <c r="D2093" s="371" t="s">
        <v>7</v>
      </c>
      <c r="E2093" s="371" t="s">
        <v>244</v>
      </c>
    </row>
    <row r="2094" spans="1:5">
      <c r="A2094" s="371">
        <v>44</v>
      </c>
      <c r="B2094" s="371" t="s">
        <v>93</v>
      </c>
      <c r="C2094" s="371">
        <v>2023</v>
      </c>
      <c r="D2094" s="371" t="s">
        <v>7</v>
      </c>
      <c r="E2094" s="371" t="s">
        <v>244</v>
      </c>
    </row>
    <row r="2095" spans="1:5">
      <c r="A2095" s="371">
        <v>47</v>
      </c>
      <c r="B2095" s="371" t="s">
        <v>94</v>
      </c>
      <c r="C2095" s="371">
        <v>2023</v>
      </c>
      <c r="D2095" s="371" t="s">
        <v>7</v>
      </c>
      <c r="E2095" s="371" t="s">
        <v>244</v>
      </c>
    </row>
    <row r="2096" spans="1:5">
      <c r="A2096" s="371">
        <v>50</v>
      </c>
      <c r="B2096" s="371" t="s">
        <v>95</v>
      </c>
      <c r="C2096" s="371">
        <v>2023</v>
      </c>
      <c r="D2096" s="371" t="s">
        <v>7</v>
      </c>
      <c r="E2096" s="371" t="s">
        <v>244</v>
      </c>
    </row>
    <row r="2097" spans="1:5">
      <c r="A2097" s="371">
        <v>52</v>
      </c>
      <c r="B2097" s="371" t="s">
        <v>96</v>
      </c>
      <c r="C2097" s="371">
        <v>2023</v>
      </c>
      <c r="D2097" s="371" t="s">
        <v>7</v>
      </c>
      <c r="E2097" s="371" t="s">
        <v>243</v>
      </c>
    </row>
    <row r="2098" spans="1:5">
      <c r="A2098" s="371">
        <v>54</v>
      </c>
      <c r="B2098" s="371" t="s">
        <v>97</v>
      </c>
      <c r="C2098" s="371">
        <v>2023</v>
      </c>
      <c r="D2098" s="371" t="s">
        <v>7</v>
      </c>
      <c r="E2098" s="371" t="s">
        <v>244</v>
      </c>
    </row>
    <row r="2099" spans="1:5">
      <c r="A2099" s="371">
        <v>63</v>
      </c>
      <c r="B2099" s="371" t="s">
        <v>98</v>
      </c>
      <c r="C2099" s="371">
        <v>2023</v>
      </c>
      <c r="D2099" s="371" t="s">
        <v>7</v>
      </c>
      <c r="E2099" s="371" t="s">
        <v>244</v>
      </c>
    </row>
    <row r="2100" spans="1:5">
      <c r="A2100" s="371">
        <v>66</v>
      </c>
      <c r="B2100" s="371" t="s">
        <v>99</v>
      </c>
      <c r="C2100" s="371">
        <v>2023</v>
      </c>
      <c r="D2100" s="371" t="s">
        <v>7</v>
      </c>
      <c r="E2100" s="371" t="s">
        <v>244</v>
      </c>
    </row>
    <row r="2101" spans="1:5">
      <c r="A2101" s="371">
        <v>68</v>
      </c>
      <c r="B2101" s="371" t="s">
        <v>100</v>
      </c>
      <c r="C2101" s="371">
        <v>2023</v>
      </c>
      <c r="D2101" s="371" t="s">
        <v>7</v>
      </c>
      <c r="E2101" s="371" t="s">
        <v>244</v>
      </c>
    </row>
    <row r="2102" spans="1:5">
      <c r="A2102" s="371">
        <v>70</v>
      </c>
      <c r="B2102" s="371" t="s">
        <v>101</v>
      </c>
      <c r="C2102" s="371">
        <v>2023</v>
      </c>
      <c r="D2102" s="371" t="s">
        <v>7</v>
      </c>
      <c r="E2102" s="371" t="s">
        <v>243</v>
      </c>
    </row>
    <row r="2103" spans="1:5">
      <c r="A2103" s="371">
        <v>73</v>
      </c>
      <c r="B2103" s="371" t="s">
        <v>102</v>
      </c>
      <c r="C2103" s="371">
        <v>2023</v>
      </c>
      <c r="D2103" s="371" t="s">
        <v>7</v>
      </c>
      <c r="E2103" s="371" t="s">
        <v>244</v>
      </c>
    </row>
    <row r="2104" spans="1:5">
      <c r="A2104" s="371">
        <v>76</v>
      </c>
      <c r="B2104" s="371" t="s">
        <v>103</v>
      </c>
      <c r="C2104" s="371">
        <v>2023</v>
      </c>
      <c r="D2104" s="371" t="s">
        <v>7</v>
      </c>
      <c r="E2104" s="371" t="s">
        <v>244</v>
      </c>
    </row>
    <row r="2105" spans="1:5">
      <c r="A2105" s="371">
        <v>81</v>
      </c>
      <c r="B2105" s="371" t="s">
        <v>104</v>
      </c>
      <c r="C2105" s="371">
        <v>2023</v>
      </c>
      <c r="D2105" s="371" t="s">
        <v>7</v>
      </c>
      <c r="E2105" s="371" t="s">
        <v>244</v>
      </c>
    </row>
    <row r="2106" spans="1:5">
      <c r="A2106" s="371">
        <v>85</v>
      </c>
      <c r="B2106" s="371" t="s">
        <v>105</v>
      </c>
      <c r="C2106" s="371">
        <v>2023</v>
      </c>
      <c r="D2106" s="371" t="s">
        <v>7</v>
      </c>
      <c r="E2106" s="371" t="s">
        <v>244</v>
      </c>
    </row>
    <row r="2107" spans="1:5">
      <c r="A2107" s="371">
        <v>86</v>
      </c>
      <c r="B2107" s="371" t="s">
        <v>106</v>
      </c>
      <c r="C2107" s="371">
        <v>2023</v>
      </c>
      <c r="D2107" s="371" t="s">
        <v>7</v>
      </c>
      <c r="E2107" s="371" t="s">
        <v>243</v>
      </c>
    </row>
    <row r="2108" spans="1:5">
      <c r="A2108" s="371">
        <v>88</v>
      </c>
      <c r="B2108" s="371" t="s">
        <v>107</v>
      </c>
      <c r="C2108" s="371">
        <v>2023</v>
      </c>
      <c r="D2108" s="371" t="s">
        <v>7</v>
      </c>
      <c r="E2108" s="371" t="s">
        <v>243</v>
      </c>
    </row>
    <row r="2109" spans="1:5">
      <c r="A2109" s="371">
        <v>91</v>
      </c>
      <c r="B2109" s="371" t="s">
        <v>108</v>
      </c>
      <c r="C2109" s="371">
        <v>2023</v>
      </c>
      <c r="D2109" s="371" t="s">
        <v>7</v>
      </c>
      <c r="E2109" s="371" t="s">
        <v>243</v>
      </c>
    </row>
    <row r="2110" spans="1:5">
      <c r="A2110" s="371">
        <v>94</v>
      </c>
      <c r="B2110" s="371" t="s">
        <v>109</v>
      </c>
      <c r="C2110" s="371">
        <v>2023</v>
      </c>
      <c r="D2110" s="371" t="s">
        <v>7</v>
      </c>
      <c r="E2110" s="371" t="s">
        <v>244</v>
      </c>
    </row>
    <row r="2111" spans="1:5">
      <c r="A2111" s="371">
        <v>95</v>
      </c>
      <c r="B2111" s="371" t="s">
        <v>110</v>
      </c>
      <c r="C2111" s="371">
        <v>2023</v>
      </c>
      <c r="D2111" s="371" t="s">
        <v>7</v>
      </c>
      <c r="E2111" s="371" t="s">
        <v>244</v>
      </c>
    </row>
    <row r="2112" spans="1:5">
      <c r="A2112" s="371">
        <v>97</v>
      </c>
      <c r="B2112" s="371" t="s">
        <v>111</v>
      </c>
      <c r="C2112" s="371">
        <v>2023</v>
      </c>
      <c r="D2112" s="371" t="s">
        <v>7</v>
      </c>
      <c r="E2112" s="371" t="s">
        <v>244</v>
      </c>
    </row>
    <row r="2113" spans="1:5">
      <c r="A2113" s="371">
        <v>99</v>
      </c>
      <c r="B2113" s="371" t="s">
        <v>112</v>
      </c>
      <c r="C2113" s="371">
        <v>2023</v>
      </c>
      <c r="D2113" s="371" t="s">
        <v>7</v>
      </c>
      <c r="E2113" s="371" t="s">
        <v>244</v>
      </c>
    </row>
    <row r="2114" spans="1:5">
      <c r="A2114" s="371">
        <v>5</v>
      </c>
      <c r="B2114" s="371" t="s">
        <v>79</v>
      </c>
      <c r="C2114" s="371">
        <v>2024</v>
      </c>
      <c r="D2114" s="371" t="s">
        <v>8</v>
      </c>
      <c r="E2114" s="371" t="s">
        <v>244</v>
      </c>
    </row>
    <row r="2115" spans="1:5">
      <c r="A2115" s="371">
        <v>8</v>
      </c>
      <c r="B2115" s="371" t="s">
        <v>81</v>
      </c>
      <c r="C2115" s="371">
        <v>2024</v>
      </c>
      <c r="D2115" s="371" t="s">
        <v>8</v>
      </c>
      <c r="E2115" s="371" t="s">
        <v>244</v>
      </c>
    </row>
    <row r="2116" spans="1:5">
      <c r="A2116" s="371">
        <v>11</v>
      </c>
      <c r="B2116" s="371" t="s">
        <v>82</v>
      </c>
      <c r="C2116" s="371">
        <v>2024</v>
      </c>
      <c r="D2116" s="371" t="s">
        <v>8</v>
      </c>
      <c r="E2116" s="371" t="s">
        <v>244</v>
      </c>
    </row>
    <row r="2117" spans="1:5">
      <c r="A2117" s="371">
        <v>13</v>
      </c>
      <c r="B2117" s="371" t="s">
        <v>83</v>
      </c>
      <c r="C2117" s="371">
        <v>2024</v>
      </c>
      <c r="D2117" s="371" t="s">
        <v>8</v>
      </c>
      <c r="E2117" s="371" t="s">
        <v>244</v>
      </c>
    </row>
    <row r="2118" spans="1:5">
      <c r="A2118" s="371">
        <v>15</v>
      </c>
      <c r="B2118" s="371" t="s">
        <v>84</v>
      </c>
      <c r="C2118" s="371">
        <v>2024</v>
      </c>
      <c r="D2118" s="371" t="s">
        <v>8</v>
      </c>
      <c r="E2118" s="371" t="s">
        <v>244</v>
      </c>
    </row>
    <row r="2119" spans="1:5">
      <c r="A2119" s="371">
        <v>17</v>
      </c>
      <c r="B2119" s="371" t="s">
        <v>85</v>
      </c>
      <c r="C2119" s="371">
        <v>2024</v>
      </c>
      <c r="D2119" s="371" t="s">
        <v>8</v>
      </c>
      <c r="E2119" s="371" t="s">
        <v>244</v>
      </c>
    </row>
    <row r="2120" spans="1:5">
      <c r="A2120" s="371">
        <v>18</v>
      </c>
      <c r="B2120" s="371" t="s">
        <v>86</v>
      </c>
      <c r="C2120" s="371">
        <v>2024</v>
      </c>
      <c r="D2120" s="371" t="s">
        <v>8</v>
      </c>
      <c r="E2120" s="371" t="s">
        <v>244</v>
      </c>
    </row>
    <row r="2121" spans="1:5">
      <c r="A2121" s="371">
        <v>19</v>
      </c>
      <c r="B2121" s="371" t="s">
        <v>87</v>
      </c>
      <c r="C2121" s="371">
        <v>2024</v>
      </c>
      <c r="D2121" s="371" t="s">
        <v>8</v>
      </c>
      <c r="E2121" s="371" t="s">
        <v>244</v>
      </c>
    </row>
    <row r="2122" spans="1:5">
      <c r="A2122" s="371">
        <v>20</v>
      </c>
      <c r="B2122" s="371" t="s">
        <v>88</v>
      </c>
      <c r="C2122" s="371">
        <v>2024</v>
      </c>
      <c r="D2122" s="371" t="s">
        <v>8</v>
      </c>
      <c r="E2122" s="371" t="s">
        <v>244</v>
      </c>
    </row>
    <row r="2123" spans="1:5">
      <c r="A2123" s="371">
        <v>23</v>
      </c>
      <c r="B2123" s="371" t="s">
        <v>89</v>
      </c>
      <c r="C2123" s="371">
        <v>2024</v>
      </c>
      <c r="D2123" s="371" t="s">
        <v>8</v>
      </c>
      <c r="E2123" s="371" t="s">
        <v>244</v>
      </c>
    </row>
    <row r="2124" spans="1:5">
      <c r="A2124" s="371">
        <v>25</v>
      </c>
      <c r="B2124" s="371" t="s">
        <v>90</v>
      </c>
      <c r="C2124" s="371">
        <v>2024</v>
      </c>
      <c r="D2124" s="371" t="s">
        <v>8</v>
      </c>
      <c r="E2124" s="371" t="s">
        <v>244</v>
      </c>
    </row>
    <row r="2125" spans="1:5">
      <c r="A2125" s="371">
        <v>27</v>
      </c>
      <c r="B2125" s="371" t="s">
        <v>91</v>
      </c>
      <c r="C2125" s="371">
        <v>2024</v>
      </c>
      <c r="D2125" s="371" t="s">
        <v>8</v>
      </c>
      <c r="E2125" s="371" t="s">
        <v>244</v>
      </c>
    </row>
    <row r="2126" spans="1:5">
      <c r="A2126" s="371">
        <v>41</v>
      </c>
      <c r="B2126" s="371" t="s">
        <v>92</v>
      </c>
      <c r="C2126" s="371">
        <v>2024</v>
      </c>
      <c r="D2126" s="371" t="s">
        <v>8</v>
      </c>
      <c r="E2126" s="371" t="s">
        <v>244</v>
      </c>
    </row>
    <row r="2127" spans="1:5">
      <c r="A2127" s="371">
        <v>44</v>
      </c>
      <c r="B2127" s="371" t="s">
        <v>93</v>
      </c>
      <c r="C2127" s="371">
        <v>2024</v>
      </c>
      <c r="D2127" s="371" t="s">
        <v>8</v>
      </c>
      <c r="E2127" s="371" t="s">
        <v>244</v>
      </c>
    </row>
    <row r="2128" spans="1:5">
      <c r="A2128" s="371">
        <v>47</v>
      </c>
      <c r="B2128" s="371" t="s">
        <v>94</v>
      </c>
      <c r="C2128" s="371">
        <v>2024</v>
      </c>
      <c r="D2128" s="371" t="s">
        <v>8</v>
      </c>
      <c r="E2128" s="371" t="s">
        <v>244</v>
      </c>
    </row>
    <row r="2129" spans="1:5">
      <c r="A2129" s="371">
        <v>50</v>
      </c>
      <c r="B2129" s="371" t="s">
        <v>95</v>
      </c>
      <c r="C2129" s="371">
        <v>2024</v>
      </c>
      <c r="D2129" s="371" t="s">
        <v>8</v>
      </c>
      <c r="E2129" s="371" t="s">
        <v>244</v>
      </c>
    </row>
    <row r="2130" spans="1:5">
      <c r="A2130" s="371">
        <v>52</v>
      </c>
      <c r="B2130" s="371" t="s">
        <v>96</v>
      </c>
      <c r="C2130" s="371">
        <v>2024</v>
      </c>
      <c r="D2130" s="371" t="s">
        <v>8</v>
      </c>
      <c r="E2130" s="371" t="s">
        <v>244</v>
      </c>
    </row>
    <row r="2131" spans="1:5">
      <c r="A2131" s="371">
        <v>54</v>
      </c>
      <c r="B2131" s="371" t="s">
        <v>97</v>
      </c>
      <c r="C2131" s="371">
        <v>2024</v>
      </c>
      <c r="D2131" s="371" t="s">
        <v>8</v>
      </c>
      <c r="E2131" s="371" t="s">
        <v>244</v>
      </c>
    </row>
    <row r="2132" spans="1:5">
      <c r="A2132" s="371">
        <v>63</v>
      </c>
      <c r="B2132" s="371" t="s">
        <v>98</v>
      </c>
      <c r="C2132" s="371">
        <v>2024</v>
      </c>
      <c r="D2132" s="371" t="s">
        <v>8</v>
      </c>
      <c r="E2132" s="371" t="s">
        <v>244</v>
      </c>
    </row>
    <row r="2133" spans="1:5">
      <c r="A2133" s="371">
        <v>66</v>
      </c>
      <c r="B2133" s="371" t="s">
        <v>99</v>
      </c>
      <c r="C2133" s="371">
        <v>2024</v>
      </c>
      <c r="D2133" s="371" t="s">
        <v>8</v>
      </c>
      <c r="E2133" s="371" t="s">
        <v>244</v>
      </c>
    </row>
    <row r="2134" spans="1:5">
      <c r="A2134" s="371">
        <v>68</v>
      </c>
      <c r="B2134" s="371" t="s">
        <v>100</v>
      </c>
      <c r="C2134" s="371">
        <v>2024</v>
      </c>
      <c r="D2134" s="371" t="s">
        <v>8</v>
      </c>
      <c r="E2134" s="371" t="s">
        <v>244</v>
      </c>
    </row>
    <row r="2135" spans="1:5">
      <c r="A2135" s="371">
        <v>70</v>
      </c>
      <c r="B2135" s="371" t="s">
        <v>101</v>
      </c>
      <c r="C2135" s="371">
        <v>2024</v>
      </c>
      <c r="D2135" s="371" t="s">
        <v>8</v>
      </c>
      <c r="E2135" s="371" t="s">
        <v>244</v>
      </c>
    </row>
    <row r="2136" spans="1:5">
      <c r="A2136" s="371">
        <v>73</v>
      </c>
      <c r="B2136" s="371" t="s">
        <v>102</v>
      </c>
      <c r="C2136" s="371">
        <v>2024</v>
      </c>
      <c r="D2136" s="371" t="s">
        <v>8</v>
      </c>
      <c r="E2136" s="371" t="s">
        <v>244</v>
      </c>
    </row>
    <row r="2137" spans="1:5">
      <c r="A2137" s="371">
        <v>76</v>
      </c>
      <c r="B2137" s="371" t="s">
        <v>103</v>
      </c>
      <c r="C2137" s="371">
        <v>2024</v>
      </c>
      <c r="D2137" s="371" t="s">
        <v>8</v>
      </c>
      <c r="E2137" s="371" t="s">
        <v>244</v>
      </c>
    </row>
    <row r="2138" spans="1:5">
      <c r="A2138" s="371">
        <v>81</v>
      </c>
      <c r="B2138" s="371" t="s">
        <v>104</v>
      </c>
      <c r="C2138" s="371">
        <v>2024</v>
      </c>
      <c r="D2138" s="371" t="s">
        <v>8</v>
      </c>
      <c r="E2138" s="371" t="s">
        <v>244</v>
      </c>
    </row>
    <row r="2139" spans="1:5">
      <c r="A2139" s="371">
        <v>85</v>
      </c>
      <c r="B2139" s="371" t="s">
        <v>105</v>
      </c>
      <c r="C2139" s="371">
        <v>2024</v>
      </c>
      <c r="D2139" s="371" t="s">
        <v>8</v>
      </c>
      <c r="E2139" s="371" t="s">
        <v>244</v>
      </c>
    </row>
    <row r="2140" spans="1:5">
      <c r="A2140" s="371">
        <v>86</v>
      </c>
      <c r="B2140" s="371" t="s">
        <v>106</v>
      </c>
      <c r="C2140" s="371">
        <v>2024</v>
      </c>
      <c r="D2140" s="371" t="s">
        <v>8</v>
      </c>
      <c r="E2140" s="371" t="s">
        <v>244</v>
      </c>
    </row>
    <row r="2141" spans="1:5">
      <c r="A2141" s="371">
        <v>88</v>
      </c>
      <c r="B2141" s="371" t="s">
        <v>107</v>
      </c>
      <c r="C2141" s="371">
        <v>2024</v>
      </c>
      <c r="D2141" s="371" t="s">
        <v>8</v>
      </c>
      <c r="E2141" s="371" t="s">
        <v>244</v>
      </c>
    </row>
    <row r="2142" spans="1:5">
      <c r="A2142" s="371">
        <v>91</v>
      </c>
      <c r="B2142" s="371" t="s">
        <v>108</v>
      </c>
      <c r="C2142" s="371">
        <v>2024</v>
      </c>
      <c r="D2142" s="371" t="s">
        <v>8</v>
      </c>
      <c r="E2142" s="371" t="s">
        <v>244</v>
      </c>
    </row>
    <row r="2143" spans="1:5">
      <c r="A2143" s="371">
        <v>94</v>
      </c>
      <c r="B2143" s="371" t="s">
        <v>109</v>
      </c>
      <c r="C2143" s="371">
        <v>2024</v>
      </c>
      <c r="D2143" s="371" t="s">
        <v>8</v>
      </c>
      <c r="E2143" s="371" t="s">
        <v>244</v>
      </c>
    </row>
    <row r="2144" spans="1:5">
      <c r="A2144" s="371">
        <v>95</v>
      </c>
      <c r="B2144" s="371" t="s">
        <v>110</v>
      </c>
      <c r="C2144" s="371">
        <v>2024</v>
      </c>
      <c r="D2144" s="371" t="s">
        <v>8</v>
      </c>
      <c r="E2144" s="371" t="s">
        <v>244</v>
      </c>
    </row>
    <row r="2145" spans="1:5">
      <c r="A2145" s="371">
        <v>97</v>
      </c>
      <c r="B2145" s="371" t="s">
        <v>111</v>
      </c>
      <c r="C2145" s="371">
        <v>2024</v>
      </c>
      <c r="D2145" s="371" t="s">
        <v>8</v>
      </c>
      <c r="E2145" s="371" t="s">
        <v>244</v>
      </c>
    </row>
    <row r="2146" spans="1:5">
      <c r="A2146" s="371">
        <v>99</v>
      </c>
      <c r="B2146" s="371" t="s">
        <v>112</v>
      </c>
      <c r="C2146" s="371">
        <v>2024</v>
      </c>
      <c r="D2146" s="371" t="s">
        <v>8</v>
      </c>
      <c r="E2146" s="371" t="s">
        <v>244</v>
      </c>
    </row>
    <row r="2147" spans="1:5">
      <c r="A2147" s="371">
        <v>5</v>
      </c>
      <c r="B2147" s="371" t="s">
        <v>79</v>
      </c>
      <c r="C2147" s="371">
        <v>2023</v>
      </c>
      <c r="D2147" s="371" t="s">
        <v>8</v>
      </c>
      <c r="E2147" s="371" t="s">
        <v>244</v>
      </c>
    </row>
    <row r="2148" spans="1:5">
      <c r="A2148" s="371">
        <v>8</v>
      </c>
      <c r="B2148" s="371" t="s">
        <v>81</v>
      </c>
      <c r="C2148" s="371">
        <v>2023</v>
      </c>
      <c r="D2148" s="371" t="s">
        <v>8</v>
      </c>
      <c r="E2148" s="371" t="s">
        <v>244</v>
      </c>
    </row>
    <row r="2149" spans="1:5">
      <c r="A2149" s="371">
        <v>11</v>
      </c>
      <c r="B2149" s="371" t="s">
        <v>82</v>
      </c>
      <c r="C2149" s="371">
        <v>2023</v>
      </c>
      <c r="D2149" s="371" t="s">
        <v>8</v>
      </c>
      <c r="E2149" s="371" t="s">
        <v>244</v>
      </c>
    </row>
    <row r="2150" spans="1:5">
      <c r="A2150" s="371">
        <v>13</v>
      </c>
      <c r="B2150" s="371" t="s">
        <v>83</v>
      </c>
      <c r="C2150" s="371">
        <v>2023</v>
      </c>
      <c r="D2150" s="371" t="s">
        <v>8</v>
      </c>
      <c r="E2150" s="371" t="s">
        <v>244</v>
      </c>
    </row>
    <row r="2151" spans="1:5">
      <c r="A2151" s="371">
        <v>15</v>
      </c>
      <c r="B2151" s="371" t="s">
        <v>84</v>
      </c>
      <c r="C2151" s="371">
        <v>2023</v>
      </c>
      <c r="D2151" s="371" t="s">
        <v>8</v>
      </c>
      <c r="E2151" s="371" t="s">
        <v>244</v>
      </c>
    </row>
    <row r="2152" spans="1:5">
      <c r="A2152" s="371">
        <v>17</v>
      </c>
      <c r="B2152" s="371" t="s">
        <v>85</v>
      </c>
      <c r="C2152" s="371">
        <v>2023</v>
      </c>
      <c r="D2152" s="371" t="s">
        <v>8</v>
      </c>
      <c r="E2152" s="371" t="s">
        <v>244</v>
      </c>
    </row>
    <row r="2153" spans="1:5">
      <c r="A2153" s="371">
        <v>18</v>
      </c>
      <c r="B2153" s="371" t="s">
        <v>86</v>
      </c>
      <c r="C2153" s="371">
        <v>2023</v>
      </c>
      <c r="D2153" s="371" t="s">
        <v>8</v>
      </c>
      <c r="E2153" s="371" t="s">
        <v>244</v>
      </c>
    </row>
    <row r="2154" spans="1:5">
      <c r="A2154" s="371">
        <v>19</v>
      </c>
      <c r="B2154" s="371" t="s">
        <v>87</v>
      </c>
      <c r="C2154" s="371">
        <v>2023</v>
      </c>
      <c r="D2154" s="371" t="s">
        <v>8</v>
      </c>
      <c r="E2154" s="371" t="s">
        <v>244</v>
      </c>
    </row>
    <row r="2155" spans="1:5">
      <c r="A2155" s="371">
        <v>20</v>
      </c>
      <c r="B2155" s="371" t="s">
        <v>88</v>
      </c>
      <c r="C2155" s="371">
        <v>2023</v>
      </c>
      <c r="D2155" s="371" t="s">
        <v>8</v>
      </c>
      <c r="E2155" s="371" t="s">
        <v>244</v>
      </c>
    </row>
    <row r="2156" spans="1:5">
      <c r="A2156" s="371">
        <v>23</v>
      </c>
      <c r="B2156" s="371" t="s">
        <v>89</v>
      </c>
      <c r="C2156" s="371">
        <v>2023</v>
      </c>
      <c r="D2156" s="371" t="s">
        <v>8</v>
      </c>
      <c r="E2156" s="371" t="s">
        <v>244</v>
      </c>
    </row>
    <row r="2157" spans="1:5">
      <c r="A2157" s="371">
        <v>25</v>
      </c>
      <c r="B2157" s="371" t="s">
        <v>90</v>
      </c>
      <c r="C2157" s="371">
        <v>2023</v>
      </c>
      <c r="D2157" s="371" t="s">
        <v>8</v>
      </c>
      <c r="E2157" s="371" t="s">
        <v>244</v>
      </c>
    </row>
    <row r="2158" spans="1:5">
      <c r="A2158" s="371">
        <v>27</v>
      </c>
      <c r="B2158" s="371" t="s">
        <v>91</v>
      </c>
      <c r="C2158" s="371">
        <v>2023</v>
      </c>
      <c r="D2158" s="371" t="s">
        <v>8</v>
      </c>
      <c r="E2158" s="371" t="s">
        <v>244</v>
      </c>
    </row>
    <row r="2159" spans="1:5">
      <c r="A2159" s="371">
        <v>41</v>
      </c>
      <c r="B2159" s="371" t="s">
        <v>92</v>
      </c>
      <c r="C2159" s="371">
        <v>2023</v>
      </c>
      <c r="D2159" s="371" t="s">
        <v>8</v>
      </c>
      <c r="E2159" s="371" t="s">
        <v>244</v>
      </c>
    </row>
    <row r="2160" spans="1:5">
      <c r="A2160" s="371">
        <v>44</v>
      </c>
      <c r="B2160" s="371" t="s">
        <v>93</v>
      </c>
      <c r="C2160" s="371">
        <v>2023</v>
      </c>
      <c r="D2160" s="371" t="s">
        <v>8</v>
      </c>
      <c r="E2160" s="371" t="s">
        <v>244</v>
      </c>
    </row>
    <row r="2161" spans="1:5">
      <c r="A2161" s="371">
        <v>47</v>
      </c>
      <c r="B2161" s="371" t="s">
        <v>94</v>
      </c>
      <c r="C2161" s="371">
        <v>2023</v>
      </c>
      <c r="D2161" s="371" t="s">
        <v>8</v>
      </c>
      <c r="E2161" s="371" t="s">
        <v>244</v>
      </c>
    </row>
    <row r="2162" spans="1:5">
      <c r="A2162" s="371">
        <v>50</v>
      </c>
      <c r="B2162" s="371" t="s">
        <v>95</v>
      </c>
      <c r="C2162" s="371">
        <v>2023</v>
      </c>
      <c r="D2162" s="371" t="s">
        <v>8</v>
      </c>
      <c r="E2162" s="371" t="s">
        <v>244</v>
      </c>
    </row>
    <row r="2163" spans="1:5">
      <c r="A2163" s="371">
        <v>52</v>
      </c>
      <c r="B2163" s="371" t="s">
        <v>96</v>
      </c>
      <c r="C2163" s="371">
        <v>2023</v>
      </c>
      <c r="D2163" s="371" t="s">
        <v>8</v>
      </c>
      <c r="E2163" s="371" t="s">
        <v>244</v>
      </c>
    </row>
    <row r="2164" spans="1:5">
      <c r="A2164" s="371">
        <v>54</v>
      </c>
      <c r="B2164" s="371" t="s">
        <v>97</v>
      </c>
      <c r="C2164" s="371">
        <v>2023</v>
      </c>
      <c r="D2164" s="371" t="s">
        <v>8</v>
      </c>
      <c r="E2164" s="371" t="s">
        <v>244</v>
      </c>
    </row>
    <row r="2165" spans="1:5">
      <c r="A2165" s="371">
        <v>63</v>
      </c>
      <c r="B2165" s="371" t="s">
        <v>98</v>
      </c>
      <c r="C2165" s="371">
        <v>2023</v>
      </c>
      <c r="D2165" s="371" t="s">
        <v>8</v>
      </c>
      <c r="E2165" s="371" t="s">
        <v>244</v>
      </c>
    </row>
    <row r="2166" spans="1:5">
      <c r="A2166" s="371">
        <v>66</v>
      </c>
      <c r="B2166" s="371" t="s">
        <v>99</v>
      </c>
      <c r="C2166" s="371">
        <v>2023</v>
      </c>
      <c r="D2166" s="371" t="s">
        <v>8</v>
      </c>
      <c r="E2166" s="371" t="s">
        <v>244</v>
      </c>
    </row>
    <row r="2167" spans="1:5">
      <c r="A2167" s="371">
        <v>68</v>
      </c>
      <c r="B2167" s="371" t="s">
        <v>100</v>
      </c>
      <c r="C2167" s="371">
        <v>2023</v>
      </c>
      <c r="D2167" s="371" t="s">
        <v>8</v>
      </c>
      <c r="E2167" s="371" t="s">
        <v>244</v>
      </c>
    </row>
    <row r="2168" spans="1:5">
      <c r="A2168" s="371">
        <v>70</v>
      </c>
      <c r="B2168" s="371" t="s">
        <v>101</v>
      </c>
      <c r="C2168" s="371">
        <v>2023</v>
      </c>
      <c r="D2168" s="371" t="s">
        <v>8</v>
      </c>
      <c r="E2168" s="371" t="s">
        <v>244</v>
      </c>
    </row>
    <row r="2169" spans="1:5">
      <c r="A2169" s="371">
        <v>73</v>
      </c>
      <c r="B2169" s="371" t="s">
        <v>102</v>
      </c>
      <c r="C2169" s="371">
        <v>2023</v>
      </c>
      <c r="D2169" s="371" t="s">
        <v>8</v>
      </c>
      <c r="E2169" s="371" t="s">
        <v>244</v>
      </c>
    </row>
    <row r="2170" spans="1:5">
      <c r="A2170" s="371">
        <v>76</v>
      </c>
      <c r="B2170" s="371" t="s">
        <v>103</v>
      </c>
      <c r="C2170" s="371">
        <v>2023</v>
      </c>
      <c r="D2170" s="371" t="s">
        <v>8</v>
      </c>
      <c r="E2170" s="371" t="s">
        <v>244</v>
      </c>
    </row>
    <row r="2171" spans="1:5">
      <c r="A2171" s="371">
        <v>81</v>
      </c>
      <c r="B2171" s="371" t="s">
        <v>104</v>
      </c>
      <c r="C2171" s="371">
        <v>2023</v>
      </c>
      <c r="D2171" s="371" t="s">
        <v>8</v>
      </c>
      <c r="E2171" s="371" t="s">
        <v>244</v>
      </c>
    </row>
    <row r="2172" spans="1:5">
      <c r="A2172" s="371">
        <v>85</v>
      </c>
      <c r="B2172" s="371" t="s">
        <v>105</v>
      </c>
      <c r="C2172" s="371">
        <v>2023</v>
      </c>
      <c r="D2172" s="371" t="s">
        <v>8</v>
      </c>
      <c r="E2172" s="371" t="s">
        <v>244</v>
      </c>
    </row>
    <row r="2173" spans="1:5">
      <c r="A2173" s="371">
        <v>86</v>
      </c>
      <c r="B2173" s="371" t="s">
        <v>106</v>
      </c>
      <c r="C2173" s="371">
        <v>2023</v>
      </c>
      <c r="D2173" s="371" t="s">
        <v>8</v>
      </c>
      <c r="E2173" s="371" t="s">
        <v>244</v>
      </c>
    </row>
    <row r="2174" spans="1:5">
      <c r="A2174" s="371">
        <v>88</v>
      </c>
      <c r="B2174" s="371" t="s">
        <v>107</v>
      </c>
      <c r="C2174" s="371">
        <v>2023</v>
      </c>
      <c r="D2174" s="371" t="s">
        <v>8</v>
      </c>
      <c r="E2174" s="371" t="s">
        <v>243</v>
      </c>
    </row>
    <row r="2175" spans="1:5">
      <c r="A2175" s="371">
        <v>91</v>
      </c>
      <c r="B2175" s="371" t="s">
        <v>108</v>
      </c>
      <c r="C2175" s="371">
        <v>2023</v>
      </c>
      <c r="D2175" s="371" t="s">
        <v>8</v>
      </c>
      <c r="E2175" s="371" t="s">
        <v>244</v>
      </c>
    </row>
    <row r="2176" spans="1:5">
      <c r="A2176" s="371">
        <v>94</v>
      </c>
      <c r="B2176" s="371" t="s">
        <v>109</v>
      </c>
      <c r="C2176" s="371">
        <v>2023</v>
      </c>
      <c r="D2176" s="371" t="s">
        <v>8</v>
      </c>
      <c r="E2176" s="371" t="s">
        <v>244</v>
      </c>
    </row>
    <row r="2177" spans="1:5">
      <c r="A2177" s="371">
        <v>95</v>
      </c>
      <c r="B2177" s="371" t="s">
        <v>110</v>
      </c>
      <c r="C2177" s="371">
        <v>2023</v>
      </c>
      <c r="D2177" s="371" t="s">
        <v>8</v>
      </c>
      <c r="E2177" s="371" t="s">
        <v>244</v>
      </c>
    </row>
    <row r="2178" spans="1:5">
      <c r="A2178" s="371">
        <v>97</v>
      </c>
      <c r="B2178" s="371" t="s">
        <v>111</v>
      </c>
      <c r="C2178" s="371">
        <v>2023</v>
      </c>
      <c r="D2178" s="371" t="s">
        <v>8</v>
      </c>
      <c r="E2178" s="371" t="s">
        <v>244</v>
      </c>
    </row>
    <row r="2179" spans="1:5">
      <c r="A2179" s="371">
        <v>99</v>
      </c>
      <c r="B2179" s="371" t="s">
        <v>112</v>
      </c>
      <c r="C2179" s="371">
        <v>2023</v>
      </c>
      <c r="D2179" s="371" t="s">
        <v>8</v>
      </c>
      <c r="E2179" s="371" t="s">
        <v>244</v>
      </c>
    </row>
    <row r="2180" spans="1:5">
      <c r="A2180" s="371">
        <v>5</v>
      </c>
      <c r="B2180" s="371" t="s">
        <v>79</v>
      </c>
      <c r="C2180" s="371">
        <v>2024</v>
      </c>
      <c r="D2180" s="371" t="s">
        <v>9</v>
      </c>
      <c r="E2180" s="371" t="s">
        <v>244</v>
      </c>
    </row>
    <row r="2181" spans="1:5">
      <c r="A2181" s="371">
        <v>8</v>
      </c>
      <c r="B2181" s="371" t="s">
        <v>81</v>
      </c>
      <c r="C2181" s="371">
        <v>2024</v>
      </c>
      <c r="D2181" s="371" t="s">
        <v>9</v>
      </c>
      <c r="E2181" s="371" t="s">
        <v>244</v>
      </c>
    </row>
    <row r="2182" spans="1:5">
      <c r="A2182" s="371">
        <v>11</v>
      </c>
      <c r="B2182" s="371" t="s">
        <v>82</v>
      </c>
      <c r="C2182" s="371">
        <v>2024</v>
      </c>
      <c r="D2182" s="371" t="s">
        <v>9</v>
      </c>
      <c r="E2182" s="371" t="s">
        <v>244</v>
      </c>
    </row>
    <row r="2183" spans="1:5">
      <c r="A2183" s="371">
        <v>13</v>
      </c>
      <c r="B2183" s="371" t="s">
        <v>83</v>
      </c>
      <c r="C2183" s="371">
        <v>2024</v>
      </c>
      <c r="D2183" s="371" t="s">
        <v>9</v>
      </c>
      <c r="E2183" s="371" t="s">
        <v>244</v>
      </c>
    </row>
    <row r="2184" spans="1:5">
      <c r="A2184" s="371">
        <v>15</v>
      </c>
      <c r="B2184" s="371" t="s">
        <v>84</v>
      </c>
      <c r="C2184" s="371">
        <v>2024</v>
      </c>
      <c r="D2184" s="371" t="s">
        <v>9</v>
      </c>
      <c r="E2184" s="371" t="s">
        <v>244</v>
      </c>
    </row>
    <row r="2185" spans="1:5">
      <c r="A2185" s="371">
        <v>17</v>
      </c>
      <c r="B2185" s="371" t="s">
        <v>85</v>
      </c>
      <c r="C2185" s="371">
        <v>2024</v>
      </c>
      <c r="D2185" s="371" t="s">
        <v>9</v>
      </c>
      <c r="E2185" s="371" t="s">
        <v>244</v>
      </c>
    </row>
    <row r="2186" spans="1:5">
      <c r="A2186" s="371">
        <v>18</v>
      </c>
      <c r="B2186" s="371" t="s">
        <v>86</v>
      </c>
      <c r="C2186" s="371">
        <v>2024</v>
      </c>
      <c r="D2186" s="371" t="s">
        <v>9</v>
      </c>
      <c r="E2186" s="371" t="s">
        <v>244</v>
      </c>
    </row>
    <row r="2187" spans="1:5">
      <c r="A2187" s="371">
        <v>19</v>
      </c>
      <c r="B2187" s="371" t="s">
        <v>87</v>
      </c>
      <c r="C2187" s="371">
        <v>2024</v>
      </c>
      <c r="D2187" s="371" t="s">
        <v>9</v>
      </c>
      <c r="E2187" s="371" t="s">
        <v>244</v>
      </c>
    </row>
    <row r="2188" spans="1:5">
      <c r="A2188" s="371">
        <v>20</v>
      </c>
      <c r="B2188" s="371" t="s">
        <v>88</v>
      </c>
      <c r="C2188" s="371">
        <v>2024</v>
      </c>
      <c r="D2188" s="371" t="s">
        <v>9</v>
      </c>
      <c r="E2188" s="371" t="s">
        <v>244</v>
      </c>
    </row>
    <row r="2189" spans="1:5">
      <c r="A2189" s="371">
        <v>23</v>
      </c>
      <c r="B2189" s="371" t="s">
        <v>89</v>
      </c>
      <c r="C2189" s="371">
        <v>2024</v>
      </c>
      <c r="D2189" s="371" t="s">
        <v>9</v>
      </c>
      <c r="E2189" s="371" t="s">
        <v>244</v>
      </c>
    </row>
    <row r="2190" spans="1:5">
      <c r="A2190" s="371">
        <v>25</v>
      </c>
      <c r="B2190" s="371" t="s">
        <v>90</v>
      </c>
      <c r="C2190" s="371">
        <v>2024</v>
      </c>
      <c r="D2190" s="371" t="s">
        <v>9</v>
      </c>
      <c r="E2190" s="371" t="s">
        <v>244</v>
      </c>
    </row>
    <row r="2191" spans="1:5">
      <c r="A2191" s="371">
        <v>27</v>
      </c>
      <c r="B2191" s="371" t="s">
        <v>91</v>
      </c>
      <c r="C2191" s="371">
        <v>2024</v>
      </c>
      <c r="D2191" s="371" t="s">
        <v>9</v>
      </c>
      <c r="E2191" s="371" t="s">
        <v>244</v>
      </c>
    </row>
    <row r="2192" spans="1:5">
      <c r="A2192" s="371">
        <v>41</v>
      </c>
      <c r="B2192" s="371" t="s">
        <v>92</v>
      </c>
      <c r="C2192" s="371">
        <v>2024</v>
      </c>
      <c r="D2192" s="371" t="s">
        <v>9</v>
      </c>
      <c r="E2192" s="371" t="s">
        <v>244</v>
      </c>
    </row>
    <row r="2193" spans="1:5">
      <c r="A2193" s="371">
        <v>44</v>
      </c>
      <c r="B2193" s="371" t="s">
        <v>93</v>
      </c>
      <c r="C2193" s="371">
        <v>2024</v>
      </c>
      <c r="D2193" s="371" t="s">
        <v>9</v>
      </c>
      <c r="E2193" s="371" t="s">
        <v>244</v>
      </c>
    </row>
    <row r="2194" spans="1:5">
      <c r="A2194" s="371">
        <v>47</v>
      </c>
      <c r="B2194" s="371" t="s">
        <v>94</v>
      </c>
      <c r="C2194" s="371">
        <v>2024</v>
      </c>
      <c r="D2194" s="371" t="s">
        <v>9</v>
      </c>
      <c r="E2194" s="371" t="s">
        <v>244</v>
      </c>
    </row>
    <row r="2195" spans="1:5">
      <c r="A2195" s="371">
        <v>50</v>
      </c>
      <c r="B2195" s="371" t="s">
        <v>95</v>
      </c>
      <c r="C2195" s="371">
        <v>2024</v>
      </c>
      <c r="D2195" s="371" t="s">
        <v>9</v>
      </c>
      <c r="E2195" s="371" t="s">
        <v>244</v>
      </c>
    </row>
    <row r="2196" spans="1:5">
      <c r="A2196" s="371">
        <v>52</v>
      </c>
      <c r="B2196" s="371" t="s">
        <v>96</v>
      </c>
      <c r="C2196" s="371">
        <v>2024</v>
      </c>
      <c r="D2196" s="371" t="s">
        <v>9</v>
      </c>
      <c r="E2196" s="371" t="s">
        <v>244</v>
      </c>
    </row>
    <row r="2197" spans="1:5">
      <c r="A2197" s="371">
        <v>54</v>
      </c>
      <c r="B2197" s="371" t="s">
        <v>97</v>
      </c>
      <c r="C2197" s="371">
        <v>2024</v>
      </c>
      <c r="D2197" s="371" t="s">
        <v>9</v>
      </c>
      <c r="E2197" s="371" t="s">
        <v>244</v>
      </c>
    </row>
    <row r="2198" spans="1:5">
      <c r="A2198" s="371">
        <v>63</v>
      </c>
      <c r="B2198" s="371" t="s">
        <v>98</v>
      </c>
      <c r="C2198" s="371">
        <v>2024</v>
      </c>
      <c r="D2198" s="371" t="s">
        <v>9</v>
      </c>
      <c r="E2198" s="371" t="s">
        <v>244</v>
      </c>
    </row>
    <row r="2199" spans="1:5">
      <c r="A2199" s="371">
        <v>66</v>
      </c>
      <c r="B2199" s="371" t="s">
        <v>99</v>
      </c>
      <c r="C2199" s="371">
        <v>2024</v>
      </c>
      <c r="D2199" s="371" t="s">
        <v>9</v>
      </c>
      <c r="E2199" s="371" t="s">
        <v>244</v>
      </c>
    </row>
    <row r="2200" spans="1:5">
      <c r="A2200" s="371">
        <v>68</v>
      </c>
      <c r="B2200" s="371" t="s">
        <v>100</v>
      </c>
      <c r="C2200" s="371">
        <v>2024</v>
      </c>
      <c r="D2200" s="371" t="s">
        <v>9</v>
      </c>
      <c r="E2200" s="371" t="s">
        <v>244</v>
      </c>
    </row>
    <row r="2201" spans="1:5">
      <c r="A2201" s="371">
        <v>70</v>
      </c>
      <c r="B2201" s="371" t="s">
        <v>101</v>
      </c>
      <c r="C2201" s="371">
        <v>2024</v>
      </c>
      <c r="D2201" s="371" t="s">
        <v>9</v>
      </c>
      <c r="E2201" s="371" t="s">
        <v>244</v>
      </c>
    </row>
    <row r="2202" spans="1:5">
      <c r="A2202" s="371">
        <v>73</v>
      </c>
      <c r="B2202" s="371" t="s">
        <v>102</v>
      </c>
      <c r="C2202" s="371">
        <v>2024</v>
      </c>
      <c r="D2202" s="371" t="s">
        <v>9</v>
      </c>
      <c r="E2202" s="371" t="s">
        <v>244</v>
      </c>
    </row>
    <row r="2203" spans="1:5">
      <c r="A2203" s="371">
        <v>76</v>
      </c>
      <c r="B2203" s="371" t="s">
        <v>103</v>
      </c>
      <c r="C2203" s="371">
        <v>2024</v>
      </c>
      <c r="D2203" s="371" t="s">
        <v>9</v>
      </c>
      <c r="E2203" s="371" t="s">
        <v>244</v>
      </c>
    </row>
    <row r="2204" spans="1:5">
      <c r="A2204" s="371">
        <v>81</v>
      </c>
      <c r="B2204" s="371" t="s">
        <v>104</v>
      </c>
      <c r="C2204" s="371">
        <v>2024</v>
      </c>
      <c r="D2204" s="371" t="s">
        <v>9</v>
      </c>
      <c r="E2204" s="371" t="s">
        <v>244</v>
      </c>
    </row>
    <row r="2205" spans="1:5">
      <c r="A2205" s="371">
        <v>85</v>
      </c>
      <c r="B2205" s="371" t="s">
        <v>105</v>
      </c>
      <c r="C2205" s="371">
        <v>2024</v>
      </c>
      <c r="D2205" s="371" t="s">
        <v>9</v>
      </c>
      <c r="E2205" s="371" t="s">
        <v>244</v>
      </c>
    </row>
    <row r="2206" spans="1:5">
      <c r="A2206" s="371">
        <v>86</v>
      </c>
      <c r="B2206" s="371" t="s">
        <v>106</v>
      </c>
      <c r="C2206" s="371">
        <v>2024</v>
      </c>
      <c r="D2206" s="371" t="s">
        <v>9</v>
      </c>
      <c r="E2206" s="371" t="s">
        <v>244</v>
      </c>
    </row>
    <row r="2207" spans="1:5">
      <c r="A2207" s="371">
        <v>88</v>
      </c>
      <c r="B2207" s="371" t="s">
        <v>107</v>
      </c>
      <c r="C2207" s="371">
        <v>2024</v>
      </c>
      <c r="D2207" s="371" t="s">
        <v>9</v>
      </c>
      <c r="E2207" s="371" t="s">
        <v>244</v>
      </c>
    </row>
    <row r="2208" spans="1:5">
      <c r="A2208" s="371">
        <v>91</v>
      </c>
      <c r="B2208" s="371" t="s">
        <v>108</v>
      </c>
      <c r="C2208" s="371">
        <v>2024</v>
      </c>
      <c r="D2208" s="371" t="s">
        <v>9</v>
      </c>
      <c r="E2208" s="371" t="s">
        <v>244</v>
      </c>
    </row>
    <row r="2209" spans="1:5">
      <c r="A2209" s="371">
        <v>94</v>
      </c>
      <c r="B2209" s="371" t="s">
        <v>109</v>
      </c>
      <c r="C2209" s="371">
        <v>2024</v>
      </c>
      <c r="D2209" s="371" t="s">
        <v>9</v>
      </c>
      <c r="E2209" s="371" t="s">
        <v>244</v>
      </c>
    </row>
    <row r="2210" spans="1:5">
      <c r="A2210" s="371">
        <v>95</v>
      </c>
      <c r="B2210" s="371" t="s">
        <v>110</v>
      </c>
      <c r="C2210" s="371">
        <v>2024</v>
      </c>
      <c r="D2210" s="371" t="s">
        <v>9</v>
      </c>
      <c r="E2210" s="371" t="s">
        <v>244</v>
      </c>
    </row>
    <row r="2211" spans="1:5">
      <c r="A2211" s="371">
        <v>97</v>
      </c>
      <c r="B2211" s="371" t="s">
        <v>111</v>
      </c>
      <c r="C2211" s="371">
        <v>2024</v>
      </c>
      <c r="D2211" s="371" t="s">
        <v>9</v>
      </c>
      <c r="E2211" s="371" t="s">
        <v>244</v>
      </c>
    </row>
    <row r="2212" spans="1:5">
      <c r="A2212" s="371">
        <v>99</v>
      </c>
      <c r="B2212" s="371" t="s">
        <v>112</v>
      </c>
      <c r="C2212" s="371">
        <v>2024</v>
      </c>
      <c r="D2212" s="371" t="s">
        <v>9</v>
      </c>
      <c r="E2212" s="371" t="s">
        <v>244</v>
      </c>
    </row>
    <row r="2213" spans="1:5">
      <c r="A2213" s="371">
        <v>5</v>
      </c>
      <c r="B2213" s="371" t="s">
        <v>79</v>
      </c>
      <c r="C2213" s="371">
        <v>2023</v>
      </c>
      <c r="D2213" s="371" t="s">
        <v>9</v>
      </c>
      <c r="E2213" s="371" t="s">
        <v>244</v>
      </c>
    </row>
    <row r="2214" spans="1:5">
      <c r="A2214" s="371">
        <v>8</v>
      </c>
      <c r="B2214" s="371" t="s">
        <v>81</v>
      </c>
      <c r="C2214" s="371">
        <v>2023</v>
      </c>
      <c r="D2214" s="371" t="s">
        <v>9</v>
      </c>
      <c r="E2214" s="371" t="s">
        <v>244</v>
      </c>
    </row>
    <row r="2215" spans="1:5">
      <c r="A2215" s="371">
        <v>11</v>
      </c>
      <c r="B2215" s="371" t="s">
        <v>82</v>
      </c>
      <c r="C2215" s="371">
        <v>2023</v>
      </c>
      <c r="D2215" s="371" t="s">
        <v>9</v>
      </c>
      <c r="E2215" s="371" t="s">
        <v>244</v>
      </c>
    </row>
    <row r="2216" spans="1:5">
      <c r="A2216" s="371">
        <v>13</v>
      </c>
      <c r="B2216" s="371" t="s">
        <v>83</v>
      </c>
      <c r="C2216" s="371">
        <v>2023</v>
      </c>
      <c r="D2216" s="371" t="s">
        <v>9</v>
      </c>
      <c r="E2216" s="371" t="s">
        <v>244</v>
      </c>
    </row>
    <row r="2217" spans="1:5">
      <c r="A2217" s="371">
        <v>15</v>
      </c>
      <c r="B2217" s="371" t="s">
        <v>84</v>
      </c>
      <c r="C2217" s="371">
        <v>2023</v>
      </c>
      <c r="D2217" s="371" t="s">
        <v>9</v>
      </c>
      <c r="E2217" s="371" t="s">
        <v>244</v>
      </c>
    </row>
    <row r="2218" spans="1:5">
      <c r="A2218" s="371">
        <v>17</v>
      </c>
      <c r="B2218" s="371" t="s">
        <v>85</v>
      </c>
      <c r="C2218" s="371">
        <v>2023</v>
      </c>
      <c r="D2218" s="371" t="s">
        <v>9</v>
      </c>
      <c r="E2218" s="371" t="s">
        <v>244</v>
      </c>
    </row>
    <row r="2219" spans="1:5">
      <c r="A2219" s="371">
        <v>18</v>
      </c>
      <c r="B2219" s="371" t="s">
        <v>86</v>
      </c>
      <c r="C2219" s="371">
        <v>2023</v>
      </c>
      <c r="D2219" s="371" t="s">
        <v>9</v>
      </c>
      <c r="E2219" s="371" t="s">
        <v>244</v>
      </c>
    </row>
    <row r="2220" spans="1:5">
      <c r="A2220" s="371">
        <v>19</v>
      </c>
      <c r="B2220" s="371" t="s">
        <v>87</v>
      </c>
      <c r="C2220" s="371">
        <v>2023</v>
      </c>
      <c r="D2220" s="371" t="s">
        <v>9</v>
      </c>
      <c r="E2220" s="371" t="s">
        <v>244</v>
      </c>
    </row>
    <row r="2221" spans="1:5">
      <c r="A2221" s="371">
        <v>20</v>
      </c>
      <c r="B2221" s="371" t="s">
        <v>88</v>
      </c>
      <c r="C2221" s="371">
        <v>2023</v>
      </c>
      <c r="D2221" s="371" t="s">
        <v>9</v>
      </c>
      <c r="E2221" s="371" t="s">
        <v>244</v>
      </c>
    </row>
    <row r="2222" spans="1:5">
      <c r="A2222" s="371">
        <v>23</v>
      </c>
      <c r="B2222" s="371" t="s">
        <v>89</v>
      </c>
      <c r="C2222" s="371">
        <v>2023</v>
      </c>
      <c r="D2222" s="371" t="s">
        <v>9</v>
      </c>
      <c r="E2222" s="371" t="s">
        <v>244</v>
      </c>
    </row>
    <row r="2223" spans="1:5">
      <c r="A2223" s="371">
        <v>25</v>
      </c>
      <c r="B2223" s="371" t="s">
        <v>90</v>
      </c>
      <c r="C2223" s="371">
        <v>2023</v>
      </c>
      <c r="D2223" s="371" t="s">
        <v>9</v>
      </c>
      <c r="E2223" s="371" t="s">
        <v>244</v>
      </c>
    </row>
    <row r="2224" spans="1:5">
      <c r="A2224" s="371">
        <v>27</v>
      </c>
      <c r="B2224" s="371" t="s">
        <v>91</v>
      </c>
      <c r="C2224" s="371">
        <v>2023</v>
      </c>
      <c r="D2224" s="371" t="s">
        <v>9</v>
      </c>
      <c r="E2224" s="371" t="s">
        <v>244</v>
      </c>
    </row>
    <row r="2225" spans="1:5">
      <c r="A2225" s="371">
        <v>41</v>
      </c>
      <c r="B2225" s="371" t="s">
        <v>92</v>
      </c>
      <c r="C2225" s="371">
        <v>2023</v>
      </c>
      <c r="D2225" s="371" t="s">
        <v>9</v>
      </c>
      <c r="E2225" s="371" t="s">
        <v>244</v>
      </c>
    </row>
    <row r="2226" spans="1:5">
      <c r="A2226" s="371">
        <v>44</v>
      </c>
      <c r="B2226" s="371" t="s">
        <v>93</v>
      </c>
      <c r="C2226" s="371">
        <v>2023</v>
      </c>
      <c r="D2226" s="371" t="s">
        <v>9</v>
      </c>
      <c r="E2226" s="371" t="s">
        <v>244</v>
      </c>
    </row>
    <row r="2227" spans="1:5">
      <c r="A2227" s="371">
        <v>47</v>
      </c>
      <c r="B2227" s="371" t="s">
        <v>94</v>
      </c>
      <c r="C2227" s="371">
        <v>2023</v>
      </c>
      <c r="D2227" s="371" t="s">
        <v>9</v>
      </c>
      <c r="E2227" s="371" t="s">
        <v>244</v>
      </c>
    </row>
    <row r="2228" spans="1:5">
      <c r="A2228" s="371">
        <v>50</v>
      </c>
      <c r="B2228" s="371" t="s">
        <v>95</v>
      </c>
      <c r="C2228" s="371">
        <v>2023</v>
      </c>
      <c r="D2228" s="371" t="s">
        <v>9</v>
      </c>
      <c r="E2228" s="371" t="s">
        <v>244</v>
      </c>
    </row>
    <row r="2229" spans="1:5">
      <c r="A2229" s="371">
        <v>52</v>
      </c>
      <c r="B2229" s="371" t="s">
        <v>96</v>
      </c>
      <c r="C2229" s="371">
        <v>2023</v>
      </c>
      <c r="D2229" s="371" t="s">
        <v>9</v>
      </c>
      <c r="E2229" s="371" t="s">
        <v>244</v>
      </c>
    </row>
    <row r="2230" spans="1:5">
      <c r="A2230" s="371">
        <v>54</v>
      </c>
      <c r="B2230" s="371" t="s">
        <v>97</v>
      </c>
      <c r="C2230" s="371">
        <v>2023</v>
      </c>
      <c r="D2230" s="371" t="s">
        <v>9</v>
      </c>
      <c r="E2230" s="371" t="s">
        <v>244</v>
      </c>
    </row>
    <row r="2231" spans="1:5">
      <c r="A2231" s="371">
        <v>63</v>
      </c>
      <c r="B2231" s="371" t="s">
        <v>98</v>
      </c>
      <c r="C2231" s="371">
        <v>2023</v>
      </c>
      <c r="D2231" s="371" t="s">
        <v>9</v>
      </c>
      <c r="E2231" s="371" t="s">
        <v>244</v>
      </c>
    </row>
    <row r="2232" spans="1:5">
      <c r="A2232" s="371">
        <v>66</v>
      </c>
      <c r="B2232" s="371" t="s">
        <v>99</v>
      </c>
      <c r="C2232" s="371">
        <v>2023</v>
      </c>
      <c r="D2232" s="371" t="s">
        <v>9</v>
      </c>
      <c r="E2232" s="371" t="s">
        <v>244</v>
      </c>
    </row>
    <row r="2233" spans="1:5">
      <c r="A2233" s="371">
        <v>68</v>
      </c>
      <c r="B2233" s="371" t="s">
        <v>100</v>
      </c>
      <c r="C2233" s="371">
        <v>2023</v>
      </c>
      <c r="D2233" s="371" t="s">
        <v>9</v>
      </c>
      <c r="E2233" s="371" t="s">
        <v>244</v>
      </c>
    </row>
    <row r="2234" spans="1:5">
      <c r="A2234" s="371">
        <v>70</v>
      </c>
      <c r="B2234" s="371" t="s">
        <v>101</v>
      </c>
      <c r="C2234" s="371">
        <v>2023</v>
      </c>
      <c r="D2234" s="371" t="s">
        <v>9</v>
      </c>
      <c r="E2234" s="371" t="s">
        <v>244</v>
      </c>
    </row>
    <row r="2235" spans="1:5">
      <c r="A2235" s="371">
        <v>73</v>
      </c>
      <c r="B2235" s="371" t="s">
        <v>102</v>
      </c>
      <c r="C2235" s="371">
        <v>2023</v>
      </c>
      <c r="D2235" s="371" t="s">
        <v>9</v>
      </c>
      <c r="E2235" s="371" t="s">
        <v>244</v>
      </c>
    </row>
    <row r="2236" spans="1:5">
      <c r="A2236" s="371">
        <v>76</v>
      </c>
      <c r="B2236" s="371" t="s">
        <v>103</v>
      </c>
      <c r="C2236" s="371">
        <v>2023</v>
      </c>
      <c r="D2236" s="371" t="s">
        <v>9</v>
      </c>
      <c r="E2236" s="371" t="s">
        <v>244</v>
      </c>
    </row>
    <row r="2237" spans="1:5">
      <c r="A2237" s="371">
        <v>81</v>
      </c>
      <c r="B2237" s="371" t="s">
        <v>104</v>
      </c>
      <c r="C2237" s="371">
        <v>2023</v>
      </c>
      <c r="D2237" s="371" t="s">
        <v>9</v>
      </c>
      <c r="E2237" s="371" t="s">
        <v>244</v>
      </c>
    </row>
    <row r="2238" spans="1:5">
      <c r="A2238" s="371">
        <v>85</v>
      </c>
      <c r="B2238" s="371" t="s">
        <v>105</v>
      </c>
      <c r="C2238" s="371">
        <v>2023</v>
      </c>
      <c r="D2238" s="371" t="s">
        <v>9</v>
      </c>
      <c r="E2238" s="371" t="s">
        <v>244</v>
      </c>
    </row>
    <row r="2239" spans="1:5">
      <c r="A2239" s="371">
        <v>86</v>
      </c>
      <c r="B2239" s="371" t="s">
        <v>106</v>
      </c>
      <c r="C2239" s="371">
        <v>2023</v>
      </c>
      <c r="D2239" s="371" t="s">
        <v>9</v>
      </c>
      <c r="E2239" s="371" t="s">
        <v>244</v>
      </c>
    </row>
    <row r="2240" spans="1:5">
      <c r="A2240" s="371">
        <v>88</v>
      </c>
      <c r="B2240" s="371" t="s">
        <v>107</v>
      </c>
      <c r="C2240" s="371">
        <v>2023</v>
      </c>
      <c r="D2240" s="371" t="s">
        <v>9</v>
      </c>
      <c r="E2240" s="371" t="s">
        <v>244</v>
      </c>
    </row>
    <row r="2241" spans="1:5">
      <c r="A2241" s="371">
        <v>91</v>
      </c>
      <c r="B2241" s="371" t="s">
        <v>108</v>
      </c>
      <c r="C2241" s="371">
        <v>2023</v>
      </c>
      <c r="D2241" s="371" t="s">
        <v>9</v>
      </c>
      <c r="E2241" s="371" t="s">
        <v>244</v>
      </c>
    </row>
    <row r="2242" spans="1:5">
      <c r="A2242" s="371">
        <v>94</v>
      </c>
      <c r="B2242" s="371" t="s">
        <v>109</v>
      </c>
      <c r="C2242" s="371">
        <v>2023</v>
      </c>
      <c r="D2242" s="371" t="s">
        <v>9</v>
      </c>
      <c r="E2242" s="371" t="s">
        <v>244</v>
      </c>
    </row>
    <row r="2243" spans="1:5">
      <c r="A2243" s="371">
        <v>95</v>
      </c>
      <c r="B2243" s="371" t="s">
        <v>110</v>
      </c>
      <c r="C2243" s="371">
        <v>2023</v>
      </c>
      <c r="D2243" s="371" t="s">
        <v>9</v>
      </c>
      <c r="E2243" s="371" t="s">
        <v>244</v>
      </c>
    </row>
    <row r="2244" spans="1:5">
      <c r="A2244" s="371">
        <v>97</v>
      </c>
      <c r="B2244" s="371" t="s">
        <v>111</v>
      </c>
      <c r="C2244" s="371">
        <v>2023</v>
      </c>
      <c r="D2244" s="371" t="s">
        <v>9</v>
      </c>
      <c r="E2244" s="371" t="s">
        <v>244</v>
      </c>
    </row>
    <row r="2245" spans="1:5">
      <c r="A2245" s="371">
        <v>99</v>
      </c>
      <c r="B2245" s="371" t="s">
        <v>112</v>
      </c>
      <c r="C2245" s="371">
        <v>2023</v>
      </c>
      <c r="D2245" s="371" t="s">
        <v>9</v>
      </c>
      <c r="E2245" s="371" t="s">
        <v>244</v>
      </c>
    </row>
    <row r="2246" spans="1:5">
      <c r="A2246" s="371">
        <v>5</v>
      </c>
      <c r="B2246" s="371" t="s">
        <v>79</v>
      </c>
      <c r="C2246" s="371">
        <v>2024</v>
      </c>
      <c r="D2246" s="371" t="s">
        <v>10</v>
      </c>
      <c r="E2246" s="371" t="s">
        <v>243</v>
      </c>
    </row>
    <row r="2247" spans="1:5">
      <c r="A2247" s="371">
        <v>8</v>
      </c>
      <c r="B2247" s="371" t="s">
        <v>81</v>
      </c>
      <c r="C2247" s="371">
        <v>2024</v>
      </c>
      <c r="D2247" s="371" t="s">
        <v>10</v>
      </c>
      <c r="E2247" s="371" t="s">
        <v>243</v>
      </c>
    </row>
    <row r="2248" spans="1:5">
      <c r="A2248" s="371">
        <v>11</v>
      </c>
      <c r="B2248" s="371" t="s">
        <v>82</v>
      </c>
      <c r="C2248" s="371">
        <v>2024</v>
      </c>
      <c r="D2248" s="371" t="s">
        <v>10</v>
      </c>
      <c r="E2248" s="371" t="s">
        <v>243</v>
      </c>
    </row>
    <row r="2249" spans="1:5">
      <c r="A2249" s="371">
        <v>13</v>
      </c>
      <c r="B2249" s="371" t="s">
        <v>83</v>
      </c>
      <c r="C2249" s="371">
        <v>2024</v>
      </c>
      <c r="D2249" s="371" t="s">
        <v>10</v>
      </c>
      <c r="E2249" s="371" t="s">
        <v>243</v>
      </c>
    </row>
    <row r="2250" spans="1:5">
      <c r="A2250" s="371">
        <v>15</v>
      </c>
      <c r="B2250" s="371" t="s">
        <v>84</v>
      </c>
      <c r="C2250" s="371">
        <v>2024</v>
      </c>
      <c r="D2250" s="371" t="s">
        <v>10</v>
      </c>
      <c r="E2250" s="371" t="s">
        <v>244</v>
      </c>
    </row>
    <row r="2251" spans="1:5">
      <c r="A2251" s="371">
        <v>17</v>
      </c>
      <c r="B2251" s="371" t="s">
        <v>85</v>
      </c>
      <c r="C2251" s="371">
        <v>2024</v>
      </c>
      <c r="D2251" s="371" t="s">
        <v>10</v>
      </c>
      <c r="E2251" s="371" t="s">
        <v>243</v>
      </c>
    </row>
    <row r="2252" spans="1:5">
      <c r="A2252" s="371">
        <v>18</v>
      </c>
      <c r="B2252" s="371" t="s">
        <v>86</v>
      </c>
      <c r="C2252" s="371">
        <v>2024</v>
      </c>
      <c r="D2252" s="371" t="s">
        <v>10</v>
      </c>
      <c r="E2252" s="371" t="s">
        <v>244</v>
      </c>
    </row>
    <row r="2253" spans="1:5">
      <c r="A2253" s="371">
        <v>19</v>
      </c>
      <c r="B2253" s="371" t="s">
        <v>87</v>
      </c>
      <c r="C2253" s="371">
        <v>2024</v>
      </c>
      <c r="D2253" s="371" t="s">
        <v>10</v>
      </c>
      <c r="E2253" s="371" t="s">
        <v>244</v>
      </c>
    </row>
    <row r="2254" spans="1:5">
      <c r="A2254" s="371">
        <v>20</v>
      </c>
      <c r="B2254" s="371" t="s">
        <v>88</v>
      </c>
      <c r="C2254" s="371">
        <v>2024</v>
      </c>
      <c r="D2254" s="371" t="s">
        <v>10</v>
      </c>
      <c r="E2254" s="371" t="s">
        <v>244</v>
      </c>
    </row>
    <row r="2255" spans="1:5">
      <c r="A2255" s="371">
        <v>23</v>
      </c>
      <c r="B2255" s="371" t="s">
        <v>89</v>
      </c>
      <c r="C2255" s="371">
        <v>2024</v>
      </c>
      <c r="D2255" s="371" t="s">
        <v>10</v>
      </c>
      <c r="E2255" s="371" t="s">
        <v>244</v>
      </c>
    </row>
    <row r="2256" spans="1:5">
      <c r="A2256" s="371">
        <v>25</v>
      </c>
      <c r="B2256" s="371" t="s">
        <v>90</v>
      </c>
      <c r="C2256" s="371">
        <v>2024</v>
      </c>
      <c r="D2256" s="371" t="s">
        <v>10</v>
      </c>
      <c r="E2256" s="371" t="s">
        <v>243</v>
      </c>
    </row>
    <row r="2257" spans="1:5">
      <c r="A2257" s="371">
        <v>27</v>
      </c>
      <c r="B2257" s="371" t="s">
        <v>91</v>
      </c>
      <c r="C2257" s="371">
        <v>2024</v>
      </c>
      <c r="D2257" s="371" t="s">
        <v>10</v>
      </c>
      <c r="E2257" s="371" t="s">
        <v>243</v>
      </c>
    </row>
    <row r="2258" spans="1:5">
      <c r="A2258" s="371">
        <v>41</v>
      </c>
      <c r="B2258" s="371" t="s">
        <v>92</v>
      </c>
      <c r="C2258" s="371">
        <v>2024</v>
      </c>
      <c r="D2258" s="371" t="s">
        <v>10</v>
      </c>
      <c r="E2258" s="371" t="s">
        <v>243</v>
      </c>
    </row>
    <row r="2259" spans="1:5">
      <c r="A2259" s="371">
        <v>44</v>
      </c>
      <c r="B2259" s="371" t="s">
        <v>93</v>
      </c>
      <c r="C2259" s="371">
        <v>2024</v>
      </c>
      <c r="D2259" s="371" t="s">
        <v>10</v>
      </c>
      <c r="E2259" s="371" t="s">
        <v>243</v>
      </c>
    </row>
    <row r="2260" spans="1:5">
      <c r="A2260" s="371">
        <v>47</v>
      </c>
      <c r="B2260" s="371" t="s">
        <v>94</v>
      </c>
      <c r="C2260" s="371">
        <v>2024</v>
      </c>
      <c r="D2260" s="371" t="s">
        <v>10</v>
      </c>
      <c r="E2260" s="371" t="s">
        <v>244</v>
      </c>
    </row>
    <row r="2261" spans="1:5">
      <c r="A2261" s="371">
        <v>50</v>
      </c>
      <c r="B2261" s="371" t="s">
        <v>95</v>
      </c>
      <c r="C2261" s="371">
        <v>2024</v>
      </c>
      <c r="D2261" s="371" t="s">
        <v>10</v>
      </c>
      <c r="E2261" s="371" t="s">
        <v>243</v>
      </c>
    </row>
    <row r="2262" spans="1:5">
      <c r="A2262" s="371">
        <v>52</v>
      </c>
      <c r="B2262" s="371" t="s">
        <v>96</v>
      </c>
      <c r="C2262" s="371">
        <v>2024</v>
      </c>
      <c r="D2262" s="371" t="s">
        <v>10</v>
      </c>
      <c r="E2262" s="371" t="s">
        <v>244</v>
      </c>
    </row>
    <row r="2263" spans="1:5">
      <c r="A2263" s="371">
        <v>54</v>
      </c>
      <c r="B2263" s="371" t="s">
        <v>97</v>
      </c>
      <c r="C2263" s="371">
        <v>2024</v>
      </c>
      <c r="D2263" s="371" t="s">
        <v>10</v>
      </c>
      <c r="E2263" s="371" t="s">
        <v>244</v>
      </c>
    </row>
    <row r="2264" spans="1:5">
      <c r="A2264" s="371">
        <v>63</v>
      </c>
      <c r="B2264" s="371" t="s">
        <v>98</v>
      </c>
      <c r="C2264" s="371">
        <v>2024</v>
      </c>
      <c r="D2264" s="371" t="s">
        <v>10</v>
      </c>
      <c r="E2264" s="371" t="s">
        <v>243</v>
      </c>
    </row>
    <row r="2265" spans="1:5">
      <c r="A2265" s="371">
        <v>66</v>
      </c>
      <c r="B2265" s="371" t="s">
        <v>99</v>
      </c>
      <c r="C2265" s="371">
        <v>2024</v>
      </c>
      <c r="D2265" s="371" t="s">
        <v>10</v>
      </c>
      <c r="E2265" s="371" t="s">
        <v>243</v>
      </c>
    </row>
    <row r="2266" spans="1:5">
      <c r="A2266" s="371">
        <v>68</v>
      </c>
      <c r="B2266" s="371" t="s">
        <v>100</v>
      </c>
      <c r="C2266" s="371">
        <v>2024</v>
      </c>
      <c r="D2266" s="371" t="s">
        <v>10</v>
      </c>
      <c r="E2266" s="371" t="s">
        <v>243</v>
      </c>
    </row>
    <row r="2267" spans="1:5">
      <c r="A2267" s="371">
        <v>70</v>
      </c>
      <c r="B2267" s="371" t="s">
        <v>101</v>
      </c>
      <c r="C2267" s="371">
        <v>2024</v>
      </c>
      <c r="D2267" s="371" t="s">
        <v>10</v>
      </c>
      <c r="E2267" s="371" t="s">
        <v>243</v>
      </c>
    </row>
    <row r="2268" spans="1:5">
      <c r="A2268" s="371">
        <v>73</v>
      </c>
      <c r="B2268" s="371" t="s">
        <v>102</v>
      </c>
      <c r="C2268" s="371">
        <v>2024</v>
      </c>
      <c r="D2268" s="371" t="s">
        <v>10</v>
      </c>
      <c r="E2268" s="371" t="s">
        <v>243</v>
      </c>
    </row>
    <row r="2269" spans="1:5">
      <c r="A2269" s="371">
        <v>76</v>
      </c>
      <c r="B2269" s="371" t="s">
        <v>103</v>
      </c>
      <c r="C2269" s="371">
        <v>2024</v>
      </c>
      <c r="D2269" s="371" t="s">
        <v>10</v>
      </c>
      <c r="E2269" s="371" t="s">
        <v>243</v>
      </c>
    </row>
    <row r="2270" spans="1:5">
      <c r="A2270" s="371">
        <v>81</v>
      </c>
      <c r="B2270" s="371" t="s">
        <v>104</v>
      </c>
      <c r="C2270" s="371">
        <v>2024</v>
      </c>
      <c r="D2270" s="371" t="s">
        <v>10</v>
      </c>
      <c r="E2270" s="371" t="s">
        <v>244</v>
      </c>
    </row>
    <row r="2271" spans="1:5">
      <c r="A2271" s="371">
        <v>85</v>
      </c>
      <c r="B2271" s="371" t="s">
        <v>105</v>
      </c>
      <c r="C2271" s="371">
        <v>2024</v>
      </c>
      <c r="D2271" s="371" t="s">
        <v>10</v>
      </c>
      <c r="E2271" s="371" t="s">
        <v>244</v>
      </c>
    </row>
    <row r="2272" spans="1:5">
      <c r="A2272" s="371">
        <v>86</v>
      </c>
      <c r="B2272" s="371" t="s">
        <v>106</v>
      </c>
      <c r="C2272" s="371">
        <v>2024</v>
      </c>
      <c r="D2272" s="371" t="s">
        <v>10</v>
      </c>
      <c r="E2272" s="371" t="s">
        <v>244</v>
      </c>
    </row>
    <row r="2273" spans="1:5">
      <c r="A2273" s="371">
        <v>88</v>
      </c>
      <c r="B2273" s="371" t="s">
        <v>107</v>
      </c>
      <c r="C2273" s="371">
        <v>2024</v>
      </c>
      <c r="D2273" s="371" t="s">
        <v>10</v>
      </c>
      <c r="E2273" s="371" t="s">
        <v>244</v>
      </c>
    </row>
    <row r="2274" spans="1:5">
      <c r="A2274" s="371">
        <v>91</v>
      </c>
      <c r="B2274" s="371" t="s">
        <v>108</v>
      </c>
      <c r="C2274" s="371">
        <v>2024</v>
      </c>
      <c r="D2274" s="371" t="s">
        <v>10</v>
      </c>
      <c r="E2274" s="371" t="s">
        <v>244</v>
      </c>
    </row>
    <row r="2275" spans="1:5">
      <c r="A2275" s="371">
        <v>94</v>
      </c>
      <c r="B2275" s="371" t="s">
        <v>109</v>
      </c>
      <c r="C2275" s="371">
        <v>2024</v>
      </c>
      <c r="D2275" s="371" t="s">
        <v>10</v>
      </c>
      <c r="E2275" s="371" t="s">
        <v>243</v>
      </c>
    </row>
    <row r="2276" spans="1:5">
      <c r="A2276" s="371">
        <v>95</v>
      </c>
      <c r="B2276" s="371" t="s">
        <v>110</v>
      </c>
      <c r="C2276" s="371">
        <v>2024</v>
      </c>
      <c r="D2276" s="371" t="s">
        <v>10</v>
      </c>
      <c r="E2276" s="371" t="s">
        <v>244</v>
      </c>
    </row>
    <row r="2277" spans="1:5">
      <c r="A2277" s="371">
        <v>97</v>
      </c>
      <c r="B2277" s="371" t="s">
        <v>111</v>
      </c>
      <c r="C2277" s="371">
        <v>2024</v>
      </c>
      <c r="D2277" s="371" t="s">
        <v>10</v>
      </c>
      <c r="E2277" s="371" t="s">
        <v>244</v>
      </c>
    </row>
    <row r="2278" spans="1:5">
      <c r="A2278" s="371">
        <v>99</v>
      </c>
      <c r="B2278" s="371" t="s">
        <v>112</v>
      </c>
      <c r="C2278" s="371">
        <v>2024</v>
      </c>
      <c r="D2278" s="371" t="s">
        <v>10</v>
      </c>
      <c r="E2278" s="371" t="s">
        <v>244</v>
      </c>
    </row>
    <row r="2279" spans="1:5">
      <c r="A2279" s="371">
        <v>5</v>
      </c>
      <c r="B2279" s="371" t="s">
        <v>79</v>
      </c>
      <c r="C2279" s="371">
        <v>2023</v>
      </c>
      <c r="D2279" s="371" t="s">
        <v>10</v>
      </c>
      <c r="E2279" s="371" t="s">
        <v>244</v>
      </c>
    </row>
    <row r="2280" spans="1:5">
      <c r="A2280" s="371">
        <v>8</v>
      </c>
      <c r="B2280" s="371" t="s">
        <v>81</v>
      </c>
      <c r="C2280" s="371">
        <v>2023</v>
      </c>
      <c r="D2280" s="371" t="s">
        <v>10</v>
      </c>
      <c r="E2280" s="371" t="s">
        <v>243</v>
      </c>
    </row>
    <row r="2281" spans="1:5">
      <c r="A2281" s="371">
        <v>11</v>
      </c>
      <c r="B2281" s="371" t="s">
        <v>82</v>
      </c>
      <c r="C2281" s="371">
        <v>2023</v>
      </c>
      <c r="D2281" s="371" t="s">
        <v>10</v>
      </c>
      <c r="E2281" s="371" t="s">
        <v>243</v>
      </c>
    </row>
    <row r="2282" spans="1:5">
      <c r="A2282" s="371">
        <v>13</v>
      </c>
      <c r="B2282" s="371" t="s">
        <v>83</v>
      </c>
      <c r="C2282" s="371">
        <v>2023</v>
      </c>
      <c r="D2282" s="371" t="s">
        <v>10</v>
      </c>
      <c r="E2282" s="371" t="s">
        <v>243</v>
      </c>
    </row>
    <row r="2283" spans="1:5">
      <c r="A2283" s="371">
        <v>15</v>
      </c>
      <c r="B2283" s="371" t="s">
        <v>84</v>
      </c>
      <c r="C2283" s="371">
        <v>2023</v>
      </c>
      <c r="D2283" s="371" t="s">
        <v>10</v>
      </c>
      <c r="E2283" s="371" t="s">
        <v>244</v>
      </c>
    </row>
    <row r="2284" spans="1:5">
      <c r="A2284" s="371">
        <v>17</v>
      </c>
      <c r="B2284" s="371" t="s">
        <v>85</v>
      </c>
      <c r="C2284" s="371">
        <v>2023</v>
      </c>
      <c r="D2284" s="371" t="s">
        <v>10</v>
      </c>
      <c r="E2284" s="371" t="s">
        <v>244</v>
      </c>
    </row>
    <row r="2285" spans="1:5">
      <c r="A2285" s="371">
        <v>18</v>
      </c>
      <c r="B2285" s="371" t="s">
        <v>86</v>
      </c>
      <c r="C2285" s="371">
        <v>2023</v>
      </c>
      <c r="D2285" s="371" t="s">
        <v>10</v>
      </c>
      <c r="E2285" s="371" t="s">
        <v>244</v>
      </c>
    </row>
    <row r="2286" spans="1:5">
      <c r="A2286" s="371">
        <v>19</v>
      </c>
      <c r="B2286" s="371" t="s">
        <v>87</v>
      </c>
      <c r="C2286" s="371">
        <v>2023</v>
      </c>
      <c r="D2286" s="371" t="s">
        <v>10</v>
      </c>
      <c r="E2286" s="371" t="s">
        <v>243</v>
      </c>
    </row>
    <row r="2287" spans="1:5">
      <c r="A2287" s="371">
        <v>20</v>
      </c>
      <c r="B2287" s="371" t="s">
        <v>88</v>
      </c>
      <c r="C2287" s="371">
        <v>2023</v>
      </c>
      <c r="D2287" s="371" t="s">
        <v>10</v>
      </c>
      <c r="E2287" s="371" t="s">
        <v>243</v>
      </c>
    </row>
    <row r="2288" spans="1:5">
      <c r="A2288" s="371">
        <v>23</v>
      </c>
      <c r="B2288" s="371" t="s">
        <v>89</v>
      </c>
      <c r="C2288" s="371">
        <v>2023</v>
      </c>
      <c r="D2288" s="371" t="s">
        <v>10</v>
      </c>
      <c r="E2288" s="371" t="s">
        <v>244</v>
      </c>
    </row>
    <row r="2289" spans="1:5">
      <c r="A2289" s="371">
        <v>25</v>
      </c>
      <c r="B2289" s="371" t="s">
        <v>90</v>
      </c>
      <c r="C2289" s="371">
        <v>2023</v>
      </c>
      <c r="D2289" s="371" t="s">
        <v>10</v>
      </c>
      <c r="E2289" s="371" t="s">
        <v>243</v>
      </c>
    </row>
    <row r="2290" spans="1:5">
      <c r="A2290" s="371">
        <v>27</v>
      </c>
      <c r="B2290" s="371" t="s">
        <v>91</v>
      </c>
      <c r="C2290" s="371">
        <v>2023</v>
      </c>
      <c r="D2290" s="371" t="s">
        <v>10</v>
      </c>
      <c r="E2290" s="371" t="s">
        <v>243</v>
      </c>
    </row>
    <row r="2291" spans="1:5">
      <c r="A2291" s="371">
        <v>41</v>
      </c>
      <c r="B2291" s="371" t="s">
        <v>92</v>
      </c>
      <c r="C2291" s="371">
        <v>2023</v>
      </c>
      <c r="D2291" s="371" t="s">
        <v>10</v>
      </c>
      <c r="E2291" s="371" t="s">
        <v>244</v>
      </c>
    </row>
    <row r="2292" spans="1:5">
      <c r="A2292" s="371">
        <v>44</v>
      </c>
      <c r="B2292" s="371" t="s">
        <v>93</v>
      </c>
      <c r="C2292" s="371">
        <v>2023</v>
      </c>
      <c r="D2292" s="371" t="s">
        <v>10</v>
      </c>
      <c r="E2292" s="371" t="s">
        <v>244</v>
      </c>
    </row>
    <row r="2293" spans="1:5">
      <c r="A2293" s="371">
        <v>47</v>
      </c>
      <c r="B2293" s="371" t="s">
        <v>94</v>
      </c>
      <c r="C2293" s="371">
        <v>2023</v>
      </c>
      <c r="D2293" s="371" t="s">
        <v>10</v>
      </c>
      <c r="E2293" s="371" t="s">
        <v>244</v>
      </c>
    </row>
    <row r="2294" spans="1:5">
      <c r="A2294" s="371">
        <v>50</v>
      </c>
      <c r="B2294" s="371" t="s">
        <v>95</v>
      </c>
      <c r="C2294" s="371">
        <v>2023</v>
      </c>
      <c r="D2294" s="371" t="s">
        <v>10</v>
      </c>
      <c r="E2294" s="371" t="s">
        <v>244</v>
      </c>
    </row>
    <row r="2295" spans="1:5">
      <c r="A2295" s="371">
        <v>52</v>
      </c>
      <c r="B2295" s="371" t="s">
        <v>96</v>
      </c>
      <c r="C2295" s="371">
        <v>2023</v>
      </c>
      <c r="D2295" s="371" t="s">
        <v>10</v>
      </c>
      <c r="E2295" s="371" t="s">
        <v>244</v>
      </c>
    </row>
    <row r="2296" spans="1:5">
      <c r="A2296" s="371">
        <v>54</v>
      </c>
      <c r="B2296" s="371" t="s">
        <v>97</v>
      </c>
      <c r="C2296" s="371">
        <v>2023</v>
      </c>
      <c r="D2296" s="371" t="s">
        <v>10</v>
      </c>
      <c r="E2296" s="371" t="s">
        <v>244</v>
      </c>
    </row>
    <row r="2297" spans="1:5">
      <c r="A2297" s="371">
        <v>63</v>
      </c>
      <c r="B2297" s="371" t="s">
        <v>98</v>
      </c>
      <c r="C2297" s="371">
        <v>2023</v>
      </c>
      <c r="D2297" s="371" t="s">
        <v>10</v>
      </c>
      <c r="E2297" s="371" t="s">
        <v>243</v>
      </c>
    </row>
    <row r="2298" spans="1:5">
      <c r="A2298" s="371">
        <v>66</v>
      </c>
      <c r="B2298" s="371" t="s">
        <v>99</v>
      </c>
      <c r="C2298" s="371">
        <v>2023</v>
      </c>
      <c r="D2298" s="371" t="s">
        <v>10</v>
      </c>
      <c r="E2298" s="371" t="s">
        <v>243</v>
      </c>
    </row>
    <row r="2299" spans="1:5">
      <c r="A2299" s="371">
        <v>68</v>
      </c>
      <c r="B2299" s="371" t="s">
        <v>100</v>
      </c>
      <c r="C2299" s="371">
        <v>2023</v>
      </c>
      <c r="D2299" s="371" t="s">
        <v>10</v>
      </c>
      <c r="E2299" s="371" t="s">
        <v>244</v>
      </c>
    </row>
    <row r="2300" spans="1:5">
      <c r="A2300" s="371">
        <v>70</v>
      </c>
      <c r="B2300" s="371" t="s">
        <v>101</v>
      </c>
      <c r="C2300" s="371">
        <v>2023</v>
      </c>
      <c r="D2300" s="371" t="s">
        <v>10</v>
      </c>
      <c r="E2300" s="371" t="s">
        <v>244</v>
      </c>
    </row>
    <row r="2301" spans="1:5">
      <c r="A2301" s="371">
        <v>73</v>
      </c>
      <c r="B2301" s="371" t="s">
        <v>102</v>
      </c>
      <c r="C2301" s="371">
        <v>2023</v>
      </c>
      <c r="D2301" s="371" t="s">
        <v>10</v>
      </c>
      <c r="E2301" s="371" t="s">
        <v>243</v>
      </c>
    </row>
    <row r="2302" spans="1:5">
      <c r="A2302" s="371">
        <v>76</v>
      </c>
      <c r="B2302" s="371" t="s">
        <v>103</v>
      </c>
      <c r="C2302" s="371">
        <v>2023</v>
      </c>
      <c r="D2302" s="371" t="s">
        <v>10</v>
      </c>
      <c r="E2302" s="371" t="s">
        <v>243</v>
      </c>
    </row>
    <row r="2303" spans="1:5">
      <c r="A2303" s="371">
        <v>81</v>
      </c>
      <c r="B2303" s="371" t="s">
        <v>104</v>
      </c>
      <c r="C2303" s="371">
        <v>2023</v>
      </c>
      <c r="D2303" s="371" t="s">
        <v>10</v>
      </c>
      <c r="E2303" s="371" t="s">
        <v>244</v>
      </c>
    </row>
    <row r="2304" spans="1:5">
      <c r="A2304" s="371">
        <v>85</v>
      </c>
      <c r="B2304" s="371" t="s">
        <v>105</v>
      </c>
      <c r="C2304" s="371">
        <v>2023</v>
      </c>
      <c r="D2304" s="371" t="s">
        <v>10</v>
      </c>
      <c r="E2304" s="371" t="s">
        <v>244</v>
      </c>
    </row>
    <row r="2305" spans="1:5">
      <c r="A2305" s="371">
        <v>86</v>
      </c>
      <c r="B2305" s="371" t="s">
        <v>106</v>
      </c>
      <c r="C2305" s="371">
        <v>2023</v>
      </c>
      <c r="D2305" s="371" t="s">
        <v>10</v>
      </c>
      <c r="E2305" s="371" t="s">
        <v>243</v>
      </c>
    </row>
    <row r="2306" spans="1:5">
      <c r="A2306" s="371">
        <v>88</v>
      </c>
      <c r="B2306" s="371" t="s">
        <v>107</v>
      </c>
      <c r="C2306" s="371">
        <v>2023</v>
      </c>
      <c r="D2306" s="371" t="s">
        <v>10</v>
      </c>
      <c r="E2306" s="371" t="s">
        <v>244</v>
      </c>
    </row>
    <row r="2307" spans="1:5">
      <c r="A2307" s="371">
        <v>91</v>
      </c>
      <c r="B2307" s="371" t="s">
        <v>108</v>
      </c>
      <c r="C2307" s="371">
        <v>2023</v>
      </c>
      <c r="D2307" s="371" t="s">
        <v>10</v>
      </c>
      <c r="E2307" s="371" t="s">
        <v>244</v>
      </c>
    </row>
    <row r="2308" spans="1:5">
      <c r="A2308" s="371">
        <v>94</v>
      </c>
      <c r="B2308" s="371" t="s">
        <v>109</v>
      </c>
      <c r="C2308" s="371">
        <v>2023</v>
      </c>
      <c r="D2308" s="371" t="s">
        <v>10</v>
      </c>
      <c r="E2308" s="371" t="s">
        <v>243</v>
      </c>
    </row>
    <row r="2309" spans="1:5">
      <c r="A2309" s="371">
        <v>95</v>
      </c>
      <c r="B2309" s="371" t="s">
        <v>110</v>
      </c>
      <c r="C2309" s="371">
        <v>2023</v>
      </c>
      <c r="D2309" s="371" t="s">
        <v>10</v>
      </c>
      <c r="E2309" s="371" t="s">
        <v>244</v>
      </c>
    </row>
    <row r="2310" spans="1:5">
      <c r="A2310" s="371">
        <v>97</v>
      </c>
      <c r="B2310" s="371" t="s">
        <v>111</v>
      </c>
      <c r="C2310" s="371">
        <v>2023</v>
      </c>
      <c r="D2310" s="371" t="s">
        <v>10</v>
      </c>
      <c r="E2310" s="371" t="s">
        <v>244</v>
      </c>
    </row>
    <row r="2311" spans="1:5">
      <c r="A2311" s="371">
        <v>99</v>
      </c>
      <c r="B2311" s="371" t="s">
        <v>112</v>
      </c>
      <c r="C2311" s="371">
        <v>2023</v>
      </c>
      <c r="D2311" s="371" t="s">
        <v>10</v>
      </c>
      <c r="E2311" s="371" t="s">
        <v>244</v>
      </c>
    </row>
    <row r="2312" spans="1:5">
      <c r="A2312" s="371">
        <v>5</v>
      </c>
      <c r="B2312" s="371" t="s">
        <v>79</v>
      </c>
      <c r="C2312" s="371">
        <v>2024</v>
      </c>
      <c r="D2312" s="371" t="s">
        <v>11</v>
      </c>
      <c r="E2312" s="371" t="s">
        <v>244</v>
      </c>
    </row>
    <row r="2313" spans="1:5">
      <c r="A2313" s="371">
        <v>8</v>
      </c>
      <c r="B2313" s="371" t="s">
        <v>81</v>
      </c>
      <c r="C2313" s="371">
        <v>2024</v>
      </c>
      <c r="D2313" s="371" t="s">
        <v>11</v>
      </c>
      <c r="E2313" s="371" t="s">
        <v>244</v>
      </c>
    </row>
    <row r="2314" spans="1:5">
      <c r="A2314" s="371">
        <v>11</v>
      </c>
      <c r="B2314" s="371" t="s">
        <v>82</v>
      </c>
      <c r="C2314" s="371">
        <v>2024</v>
      </c>
      <c r="D2314" s="371" t="s">
        <v>11</v>
      </c>
      <c r="E2314" s="371" t="s">
        <v>244</v>
      </c>
    </row>
    <row r="2315" spans="1:5">
      <c r="A2315" s="371">
        <v>13</v>
      </c>
      <c r="B2315" s="371" t="s">
        <v>83</v>
      </c>
      <c r="C2315" s="371">
        <v>2024</v>
      </c>
      <c r="D2315" s="371" t="s">
        <v>11</v>
      </c>
      <c r="E2315" s="371" t="s">
        <v>244</v>
      </c>
    </row>
    <row r="2316" spans="1:5">
      <c r="A2316" s="371">
        <v>15</v>
      </c>
      <c r="B2316" s="371" t="s">
        <v>84</v>
      </c>
      <c r="C2316" s="371">
        <v>2024</v>
      </c>
      <c r="D2316" s="371" t="s">
        <v>11</v>
      </c>
      <c r="E2316" s="371" t="s">
        <v>244</v>
      </c>
    </row>
    <row r="2317" spans="1:5">
      <c r="A2317" s="371">
        <v>17</v>
      </c>
      <c r="B2317" s="371" t="s">
        <v>85</v>
      </c>
      <c r="C2317" s="371">
        <v>2024</v>
      </c>
      <c r="D2317" s="371" t="s">
        <v>11</v>
      </c>
      <c r="E2317" s="371" t="s">
        <v>244</v>
      </c>
    </row>
    <row r="2318" spans="1:5">
      <c r="A2318" s="371">
        <v>18</v>
      </c>
      <c r="B2318" s="371" t="s">
        <v>86</v>
      </c>
      <c r="C2318" s="371">
        <v>2024</v>
      </c>
      <c r="D2318" s="371" t="s">
        <v>11</v>
      </c>
      <c r="E2318" s="371" t="s">
        <v>244</v>
      </c>
    </row>
    <row r="2319" spans="1:5">
      <c r="A2319" s="371">
        <v>19</v>
      </c>
      <c r="B2319" s="371" t="s">
        <v>87</v>
      </c>
      <c r="C2319" s="371">
        <v>2024</v>
      </c>
      <c r="D2319" s="371" t="s">
        <v>11</v>
      </c>
      <c r="E2319" s="371" t="s">
        <v>244</v>
      </c>
    </row>
    <row r="2320" spans="1:5">
      <c r="A2320" s="371">
        <v>20</v>
      </c>
      <c r="B2320" s="371" t="s">
        <v>88</v>
      </c>
      <c r="C2320" s="371">
        <v>2024</v>
      </c>
      <c r="D2320" s="371" t="s">
        <v>11</v>
      </c>
      <c r="E2320" s="371" t="s">
        <v>244</v>
      </c>
    </row>
    <row r="2321" spans="1:5">
      <c r="A2321" s="371">
        <v>23</v>
      </c>
      <c r="B2321" s="371" t="s">
        <v>89</v>
      </c>
      <c r="C2321" s="371">
        <v>2024</v>
      </c>
      <c r="D2321" s="371" t="s">
        <v>11</v>
      </c>
      <c r="E2321" s="371" t="s">
        <v>244</v>
      </c>
    </row>
    <row r="2322" spans="1:5">
      <c r="A2322" s="371">
        <v>25</v>
      </c>
      <c r="B2322" s="371" t="s">
        <v>90</v>
      </c>
      <c r="C2322" s="371">
        <v>2024</v>
      </c>
      <c r="D2322" s="371" t="s">
        <v>11</v>
      </c>
      <c r="E2322" s="371" t="s">
        <v>244</v>
      </c>
    </row>
    <row r="2323" spans="1:5">
      <c r="A2323" s="371">
        <v>27</v>
      </c>
      <c r="B2323" s="371" t="s">
        <v>91</v>
      </c>
      <c r="C2323" s="371">
        <v>2024</v>
      </c>
      <c r="D2323" s="371" t="s">
        <v>11</v>
      </c>
      <c r="E2323" s="371" t="s">
        <v>244</v>
      </c>
    </row>
    <row r="2324" spans="1:5">
      <c r="A2324" s="371">
        <v>41</v>
      </c>
      <c r="B2324" s="371" t="s">
        <v>92</v>
      </c>
      <c r="C2324" s="371">
        <v>2024</v>
      </c>
      <c r="D2324" s="371" t="s">
        <v>11</v>
      </c>
      <c r="E2324" s="371" t="s">
        <v>244</v>
      </c>
    </row>
    <row r="2325" spans="1:5">
      <c r="A2325" s="371">
        <v>44</v>
      </c>
      <c r="B2325" s="371" t="s">
        <v>93</v>
      </c>
      <c r="C2325" s="371">
        <v>2024</v>
      </c>
      <c r="D2325" s="371" t="s">
        <v>11</v>
      </c>
      <c r="E2325" s="371" t="s">
        <v>244</v>
      </c>
    </row>
    <row r="2326" spans="1:5">
      <c r="A2326" s="371">
        <v>47</v>
      </c>
      <c r="B2326" s="371" t="s">
        <v>94</v>
      </c>
      <c r="C2326" s="371">
        <v>2024</v>
      </c>
      <c r="D2326" s="371" t="s">
        <v>11</v>
      </c>
      <c r="E2326" s="371" t="s">
        <v>244</v>
      </c>
    </row>
    <row r="2327" spans="1:5">
      <c r="A2327" s="371">
        <v>50</v>
      </c>
      <c r="B2327" s="371" t="s">
        <v>95</v>
      </c>
      <c r="C2327" s="371">
        <v>2024</v>
      </c>
      <c r="D2327" s="371" t="s">
        <v>11</v>
      </c>
      <c r="E2327" s="371" t="s">
        <v>244</v>
      </c>
    </row>
    <row r="2328" spans="1:5">
      <c r="A2328" s="371">
        <v>52</v>
      </c>
      <c r="B2328" s="371" t="s">
        <v>96</v>
      </c>
      <c r="C2328" s="371">
        <v>2024</v>
      </c>
      <c r="D2328" s="371" t="s">
        <v>11</v>
      </c>
      <c r="E2328" s="371" t="s">
        <v>244</v>
      </c>
    </row>
    <row r="2329" spans="1:5">
      <c r="A2329" s="371">
        <v>54</v>
      </c>
      <c r="B2329" s="371" t="s">
        <v>97</v>
      </c>
      <c r="C2329" s="371">
        <v>2024</v>
      </c>
      <c r="D2329" s="371" t="s">
        <v>11</v>
      </c>
      <c r="E2329" s="371" t="s">
        <v>244</v>
      </c>
    </row>
    <row r="2330" spans="1:5">
      <c r="A2330" s="371">
        <v>63</v>
      </c>
      <c r="B2330" s="371" t="s">
        <v>98</v>
      </c>
      <c r="C2330" s="371">
        <v>2024</v>
      </c>
      <c r="D2330" s="371" t="s">
        <v>11</v>
      </c>
      <c r="E2330" s="371" t="s">
        <v>244</v>
      </c>
    </row>
    <row r="2331" spans="1:5">
      <c r="A2331" s="371">
        <v>66</v>
      </c>
      <c r="B2331" s="371" t="s">
        <v>99</v>
      </c>
      <c r="C2331" s="371">
        <v>2024</v>
      </c>
      <c r="D2331" s="371" t="s">
        <v>11</v>
      </c>
      <c r="E2331" s="371" t="s">
        <v>244</v>
      </c>
    </row>
    <row r="2332" spans="1:5">
      <c r="A2332" s="371">
        <v>68</v>
      </c>
      <c r="B2332" s="371" t="s">
        <v>100</v>
      </c>
      <c r="C2332" s="371">
        <v>2024</v>
      </c>
      <c r="D2332" s="371" t="s">
        <v>11</v>
      </c>
      <c r="E2332" s="371" t="s">
        <v>244</v>
      </c>
    </row>
    <row r="2333" spans="1:5">
      <c r="A2333" s="371">
        <v>70</v>
      </c>
      <c r="B2333" s="371" t="s">
        <v>101</v>
      </c>
      <c r="C2333" s="371">
        <v>2024</v>
      </c>
      <c r="D2333" s="371" t="s">
        <v>11</v>
      </c>
      <c r="E2333" s="371" t="s">
        <v>244</v>
      </c>
    </row>
    <row r="2334" spans="1:5">
      <c r="A2334" s="371">
        <v>73</v>
      </c>
      <c r="B2334" s="371" t="s">
        <v>102</v>
      </c>
      <c r="C2334" s="371">
        <v>2024</v>
      </c>
      <c r="D2334" s="371" t="s">
        <v>11</v>
      </c>
      <c r="E2334" s="371" t="s">
        <v>244</v>
      </c>
    </row>
    <row r="2335" spans="1:5">
      <c r="A2335" s="371">
        <v>76</v>
      </c>
      <c r="B2335" s="371" t="s">
        <v>103</v>
      </c>
      <c r="C2335" s="371">
        <v>2024</v>
      </c>
      <c r="D2335" s="371" t="s">
        <v>11</v>
      </c>
      <c r="E2335" s="371" t="s">
        <v>244</v>
      </c>
    </row>
    <row r="2336" spans="1:5">
      <c r="A2336" s="371">
        <v>81</v>
      </c>
      <c r="B2336" s="371" t="s">
        <v>104</v>
      </c>
      <c r="C2336" s="371">
        <v>2024</v>
      </c>
      <c r="D2336" s="371" t="s">
        <v>11</v>
      </c>
      <c r="E2336" s="371" t="s">
        <v>244</v>
      </c>
    </row>
    <row r="2337" spans="1:5">
      <c r="A2337" s="371">
        <v>85</v>
      </c>
      <c r="B2337" s="371" t="s">
        <v>105</v>
      </c>
      <c r="C2337" s="371">
        <v>2024</v>
      </c>
      <c r="D2337" s="371" t="s">
        <v>11</v>
      </c>
      <c r="E2337" s="371" t="s">
        <v>244</v>
      </c>
    </row>
    <row r="2338" spans="1:5">
      <c r="A2338" s="371">
        <v>86</v>
      </c>
      <c r="B2338" s="371" t="s">
        <v>106</v>
      </c>
      <c r="C2338" s="371">
        <v>2024</v>
      </c>
      <c r="D2338" s="371" t="s">
        <v>11</v>
      </c>
      <c r="E2338" s="371" t="s">
        <v>244</v>
      </c>
    </row>
    <row r="2339" spans="1:5">
      <c r="A2339" s="371">
        <v>88</v>
      </c>
      <c r="B2339" s="371" t="s">
        <v>107</v>
      </c>
      <c r="C2339" s="371">
        <v>2024</v>
      </c>
      <c r="D2339" s="371" t="s">
        <v>11</v>
      </c>
      <c r="E2339" s="371" t="s">
        <v>244</v>
      </c>
    </row>
    <row r="2340" spans="1:5">
      <c r="A2340" s="371">
        <v>91</v>
      </c>
      <c r="B2340" s="371" t="s">
        <v>108</v>
      </c>
      <c r="C2340" s="371">
        <v>2024</v>
      </c>
      <c r="D2340" s="371" t="s">
        <v>11</v>
      </c>
      <c r="E2340" s="371" t="s">
        <v>244</v>
      </c>
    </row>
    <row r="2341" spans="1:5">
      <c r="A2341" s="371">
        <v>94</v>
      </c>
      <c r="B2341" s="371" t="s">
        <v>109</v>
      </c>
      <c r="C2341" s="371">
        <v>2024</v>
      </c>
      <c r="D2341" s="371" t="s">
        <v>11</v>
      </c>
      <c r="E2341" s="371" t="s">
        <v>244</v>
      </c>
    </row>
    <row r="2342" spans="1:5">
      <c r="A2342" s="371">
        <v>95</v>
      </c>
      <c r="B2342" s="371" t="s">
        <v>110</v>
      </c>
      <c r="C2342" s="371">
        <v>2024</v>
      </c>
      <c r="D2342" s="371" t="s">
        <v>11</v>
      </c>
      <c r="E2342" s="371" t="s">
        <v>244</v>
      </c>
    </row>
    <row r="2343" spans="1:5">
      <c r="A2343" s="371">
        <v>97</v>
      </c>
      <c r="B2343" s="371" t="s">
        <v>111</v>
      </c>
      <c r="C2343" s="371">
        <v>2024</v>
      </c>
      <c r="D2343" s="371" t="s">
        <v>11</v>
      </c>
      <c r="E2343" s="371" t="s">
        <v>244</v>
      </c>
    </row>
    <row r="2344" spans="1:5">
      <c r="A2344" s="371">
        <v>99</v>
      </c>
      <c r="B2344" s="371" t="s">
        <v>112</v>
      </c>
      <c r="C2344" s="371">
        <v>2024</v>
      </c>
      <c r="D2344" s="371" t="s">
        <v>11</v>
      </c>
      <c r="E2344" s="371" t="s">
        <v>244</v>
      </c>
    </row>
    <row r="2345" spans="1:5">
      <c r="A2345" s="371">
        <v>5</v>
      </c>
      <c r="B2345" s="371" t="s">
        <v>79</v>
      </c>
      <c r="C2345" s="371">
        <v>2023</v>
      </c>
      <c r="D2345" s="371" t="s">
        <v>11</v>
      </c>
      <c r="E2345" s="371" t="s">
        <v>244</v>
      </c>
    </row>
    <row r="2346" spans="1:5">
      <c r="A2346" s="371">
        <v>8</v>
      </c>
      <c r="B2346" s="371" t="s">
        <v>81</v>
      </c>
      <c r="C2346" s="371">
        <v>2023</v>
      </c>
      <c r="D2346" s="371" t="s">
        <v>11</v>
      </c>
      <c r="E2346" s="371" t="s">
        <v>244</v>
      </c>
    </row>
    <row r="2347" spans="1:5">
      <c r="A2347" s="371">
        <v>11</v>
      </c>
      <c r="B2347" s="371" t="s">
        <v>82</v>
      </c>
      <c r="C2347" s="371">
        <v>2023</v>
      </c>
      <c r="D2347" s="371" t="s">
        <v>11</v>
      </c>
      <c r="E2347" s="371" t="s">
        <v>244</v>
      </c>
    </row>
    <row r="2348" spans="1:5">
      <c r="A2348" s="371">
        <v>13</v>
      </c>
      <c r="B2348" s="371" t="s">
        <v>83</v>
      </c>
      <c r="C2348" s="371">
        <v>2023</v>
      </c>
      <c r="D2348" s="371" t="s">
        <v>11</v>
      </c>
      <c r="E2348" s="371" t="s">
        <v>244</v>
      </c>
    </row>
    <row r="2349" spans="1:5">
      <c r="A2349" s="371">
        <v>15</v>
      </c>
      <c r="B2349" s="371" t="s">
        <v>84</v>
      </c>
      <c r="C2349" s="371">
        <v>2023</v>
      </c>
      <c r="D2349" s="371" t="s">
        <v>11</v>
      </c>
      <c r="E2349" s="371" t="s">
        <v>244</v>
      </c>
    </row>
    <row r="2350" spans="1:5">
      <c r="A2350" s="371">
        <v>17</v>
      </c>
      <c r="B2350" s="371" t="s">
        <v>85</v>
      </c>
      <c r="C2350" s="371">
        <v>2023</v>
      </c>
      <c r="D2350" s="371" t="s">
        <v>11</v>
      </c>
      <c r="E2350" s="371" t="s">
        <v>243</v>
      </c>
    </row>
    <row r="2351" spans="1:5">
      <c r="A2351" s="371">
        <v>18</v>
      </c>
      <c r="B2351" s="371" t="s">
        <v>86</v>
      </c>
      <c r="C2351" s="371">
        <v>2023</v>
      </c>
      <c r="D2351" s="371" t="s">
        <v>11</v>
      </c>
      <c r="E2351" s="371" t="s">
        <v>244</v>
      </c>
    </row>
    <row r="2352" spans="1:5">
      <c r="A2352" s="371">
        <v>19</v>
      </c>
      <c r="B2352" s="371" t="s">
        <v>87</v>
      </c>
      <c r="C2352" s="371">
        <v>2023</v>
      </c>
      <c r="D2352" s="371" t="s">
        <v>11</v>
      </c>
      <c r="E2352" s="371" t="s">
        <v>244</v>
      </c>
    </row>
    <row r="2353" spans="1:5">
      <c r="A2353" s="371">
        <v>20</v>
      </c>
      <c r="B2353" s="371" t="s">
        <v>88</v>
      </c>
      <c r="C2353" s="371">
        <v>2023</v>
      </c>
      <c r="D2353" s="371" t="s">
        <v>11</v>
      </c>
      <c r="E2353" s="371" t="s">
        <v>244</v>
      </c>
    </row>
    <row r="2354" spans="1:5">
      <c r="A2354" s="371">
        <v>23</v>
      </c>
      <c r="B2354" s="371" t="s">
        <v>89</v>
      </c>
      <c r="C2354" s="371">
        <v>2023</v>
      </c>
      <c r="D2354" s="371" t="s">
        <v>11</v>
      </c>
      <c r="E2354" s="371" t="s">
        <v>244</v>
      </c>
    </row>
    <row r="2355" spans="1:5">
      <c r="A2355" s="371">
        <v>25</v>
      </c>
      <c r="B2355" s="371" t="s">
        <v>90</v>
      </c>
      <c r="C2355" s="371">
        <v>2023</v>
      </c>
      <c r="D2355" s="371" t="s">
        <v>11</v>
      </c>
      <c r="E2355" s="371" t="s">
        <v>244</v>
      </c>
    </row>
    <row r="2356" spans="1:5">
      <c r="A2356" s="371">
        <v>27</v>
      </c>
      <c r="B2356" s="371" t="s">
        <v>91</v>
      </c>
      <c r="C2356" s="371">
        <v>2023</v>
      </c>
      <c r="D2356" s="371" t="s">
        <v>11</v>
      </c>
      <c r="E2356" s="371" t="s">
        <v>244</v>
      </c>
    </row>
    <row r="2357" spans="1:5">
      <c r="A2357" s="371">
        <v>41</v>
      </c>
      <c r="B2357" s="371" t="s">
        <v>92</v>
      </c>
      <c r="C2357" s="371">
        <v>2023</v>
      </c>
      <c r="D2357" s="371" t="s">
        <v>11</v>
      </c>
      <c r="E2357" s="371" t="s">
        <v>244</v>
      </c>
    </row>
    <row r="2358" spans="1:5">
      <c r="A2358" s="371">
        <v>44</v>
      </c>
      <c r="B2358" s="371" t="s">
        <v>93</v>
      </c>
      <c r="C2358" s="371">
        <v>2023</v>
      </c>
      <c r="D2358" s="371" t="s">
        <v>11</v>
      </c>
      <c r="E2358" s="371" t="s">
        <v>244</v>
      </c>
    </row>
    <row r="2359" spans="1:5">
      <c r="A2359" s="371">
        <v>47</v>
      </c>
      <c r="B2359" s="371" t="s">
        <v>94</v>
      </c>
      <c r="C2359" s="371">
        <v>2023</v>
      </c>
      <c r="D2359" s="371" t="s">
        <v>11</v>
      </c>
      <c r="E2359" s="371" t="s">
        <v>244</v>
      </c>
    </row>
    <row r="2360" spans="1:5">
      <c r="A2360" s="371">
        <v>50</v>
      </c>
      <c r="B2360" s="371" t="s">
        <v>95</v>
      </c>
      <c r="C2360" s="371">
        <v>2023</v>
      </c>
      <c r="D2360" s="371" t="s">
        <v>11</v>
      </c>
      <c r="E2360" s="371" t="s">
        <v>244</v>
      </c>
    </row>
    <row r="2361" spans="1:5">
      <c r="A2361" s="371">
        <v>52</v>
      </c>
      <c r="B2361" s="371" t="s">
        <v>96</v>
      </c>
      <c r="C2361" s="371">
        <v>2023</v>
      </c>
      <c r="D2361" s="371" t="s">
        <v>11</v>
      </c>
      <c r="E2361" s="371" t="s">
        <v>244</v>
      </c>
    </row>
    <row r="2362" spans="1:5">
      <c r="A2362" s="371">
        <v>54</v>
      </c>
      <c r="B2362" s="371" t="s">
        <v>97</v>
      </c>
      <c r="C2362" s="371">
        <v>2023</v>
      </c>
      <c r="D2362" s="371" t="s">
        <v>11</v>
      </c>
      <c r="E2362" s="371" t="s">
        <v>244</v>
      </c>
    </row>
    <row r="2363" spans="1:5">
      <c r="A2363" s="371">
        <v>63</v>
      </c>
      <c r="B2363" s="371" t="s">
        <v>98</v>
      </c>
      <c r="C2363" s="371">
        <v>2023</v>
      </c>
      <c r="D2363" s="371" t="s">
        <v>11</v>
      </c>
      <c r="E2363" s="371" t="s">
        <v>244</v>
      </c>
    </row>
    <row r="2364" spans="1:5">
      <c r="A2364" s="371">
        <v>66</v>
      </c>
      <c r="B2364" s="371" t="s">
        <v>99</v>
      </c>
      <c r="C2364" s="371">
        <v>2023</v>
      </c>
      <c r="D2364" s="371" t="s">
        <v>11</v>
      </c>
      <c r="E2364" s="371" t="s">
        <v>244</v>
      </c>
    </row>
    <row r="2365" spans="1:5">
      <c r="A2365" s="371">
        <v>68</v>
      </c>
      <c r="B2365" s="371" t="s">
        <v>100</v>
      </c>
      <c r="C2365" s="371">
        <v>2023</v>
      </c>
      <c r="D2365" s="371" t="s">
        <v>11</v>
      </c>
      <c r="E2365" s="371" t="s">
        <v>244</v>
      </c>
    </row>
    <row r="2366" spans="1:5">
      <c r="A2366" s="371">
        <v>70</v>
      </c>
      <c r="B2366" s="371" t="s">
        <v>101</v>
      </c>
      <c r="C2366" s="371">
        <v>2023</v>
      </c>
      <c r="D2366" s="371" t="s">
        <v>11</v>
      </c>
      <c r="E2366" s="371" t="s">
        <v>244</v>
      </c>
    </row>
    <row r="2367" spans="1:5">
      <c r="A2367" s="371">
        <v>73</v>
      </c>
      <c r="B2367" s="371" t="s">
        <v>102</v>
      </c>
      <c r="C2367" s="371">
        <v>2023</v>
      </c>
      <c r="D2367" s="371" t="s">
        <v>11</v>
      </c>
      <c r="E2367" s="371" t="s">
        <v>244</v>
      </c>
    </row>
    <row r="2368" spans="1:5">
      <c r="A2368" s="371">
        <v>76</v>
      </c>
      <c r="B2368" s="371" t="s">
        <v>103</v>
      </c>
      <c r="C2368" s="371">
        <v>2023</v>
      </c>
      <c r="D2368" s="371" t="s">
        <v>11</v>
      </c>
      <c r="E2368" s="371" t="s">
        <v>244</v>
      </c>
    </row>
    <row r="2369" spans="1:5">
      <c r="A2369" s="371">
        <v>81</v>
      </c>
      <c r="B2369" s="371" t="s">
        <v>104</v>
      </c>
      <c r="C2369" s="371">
        <v>2023</v>
      </c>
      <c r="D2369" s="371" t="s">
        <v>11</v>
      </c>
      <c r="E2369" s="371" t="s">
        <v>244</v>
      </c>
    </row>
    <row r="2370" spans="1:5">
      <c r="A2370" s="371">
        <v>85</v>
      </c>
      <c r="B2370" s="371" t="s">
        <v>105</v>
      </c>
      <c r="C2370" s="371">
        <v>2023</v>
      </c>
      <c r="D2370" s="371" t="s">
        <v>11</v>
      </c>
      <c r="E2370" s="371" t="s">
        <v>244</v>
      </c>
    </row>
    <row r="2371" spans="1:5">
      <c r="A2371" s="371">
        <v>86</v>
      </c>
      <c r="B2371" s="371" t="s">
        <v>106</v>
      </c>
      <c r="C2371" s="371">
        <v>2023</v>
      </c>
      <c r="D2371" s="371" t="s">
        <v>11</v>
      </c>
      <c r="E2371" s="371" t="s">
        <v>244</v>
      </c>
    </row>
    <row r="2372" spans="1:5">
      <c r="A2372" s="371">
        <v>88</v>
      </c>
      <c r="B2372" s="371" t="s">
        <v>107</v>
      </c>
      <c r="C2372" s="371">
        <v>2023</v>
      </c>
      <c r="D2372" s="371" t="s">
        <v>11</v>
      </c>
      <c r="E2372" s="371" t="s">
        <v>244</v>
      </c>
    </row>
    <row r="2373" spans="1:5">
      <c r="A2373" s="371">
        <v>91</v>
      </c>
      <c r="B2373" s="371" t="s">
        <v>108</v>
      </c>
      <c r="C2373" s="371">
        <v>2023</v>
      </c>
      <c r="D2373" s="371" t="s">
        <v>11</v>
      </c>
      <c r="E2373" s="371" t="s">
        <v>244</v>
      </c>
    </row>
    <row r="2374" spans="1:5">
      <c r="A2374" s="371">
        <v>94</v>
      </c>
      <c r="B2374" s="371" t="s">
        <v>109</v>
      </c>
      <c r="C2374" s="371">
        <v>2023</v>
      </c>
      <c r="D2374" s="371" t="s">
        <v>11</v>
      </c>
      <c r="E2374" s="371" t="s">
        <v>244</v>
      </c>
    </row>
    <row r="2375" spans="1:5">
      <c r="A2375" s="371">
        <v>95</v>
      </c>
      <c r="B2375" s="371" t="s">
        <v>110</v>
      </c>
      <c r="C2375" s="371">
        <v>2023</v>
      </c>
      <c r="D2375" s="371" t="s">
        <v>11</v>
      </c>
      <c r="E2375" s="371" t="s">
        <v>244</v>
      </c>
    </row>
    <row r="2376" spans="1:5">
      <c r="A2376" s="371">
        <v>97</v>
      </c>
      <c r="B2376" s="371" t="s">
        <v>111</v>
      </c>
      <c r="C2376" s="371">
        <v>2023</v>
      </c>
      <c r="D2376" s="371" t="s">
        <v>11</v>
      </c>
      <c r="E2376" s="371" t="s">
        <v>244</v>
      </c>
    </row>
    <row r="2377" spans="1:5">
      <c r="A2377" s="371">
        <v>99</v>
      </c>
      <c r="B2377" s="371" t="s">
        <v>112</v>
      </c>
      <c r="C2377" s="371">
        <v>2023</v>
      </c>
      <c r="D2377" s="371" t="s">
        <v>11</v>
      </c>
      <c r="E2377" s="371" t="s">
        <v>244</v>
      </c>
    </row>
    <row r="2378" spans="1:5">
      <c r="A2378" s="371">
        <v>5</v>
      </c>
      <c r="B2378" s="371" t="s">
        <v>79</v>
      </c>
      <c r="C2378" s="371">
        <v>2024</v>
      </c>
      <c r="D2378" s="371" t="s">
        <v>12</v>
      </c>
      <c r="E2378" s="371" t="s">
        <v>244</v>
      </c>
    </row>
    <row r="2379" spans="1:5">
      <c r="A2379" s="371">
        <v>8</v>
      </c>
      <c r="B2379" s="371" t="s">
        <v>81</v>
      </c>
      <c r="C2379" s="371">
        <v>2024</v>
      </c>
      <c r="D2379" s="371" t="s">
        <v>12</v>
      </c>
      <c r="E2379" s="371" t="s">
        <v>244</v>
      </c>
    </row>
    <row r="2380" spans="1:5">
      <c r="A2380" s="371">
        <v>11</v>
      </c>
      <c r="B2380" s="371" t="s">
        <v>82</v>
      </c>
      <c r="C2380" s="371">
        <v>2024</v>
      </c>
      <c r="D2380" s="371" t="s">
        <v>12</v>
      </c>
      <c r="E2380" s="371" t="s">
        <v>244</v>
      </c>
    </row>
    <row r="2381" spans="1:5">
      <c r="A2381" s="371">
        <v>13</v>
      </c>
      <c r="B2381" s="371" t="s">
        <v>83</v>
      </c>
      <c r="C2381" s="371">
        <v>2024</v>
      </c>
      <c r="D2381" s="371" t="s">
        <v>12</v>
      </c>
      <c r="E2381" s="371" t="s">
        <v>244</v>
      </c>
    </row>
    <row r="2382" spans="1:5">
      <c r="A2382" s="371">
        <v>15</v>
      </c>
      <c r="B2382" s="371" t="s">
        <v>84</v>
      </c>
      <c r="C2382" s="371">
        <v>2024</v>
      </c>
      <c r="D2382" s="371" t="s">
        <v>12</v>
      </c>
      <c r="E2382" s="371" t="s">
        <v>244</v>
      </c>
    </row>
    <row r="2383" spans="1:5">
      <c r="A2383" s="371">
        <v>17</v>
      </c>
      <c r="B2383" s="371" t="s">
        <v>85</v>
      </c>
      <c r="C2383" s="371">
        <v>2024</v>
      </c>
      <c r="D2383" s="371" t="s">
        <v>12</v>
      </c>
      <c r="E2383" s="371" t="s">
        <v>244</v>
      </c>
    </row>
    <row r="2384" spans="1:5">
      <c r="A2384" s="371">
        <v>18</v>
      </c>
      <c r="B2384" s="371" t="s">
        <v>86</v>
      </c>
      <c r="C2384" s="371">
        <v>2024</v>
      </c>
      <c r="D2384" s="371" t="s">
        <v>12</v>
      </c>
      <c r="E2384" s="371" t="s">
        <v>243</v>
      </c>
    </row>
    <row r="2385" spans="1:5">
      <c r="A2385" s="371">
        <v>19</v>
      </c>
      <c r="B2385" s="371" t="s">
        <v>87</v>
      </c>
      <c r="C2385" s="371">
        <v>2024</v>
      </c>
      <c r="D2385" s="371" t="s">
        <v>12</v>
      </c>
      <c r="E2385" s="371" t="s">
        <v>243</v>
      </c>
    </row>
    <row r="2386" spans="1:5">
      <c r="A2386" s="371">
        <v>20</v>
      </c>
      <c r="B2386" s="371" t="s">
        <v>88</v>
      </c>
      <c r="C2386" s="371">
        <v>2024</v>
      </c>
      <c r="D2386" s="371" t="s">
        <v>12</v>
      </c>
      <c r="E2386" s="371" t="s">
        <v>244</v>
      </c>
    </row>
    <row r="2387" spans="1:5">
      <c r="A2387" s="371">
        <v>23</v>
      </c>
      <c r="B2387" s="371" t="s">
        <v>89</v>
      </c>
      <c r="C2387" s="371">
        <v>2024</v>
      </c>
      <c r="D2387" s="371" t="s">
        <v>12</v>
      </c>
      <c r="E2387" s="371" t="s">
        <v>244</v>
      </c>
    </row>
    <row r="2388" spans="1:5">
      <c r="A2388" s="371">
        <v>25</v>
      </c>
      <c r="B2388" s="371" t="s">
        <v>90</v>
      </c>
      <c r="C2388" s="371">
        <v>2024</v>
      </c>
      <c r="D2388" s="371" t="s">
        <v>12</v>
      </c>
      <c r="E2388" s="371" t="s">
        <v>244</v>
      </c>
    </row>
    <row r="2389" spans="1:5">
      <c r="A2389" s="371">
        <v>27</v>
      </c>
      <c r="B2389" s="371" t="s">
        <v>91</v>
      </c>
      <c r="C2389" s="371">
        <v>2024</v>
      </c>
      <c r="D2389" s="371" t="s">
        <v>12</v>
      </c>
      <c r="E2389" s="371" t="s">
        <v>244</v>
      </c>
    </row>
    <row r="2390" spans="1:5">
      <c r="A2390" s="371">
        <v>41</v>
      </c>
      <c r="B2390" s="371" t="s">
        <v>92</v>
      </c>
      <c r="C2390" s="371">
        <v>2024</v>
      </c>
      <c r="D2390" s="371" t="s">
        <v>12</v>
      </c>
      <c r="E2390" s="371" t="s">
        <v>244</v>
      </c>
    </row>
    <row r="2391" spans="1:5">
      <c r="A2391" s="371">
        <v>44</v>
      </c>
      <c r="B2391" s="371" t="s">
        <v>93</v>
      </c>
      <c r="C2391" s="371">
        <v>2024</v>
      </c>
      <c r="D2391" s="371" t="s">
        <v>12</v>
      </c>
      <c r="E2391" s="371" t="s">
        <v>244</v>
      </c>
    </row>
    <row r="2392" spans="1:5">
      <c r="A2392" s="371">
        <v>47</v>
      </c>
      <c r="B2392" s="371" t="s">
        <v>94</v>
      </c>
      <c r="C2392" s="371">
        <v>2024</v>
      </c>
      <c r="D2392" s="371" t="s">
        <v>12</v>
      </c>
      <c r="E2392" s="371" t="s">
        <v>244</v>
      </c>
    </row>
    <row r="2393" spans="1:5">
      <c r="A2393" s="371">
        <v>50</v>
      </c>
      <c r="B2393" s="371" t="s">
        <v>95</v>
      </c>
      <c r="C2393" s="371">
        <v>2024</v>
      </c>
      <c r="D2393" s="371" t="s">
        <v>12</v>
      </c>
      <c r="E2393" s="371" t="s">
        <v>244</v>
      </c>
    </row>
    <row r="2394" spans="1:5">
      <c r="A2394" s="371">
        <v>52</v>
      </c>
      <c r="B2394" s="371" t="s">
        <v>96</v>
      </c>
      <c r="C2394" s="371">
        <v>2024</v>
      </c>
      <c r="D2394" s="371" t="s">
        <v>12</v>
      </c>
      <c r="E2394" s="371" t="s">
        <v>244</v>
      </c>
    </row>
    <row r="2395" spans="1:5">
      <c r="A2395" s="371">
        <v>54</v>
      </c>
      <c r="B2395" s="371" t="s">
        <v>97</v>
      </c>
      <c r="C2395" s="371">
        <v>2024</v>
      </c>
      <c r="D2395" s="371" t="s">
        <v>12</v>
      </c>
      <c r="E2395" s="371" t="s">
        <v>244</v>
      </c>
    </row>
    <row r="2396" spans="1:5">
      <c r="A2396" s="371">
        <v>63</v>
      </c>
      <c r="B2396" s="371" t="s">
        <v>98</v>
      </c>
      <c r="C2396" s="371">
        <v>2024</v>
      </c>
      <c r="D2396" s="371" t="s">
        <v>12</v>
      </c>
      <c r="E2396" s="371" t="s">
        <v>244</v>
      </c>
    </row>
    <row r="2397" spans="1:5">
      <c r="A2397" s="371">
        <v>66</v>
      </c>
      <c r="B2397" s="371" t="s">
        <v>99</v>
      </c>
      <c r="C2397" s="371">
        <v>2024</v>
      </c>
      <c r="D2397" s="371" t="s">
        <v>12</v>
      </c>
      <c r="E2397" s="371" t="s">
        <v>243</v>
      </c>
    </row>
    <row r="2398" spans="1:5">
      <c r="A2398" s="371">
        <v>68</v>
      </c>
      <c r="B2398" s="371" t="s">
        <v>100</v>
      </c>
      <c r="C2398" s="371">
        <v>2024</v>
      </c>
      <c r="D2398" s="371" t="s">
        <v>12</v>
      </c>
      <c r="E2398" s="371" t="s">
        <v>244</v>
      </c>
    </row>
    <row r="2399" spans="1:5">
      <c r="A2399" s="371">
        <v>70</v>
      </c>
      <c r="B2399" s="371" t="s">
        <v>101</v>
      </c>
      <c r="C2399" s="371">
        <v>2024</v>
      </c>
      <c r="D2399" s="371" t="s">
        <v>12</v>
      </c>
      <c r="E2399" s="371" t="s">
        <v>244</v>
      </c>
    </row>
    <row r="2400" spans="1:5">
      <c r="A2400" s="371">
        <v>73</v>
      </c>
      <c r="B2400" s="371" t="s">
        <v>102</v>
      </c>
      <c r="C2400" s="371">
        <v>2024</v>
      </c>
      <c r="D2400" s="371" t="s">
        <v>12</v>
      </c>
      <c r="E2400" s="371" t="s">
        <v>244</v>
      </c>
    </row>
    <row r="2401" spans="1:5">
      <c r="A2401" s="371">
        <v>76</v>
      </c>
      <c r="B2401" s="371" t="s">
        <v>103</v>
      </c>
      <c r="C2401" s="371">
        <v>2024</v>
      </c>
      <c r="D2401" s="371" t="s">
        <v>12</v>
      </c>
      <c r="E2401" s="371" t="s">
        <v>243</v>
      </c>
    </row>
    <row r="2402" spans="1:5">
      <c r="A2402" s="371">
        <v>81</v>
      </c>
      <c r="B2402" s="371" t="s">
        <v>104</v>
      </c>
      <c r="C2402" s="371">
        <v>2024</v>
      </c>
      <c r="D2402" s="371" t="s">
        <v>12</v>
      </c>
      <c r="E2402" s="371" t="s">
        <v>244</v>
      </c>
    </row>
    <row r="2403" spans="1:5">
      <c r="A2403" s="371">
        <v>85</v>
      </c>
      <c r="B2403" s="371" t="s">
        <v>105</v>
      </c>
      <c r="C2403" s="371">
        <v>2024</v>
      </c>
      <c r="D2403" s="371" t="s">
        <v>12</v>
      </c>
      <c r="E2403" s="371" t="s">
        <v>244</v>
      </c>
    </row>
    <row r="2404" spans="1:5">
      <c r="A2404" s="371">
        <v>86</v>
      </c>
      <c r="B2404" s="371" t="s">
        <v>106</v>
      </c>
      <c r="C2404" s="371">
        <v>2024</v>
      </c>
      <c r="D2404" s="371" t="s">
        <v>12</v>
      </c>
      <c r="E2404" s="371" t="s">
        <v>243</v>
      </c>
    </row>
    <row r="2405" spans="1:5">
      <c r="A2405" s="371">
        <v>88</v>
      </c>
      <c r="B2405" s="371" t="s">
        <v>107</v>
      </c>
      <c r="C2405" s="371">
        <v>2024</v>
      </c>
      <c r="D2405" s="371" t="s">
        <v>12</v>
      </c>
      <c r="E2405" s="371" t="s">
        <v>244</v>
      </c>
    </row>
    <row r="2406" spans="1:5">
      <c r="A2406" s="371">
        <v>91</v>
      </c>
      <c r="B2406" s="371" t="s">
        <v>108</v>
      </c>
      <c r="C2406" s="371">
        <v>2024</v>
      </c>
      <c r="D2406" s="371" t="s">
        <v>12</v>
      </c>
      <c r="E2406" s="371" t="s">
        <v>243</v>
      </c>
    </row>
    <row r="2407" spans="1:5">
      <c r="A2407" s="371">
        <v>94</v>
      </c>
      <c r="B2407" s="371" t="s">
        <v>109</v>
      </c>
      <c r="C2407" s="371">
        <v>2024</v>
      </c>
      <c r="D2407" s="371" t="s">
        <v>12</v>
      </c>
      <c r="E2407" s="371" t="s">
        <v>244</v>
      </c>
    </row>
    <row r="2408" spans="1:5">
      <c r="A2408" s="371">
        <v>95</v>
      </c>
      <c r="B2408" s="371" t="s">
        <v>110</v>
      </c>
      <c r="C2408" s="371">
        <v>2024</v>
      </c>
      <c r="D2408" s="371" t="s">
        <v>12</v>
      </c>
      <c r="E2408" s="371" t="s">
        <v>244</v>
      </c>
    </row>
    <row r="2409" spans="1:5">
      <c r="A2409" s="371">
        <v>97</v>
      </c>
      <c r="B2409" s="371" t="s">
        <v>111</v>
      </c>
      <c r="C2409" s="371">
        <v>2024</v>
      </c>
      <c r="D2409" s="371" t="s">
        <v>12</v>
      </c>
      <c r="E2409" s="371" t="s">
        <v>244</v>
      </c>
    </row>
    <row r="2410" spans="1:5">
      <c r="A2410" s="371">
        <v>99</v>
      </c>
      <c r="B2410" s="371" t="s">
        <v>112</v>
      </c>
      <c r="C2410" s="371">
        <v>2024</v>
      </c>
      <c r="D2410" s="371" t="s">
        <v>12</v>
      </c>
      <c r="E2410" s="371" t="s">
        <v>244</v>
      </c>
    </row>
    <row r="2411" spans="1:5">
      <c r="A2411" s="371">
        <v>5</v>
      </c>
      <c r="B2411" s="371" t="s">
        <v>79</v>
      </c>
      <c r="C2411" s="371">
        <v>2023</v>
      </c>
      <c r="D2411" s="371" t="s">
        <v>12</v>
      </c>
      <c r="E2411" s="371" t="s">
        <v>244</v>
      </c>
    </row>
    <row r="2412" spans="1:5">
      <c r="A2412" s="371">
        <v>8</v>
      </c>
      <c r="B2412" s="371" t="s">
        <v>81</v>
      </c>
      <c r="C2412" s="371">
        <v>2023</v>
      </c>
      <c r="D2412" s="371" t="s">
        <v>12</v>
      </c>
      <c r="E2412" s="371" t="s">
        <v>244</v>
      </c>
    </row>
    <row r="2413" spans="1:5">
      <c r="A2413" s="371">
        <v>11</v>
      </c>
      <c r="B2413" s="371" t="s">
        <v>82</v>
      </c>
      <c r="C2413" s="371">
        <v>2023</v>
      </c>
      <c r="D2413" s="371" t="s">
        <v>12</v>
      </c>
      <c r="E2413" s="371" t="s">
        <v>244</v>
      </c>
    </row>
    <row r="2414" spans="1:5">
      <c r="A2414" s="371">
        <v>13</v>
      </c>
      <c r="B2414" s="371" t="s">
        <v>83</v>
      </c>
      <c r="C2414" s="371">
        <v>2023</v>
      </c>
      <c r="D2414" s="371" t="s">
        <v>12</v>
      </c>
      <c r="E2414" s="371" t="s">
        <v>244</v>
      </c>
    </row>
    <row r="2415" spans="1:5">
      <c r="A2415" s="371">
        <v>15</v>
      </c>
      <c r="B2415" s="371" t="s">
        <v>84</v>
      </c>
      <c r="C2415" s="371">
        <v>2023</v>
      </c>
      <c r="D2415" s="371" t="s">
        <v>12</v>
      </c>
      <c r="E2415" s="371" t="s">
        <v>244</v>
      </c>
    </row>
    <row r="2416" spans="1:5">
      <c r="A2416" s="371">
        <v>17</v>
      </c>
      <c r="B2416" s="371" t="s">
        <v>85</v>
      </c>
      <c r="C2416" s="371">
        <v>2023</v>
      </c>
      <c r="D2416" s="371" t="s">
        <v>12</v>
      </c>
      <c r="E2416" s="371" t="s">
        <v>244</v>
      </c>
    </row>
    <row r="2417" spans="1:5">
      <c r="A2417" s="371">
        <v>18</v>
      </c>
      <c r="B2417" s="371" t="s">
        <v>86</v>
      </c>
      <c r="C2417" s="371">
        <v>2023</v>
      </c>
      <c r="D2417" s="371" t="s">
        <v>12</v>
      </c>
      <c r="E2417" s="371" t="s">
        <v>244</v>
      </c>
    </row>
    <row r="2418" spans="1:5">
      <c r="A2418" s="371">
        <v>19</v>
      </c>
      <c r="B2418" s="371" t="s">
        <v>87</v>
      </c>
      <c r="C2418" s="371">
        <v>2023</v>
      </c>
      <c r="D2418" s="371" t="s">
        <v>12</v>
      </c>
      <c r="E2418" s="371" t="s">
        <v>244</v>
      </c>
    </row>
    <row r="2419" spans="1:5">
      <c r="A2419" s="371">
        <v>20</v>
      </c>
      <c r="B2419" s="371" t="s">
        <v>88</v>
      </c>
      <c r="C2419" s="371">
        <v>2023</v>
      </c>
      <c r="D2419" s="371" t="s">
        <v>12</v>
      </c>
      <c r="E2419" s="371" t="s">
        <v>244</v>
      </c>
    </row>
    <row r="2420" spans="1:5">
      <c r="A2420" s="371">
        <v>23</v>
      </c>
      <c r="B2420" s="371" t="s">
        <v>89</v>
      </c>
      <c r="C2420" s="371">
        <v>2023</v>
      </c>
      <c r="D2420" s="371" t="s">
        <v>12</v>
      </c>
      <c r="E2420" s="371" t="s">
        <v>243</v>
      </c>
    </row>
    <row r="2421" spans="1:5">
      <c r="A2421" s="371">
        <v>25</v>
      </c>
      <c r="B2421" s="371" t="s">
        <v>90</v>
      </c>
      <c r="C2421" s="371">
        <v>2023</v>
      </c>
      <c r="D2421" s="371" t="s">
        <v>12</v>
      </c>
      <c r="E2421" s="371" t="s">
        <v>244</v>
      </c>
    </row>
    <row r="2422" spans="1:5">
      <c r="A2422" s="371">
        <v>27</v>
      </c>
      <c r="B2422" s="371" t="s">
        <v>91</v>
      </c>
      <c r="C2422" s="371">
        <v>2023</v>
      </c>
      <c r="D2422" s="371" t="s">
        <v>12</v>
      </c>
      <c r="E2422" s="371" t="s">
        <v>244</v>
      </c>
    </row>
    <row r="2423" spans="1:5">
      <c r="A2423" s="371">
        <v>41</v>
      </c>
      <c r="B2423" s="371" t="s">
        <v>92</v>
      </c>
      <c r="C2423" s="371">
        <v>2023</v>
      </c>
      <c r="D2423" s="371" t="s">
        <v>12</v>
      </c>
      <c r="E2423" s="371" t="s">
        <v>244</v>
      </c>
    </row>
    <row r="2424" spans="1:5">
      <c r="A2424" s="371">
        <v>44</v>
      </c>
      <c r="B2424" s="371" t="s">
        <v>93</v>
      </c>
      <c r="C2424" s="371">
        <v>2023</v>
      </c>
      <c r="D2424" s="371" t="s">
        <v>12</v>
      </c>
      <c r="E2424" s="371" t="s">
        <v>244</v>
      </c>
    </row>
    <row r="2425" spans="1:5">
      <c r="A2425" s="371">
        <v>47</v>
      </c>
      <c r="B2425" s="371" t="s">
        <v>94</v>
      </c>
      <c r="C2425" s="371">
        <v>2023</v>
      </c>
      <c r="D2425" s="371" t="s">
        <v>12</v>
      </c>
      <c r="E2425" s="371" t="s">
        <v>244</v>
      </c>
    </row>
    <row r="2426" spans="1:5">
      <c r="A2426" s="371">
        <v>50</v>
      </c>
      <c r="B2426" s="371" t="s">
        <v>95</v>
      </c>
      <c r="C2426" s="371">
        <v>2023</v>
      </c>
      <c r="D2426" s="371" t="s">
        <v>12</v>
      </c>
      <c r="E2426" s="371" t="s">
        <v>244</v>
      </c>
    </row>
    <row r="2427" spans="1:5">
      <c r="A2427" s="371">
        <v>52</v>
      </c>
      <c r="B2427" s="371" t="s">
        <v>96</v>
      </c>
      <c r="C2427" s="371">
        <v>2023</v>
      </c>
      <c r="D2427" s="371" t="s">
        <v>12</v>
      </c>
      <c r="E2427" s="371" t="s">
        <v>244</v>
      </c>
    </row>
    <row r="2428" spans="1:5">
      <c r="A2428" s="371">
        <v>54</v>
      </c>
      <c r="B2428" s="371" t="s">
        <v>97</v>
      </c>
      <c r="C2428" s="371">
        <v>2023</v>
      </c>
      <c r="D2428" s="371" t="s">
        <v>12</v>
      </c>
      <c r="E2428" s="371" t="s">
        <v>244</v>
      </c>
    </row>
    <row r="2429" spans="1:5">
      <c r="A2429" s="371">
        <v>63</v>
      </c>
      <c r="B2429" s="371" t="s">
        <v>98</v>
      </c>
      <c r="C2429" s="371">
        <v>2023</v>
      </c>
      <c r="D2429" s="371" t="s">
        <v>12</v>
      </c>
      <c r="E2429" s="371" t="s">
        <v>244</v>
      </c>
    </row>
    <row r="2430" spans="1:5">
      <c r="A2430" s="371">
        <v>66</v>
      </c>
      <c r="B2430" s="371" t="s">
        <v>99</v>
      </c>
      <c r="C2430" s="371">
        <v>2023</v>
      </c>
      <c r="D2430" s="371" t="s">
        <v>12</v>
      </c>
      <c r="E2430" s="371" t="s">
        <v>243</v>
      </c>
    </row>
    <row r="2431" spans="1:5">
      <c r="A2431" s="371">
        <v>68</v>
      </c>
      <c r="B2431" s="371" t="s">
        <v>100</v>
      </c>
      <c r="C2431" s="371">
        <v>2023</v>
      </c>
      <c r="D2431" s="371" t="s">
        <v>12</v>
      </c>
      <c r="E2431" s="371" t="s">
        <v>244</v>
      </c>
    </row>
    <row r="2432" spans="1:5">
      <c r="A2432" s="371">
        <v>70</v>
      </c>
      <c r="B2432" s="371" t="s">
        <v>101</v>
      </c>
      <c r="C2432" s="371">
        <v>2023</v>
      </c>
      <c r="D2432" s="371" t="s">
        <v>12</v>
      </c>
      <c r="E2432" s="371" t="s">
        <v>244</v>
      </c>
    </row>
    <row r="2433" spans="1:5">
      <c r="A2433" s="371">
        <v>73</v>
      </c>
      <c r="B2433" s="371" t="s">
        <v>102</v>
      </c>
      <c r="C2433" s="371">
        <v>2023</v>
      </c>
      <c r="D2433" s="371" t="s">
        <v>12</v>
      </c>
      <c r="E2433" s="371" t="s">
        <v>244</v>
      </c>
    </row>
    <row r="2434" spans="1:5">
      <c r="A2434" s="371">
        <v>76</v>
      </c>
      <c r="B2434" s="371" t="s">
        <v>103</v>
      </c>
      <c r="C2434" s="371">
        <v>2023</v>
      </c>
      <c r="D2434" s="371" t="s">
        <v>12</v>
      </c>
      <c r="E2434" s="371" t="s">
        <v>243</v>
      </c>
    </row>
    <row r="2435" spans="1:5">
      <c r="A2435" s="371">
        <v>81</v>
      </c>
      <c r="B2435" s="371" t="s">
        <v>104</v>
      </c>
      <c r="C2435" s="371">
        <v>2023</v>
      </c>
      <c r="D2435" s="371" t="s">
        <v>12</v>
      </c>
      <c r="E2435" s="371" t="s">
        <v>244</v>
      </c>
    </row>
    <row r="2436" spans="1:5">
      <c r="A2436" s="371">
        <v>85</v>
      </c>
      <c r="B2436" s="371" t="s">
        <v>105</v>
      </c>
      <c r="C2436" s="371">
        <v>2023</v>
      </c>
      <c r="D2436" s="371" t="s">
        <v>12</v>
      </c>
      <c r="E2436" s="371" t="s">
        <v>244</v>
      </c>
    </row>
    <row r="2437" spans="1:5">
      <c r="A2437" s="371">
        <v>86</v>
      </c>
      <c r="B2437" s="371" t="s">
        <v>106</v>
      </c>
      <c r="C2437" s="371">
        <v>2023</v>
      </c>
      <c r="D2437" s="371" t="s">
        <v>12</v>
      </c>
      <c r="E2437" s="371" t="s">
        <v>243</v>
      </c>
    </row>
    <row r="2438" spans="1:5">
      <c r="A2438" s="371">
        <v>88</v>
      </c>
      <c r="B2438" s="371" t="s">
        <v>107</v>
      </c>
      <c r="C2438" s="371">
        <v>2023</v>
      </c>
      <c r="D2438" s="371" t="s">
        <v>12</v>
      </c>
      <c r="E2438" s="371" t="s">
        <v>244</v>
      </c>
    </row>
    <row r="2439" spans="1:5">
      <c r="A2439" s="371">
        <v>91</v>
      </c>
      <c r="B2439" s="371" t="s">
        <v>108</v>
      </c>
      <c r="C2439" s="371">
        <v>2023</v>
      </c>
      <c r="D2439" s="371" t="s">
        <v>12</v>
      </c>
      <c r="E2439" s="371" t="s">
        <v>243</v>
      </c>
    </row>
    <row r="2440" spans="1:5">
      <c r="A2440" s="371">
        <v>94</v>
      </c>
      <c r="B2440" s="371" t="s">
        <v>109</v>
      </c>
      <c r="C2440" s="371">
        <v>2023</v>
      </c>
      <c r="D2440" s="371" t="s">
        <v>12</v>
      </c>
      <c r="E2440" s="371" t="s">
        <v>244</v>
      </c>
    </row>
    <row r="2441" spans="1:5">
      <c r="A2441" s="371">
        <v>95</v>
      </c>
      <c r="B2441" s="371" t="s">
        <v>110</v>
      </c>
      <c r="C2441" s="371">
        <v>2023</v>
      </c>
      <c r="D2441" s="371" t="s">
        <v>12</v>
      </c>
      <c r="E2441" s="371" t="s">
        <v>244</v>
      </c>
    </row>
    <row r="2442" spans="1:5">
      <c r="A2442" s="371">
        <v>97</v>
      </c>
      <c r="B2442" s="371" t="s">
        <v>111</v>
      </c>
      <c r="C2442" s="371">
        <v>2023</v>
      </c>
      <c r="D2442" s="371" t="s">
        <v>12</v>
      </c>
      <c r="E2442" s="371" t="s">
        <v>244</v>
      </c>
    </row>
    <row r="2443" spans="1:5">
      <c r="A2443" s="371">
        <v>99</v>
      </c>
      <c r="B2443" s="371" t="s">
        <v>112</v>
      </c>
      <c r="C2443" s="371">
        <v>2023</v>
      </c>
      <c r="D2443" s="371" t="s">
        <v>12</v>
      </c>
      <c r="E2443" s="371" t="s">
        <v>244</v>
      </c>
    </row>
    <row r="2444" spans="1:5">
      <c r="A2444" s="371">
        <v>5</v>
      </c>
      <c r="B2444" s="371" t="s">
        <v>79</v>
      </c>
      <c r="C2444" s="371">
        <v>2024</v>
      </c>
      <c r="D2444" s="371" t="s">
        <v>13</v>
      </c>
      <c r="E2444" s="371" t="s">
        <v>243</v>
      </c>
    </row>
    <row r="2445" spans="1:5">
      <c r="A2445" s="371">
        <v>8</v>
      </c>
      <c r="B2445" s="371" t="s">
        <v>81</v>
      </c>
      <c r="C2445" s="371">
        <v>2024</v>
      </c>
      <c r="D2445" s="371" t="s">
        <v>13</v>
      </c>
      <c r="E2445" s="371" t="s">
        <v>243</v>
      </c>
    </row>
    <row r="2446" spans="1:5">
      <c r="A2446" s="371">
        <v>11</v>
      </c>
      <c r="B2446" s="371" t="s">
        <v>82</v>
      </c>
      <c r="C2446" s="371">
        <v>2024</v>
      </c>
      <c r="D2446" s="371" t="s">
        <v>13</v>
      </c>
      <c r="E2446" s="371" t="s">
        <v>243</v>
      </c>
    </row>
    <row r="2447" spans="1:5">
      <c r="A2447" s="371">
        <v>13</v>
      </c>
      <c r="B2447" s="371" t="s">
        <v>83</v>
      </c>
      <c r="C2447" s="371">
        <v>2024</v>
      </c>
      <c r="D2447" s="371" t="s">
        <v>13</v>
      </c>
      <c r="E2447" s="371" t="s">
        <v>243</v>
      </c>
    </row>
    <row r="2448" spans="1:5">
      <c r="A2448" s="371">
        <v>15</v>
      </c>
      <c r="B2448" s="371" t="s">
        <v>84</v>
      </c>
      <c r="C2448" s="371">
        <v>2024</v>
      </c>
      <c r="D2448" s="371" t="s">
        <v>13</v>
      </c>
      <c r="E2448" s="371" t="s">
        <v>243</v>
      </c>
    </row>
    <row r="2449" spans="1:5">
      <c r="A2449" s="371">
        <v>17</v>
      </c>
      <c r="B2449" s="371" t="s">
        <v>85</v>
      </c>
      <c r="C2449" s="371">
        <v>2024</v>
      </c>
      <c r="D2449" s="371" t="s">
        <v>13</v>
      </c>
      <c r="E2449" s="371" t="s">
        <v>243</v>
      </c>
    </row>
    <row r="2450" spans="1:5">
      <c r="A2450" s="371">
        <v>18</v>
      </c>
      <c r="B2450" s="371" t="s">
        <v>86</v>
      </c>
      <c r="C2450" s="371">
        <v>2024</v>
      </c>
      <c r="D2450" s="371" t="s">
        <v>13</v>
      </c>
      <c r="E2450" s="371" t="s">
        <v>243</v>
      </c>
    </row>
    <row r="2451" spans="1:5">
      <c r="A2451" s="371">
        <v>19</v>
      </c>
      <c r="B2451" s="371" t="s">
        <v>87</v>
      </c>
      <c r="C2451" s="371">
        <v>2024</v>
      </c>
      <c r="D2451" s="371" t="s">
        <v>13</v>
      </c>
      <c r="E2451" s="371" t="s">
        <v>243</v>
      </c>
    </row>
    <row r="2452" spans="1:5">
      <c r="A2452" s="371">
        <v>20</v>
      </c>
      <c r="B2452" s="371" t="s">
        <v>88</v>
      </c>
      <c r="C2452" s="371">
        <v>2024</v>
      </c>
      <c r="D2452" s="371" t="s">
        <v>13</v>
      </c>
      <c r="E2452" s="371" t="s">
        <v>243</v>
      </c>
    </row>
    <row r="2453" spans="1:5">
      <c r="A2453" s="371">
        <v>23</v>
      </c>
      <c r="B2453" s="371" t="s">
        <v>89</v>
      </c>
      <c r="C2453" s="371">
        <v>2024</v>
      </c>
      <c r="D2453" s="371" t="s">
        <v>13</v>
      </c>
      <c r="E2453" s="371" t="s">
        <v>243</v>
      </c>
    </row>
    <row r="2454" spans="1:5">
      <c r="A2454" s="371">
        <v>25</v>
      </c>
      <c r="B2454" s="371" t="s">
        <v>90</v>
      </c>
      <c r="C2454" s="371">
        <v>2024</v>
      </c>
      <c r="D2454" s="371" t="s">
        <v>13</v>
      </c>
      <c r="E2454" s="371" t="s">
        <v>243</v>
      </c>
    </row>
    <row r="2455" spans="1:5">
      <c r="A2455" s="371">
        <v>27</v>
      </c>
      <c r="B2455" s="371" t="s">
        <v>91</v>
      </c>
      <c r="C2455" s="371">
        <v>2024</v>
      </c>
      <c r="D2455" s="371" t="s">
        <v>13</v>
      </c>
      <c r="E2455" s="371" t="s">
        <v>244</v>
      </c>
    </row>
    <row r="2456" spans="1:5">
      <c r="A2456" s="371">
        <v>41</v>
      </c>
      <c r="B2456" s="371" t="s">
        <v>92</v>
      </c>
      <c r="C2456" s="371">
        <v>2024</v>
      </c>
      <c r="D2456" s="371" t="s">
        <v>13</v>
      </c>
      <c r="E2456" s="371" t="s">
        <v>243</v>
      </c>
    </row>
    <row r="2457" spans="1:5">
      <c r="A2457" s="371">
        <v>44</v>
      </c>
      <c r="B2457" s="371" t="s">
        <v>93</v>
      </c>
      <c r="C2457" s="371">
        <v>2024</v>
      </c>
      <c r="D2457" s="371" t="s">
        <v>13</v>
      </c>
      <c r="E2457" s="371" t="s">
        <v>243</v>
      </c>
    </row>
    <row r="2458" spans="1:5">
      <c r="A2458" s="371">
        <v>47</v>
      </c>
      <c r="B2458" s="371" t="s">
        <v>94</v>
      </c>
      <c r="C2458" s="371">
        <v>2024</v>
      </c>
      <c r="D2458" s="371" t="s">
        <v>13</v>
      </c>
      <c r="E2458" s="371" t="s">
        <v>243</v>
      </c>
    </row>
    <row r="2459" spans="1:5">
      <c r="A2459" s="371">
        <v>50</v>
      </c>
      <c r="B2459" s="371" t="s">
        <v>95</v>
      </c>
      <c r="C2459" s="371">
        <v>2024</v>
      </c>
      <c r="D2459" s="371" t="s">
        <v>13</v>
      </c>
      <c r="E2459" s="371" t="s">
        <v>243</v>
      </c>
    </row>
    <row r="2460" spans="1:5">
      <c r="A2460" s="371">
        <v>52</v>
      </c>
      <c r="B2460" s="371" t="s">
        <v>96</v>
      </c>
      <c r="C2460" s="371">
        <v>2024</v>
      </c>
      <c r="D2460" s="371" t="s">
        <v>13</v>
      </c>
      <c r="E2460" s="371" t="s">
        <v>243</v>
      </c>
    </row>
    <row r="2461" spans="1:5">
      <c r="A2461" s="371">
        <v>54</v>
      </c>
      <c r="B2461" s="371" t="s">
        <v>97</v>
      </c>
      <c r="C2461" s="371">
        <v>2024</v>
      </c>
      <c r="D2461" s="371" t="s">
        <v>13</v>
      </c>
      <c r="E2461" s="371" t="s">
        <v>243</v>
      </c>
    </row>
    <row r="2462" spans="1:5">
      <c r="A2462" s="371">
        <v>63</v>
      </c>
      <c r="B2462" s="371" t="s">
        <v>98</v>
      </c>
      <c r="C2462" s="371">
        <v>2024</v>
      </c>
      <c r="D2462" s="371" t="s">
        <v>13</v>
      </c>
      <c r="E2462" s="371" t="s">
        <v>243</v>
      </c>
    </row>
    <row r="2463" spans="1:5">
      <c r="A2463" s="371">
        <v>66</v>
      </c>
      <c r="B2463" s="371" t="s">
        <v>99</v>
      </c>
      <c r="C2463" s="371">
        <v>2024</v>
      </c>
      <c r="D2463" s="371" t="s">
        <v>13</v>
      </c>
      <c r="E2463" s="371" t="s">
        <v>243</v>
      </c>
    </row>
    <row r="2464" spans="1:5">
      <c r="A2464" s="371">
        <v>68</v>
      </c>
      <c r="B2464" s="371" t="s">
        <v>100</v>
      </c>
      <c r="C2464" s="371">
        <v>2024</v>
      </c>
      <c r="D2464" s="371" t="s">
        <v>13</v>
      </c>
      <c r="E2464" s="371" t="s">
        <v>243</v>
      </c>
    </row>
    <row r="2465" spans="1:5">
      <c r="A2465" s="371">
        <v>70</v>
      </c>
      <c r="B2465" s="371" t="s">
        <v>101</v>
      </c>
      <c r="C2465" s="371">
        <v>2024</v>
      </c>
      <c r="D2465" s="371" t="s">
        <v>13</v>
      </c>
      <c r="E2465" s="371" t="s">
        <v>243</v>
      </c>
    </row>
    <row r="2466" spans="1:5">
      <c r="A2466" s="371">
        <v>73</v>
      </c>
      <c r="B2466" s="371" t="s">
        <v>102</v>
      </c>
      <c r="C2466" s="371">
        <v>2024</v>
      </c>
      <c r="D2466" s="371" t="s">
        <v>13</v>
      </c>
      <c r="E2466" s="371" t="s">
        <v>243</v>
      </c>
    </row>
    <row r="2467" spans="1:5">
      <c r="A2467" s="371">
        <v>76</v>
      </c>
      <c r="B2467" s="371" t="s">
        <v>103</v>
      </c>
      <c r="C2467" s="371">
        <v>2024</v>
      </c>
      <c r="D2467" s="371" t="s">
        <v>13</v>
      </c>
      <c r="E2467" s="371" t="s">
        <v>243</v>
      </c>
    </row>
    <row r="2468" spans="1:5">
      <c r="A2468" s="371">
        <v>81</v>
      </c>
      <c r="B2468" s="371" t="s">
        <v>104</v>
      </c>
      <c r="C2468" s="371">
        <v>2024</v>
      </c>
      <c r="D2468" s="371" t="s">
        <v>13</v>
      </c>
      <c r="E2468" s="371" t="s">
        <v>243</v>
      </c>
    </row>
    <row r="2469" spans="1:5">
      <c r="A2469" s="371">
        <v>85</v>
      </c>
      <c r="B2469" s="371" t="s">
        <v>105</v>
      </c>
      <c r="C2469" s="371">
        <v>2024</v>
      </c>
      <c r="D2469" s="371" t="s">
        <v>13</v>
      </c>
      <c r="E2469" s="371" t="s">
        <v>243</v>
      </c>
    </row>
    <row r="2470" spans="1:5">
      <c r="A2470" s="371">
        <v>86</v>
      </c>
      <c r="B2470" s="371" t="s">
        <v>106</v>
      </c>
      <c r="C2470" s="371">
        <v>2024</v>
      </c>
      <c r="D2470" s="371" t="s">
        <v>13</v>
      </c>
      <c r="E2470" s="371" t="s">
        <v>243</v>
      </c>
    </row>
    <row r="2471" spans="1:5">
      <c r="A2471" s="371">
        <v>88</v>
      </c>
      <c r="B2471" s="371" t="s">
        <v>107</v>
      </c>
      <c r="C2471" s="371">
        <v>2024</v>
      </c>
      <c r="D2471" s="371" t="s">
        <v>13</v>
      </c>
      <c r="E2471" s="371" t="s">
        <v>244</v>
      </c>
    </row>
    <row r="2472" spans="1:5">
      <c r="A2472" s="371">
        <v>91</v>
      </c>
      <c r="B2472" s="371" t="s">
        <v>108</v>
      </c>
      <c r="C2472" s="371">
        <v>2024</v>
      </c>
      <c r="D2472" s="371" t="s">
        <v>13</v>
      </c>
      <c r="E2472" s="371" t="s">
        <v>243</v>
      </c>
    </row>
    <row r="2473" spans="1:5">
      <c r="A2473" s="371">
        <v>94</v>
      </c>
      <c r="B2473" s="371" t="s">
        <v>109</v>
      </c>
      <c r="C2473" s="371">
        <v>2024</v>
      </c>
      <c r="D2473" s="371" t="s">
        <v>13</v>
      </c>
      <c r="E2473" s="371" t="s">
        <v>243</v>
      </c>
    </row>
    <row r="2474" spans="1:5">
      <c r="A2474" s="371">
        <v>95</v>
      </c>
      <c r="B2474" s="371" t="s">
        <v>110</v>
      </c>
      <c r="C2474" s="371">
        <v>2024</v>
      </c>
      <c r="D2474" s="371" t="s">
        <v>13</v>
      </c>
      <c r="E2474" s="371" t="s">
        <v>243</v>
      </c>
    </row>
    <row r="2475" spans="1:5">
      <c r="A2475" s="371">
        <v>97</v>
      </c>
      <c r="B2475" s="371" t="s">
        <v>111</v>
      </c>
      <c r="C2475" s="371">
        <v>2024</v>
      </c>
      <c r="D2475" s="371" t="s">
        <v>13</v>
      </c>
      <c r="E2475" s="371" t="s">
        <v>243</v>
      </c>
    </row>
    <row r="2476" spans="1:5">
      <c r="A2476" s="371">
        <v>99</v>
      </c>
      <c r="B2476" s="371" t="s">
        <v>112</v>
      </c>
      <c r="C2476" s="371">
        <v>2024</v>
      </c>
      <c r="D2476" s="371" t="s">
        <v>13</v>
      </c>
      <c r="E2476" s="371" t="s">
        <v>244</v>
      </c>
    </row>
    <row r="2477" spans="1:5">
      <c r="A2477" s="371">
        <v>5</v>
      </c>
      <c r="B2477" s="371" t="s">
        <v>79</v>
      </c>
      <c r="C2477" s="371">
        <v>2023</v>
      </c>
      <c r="D2477" s="371" t="s">
        <v>13</v>
      </c>
      <c r="E2477" s="371" t="s">
        <v>243</v>
      </c>
    </row>
    <row r="2478" spans="1:5">
      <c r="A2478" s="371">
        <v>8</v>
      </c>
      <c r="B2478" s="371" t="s">
        <v>81</v>
      </c>
      <c r="C2478" s="371">
        <v>2023</v>
      </c>
      <c r="D2478" s="371" t="s">
        <v>13</v>
      </c>
      <c r="E2478" s="371" t="s">
        <v>243</v>
      </c>
    </row>
    <row r="2479" spans="1:5">
      <c r="A2479" s="371">
        <v>11</v>
      </c>
      <c r="B2479" s="371" t="s">
        <v>82</v>
      </c>
      <c r="C2479" s="371">
        <v>2023</v>
      </c>
      <c r="D2479" s="371" t="s">
        <v>13</v>
      </c>
      <c r="E2479" s="371" t="s">
        <v>243</v>
      </c>
    </row>
    <row r="2480" spans="1:5">
      <c r="A2480" s="371">
        <v>13</v>
      </c>
      <c r="B2480" s="371" t="s">
        <v>83</v>
      </c>
      <c r="C2480" s="371">
        <v>2023</v>
      </c>
      <c r="D2480" s="371" t="s">
        <v>13</v>
      </c>
      <c r="E2480" s="371" t="s">
        <v>243</v>
      </c>
    </row>
    <row r="2481" spans="1:5">
      <c r="A2481" s="371">
        <v>15</v>
      </c>
      <c r="B2481" s="371" t="s">
        <v>84</v>
      </c>
      <c r="C2481" s="371">
        <v>2023</v>
      </c>
      <c r="D2481" s="371" t="s">
        <v>13</v>
      </c>
      <c r="E2481" s="371" t="s">
        <v>243</v>
      </c>
    </row>
    <row r="2482" spans="1:5">
      <c r="A2482" s="371">
        <v>17</v>
      </c>
      <c r="B2482" s="371" t="s">
        <v>85</v>
      </c>
      <c r="C2482" s="371">
        <v>2023</v>
      </c>
      <c r="D2482" s="371" t="s">
        <v>13</v>
      </c>
      <c r="E2482" s="371" t="s">
        <v>243</v>
      </c>
    </row>
    <row r="2483" spans="1:5">
      <c r="A2483" s="371">
        <v>18</v>
      </c>
      <c r="B2483" s="371" t="s">
        <v>86</v>
      </c>
      <c r="C2483" s="371">
        <v>2023</v>
      </c>
      <c r="D2483" s="371" t="s">
        <v>13</v>
      </c>
      <c r="E2483" s="371" t="s">
        <v>243</v>
      </c>
    </row>
    <row r="2484" spans="1:5">
      <c r="A2484" s="371">
        <v>19</v>
      </c>
      <c r="B2484" s="371" t="s">
        <v>87</v>
      </c>
      <c r="C2484" s="371">
        <v>2023</v>
      </c>
      <c r="D2484" s="371" t="s">
        <v>13</v>
      </c>
      <c r="E2484" s="371" t="s">
        <v>243</v>
      </c>
    </row>
    <row r="2485" spans="1:5">
      <c r="A2485" s="371">
        <v>20</v>
      </c>
      <c r="B2485" s="371" t="s">
        <v>88</v>
      </c>
      <c r="C2485" s="371">
        <v>2023</v>
      </c>
      <c r="D2485" s="371" t="s">
        <v>13</v>
      </c>
      <c r="E2485" s="371" t="s">
        <v>243</v>
      </c>
    </row>
    <row r="2486" spans="1:5">
      <c r="A2486" s="371">
        <v>23</v>
      </c>
      <c r="B2486" s="371" t="s">
        <v>89</v>
      </c>
      <c r="C2486" s="371">
        <v>2023</v>
      </c>
      <c r="D2486" s="371" t="s">
        <v>13</v>
      </c>
      <c r="E2486" s="371" t="s">
        <v>243</v>
      </c>
    </row>
    <row r="2487" spans="1:5">
      <c r="A2487" s="371">
        <v>25</v>
      </c>
      <c r="B2487" s="371" t="s">
        <v>90</v>
      </c>
      <c r="C2487" s="371">
        <v>2023</v>
      </c>
      <c r="D2487" s="371" t="s">
        <v>13</v>
      </c>
      <c r="E2487" s="371" t="s">
        <v>243</v>
      </c>
    </row>
    <row r="2488" spans="1:5">
      <c r="A2488" s="371">
        <v>27</v>
      </c>
      <c r="B2488" s="371" t="s">
        <v>91</v>
      </c>
      <c r="C2488" s="371">
        <v>2023</v>
      </c>
      <c r="D2488" s="371" t="s">
        <v>13</v>
      </c>
      <c r="E2488" s="371" t="s">
        <v>244</v>
      </c>
    </row>
    <row r="2489" spans="1:5">
      <c r="A2489" s="371">
        <v>41</v>
      </c>
      <c r="B2489" s="371" t="s">
        <v>92</v>
      </c>
      <c r="C2489" s="371">
        <v>2023</v>
      </c>
      <c r="D2489" s="371" t="s">
        <v>13</v>
      </c>
      <c r="E2489" s="371" t="s">
        <v>243</v>
      </c>
    </row>
    <row r="2490" spans="1:5">
      <c r="A2490" s="371">
        <v>44</v>
      </c>
      <c r="B2490" s="371" t="s">
        <v>93</v>
      </c>
      <c r="C2490" s="371">
        <v>2023</v>
      </c>
      <c r="D2490" s="371" t="s">
        <v>13</v>
      </c>
      <c r="E2490" s="371" t="s">
        <v>243</v>
      </c>
    </row>
    <row r="2491" spans="1:5">
      <c r="A2491" s="371">
        <v>47</v>
      </c>
      <c r="B2491" s="371" t="s">
        <v>94</v>
      </c>
      <c r="C2491" s="371">
        <v>2023</v>
      </c>
      <c r="D2491" s="371" t="s">
        <v>13</v>
      </c>
      <c r="E2491" s="371" t="s">
        <v>243</v>
      </c>
    </row>
    <row r="2492" spans="1:5">
      <c r="A2492" s="371">
        <v>50</v>
      </c>
      <c r="B2492" s="371" t="s">
        <v>95</v>
      </c>
      <c r="C2492" s="371">
        <v>2023</v>
      </c>
      <c r="D2492" s="371" t="s">
        <v>13</v>
      </c>
      <c r="E2492" s="371" t="s">
        <v>243</v>
      </c>
    </row>
    <row r="2493" spans="1:5">
      <c r="A2493" s="371">
        <v>52</v>
      </c>
      <c r="B2493" s="371" t="s">
        <v>96</v>
      </c>
      <c r="C2493" s="371">
        <v>2023</v>
      </c>
      <c r="D2493" s="371" t="s">
        <v>13</v>
      </c>
      <c r="E2493" s="371" t="s">
        <v>243</v>
      </c>
    </row>
    <row r="2494" spans="1:5">
      <c r="A2494" s="371">
        <v>54</v>
      </c>
      <c r="B2494" s="371" t="s">
        <v>97</v>
      </c>
      <c r="C2494" s="371">
        <v>2023</v>
      </c>
      <c r="D2494" s="371" t="s">
        <v>13</v>
      </c>
      <c r="E2494" s="371" t="s">
        <v>243</v>
      </c>
    </row>
    <row r="2495" spans="1:5">
      <c r="A2495" s="371">
        <v>63</v>
      </c>
      <c r="B2495" s="371" t="s">
        <v>98</v>
      </c>
      <c r="C2495" s="371">
        <v>2023</v>
      </c>
      <c r="D2495" s="371" t="s">
        <v>13</v>
      </c>
      <c r="E2495" s="371" t="s">
        <v>243</v>
      </c>
    </row>
    <row r="2496" spans="1:5">
      <c r="A2496" s="371">
        <v>66</v>
      </c>
      <c r="B2496" s="371" t="s">
        <v>99</v>
      </c>
      <c r="C2496" s="371">
        <v>2023</v>
      </c>
      <c r="D2496" s="371" t="s">
        <v>13</v>
      </c>
      <c r="E2496" s="371" t="s">
        <v>243</v>
      </c>
    </row>
    <row r="2497" spans="1:5">
      <c r="A2497" s="371">
        <v>68</v>
      </c>
      <c r="B2497" s="371" t="s">
        <v>100</v>
      </c>
      <c r="C2497" s="371">
        <v>2023</v>
      </c>
      <c r="D2497" s="371" t="s">
        <v>13</v>
      </c>
      <c r="E2497" s="371" t="s">
        <v>243</v>
      </c>
    </row>
    <row r="2498" spans="1:5">
      <c r="A2498" s="371">
        <v>70</v>
      </c>
      <c r="B2498" s="371" t="s">
        <v>101</v>
      </c>
      <c r="C2498" s="371">
        <v>2023</v>
      </c>
      <c r="D2498" s="371" t="s">
        <v>13</v>
      </c>
      <c r="E2498" s="371" t="s">
        <v>243</v>
      </c>
    </row>
    <row r="2499" spans="1:5">
      <c r="A2499" s="371">
        <v>73</v>
      </c>
      <c r="B2499" s="371" t="s">
        <v>102</v>
      </c>
      <c r="C2499" s="371">
        <v>2023</v>
      </c>
      <c r="D2499" s="371" t="s">
        <v>13</v>
      </c>
      <c r="E2499" s="371" t="s">
        <v>243</v>
      </c>
    </row>
    <row r="2500" spans="1:5">
      <c r="A2500" s="371">
        <v>76</v>
      </c>
      <c r="B2500" s="371" t="s">
        <v>103</v>
      </c>
      <c r="C2500" s="371">
        <v>2023</v>
      </c>
      <c r="D2500" s="371" t="s">
        <v>13</v>
      </c>
      <c r="E2500" s="371" t="s">
        <v>243</v>
      </c>
    </row>
    <row r="2501" spans="1:5">
      <c r="A2501" s="371">
        <v>81</v>
      </c>
      <c r="B2501" s="371" t="s">
        <v>104</v>
      </c>
      <c r="C2501" s="371">
        <v>2023</v>
      </c>
      <c r="D2501" s="371" t="s">
        <v>13</v>
      </c>
      <c r="E2501" s="371" t="s">
        <v>243</v>
      </c>
    </row>
    <row r="2502" spans="1:5">
      <c r="A2502" s="371">
        <v>85</v>
      </c>
      <c r="B2502" s="371" t="s">
        <v>105</v>
      </c>
      <c r="C2502" s="371">
        <v>2023</v>
      </c>
      <c r="D2502" s="371" t="s">
        <v>13</v>
      </c>
      <c r="E2502" s="371" t="s">
        <v>243</v>
      </c>
    </row>
    <row r="2503" spans="1:5">
      <c r="A2503" s="371">
        <v>86</v>
      </c>
      <c r="B2503" s="371" t="s">
        <v>106</v>
      </c>
      <c r="C2503" s="371">
        <v>2023</v>
      </c>
      <c r="D2503" s="371" t="s">
        <v>13</v>
      </c>
      <c r="E2503" s="371" t="s">
        <v>243</v>
      </c>
    </row>
    <row r="2504" spans="1:5">
      <c r="A2504" s="371">
        <v>88</v>
      </c>
      <c r="B2504" s="371" t="s">
        <v>107</v>
      </c>
      <c r="C2504" s="371">
        <v>2023</v>
      </c>
      <c r="D2504" s="371" t="s">
        <v>13</v>
      </c>
      <c r="E2504" s="371" t="s">
        <v>244</v>
      </c>
    </row>
    <row r="2505" spans="1:5">
      <c r="A2505" s="371">
        <v>91</v>
      </c>
      <c r="B2505" s="371" t="s">
        <v>108</v>
      </c>
      <c r="C2505" s="371">
        <v>2023</v>
      </c>
      <c r="D2505" s="371" t="s">
        <v>13</v>
      </c>
      <c r="E2505" s="371" t="s">
        <v>243</v>
      </c>
    </row>
    <row r="2506" spans="1:5">
      <c r="A2506" s="371">
        <v>94</v>
      </c>
      <c r="B2506" s="371" t="s">
        <v>109</v>
      </c>
      <c r="C2506" s="371">
        <v>2023</v>
      </c>
      <c r="D2506" s="371" t="s">
        <v>13</v>
      </c>
      <c r="E2506" s="371" t="s">
        <v>243</v>
      </c>
    </row>
    <row r="2507" spans="1:5">
      <c r="A2507" s="371">
        <v>95</v>
      </c>
      <c r="B2507" s="371" t="s">
        <v>110</v>
      </c>
      <c r="C2507" s="371">
        <v>2023</v>
      </c>
      <c r="D2507" s="371" t="s">
        <v>13</v>
      </c>
      <c r="E2507" s="371" t="s">
        <v>243</v>
      </c>
    </row>
    <row r="2508" spans="1:5">
      <c r="A2508" s="371">
        <v>97</v>
      </c>
      <c r="B2508" s="371" t="s">
        <v>111</v>
      </c>
      <c r="C2508" s="371">
        <v>2023</v>
      </c>
      <c r="D2508" s="371" t="s">
        <v>13</v>
      </c>
      <c r="E2508" s="371" t="s">
        <v>243</v>
      </c>
    </row>
    <row r="2509" spans="1:5">
      <c r="A2509" s="371">
        <v>99</v>
      </c>
      <c r="B2509" s="371" t="s">
        <v>112</v>
      </c>
      <c r="C2509" s="371">
        <v>2023</v>
      </c>
      <c r="D2509" s="371" t="s">
        <v>13</v>
      </c>
      <c r="E2509" s="371" t="s">
        <v>244</v>
      </c>
    </row>
    <row r="2510" spans="1:5">
      <c r="A2510" s="371">
        <v>5</v>
      </c>
      <c r="B2510" s="371" t="s">
        <v>79</v>
      </c>
      <c r="C2510" s="371">
        <v>2024</v>
      </c>
      <c r="D2510" s="371" t="s">
        <v>3</v>
      </c>
      <c r="E2510" s="371" t="s">
        <v>243</v>
      </c>
    </row>
    <row r="2511" spans="1:5">
      <c r="A2511" s="371">
        <v>8</v>
      </c>
      <c r="B2511" s="371" t="s">
        <v>81</v>
      </c>
      <c r="C2511" s="371">
        <v>2024</v>
      </c>
      <c r="D2511" s="371" t="s">
        <v>3</v>
      </c>
      <c r="E2511" s="371" t="s">
        <v>243</v>
      </c>
    </row>
    <row r="2512" spans="1:5">
      <c r="A2512" s="371">
        <v>11</v>
      </c>
      <c r="B2512" s="371" t="s">
        <v>82</v>
      </c>
      <c r="C2512" s="371">
        <v>2024</v>
      </c>
      <c r="D2512" s="371" t="s">
        <v>3</v>
      </c>
      <c r="E2512" s="371" t="s">
        <v>243</v>
      </c>
    </row>
    <row r="2513" spans="1:5">
      <c r="A2513" s="371">
        <v>13</v>
      </c>
      <c r="B2513" s="371" t="s">
        <v>83</v>
      </c>
      <c r="C2513" s="371">
        <v>2024</v>
      </c>
      <c r="D2513" s="371" t="s">
        <v>3</v>
      </c>
      <c r="E2513" s="371" t="s">
        <v>243</v>
      </c>
    </row>
    <row r="2514" spans="1:5">
      <c r="A2514" s="371">
        <v>15</v>
      </c>
      <c r="B2514" s="371" t="s">
        <v>84</v>
      </c>
      <c r="C2514" s="371">
        <v>2024</v>
      </c>
      <c r="D2514" s="371" t="s">
        <v>3</v>
      </c>
      <c r="E2514" s="371" t="s">
        <v>243</v>
      </c>
    </row>
    <row r="2515" spans="1:5">
      <c r="A2515" s="371">
        <v>17</v>
      </c>
      <c r="B2515" s="371" t="s">
        <v>85</v>
      </c>
      <c r="C2515" s="371">
        <v>2024</v>
      </c>
      <c r="D2515" s="371" t="s">
        <v>3</v>
      </c>
      <c r="E2515" s="371" t="s">
        <v>243</v>
      </c>
    </row>
    <row r="2516" spans="1:5">
      <c r="A2516" s="371">
        <v>18</v>
      </c>
      <c r="B2516" s="371" t="s">
        <v>86</v>
      </c>
      <c r="C2516" s="371">
        <v>2024</v>
      </c>
      <c r="D2516" s="371" t="s">
        <v>3</v>
      </c>
      <c r="E2516" s="371" t="s">
        <v>243</v>
      </c>
    </row>
    <row r="2517" spans="1:5">
      <c r="A2517" s="371">
        <v>19</v>
      </c>
      <c r="B2517" s="371" t="s">
        <v>87</v>
      </c>
      <c r="C2517" s="371">
        <v>2024</v>
      </c>
      <c r="D2517" s="371" t="s">
        <v>3</v>
      </c>
      <c r="E2517" s="371" t="s">
        <v>243</v>
      </c>
    </row>
    <row r="2518" spans="1:5">
      <c r="A2518" s="371">
        <v>20</v>
      </c>
      <c r="B2518" s="371" t="s">
        <v>88</v>
      </c>
      <c r="C2518" s="371">
        <v>2024</v>
      </c>
      <c r="D2518" s="371" t="s">
        <v>3</v>
      </c>
      <c r="E2518" s="371" t="s">
        <v>243</v>
      </c>
    </row>
    <row r="2519" spans="1:5">
      <c r="A2519" s="371">
        <v>23</v>
      </c>
      <c r="B2519" s="371" t="s">
        <v>89</v>
      </c>
      <c r="C2519" s="371">
        <v>2024</v>
      </c>
      <c r="D2519" s="371" t="s">
        <v>3</v>
      </c>
      <c r="E2519" s="371" t="s">
        <v>243</v>
      </c>
    </row>
    <row r="2520" spans="1:5">
      <c r="A2520" s="371">
        <v>25</v>
      </c>
      <c r="B2520" s="371" t="s">
        <v>90</v>
      </c>
      <c r="C2520" s="371">
        <v>2024</v>
      </c>
      <c r="D2520" s="371" t="s">
        <v>3</v>
      </c>
      <c r="E2520" s="371" t="s">
        <v>243</v>
      </c>
    </row>
    <row r="2521" spans="1:5">
      <c r="A2521" s="371">
        <v>27</v>
      </c>
      <c r="B2521" s="371" t="s">
        <v>91</v>
      </c>
      <c r="C2521" s="371">
        <v>2024</v>
      </c>
      <c r="D2521" s="371" t="s">
        <v>3</v>
      </c>
      <c r="E2521" s="371" t="s">
        <v>243</v>
      </c>
    </row>
    <row r="2522" spans="1:5">
      <c r="A2522" s="371">
        <v>41</v>
      </c>
      <c r="B2522" s="371" t="s">
        <v>92</v>
      </c>
      <c r="C2522" s="371">
        <v>2024</v>
      </c>
      <c r="D2522" s="371" t="s">
        <v>3</v>
      </c>
      <c r="E2522" s="371" t="s">
        <v>243</v>
      </c>
    </row>
    <row r="2523" spans="1:5">
      <c r="A2523" s="371">
        <v>44</v>
      </c>
      <c r="B2523" s="371" t="s">
        <v>93</v>
      </c>
      <c r="C2523" s="371">
        <v>2024</v>
      </c>
      <c r="D2523" s="371" t="s">
        <v>3</v>
      </c>
      <c r="E2523" s="371" t="s">
        <v>243</v>
      </c>
    </row>
    <row r="2524" spans="1:5">
      <c r="A2524" s="371">
        <v>47</v>
      </c>
      <c r="B2524" s="371" t="s">
        <v>94</v>
      </c>
      <c r="C2524" s="371">
        <v>2024</v>
      </c>
      <c r="D2524" s="371" t="s">
        <v>3</v>
      </c>
      <c r="E2524" s="371" t="s">
        <v>243</v>
      </c>
    </row>
    <row r="2525" spans="1:5">
      <c r="A2525" s="371">
        <v>50</v>
      </c>
      <c r="B2525" s="371" t="s">
        <v>95</v>
      </c>
      <c r="C2525" s="371">
        <v>2024</v>
      </c>
      <c r="D2525" s="371" t="s">
        <v>3</v>
      </c>
      <c r="E2525" s="371" t="s">
        <v>243</v>
      </c>
    </row>
    <row r="2526" spans="1:5">
      <c r="A2526" s="371">
        <v>52</v>
      </c>
      <c r="B2526" s="371" t="s">
        <v>96</v>
      </c>
      <c r="C2526" s="371">
        <v>2024</v>
      </c>
      <c r="D2526" s="371" t="s">
        <v>3</v>
      </c>
      <c r="E2526" s="371" t="s">
        <v>243</v>
      </c>
    </row>
    <row r="2527" spans="1:5">
      <c r="A2527" s="371">
        <v>54</v>
      </c>
      <c r="B2527" s="371" t="s">
        <v>97</v>
      </c>
      <c r="C2527" s="371">
        <v>2024</v>
      </c>
      <c r="D2527" s="371" t="s">
        <v>3</v>
      </c>
      <c r="E2527" s="371" t="s">
        <v>243</v>
      </c>
    </row>
    <row r="2528" spans="1:5">
      <c r="A2528" s="371">
        <v>63</v>
      </c>
      <c r="B2528" s="371" t="s">
        <v>98</v>
      </c>
      <c r="C2528" s="371">
        <v>2024</v>
      </c>
      <c r="D2528" s="371" t="s">
        <v>3</v>
      </c>
      <c r="E2528" s="371" t="s">
        <v>243</v>
      </c>
    </row>
    <row r="2529" spans="1:5">
      <c r="A2529" s="371">
        <v>66</v>
      </c>
      <c r="B2529" s="371" t="s">
        <v>99</v>
      </c>
      <c r="C2529" s="371">
        <v>2024</v>
      </c>
      <c r="D2529" s="371" t="s">
        <v>3</v>
      </c>
      <c r="E2529" s="371" t="s">
        <v>243</v>
      </c>
    </row>
    <row r="2530" spans="1:5">
      <c r="A2530" s="371">
        <v>68</v>
      </c>
      <c r="B2530" s="371" t="s">
        <v>100</v>
      </c>
      <c r="C2530" s="371">
        <v>2024</v>
      </c>
      <c r="D2530" s="371" t="s">
        <v>3</v>
      </c>
      <c r="E2530" s="371" t="s">
        <v>243</v>
      </c>
    </row>
    <row r="2531" spans="1:5">
      <c r="A2531" s="371">
        <v>70</v>
      </c>
      <c r="B2531" s="371" t="s">
        <v>101</v>
      </c>
      <c r="C2531" s="371">
        <v>2024</v>
      </c>
      <c r="D2531" s="371" t="s">
        <v>3</v>
      </c>
      <c r="E2531" s="371" t="s">
        <v>243</v>
      </c>
    </row>
    <row r="2532" spans="1:5">
      <c r="A2532" s="371">
        <v>73</v>
      </c>
      <c r="B2532" s="371" t="s">
        <v>102</v>
      </c>
      <c r="C2532" s="371">
        <v>2024</v>
      </c>
      <c r="D2532" s="371" t="s">
        <v>3</v>
      </c>
      <c r="E2532" s="371" t="s">
        <v>243</v>
      </c>
    </row>
    <row r="2533" spans="1:5">
      <c r="A2533" s="371">
        <v>76</v>
      </c>
      <c r="B2533" s="371" t="s">
        <v>103</v>
      </c>
      <c r="C2533" s="371">
        <v>2024</v>
      </c>
      <c r="D2533" s="371" t="s">
        <v>3</v>
      </c>
      <c r="E2533" s="371" t="s">
        <v>243</v>
      </c>
    </row>
    <row r="2534" spans="1:5">
      <c r="A2534" s="371">
        <v>81</v>
      </c>
      <c r="B2534" s="371" t="s">
        <v>104</v>
      </c>
      <c r="C2534" s="371">
        <v>2024</v>
      </c>
      <c r="D2534" s="371" t="s">
        <v>3</v>
      </c>
      <c r="E2534" s="371" t="s">
        <v>243</v>
      </c>
    </row>
    <row r="2535" spans="1:5">
      <c r="A2535" s="371">
        <v>85</v>
      </c>
      <c r="B2535" s="371" t="s">
        <v>105</v>
      </c>
      <c r="C2535" s="371">
        <v>2024</v>
      </c>
      <c r="D2535" s="371" t="s">
        <v>3</v>
      </c>
      <c r="E2535" s="371" t="s">
        <v>243</v>
      </c>
    </row>
    <row r="2536" spans="1:5">
      <c r="A2536" s="371">
        <v>86</v>
      </c>
      <c r="B2536" s="371" t="s">
        <v>106</v>
      </c>
      <c r="C2536" s="371">
        <v>2024</v>
      </c>
      <c r="D2536" s="371" t="s">
        <v>3</v>
      </c>
      <c r="E2536" s="371" t="s">
        <v>243</v>
      </c>
    </row>
    <row r="2537" spans="1:5">
      <c r="A2537" s="371">
        <v>88</v>
      </c>
      <c r="B2537" s="371" t="s">
        <v>107</v>
      </c>
      <c r="C2537" s="371">
        <v>2024</v>
      </c>
      <c r="D2537" s="371" t="s">
        <v>3</v>
      </c>
      <c r="E2537" s="371" t="s">
        <v>243</v>
      </c>
    </row>
    <row r="2538" spans="1:5">
      <c r="A2538" s="371">
        <v>91</v>
      </c>
      <c r="B2538" s="371" t="s">
        <v>108</v>
      </c>
      <c r="C2538" s="371">
        <v>2024</v>
      </c>
      <c r="D2538" s="371" t="s">
        <v>3</v>
      </c>
      <c r="E2538" s="371" t="s">
        <v>243</v>
      </c>
    </row>
    <row r="2539" spans="1:5">
      <c r="A2539" s="371">
        <v>94</v>
      </c>
      <c r="B2539" s="371" t="s">
        <v>109</v>
      </c>
      <c r="C2539" s="371">
        <v>2024</v>
      </c>
      <c r="D2539" s="371" t="s">
        <v>3</v>
      </c>
      <c r="E2539" s="371" t="s">
        <v>243</v>
      </c>
    </row>
    <row r="2540" spans="1:5">
      <c r="A2540" s="371">
        <v>95</v>
      </c>
      <c r="B2540" s="371" t="s">
        <v>110</v>
      </c>
      <c r="C2540" s="371">
        <v>2024</v>
      </c>
      <c r="D2540" s="371" t="s">
        <v>3</v>
      </c>
      <c r="E2540" s="371" t="s">
        <v>244</v>
      </c>
    </row>
    <row r="2541" spans="1:5">
      <c r="A2541" s="371">
        <v>97</v>
      </c>
      <c r="B2541" s="371" t="s">
        <v>111</v>
      </c>
      <c r="C2541" s="371">
        <v>2024</v>
      </c>
      <c r="D2541" s="371" t="s">
        <v>3</v>
      </c>
      <c r="E2541" s="371" t="s">
        <v>243</v>
      </c>
    </row>
    <row r="2542" spans="1:5">
      <c r="A2542" s="371">
        <v>99</v>
      </c>
      <c r="B2542" s="371" t="s">
        <v>112</v>
      </c>
      <c r="C2542" s="371">
        <v>2024</v>
      </c>
      <c r="D2542" s="371" t="s">
        <v>3</v>
      </c>
      <c r="E2542" s="371" t="s">
        <v>243</v>
      </c>
    </row>
    <row r="2543" spans="1:5">
      <c r="A2543" s="371">
        <v>5</v>
      </c>
      <c r="B2543" s="371" t="s">
        <v>79</v>
      </c>
      <c r="C2543" s="371">
        <v>2023</v>
      </c>
      <c r="D2543" s="371" t="s">
        <v>3</v>
      </c>
      <c r="E2543" s="371" t="s">
        <v>243</v>
      </c>
    </row>
    <row r="2544" spans="1:5">
      <c r="A2544" s="371">
        <v>8</v>
      </c>
      <c r="B2544" s="371" t="s">
        <v>81</v>
      </c>
      <c r="C2544" s="371">
        <v>2023</v>
      </c>
      <c r="D2544" s="371" t="s">
        <v>3</v>
      </c>
      <c r="E2544" s="371" t="s">
        <v>243</v>
      </c>
    </row>
    <row r="2545" spans="1:5">
      <c r="A2545" s="371">
        <v>11</v>
      </c>
      <c r="B2545" s="371" t="s">
        <v>82</v>
      </c>
      <c r="C2545" s="371">
        <v>2023</v>
      </c>
      <c r="D2545" s="371" t="s">
        <v>3</v>
      </c>
      <c r="E2545" s="371" t="s">
        <v>243</v>
      </c>
    </row>
    <row r="2546" spans="1:5">
      <c r="A2546" s="371">
        <v>13</v>
      </c>
      <c r="B2546" s="371" t="s">
        <v>83</v>
      </c>
      <c r="C2546" s="371">
        <v>2023</v>
      </c>
      <c r="D2546" s="371" t="s">
        <v>3</v>
      </c>
      <c r="E2546" s="371" t="s">
        <v>243</v>
      </c>
    </row>
    <row r="2547" spans="1:5">
      <c r="A2547" s="371">
        <v>15</v>
      </c>
      <c r="B2547" s="371" t="s">
        <v>84</v>
      </c>
      <c r="C2547" s="371">
        <v>2023</v>
      </c>
      <c r="D2547" s="371" t="s">
        <v>3</v>
      </c>
      <c r="E2547" s="371" t="s">
        <v>243</v>
      </c>
    </row>
    <row r="2548" spans="1:5">
      <c r="A2548" s="371">
        <v>17</v>
      </c>
      <c r="B2548" s="371" t="s">
        <v>85</v>
      </c>
      <c r="C2548" s="371">
        <v>2023</v>
      </c>
      <c r="D2548" s="371" t="s">
        <v>3</v>
      </c>
      <c r="E2548" s="371" t="s">
        <v>243</v>
      </c>
    </row>
    <row r="2549" spans="1:5">
      <c r="A2549" s="371">
        <v>18</v>
      </c>
      <c r="B2549" s="371" t="s">
        <v>86</v>
      </c>
      <c r="C2549" s="371">
        <v>2023</v>
      </c>
      <c r="D2549" s="371" t="s">
        <v>3</v>
      </c>
      <c r="E2549" s="371" t="s">
        <v>243</v>
      </c>
    </row>
    <row r="2550" spans="1:5">
      <c r="A2550" s="371">
        <v>19</v>
      </c>
      <c r="B2550" s="371" t="s">
        <v>87</v>
      </c>
      <c r="C2550" s="371">
        <v>2023</v>
      </c>
      <c r="D2550" s="371" t="s">
        <v>3</v>
      </c>
      <c r="E2550" s="371" t="s">
        <v>243</v>
      </c>
    </row>
    <row r="2551" spans="1:5">
      <c r="A2551" s="371">
        <v>20</v>
      </c>
      <c r="B2551" s="371" t="s">
        <v>88</v>
      </c>
      <c r="C2551" s="371">
        <v>2023</v>
      </c>
      <c r="D2551" s="371" t="s">
        <v>3</v>
      </c>
      <c r="E2551" s="371" t="s">
        <v>243</v>
      </c>
    </row>
    <row r="2552" spans="1:5">
      <c r="A2552" s="371">
        <v>23</v>
      </c>
      <c r="B2552" s="371" t="s">
        <v>89</v>
      </c>
      <c r="C2552" s="371">
        <v>2023</v>
      </c>
      <c r="D2552" s="371" t="s">
        <v>3</v>
      </c>
      <c r="E2552" s="371" t="s">
        <v>243</v>
      </c>
    </row>
    <row r="2553" spans="1:5">
      <c r="A2553" s="371">
        <v>25</v>
      </c>
      <c r="B2553" s="371" t="s">
        <v>90</v>
      </c>
      <c r="C2553" s="371">
        <v>2023</v>
      </c>
      <c r="D2553" s="371" t="s">
        <v>3</v>
      </c>
      <c r="E2553" s="371" t="s">
        <v>243</v>
      </c>
    </row>
    <row r="2554" spans="1:5">
      <c r="A2554" s="371">
        <v>27</v>
      </c>
      <c r="B2554" s="371" t="s">
        <v>91</v>
      </c>
      <c r="C2554" s="371">
        <v>2023</v>
      </c>
      <c r="D2554" s="371" t="s">
        <v>3</v>
      </c>
      <c r="E2554" s="371" t="s">
        <v>243</v>
      </c>
    </row>
    <row r="2555" spans="1:5">
      <c r="A2555" s="371">
        <v>41</v>
      </c>
      <c r="B2555" s="371" t="s">
        <v>92</v>
      </c>
      <c r="C2555" s="371">
        <v>2023</v>
      </c>
      <c r="D2555" s="371" t="s">
        <v>3</v>
      </c>
      <c r="E2555" s="371" t="s">
        <v>243</v>
      </c>
    </row>
    <row r="2556" spans="1:5">
      <c r="A2556" s="371">
        <v>44</v>
      </c>
      <c r="B2556" s="371" t="s">
        <v>93</v>
      </c>
      <c r="C2556" s="371">
        <v>2023</v>
      </c>
      <c r="D2556" s="371" t="s">
        <v>3</v>
      </c>
      <c r="E2556" s="371" t="s">
        <v>243</v>
      </c>
    </row>
    <row r="2557" spans="1:5">
      <c r="A2557" s="371">
        <v>47</v>
      </c>
      <c r="B2557" s="371" t="s">
        <v>94</v>
      </c>
      <c r="C2557" s="371">
        <v>2023</v>
      </c>
      <c r="D2557" s="371" t="s">
        <v>3</v>
      </c>
      <c r="E2557" s="371" t="s">
        <v>243</v>
      </c>
    </row>
    <row r="2558" spans="1:5">
      <c r="A2558" s="371">
        <v>50</v>
      </c>
      <c r="B2558" s="371" t="s">
        <v>95</v>
      </c>
      <c r="C2558" s="371">
        <v>2023</v>
      </c>
      <c r="D2558" s="371" t="s">
        <v>3</v>
      </c>
      <c r="E2558" s="371" t="s">
        <v>243</v>
      </c>
    </row>
    <row r="2559" spans="1:5">
      <c r="A2559" s="371">
        <v>52</v>
      </c>
      <c r="B2559" s="371" t="s">
        <v>96</v>
      </c>
      <c r="C2559" s="371">
        <v>2023</v>
      </c>
      <c r="D2559" s="371" t="s">
        <v>3</v>
      </c>
      <c r="E2559" s="371" t="s">
        <v>243</v>
      </c>
    </row>
    <row r="2560" spans="1:5">
      <c r="A2560" s="371">
        <v>54</v>
      </c>
      <c r="B2560" s="371" t="s">
        <v>97</v>
      </c>
      <c r="C2560" s="371">
        <v>2023</v>
      </c>
      <c r="D2560" s="371" t="s">
        <v>3</v>
      </c>
      <c r="E2560" s="371" t="s">
        <v>243</v>
      </c>
    </row>
    <row r="2561" spans="1:5">
      <c r="A2561" s="371">
        <v>63</v>
      </c>
      <c r="B2561" s="371" t="s">
        <v>98</v>
      </c>
      <c r="C2561" s="371">
        <v>2023</v>
      </c>
      <c r="D2561" s="371" t="s">
        <v>3</v>
      </c>
      <c r="E2561" s="371" t="s">
        <v>243</v>
      </c>
    </row>
    <row r="2562" spans="1:5">
      <c r="A2562" s="371">
        <v>66</v>
      </c>
      <c r="B2562" s="371" t="s">
        <v>99</v>
      </c>
      <c r="C2562" s="371">
        <v>2023</v>
      </c>
      <c r="D2562" s="371" t="s">
        <v>3</v>
      </c>
      <c r="E2562" s="371" t="s">
        <v>243</v>
      </c>
    </row>
    <row r="2563" spans="1:5">
      <c r="A2563" s="371">
        <v>68</v>
      </c>
      <c r="B2563" s="371" t="s">
        <v>100</v>
      </c>
      <c r="C2563" s="371">
        <v>2023</v>
      </c>
      <c r="D2563" s="371" t="s">
        <v>3</v>
      </c>
      <c r="E2563" s="371" t="s">
        <v>243</v>
      </c>
    </row>
    <row r="2564" spans="1:5">
      <c r="A2564" s="371">
        <v>70</v>
      </c>
      <c r="B2564" s="371" t="s">
        <v>101</v>
      </c>
      <c r="C2564" s="371">
        <v>2023</v>
      </c>
      <c r="D2564" s="371" t="s">
        <v>3</v>
      </c>
      <c r="E2564" s="371" t="s">
        <v>243</v>
      </c>
    </row>
    <row r="2565" spans="1:5">
      <c r="A2565" s="371">
        <v>73</v>
      </c>
      <c r="B2565" s="371" t="s">
        <v>102</v>
      </c>
      <c r="C2565" s="371">
        <v>2023</v>
      </c>
      <c r="D2565" s="371" t="s">
        <v>3</v>
      </c>
      <c r="E2565" s="371" t="s">
        <v>243</v>
      </c>
    </row>
    <row r="2566" spans="1:5">
      <c r="A2566" s="371">
        <v>76</v>
      </c>
      <c r="B2566" s="371" t="s">
        <v>103</v>
      </c>
      <c r="C2566" s="371">
        <v>2023</v>
      </c>
      <c r="D2566" s="371" t="s">
        <v>3</v>
      </c>
      <c r="E2566" s="371" t="s">
        <v>243</v>
      </c>
    </row>
    <row r="2567" spans="1:5">
      <c r="A2567" s="371">
        <v>81</v>
      </c>
      <c r="B2567" s="371" t="s">
        <v>104</v>
      </c>
      <c r="C2567" s="371">
        <v>2023</v>
      </c>
      <c r="D2567" s="371" t="s">
        <v>3</v>
      </c>
      <c r="E2567" s="371" t="s">
        <v>243</v>
      </c>
    </row>
    <row r="2568" spans="1:5">
      <c r="A2568" s="371">
        <v>85</v>
      </c>
      <c r="B2568" s="371" t="s">
        <v>105</v>
      </c>
      <c r="C2568" s="371">
        <v>2023</v>
      </c>
      <c r="D2568" s="371" t="s">
        <v>3</v>
      </c>
      <c r="E2568" s="371" t="s">
        <v>243</v>
      </c>
    </row>
    <row r="2569" spans="1:5">
      <c r="A2569" s="371">
        <v>86</v>
      </c>
      <c r="B2569" s="371" t="s">
        <v>106</v>
      </c>
      <c r="C2569" s="371">
        <v>2023</v>
      </c>
      <c r="D2569" s="371" t="s">
        <v>3</v>
      </c>
      <c r="E2569" s="371" t="s">
        <v>243</v>
      </c>
    </row>
    <row r="2570" spans="1:5">
      <c r="A2570" s="371">
        <v>88</v>
      </c>
      <c r="B2570" s="371" t="s">
        <v>107</v>
      </c>
      <c r="C2570" s="371">
        <v>2023</v>
      </c>
      <c r="D2570" s="371" t="s">
        <v>3</v>
      </c>
      <c r="E2570" s="371" t="s">
        <v>243</v>
      </c>
    </row>
    <row r="2571" spans="1:5">
      <c r="A2571" s="371">
        <v>91</v>
      </c>
      <c r="B2571" s="371" t="s">
        <v>108</v>
      </c>
      <c r="C2571" s="371">
        <v>2023</v>
      </c>
      <c r="D2571" s="371" t="s">
        <v>3</v>
      </c>
      <c r="E2571" s="371" t="s">
        <v>243</v>
      </c>
    </row>
    <row r="2572" spans="1:5">
      <c r="A2572" s="371">
        <v>94</v>
      </c>
      <c r="B2572" s="371" t="s">
        <v>109</v>
      </c>
      <c r="C2572" s="371">
        <v>2023</v>
      </c>
      <c r="D2572" s="371" t="s">
        <v>3</v>
      </c>
      <c r="E2572" s="371" t="s">
        <v>243</v>
      </c>
    </row>
    <row r="2573" spans="1:5">
      <c r="A2573" s="371">
        <v>95</v>
      </c>
      <c r="B2573" s="371" t="s">
        <v>110</v>
      </c>
      <c r="C2573" s="371">
        <v>2023</v>
      </c>
      <c r="D2573" s="371" t="s">
        <v>3</v>
      </c>
      <c r="E2573" s="371" t="s">
        <v>244</v>
      </c>
    </row>
    <row r="2574" spans="1:5">
      <c r="A2574" s="371">
        <v>97</v>
      </c>
      <c r="B2574" s="371" t="s">
        <v>111</v>
      </c>
      <c r="C2574" s="371">
        <v>2023</v>
      </c>
      <c r="D2574" s="371" t="s">
        <v>3</v>
      </c>
      <c r="E2574" s="371" t="s">
        <v>243</v>
      </c>
    </row>
    <row r="2575" spans="1:5">
      <c r="A2575" s="371">
        <v>99</v>
      </c>
      <c r="B2575" s="371" t="s">
        <v>112</v>
      </c>
      <c r="C2575" s="371">
        <v>2023</v>
      </c>
      <c r="D2575" s="371" t="s">
        <v>3</v>
      </c>
      <c r="E2575" s="371" t="s">
        <v>243</v>
      </c>
    </row>
    <row r="2576" spans="1:5">
      <c r="A2576" s="371">
        <v>5</v>
      </c>
      <c r="B2576" s="371" t="s">
        <v>79</v>
      </c>
      <c r="C2576" s="371">
        <v>2024</v>
      </c>
      <c r="D2576" s="371" t="s">
        <v>4</v>
      </c>
      <c r="E2576" s="371" t="s">
        <v>243</v>
      </c>
    </row>
    <row r="2577" spans="1:5">
      <c r="A2577" s="371">
        <v>8</v>
      </c>
      <c r="B2577" s="371" t="s">
        <v>81</v>
      </c>
      <c r="C2577" s="371">
        <v>2024</v>
      </c>
      <c r="D2577" s="371" t="s">
        <v>4</v>
      </c>
      <c r="E2577" s="371" t="s">
        <v>243</v>
      </c>
    </row>
    <row r="2578" spans="1:5">
      <c r="A2578" s="371">
        <v>11</v>
      </c>
      <c r="B2578" s="371" t="s">
        <v>82</v>
      </c>
      <c r="C2578" s="371">
        <v>2024</v>
      </c>
      <c r="D2578" s="371" t="s">
        <v>4</v>
      </c>
      <c r="E2578" s="371" t="s">
        <v>243</v>
      </c>
    </row>
    <row r="2579" spans="1:5">
      <c r="A2579" s="371">
        <v>13</v>
      </c>
      <c r="B2579" s="371" t="s">
        <v>83</v>
      </c>
      <c r="C2579" s="371">
        <v>2024</v>
      </c>
      <c r="D2579" s="371" t="s">
        <v>4</v>
      </c>
      <c r="E2579" s="371" t="s">
        <v>243</v>
      </c>
    </row>
    <row r="2580" spans="1:5">
      <c r="A2580" s="371">
        <v>15</v>
      </c>
      <c r="B2580" s="371" t="s">
        <v>84</v>
      </c>
      <c r="C2580" s="371">
        <v>2024</v>
      </c>
      <c r="D2580" s="371" t="s">
        <v>4</v>
      </c>
      <c r="E2580" s="371" t="s">
        <v>243</v>
      </c>
    </row>
    <row r="2581" spans="1:5">
      <c r="A2581" s="371">
        <v>17</v>
      </c>
      <c r="B2581" s="371" t="s">
        <v>85</v>
      </c>
      <c r="C2581" s="371">
        <v>2024</v>
      </c>
      <c r="D2581" s="371" t="s">
        <v>4</v>
      </c>
      <c r="E2581" s="371" t="s">
        <v>243</v>
      </c>
    </row>
    <row r="2582" spans="1:5">
      <c r="A2582" s="371">
        <v>18</v>
      </c>
      <c r="B2582" s="371" t="s">
        <v>86</v>
      </c>
      <c r="C2582" s="371">
        <v>2024</v>
      </c>
      <c r="D2582" s="371" t="s">
        <v>4</v>
      </c>
      <c r="E2582" s="371" t="s">
        <v>243</v>
      </c>
    </row>
    <row r="2583" spans="1:5">
      <c r="A2583" s="371">
        <v>19</v>
      </c>
      <c r="B2583" s="371" t="s">
        <v>87</v>
      </c>
      <c r="C2583" s="371">
        <v>2024</v>
      </c>
      <c r="D2583" s="371" t="s">
        <v>4</v>
      </c>
      <c r="E2583" s="371" t="s">
        <v>243</v>
      </c>
    </row>
    <row r="2584" spans="1:5">
      <c r="A2584" s="371">
        <v>20</v>
      </c>
      <c r="B2584" s="371" t="s">
        <v>88</v>
      </c>
      <c r="C2584" s="371">
        <v>2024</v>
      </c>
      <c r="D2584" s="371" t="s">
        <v>4</v>
      </c>
      <c r="E2584" s="371" t="s">
        <v>243</v>
      </c>
    </row>
    <row r="2585" spans="1:5">
      <c r="A2585" s="371">
        <v>23</v>
      </c>
      <c r="B2585" s="371" t="s">
        <v>89</v>
      </c>
      <c r="C2585" s="371">
        <v>2024</v>
      </c>
      <c r="D2585" s="371" t="s">
        <v>4</v>
      </c>
      <c r="E2585" s="371" t="s">
        <v>243</v>
      </c>
    </row>
    <row r="2586" spans="1:5">
      <c r="A2586" s="371">
        <v>25</v>
      </c>
      <c r="B2586" s="371" t="s">
        <v>90</v>
      </c>
      <c r="C2586" s="371">
        <v>2024</v>
      </c>
      <c r="D2586" s="371" t="s">
        <v>4</v>
      </c>
      <c r="E2586" s="371" t="s">
        <v>243</v>
      </c>
    </row>
    <row r="2587" spans="1:5">
      <c r="A2587" s="371">
        <v>27</v>
      </c>
      <c r="B2587" s="371" t="s">
        <v>91</v>
      </c>
      <c r="C2587" s="371">
        <v>2024</v>
      </c>
      <c r="D2587" s="371" t="s">
        <v>4</v>
      </c>
      <c r="E2587" s="371" t="s">
        <v>243</v>
      </c>
    </row>
    <row r="2588" spans="1:5">
      <c r="A2588" s="371">
        <v>41</v>
      </c>
      <c r="B2588" s="371" t="s">
        <v>92</v>
      </c>
      <c r="C2588" s="371">
        <v>2024</v>
      </c>
      <c r="D2588" s="371" t="s">
        <v>4</v>
      </c>
      <c r="E2588" s="371" t="s">
        <v>243</v>
      </c>
    </row>
    <row r="2589" spans="1:5">
      <c r="A2589" s="371">
        <v>44</v>
      </c>
      <c r="B2589" s="371" t="s">
        <v>93</v>
      </c>
      <c r="C2589" s="371">
        <v>2024</v>
      </c>
      <c r="D2589" s="371" t="s">
        <v>4</v>
      </c>
      <c r="E2589" s="371" t="s">
        <v>243</v>
      </c>
    </row>
    <row r="2590" spans="1:5">
      <c r="A2590" s="371">
        <v>47</v>
      </c>
      <c r="B2590" s="371" t="s">
        <v>94</v>
      </c>
      <c r="C2590" s="371">
        <v>2024</v>
      </c>
      <c r="D2590" s="371" t="s">
        <v>4</v>
      </c>
      <c r="E2590" s="371" t="s">
        <v>243</v>
      </c>
    </row>
    <row r="2591" spans="1:5">
      <c r="A2591" s="371">
        <v>50</v>
      </c>
      <c r="B2591" s="371" t="s">
        <v>95</v>
      </c>
      <c r="C2591" s="371">
        <v>2024</v>
      </c>
      <c r="D2591" s="371" t="s">
        <v>4</v>
      </c>
      <c r="E2591" s="371" t="s">
        <v>243</v>
      </c>
    </row>
    <row r="2592" spans="1:5">
      <c r="A2592" s="371">
        <v>52</v>
      </c>
      <c r="B2592" s="371" t="s">
        <v>96</v>
      </c>
      <c r="C2592" s="371">
        <v>2024</v>
      </c>
      <c r="D2592" s="371" t="s">
        <v>4</v>
      </c>
      <c r="E2592" s="371" t="s">
        <v>243</v>
      </c>
    </row>
    <row r="2593" spans="1:5">
      <c r="A2593" s="371">
        <v>54</v>
      </c>
      <c r="B2593" s="371" t="s">
        <v>97</v>
      </c>
      <c r="C2593" s="371">
        <v>2024</v>
      </c>
      <c r="D2593" s="371" t="s">
        <v>4</v>
      </c>
      <c r="E2593" s="371" t="s">
        <v>243</v>
      </c>
    </row>
    <row r="2594" spans="1:5">
      <c r="A2594" s="371">
        <v>63</v>
      </c>
      <c r="B2594" s="371" t="s">
        <v>98</v>
      </c>
      <c r="C2594" s="371">
        <v>2024</v>
      </c>
      <c r="D2594" s="371" t="s">
        <v>4</v>
      </c>
      <c r="E2594" s="371" t="s">
        <v>243</v>
      </c>
    </row>
    <row r="2595" spans="1:5">
      <c r="A2595" s="371">
        <v>66</v>
      </c>
      <c r="B2595" s="371" t="s">
        <v>99</v>
      </c>
      <c r="C2595" s="371">
        <v>2024</v>
      </c>
      <c r="D2595" s="371" t="s">
        <v>4</v>
      </c>
      <c r="E2595" s="371" t="s">
        <v>243</v>
      </c>
    </row>
    <row r="2596" spans="1:5">
      <c r="A2596" s="371">
        <v>68</v>
      </c>
      <c r="B2596" s="371" t="s">
        <v>100</v>
      </c>
      <c r="C2596" s="371">
        <v>2024</v>
      </c>
      <c r="D2596" s="371" t="s">
        <v>4</v>
      </c>
      <c r="E2596" s="371" t="s">
        <v>243</v>
      </c>
    </row>
    <row r="2597" spans="1:5">
      <c r="A2597" s="371">
        <v>70</v>
      </c>
      <c r="B2597" s="371" t="s">
        <v>101</v>
      </c>
      <c r="C2597" s="371">
        <v>2024</v>
      </c>
      <c r="D2597" s="371" t="s">
        <v>4</v>
      </c>
      <c r="E2597" s="371" t="s">
        <v>243</v>
      </c>
    </row>
    <row r="2598" spans="1:5">
      <c r="A2598" s="371">
        <v>73</v>
      </c>
      <c r="B2598" s="371" t="s">
        <v>102</v>
      </c>
      <c r="C2598" s="371">
        <v>2024</v>
      </c>
      <c r="D2598" s="371" t="s">
        <v>4</v>
      </c>
      <c r="E2598" s="371" t="s">
        <v>243</v>
      </c>
    </row>
    <row r="2599" spans="1:5">
      <c r="A2599" s="371">
        <v>76</v>
      </c>
      <c r="B2599" s="371" t="s">
        <v>103</v>
      </c>
      <c r="C2599" s="371">
        <v>2024</v>
      </c>
      <c r="D2599" s="371" t="s">
        <v>4</v>
      </c>
      <c r="E2599" s="371" t="s">
        <v>243</v>
      </c>
    </row>
    <row r="2600" spans="1:5">
      <c r="A2600" s="371">
        <v>81</v>
      </c>
      <c r="B2600" s="371" t="s">
        <v>104</v>
      </c>
      <c r="C2600" s="371">
        <v>2024</v>
      </c>
      <c r="D2600" s="371" t="s">
        <v>4</v>
      </c>
      <c r="E2600" s="371" t="s">
        <v>243</v>
      </c>
    </row>
    <row r="2601" spans="1:5">
      <c r="A2601" s="371">
        <v>85</v>
      </c>
      <c r="B2601" s="371" t="s">
        <v>105</v>
      </c>
      <c r="C2601" s="371">
        <v>2024</v>
      </c>
      <c r="D2601" s="371" t="s">
        <v>4</v>
      </c>
      <c r="E2601" s="371" t="s">
        <v>243</v>
      </c>
    </row>
    <row r="2602" spans="1:5">
      <c r="A2602" s="371">
        <v>86</v>
      </c>
      <c r="B2602" s="371" t="s">
        <v>106</v>
      </c>
      <c r="C2602" s="371">
        <v>2024</v>
      </c>
      <c r="D2602" s="371" t="s">
        <v>4</v>
      </c>
      <c r="E2602" s="371" t="s">
        <v>243</v>
      </c>
    </row>
    <row r="2603" spans="1:5">
      <c r="A2603" s="371">
        <v>88</v>
      </c>
      <c r="B2603" s="371" t="s">
        <v>107</v>
      </c>
      <c r="C2603" s="371">
        <v>2024</v>
      </c>
      <c r="D2603" s="371" t="s">
        <v>4</v>
      </c>
      <c r="E2603" s="371" t="s">
        <v>243</v>
      </c>
    </row>
    <row r="2604" spans="1:5">
      <c r="A2604" s="371">
        <v>91</v>
      </c>
      <c r="B2604" s="371" t="s">
        <v>108</v>
      </c>
      <c r="C2604" s="371">
        <v>2024</v>
      </c>
      <c r="D2604" s="371" t="s">
        <v>4</v>
      </c>
      <c r="E2604" s="371" t="s">
        <v>243</v>
      </c>
    </row>
    <row r="2605" spans="1:5">
      <c r="A2605" s="371">
        <v>94</v>
      </c>
      <c r="B2605" s="371" t="s">
        <v>109</v>
      </c>
      <c r="C2605" s="371">
        <v>2024</v>
      </c>
      <c r="D2605" s="371" t="s">
        <v>4</v>
      </c>
      <c r="E2605" s="371" t="s">
        <v>243</v>
      </c>
    </row>
    <row r="2606" spans="1:5">
      <c r="A2606" s="371">
        <v>95</v>
      </c>
      <c r="B2606" s="371" t="s">
        <v>110</v>
      </c>
      <c r="C2606" s="371">
        <v>2024</v>
      </c>
      <c r="D2606" s="371" t="s">
        <v>4</v>
      </c>
      <c r="E2606" s="371" t="s">
        <v>244</v>
      </c>
    </row>
    <row r="2607" spans="1:5">
      <c r="A2607" s="371">
        <v>97</v>
      </c>
      <c r="B2607" s="371" t="s">
        <v>111</v>
      </c>
      <c r="C2607" s="371">
        <v>2024</v>
      </c>
      <c r="D2607" s="371" t="s">
        <v>4</v>
      </c>
      <c r="E2607" s="371" t="s">
        <v>244</v>
      </c>
    </row>
    <row r="2608" spans="1:5">
      <c r="A2608" s="371">
        <v>99</v>
      </c>
      <c r="B2608" s="371" t="s">
        <v>112</v>
      </c>
      <c r="C2608" s="371">
        <v>2024</v>
      </c>
      <c r="D2608" s="371" t="s">
        <v>4</v>
      </c>
      <c r="E2608" s="371" t="s">
        <v>243</v>
      </c>
    </row>
    <row r="2609" spans="1:5">
      <c r="A2609" s="371">
        <v>5</v>
      </c>
      <c r="B2609" s="371" t="s">
        <v>79</v>
      </c>
      <c r="C2609" s="371">
        <v>2023</v>
      </c>
      <c r="D2609" s="371" t="s">
        <v>4</v>
      </c>
      <c r="E2609" s="371" t="s">
        <v>243</v>
      </c>
    </row>
    <row r="2610" spans="1:5">
      <c r="A2610" s="371">
        <v>8</v>
      </c>
      <c r="B2610" s="371" t="s">
        <v>81</v>
      </c>
      <c r="C2610" s="371">
        <v>2023</v>
      </c>
      <c r="D2610" s="371" t="s">
        <v>4</v>
      </c>
      <c r="E2610" s="371" t="s">
        <v>243</v>
      </c>
    </row>
    <row r="2611" spans="1:5">
      <c r="A2611" s="371">
        <v>11</v>
      </c>
      <c r="B2611" s="371" t="s">
        <v>82</v>
      </c>
      <c r="C2611" s="371">
        <v>2023</v>
      </c>
      <c r="D2611" s="371" t="s">
        <v>4</v>
      </c>
      <c r="E2611" s="371" t="s">
        <v>243</v>
      </c>
    </row>
    <row r="2612" spans="1:5">
      <c r="A2612" s="371">
        <v>13</v>
      </c>
      <c r="B2612" s="371" t="s">
        <v>83</v>
      </c>
      <c r="C2612" s="371">
        <v>2023</v>
      </c>
      <c r="D2612" s="371" t="s">
        <v>4</v>
      </c>
      <c r="E2612" s="371" t="s">
        <v>243</v>
      </c>
    </row>
    <row r="2613" spans="1:5">
      <c r="A2613" s="371">
        <v>15</v>
      </c>
      <c r="B2613" s="371" t="s">
        <v>84</v>
      </c>
      <c r="C2613" s="371">
        <v>2023</v>
      </c>
      <c r="D2613" s="371" t="s">
        <v>4</v>
      </c>
      <c r="E2613" s="371" t="s">
        <v>243</v>
      </c>
    </row>
    <row r="2614" spans="1:5">
      <c r="A2614" s="371">
        <v>17</v>
      </c>
      <c r="B2614" s="371" t="s">
        <v>85</v>
      </c>
      <c r="C2614" s="371">
        <v>2023</v>
      </c>
      <c r="D2614" s="371" t="s">
        <v>4</v>
      </c>
      <c r="E2614" s="371" t="s">
        <v>243</v>
      </c>
    </row>
    <row r="2615" spans="1:5">
      <c r="A2615" s="371">
        <v>18</v>
      </c>
      <c r="B2615" s="371" t="s">
        <v>86</v>
      </c>
      <c r="C2615" s="371">
        <v>2023</v>
      </c>
      <c r="D2615" s="371" t="s">
        <v>4</v>
      </c>
      <c r="E2615" s="371" t="s">
        <v>243</v>
      </c>
    </row>
    <row r="2616" spans="1:5">
      <c r="A2616" s="371">
        <v>19</v>
      </c>
      <c r="B2616" s="371" t="s">
        <v>87</v>
      </c>
      <c r="C2616" s="371">
        <v>2023</v>
      </c>
      <c r="D2616" s="371" t="s">
        <v>4</v>
      </c>
      <c r="E2616" s="371" t="s">
        <v>243</v>
      </c>
    </row>
    <row r="2617" spans="1:5">
      <c r="A2617" s="371">
        <v>20</v>
      </c>
      <c r="B2617" s="371" t="s">
        <v>88</v>
      </c>
      <c r="C2617" s="371">
        <v>2023</v>
      </c>
      <c r="D2617" s="371" t="s">
        <v>4</v>
      </c>
      <c r="E2617" s="371" t="s">
        <v>243</v>
      </c>
    </row>
    <row r="2618" spans="1:5">
      <c r="A2618" s="371">
        <v>23</v>
      </c>
      <c r="B2618" s="371" t="s">
        <v>89</v>
      </c>
      <c r="C2618" s="371">
        <v>2023</v>
      </c>
      <c r="D2618" s="371" t="s">
        <v>4</v>
      </c>
      <c r="E2618" s="371" t="s">
        <v>243</v>
      </c>
    </row>
    <row r="2619" spans="1:5">
      <c r="A2619" s="371">
        <v>25</v>
      </c>
      <c r="B2619" s="371" t="s">
        <v>90</v>
      </c>
      <c r="C2619" s="371">
        <v>2023</v>
      </c>
      <c r="D2619" s="371" t="s">
        <v>4</v>
      </c>
      <c r="E2619" s="371" t="s">
        <v>243</v>
      </c>
    </row>
    <row r="2620" spans="1:5">
      <c r="A2620" s="371">
        <v>27</v>
      </c>
      <c r="B2620" s="371" t="s">
        <v>91</v>
      </c>
      <c r="C2620" s="371">
        <v>2023</v>
      </c>
      <c r="D2620" s="371" t="s">
        <v>4</v>
      </c>
      <c r="E2620" s="371" t="s">
        <v>243</v>
      </c>
    </row>
    <row r="2621" spans="1:5">
      <c r="A2621" s="371">
        <v>41</v>
      </c>
      <c r="B2621" s="371" t="s">
        <v>92</v>
      </c>
      <c r="C2621" s="371">
        <v>2023</v>
      </c>
      <c r="D2621" s="371" t="s">
        <v>4</v>
      </c>
      <c r="E2621" s="371" t="s">
        <v>243</v>
      </c>
    </row>
    <row r="2622" spans="1:5">
      <c r="A2622" s="371">
        <v>44</v>
      </c>
      <c r="B2622" s="371" t="s">
        <v>93</v>
      </c>
      <c r="C2622" s="371">
        <v>2023</v>
      </c>
      <c r="D2622" s="371" t="s">
        <v>4</v>
      </c>
      <c r="E2622" s="371" t="s">
        <v>243</v>
      </c>
    </row>
    <row r="2623" spans="1:5">
      <c r="A2623" s="371">
        <v>47</v>
      </c>
      <c r="B2623" s="371" t="s">
        <v>94</v>
      </c>
      <c r="C2623" s="371">
        <v>2023</v>
      </c>
      <c r="D2623" s="371" t="s">
        <v>4</v>
      </c>
      <c r="E2623" s="371" t="s">
        <v>243</v>
      </c>
    </row>
    <row r="2624" spans="1:5">
      <c r="A2624" s="371">
        <v>50</v>
      </c>
      <c r="B2624" s="371" t="s">
        <v>95</v>
      </c>
      <c r="C2624" s="371">
        <v>2023</v>
      </c>
      <c r="D2624" s="371" t="s">
        <v>4</v>
      </c>
      <c r="E2624" s="371" t="s">
        <v>243</v>
      </c>
    </row>
    <row r="2625" spans="1:5">
      <c r="A2625" s="371">
        <v>52</v>
      </c>
      <c r="B2625" s="371" t="s">
        <v>96</v>
      </c>
      <c r="C2625" s="371">
        <v>2023</v>
      </c>
      <c r="D2625" s="371" t="s">
        <v>4</v>
      </c>
      <c r="E2625" s="371" t="s">
        <v>243</v>
      </c>
    </row>
    <row r="2626" spans="1:5">
      <c r="A2626" s="371">
        <v>54</v>
      </c>
      <c r="B2626" s="371" t="s">
        <v>97</v>
      </c>
      <c r="C2626" s="371">
        <v>2023</v>
      </c>
      <c r="D2626" s="371" t="s">
        <v>4</v>
      </c>
      <c r="E2626" s="371" t="s">
        <v>243</v>
      </c>
    </row>
    <row r="2627" spans="1:5">
      <c r="A2627" s="371">
        <v>63</v>
      </c>
      <c r="B2627" s="371" t="s">
        <v>98</v>
      </c>
      <c r="C2627" s="371">
        <v>2023</v>
      </c>
      <c r="D2627" s="371" t="s">
        <v>4</v>
      </c>
      <c r="E2627" s="371" t="s">
        <v>243</v>
      </c>
    </row>
    <row r="2628" spans="1:5">
      <c r="A2628" s="371">
        <v>66</v>
      </c>
      <c r="B2628" s="371" t="s">
        <v>99</v>
      </c>
      <c r="C2628" s="371">
        <v>2023</v>
      </c>
      <c r="D2628" s="371" t="s">
        <v>4</v>
      </c>
      <c r="E2628" s="371" t="s">
        <v>243</v>
      </c>
    </row>
    <row r="2629" spans="1:5">
      <c r="A2629" s="371">
        <v>68</v>
      </c>
      <c r="B2629" s="371" t="s">
        <v>100</v>
      </c>
      <c r="C2629" s="371">
        <v>2023</v>
      </c>
      <c r="D2629" s="371" t="s">
        <v>4</v>
      </c>
      <c r="E2629" s="371" t="s">
        <v>243</v>
      </c>
    </row>
    <row r="2630" spans="1:5">
      <c r="A2630" s="371">
        <v>70</v>
      </c>
      <c r="B2630" s="371" t="s">
        <v>101</v>
      </c>
      <c r="C2630" s="371">
        <v>2023</v>
      </c>
      <c r="D2630" s="371" t="s">
        <v>4</v>
      </c>
      <c r="E2630" s="371" t="s">
        <v>243</v>
      </c>
    </row>
    <row r="2631" spans="1:5">
      <c r="A2631" s="371">
        <v>73</v>
      </c>
      <c r="B2631" s="371" t="s">
        <v>102</v>
      </c>
      <c r="C2631" s="371">
        <v>2023</v>
      </c>
      <c r="D2631" s="371" t="s">
        <v>4</v>
      </c>
      <c r="E2631" s="371" t="s">
        <v>243</v>
      </c>
    </row>
    <row r="2632" spans="1:5">
      <c r="A2632" s="371">
        <v>76</v>
      </c>
      <c r="B2632" s="371" t="s">
        <v>103</v>
      </c>
      <c r="C2632" s="371">
        <v>2023</v>
      </c>
      <c r="D2632" s="371" t="s">
        <v>4</v>
      </c>
      <c r="E2632" s="371" t="s">
        <v>243</v>
      </c>
    </row>
    <row r="2633" spans="1:5">
      <c r="A2633" s="371">
        <v>81</v>
      </c>
      <c r="B2633" s="371" t="s">
        <v>104</v>
      </c>
      <c r="C2633" s="371">
        <v>2023</v>
      </c>
      <c r="D2633" s="371" t="s">
        <v>4</v>
      </c>
      <c r="E2633" s="371" t="s">
        <v>243</v>
      </c>
    </row>
    <row r="2634" spans="1:5">
      <c r="A2634" s="371">
        <v>85</v>
      </c>
      <c r="B2634" s="371" t="s">
        <v>105</v>
      </c>
      <c r="C2634" s="371">
        <v>2023</v>
      </c>
      <c r="D2634" s="371" t="s">
        <v>4</v>
      </c>
      <c r="E2634" s="371" t="s">
        <v>243</v>
      </c>
    </row>
    <row r="2635" spans="1:5">
      <c r="A2635" s="371">
        <v>86</v>
      </c>
      <c r="B2635" s="371" t="s">
        <v>106</v>
      </c>
      <c r="C2635" s="371">
        <v>2023</v>
      </c>
      <c r="D2635" s="371" t="s">
        <v>4</v>
      </c>
      <c r="E2635" s="371" t="s">
        <v>243</v>
      </c>
    </row>
    <row r="2636" spans="1:5">
      <c r="A2636" s="371">
        <v>88</v>
      </c>
      <c r="B2636" s="371" t="s">
        <v>107</v>
      </c>
      <c r="C2636" s="371">
        <v>2023</v>
      </c>
      <c r="D2636" s="371" t="s">
        <v>4</v>
      </c>
      <c r="E2636" s="371" t="s">
        <v>243</v>
      </c>
    </row>
    <row r="2637" spans="1:5">
      <c r="A2637" s="371">
        <v>91</v>
      </c>
      <c r="B2637" s="371" t="s">
        <v>108</v>
      </c>
      <c r="C2637" s="371">
        <v>2023</v>
      </c>
      <c r="D2637" s="371" t="s">
        <v>4</v>
      </c>
      <c r="E2637" s="371" t="s">
        <v>243</v>
      </c>
    </row>
    <row r="2638" spans="1:5">
      <c r="A2638" s="371">
        <v>94</v>
      </c>
      <c r="B2638" s="371" t="s">
        <v>109</v>
      </c>
      <c r="C2638" s="371">
        <v>2023</v>
      </c>
      <c r="D2638" s="371" t="s">
        <v>4</v>
      </c>
      <c r="E2638" s="371" t="s">
        <v>243</v>
      </c>
    </row>
    <row r="2639" spans="1:5">
      <c r="A2639" s="371">
        <v>95</v>
      </c>
      <c r="B2639" s="371" t="s">
        <v>110</v>
      </c>
      <c r="C2639" s="371">
        <v>2023</v>
      </c>
      <c r="D2639" s="371" t="s">
        <v>4</v>
      </c>
      <c r="E2639" s="371" t="s">
        <v>244</v>
      </c>
    </row>
    <row r="2640" spans="1:5">
      <c r="A2640" s="371">
        <v>97</v>
      </c>
      <c r="B2640" s="371" t="s">
        <v>111</v>
      </c>
      <c r="C2640" s="371">
        <v>2023</v>
      </c>
      <c r="D2640" s="371" t="s">
        <v>4</v>
      </c>
      <c r="E2640" s="371" t="s">
        <v>244</v>
      </c>
    </row>
    <row r="2641" spans="1:5">
      <c r="A2641" s="371">
        <v>99</v>
      </c>
      <c r="B2641" s="371" t="s">
        <v>112</v>
      </c>
      <c r="C2641" s="371">
        <v>2023</v>
      </c>
      <c r="D2641" s="371" t="s">
        <v>4</v>
      </c>
      <c r="E2641" s="371" t="s">
        <v>243</v>
      </c>
    </row>
    <row r="2642" spans="1:5">
      <c r="A2642" s="371">
        <v>5</v>
      </c>
      <c r="B2642" s="371" t="s">
        <v>79</v>
      </c>
      <c r="C2642" s="371">
        <v>2024</v>
      </c>
      <c r="D2642" s="371" t="s">
        <v>5</v>
      </c>
      <c r="E2642" s="371" t="s">
        <v>243</v>
      </c>
    </row>
    <row r="2643" spans="1:5">
      <c r="A2643" s="371">
        <v>8</v>
      </c>
      <c r="B2643" s="371" t="s">
        <v>81</v>
      </c>
      <c r="C2643" s="371">
        <v>2024</v>
      </c>
      <c r="D2643" s="371" t="s">
        <v>5</v>
      </c>
      <c r="E2643" s="371" t="s">
        <v>243</v>
      </c>
    </row>
    <row r="2644" spans="1:5">
      <c r="A2644" s="371">
        <v>11</v>
      </c>
      <c r="B2644" s="371" t="s">
        <v>82</v>
      </c>
      <c r="C2644" s="371">
        <v>2024</v>
      </c>
      <c r="D2644" s="371" t="s">
        <v>5</v>
      </c>
      <c r="E2644" s="371" t="s">
        <v>243</v>
      </c>
    </row>
    <row r="2645" spans="1:5">
      <c r="A2645" s="371">
        <v>13</v>
      </c>
      <c r="B2645" s="371" t="s">
        <v>83</v>
      </c>
      <c r="C2645" s="371">
        <v>2024</v>
      </c>
      <c r="D2645" s="371" t="s">
        <v>5</v>
      </c>
      <c r="E2645" s="371" t="s">
        <v>243</v>
      </c>
    </row>
    <row r="2646" spans="1:5">
      <c r="A2646" s="371">
        <v>15</v>
      </c>
      <c r="B2646" s="371" t="s">
        <v>84</v>
      </c>
      <c r="C2646" s="371">
        <v>2024</v>
      </c>
      <c r="D2646" s="371" t="s">
        <v>5</v>
      </c>
      <c r="E2646" s="371" t="s">
        <v>243</v>
      </c>
    </row>
    <row r="2647" spans="1:5">
      <c r="A2647" s="371">
        <v>17</v>
      </c>
      <c r="B2647" s="371" t="s">
        <v>85</v>
      </c>
      <c r="C2647" s="371">
        <v>2024</v>
      </c>
      <c r="D2647" s="371" t="s">
        <v>5</v>
      </c>
      <c r="E2647" s="371" t="s">
        <v>243</v>
      </c>
    </row>
    <row r="2648" spans="1:5">
      <c r="A2648" s="371">
        <v>18</v>
      </c>
      <c r="B2648" s="371" t="s">
        <v>86</v>
      </c>
      <c r="C2648" s="371">
        <v>2024</v>
      </c>
      <c r="D2648" s="371" t="s">
        <v>5</v>
      </c>
      <c r="E2648" s="371" t="s">
        <v>244</v>
      </c>
    </row>
    <row r="2649" spans="1:5">
      <c r="A2649" s="371">
        <v>19</v>
      </c>
      <c r="B2649" s="371" t="s">
        <v>87</v>
      </c>
      <c r="C2649" s="371">
        <v>2024</v>
      </c>
      <c r="D2649" s="371" t="s">
        <v>5</v>
      </c>
      <c r="E2649" s="371" t="s">
        <v>243</v>
      </c>
    </row>
    <row r="2650" spans="1:5">
      <c r="A2650" s="371">
        <v>20</v>
      </c>
      <c r="B2650" s="371" t="s">
        <v>88</v>
      </c>
      <c r="C2650" s="371">
        <v>2024</v>
      </c>
      <c r="D2650" s="371" t="s">
        <v>5</v>
      </c>
      <c r="E2650" s="371" t="s">
        <v>243</v>
      </c>
    </row>
    <row r="2651" spans="1:5">
      <c r="A2651" s="371">
        <v>23</v>
      </c>
      <c r="B2651" s="371" t="s">
        <v>89</v>
      </c>
      <c r="C2651" s="371">
        <v>2024</v>
      </c>
      <c r="D2651" s="371" t="s">
        <v>5</v>
      </c>
      <c r="E2651" s="371" t="s">
        <v>243</v>
      </c>
    </row>
    <row r="2652" spans="1:5">
      <c r="A2652" s="371">
        <v>25</v>
      </c>
      <c r="B2652" s="371" t="s">
        <v>90</v>
      </c>
      <c r="C2652" s="371">
        <v>2024</v>
      </c>
      <c r="D2652" s="371" t="s">
        <v>5</v>
      </c>
      <c r="E2652" s="371" t="s">
        <v>243</v>
      </c>
    </row>
    <row r="2653" spans="1:5">
      <c r="A2653" s="371">
        <v>27</v>
      </c>
      <c r="B2653" s="371" t="s">
        <v>91</v>
      </c>
      <c r="C2653" s="371">
        <v>2024</v>
      </c>
      <c r="D2653" s="371" t="s">
        <v>5</v>
      </c>
      <c r="E2653" s="371" t="s">
        <v>244</v>
      </c>
    </row>
    <row r="2654" spans="1:5">
      <c r="A2654" s="371">
        <v>41</v>
      </c>
      <c r="B2654" s="371" t="s">
        <v>92</v>
      </c>
      <c r="C2654" s="371">
        <v>2024</v>
      </c>
      <c r="D2654" s="371" t="s">
        <v>5</v>
      </c>
      <c r="E2654" s="371" t="s">
        <v>243</v>
      </c>
    </row>
    <row r="2655" spans="1:5">
      <c r="A2655" s="371">
        <v>44</v>
      </c>
      <c r="B2655" s="371" t="s">
        <v>93</v>
      </c>
      <c r="C2655" s="371">
        <v>2024</v>
      </c>
      <c r="D2655" s="371" t="s">
        <v>5</v>
      </c>
      <c r="E2655" s="371" t="s">
        <v>243</v>
      </c>
    </row>
    <row r="2656" spans="1:5">
      <c r="A2656" s="371">
        <v>47</v>
      </c>
      <c r="B2656" s="371" t="s">
        <v>94</v>
      </c>
      <c r="C2656" s="371">
        <v>2024</v>
      </c>
      <c r="D2656" s="371" t="s">
        <v>5</v>
      </c>
      <c r="E2656" s="371" t="s">
        <v>243</v>
      </c>
    </row>
    <row r="2657" spans="1:5">
      <c r="A2657" s="371">
        <v>50</v>
      </c>
      <c r="B2657" s="371" t="s">
        <v>95</v>
      </c>
      <c r="C2657" s="371">
        <v>2024</v>
      </c>
      <c r="D2657" s="371" t="s">
        <v>5</v>
      </c>
      <c r="E2657" s="371" t="s">
        <v>243</v>
      </c>
    </row>
    <row r="2658" spans="1:5">
      <c r="A2658" s="371">
        <v>52</v>
      </c>
      <c r="B2658" s="371" t="s">
        <v>96</v>
      </c>
      <c r="C2658" s="371">
        <v>2024</v>
      </c>
      <c r="D2658" s="371" t="s">
        <v>5</v>
      </c>
      <c r="E2658" s="371" t="s">
        <v>243</v>
      </c>
    </row>
    <row r="2659" spans="1:5">
      <c r="A2659" s="371">
        <v>54</v>
      </c>
      <c r="B2659" s="371" t="s">
        <v>97</v>
      </c>
      <c r="C2659" s="371">
        <v>2024</v>
      </c>
      <c r="D2659" s="371" t="s">
        <v>5</v>
      </c>
      <c r="E2659" s="371" t="s">
        <v>243</v>
      </c>
    </row>
    <row r="2660" spans="1:5">
      <c r="A2660" s="371">
        <v>63</v>
      </c>
      <c r="B2660" s="371" t="s">
        <v>98</v>
      </c>
      <c r="C2660" s="371">
        <v>2024</v>
      </c>
      <c r="D2660" s="371" t="s">
        <v>5</v>
      </c>
      <c r="E2660" s="371" t="s">
        <v>243</v>
      </c>
    </row>
    <row r="2661" spans="1:5">
      <c r="A2661" s="371">
        <v>66</v>
      </c>
      <c r="B2661" s="371" t="s">
        <v>99</v>
      </c>
      <c r="C2661" s="371">
        <v>2024</v>
      </c>
      <c r="D2661" s="371" t="s">
        <v>5</v>
      </c>
      <c r="E2661" s="371" t="s">
        <v>243</v>
      </c>
    </row>
    <row r="2662" spans="1:5">
      <c r="A2662" s="371">
        <v>68</v>
      </c>
      <c r="B2662" s="371" t="s">
        <v>100</v>
      </c>
      <c r="C2662" s="371">
        <v>2024</v>
      </c>
      <c r="D2662" s="371" t="s">
        <v>5</v>
      </c>
      <c r="E2662" s="371" t="s">
        <v>243</v>
      </c>
    </row>
    <row r="2663" spans="1:5">
      <c r="A2663" s="371">
        <v>70</v>
      </c>
      <c r="B2663" s="371" t="s">
        <v>101</v>
      </c>
      <c r="C2663" s="371">
        <v>2024</v>
      </c>
      <c r="D2663" s="371" t="s">
        <v>5</v>
      </c>
      <c r="E2663" s="371" t="s">
        <v>243</v>
      </c>
    </row>
    <row r="2664" spans="1:5">
      <c r="A2664" s="371">
        <v>73</v>
      </c>
      <c r="B2664" s="371" t="s">
        <v>102</v>
      </c>
      <c r="C2664" s="371">
        <v>2024</v>
      </c>
      <c r="D2664" s="371" t="s">
        <v>5</v>
      </c>
      <c r="E2664" s="371" t="s">
        <v>243</v>
      </c>
    </row>
    <row r="2665" spans="1:5">
      <c r="A2665" s="371">
        <v>76</v>
      </c>
      <c r="B2665" s="371" t="s">
        <v>103</v>
      </c>
      <c r="C2665" s="371">
        <v>2024</v>
      </c>
      <c r="D2665" s="371" t="s">
        <v>5</v>
      </c>
      <c r="E2665" s="371" t="s">
        <v>243</v>
      </c>
    </row>
    <row r="2666" spans="1:5">
      <c r="A2666" s="371">
        <v>81</v>
      </c>
      <c r="B2666" s="371" t="s">
        <v>104</v>
      </c>
      <c r="C2666" s="371">
        <v>2024</v>
      </c>
      <c r="D2666" s="371" t="s">
        <v>5</v>
      </c>
      <c r="E2666" s="371" t="s">
        <v>243</v>
      </c>
    </row>
    <row r="2667" spans="1:5">
      <c r="A2667" s="371">
        <v>85</v>
      </c>
      <c r="B2667" s="371" t="s">
        <v>105</v>
      </c>
      <c r="C2667" s="371">
        <v>2024</v>
      </c>
      <c r="D2667" s="371" t="s">
        <v>5</v>
      </c>
      <c r="E2667" s="371" t="s">
        <v>243</v>
      </c>
    </row>
    <row r="2668" spans="1:5">
      <c r="A2668" s="371">
        <v>86</v>
      </c>
      <c r="B2668" s="371" t="s">
        <v>106</v>
      </c>
      <c r="C2668" s="371">
        <v>2024</v>
      </c>
      <c r="D2668" s="371" t="s">
        <v>5</v>
      </c>
      <c r="E2668" s="371" t="s">
        <v>243</v>
      </c>
    </row>
    <row r="2669" spans="1:5">
      <c r="A2669" s="371">
        <v>88</v>
      </c>
      <c r="B2669" s="371" t="s">
        <v>107</v>
      </c>
      <c r="C2669" s="371">
        <v>2024</v>
      </c>
      <c r="D2669" s="371" t="s">
        <v>5</v>
      </c>
      <c r="E2669" s="371" t="s">
        <v>243</v>
      </c>
    </row>
    <row r="2670" spans="1:5">
      <c r="A2670" s="371">
        <v>91</v>
      </c>
      <c r="B2670" s="371" t="s">
        <v>108</v>
      </c>
      <c r="C2670" s="371">
        <v>2024</v>
      </c>
      <c r="D2670" s="371" t="s">
        <v>5</v>
      </c>
      <c r="E2670" s="371" t="s">
        <v>243</v>
      </c>
    </row>
    <row r="2671" spans="1:5">
      <c r="A2671" s="371">
        <v>94</v>
      </c>
      <c r="B2671" s="371" t="s">
        <v>109</v>
      </c>
      <c r="C2671" s="371">
        <v>2024</v>
      </c>
      <c r="D2671" s="371" t="s">
        <v>5</v>
      </c>
      <c r="E2671" s="371" t="s">
        <v>243</v>
      </c>
    </row>
    <row r="2672" spans="1:5">
      <c r="A2672" s="371">
        <v>95</v>
      </c>
      <c r="B2672" s="371" t="s">
        <v>110</v>
      </c>
      <c r="C2672" s="371">
        <v>2024</v>
      </c>
      <c r="D2672" s="371" t="s">
        <v>5</v>
      </c>
      <c r="E2672" s="371" t="s">
        <v>244</v>
      </c>
    </row>
    <row r="2673" spans="1:5">
      <c r="A2673" s="371">
        <v>97</v>
      </c>
      <c r="B2673" s="371" t="s">
        <v>111</v>
      </c>
      <c r="C2673" s="371">
        <v>2024</v>
      </c>
      <c r="D2673" s="371" t="s">
        <v>5</v>
      </c>
      <c r="E2673" s="371" t="s">
        <v>243</v>
      </c>
    </row>
    <row r="2674" spans="1:5">
      <c r="A2674" s="371">
        <v>99</v>
      </c>
      <c r="B2674" s="371" t="s">
        <v>112</v>
      </c>
      <c r="C2674" s="371">
        <v>2024</v>
      </c>
      <c r="D2674" s="371" t="s">
        <v>5</v>
      </c>
      <c r="E2674" s="371" t="s">
        <v>243</v>
      </c>
    </row>
    <row r="2675" spans="1:5">
      <c r="A2675" s="371">
        <v>5</v>
      </c>
      <c r="B2675" s="371" t="s">
        <v>79</v>
      </c>
      <c r="C2675" s="371">
        <v>2023</v>
      </c>
      <c r="D2675" s="371" t="s">
        <v>5</v>
      </c>
      <c r="E2675" s="371" t="s">
        <v>243</v>
      </c>
    </row>
    <row r="2676" spans="1:5">
      <c r="A2676" s="371">
        <v>8</v>
      </c>
      <c r="B2676" s="371" t="s">
        <v>81</v>
      </c>
      <c r="C2676" s="371">
        <v>2023</v>
      </c>
      <c r="D2676" s="371" t="s">
        <v>5</v>
      </c>
      <c r="E2676" s="371" t="s">
        <v>243</v>
      </c>
    </row>
    <row r="2677" spans="1:5">
      <c r="A2677" s="371">
        <v>11</v>
      </c>
      <c r="B2677" s="371" t="s">
        <v>82</v>
      </c>
      <c r="C2677" s="371">
        <v>2023</v>
      </c>
      <c r="D2677" s="371" t="s">
        <v>5</v>
      </c>
      <c r="E2677" s="371" t="s">
        <v>243</v>
      </c>
    </row>
    <row r="2678" spans="1:5">
      <c r="A2678" s="371">
        <v>13</v>
      </c>
      <c r="B2678" s="371" t="s">
        <v>83</v>
      </c>
      <c r="C2678" s="371">
        <v>2023</v>
      </c>
      <c r="D2678" s="371" t="s">
        <v>5</v>
      </c>
      <c r="E2678" s="371" t="s">
        <v>243</v>
      </c>
    </row>
    <row r="2679" spans="1:5">
      <c r="A2679" s="371">
        <v>15</v>
      </c>
      <c r="B2679" s="371" t="s">
        <v>84</v>
      </c>
      <c r="C2679" s="371">
        <v>2023</v>
      </c>
      <c r="D2679" s="371" t="s">
        <v>5</v>
      </c>
      <c r="E2679" s="371" t="s">
        <v>243</v>
      </c>
    </row>
    <row r="2680" spans="1:5">
      <c r="A2680" s="371">
        <v>17</v>
      </c>
      <c r="B2680" s="371" t="s">
        <v>85</v>
      </c>
      <c r="C2680" s="371">
        <v>2023</v>
      </c>
      <c r="D2680" s="371" t="s">
        <v>5</v>
      </c>
      <c r="E2680" s="371" t="s">
        <v>243</v>
      </c>
    </row>
    <row r="2681" spans="1:5">
      <c r="A2681" s="371">
        <v>18</v>
      </c>
      <c r="B2681" s="371" t="s">
        <v>86</v>
      </c>
      <c r="C2681" s="371">
        <v>2023</v>
      </c>
      <c r="D2681" s="371" t="s">
        <v>5</v>
      </c>
      <c r="E2681" s="371" t="s">
        <v>244</v>
      </c>
    </row>
    <row r="2682" spans="1:5">
      <c r="A2682" s="371">
        <v>19</v>
      </c>
      <c r="B2682" s="371" t="s">
        <v>87</v>
      </c>
      <c r="C2682" s="371">
        <v>2023</v>
      </c>
      <c r="D2682" s="371" t="s">
        <v>5</v>
      </c>
      <c r="E2682" s="371" t="s">
        <v>243</v>
      </c>
    </row>
    <row r="2683" spans="1:5">
      <c r="A2683" s="371">
        <v>20</v>
      </c>
      <c r="B2683" s="371" t="s">
        <v>88</v>
      </c>
      <c r="C2683" s="371">
        <v>2023</v>
      </c>
      <c r="D2683" s="371" t="s">
        <v>5</v>
      </c>
      <c r="E2683" s="371" t="s">
        <v>243</v>
      </c>
    </row>
    <row r="2684" spans="1:5">
      <c r="A2684" s="371">
        <v>23</v>
      </c>
      <c r="B2684" s="371" t="s">
        <v>89</v>
      </c>
      <c r="C2684" s="371">
        <v>2023</v>
      </c>
      <c r="D2684" s="371" t="s">
        <v>5</v>
      </c>
      <c r="E2684" s="371" t="s">
        <v>243</v>
      </c>
    </row>
    <row r="2685" spans="1:5">
      <c r="A2685" s="371">
        <v>25</v>
      </c>
      <c r="B2685" s="371" t="s">
        <v>90</v>
      </c>
      <c r="C2685" s="371">
        <v>2023</v>
      </c>
      <c r="D2685" s="371" t="s">
        <v>5</v>
      </c>
      <c r="E2685" s="371" t="s">
        <v>243</v>
      </c>
    </row>
    <row r="2686" spans="1:5">
      <c r="A2686" s="371">
        <v>27</v>
      </c>
      <c r="B2686" s="371" t="s">
        <v>91</v>
      </c>
      <c r="C2686" s="371">
        <v>2023</v>
      </c>
      <c r="D2686" s="371" t="s">
        <v>5</v>
      </c>
      <c r="E2686" s="371" t="s">
        <v>244</v>
      </c>
    </row>
    <row r="2687" spans="1:5">
      <c r="A2687" s="371">
        <v>41</v>
      </c>
      <c r="B2687" s="371" t="s">
        <v>92</v>
      </c>
      <c r="C2687" s="371">
        <v>2023</v>
      </c>
      <c r="D2687" s="371" t="s">
        <v>5</v>
      </c>
      <c r="E2687" s="371" t="s">
        <v>243</v>
      </c>
    </row>
    <row r="2688" spans="1:5">
      <c r="A2688" s="371">
        <v>44</v>
      </c>
      <c r="B2688" s="371" t="s">
        <v>93</v>
      </c>
      <c r="C2688" s="371">
        <v>2023</v>
      </c>
      <c r="D2688" s="371" t="s">
        <v>5</v>
      </c>
      <c r="E2688" s="371" t="s">
        <v>243</v>
      </c>
    </row>
    <row r="2689" spans="1:5">
      <c r="A2689" s="371">
        <v>47</v>
      </c>
      <c r="B2689" s="371" t="s">
        <v>94</v>
      </c>
      <c r="C2689" s="371">
        <v>2023</v>
      </c>
      <c r="D2689" s="371" t="s">
        <v>5</v>
      </c>
      <c r="E2689" s="371" t="s">
        <v>243</v>
      </c>
    </row>
    <row r="2690" spans="1:5">
      <c r="A2690" s="371">
        <v>50</v>
      </c>
      <c r="B2690" s="371" t="s">
        <v>95</v>
      </c>
      <c r="C2690" s="371">
        <v>2023</v>
      </c>
      <c r="D2690" s="371" t="s">
        <v>5</v>
      </c>
      <c r="E2690" s="371" t="s">
        <v>243</v>
      </c>
    </row>
    <row r="2691" spans="1:5">
      <c r="A2691" s="371">
        <v>52</v>
      </c>
      <c r="B2691" s="371" t="s">
        <v>96</v>
      </c>
      <c r="C2691" s="371">
        <v>2023</v>
      </c>
      <c r="D2691" s="371" t="s">
        <v>5</v>
      </c>
      <c r="E2691" s="371" t="s">
        <v>243</v>
      </c>
    </row>
    <row r="2692" spans="1:5">
      <c r="A2692" s="371">
        <v>54</v>
      </c>
      <c r="B2692" s="371" t="s">
        <v>97</v>
      </c>
      <c r="C2692" s="371">
        <v>2023</v>
      </c>
      <c r="D2692" s="371" t="s">
        <v>5</v>
      </c>
      <c r="E2692" s="371" t="s">
        <v>243</v>
      </c>
    </row>
    <row r="2693" spans="1:5">
      <c r="A2693" s="371">
        <v>63</v>
      </c>
      <c r="B2693" s="371" t="s">
        <v>98</v>
      </c>
      <c r="C2693" s="371">
        <v>2023</v>
      </c>
      <c r="D2693" s="371" t="s">
        <v>5</v>
      </c>
      <c r="E2693" s="371" t="s">
        <v>243</v>
      </c>
    </row>
    <row r="2694" spans="1:5">
      <c r="A2694" s="371">
        <v>66</v>
      </c>
      <c r="B2694" s="371" t="s">
        <v>99</v>
      </c>
      <c r="C2694" s="371">
        <v>2023</v>
      </c>
      <c r="D2694" s="371" t="s">
        <v>5</v>
      </c>
      <c r="E2694" s="371" t="s">
        <v>243</v>
      </c>
    </row>
    <row r="2695" spans="1:5">
      <c r="A2695" s="371">
        <v>68</v>
      </c>
      <c r="B2695" s="371" t="s">
        <v>100</v>
      </c>
      <c r="C2695" s="371">
        <v>2023</v>
      </c>
      <c r="D2695" s="371" t="s">
        <v>5</v>
      </c>
      <c r="E2695" s="371" t="s">
        <v>243</v>
      </c>
    </row>
    <row r="2696" spans="1:5">
      <c r="A2696" s="371">
        <v>70</v>
      </c>
      <c r="B2696" s="371" t="s">
        <v>101</v>
      </c>
      <c r="C2696" s="371">
        <v>2023</v>
      </c>
      <c r="D2696" s="371" t="s">
        <v>5</v>
      </c>
      <c r="E2696" s="371" t="s">
        <v>243</v>
      </c>
    </row>
    <row r="2697" spans="1:5">
      <c r="A2697" s="371">
        <v>73</v>
      </c>
      <c r="B2697" s="371" t="s">
        <v>102</v>
      </c>
      <c r="C2697" s="371">
        <v>2023</v>
      </c>
      <c r="D2697" s="371" t="s">
        <v>5</v>
      </c>
      <c r="E2697" s="371" t="s">
        <v>243</v>
      </c>
    </row>
    <row r="2698" spans="1:5">
      <c r="A2698" s="371">
        <v>76</v>
      </c>
      <c r="B2698" s="371" t="s">
        <v>103</v>
      </c>
      <c r="C2698" s="371">
        <v>2023</v>
      </c>
      <c r="D2698" s="371" t="s">
        <v>5</v>
      </c>
      <c r="E2698" s="371" t="s">
        <v>243</v>
      </c>
    </row>
    <row r="2699" spans="1:5">
      <c r="A2699" s="371">
        <v>81</v>
      </c>
      <c r="B2699" s="371" t="s">
        <v>104</v>
      </c>
      <c r="C2699" s="371">
        <v>2023</v>
      </c>
      <c r="D2699" s="371" t="s">
        <v>5</v>
      </c>
      <c r="E2699" s="371" t="s">
        <v>243</v>
      </c>
    </row>
    <row r="2700" spans="1:5">
      <c r="A2700" s="371">
        <v>85</v>
      </c>
      <c r="B2700" s="371" t="s">
        <v>105</v>
      </c>
      <c r="C2700" s="371">
        <v>2023</v>
      </c>
      <c r="D2700" s="371" t="s">
        <v>5</v>
      </c>
      <c r="E2700" s="371" t="s">
        <v>243</v>
      </c>
    </row>
    <row r="2701" spans="1:5">
      <c r="A2701" s="371">
        <v>86</v>
      </c>
      <c r="B2701" s="371" t="s">
        <v>106</v>
      </c>
      <c r="C2701" s="371">
        <v>2023</v>
      </c>
      <c r="D2701" s="371" t="s">
        <v>5</v>
      </c>
      <c r="E2701" s="371" t="s">
        <v>243</v>
      </c>
    </row>
    <row r="2702" spans="1:5">
      <c r="A2702" s="371">
        <v>88</v>
      </c>
      <c r="B2702" s="371" t="s">
        <v>107</v>
      </c>
      <c r="C2702" s="371">
        <v>2023</v>
      </c>
      <c r="D2702" s="371" t="s">
        <v>5</v>
      </c>
      <c r="E2702" s="371" t="s">
        <v>243</v>
      </c>
    </row>
    <row r="2703" spans="1:5">
      <c r="A2703" s="371">
        <v>91</v>
      </c>
      <c r="B2703" s="371" t="s">
        <v>108</v>
      </c>
      <c r="C2703" s="371">
        <v>2023</v>
      </c>
      <c r="D2703" s="371" t="s">
        <v>5</v>
      </c>
      <c r="E2703" s="371" t="s">
        <v>243</v>
      </c>
    </row>
    <row r="2704" spans="1:5">
      <c r="A2704" s="371">
        <v>94</v>
      </c>
      <c r="B2704" s="371" t="s">
        <v>109</v>
      </c>
      <c r="C2704" s="371">
        <v>2023</v>
      </c>
      <c r="D2704" s="371" t="s">
        <v>5</v>
      </c>
      <c r="E2704" s="371" t="s">
        <v>243</v>
      </c>
    </row>
    <row r="2705" spans="1:5">
      <c r="A2705" s="371">
        <v>95</v>
      </c>
      <c r="B2705" s="371" t="s">
        <v>110</v>
      </c>
      <c r="C2705" s="371">
        <v>2023</v>
      </c>
      <c r="D2705" s="371" t="s">
        <v>5</v>
      </c>
      <c r="E2705" s="371" t="s">
        <v>244</v>
      </c>
    </row>
    <row r="2706" spans="1:5">
      <c r="A2706" s="371">
        <v>97</v>
      </c>
      <c r="B2706" s="371" t="s">
        <v>111</v>
      </c>
      <c r="C2706" s="371">
        <v>2023</v>
      </c>
      <c r="D2706" s="371" t="s">
        <v>5</v>
      </c>
      <c r="E2706" s="371" t="s">
        <v>243</v>
      </c>
    </row>
    <row r="2707" spans="1:5">
      <c r="A2707" s="371">
        <v>99</v>
      </c>
      <c r="B2707" s="371" t="s">
        <v>112</v>
      </c>
      <c r="C2707" s="371">
        <v>2023</v>
      </c>
      <c r="D2707" s="371" t="s">
        <v>5</v>
      </c>
      <c r="E2707" s="371" t="s">
        <v>243</v>
      </c>
    </row>
    <row r="2708" spans="1:5">
      <c r="A2708" s="371">
        <v>5</v>
      </c>
      <c r="B2708" s="371" t="s">
        <v>79</v>
      </c>
      <c r="C2708" s="371">
        <v>2024</v>
      </c>
      <c r="D2708" s="371" t="s">
        <v>14</v>
      </c>
      <c r="E2708" s="371" t="s">
        <v>243</v>
      </c>
    </row>
    <row r="2709" spans="1:5">
      <c r="A2709" s="371">
        <v>8</v>
      </c>
      <c r="B2709" s="371" t="s">
        <v>81</v>
      </c>
      <c r="C2709" s="371">
        <v>2024</v>
      </c>
      <c r="D2709" s="371" t="s">
        <v>14</v>
      </c>
      <c r="E2709" s="371" t="s">
        <v>244</v>
      </c>
    </row>
    <row r="2710" spans="1:5">
      <c r="A2710" s="371">
        <v>11</v>
      </c>
      <c r="B2710" s="371" t="s">
        <v>82</v>
      </c>
      <c r="C2710" s="371">
        <v>2024</v>
      </c>
      <c r="D2710" s="371" t="s">
        <v>14</v>
      </c>
      <c r="E2710" s="371" t="s">
        <v>244</v>
      </c>
    </row>
    <row r="2711" spans="1:5">
      <c r="A2711" s="371">
        <v>13</v>
      </c>
      <c r="B2711" s="371" t="s">
        <v>83</v>
      </c>
      <c r="C2711" s="371">
        <v>2024</v>
      </c>
      <c r="D2711" s="371" t="s">
        <v>14</v>
      </c>
      <c r="E2711" s="371" t="s">
        <v>243</v>
      </c>
    </row>
    <row r="2712" spans="1:5">
      <c r="A2712" s="371">
        <v>15</v>
      </c>
      <c r="B2712" s="371" t="s">
        <v>84</v>
      </c>
      <c r="C2712" s="371">
        <v>2024</v>
      </c>
      <c r="D2712" s="371" t="s">
        <v>14</v>
      </c>
      <c r="E2712" s="371" t="s">
        <v>244</v>
      </c>
    </row>
    <row r="2713" spans="1:5">
      <c r="A2713" s="371">
        <v>17</v>
      </c>
      <c r="B2713" s="371" t="s">
        <v>85</v>
      </c>
      <c r="C2713" s="371">
        <v>2024</v>
      </c>
      <c r="D2713" s="371" t="s">
        <v>14</v>
      </c>
      <c r="E2713" s="371" t="s">
        <v>243</v>
      </c>
    </row>
    <row r="2714" spans="1:5">
      <c r="A2714" s="371">
        <v>18</v>
      </c>
      <c r="B2714" s="371" t="s">
        <v>86</v>
      </c>
      <c r="C2714" s="371">
        <v>2024</v>
      </c>
      <c r="D2714" s="371" t="s">
        <v>14</v>
      </c>
      <c r="E2714" s="371" t="s">
        <v>243</v>
      </c>
    </row>
    <row r="2715" spans="1:5">
      <c r="A2715" s="371">
        <v>19</v>
      </c>
      <c r="B2715" s="371" t="s">
        <v>87</v>
      </c>
      <c r="C2715" s="371">
        <v>2024</v>
      </c>
      <c r="D2715" s="371" t="s">
        <v>14</v>
      </c>
      <c r="E2715" s="371" t="s">
        <v>244</v>
      </c>
    </row>
    <row r="2716" spans="1:5">
      <c r="A2716" s="371">
        <v>20</v>
      </c>
      <c r="B2716" s="371" t="s">
        <v>88</v>
      </c>
      <c r="C2716" s="371">
        <v>2024</v>
      </c>
      <c r="D2716" s="371" t="s">
        <v>14</v>
      </c>
      <c r="E2716" s="371" t="s">
        <v>243</v>
      </c>
    </row>
    <row r="2717" spans="1:5">
      <c r="A2717" s="371">
        <v>23</v>
      </c>
      <c r="B2717" s="371" t="s">
        <v>89</v>
      </c>
      <c r="C2717" s="371">
        <v>2024</v>
      </c>
      <c r="D2717" s="371" t="s">
        <v>14</v>
      </c>
      <c r="E2717" s="371" t="s">
        <v>243</v>
      </c>
    </row>
    <row r="2718" spans="1:5">
      <c r="A2718" s="371">
        <v>25</v>
      </c>
      <c r="B2718" s="371" t="s">
        <v>90</v>
      </c>
      <c r="C2718" s="371">
        <v>2024</v>
      </c>
      <c r="D2718" s="371" t="s">
        <v>14</v>
      </c>
      <c r="E2718" s="371" t="s">
        <v>244</v>
      </c>
    </row>
    <row r="2719" spans="1:5">
      <c r="A2719" s="371">
        <v>27</v>
      </c>
      <c r="B2719" s="371" t="s">
        <v>91</v>
      </c>
      <c r="C2719" s="371">
        <v>2024</v>
      </c>
      <c r="D2719" s="371" t="s">
        <v>14</v>
      </c>
      <c r="E2719" s="371" t="s">
        <v>244</v>
      </c>
    </row>
    <row r="2720" spans="1:5">
      <c r="A2720" s="371">
        <v>41</v>
      </c>
      <c r="B2720" s="371" t="s">
        <v>92</v>
      </c>
      <c r="C2720" s="371">
        <v>2024</v>
      </c>
      <c r="D2720" s="371" t="s">
        <v>14</v>
      </c>
      <c r="E2720" s="371" t="s">
        <v>243</v>
      </c>
    </row>
    <row r="2721" spans="1:5">
      <c r="A2721" s="371">
        <v>44</v>
      </c>
      <c r="B2721" s="371" t="s">
        <v>93</v>
      </c>
      <c r="C2721" s="371">
        <v>2024</v>
      </c>
      <c r="D2721" s="371" t="s">
        <v>14</v>
      </c>
      <c r="E2721" s="371" t="s">
        <v>244</v>
      </c>
    </row>
    <row r="2722" spans="1:5">
      <c r="A2722" s="371">
        <v>47</v>
      </c>
      <c r="B2722" s="371" t="s">
        <v>94</v>
      </c>
      <c r="C2722" s="371">
        <v>2024</v>
      </c>
      <c r="D2722" s="371" t="s">
        <v>14</v>
      </c>
      <c r="E2722" s="371" t="s">
        <v>243</v>
      </c>
    </row>
    <row r="2723" spans="1:5">
      <c r="A2723" s="371">
        <v>50</v>
      </c>
      <c r="B2723" s="371" t="s">
        <v>95</v>
      </c>
      <c r="C2723" s="371">
        <v>2024</v>
      </c>
      <c r="D2723" s="371" t="s">
        <v>14</v>
      </c>
      <c r="E2723" s="371" t="s">
        <v>244</v>
      </c>
    </row>
    <row r="2724" spans="1:5">
      <c r="A2724" s="371">
        <v>52</v>
      </c>
      <c r="B2724" s="371" t="s">
        <v>96</v>
      </c>
      <c r="C2724" s="371">
        <v>2024</v>
      </c>
      <c r="D2724" s="371" t="s">
        <v>14</v>
      </c>
      <c r="E2724" s="371" t="s">
        <v>244</v>
      </c>
    </row>
    <row r="2725" spans="1:5">
      <c r="A2725" s="371">
        <v>54</v>
      </c>
      <c r="B2725" s="371" t="s">
        <v>97</v>
      </c>
      <c r="C2725" s="371">
        <v>2024</v>
      </c>
      <c r="D2725" s="371" t="s">
        <v>14</v>
      </c>
      <c r="E2725" s="371" t="s">
        <v>243</v>
      </c>
    </row>
    <row r="2726" spans="1:5">
      <c r="A2726" s="371">
        <v>63</v>
      </c>
      <c r="B2726" s="371" t="s">
        <v>98</v>
      </c>
      <c r="C2726" s="371">
        <v>2024</v>
      </c>
      <c r="D2726" s="371" t="s">
        <v>14</v>
      </c>
      <c r="E2726" s="371" t="s">
        <v>244</v>
      </c>
    </row>
    <row r="2727" spans="1:5">
      <c r="A2727" s="371">
        <v>66</v>
      </c>
      <c r="B2727" s="371" t="s">
        <v>99</v>
      </c>
      <c r="C2727" s="371">
        <v>2024</v>
      </c>
      <c r="D2727" s="371" t="s">
        <v>14</v>
      </c>
      <c r="E2727" s="371" t="s">
        <v>244</v>
      </c>
    </row>
    <row r="2728" spans="1:5">
      <c r="A2728" s="371">
        <v>68</v>
      </c>
      <c r="B2728" s="371" t="s">
        <v>100</v>
      </c>
      <c r="C2728" s="371">
        <v>2024</v>
      </c>
      <c r="D2728" s="371" t="s">
        <v>14</v>
      </c>
      <c r="E2728" s="371" t="s">
        <v>244</v>
      </c>
    </row>
    <row r="2729" spans="1:5">
      <c r="A2729" s="371">
        <v>70</v>
      </c>
      <c r="B2729" s="371" t="s">
        <v>101</v>
      </c>
      <c r="C2729" s="371">
        <v>2024</v>
      </c>
      <c r="D2729" s="371" t="s">
        <v>14</v>
      </c>
      <c r="E2729" s="371" t="s">
        <v>243</v>
      </c>
    </row>
    <row r="2730" spans="1:5">
      <c r="A2730" s="371">
        <v>73</v>
      </c>
      <c r="B2730" s="371" t="s">
        <v>102</v>
      </c>
      <c r="C2730" s="371">
        <v>2024</v>
      </c>
      <c r="D2730" s="371" t="s">
        <v>14</v>
      </c>
      <c r="E2730" s="371" t="s">
        <v>243</v>
      </c>
    </row>
    <row r="2731" spans="1:5">
      <c r="A2731" s="371">
        <v>76</v>
      </c>
      <c r="B2731" s="371" t="s">
        <v>103</v>
      </c>
      <c r="C2731" s="371">
        <v>2024</v>
      </c>
      <c r="D2731" s="371" t="s">
        <v>14</v>
      </c>
      <c r="E2731" s="371" t="s">
        <v>244</v>
      </c>
    </row>
    <row r="2732" spans="1:5">
      <c r="A2732" s="371">
        <v>81</v>
      </c>
      <c r="B2732" s="371" t="s">
        <v>104</v>
      </c>
      <c r="C2732" s="371">
        <v>2024</v>
      </c>
      <c r="D2732" s="371" t="s">
        <v>14</v>
      </c>
      <c r="E2732" s="371" t="s">
        <v>243</v>
      </c>
    </row>
    <row r="2733" spans="1:5">
      <c r="A2733" s="371">
        <v>85</v>
      </c>
      <c r="B2733" s="371" t="s">
        <v>105</v>
      </c>
      <c r="C2733" s="371">
        <v>2024</v>
      </c>
      <c r="D2733" s="371" t="s">
        <v>14</v>
      </c>
      <c r="E2733" s="371" t="s">
        <v>244</v>
      </c>
    </row>
    <row r="2734" spans="1:5">
      <c r="A2734" s="371">
        <v>86</v>
      </c>
      <c r="B2734" s="371" t="s">
        <v>106</v>
      </c>
      <c r="C2734" s="371">
        <v>2024</v>
      </c>
      <c r="D2734" s="371" t="s">
        <v>14</v>
      </c>
      <c r="E2734" s="371" t="s">
        <v>243</v>
      </c>
    </row>
    <row r="2735" spans="1:5">
      <c r="A2735" s="371">
        <v>88</v>
      </c>
      <c r="B2735" s="371" t="s">
        <v>107</v>
      </c>
      <c r="C2735" s="371">
        <v>2024</v>
      </c>
      <c r="D2735" s="371" t="s">
        <v>14</v>
      </c>
      <c r="E2735" s="371" t="s">
        <v>243</v>
      </c>
    </row>
    <row r="2736" spans="1:5">
      <c r="A2736" s="371">
        <v>91</v>
      </c>
      <c r="B2736" s="371" t="s">
        <v>108</v>
      </c>
      <c r="C2736" s="371">
        <v>2024</v>
      </c>
      <c r="D2736" s="371" t="s">
        <v>14</v>
      </c>
      <c r="E2736" s="371" t="s">
        <v>244</v>
      </c>
    </row>
    <row r="2737" spans="1:5">
      <c r="A2737" s="371">
        <v>94</v>
      </c>
      <c r="B2737" s="371" t="s">
        <v>109</v>
      </c>
      <c r="C2737" s="371">
        <v>2024</v>
      </c>
      <c r="D2737" s="371" t="s">
        <v>14</v>
      </c>
      <c r="E2737" s="371" t="s">
        <v>244</v>
      </c>
    </row>
    <row r="2738" spans="1:5">
      <c r="A2738" s="371">
        <v>95</v>
      </c>
      <c r="B2738" s="371" t="s">
        <v>110</v>
      </c>
      <c r="C2738" s="371">
        <v>2024</v>
      </c>
      <c r="D2738" s="371" t="s">
        <v>14</v>
      </c>
      <c r="E2738" s="371" t="s">
        <v>244</v>
      </c>
    </row>
    <row r="2739" spans="1:5">
      <c r="A2739" s="371">
        <v>97</v>
      </c>
      <c r="B2739" s="371" t="s">
        <v>111</v>
      </c>
      <c r="C2739" s="371">
        <v>2024</v>
      </c>
      <c r="D2739" s="371" t="s">
        <v>14</v>
      </c>
      <c r="E2739" s="371" t="s">
        <v>244</v>
      </c>
    </row>
    <row r="2740" spans="1:5">
      <c r="A2740" s="371">
        <v>99</v>
      </c>
      <c r="B2740" s="371" t="s">
        <v>112</v>
      </c>
      <c r="C2740" s="371">
        <v>2024</v>
      </c>
      <c r="D2740" s="371" t="s">
        <v>14</v>
      </c>
      <c r="E2740" s="371" t="s">
        <v>243</v>
      </c>
    </row>
    <row r="2741" spans="1:5">
      <c r="A2741" s="371">
        <v>5</v>
      </c>
      <c r="B2741" s="371" t="s">
        <v>79</v>
      </c>
      <c r="C2741" s="371">
        <v>2023</v>
      </c>
      <c r="D2741" s="371" t="s">
        <v>14</v>
      </c>
      <c r="E2741" s="371" t="s">
        <v>243</v>
      </c>
    </row>
    <row r="2742" spans="1:5">
      <c r="A2742" s="371">
        <v>8</v>
      </c>
      <c r="B2742" s="371" t="s">
        <v>81</v>
      </c>
      <c r="C2742" s="371">
        <v>2023</v>
      </c>
      <c r="D2742" s="371" t="s">
        <v>14</v>
      </c>
      <c r="E2742" s="371" t="s">
        <v>243</v>
      </c>
    </row>
    <row r="2743" spans="1:5">
      <c r="A2743" s="371">
        <v>11</v>
      </c>
      <c r="B2743" s="371" t="s">
        <v>82</v>
      </c>
      <c r="C2743" s="371">
        <v>2023</v>
      </c>
      <c r="D2743" s="371" t="s">
        <v>14</v>
      </c>
      <c r="E2743" s="371" t="s">
        <v>243</v>
      </c>
    </row>
    <row r="2744" spans="1:5">
      <c r="A2744" s="371">
        <v>13</v>
      </c>
      <c r="B2744" s="371" t="s">
        <v>83</v>
      </c>
      <c r="C2744" s="371">
        <v>2023</v>
      </c>
      <c r="D2744" s="371" t="s">
        <v>14</v>
      </c>
      <c r="E2744" s="371" t="s">
        <v>243</v>
      </c>
    </row>
    <row r="2745" spans="1:5">
      <c r="A2745" s="371">
        <v>15</v>
      </c>
      <c r="B2745" s="371" t="s">
        <v>84</v>
      </c>
      <c r="C2745" s="371">
        <v>2023</v>
      </c>
      <c r="D2745" s="371" t="s">
        <v>14</v>
      </c>
      <c r="E2745" s="371" t="s">
        <v>244</v>
      </c>
    </row>
    <row r="2746" spans="1:5">
      <c r="A2746" s="371">
        <v>17</v>
      </c>
      <c r="B2746" s="371" t="s">
        <v>85</v>
      </c>
      <c r="C2746" s="371">
        <v>2023</v>
      </c>
      <c r="D2746" s="371" t="s">
        <v>14</v>
      </c>
      <c r="E2746" s="371" t="s">
        <v>243</v>
      </c>
    </row>
    <row r="2747" spans="1:5">
      <c r="A2747" s="371">
        <v>18</v>
      </c>
      <c r="B2747" s="371" t="s">
        <v>86</v>
      </c>
      <c r="C2747" s="371">
        <v>2023</v>
      </c>
      <c r="D2747" s="371" t="s">
        <v>14</v>
      </c>
      <c r="E2747" s="371" t="s">
        <v>243</v>
      </c>
    </row>
    <row r="2748" spans="1:5">
      <c r="A2748" s="371">
        <v>19</v>
      </c>
      <c r="B2748" s="371" t="s">
        <v>87</v>
      </c>
      <c r="C2748" s="371">
        <v>2023</v>
      </c>
      <c r="D2748" s="371" t="s">
        <v>14</v>
      </c>
      <c r="E2748" s="371" t="s">
        <v>244</v>
      </c>
    </row>
    <row r="2749" spans="1:5">
      <c r="A2749" s="371">
        <v>20</v>
      </c>
      <c r="B2749" s="371" t="s">
        <v>88</v>
      </c>
      <c r="C2749" s="371">
        <v>2023</v>
      </c>
      <c r="D2749" s="371" t="s">
        <v>14</v>
      </c>
      <c r="E2749" s="371" t="s">
        <v>243</v>
      </c>
    </row>
    <row r="2750" spans="1:5">
      <c r="A2750" s="371">
        <v>23</v>
      </c>
      <c r="B2750" s="371" t="s">
        <v>89</v>
      </c>
      <c r="C2750" s="371">
        <v>2023</v>
      </c>
      <c r="D2750" s="371" t="s">
        <v>14</v>
      </c>
      <c r="E2750" s="371" t="s">
        <v>243</v>
      </c>
    </row>
    <row r="2751" spans="1:5">
      <c r="A2751" s="371">
        <v>25</v>
      </c>
      <c r="B2751" s="371" t="s">
        <v>90</v>
      </c>
      <c r="C2751" s="371">
        <v>2023</v>
      </c>
      <c r="D2751" s="371" t="s">
        <v>14</v>
      </c>
      <c r="E2751" s="371" t="s">
        <v>244</v>
      </c>
    </row>
    <row r="2752" spans="1:5">
      <c r="A2752" s="371">
        <v>27</v>
      </c>
      <c r="B2752" s="371" t="s">
        <v>91</v>
      </c>
      <c r="C2752" s="371">
        <v>2023</v>
      </c>
      <c r="D2752" s="371" t="s">
        <v>14</v>
      </c>
      <c r="E2752" s="371" t="s">
        <v>244</v>
      </c>
    </row>
    <row r="2753" spans="1:5">
      <c r="A2753" s="371">
        <v>41</v>
      </c>
      <c r="B2753" s="371" t="s">
        <v>92</v>
      </c>
      <c r="C2753" s="371">
        <v>2023</v>
      </c>
      <c r="D2753" s="371" t="s">
        <v>14</v>
      </c>
      <c r="E2753" s="371" t="s">
        <v>243</v>
      </c>
    </row>
    <row r="2754" spans="1:5">
      <c r="A2754" s="371">
        <v>44</v>
      </c>
      <c r="B2754" s="371" t="s">
        <v>93</v>
      </c>
      <c r="C2754" s="371">
        <v>2023</v>
      </c>
      <c r="D2754" s="371" t="s">
        <v>14</v>
      </c>
      <c r="E2754" s="371" t="s">
        <v>244</v>
      </c>
    </row>
    <row r="2755" spans="1:5">
      <c r="A2755" s="371">
        <v>47</v>
      </c>
      <c r="B2755" s="371" t="s">
        <v>94</v>
      </c>
      <c r="C2755" s="371">
        <v>2023</v>
      </c>
      <c r="D2755" s="371" t="s">
        <v>14</v>
      </c>
      <c r="E2755" s="371" t="s">
        <v>243</v>
      </c>
    </row>
    <row r="2756" spans="1:5">
      <c r="A2756" s="371">
        <v>50</v>
      </c>
      <c r="B2756" s="371" t="s">
        <v>95</v>
      </c>
      <c r="C2756" s="371">
        <v>2023</v>
      </c>
      <c r="D2756" s="371" t="s">
        <v>14</v>
      </c>
      <c r="E2756" s="371" t="s">
        <v>243</v>
      </c>
    </row>
    <row r="2757" spans="1:5">
      <c r="A2757" s="371">
        <v>52</v>
      </c>
      <c r="B2757" s="371" t="s">
        <v>96</v>
      </c>
      <c r="C2757" s="371">
        <v>2023</v>
      </c>
      <c r="D2757" s="371" t="s">
        <v>14</v>
      </c>
      <c r="E2757" s="371" t="s">
        <v>244</v>
      </c>
    </row>
    <row r="2758" spans="1:5">
      <c r="A2758" s="371">
        <v>54</v>
      </c>
      <c r="B2758" s="371" t="s">
        <v>97</v>
      </c>
      <c r="C2758" s="371">
        <v>2023</v>
      </c>
      <c r="D2758" s="371" t="s">
        <v>14</v>
      </c>
      <c r="E2758" s="371" t="s">
        <v>243</v>
      </c>
    </row>
    <row r="2759" spans="1:5">
      <c r="A2759" s="371">
        <v>63</v>
      </c>
      <c r="B2759" s="371" t="s">
        <v>98</v>
      </c>
      <c r="C2759" s="371">
        <v>2023</v>
      </c>
      <c r="D2759" s="371" t="s">
        <v>14</v>
      </c>
      <c r="E2759" s="371" t="s">
        <v>243</v>
      </c>
    </row>
    <row r="2760" spans="1:5">
      <c r="A2760" s="371">
        <v>66</v>
      </c>
      <c r="B2760" s="371" t="s">
        <v>99</v>
      </c>
      <c r="C2760" s="371">
        <v>2023</v>
      </c>
      <c r="D2760" s="371" t="s">
        <v>14</v>
      </c>
      <c r="E2760" s="371" t="s">
        <v>243</v>
      </c>
    </row>
    <row r="2761" spans="1:5">
      <c r="A2761" s="371">
        <v>68</v>
      </c>
      <c r="B2761" s="371" t="s">
        <v>100</v>
      </c>
      <c r="C2761" s="371">
        <v>2023</v>
      </c>
      <c r="D2761" s="371" t="s">
        <v>14</v>
      </c>
      <c r="E2761" s="371" t="s">
        <v>243</v>
      </c>
    </row>
    <row r="2762" spans="1:5">
      <c r="A2762" s="371">
        <v>70</v>
      </c>
      <c r="B2762" s="371" t="s">
        <v>101</v>
      </c>
      <c r="C2762" s="371">
        <v>2023</v>
      </c>
      <c r="D2762" s="371" t="s">
        <v>14</v>
      </c>
      <c r="E2762" s="371" t="s">
        <v>243</v>
      </c>
    </row>
    <row r="2763" spans="1:5">
      <c r="A2763" s="371">
        <v>73</v>
      </c>
      <c r="B2763" s="371" t="s">
        <v>102</v>
      </c>
      <c r="C2763" s="371">
        <v>2023</v>
      </c>
      <c r="D2763" s="371" t="s">
        <v>14</v>
      </c>
      <c r="E2763" s="371" t="s">
        <v>243</v>
      </c>
    </row>
    <row r="2764" spans="1:5">
      <c r="A2764" s="371">
        <v>76</v>
      </c>
      <c r="B2764" s="371" t="s">
        <v>103</v>
      </c>
      <c r="C2764" s="371">
        <v>2023</v>
      </c>
      <c r="D2764" s="371" t="s">
        <v>14</v>
      </c>
      <c r="E2764" s="371" t="s">
        <v>244</v>
      </c>
    </row>
    <row r="2765" spans="1:5">
      <c r="A2765" s="371">
        <v>81</v>
      </c>
      <c r="B2765" s="371" t="s">
        <v>104</v>
      </c>
      <c r="C2765" s="371">
        <v>2023</v>
      </c>
      <c r="D2765" s="371" t="s">
        <v>14</v>
      </c>
      <c r="E2765" s="371" t="s">
        <v>243</v>
      </c>
    </row>
    <row r="2766" spans="1:5">
      <c r="A2766" s="371">
        <v>85</v>
      </c>
      <c r="B2766" s="371" t="s">
        <v>105</v>
      </c>
      <c r="C2766" s="371">
        <v>2023</v>
      </c>
      <c r="D2766" s="371" t="s">
        <v>14</v>
      </c>
      <c r="E2766" s="371" t="s">
        <v>243</v>
      </c>
    </row>
    <row r="2767" spans="1:5">
      <c r="A2767" s="371">
        <v>86</v>
      </c>
      <c r="B2767" s="371" t="s">
        <v>106</v>
      </c>
      <c r="C2767" s="371">
        <v>2023</v>
      </c>
      <c r="D2767" s="371" t="s">
        <v>14</v>
      </c>
      <c r="E2767" s="371" t="s">
        <v>244</v>
      </c>
    </row>
    <row r="2768" spans="1:5">
      <c r="A2768" s="371">
        <v>88</v>
      </c>
      <c r="B2768" s="371" t="s">
        <v>107</v>
      </c>
      <c r="C2768" s="371">
        <v>2023</v>
      </c>
      <c r="D2768" s="371" t="s">
        <v>14</v>
      </c>
      <c r="E2768" s="371" t="s">
        <v>244</v>
      </c>
    </row>
    <row r="2769" spans="1:5">
      <c r="A2769" s="371">
        <v>91</v>
      </c>
      <c r="B2769" s="371" t="s">
        <v>108</v>
      </c>
      <c r="C2769" s="371">
        <v>2023</v>
      </c>
      <c r="D2769" s="371" t="s">
        <v>14</v>
      </c>
      <c r="E2769" s="371" t="s">
        <v>244</v>
      </c>
    </row>
    <row r="2770" spans="1:5">
      <c r="A2770" s="371">
        <v>94</v>
      </c>
      <c r="B2770" s="371" t="s">
        <v>109</v>
      </c>
      <c r="C2770" s="371">
        <v>2023</v>
      </c>
      <c r="D2770" s="371" t="s">
        <v>14</v>
      </c>
      <c r="E2770" s="371" t="s">
        <v>244</v>
      </c>
    </row>
    <row r="2771" spans="1:5">
      <c r="A2771" s="371">
        <v>95</v>
      </c>
      <c r="B2771" s="371" t="s">
        <v>110</v>
      </c>
      <c r="C2771" s="371">
        <v>2023</v>
      </c>
      <c r="D2771" s="371" t="s">
        <v>14</v>
      </c>
      <c r="E2771" s="371" t="s">
        <v>243</v>
      </c>
    </row>
    <row r="2772" spans="1:5">
      <c r="A2772" s="371">
        <v>97</v>
      </c>
      <c r="B2772" s="371" t="s">
        <v>111</v>
      </c>
      <c r="C2772" s="371">
        <v>2023</v>
      </c>
      <c r="D2772" s="371" t="s">
        <v>14</v>
      </c>
      <c r="E2772" s="371" t="s">
        <v>244</v>
      </c>
    </row>
    <row r="2773" spans="1:5">
      <c r="A2773" s="371">
        <v>99</v>
      </c>
      <c r="B2773" s="371" t="s">
        <v>112</v>
      </c>
      <c r="C2773" s="371">
        <v>2023</v>
      </c>
      <c r="D2773" s="371" t="s">
        <v>14</v>
      </c>
      <c r="E2773" s="371" t="s">
        <v>244</v>
      </c>
    </row>
    <row r="2774" spans="1:5">
      <c r="A2774" s="371">
        <v>5</v>
      </c>
      <c r="B2774" s="371" t="s">
        <v>79</v>
      </c>
      <c r="C2774" s="371">
        <v>2024</v>
      </c>
      <c r="D2774" s="371" t="s">
        <v>15</v>
      </c>
      <c r="E2774" s="371" t="s">
        <v>244</v>
      </c>
    </row>
    <row r="2775" spans="1:5">
      <c r="A2775" s="371">
        <v>8</v>
      </c>
      <c r="B2775" s="371" t="s">
        <v>81</v>
      </c>
      <c r="C2775" s="371">
        <v>2024</v>
      </c>
      <c r="D2775" s="371" t="s">
        <v>15</v>
      </c>
      <c r="E2775" s="371" t="s">
        <v>244</v>
      </c>
    </row>
    <row r="2776" spans="1:5">
      <c r="A2776" s="371">
        <v>11</v>
      </c>
      <c r="B2776" s="371" t="s">
        <v>82</v>
      </c>
      <c r="C2776" s="371">
        <v>2024</v>
      </c>
      <c r="D2776" s="371" t="s">
        <v>15</v>
      </c>
      <c r="E2776" s="371" t="s">
        <v>243</v>
      </c>
    </row>
    <row r="2777" spans="1:5">
      <c r="A2777" s="371">
        <v>13</v>
      </c>
      <c r="B2777" s="371" t="s">
        <v>83</v>
      </c>
      <c r="C2777" s="371">
        <v>2024</v>
      </c>
      <c r="D2777" s="371" t="s">
        <v>15</v>
      </c>
      <c r="E2777" s="371" t="s">
        <v>244</v>
      </c>
    </row>
    <row r="2778" spans="1:5">
      <c r="A2778" s="371">
        <v>15</v>
      </c>
      <c r="B2778" s="371" t="s">
        <v>84</v>
      </c>
      <c r="C2778" s="371">
        <v>2024</v>
      </c>
      <c r="D2778" s="371" t="s">
        <v>15</v>
      </c>
      <c r="E2778" s="371" t="s">
        <v>243</v>
      </c>
    </row>
    <row r="2779" spans="1:5">
      <c r="A2779" s="371">
        <v>17</v>
      </c>
      <c r="B2779" s="371" t="s">
        <v>85</v>
      </c>
      <c r="C2779" s="371">
        <v>2024</v>
      </c>
      <c r="D2779" s="371" t="s">
        <v>15</v>
      </c>
      <c r="E2779" s="371" t="s">
        <v>243</v>
      </c>
    </row>
    <row r="2780" spans="1:5">
      <c r="A2780" s="371">
        <v>18</v>
      </c>
      <c r="B2780" s="371" t="s">
        <v>86</v>
      </c>
      <c r="C2780" s="371">
        <v>2024</v>
      </c>
      <c r="D2780" s="371" t="s">
        <v>15</v>
      </c>
      <c r="E2780" s="371" t="s">
        <v>244</v>
      </c>
    </row>
    <row r="2781" spans="1:5">
      <c r="A2781" s="371">
        <v>19</v>
      </c>
      <c r="B2781" s="371" t="s">
        <v>87</v>
      </c>
      <c r="C2781" s="371">
        <v>2024</v>
      </c>
      <c r="D2781" s="371" t="s">
        <v>15</v>
      </c>
      <c r="E2781" s="371" t="s">
        <v>243</v>
      </c>
    </row>
    <row r="2782" spans="1:5">
      <c r="A2782" s="371">
        <v>20</v>
      </c>
      <c r="B2782" s="371" t="s">
        <v>88</v>
      </c>
      <c r="C2782" s="371">
        <v>2024</v>
      </c>
      <c r="D2782" s="371" t="s">
        <v>15</v>
      </c>
      <c r="E2782" s="371" t="s">
        <v>244</v>
      </c>
    </row>
    <row r="2783" spans="1:5">
      <c r="A2783" s="371">
        <v>23</v>
      </c>
      <c r="B2783" s="371" t="s">
        <v>89</v>
      </c>
      <c r="C2783" s="371">
        <v>2024</v>
      </c>
      <c r="D2783" s="371" t="s">
        <v>15</v>
      </c>
      <c r="E2783" s="371" t="s">
        <v>244</v>
      </c>
    </row>
    <row r="2784" spans="1:5">
      <c r="A2784" s="371">
        <v>25</v>
      </c>
      <c r="B2784" s="371" t="s">
        <v>90</v>
      </c>
      <c r="C2784" s="371">
        <v>2024</v>
      </c>
      <c r="D2784" s="371" t="s">
        <v>15</v>
      </c>
      <c r="E2784" s="371" t="s">
        <v>243</v>
      </c>
    </row>
    <row r="2785" spans="1:5">
      <c r="A2785" s="371">
        <v>27</v>
      </c>
      <c r="B2785" s="371" t="s">
        <v>91</v>
      </c>
      <c r="C2785" s="371">
        <v>2024</v>
      </c>
      <c r="D2785" s="371" t="s">
        <v>15</v>
      </c>
      <c r="E2785" s="371" t="s">
        <v>243</v>
      </c>
    </row>
    <row r="2786" spans="1:5">
      <c r="A2786" s="371">
        <v>41</v>
      </c>
      <c r="B2786" s="371" t="s">
        <v>92</v>
      </c>
      <c r="C2786" s="371">
        <v>2024</v>
      </c>
      <c r="D2786" s="371" t="s">
        <v>15</v>
      </c>
      <c r="E2786" s="371" t="s">
        <v>244</v>
      </c>
    </row>
    <row r="2787" spans="1:5">
      <c r="A2787" s="371">
        <v>44</v>
      </c>
      <c r="B2787" s="371" t="s">
        <v>93</v>
      </c>
      <c r="C2787" s="371">
        <v>2024</v>
      </c>
      <c r="D2787" s="371" t="s">
        <v>15</v>
      </c>
      <c r="E2787" s="371" t="s">
        <v>243</v>
      </c>
    </row>
    <row r="2788" spans="1:5">
      <c r="A2788" s="371">
        <v>47</v>
      </c>
      <c r="B2788" s="371" t="s">
        <v>94</v>
      </c>
      <c r="C2788" s="371">
        <v>2024</v>
      </c>
      <c r="D2788" s="371" t="s">
        <v>15</v>
      </c>
      <c r="E2788" s="371" t="s">
        <v>243</v>
      </c>
    </row>
    <row r="2789" spans="1:5">
      <c r="A2789" s="371">
        <v>50</v>
      </c>
      <c r="B2789" s="371" t="s">
        <v>95</v>
      </c>
      <c r="C2789" s="371">
        <v>2024</v>
      </c>
      <c r="D2789" s="371" t="s">
        <v>15</v>
      </c>
      <c r="E2789" s="371" t="s">
        <v>244</v>
      </c>
    </row>
    <row r="2790" spans="1:5">
      <c r="A2790" s="371">
        <v>52</v>
      </c>
      <c r="B2790" s="371" t="s">
        <v>96</v>
      </c>
      <c r="C2790" s="371">
        <v>2024</v>
      </c>
      <c r="D2790" s="371" t="s">
        <v>15</v>
      </c>
      <c r="E2790" s="371" t="s">
        <v>244</v>
      </c>
    </row>
    <row r="2791" spans="1:5">
      <c r="A2791" s="371">
        <v>54</v>
      </c>
      <c r="B2791" s="371" t="s">
        <v>97</v>
      </c>
      <c r="C2791" s="371">
        <v>2024</v>
      </c>
      <c r="D2791" s="371" t="s">
        <v>15</v>
      </c>
      <c r="E2791" s="371" t="s">
        <v>243</v>
      </c>
    </row>
    <row r="2792" spans="1:5">
      <c r="A2792" s="371">
        <v>63</v>
      </c>
      <c r="B2792" s="371" t="s">
        <v>98</v>
      </c>
      <c r="C2792" s="371">
        <v>2024</v>
      </c>
      <c r="D2792" s="371" t="s">
        <v>15</v>
      </c>
      <c r="E2792" s="371" t="s">
        <v>244</v>
      </c>
    </row>
    <row r="2793" spans="1:5">
      <c r="A2793" s="371">
        <v>66</v>
      </c>
      <c r="B2793" s="371" t="s">
        <v>99</v>
      </c>
      <c r="C2793" s="371">
        <v>2024</v>
      </c>
      <c r="D2793" s="371" t="s">
        <v>15</v>
      </c>
      <c r="E2793" s="371" t="s">
        <v>244</v>
      </c>
    </row>
    <row r="2794" spans="1:5">
      <c r="A2794" s="371">
        <v>68</v>
      </c>
      <c r="B2794" s="371" t="s">
        <v>100</v>
      </c>
      <c r="C2794" s="371">
        <v>2024</v>
      </c>
      <c r="D2794" s="371" t="s">
        <v>15</v>
      </c>
      <c r="E2794" s="371" t="s">
        <v>244</v>
      </c>
    </row>
    <row r="2795" spans="1:5">
      <c r="A2795" s="371">
        <v>70</v>
      </c>
      <c r="B2795" s="371" t="s">
        <v>101</v>
      </c>
      <c r="C2795" s="371">
        <v>2024</v>
      </c>
      <c r="D2795" s="371" t="s">
        <v>15</v>
      </c>
      <c r="E2795" s="371" t="s">
        <v>243</v>
      </c>
    </row>
    <row r="2796" spans="1:5">
      <c r="A2796" s="371">
        <v>73</v>
      </c>
      <c r="B2796" s="371" t="s">
        <v>102</v>
      </c>
      <c r="C2796" s="371">
        <v>2024</v>
      </c>
      <c r="D2796" s="371" t="s">
        <v>15</v>
      </c>
      <c r="E2796" s="371" t="s">
        <v>243</v>
      </c>
    </row>
    <row r="2797" spans="1:5">
      <c r="A2797" s="371">
        <v>76</v>
      </c>
      <c r="B2797" s="371" t="s">
        <v>103</v>
      </c>
      <c r="C2797" s="371">
        <v>2024</v>
      </c>
      <c r="D2797" s="371" t="s">
        <v>15</v>
      </c>
      <c r="E2797" s="371" t="s">
        <v>244</v>
      </c>
    </row>
    <row r="2798" spans="1:5">
      <c r="A2798" s="371">
        <v>81</v>
      </c>
      <c r="B2798" s="371" t="s">
        <v>104</v>
      </c>
      <c r="C2798" s="371">
        <v>2024</v>
      </c>
      <c r="D2798" s="371" t="s">
        <v>15</v>
      </c>
      <c r="E2798" s="371" t="s">
        <v>243</v>
      </c>
    </row>
    <row r="2799" spans="1:5">
      <c r="A2799" s="371">
        <v>85</v>
      </c>
      <c r="B2799" s="371" t="s">
        <v>105</v>
      </c>
      <c r="C2799" s="371">
        <v>2024</v>
      </c>
      <c r="D2799" s="371" t="s">
        <v>15</v>
      </c>
      <c r="E2799" s="371" t="s">
        <v>244</v>
      </c>
    </row>
    <row r="2800" spans="1:5">
      <c r="A2800" s="371">
        <v>86</v>
      </c>
      <c r="B2800" s="371" t="s">
        <v>106</v>
      </c>
      <c r="C2800" s="371">
        <v>2024</v>
      </c>
      <c r="D2800" s="371" t="s">
        <v>15</v>
      </c>
      <c r="E2800" s="371" t="s">
        <v>244</v>
      </c>
    </row>
    <row r="2801" spans="1:5">
      <c r="A2801" s="371">
        <v>88</v>
      </c>
      <c r="B2801" s="371" t="s">
        <v>107</v>
      </c>
      <c r="C2801" s="371">
        <v>2024</v>
      </c>
      <c r="D2801" s="371" t="s">
        <v>15</v>
      </c>
      <c r="E2801" s="371" t="s">
        <v>243</v>
      </c>
    </row>
    <row r="2802" spans="1:5">
      <c r="A2802" s="371">
        <v>91</v>
      </c>
      <c r="B2802" s="371" t="s">
        <v>108</v>
      </c>
      <c r="C2802" s="371">
        <v>2024</v>
      </c>
      <c r="D2802" s="371" t="s">
        <v>15</v>
      </c>
      <c r="E2802" s="371" t="s">
        <v>244</v>
      </c>
    </row>
    <row r="2803" spans="1:5">
      <c r="A2803" s="371">
        <v>94</v>
      </c>
      <c r="B2803" s="371" t="s">
        <v>109</v>
      </c>
      <c r="C2803" s="371">
        <v>2024</v>
      </c>
      <c r="D2803" s="371" t="s">
        <v>15</v>
      </c>
      <c r="E2803" s="371" t="s">
        <v>243</v>
      </c>
    </row>
    <row r="2804" spans="1:5">
      <c r="A2804" s="371">
        <v>95</v>
      </c>
      <c r="B2804" s="371" t="s">
        <v>110</v>
      </c>
      <c r="C2804" s="371">
        <v>2024</v>
      </c>
      <c r="D2804" s="371" t="s">
        <v>15</v>
      </c>
      <c r="E2804" s="371" t="s">
        <v>243</v>
      </c>
    </row>
    <row r="2805" spans="1:5">
      <c r="A2805" s="371">
        <v>97</v>
      </c>
      <c r="B2805" s="371" t="s">
        <v>111</v>
      </c>
      <c r="C2805" s="371">
        <v>2024</v>
      </c>
      <c r="D2805" s="371" t="s">
        <v>15</v>
      </c>
      <c r="E2805" s="371" t="s">
        <v>244</v>
      </c>
    </row>
    <row r="2806" spans="1:5">
      <c r="A2806" s="371">
        <v>99</v>
      </c>
      <c r="B2806" s="371" t="s">
        <v>112</v>
      </c>
      <c r="C2806" s="371">
        <v>2024</v>
      </c>
      <c r="D2806" s="371" t="s">
        <v>15</v>
      </c>
      <c r="E2806" s="371" t="s">
        <v>244</v>
      </c>
    </row>
    <row r="2807" spans="1:5">
      <c r="A2807" s="371">
        <v>5</v>
      </c>
      <c r="B2807" s="371" t="s">
        <v>79</v>
      </c>
      <c r="C2807" s="371">
        <v>2023</v>
      </c>
      <c r="D2807" s="371" t="s">
        <v>15</v>
      </c>
      <c r="E2807" s="371" t="s">
        <v>243</v>
      </c>
    </row>
    <row r="2808" spans="1:5">
      <c r="A2808" s="371">
        <v>8</v>
      </c>
      <c r="B2808" s="371" t="s">
        <v>81</v>
      </c>
      <c r="C2808" s="371">
        <v>2023</v>
      </c>
      <c r="D2808" s="371" t="s">
        <v>15</v>
      </c>
      <c r="E2808" s="371" t="s">
        <v>244</v>
      </c>
    </row>
    <row r="2809" spans="1:5">
      <c r="A2809" s="371">
        <v>11</v>
      </c>
      <c r="B2809" s="371" t="s">
        <v>82</v>
      </c>
      <c r="C2809" s="371">
        <v>2023</v>
      </c>
      <c r="D2809" s="371" t="s">
        <v>15</v>
      </c>
      <c r="E2809" s="371" t="s">
        <v>243</v>
      </c>
    </row>
    <row r="2810" spans="1:5">
      <c r="A2810" s="371">
        <v>13</v>
      </c>
      <c r="B2810" s="371" t="s">
        <v>83</v>
      </c>
      <c r="C2810" s="371">
        <v>2023</v>
      </c>
      <c r="D2810" s="371" t="s">
        <v>15</v>
      </c>
      <c r="E2810" s="371" t="s">
        <v>244</v>
      </c>
    </row>
    <row r="2811" spans="1:5">
      <c r="A2811" s="371">
        <v>15</v>
      </c>
      <c r="B2811" s="371" t="s">
        <v>84</v>
      </c>
      <c r="C2811" s="371">
        <v>2023</v>
      </c>
      <c r="D2811" s="371" t="s">
        <v>15</v>
      </c>
      <c r="E2811" s="371" t="s">
        <v>244</v>
      </c>
    </row>
    <row r="2812" spans="1:5">
      <c r="A2812" s="371">
        <v>17</v>
      </c>
      <c r="B2812" s="371" t="s">
        <v>85</v>
      </c>
      <c r="C2812" s="371">
        <v>2023</v>
      </c>
      <c r="D2812" s="371" t="s">
        <v>15</v>
      </c>
      <c r="E2812" s="371" t="s">
        <v>243</v>
      </c>
    </row>
    <row r="2813" spans="1:5">
      <c r="A2813" s="371">
        <v>18</v>
      </c>
      <c r="B2813" s="371" t="s">
        <v>86</v>
      </c>
      <c r="C2813" s="371">
        <v>2023</v>
      </c>
      <c r="D2813" s="371" t="s">
        <v>15</v>
      </c>
      <c r="E2813" s="371" t="s">
        <v>243</v>
      </c>
    </row>
    <row r="2814" spans="1:5">
      <c r="A2814" s="371">
        <v>19</v>
      </c>
      <c r="B2814" s="371" t="s">
        <v>87</v>
      </c>
      <c r="C2814" s="371">
        <v>2023</v>
      </c>
      <c r="D2814" s="371" t="s">
        <v>15</v>
      </c>
      <c r="E2814" s="371" t="s">
        <v>244</v>
      </c>
    </row>
    <row r="2815" spans="1:5">
      <c r="A2815" s="371">
        <v>20</v>
      </c>
      <c r="B2815" s="371" t="s">
        <v>88</v>
      </c>
      <c r="C2815" s="371">
        <v>2023</v>
      </c>
      <c r="D2815" s="371" t="s">
        <v>15</v>
      </c>
      <c r="E2815" s="371" t="s">
        <v>243</v>
      </c>
    </row>
    <row r="2816" spans="1:5">
      <c r="A2816" s="371">
        <v>23</v>
      </c>
      <c r="B2816" s="371" t="s">
        <v>89</v>
      </c>
      <c r="C2816" s="371">
        <v>2023</v>
      </c>
      <c r="D2816" s="371" t="s">
        <v>15</v>
      </c>
      <c r="E2816" s="371" t="s">
        <v>243</v>
      </c>
    </row>
    <row r="2817" spans="1:5">
      <c r="A2817" s="371">
        <v>25</v>
      </c>
      <c r="B2817" s="371" t="s">
        <v>90</v>
      </c>
      <c r="C2817" s="371">
        <v>2023</v>
      </c>
      <c r="D2817" s="371" t="s">
        <v>15</v>
      </c>
      <c r="E2817" s="371" t="s">
        <v>243</v>
      </c>
    </row>
    <row r="2818" spans="1:5">
      <c r="A2818" s="371">
        <v>27</v>
      </c>
      <c r="B2818" s="371" t="s">
        <v>91</v>
      </c>
      <c r="C2818" s="371">
        <v>2023</v>
      </c>
      <c r="D2818" s="371" t="s">
        <v>15</v>
      </c>
      <c r="E2818" s="371" t="s">
        <v>243</v>
      </c>
    </row>
    <row r="2819" spans="1:5">
      <c r="A2819" s="371">
        <v>41</v>
      </c>
      <c r="B2819" s="371" t="s">
        <v>92</v>
      </c>
      <c r="C2819" s="371">
        <v>2023</v>
      </c>
      <c r="D2819" s="371" t="s">
        <v>15</v>
      </c>
      <c r="E2819" s="371" t="s">
        <v>243</v>
      </c>
    </row>
    <row r="2820" spans="1:5">
      <c r="A2820" s="371">
        <v>44</v>
      </c>
      <c r="B2820" s="371" t="s">
        <v>93</v>
      </c>
      <c r="C2820" s="371">
        <v>2023</v>
      </c>
      <c r="D2820" s="371" t="s">
        <v>15</v>
      </c>
      <c r="E2820" s="371" t="s">
        <v>244</v>
      </c>
    </row>
    <row r="2821" spans="1:5">
      <c r="A2821" s="371">
        <v>47</v>
      </c>
      <c r="B2821" s="371" t="s">
        <v>94</v>
      </c>
      <c r="C2821" s="371">
        <v>2023</v>
      </c>
      <c r="D2821" s="371" t="s">
        <v>15</v>
      </c>
      <c r="E2821" s="371" t="s">
        <v>244</v>
      </c>
    </row>
    <row r="2822" spans="1:5">
      <c r="A2822" s="371">
        <v>50</v>
      </c>
      <c r="B2822" s="371" t="s">
        <v>95</v>
      </c>
      <c r="C2822" s="371">
        <v>2023</v>
      </c>
      <c r="D2822" s="371" t="s">
        <v>15</v>
      </c>
      <c r="E2822" s="371" t="s">
        <v>244</v>
      </c>
    </row>
    <row r="2823" spans="1:5">
      <c r="A2823" s="371">
        <v>52</v>
      </c>
      <c r="B2823" s="371" t="s">
        <v>96</v>
      </c>
      <c r="C2823" s="371">
        <v>2023</v>
      </c>
      <c r="D2823" s="371" t="s">
        <v>15</v>
      </c>
      <c r="E2823" s="371" t="s">
        <v>243</v>
      </c>
    </row>
    <row r="2824" spans="1:5">
      <c r="A2824" s="371">
        <v>54</v>
      </c>
      <c r="B2824" s="371" t="s">
        <v>97</v>
      </c>
      <c r="C2824" s="371">
        <v>2023</v>
      </c>
      <c r="D2824" s="371" t="s">
        <v>15</v>
      </c>
      <c r="E2824" s="371" t="s">
        <v>243</v>
      </c>
    </row>
    <row r="2825" spans="1:5">
      <c r="A2825" s="371">
        <v>63</v>
      </c>
      <c r="B2825" s="371" t="s">
        <v>98</v>
      </c>
      <c r="C2825" s="371">
        <v>2023</v>
      </c>
      <c r="D2825" s="371" t="s">
        <v>15</v>
      </c>
      <c r="E2825" s="371" t="s">
        <v>243</v>
      </c>
    </row>
    <row r="2826" spans="1:5">
      <c r="A2826" s="371">
        <v>66</v>
      </c>
      <c r="B2826" s="371" t="s">
        <v>99</v>
      </c>
      <c r="C2826" s="371">
        <v>2023</v>
      </c>
      <c r="D2826" s="371" t="s">
        <v>15</v>
      </c>
      <c r="E2826" s="371" t="s">
        <v>243</v>
      </c>
    </row>
    <row r="2827" spans="1:5">
      <c r="A2827" s="371">
        <v>68</v>
      </c>
      <c r="B2827" s="371" t="s">
        <v>100</v>
      </c>
      <c r="C2827" s="371">
        <v>2023</v>
      </c>
      <c r="D2827" s="371" t="s">
        <v>15</v>
      </c>
      <c r="E2827" s="371" t="s">
        <v>243</v>
      </c>
    </row>
    <row r="2828" spans="1:5">
      <c r="A2828" s="371">
        <v>70</v>
      </c>
      <c r="B2828" s="371" t="s">
        <v>101</v>
      </c>
      <c r="C2828" s="371">
        <v>2023</v>
      </c>
      <c r="D2828" s="371" t="s">
        <v>15</v>
      </c>
      <c r="E2828" s="371" t="s">
        <v>243</v>
      </c>
    </row>
    <row r="2829" spans="1:5">
      <c r="A2829" s="371">
        <v>73</v>
      </c>
      <c r="B2829" s="371" t="s">
        <v>102</v>
      </c>
      <c r="C2829" s="371">
        <v>2023</v>
      </c>
      <c r="D2829" s="371" t="s">
        <v>15</v>
      </c>
      <c r="E2829" s="371" t="s">
        <v>243</v>
      </c>
    </row>
    <row r="2830" spans="1:5">
      <c r="A2830" s="371">
        <v>76</v>
      </c>
      <c r="B2830" s="371" t="s">
        <v>103</v>
      </c>
      <c r="C2830" s="371">
        <v>2023</v>
      </c>
      <c r="D2830" s="371" t="s">
        <v>15</v>
      </c>
      <c r="E2830" s="371" t="s">
        <v>243</v>
      </c>
    </row>
    <row r="2831" spans="1:5">
      <c r="A2831" s="371">
        <v>81</v>
      </c>
      <c r="B2831" s="371" t="s">
        <v>104</v>
      </c>
      <c r="C2831" s="371">
        <v>2023</v>
      </c>
      <c r="D2831" s="371" t="s">
        <v>15</v>
      </c>
      <c r="E2831" s="371" t="s">
        <v>244</v>
      </c>
    </row>
    <row r="2832" spans="1:5">
      <c r="A2832" s="371">
        <v>85</v>
      </c>
      <c r="B2832" s="371" t="s">
        <v>105</v>
      </c>
      <c r="C2832" s="371">
        <v>2023</v>
      </c>
      <c r="D2832" s="371" t="s">
        <v>15</v>
      </c>
      <c r="E2832" s="371" t="s">
        <v>243</v>
      </c>
    </row>
    <row r="2833" spans="1:5">
      <c r="A2833" s="371">
        <v>86</v>
      </c>
      <c r="B2833" s="371" t="s">
        <v>106</v>
      </c>
      <c r="C2833" s="371">
        <v>2023</v>
      </c>
      <c r="D2833" s="371" t="s">
        <v>15</v>
      </c>
      <c r="E2833" s="371" t="s">
        <v>244</v>
      </c>
    </row>
    <row r="2834" spans="1:5">
      <c r="A2834" s="371">
        <v>88</v>
      </c>
      <c r="B2834" s="371" t="s">
        <v>107</v>
      </c>
      <c r="C2834" s="371">
        <v>2023</v>
      </c>
      <c r="D2834" s="371" t="s">
        <v>15</v>
      </c>
      <c r="E2834" s="371" t="s">
        <v>244</v>
      </c>
    </row>
    <row r="2835" spans="1:5">
      <c r="A2835" s="371">
        <v>91</v>
      </c>
      <c r="B2835" s="371" t="s">
        <v>108</v>
      </c>
      <c r="C2835" s="371">
        <v>2023</v>
      </c>
      <c r="D2835" s="371" t="s">
        <v>15</v>
      </c>
      <c r="E2835" s="371" t="s">
        <v>243</v>
      </c>
    </row>
    <row r="2836" spans="1:5">
      <c r="A2836" s="371">
        <v>94</v>
      </c>
      <c r="B2836" s="371" t="s">
        <v>109</v>
      </c>
      <c r="C2836" s="371">
        <v>2023</v>
      </c>
      <c r="D2836" s="371" t="s">
        <v>15</v>
      </c>
      <c r="E2836" s="371" t="s">
        <v>243</v>
      </c>
    </row>
    <row r="2837" spans="1:5">
      <c r="A2837" s="371">
        <v>95</v>
      </c>
      <c r="B2837" s="371" t="s">
        <v>110</v>
      </c>
      <c r="C2837" s="371">
        <v>2023</v>
      </c>
      <c r="D2837" s="371" t="s">
        <v>15</v>
      </c>
      <c r="E2837" s="371" t="s">
        <v>243</v>
      </c>
    </row>
    <row r="2838" spans="1:5">
      <c r="A2838" s="371">
        <v>97</v>
      </c>
      <c r="B2838" s="371" t="s">
        <v>111</v>
      </c>
      <c r="C2838" s="371">
        <v>2023</v>
      </c>
      <c r="D2838" s="371" t="s">
        <v>15</v>
      </c>
      <c r="E2838" s="371" t="s">
        <v>243</v>
      </c>
    </row>
    <row r="2839" spans="1:5">
      <c r="A2839" s="371">
        <v>99</v>
      </c>
      <c r="B2839" s="371" t="s">
        <v>112</v>
      </c>
      <c r="C2839" s="371">
        <v>2023</v>
      </c>
      <c r="D2839" s="371" t="s">
        <v>15</v>
      </c>
      <c r="E2839" s="371" t="s">
        <v>244</v>
      </c>
    </row>
    <row r="2840" spans="1:5">
      <c r="A2840" s="371">
        <v>5</v>
      </c>
      <c r="B2840" s="371" t="s">
        <v>79</v>
      </c>
      <c r="C2840" s="371">
        <v>2024</v>
      </c>
      <c r="D2840" s="371" t="s">
        <v>16</v>
      </c>
      <c r="E2840" s="371" t="s">
        <v>244</v>
      </c>
    </row>
    <row r="2841" spans="1:5">
      <c r="A2841" s="371">
        <v>8</v>
      </c>
      <c r="B2841" s="371" t="s">
        <v>81</v>
      </c>
      <c r="C2841" s="371">
        <v>2024</v>
      </c>
      <c r="D2841" s="371" t="s">
        <v>16</v>
      </c>
      <c r="E2841" s="371" t="s">
        <v>243</v>
      </c>
    </row>
    <row r="2842" spans="1:5">
      <c r="A2842" s="371">
        <v>11</v>
      </c>
      <c r="B2842" s="371" t="s">
        <v>82</v>
      </c>
      <c r="C2842" s="371">
        <v>2024</v>
      </c>
      <c r="D2842" s="371" t="s">
        <v>16</v>
      </c>
      <c r="E2842" s="371" t="s">
        <v>244</v>
      </c>
    </row>
    <row r="2843" spans="1:5">
      <c r="A2843" s="371">
        <v>13</v>
      </c>
      <c r="B2843" s="371" t="s">
        <v>83</v>
      </c>
      <c r="C2843" s="371">
        <v>2024</v>
      </c>
      <c r="D2843" s="371" t="s">
        <v>16</v>
      </c>
      <c r="E2843" s="371" t="s">
        <v>243</v>
      </c>
    </row>
    <row r="2844" spans="1:5">
      <c r="A2844" s="371">
        <v>15</v>
      </c>
      <c r="B2844" s="371" t="s">
        <v>84</v>
      </c>
      <c r="C2844" s="371">
        <v>2024</v>
      </c>
      <c r="D2844" s="371" t="s">
        <v>16</v>
      </c>
      <c r="E2844" s="371" t="s">
        <v>243</v>
      </c>
    </row>
    <row r="2845" spans="1:5">
      <c r="A2845" s="371">
        <v>17</v>
      </c>
      <c r="B2845" s="371" t="s">
        <v>85</v>
      </c>
      <c r="C2845" s="371">
        <v>2024</v>
      </c>
      <c r="D2845" s="371" t="s">
        <v>16</v>
      </c>
      <c r="E2845" s="371" t="s">
        <v>243</v>
      </c>
    </row>
    <row r="2846" spans="1:5">
      <c r="A2846" s="371">
        <v>18</v>
      </c>
      <c r="B2846" s="371" t="s">
        <v>86</v>
      </c>
      <c r="C2846" s="371">
        <v>2024</v>
      </c>
      <c r="D2846" s="371" t="s">
        <v>16</v>
      </c>
      <c r="E2846" s="371" t="s">
        <v>243</v>
      </c>
    </row>
    <row r="2847" spans="1:5">
      <c r="A2847" s="371">
        <v>19</v>
      </c>
      <c r="B2847" s="371" t="s">
        <v>87</v>
      </c>
      <c r="C2847" s="371">
        <v>2024</v>
      </c>
      <c r="D2847" s="371" t="s">
        <v>16</v>
      </c>
      <c r="E2847" s="371" t="s">
        <v>243</v>
      </c>
    </row>
    <row r="2848" spans="1:5">
      <c r="A2848" s="371">
        <v>20</v>
      </c>
      <c r="B2848" s="371" t="s">
        <v>88</v>
      </c>
      <c r="C2848" s="371">
        <v>2024</v>
      </c>
      <c r="D2848" s="371" t="s">
        <v>16</v>
      </c>
      <c r="E2848" s="371" t="s">
        <v>243</v>
      </c>
    </row>
    <row r="2849" spans="1:5">
      <c r="A2849" s="371">
        <v>23</v>
      </c>
      <c r="B2849" s="371" t="s">
        <v>89</v>
      </c>
      <c r="C2849" s="371">
        <v>2024</v>
      </c>
      <c r="D2849" s="371" t="s">
        <v>16</v>
      </c>
      <c r="E2849" s="371" t="s">
        <v>243</v>
      </c>
    </row>
    <row r="2850" spans="1:5">
      <c r="A2850" s="371">
        <v>25</v>
      </c>
      <c r="B2850" s="371" t="s">
        <v>90</v>
      </c>
      <c r="C2850" s="371">
        <v>2024</v>
      </c>
      <c r="D2850" s="371" t="s">
        <v>16</v>
      </c>
      <c r="E2850" s="371" t="s">
        <v>243</v>
      </c>
    </row>
    <row r="2851" spans="1:5">
      <c r="A2851" s="371">
        <v>27</v>
      </c>
      <c r="B2851" s="371" t="s">
        <v>91</v>
      </c>
      <c r="C2851" s="371">
        <v>2024</v>
      </c>
      <c r="D2851" s="371" t="s">
        <v>16</v>
      </c>
      <c r="E2851" s="371" t="s">
        <v>243</v>
      </c>
    </row>
    <row r="2852" spans="1:5">
      <c r="A2852" s="371">
        <v>41</v>
      </c>
      <c r="B2852" s="371" t="s">
        <v>92</v>
      </c>
      <c r="C2852" s="371">
        <v>2024</v>
      </c>
      <c r="D2852" s="371" t="s">
        <v>16</v>
      </c>
      <c r="E2852" s="371" t="s">
        <v>243</v>
      </c>
    </row>
    <row r="2853" spans="1:5">
      <c r="A2853" s="371">
        <v>44</v>
      </c>
      <c r="B2853" s="371" t="s">
        <v>93</v>
      </c>
      <c r="C2853" s="371">
        <v>2024</v>
      </c>
      <c r="D2853" s="371" t="s">
        <v>16</v>
      </c>
      <c r="E2853" s="371" t="s">
        <v>243</v>
      </c>
    </row>
    <row r="2854" spans="1:5">
      <c r="A2854" s="371">
        <v>47</v>
      </c>
      <c r="B2854" s="371" t="s">
        <v>94</v>
      </c>
      <c r="C2854" s="371">
        <v>2024</v>
      </c>
      <c r="D2854" s="371" t="s">
        <v>16</v>
      </c>
      <c r="E2854" s="371" t="s">
        <v>243</v>
      </c>
    </row>
    <row r="2855" spans="1:5">
      <c r="A2855" s="371">
        <v>50</v>
      </c>
      <c r="B2855" s="371" t="s">
        <v>95</v>
      </c>
      <c r="C2855" s="371">
        <v>2024</v>
      </c>
      <c r="D2855" s="371" t="s">
        <v>16</v>
      </c>
      <c r="E2855" s="371" t="s">
        <v>243</v>
      </c>
    </row>
    <row r="2856" spans="1:5">
      <c r="A2856" s="371">
        <v>52</v>
      </c>
      <c r="B2856" s="371" t="s">
        <v>96</v>
      </c>
      <c r="C2856" s="371">
        <v>2024</v>
      </c>
      <c r="D2856" s="371" t="s">
        <v>16</v>
      </c>
      <c r="E2856" s="371" t="s">
        <v>243</v>
      </c>
    </row>
    <row r="2857" spans="1:5">
      <c r="A2857" s="371">
        <v>54</v>
      </c>
      <c r="B2857" s="371" t="s">
        <v>97</v>
      </c>
      <c r="C2857" s="371">
        <v>2024</v>
      </c>
      <c r="D2857" s="371" t="s">
        <v>16</v>
      </c>
      <c r="E2857" s="371" t="s">
        <v>243</v>
      </c>
    </row>
    <row r="2858" spans="1:5">
      <c r="A2858" s="371">
        <v>63</v>
      </c>
      <c r="B2858" s="371" t="s">
        <v>98</v>
      </c>
      <c r="C2858" s="371">
        <v>2024</v>
      </c>
      <c r="D2858" s="371" t="s">
        <v>16</v>
      </c>
      <c r="E2858" s="371" t="s">
        <v>243</v>
      </c>
    </row>
    <row r="2859" spans="1:5">
      <c r="A2859" s="371">
        <v>66</v>
      </c>
      <c r="B2859" s="371" t="s">
        <v>99</v>
      </c>
      <c r="C2859" s="371">
        <v>2024</v>
      </c>
      <c r="D2859" s="371" t="s">
        <v>16</v>
      </c>
      <c r="E2859" s="371" t="s">
        <v>244</v>
      </c>
    </row>
    <row r="2860" spans="1:5">
      <c r="A2860" s="371">
        <v>68</v>
      </c>
      <c r="B2860" s="371" t="s">
        <v>100</v>
      </c>
      <c r="C2860" s="371">
        <v>2024</v>
      </c>
      <c r="D2860" s="371" t="s">
        <v>16</v>
      </c>
      <c r="E2860" s="371" t="s">
        <v>244</v>
      </c>
    </row>
    <row r="2861" spans="1:5">
      <c r="A2861" s="371">
        <v>70</v>
      </c>
      <c r="B2861" s="371" t="s">
        <v>101</v>
      </c>
      <c r="C2861" s="371">
        <v>2024</v>
      </c>
      <c r="D2861" s="371" t="s">
        <v>16</v>
      </c>
      <c r="E2861" s="371" t="s">
        <v>243</v>
      </c>
    </row>
    <row r="2862" spans="1:5">
      <c r="A2862" s="371">
        <v>73</v>
      </c>
      <c r="B2862" s="371" t="s">
        <v>102</v>
      </c>
      <c r="C2862" s="371">
        <v>2024</v>
      </c>
      <c r="D2862" s="371" t="s">
        <v>16</v>
      </c>
      <c r="E2862" s="371" t="s">
        <v>243</v>
      </c>
    </row>
    <row r="2863" spans="1:5">
      <c r="A2863" s="371">
        <v>76</v>
      </c>
      <c r="B2863" s="371" t="s">
        <v>103</v>
      </c>
      <c r="C2863" s="371">
        <v>2024</v>
      </c>
      <c r="D2863" s="371" t="s">
        <v>16</v>
      </c>
      <c r="E2863" s="371" t="s">
        <v>244</v>
      </c>
    </row>
    <row r="2864" spans="1:5">
      <c r="A2864" s="371">
        <v>81</v>
      </c>
      <c r="B2864" s="371" t="s">
        <v>104</v>
      </c>
      <c r="C2864" s="371">
        <v>2024</v>
      </c>
      <c r="D2864" s="371" t="s">
        <v>16</v>
      </c>
      <c r="E2864" s="371" t="s">
        <v>243</v>
      </c>
    </row>
    <row r="2865" spans="1:5">
      <c r="A2865" s="371">
        <v>85</v>
      </c>
      <c r="B2865" s="371" t="s">
        <v>105</v>
      </c>
      <c r="C2865" s="371">
        <v>2024</v>
      </c>
      <c r="D2865" s="371" t="s">
        <v>16</v>
      </c>
      <c r="E2865" s="371" t="s">
        <v>243</v>
      </c>
    </row>
    <row r="2866" spans="1:5">
      <c r="A2866" s="371">
        <v>86</v>
      </c>
      <c r="B2866" s="371" t="s">
        <v>106</v>
      </c>
      <c r="C2866" s="371">
        <v>2024</v>
      </c>
      <c r="D2866" s="371" t="s">
        <v>16</v>
      </c>
      <c r="E2866" s="371" t="s">
        <v>243</v>
      </c>
    </row>
    <row r="2867" spans="1:5">
      <c r="A2867" s="371">
        <v>88</v>
      </c>
      <c r="B2867" s="371" t="s">
        <v>107</v>
      </c>
      <c r="C2867" s="371">
        <v>2024</v>
      </c>
      <c r="D2867" s="371" t="s">
        <v>16</v>
      </c>
      <c r="E2867" s="371" t="s">
        <v>244</v>
      </c>
    </row>
    <row r="2868" spans="1:5">
      <c r="A2868" s="371">
        <v>91</v>
      </c>
      <c r="B2868" s="371" t="s">
        <v>108</v>
      </c>
      <c r="C2868" s="371">
        <v>2024</v>
      </c>
      <c r="D2868" s="371" t="s">
        <v>16</v>
      </c>
      <c r="E2868" s="371" t="s">
        <v>244</v>
      </c>
    </row>
    <row r="2869" spans="1:5">
      <c r="A2869" s="371">
        <v>94</v>
      </c>
      <c r="B2869" s="371" t="s">
        <v>109</v>
      </c>
      <c r="C2869" s="371">
        <v>2024</v>
      </c>
      <c r="D2869" s="371" t="s">
        <v>16</v>
      </c>
      <c r="E2869" s="371" t="s">
        <v>244</v>
      </c>
    </row>
    <row r="2870" spans="1:5">
      <c r="A2870" s="371">
        <v>95</v>
      </c>
      <c r="B2870" s="371" t="s">
        <v>110</v>
      </c>
      <c r="C2870" s="371">
        <v>2024</v>
      </c>
      <c r="D2870" s="371" t="s">
        <v>16</v>
      </c>
      <c r="E2870" s="371" t="s">
        <v>243</v>
      </c>
    </row>
    <row r="2871" spans="1:5">
      <c r="A2871" s="371">
        <v>97</v>
      </c>
      <c r="B2871" s="371" t="s">
        <v>111</v>
      </c>
      <c r="C2871" s="371">
        <v>2024</v>
      </c>
      <c r="D2871" s="371" t="s">
        <v>16</v>
      </c>
      <c r="E2871" s="371" t="s">
        <v>244</v>
      </c>
    </row>
    <row r="2872" spans="1:5">
      <c r="A2872" s="371">
        <v>99</v>
      </c>
      <c r="B2872" s="371" t="s">
        <v>112</v>
      </c>
      <c r="C2872" s="371">
        <v>2024</v>
      </c>
      <c r="D2872" s="371" t="s">
        <v>16</v>
      </c>
      <c r="E2872" s="371" t="s">
        <v>243</v>
      </c>
    </row>
    <row r="2873" spans="1:5">
      <c r="A2873" s="371">
        <v>5</v>
      </c>
      <c r="B2873" s="371" t="s">
        <v>79</v>
      </c>
      <c r="C2873" s="371">
        <v>2023</v>
      </c>
      <c r="D2873" s="371" t="s">
        <v>16</v>
      </c>
      <c r="E2873" s="371" t="s">
        <v>243</v>
      </c>
    </row>
    <row r="2874" spans="1:5">
      <c r="A2874" s="371">
        <v>8</v>
      </c>
      <c r="B2874" s="371" t="s">
        <v>81</v>
      </c>
      <c r="C2874" s="371">
        <v>2023</v>
      </c>
      <c r="D2874" s="371" t="s">
        <v>16</v>
      </c>
      <c r="E2874" s="371" t="s">
        <v>244</v>
      </c>
    </row>
    <row r="2875" spans="1:5">
      <c r="A2875" s="371">
        <v>11</v>
      </c>
      <c r="B2875" s="371" t="s">
        <v>82</v>
      </c>
      <c r="C2875" s="371">
        <v>2023</v>
      </c>
      <c r="D2875" s="371" t="s">
        <v>16</v>
      </c>
      <c r="E2875" s="371" t="s">
        <v>244</v>
      </c>
    </row>
    <row r="2876" spans="1:5">
      <c r="A2876" s="371">
        <v>13</v>
      </c>
      <c r="B2876" s="371" t="s">
        <v>83</v>
      </c>
      <c r="C2876" s="371">
        <v>2023</v>
      </c>
      <c r="D2876" s="371" t="s">
        <v>16</v>
      </c>
      <c r="E2876" s="371" t="s">
        <v>243</v>
      </c>
    </row>
    <row r="2877" spans="1:5">
      <c r="A2877" s="371">
        <v>15</v>
      </c>
      <c r="B2877" s="371" t="s">
        <v>84</v>
      </c>
      <c r="C2877" s="371">
        <v>2023</v>
      </c>
      <c r="D2877" s="371" t="s">
        <v>16</v>
      </c>
      <c r="E2877" s="371" t="s">
        <v>243</v>
      </c>
    </row>
    <row r="2878" spans="1:5">
      <c r="A2878" s="371">
        <v>17</v>
      </c>
      <c r="B2878" s="371" t="s">
        <v>85</v>
      </c>
      <c r="C2878" s="371">
        <v>2023</v>
      </c>
      <c r="D2878" s="371" t="s">
        <v>16</v>
      </c>
      <c r="E2878" s="371" t="s">
        <v>243</v>
      </c>
    </row>
    <row r="2879" spans="1:5">
      <c r="A2879" s="371">
        <v>18</v>
      </c>
      <c r="B2879" s="371" t="s">
        <v>86</v>
      </c>
      <c r="C2879" s="371">
        <v>2023</v>
      </c>
      <c r="D2879" s="371" t="s">
        <v>16</v>
      </c>
      <c r="E2879" s="371" t="s">
        <v>243</v>
      </c>
    </row>
    <row r="2880" spans="1:5">
      <c r="A2880" s="371">
        <v>19</v>
      </c>
      <c r="B2880" s="371" t="s">
        <v>87</v>
      </c>
      <c r="C2880" s="371">
        <v>2023</v>
      </c>
      <c r="D2880" s="371" t="s">
        <v>16</v>
      </c>
      <c r="E2880" s="371" t="s">
        <v>243</v>
      </c>
    </row>
    <row r="2881" spans="1:5">
      <c r="A2881" s="371">
        <v>20</v>
      </c>
      <c r="B2881" s="371" t="s">
        <v>88</v>
      </c>
      <c r="C2881" s="371">
        <v>2023</v>
      </c>
      <c r="D2881" s="371" t="s">
        <v>16</v>
      </c>
      <c r="E2881" s="371" t="s">
        <v>243</v>
      </c>
    </row>
    <row r="2882" spans="1:5">
      <c r="A2882" s="371">
        <v>23</v>
      </c>
      <c r="B2882" s="371" t="s">
        <v>89</v>
      </c>
      <c r="C2882" s="371">
        <v>2023</v>
      </c>
      <c r="D2882" s="371" t="s">
        <v>16</v>
      </c>
      <c r="E2882" s="371" t="s">
        <v>243</v>
      </c>
    </row>
    <row r="2883" spans="1:5">
      <c r="A2883" s="371">
        <v>25</v>
      </c>
      <c r="B2883" s="371" t="s">
        <v>90</v>
      </c>
      <c r="C2883" s="371">
        <v>2023</v>
      </c>
      <c r="D2883" s="371" t="s">
        <v>16</v>
      </c>
      <c r="E2883" s="371" t="s">
        <v>243</v>
      </c>
    </row>
    <row r="2884" spans="1:5">
      <c r="A2884" s="371">
        <v>27</v>
      </c>
      <c r="B2884" s="371" t="s">
        <v>91</v>
      </c>
      <c r="C2884" s="371">
        <v>2023</v>
      </c>
      <c r="D2884" s="371" t="s">
        <v>16</v>
      </c>
      <c r="E2884" s="371" t="s">
        <v>243</v>
      </c>
    </row>
    <row r="2885" spans="1:5">
      <c r="A2885" s="371">
        <v>41</v>
      </c>
      <c r="B2885" s="371" t="s">
        <v>92</v>
      </c>
      <c r="C2885" s="371">
        <v>2023</v>
      </c>
      <c r="D2885" s="371" t="s">
        <v>16</v>
      </c>
      <c r="E2885" s="371" t="s">
        <v>243</v>
      </c>
    </row>
    <row r="2886" spans="1:5">
      <c r="A2886" s="371">
        <v>44</v>
      </c>
      <c r="B2886" s="371" t="s">
        <v>93</v>
      </c>
      <c r="C2886" s="371">
        <v>2023</v>
      </c>
      <c r="D2886" s="371" t="s">
        <v>16</v>
      </c>
      <c r="E2886" s="371" t="s">
        <v>243</v>
      </c>
    </row>
    <row r="2887" spans="1:5">
      <c r="A2887" s="371">
        <v>47</v>
      </c>
      <c r="B2887" s="371" t="s">
        <v>94</v>
      </c>
      <c r="C2887" s="371">
        <v>2023</v>
      </c>
      <c r="D2887" s="371" t="s">
        <v>16</v>
      </c>
      <c r="E2887" s="371" t="s">
        <v>243</v>
      </c>
    </row>
    <row r="2888" spans="1:5">
      <c r="A2888" s="371">
        <v>50</v>
      </c>
      <c r="B2888" s="371" t="s">
        <v>95</v>
      </c>
      <c r="C2888" s="371">
        <v>2023</v>
      </c>
      <c r="D2888" s="371" t="s">
        <v>16</v>
      </c>
      <c r="E2888" s="371" t="s">
        <v>243</v>
      </c>
    </row>
    <row r="2889" spans="1:5">
      <c r="A2889" s="371">
        <v>52</v>
      </c>
      <c r="B2889" s="371" t="s">
        <v>96</v>
      </c>
      <c r="C2889" s="371">
        <v>2023</v>
      </c>
      <c r="D2889" s="371" t="s">
        <v>16</v>
      </c>
      <c r="E2889" s="371" t="s">
        <v>243</v>
      </c>
    </row>
    <row r="2890" spans="1:5">
      <c r="A2890" s="371">
        <v>54</v>
      </c>
      <c r="B2890" s="371" t="s">
        <v>97</v>
      </c>
      <c r="C2890" s="371">
        <v>2023</v>
      </c>
      <c r="D2890" s="371" t="s">
        <v>16</v>
      </c>
      <c r="E2890" s="371" t="s">
        <v>243</v>
      </c>
    </row>
    <row r="2891" spans="1:5">
      <c r="A2891" s="371">
        <v>63</v>
      </c>
      <c r="B2891" s="371" t="s">
        <v>98</v>
      </c>
      <c r="C2891" s="371">
        <v>2023</v>
      </c>
      <c r="D2891" s="371" t="s">
        <v>16</v>
      </c>
      <c r="E2891" s="371" t="s">
        <v>243</v>
      </c>
    </row>
    <row r="2892" spans="1:5">
      <c r="A2892" s="371">
        <v>66</v>
      </c>
      <c r="B2892" s="371" t="s">
        <v>99</v>
      </c>
      <c r="C2892" s="371">
        <v>2023</v>
      </c>
      <c r="D2892" s="371" t="s">
        <v>16</v>
      </c>
      <c r="E2892" s="371" t="s">
        <v>244</v>
      </c>
    </row>
    <row r="2893" spans="1:5">
      <c r="A2893" s="371">
        <v>68</v>
      </c>
      <c r="B2893" s="371" t="s">
        <v>100</v>
      </c>
      <c r="C2893" s="371">
        <v>2023</v>
      </c>
      <c r="D2893" s="371" t="s">
        <v>16</v>
      </c>
      <c r="E2893" s="371" t="s">
        <v>243</v>
      </c>
    </row>
    <row r="2894" spans="1:5">
      <c r="A2894" s="371">
        <v>70</v>
      </c>
      <c r="B2894" s="371" t="s">
        <v>101</v>
      </c>
      <c r="C2894" s="371">
        <v>2023</v>
      </c>
      <c r="D2894" s="371" t="s">
        <v>16</v>
      </c>
      <c r="E2894" s="371" t="s">
        <v>243</v>
      </c>
    </row>
    <row r="2895" spans="1:5">
      <c r="A2895" s="371">
        <v>73</v>
      </c>
      <c r="B2895" s="371" t="s">
        <v>102</v>
      </c>
      <c r="C2895" s="371">
        <v>2023</v>
      </c>
      <c r="D2895" s="371" t="s">
        <v>16</v>
      </c>
      <c r="E2895" s="371" t="s">
        <v>243</v>
      </c>
    </row>
    <row r="2896" spans="1:5">
      <c r="A2896" s="371">
        <v>76</v>
      </c>
      <c r="B2896" s="371" t="s">
        <v>103</v>
      </c>
      <c r="C2896" s="371">
        <v>2023</v>
      </c>
      <c r="D2896" s="371" t="s">
        <v>16</v>
      </c>
      <c r="E2896" s="371" t="s">
        <v>244</v>
      </c>
    </row>
    <row r="2897" spans="1:5">
      <c r="A2897" s="371">
        <v>81</v>
      </c>
      <c r="B2897" s="371" t="s">
        <v>104</v>
      </c>
      <c r="C2897" s="371">
        <v>2023</v>
      </c>
      <c r="D2897" s="371" t="s">
        <v>16</v>
      </c>
      <c r="E2897" s="371" t="s">
        <v>243</v>
      </c>
    </row>
    <row r="2898" spans="1:5">
      <c r="A2898" s="371">
        <v>85</v>
      </c>
      <c r="B2898" s="371" t="s">
        <v>105</v>
      </c>
      <c r="C2898" s="371">
        <v>2023</v>
      </c>
      <c r="D2898" s="371" t="s">
        <v>16</v>
      </c>
      <c r="E2898" s="371" t="s">
        <v>243</v>
      </c>
    </row>
    <row r="2899" spans="1:5">
      <c r="A2899" s="371">
        <v>86</v>
      </c>
      <c r="B2899" s="371" t="s">
        <v>106</v>
      </c>
      <c r="C2899" s="371">
        <v>2023</v>
      </c>
      <c r="D2899" s="371" t="s">
        <v>16</v>
      </c>
      <c r="E2899" s="371" t="s">
        <v>243</v>
      </c>
    </row>
    <row r="2900" spans="1:5">
      <c r="A2900" s="371">
        <v>88</v>
      </c>
      <c r="B2900" s="371" t="s">
        <v>107</v>
      </c>
      <c r="C2900" s="371">
        <v>2023</v>
      </c>
      <c r="D2900" s="371" t="s">
        <v>16</v>
      </c>
      <c r="E2900" s="371" t="s">
        <v>244</v>
      </c>
    </row>
    <row r="2901" spans="1:5">
      <c r="A2901" s="371">
        <v>91</v>
      </c>
      <c r="B2901" s="371" t="s">
        <v>108</v>
      </c>
      <c r="C2901" s="371">
        <v>2023</v>
      </c>
      <c r="D2901" s="371" t="s">
        <v>16</v>
      </c>
      <c r="E2901" s="371" t="s">
        <v>244</v>
      </c>
    </row>
    <row r="2902" spans="1:5">
      <c r="A2902" s="371">
        <v>94</v>
      </c>
      <c r="B2902" s="371" t="s">
        <v>109</v>
      </c>
      <c r="C2902" s="371">
        <v>2023</v>
      </c>
      <c r="D2902" s="371" t="s">
        <v>16</v>
      </c>
      <c r="E2902" s="371" t="s">
        <v>244</v>
      </c>
    </row>
    <row r="2903" spans="1:5">
      <c r="A2903" s="371">
        <v>95</v>
      </c>
      <c r="B2903" s="371" t="s">
        <v>110</v>
      </c>
      <c r="C2903" s="371">
        <v>2023</v>
      </c>
      <c r="D2903" s="371" t="s">
        <v>16</v>
      </c>
      <c r="E2903" s="371" t="s">
        <v>243</v>
      </c>
    </row>
    <row r="2904" spans="1:5">
      <c r="A2904" s="371">
        <v>97</v>
      </c>
      <c r="B2904" s="371" t="s">
        <v>111</v>
      </c>
      <c r="C2904" s="371">
        <v>2023</v>
      </c>
      <c r="D2904" s="371" t="s">
        <v>16</v>
      </c>
      <c r="E2904" s="371" t="s">
        <v>244</v>
      </c>
    </row>
    <row r="2905" spans="1:5">
      <c r="A2905" s="371">
        <v>99</v>
      </c>
      <c r="B2905" s="371" t="s">
        <v>112</v>
      </c>
      <c r="C2905" s="371">
        <v>2023</v>
      </c>
      <c r="D2905" s="371" t="s">
        <v>16</v>
      </c>
      <c r="E2905" s="371" t="s">
        <v>243</v>
      </c>
    </row>
    <row r="2906" spans="1:5">
      <c r="A2906" s="371">
        <v>5</v>
      </c>
      <c r="B2906" s="371" t="s">
        <v>79</v>
      </c>
      <c r="C2906" s="371">
        <v>2024</v>
      </c>
      <c r="D2906" s="371" t="s">
        <v>17</v>
      </c>
      <c r="E2906" s="371" t="s">
        <v>243</v>
      </c>
    </row>
    <row r="2907" spans="1:5">
      <c r="A2907" s="371">
        <v>8</v>
      </c>
      <c r="B2907" s="371" t="s">
        <v>81</v>
      </c>
      <c r="C2907" s="371">
        <v>2024</v>
      </c>
      <c r="D2907" s="371" t="s">
        <v>17</v>
      </c>
      <c r="E2907" s="371" t="s">
        <v>243</v>
      </c>
    </row>
    <row r="2908" spans="1:5">
      <c r="A2908" s="371">
        <v>11</v>
      </c>
      <c r="B2908" s="371" t="s">
        <v>82</v>
      </c>
      <c r="C2908" s="371">
        <v>2024</v>
      </c>
      <c r="D2908" s="371" t="s">
        <v>17</v>
      </c>
      <c r="E2908" s="371" t="s">
        <v>243</v>
      </c>
    </row>
    <row r="2909" spans="1:5">
      <c r="A2909" s="371">
        <v>13</v>
      </c>
      <c r="B2909" s="371" t="s">
        <v>83</v>
      </c>
      <c r="C2909" s="371">
        <v>2024</v>
      </c>
      <c r="D2909" s="371" t="s">
        <v>17</v>
      </c>
      <c r="E2909" s="371" t="s">
        <v>244</v>
      </c>
    </row>
    <row r="2910" spans="1:5">
      <c r="A2910" s="371">
        <v>15</v>
      </c>
      <c r="B2910" s="371" t="s">
        <v>84</v>
      </c>
      <c r="C2910" s="371">
        <v>2024</v>
      </c>
      <c r="D2910" s="371" t="s">
        <v>17</v>
      </c>
      <c r="E2910" s="371" t="s">
        <v>243</v>
      </c>
    </row>
    <row r="2911" spans="1:5">
      <c r="A2911" s="371">
        <v>17</v>
      </c>
      <c r="B2911" s="371" t="s">
        <v>85</v>
      </c>
      <c r="C2911" s="371">
        <v>2024</v>
      </c>
      <c r="D2911" s="371" t="s">
        <v>17</v>
      </c>
      <c r="E2911" s="371" t="s">
        <v>244</v>
      </c>
    </row>
    <row r="2912" spans="1:5">
      <c r="A2912" s="371">
        <v>18</v>
      </c>
      <c r="B2912" s="371" t="s">
        <v>86</v>
      </c>
      <c r="C2912" s="371">
        <v>2024</v>
      </c>
      <c r="D2912" s="371" t="s">
        <v>17</v>
      </c>
      <c r="E2912" s="371" t="s">
        <v>244</v>
      </c>
    </row>
    <row r="2913" spans="1:5">
      <c r="A2913" s="371">
        <v>19</v>
      </c>
      <c r="B2913" s="371" t="s">
        <v>87</v>
      </c>
      <c r="C2913" s="371">
        <v>2024</v>
      </c>
      <c r="D2913" s="371" t="s">
        <v>17</v>
      </c>
      <c r="E2913" s="371" t="s">
        <v>243</v>
      </c>
    </row>
    <row r="2914" spans="1:5">
      <c r="A2914" s="371">
        <v>20</v>
      </c>
      <c r="B2914" s="371" t="s">
        <v>88</v>
      </c>
      <c r="C2914" s="371">
        <v>2024</v>
      </c>
      <c r="D2914" s="371" t="s">
        <v>17</v>
      </c>
      <c r="E2914" s="371" t="s">
        <v>244</v>
      </c>
    </row>
    <row r="2915" spans="1:5">
      <c r="A2915" s="371">
        <v>23</v>
      </c>
      <c r="B2915" s="371" t="s">
        <v>89</v>
      </c>
      <c r="C2915" s="371">
        <v>2024</v>
      </c>
      <c r="D2915" s="371" t="s">
        <v>17</v>
      </c>
      <c r="E2915" s="371" t="s">
        <v>244</v>
      </c>
    </row>
    <row r="2916" spans="1:5">
      <c r="A2916" s="371">
        <v>25</v>
      </c>
      <c r="B2916" s="371" t="s">
        <v>90</v>
      </c>
      <c r="C2916" s="371">
        <v>2024</v>
      </c>
      <c r="D2916" s="371" t="s">
        <v>17</v>
      </c>
      <c r="E2916" s="371" t="s">
        <v>243</v>
      </c>
    </row>
    <row r="2917" spans="1:5">
      <c r="A2917" s="371">
        <v>27</v>
      </c>
      <c r="B2917" s="371" t="s">
        <v>91</v>
      </c>
      <c r="C2917" s="371">
        <v>2024</v>
      </c>
      <c r="D2917" s="371" t="s">
        <v>17</v>
      </c>
      <c r="E2917" s="371" t="s">
        <v>243</v>
      </c>
    </row>
    <row r="2918" spans="1:5">
      <c r="A2918" s="371">
        <v>41</v>
      </c>
      <c r="B2918" s="371" t="s">
        <v>92</v>
      </c>
      <c r="C2918" s="371">
        <v>2024</v>
      </c>
      <c r="D2918" s="371" t="s">
        <v>17</v>
      </c>
      <c r="E2918" s="371" t="s">
        <v>243</v>
      </c>
    </row>
    <row r="2919" spans="1:5">
      <c r="A2919" s="371">
        <v>44</v>
      </c>
      <c r="B2919" s="371" t="s">
        <v>93</v>
      </c>
      <c r="C2919" s="371">
        <v>2024</v>
      </c>
      <c r="D2919" s="371" t="s">
        <v>17</v>
      </c>
      <c r="E2919" s="371" t="s">
        <v>243</v>
      </c>
    </row>
    <row r="2920" spans="1:5">
      <c r="A2920" s="371">
        <v>47</v>
      </c>
      <c r="B2920" s="371" t="s">
        <v>94</v>
      </c>
      <c r="C2920" s="371">
        <v>2024</v>
      </c>
      <c r="D2920" s="371" t="s">
        <v>17</v>
      </c>
      <c r="E2920" s="371" t="s">
        <v>244</v>
      </c>
    </row>
    <row r="2921" spans="1:5">
      <c r="A2921" s="371">
        <v>50</v>
      </c>
      <c r="B2921" s="371" t="s">
        <v>95</v>
      </c>
      <c r="C2921" s="371">
        <v>2024</v>
      </c>
      <c r="D2921" s="371" t="s">
        <v>17</v>
      </c>
      <c r="E2921" s="371" t="s">
        <v>243</v>
      </c>
    </row>
    <row r="2922" spans="1:5">
      <c r="A2922" s="371">
        <v>52</v>
      </c>
      <c r="B2922" s="371" t="s">
        <v>96</v>
      </c>
      <c r="C2922" s="371">
        <v>2024</v>
      </c>
      <c r="D2922" s="371" t="s">
        <v>17</v>
      </c>
      <c r="E2922" s="371" t="s">
        <v>243</v>
      </c>
    </row>
    <row r="2923" spans="1:5">
      <c r="A2923" s="371">
        <v>54</v>
      </c>
      <c r="B2923" s="371" t="s">
        <v>97</v>
      </c>
      <c r="C2923" s="371">
        <v>2024</v>
      </c>
      <c r="D2923" s="371" t="s">
        <v>17</v>
      </c>
      <c r="E2923" s="371" t="s">
        <v>243</v>
      </c>
    </row>
    <row r="2924" spans="1:5">
      <c r="A2924" s="371">
        <v>63</v>
      </c>
      <c r="B2924" s="371" t="s">
        <v>98</v>
      </c>
      <c r="C2924" s="371">
        <v>2024</v>
      </c>
      <c r="D2924" s="371" t="s">
        <v>17</v>
      </c>
      <c r="E2924" s="371" t="s">
        <v>244</v>
      </c>
    </row>
    <row r="2925" spans="1:5">
      <c r="A2925" s="371">
        <v>66</v>
      </c>
      <c r="B2925" s="371" t="s">
        <v>99</v>
      </c>
      <c r="C2925" s="371">
        <v>2024</v>
      </c>
      <c r="D2925" s="371" t="s">
        <v>17</v>
      </c>
      <c r="E2925" s="371" t="s">
        <v>243</v>
      </c>
    </row>
    <row r="2926" spans="1:5">
      <c r="A2926" s="371">
        <v>68</v>
      </c>
      <c r="B2926" s="371" t="s">
        <v>100</v>
      </c>
      <c r="C2926" s="371">
        <v>2024</v>
      </c>
      <c r="D2926" s="371" t="s">
        <v>17</v>
      </c>
      <c r="E2926" s="371" t="s">
        <v>243</v>
      </c>
    </row>
    <row r="2927" spans="1:5">
      <c r="A2927" s="371">
        <v>70</v>
      </c>
      <c r="B2927" s="371" t="s">
        <v>101</v>
      </c>
      <c r="C2927" s="371">
        <v>2024</v>
      </c>
      <c r="D2927" s="371" t="s">
        <v>17</v>
      </c>
      <c r="E2927" s="371" t="s">
        <v>244</v>
      </c>
    </row>
    <row r="2928" spans="1:5">
      <c r="A2928" s="371">
        <v>73</v>
      </c>
      <c r="B2928" s="371" t="s">
        <v>102</v>
      </c>
      <c r="C2928" s="371">
        <v>2024</v>
      </c>
      <c r="D2928" s="371" t="s">
        <v>17</v>
      </c>
      <c r="E2928" s="371" t="s">
        <v>243</v>
      </c>
    </row>
    <row r="2929" spans="1:5">
      <c r="A2929" s="371">
        <v>76</v>
      </c>
      <c r="B2929" s="371" t="s">
        <v>103</v>
      </c>
      <c r="C2929" s="371">
        <v>2024</v>
      </c>
      <c r="D2929" s="371" t="s">
        <v>17</v>
      </c>
      <c r="E2929" s="371" t="s">
        <v>243</v>
      </c>
    </row>
    <row r="2930" spans="1:5">
      <c r="A2930" s="371">
        <v>81</v>
      </c>
      <c r="B2930" s="371" t="s">
        <v>104</v>
      </c>
      <c r="C2930" s="371">
        <v>2024</v>
      </c>
      <c r="D2930" s="371" t="s">
        <v>17</v>
      </c>
      <c r="E2930" s="371" t="s">
        <v>244</v>
      </c>
    </row>
    <row r="2931" spans="1:5">
      <c r="A2931" s="371">
        <v>85</v>
      </c>
      <c r="B2931" s="371" t="s">
        <v>105</v>
      </c>
      <c r="C2931" s="371">
        <v>2024</v>
      </c>
      <c r="D2931" s="371" t="s">
        <v>17</v>
      </c>
      <c r="E2931" s="371" t="s">
        <v>243</v>
      </c>
    </row>
    <row r="2932" spans="1:5">
      <c r="A2932" s="371">
        <v>86</v>
      </c>
      <c r="B2932" s="371" t="s">
        <v>106</v>
      </c>
      <c r="C2932" s="371">
        <v>2024</v>
      </c>
      <c r="D2932" s="371" t="s">
        <v>17</v>
      </c>
      <c r="E2932" s="371" t="s">
        <v>244</v>
      </c>
    </row>
    <row r="2933" spans="1:5">
      <c r="A2933" s="371">
        <v>88</v>
      </c>
      <c r="B2933" s="371" t="s">
        <v>107</v>
      </c>
      <c r="C2933" s="371">
        <v>2024</v>
      </c>
      <c r="D2933" s="371" t="s">
        <v>17</v>
      </c>
      <c r="E2933" s="371" t="s">
        <v>243</v>
      </c>
    </row>
    <row r="2934" spans="1:5">
      <c r="A2934" s="371">
        <v>91</v>
      </c>
      <c r="B2934" s="371" t="s">
        <v>108</v>
      </c>
      <c r="C2934" s="371">
        <v>2024</v>
      </c>
      <c r="D2934" s="371" t="s">
        <v>17</v>
      </c>
      <c r="E2934" s="371" t="s">
        <v>244</v>
      </c>
    </row>
    <row r="2935" spans="1:5">
      <c r="A2935" s="371">
        <v>94</v>
      </c>
      <c r="B2935" s="371" t="s">
        <v>109</v>
      </c>
      <c r="C2935" s="371">
        <v>2024</v>
      </c>
      <c r="D2935" s="371" t="s">
        <v>17</v>
      </c>
      <c r="E2935" s="371" t="s">
        <v>243</v>
      </c>
    </row>
    <row r="2936" spans="1:5">
      <c r="A2936" s="371">
        <v>95</v>
      </c>
      <c r="B2936" s="371" t="s">
        <v>110</v>
      </c>
      <c r="C2936" s="371">
        <v>2024</v>
      </c>
      <c r="D2936" s="371" t="s">
        <v>17</v>
      </c>
      <c r="E2936" s="371" t="s">
        <v>243</v>
      </c>
    </row>
    <row r="2937" spans="1:5">
      <c r="A2937" s="371">
        <v>97</v>
      </c>
      <c r="B2937" s="371" t="s">
        <v>111</v>
      </c>
      <c r="C2937" s="371">
        <v>2024</v>
      </c>
      <c r="D2937" s="371" t="s">
        <v>17</v>
      </c>
      <c r="E2937" s="371" t="s">
        <v>244</v>
      </c>
    </row>
    <row r="2938" spans="1:5">
      <c r="A2938" s="371">
        <v>99</v>
      </c>
      <c r="B2938" s="371" t="s">
        <v>112</v>
      </c>
      <c r="C2938" s="371">
        <v>2024</v>
      </c>
      <c r="D2938" s="371" t="s">
        <v>17</v>
      </c>
      <c r="E2938" s="371" t="s">
        <v>244</v>
      </c>
    </row>
    <row r="2939" spans="1:5">
      <c r="A2939" s="371">
        <v>5</v>
      </c>
      <c r="B2939" s="371" t="s">
        <v>79</v>
      </c>
      <c r="C2939" s="371">
        <v>2023</v>
      </c>
      <c r="D2939" s="371" t="s">
        <v>17</v>
      </c>
      <c r="E2939" s="371" t="s">
        <v>243</v>
      </c>
    </row>
    <row r="2940" spans="1:5">
      <c r="A2940" s="371">
        <v>8</v>
      </c>
      <c r="B2940" s="371" t="s">
        <v>81</v>
      </c>
      <c r="C2940" s="371">
        <v>2023</v>
      </c>
      <c r="D2940" s="371" t="s">
        <v>17</v>
      </c>
      <c r="E2940" s="371" t="s">
        <v>243</v>
      </c>
    </row>
    <row r="2941" spans="1:5">
      <c r="A2941" s="371">
        <v>11</v>
      </c>
      <c r="B2941" s="371" t="s">
        <v>82</v>
      </c>
      <c r="C2941" s="371">
        <v>2023</v>
      </c>
      <c r="D2941" s="371" t="s">
        <v>17</v>
      </c>
      <c r="E2941" s="371" t="s">
        <v>243</v>
      </c>
    </row>
    <row r="2942" spans="1:5">
      <c r="A2942" s="371">
        <v>13</v>
      </c>
      <c r="B2942" s="371" t="s">
        <v>83</v>
      </c>
      <c r="C2942" s="371">
        <v>2023</v>
      </c>
      <c r="D2942" s="371" t="s">
        <v>17</v>
      </c>
      <c r="E2942" s="371" t="s">
        <v>244</v>
      </c>
    </row>
    <row r="2943" spans="1:5">
      <c r="A2943" s="371">
        <v>15</v>
      </c>
      <c r="B2943" s="371" t="s">
        <v>84</v>
      </c>
      <c r="C2943" s="371">
        <v>2023</v>
      </c>
      <c r="D2943" s="371" t="s">
        <v>17</v>
      </c>
      <c r="E2943" s="371" t="s">
        <v>243</v>
      </c>
    </row>
    <row r="2944" spans="1:5">
      <c r="A2944" s="371">
        <v>17</v>
      </c>
      <c r="B2944" s="371" t="s">
        <v>85</v>
      </c>
      <c r="C2944" s="371">
        <v>2023</v>
      </c>
      <c r="D2944" s="371" t="s">
        <v>17</v>
      </c>
      <c r="E2944" s="371" t="s">
        <v>243</v>
      </c>
    </row>
    <row r="2945" spans="1:5">
      <c r="A2945" s="371">
        <v>18</v>
      </c>
      <c r="B2945" s="371" t="s">
        <v>86</v>
      </c>
      <c r="C2945" s="371">
        <v>2023</v>
      </c>
      <c r="D2945" s="371" t="s">
        <v>17</v>
      </c>
      <c r="E2945" s="371" t="s">
        <v>244</v>
      </c>
    </row>
    <row r="2946" spans="1:5">
      <c r="A2946" s="371">
        <v>19</v>
      </c>
      <c r="B2946" s="371" t="s">
        <v>87</v>
      </c>
      <c r="C2946" s="371">
        <v>2023</v>
      </c>
      <c r="D2946" s="371" t="s">
        <v>17</v>
      </c>
      <c r="E2946" s="371" t="s">
        <v>243</v>
      </c>
    </row>
    <row r="2947" spans="1:5">
      <c r="A2947" s="371">
        <v>20</v>
      </c>
      <c r="B2947" s="371" t="s">
        <v>88</v>
      </c>
      <c r="C2947" s="371">
        <v>2023</v>
      </c>
      <c r="D2947" s="371" t="s">
        <v>17</v>
      </c>
      <c r="E2947" s="371" t="s">
        <v>244</v>
      </c>
    </row>
    <row r="2948" spans="1:5">
      <c r="A2948" s="371">
        <v>23</v>
      </c>
      <c r="B2948" s="371" t="s">
        <v>89</v>
      </c>
      <c r="C2948" s="371">
        <v>2023</v>
      </c>
      <c r="D2948" s="371" t="s">
        <v>17</v>
      </c>
      <c r="E2948" s="371" t="s">
        <v>244</v>
      </c>
    </row>
    <row r="2949" spans="1:5">
      <c r="A2949" s="371">
        <v>25</v>
      </c>
      <c r="B2949" s="371" t="s">
        <v>90</v>
      </c>
      <c r="C2949" s="371">
        <v>2023</v>
      </c>
      <c r="D2949" s="371" t="s">
        <v>17</v>
      </c>
      <c r="E2949" s="371" t="s">
        <v>244</v>
      </c>
    </row>
    <row r="2950" spans="1:5">
      <c r="A2950" s="371">
        <v>27</v>
      </c>
      <c r="B2950" s="371" t="s">
        <v>91</v>
      </c>
      <c r="C2950" s="371">
        <v>2023</v>
      </c>
      <c r="D2950" s="371" t="s">
        <v>17</v>
      </c>
      <c r="E2950" s="371" t="s">
        <v>244</v>
      </c>
    </row>
    <row r="2951" spans="1:5">
      <c r="A2951" s="371">
        <v>41</v>
      </c>
      <c r="B2951" s="371" t="s">
        <v>92</v>
      </c>
      <c r="C2951" s="371">
        <v>2023</v>
      </c>
      <c r="D2951" s="371" t="s">
        <v>17</v>
      </c>
      <c r="E2951" s="371" t="s">
        <v>243</v>
      </c>
    </row>
    <row r="2952" spans="1:5">
      <c r="A2952" s="371">
        <v>44</v>
      </c>
      <c r="B2952" s="371" t="s">
        <v>93</v>
      </c>
      <c r="C2952" s="371">
        <v>2023</v>
      </c>
      <c r="D2952" s="371" t="s">
        <v>17</v>
      </c>
      <c r="E2952" s="371" t="s">
        <v>244</v>
      </c>
    </row>
    <row r="2953" spans="1:5">
      <c r="A2953" s="371">
        <v>47</v>
      </c>
      <c r="B2953" s="371" t="s">
        <v>94</v>
      </c>
      <c r="C2953" s="371">
        <v>2023</v>
      </c>
      <c r="D2953" s="371" t="s">
        <v>17</v>
      </c>
      <c r="E2953" s="371" t="s">
        <v>243</v>
      </c>
    </row>
    <row r="2954" spans="1:5">
      <c r="A2954" s="371">
        <v>50</v>
      </c>
      <c r="B2954" s="371" t="s">
        <v>95</v>
      </c>
      <c r="C2954" s="371">
        <v>2023</v>
      </c>
      <c r="D2954" s="371" t="s">
        <v>17</v>
      </c>
      <c r="E2954" s="371" t="s">
        <v>243</v>
      </c>
    </row>
    <row r="2955" spans="1:5">
      <c r="A2955" s="371">
        <v>52</v>
      </c>
      <c r="B2955" s="371" t="s">
        <v>96</v>
      </c>
      <c r="C2955" s="371">
        <v>2023</v>
      </c>
      <c r="D2955" s="371" t="s">
        <v>17</v>
      </c>
      <c r="E2955" s="371" t="s">
        <v>243</v>
      </c>
    </row>
    <row r="2956" spans="1:5">
      <c r="A2956" s="371">
        <v>54</v>
      </c>
      <c r="B2956" s="371" t="s">
        <v>97</v>
      </c>
      <c r="C2956" s="371">
        <v>2023</v>
      </c>
      <c r="D2956" s="371" t="s">
        <v>17</v>
      </c>
      <c r="E2956" s="371" t="s">
        <v>243</v>
      </c>
    </row>
    <row r="2957" spans="1:5">
      <c r="A2957" s="371">
        <v>63</v>
      </c>
      <c r="B2957" s="371" t="s">
        <v>98</v>
      </c>
      <c r="C2957" s="371">
        <v>2023</v>
      </c>
      <c r="D2957" s="371" t="s">
        <v>17</v>
      </c>
      <c r="E2957" s="371" t="s">
        <v>243</v>
      </c>
    </row>
    <row r="2958" spans="1:5">
      <c r="A2958" s="371">
        <v>66</v>
      </c>
      <c r="B2958" s="371" t="s">
        <v>99</v>
      </c>
      <c r="C2958" s="371">
        <v>2023</v>
      </c>
      <c r="D2958" s="371" t="s">
        <v>17</v>
      </c>
      <c r="E2958" s="371" t="s">
        <v>244</v>
      </c>
    </row>
    <row r="2959" spans="1:5">
      <c r="A2959" s="371">
        <v>68</v>
      </c>
      <c r="B2959" s="371" t="s">
        <v>100</v>
      </c>
      <c r="C2959" s="371">
        <v>2023</v>
      </c>
      <c r="D2959" s="371" t="s">
        <v>17</v>
      </c>
      <c r="E2959" s="371" t="s">
        <v>243</v>
      </c>
    </row>
    <row r="2960" spans="1:5">
      <c r="A2960" s="371">
        <v>70</v>
      </c>
      <c r="B2960" s="371" t="s">
        <v>101</v>
      </c>
      <c r="C2960" s="371">
        <v>2023</v>
      </c>
      <c r="D2960" s="371" t="s">
        <v>17</v>
      </c>
      <c r="E2960" s="371" t="s">
        <v>244</v>
      </c>
    </row>
    <row r="2961" spans="1:5">
      <c r="A2961" s="371">
        <v>73</v>
      </c>
      <c r="B2961" s="371" t="s">
        <v>102</v>
      </c>
      <c r="C2961" s="371">
        <v>2023</v>
      </c>
      <c r="D2961" s="371" t="s">
        <v>17</v>
      </c>
      <c r="E2961" s="371" t="s">
        <v>244</v>
      </c>
    </row>
    <row r="2962" spans="1:5">
      <c r="A2962" s="371">
        <v>76</v>
      </c>
      <c r="B2962" s="371" t="s">
        <v>103</v>
      </c>
      <c r="C2962" s="371">
        <v>2023</v>
      </c>
      <c r="D2962" s="371" t="s">
        <v>17</v>
      </c>
      <c r="E2962" s="371" t="s">
        <v>244</v>
      </c>
    </row>
    <row r="2963" spans="1:5">
      <c r="A2963" s="371">
        <v>81</v>
      </c>
      <c r="B2963" s="371" t="s">
        <v>104</v>
      </c>
      <c r="C2963" s="371">
        <v>2023</v>
      </c>
      <c r="D2963" s="371" t="s">
        <v>17</v>
      </c>
      <c r="E2963" s="371" t="s">
        <v>244</v>
      </c>
    </row>
    <row r="2964" spans="1:5">
      <c r="A2964" s="371">
        <v>85</v>
      </c>
      <c r="B2964" s="371" t="s">
        <v>105</v>
      </c>
      <c r="C2964" s="371">
        <v>2023</v>
      </c>
      <c r="D2964" s="371" t="s">
        <v>17</v>
      </c>
      <c r="E2964" s="371" t="s">
        <v>244</v>
      </c>
    </row>
    <row r="2965" spans="1:5">
      <c r="A2965" s="371">
        <v>86</v>
      </c>
      <c r="B2965" s="371" t="s">
        <v>106</v>
      </c>
      <c r="C2965" s="371">
        <v>2023</v>
      </c>
      <c r="D2965" s="371" t="s">
        <v>17</v>
      </c>
      <c r="E2965" s="371" t="s">
        <v>243</v>
      </c>
    </row>
    <row r="2966" spans="1:5">
      <c r="A2966" s="371">
        <v>88</v>
      </c>
      <c r="B2966" s="371" t="s">
        <v>107</v>
      </c>
      <c r="C2966" s="371">
        <v>2023</v>
      </c>
      <c r="D2966" s="371" t="s">
        <v>17</v>
      </c>
      <c r="E2966" s="371" t="s">
        <v>243</v>
      </c>
    </row>
    <row r="2967" spans="1:5">
      <c r="A2967" s="371">
        <v>91</v>
      </c>
      <c r="B2967" s="371" t="s">
        <v>108</v>
      </c>
      <c r="C2967" s="371">
        <v>2023</v>
      </c>
      <c r="D2967" s="371" t="s">
        <v>17</v>
      </c>
      <c r="E2967" s="371" t="s">
        <v>244</v>
      </c>
    </row>
    <row r="2968" spans="1:5">
      <c r="A2968" s="371">
        <v>94</v>
      </c>
      <c r="B2968" s="371" t="s">
        <v>109</v>
      </c>
      <c r="C2968" s="371">
        <v>2023</v>
      </c>
      <c r="D2968" s="371" t="s">
        <v>17</v>
      </c>
      <c r="E2968" s="371" t="s">
        <v>243</v>
      </c>
    </row>
    <row r="2969" spans="1:5">
      <c r="A2969" s="371">
        <v>95</v>
      </c>
      <c r="B2969" s="371" t="s">
        <v>110</v>
      </c>
      <c r="C2969" s="371">
        <v>2023</v>
      </c>
      <c r="D2969" s="371" t="s">
        <v>17</v>
      </c>
      <c r="E2969" s="371" t="s">
        <v>244</v>
      </c>
    </row>
    <row r="2970" spans="1:5">
      <c r="A2970" s="371">
        <v>97</v>
      </c>
      <c r="B2970" s="371" t="s">
        <v>111</v>
      </c>
      <c r="C2970" s="371">
        <v>2023</v>
      </c>
      <c r="D2970" s="371" t="s">
        <v>17</v>
      </c>
      <c r="E2970" s="371" t="s">
        <v>244</v>
      </c>
    </row>
    <row r="2971" spans="1:5">
      <c r="A2971" s="371">
        <v>99</v>
      </c>
      <c r="B2971" s="371" t="s">
        <v>112</v>
      </c>
      <c r="C2971" s="371">
        <v>2023</v>
      </c>
      <c r="D2971" s="371" t="s">
        <v>17</v>
      </c>
      <c r="E2971" s="371" t="s">
        <v>243</v>
      </c>
    </row>
    <row r="2972" spans="1:5">
      <c r="A2972" s="371">
        <v>5</v>
      </c>
      <c r="B2972" s="371" t="s">
        <v>79</v>
      </c>
      <c r="C2972" s="371">
        <v>2024</v>
      </c>
      <c r="D2972" s="371" t="s">
        <v>18</v>
      </c>
      <c r="E2972" s="371" t="s">
        <v>244</v>
      </c>
    </row>
    <row r="2973" spans="1:5">
      <c r="A2973" s="371">
        <v>8</v>
      </c>
      <c r="B2973" s="371" t="s">
        <v>81</v>
      </c>
      <c r="C2973" s="371">
        <v>2024</v>
      </c>
      <c r="D2973" s="371" t="s">
        <v>18</v>
      </c>
      <c r="E2973" s="371" t="s">
        <v>243</v>
      </c>
    </row>
    <row r="2974" spans="1:5">
      <c r="A2974" s="371">
        <v>11</v>
      </c>
      <c r="B2974" s="371" t="s">
        <v>82</v>
      </c>
      <c r="C2974" s="371">
        <v>2024</v>
      </c>
      <c r="D2974" s="371" t="s">
        <v>18</v>
      </c>
      <c r="E2974" s="371" t="s">
        <v>243</v>
      </c>
    </row>
    <row r="2975" spans="1:5">
      <c r="A2975" s="371">
        <v>13</v>
      </c>
      <c r="B2975" s="371" t="s">
        <v>83</v>
      </c>
      <c r="C2975" s="371">
        <v>2024</v>
      </c>
      <c r="D2975" s="371" t="s">
        <v>18</v>
      </c>
      <c r="E2975" s="371" t="s">
        <v>243</v>
      </c>
    </row>
    <row r="2976" spans="1:5">
      <c r="A2976" s="371">
        <v>15</v>
      </c>
      <c r="B2976" s="371" t="s">
        <v>84</v>
      </c>
      <c r="C2976" s="371">
        <v>2024</v>
      </c>
      <c r="D2976" s="371" t="s">
        <v>18</v>
      </c>
      <c r="E2976" s="371" t="s">
        <v>244</v>
      </c>
    </row>
    <row r="2977" spans="1:5">
      <c r="A2977" s="371">
        <v>17</v>
      </c>
      <c r="B2977" s="371" t="s">
        <v>85</v>
      </c>
      <c r="C2977" s="371">
        <v>2024</v>
      </c>
      <c r="D2977" s="371" t="s">
        <v>18</v>
      </c>
      <c r="E2977" s="371" t="s">
        <v>243</v>
      </c>
    </row>
    <row r="2978" spans="1:5">
      <c r="A2978" s="371">
        <v>18</v>
      </c>
      <c r="B2978" s="371" t="s">
        <v>86</v>
      </c>
      <c r="C2978" s="371">
        <v>2024</v>
      </c>
      <c r="D2978" s="371" t="s">
        <v>18</v>
      </c>
      <c r="E2978" s="371" t="s">
        <v>244</v>
      </c>
    </row>
    <row r="2979" spans="1:5">
      <c r="A2979" s="371">
        <v>19</v>
      </c>
      <c r="B2979" s="371" t="s">
        <v>87</v>
      </c>
      <c r="C2979" s="371">
        <v>2024</v>
      </c>
      <c r="D2979" s="371" t="s">
        <v>18</v>
      </c>
      <c r="E2979" s="371" t="s">
        <v>244</v>
      </c>
    </row>
    <row r="2980" spans="1:5">
      <c r="A2980" s="371">
        <v>20</v>
      </c>
      <c r="B2980" s="371" t="s">
        <v>88</v>
      </c>
      <c r="C2980" s="371">
        <v>2024</v>
      </c>
      <c r="D2980" s="371" t="s">
        <v>18</v>
      </c>
      <c r="E2980" s="371" t="s">
        <v>243</v>
      </c>
    </row>
    <row r="2981" spans="1:5">
      <c r="A2981" s="371">
        <v>23</v>
      </c>
      <c r="B2981" s="371" t="s">
        <v>89</v>
      </c>
      <c r="C2981" s="371">
        <v>2024</v>
      </c>
      <c r="D2981" s="371" t="s">
        <v>18</v>
      </c>
      <c r="E2981" s="371" t="s">
        <v>243</v>
      </c>
    </row>
    <row r="2982" spans="1:5">
      <c r="A2982" s="371">
        <v>25</v>
      </c>
      <c r="B2982" s="371" t="s">
        <v>90</v>
      </c>
      <c r="C2982" s="371">
        <v>2024</v>
      </c>
      <c r="D2982" s="371" t="s">
        <v>18</v>
      </c>
      <c r="E2982" s="371" t="s">
        <v>244</v>
      </c>
    </row>
    <row r="2983" spans="1:5">
      <c r="A2983" s="371">
        <v>27</v>
      </c>
      <c r="B2983" s="371" t="s">
        <v>91</v>
      </c>
      <c r="C2983" s="371">
        <v>2024</v>
      </c>
      <c r="D2983" s="371" t="s">
        <v>18</v>
      </c>
      <c r="E2983" s="371" t="s">
        <v>244</v>
      </c>
    </row>
    <row r="2984" spans="1:5">
      <c r="A2984" s="371">
        <v>41</v>
      </c>
      <c r="B2984" s="371" t="s">
        <v>92</v>
      </c>
      <c r="C2984" s="371">
        <v>2024</v>
      </c>
      <c r="D2984" s="371" t="s">
        <v>18</v>
      </c>
      <c r="E2984" s="371" t="s">
        <v>244</v>
      </c>
    </row>
    <row r="2985" spans="1:5">
      <c r="A2985" s="371">
        <v>44</v>
      </c>
      <c r="B2985" s="371" t="s">
        <v>93</v>
      </c>
      <c r="C2985" s="371">
        <v>2024</v>
      </c>
      <c r="D2985" s="371" t="s">
        <v>18</v>
      </c>
      <c r="E2985" s="371" t="s">
        <v>244</v>
      </c>
    </row>
    <row r="2986" spans="1:5">
      <c r="A2986" s="371">
        <v>47</v>
      </c>
      <c r="B2986" s="371" t="s">
        <v>94</v>
      </c>
      <c r="C2986" s="371">
        <v>2024</v>
      </c>
      <c r="D2986" s="371" t="s">
        <v>18</v>
      </c>
      <c r="E2986" s="371" t="s">
        <v>244</v>
      </c>
    </row>
    <row r="2987" spans="1:5">
      <c r="A2987" s="371">
        <v>50</v>
      </c>
      <c r="B2987" s="371" t="s">
        <v>95</v>
      </c>
      <c r="C2987" s="371">
        <v>2024</v>
      </c>
      <c r="D2987" s="371" t="s">
        <v>18</v>
      </c>
      <c r="E2987" s="371" t="s">
        <v>244</v>
      </c>
    </row>
    <row r="2988" spans="1:5">
      <c r="A2988" s="371">
        <v>52</v>
      </c>
      <c r="B2988" s="371" t="s">
        <v>96</v>
      </c>
      <c r="C2988" s="371">
        <v>2024</v>
      </c>
      <c r="D2988" s="371" t="s">
        <v>18</v>
      </c>
      <c r="E2988" s="371" t="s">
        <v>244</v>
      </c>
    </row>
    <row r="2989" spans="1:5">
      <c r="A2989" s="371">
        <v>54</v>
      </c>
      <c r="B2989" s="371" t="s">
        <v>97</v>
      </c>
      <c r="C2989" s="371">
        <v>2024</v>
      </c>
      <c r="D2989" s="371" t="s">
        <v>18</v>
      </c>
      <c r="E2989" s="371" t="s">
        <v>244</v>
      </c>
    </row>
    <row r="2990" spans="1:5">
      <c r="A2990" s="371">
        <v>63</v>
      </c>
      <c r="B2990" s="371" t="s">
        <v>98</v>
      </c>
      <c r="C2990" s="371">
        <v>2024</v>
      </c>
      <c r="D2990" s="371" t="s">
        <v>18</v>
      </c>
      <c r="E2990" s="371" t="s">
        <v>243</v>
      </c>
    </row>
    <row r="2991" spans="1:5">
      <c r="A2991" s="371">
        <v>66</v>
      </c>
      <c r="B2991" s="371" t="s">
        <v>99</v>
      </c>
      <c r="C2991" s="371">
        <v>2024</v>
      </c>
      <c r="D2991" s="371" t="s">
        <v>18</v>
      </c>
      <c r="E2991" s="371" t="s">
        <v>243</v>
      </c>
    </row>
    <row r="2992" spans="1:5">
      <c r="A2992" s="371">
        <v>68</v>
      </c>
      <c r="B2992" s="371" t="s">
        <v>100</v>
      </c>
      <c r="C2992" s="371">
        <v>2024</v>
      </c>
      <c r="D2992" s="371" t="s">
        <v>18</v>
      </c>
      <c r="E2992" s="371" t="s">
        <v>243</v>
      </c>
    </row>
    <row r="2993" spans="1:5">
      <c r="A2993" s="371">
        <v>70</v>
      </c>
      <c r="B2993" s="371" t="s">
        <v>101</v>
      </c>
      <c r="C2993" s="371">
        <v>2024</v>
      </c>
      <c r="D2993" s="371" t="s">
        <v>18</v>
      </c>
      <c r="E2993" s="371" t="s">
        <v>244</v>
      </c>
    </row>
    <row r="2994" spans="1:5">
      <c r="A2994" s="371">
        <v>73</v>
      </c>
      <c r="B2994" s="371" t="s">
        <v>102</v>
      </c>
      <c r="C2994" s="371">
        <v>2024</v>
      </c>
      <c r="D2994" s="371" t="s">
        <v>18</v>
      </c>
      <c r="E2994" s="371" t="s">
        <v>244</v>
      </c>
    </row>
    <row r="2995" spans="1:5">
      <c r="A2995" s="371">
        <v>76</v>
      </c>
      <c r="B2995" s="371" t="s">
        <v>103</v>
      </c>
      <c r="C2995" s="371">
        <v>2024</v>
      </c>
      <c r="D2995" s="371" t="s">
        <v>18</v>
      </c>
      <c r="E2995" s="371" t="s">
        <v>244</v>
      </c>
    </row>
    <row r="2996" spans="1:5">
      <c r="A2996" s="371">
        <v>81</v>
      </c>
      <c r="B2996" s="371" t="s">
        <v>104</v>
      </c>
      <c r="C2996" s="371">
        <v>2024</v>
      </c>
      <c r="D2996" s="371" t="s">
        <v>18</v>
      </c>
      <c r="E2996" s="371" t="s">
        <v>244</v>
      </c>
    </row>
    <row r="2997" spans="1:5">
      <c r="A2997" s="371">
        <v>85</v>
      </c>
      <c r="B2997" s="371" t="s">
        <v>105</v>
      </c>
      <c r="C2997" s="371">
        <v>2024</v>
      </c>
      <c r="D2997" s="371" t="s">
        <v>18</v>
      </c>
      <c r="E2997" s="371" t="s">
        <v>244</v>
      </c>
    </row>
    <row r="2998" spans="1:5">
      <c r="A2998" s="371">
        <v>86</v>
      </c>
      <c r="B2998" s="371" t="s">
        <v>106</v>
      </c>
      <c r="C2998" s="371">
        <v>2024</v>
      </c>
      <c r="D2998" s="371" t="s">
        <v>18</v>
      </c>
      <c r="E2998" s="371" t="s">
        <v>244</v>
      </c>
    </row>
    <row r="2999" spans="1:5">
      <c r="A2999" s="371">
        <v>88</v>
      </c>
      <c r="B2999" s="371" t="s">
        <v>107</v>
      </c>
      <c r="C2999" s="371">
        <v>2024</v>
      </c>
      <c r="D2999" s="371" t="s">
        <v>18</v>
      </c>
      <c r="E2999" s="371" t="s">
        <v>243</v>
      </c>
    </row>
    <row r="3000" spans="1:5">
      <c r="A3000" s="371">
        <v>91</v>
      </c>
      <c r="B3000" s="371" t="s">
        <v>108</v>
      </c>
      <c r="C3000" s="371">
        <v>2024</v>
      </c>
      <c r="D3000" s="371" t="s">
        <v>18</v>
      </c>
      <c r="E3000" s="371" t="s">
        <v>243</v>
      </c>
    </row>
    <row r="3001" spans="1:5">
      <c r="A3001" s="371">
        <v>94</v>
      </c>
      <c r="B3001" s="371" t="s">
        <v>109</v>
      </c>
      <c r="C3001" s="371">
        <v>2024</v>
      </c>
      <c r="D3001" s="371" t="s">
        <v>18</v>
      </c>
      <c r="E3001" s="371" t="s">
        <v>243</v>
      </c>
    </row>
    <row r="3002" spans="1:5">
      <c r="A3002" s="371">
        <v>95</v>
      </c>
      <c r="B3002" s="371" t="s">
        <v>110</v>
      </c>
      <c r="C3002" s="371">
        <v>2024</v>
      </c>
      <c r="D3002" s="371" t="s">
        <v>18</v>
      </c>
      <c r="E3002" s="371" t="s">
        <v>244</v>
      </c>
    </row>
    <row r="3003" spans="1:5">
      <c r="A3003" s="371">
        <v>97</v>
      </c>
      <c r="B3003" s="371" t="s">
        <v>111</v>
      </c>
      <c r="C3003" s="371">
        <v>2024</v>
      </c>
      <c r="D3003" s="371" t="s">
        <v>18</v>
      </c>
      <c r="E3003" s="371" t="s">
        <v>243</v>
      </c>
    </row>
    <row r="3004" spans="1:5">
      <c r="A3004" s="371">
        <v>99</v>
      </c>
      <c r="B3004" s="371" t="s">
        <v>112</v>
      </c>
      <c r="C3004" s="371">
        <v>2024</v>
      </c>
      <c r="D3004" s="371" t="s">
        <v>18</v>
      </c>
      <c r="E3004" s="371" t="s">
        <v>244</v>
      </c>
    </row>
    <row r="3005" spans="1:5">
      <c r="A3005" s="371">
        <v>5</v>
      </c>
      <c r="B3005" s="371" t="s">
        <v>79</v>
      </c>
      <c r="C3005" s="371">
        <v>2023</v>
      </c>
      <c r="D3005" s="371" t="s">
        <v>18</v>
      </c>
      <c r="E3005" s="371" t="s">
        <v>244</v>
      </c>
    </row>
    <row r="3006" spans="1:5">
      <c r="A3006" s="371">
        <v>8</v>
      </c>
      <c r="B3006" s="371" t="s">
        <v>81</v>
      </c>
      <c r="C3006" s="371">
        <v>2023</v>
      </c>
      <c r="D3006" s="371" t="s">
        <v>18</v>
      </c>
      <c r="E3006" s="371" t="s">
        <v>243</v>
      </c>
    </row>
    <row r="3007" spans="1:5">
      <c r="A3007" s="371">
        <v>11</v>
      </c>
      <c r="B3007" s="371" t="s">
        <v>82</v>
      </c>
      <c r="C3007" s="371">
        <v>2023</v>
      </c>
      <c r="D3007" s="371" t="s">
        <v>18</v>
      </c>
      <c r="E3007" s="371" t="s">
        <v>243</v>
      </c>
    </row>
    <row r="3008" spans="1:5">
      <c r="A3008" s="371">
        <v>13</v>
      </c>
      <c r="B3008" s="371" t="s">
        <v>83</v>
      </c>
      <c r="C3008" s="371">
        <v>2023</v>
      </c>
      <c r="D3008" s="371" t="s">
        <v>18</v>
      </c>
      <c r="E3008" s="371" t="s">
        <v>244</v>
      </c>
    </row>
    <row r="3009" spans="1:5">
      <c r="A3009" s="371">
        <v>15</v>
      </c>
      <c r="B3009" s="371" t="s">
        <v>84</v>
      </c>
      <c r="C3009" s="371">
        <v>2023</v>
      </c>
      <c r="D3009" s="371" t="s">
        <v>18</v>
      </c>
      <c r="E3009" s="371" t="s">
        <v>244</v>
      </c>
    </row>
    <row r="3010" spans="1:5">
      <c r="A3010" s="371">
        <v>17</v>
      </c>
      <c r="B3010" s="371" t="s">
        <v>85</v>
      </c>
      <c r="C3010" s="371">
        <v>2023</v>
      </c>
      <c r="D3010" s="371" t="s">
        <v>18</v>
      </c>
      <c r="E3010" s="371" t="s">
        <v>243</v>
      </c>
    </row>
    <row r="3011" spans="1:5">
      <c r="A3011" s="371">
        <v>18</v>
      </c>
      <c r="B3011" s="371" t="s">
        <v>86</v>
      </c>
      <c r="C3011" s="371">
        <v>2023</v>
      </c>
      <c r="D3011" s="371" t="s">
        <v>18</v>
      </c>
      <c r="E3011" s="371" t="s">
        <v>244</v>
      </c>
    </row>
    <row r="3012" spans="1:5">
      <c r="A3012" s="371">
        <v>19</v>
      </c>
      <c r="B3012" s="371" t="s">
        <v>87</v>
      </c>
      <c r="C3012" s="371">
        <v>2023</v>
      </c>
      <c r="D3012" s="371" t="s">
        <v>18</v>
      </c>
      <c r="E3012" s="371" t="s">
        <v>244</v>
      </c>
    </row>
    <row r="3013" spans="1:5">
      <c r="A3013" s="371">
        <v>20</v>
      </c>
      <c r="B3013" s="371" t="s">
        <v>88</v>
      </c>
      <c r="C3013" s="371">
        <v>2023</v>
      </c>
      <c r="D3013" s="371" t="s">
        <v>18</v>
      </c>
      <c r="E3013" s="371" t="s">
        <v>244</v>
      </c>
    </row>
    <row r="3014" spans="1:5">
      <c r="A3014" s="371">
        <v>23</v>
      </c>
      <c r="B3014" s="371" t="s">
        <v>89</v>
      </c>
      <c r="C3014" s="371">
        <v>2023</v>
      </c>
      <c r="D3014" s="371" t="s">
        <v>18</v>
      </c>
      <c r="E3014" s="371" t="s">
        <v>244</v>
      </c>
    </row>
    <row r="3015" spans="1:5">
      <c r="A3015" s="371">
        <v>25</v>
      </c>
      <c r="B3015" s="371" t="s">
        <v>90</v>
      </c>
      <c r="C3015" s="371">
        <v>2023</v>
      </c>
      <c r="D3015" s="371" t="s">
        <v>18</v>
      </c>
      <c r="E3015" s="371" t="s">
        <v>243</v>
      </c>
    </row>
    <row r="3016" spans="1:5">
      <c r="A3016" s="371">
        <v>27</v>
      </c>
      <c r="B3016" s="371" t="s">
        <v>91</v>
      </c>
      <c r="C3016" s="371">
        <v>2023</v>
      </c>
      <c r="D3016" s="371" t="s">
        <v>18</v>
      </c>
      <c r="E3016" s="371" t="s">
        <v>243</v>
      </c>
    </row>
    <row r="3017" spans="1:5">
      <c r="A3017" s="371">
        <v>41</v>
      </c>
      <c r="B3017" s="371" t="s">
        <v>92</v>
      </c>
      <c r="C3017" s="371">
        <v>2023</v>
      </c>
      <c r="D3017" s="371" t="s">
        <v>18</v>
      </c>
      <c r="E3017" s="371" t="s">
        <v>244</v>
      </c>
    </row>
    <row r="3018" spans="1:5">
      <c r="A3018" s="371">
        <v>44</v>
      </c>
      <c r="B3018" s="371" t="s">
        <v>93</v>
      </c>
      <c r="C3018" s="371">
        <v>2023</v>
      </c>
      <c r="D3018" s="371" t="s">
        <v>18</v>
      </c>
      <c r="E3018" s="371" t="s">
        <v>244</v>
      </c>
    </row>
    <row r="3019" spans="1:5">
      <c r="A3019" s="371">
        <v>47</v>
      </c>
      <c r="B3019" s="371" t="s">
        <v>94</v>
      </c>
      <c r="C3019" s="371">
        <v>2023</v>
      </c>
      <c r="D3019" s="371" t="s">
        <v>18</v>
      </c>
      <c r="E3019" s="371" t="s">
        <v>244</v>
      </c>
    </row>
    <row r="3020" spans="1:5">
      <c r="A3020" s="371">
        <v>50</v>
      </c>
      <c r="B3020" s="371" t="s">
        <v>95</v>
      </c>
      <c r="C3020" s="371">
        <v>2023</v>
      </c>
      <c r="D3020" s="371" t="s">
        <v>18</v>
      </c>
      <c r="E3020" s="371" t="s">
        <v>244</v>
      </c>
    </row>
    <row r="3021" spans="1:5">
      <c r="A3021" s="371">
        <v>52</v>
      </c>
      <c r="B3021" s="371" t="s">
        <v>96</v>
      </c>
      <c r="C3021" s="371">
        <v>2023</v>
      </c>
      <c r="D3021" s="371" t="s">
        <v>18</v>
      </c>
      <c r="E3021" s="371" t="s">
        <v>244</v>
      </c>
    </row>
    <row r="3022" spans="1:5">
      <c r="A3022" s="371">
        <v>54</v>
      </c>
      <c r="B3022" s="371" t="s">
        <v>97</v>
      </c>
      <c r="C3022" s="371">
        <v>2023</v>
      </c>
      <c r="D3022" s="371" t="s">
        <v>18</v>
      </c>
      <c r="E3022" s="371" t="s">
        <v>244</v>
      </c>
    </row>
    <row r="3023" spans="1:5">
      <c r="A3023" s="371">
        <v>63</v>
      </c>
      <c r="B3023" s="371" t="s">
        <v>98</v>
      </c>
      <c r="C3023" s="371">
        <v>2023</v>
      </c>
      <c r="D3023" s="371" t="s">
        <v>18</v>
      </c>
      <c r="E3023" s="371" t="s">
        <v>244</v>
      </c>
    </row>
    <row r="3024" spans="1:5">
      <c r="A3024" s="371">
        <v>66</v>
      </c>
      <c r="B3024" s="371" t="s">
        <v>99</v>
      </c>
      <c r="C3024" s="371">
        <v>2023</v>
      </c>
      <c r="D3024" s="371" t="s">
        <v>18</v>
      </c>
      <c r="E3024" s="371" t="s">
        <v>243</v>
      </c>
    </row>
    <row r="3025" spans="1:5">
      <c r="A3025" s="371">
        <v>68</v>
      </c>
      <c r="B3025" s="371" t="s">
        <v>100</v>
      </c>
      <c r="C3025" s="371">
        <v>2023</v>
      </c>
      <c r="D3025" s="371" t="s">
        <v>18</v>
      </c>
      <c r="E3025" s="371" t="s">
        <v>244</v>
      </c>
    </row>
    <row r="3026" spans="1:5">
      <c r="A3026" s="371">
        <v>70</v>
      </c>
      <c r="B3026" s="371" t="s">
        <v>101</v>
      </c>
      <c r="C3026" s="371">
        <v>2023</v>
      </c>
      <c r="D3026" s="371" t="s">
        <v>18</v>
      </c>
      <c r="E3026" s="371" t="s">
        <v>244</v>
      </c>
    </row>
    <row r="3027" spans="1:5">
      <c r="A3027" s="371">
        <v>73</v>
      </c>
      <c r="B3027" s="371" t="s">
        <v>102</v>
      </c>
      <c r="C3027" s="371">
        <v>2023</v>
      </c>
      <c r="D3027" s="371" t="s">
        <v>18</v>
      </c>
      <c r="E3027" s="371" t="s">
        <v>243</v>
      </c>
    </row>
    <row r="3028" spans="1:5">
      <c r="A3028" s="371">
        <v>76</v>
      </c>
      <c r="B3028" s="371" t="s">
        <v>103</v>
      </c>
      <c r="C3028" s="371">
        <v>2023</v>
      </c>
      <c r="D3028" s="371" t="s">
        <v>18</v>
      </c>
      <c r="E3028" s="371" t="s">
        <v>244</v>
      </c>
    </row>
    <row r="3029" spans="1:5">
      <c r="A3029" s="371">
        <v>81</v>
      </c>
      <c r="B3029" s="371" t="s">
        <v>104</v>
      </c>
      <c r="C3029" s="371">
        <v>2023</v>
      </c>
      <c r="D3029" s="371" t="s">
        <v>18</v>
      </c>
      <c r="E3029" s="371" t="s">
        <v>244</v>
      </c>
    </row>
    <row r="3030" spans="1:5">
      <c r="A3030" s="371">
        <v>85</v>
      </c>
      <c r="B3030" s="371" t="s">
        <v>105</v>
      </c>
      <c r="C3030" s="371">
        <v>2023</v>
      </c>
      <c r="D3030" s="371" t="s">
        <v>18</v>
      </c>
      <c r="E3030" s="371" t="s">
        <v>244</v>
      </c>
    </row>
    <row r="3031" spans="1:5">
      <c r="A3031" s="371">
        <v>86</v>
      </c>
      <c r="B3031" s="371" t="s">
        <v>106</v>
      </c>
      <c r="C3031" s="371">
        <v>2023</v>
      </c>
      <c r="D3031" s="371" t="s">
        <v>18</v>
      </c>
      <c r="E3031" s="371" t="s">
        <v>244</v>
      </c>
    </row>
    <row r="3032" spans="1:5">
      <c r="A3032" s="371">
        <v>88</v>
      </c>
      <c r="B3032" s="371" t="s">
        <v>107</v>
      </c>
      <c r="C3032" s="371">
        <v>2023</v>
      </c>
      <c r="D3032" s="371" t="s">
        <v>18</v>
      </c>
      <c r="E3032" s="371" t="s">
        <v>243</v>
      </c>
    </row>
    <row r="3033" spans="1:5">
      <c r="A3033" s="371">
        <v>91</v>
      </c>
      <c r="B3033" s="371" t="s">
        <v>108</v>
      </c>
      <c r="C3033" s="371">
        <v>2023</v>
      </c>
      <c r="D3033" s="371" t="s">
        <v>18</v>
      </c>
      <c r="E3033" s="371" t="s">
        <v>243</v>
      </c>
    </row>
    <row r="3034" spans="1:5">
      <c r="A3034" s="371">
        <v>94</v>
      </c>
      <c r="B3034" s="371" t="s">
        <v>109</v>
      </c>
      <c r="C3034" s="371">
        <v>2023</v>
      </c>
      <c r="D3034" s="371" t="s">
        <v>18</v>
      </c>
      <c r="E3034" s="371" t="s">
        <v>243</v>
      </c>
    </row>
    <row r="3035" spans="1:5">
      <c r="A3035" s="371">
        <v>95</v>
      </c>
      <c r="B3035" s="371" t="s">
        <v>110</v>
      </c>
      <c r="C3035" s="371">
        <v>2023</v>
      </c>
      <c r="D3035" s="371" t="s">
        <v>18</v>
      </c>
      <c r="E3035" s="371" t="s">
        <v>244</v>
      </c>
    </row>
    <row r="3036" spans="1:5">
      <c r="A3036" s="371">
        <v>97</v>
      </c>
      <c r="B3036" s="371" t="s">
        <v>111</v>
      </c>
      <c r="C3036" s="371">
        <v>2023</v>
      </c>
      <c r="D3036" s="371" t="s">
        <v>18</v>
      </c>
      <c r="E3036" s="371" t="s">
        <v>243</v>
      </c>
    </row>
    <row r="3037" spans="1:5">
      <c r="A3037" s="371">
        <v>99</v>
      </c>
      <c r="B3037" s="371" t="s">
        <v>112</v>
      </c>
      <c r="C3037" s="371">
        <v>2023</v>
      </c>
      <c r="D3037" s="371" t="s">
        <v>18</v>
      </c>
      <c r="E3037" s="371" t="s">
        <v>243</v>
      </c>
    </row>
    <row r="3038" spans="1:5">
      <c r="A3038" s="371">
        <v>5</v>
      </c>
      <c r="B3038" s="371" t="s">
        <v>79</v>
      </c>
      <c r="C3038" s="371">
        <v>2024</v>
      </c>
      <c r="D3038" s="371" t="s">
        <v>19</v>
      </c>
      <c r="E3038" s="371" t="s">
        <v>244</v>
      </c>
    </row>
    <row r="3039" spans="1:5">
      <c r="A3039" s="371">
        <v>8</v>
      </c>
      <c r="B3039" s="371" t="s">
        <v>81</v>
      </c>
      <c r="C3039" s="371">
        <v>2024</v>
      </c>
      <c r="D3039" s="371" t="s">
        <v>19</v>
      </c>
      <c r="E3039" s="371" t="s">
        <v>243</v>
      </c>
    </row>
    <row r="3040" spans="1:5">
      <c r="A3040" s="371">
        <v>11</v>
      </c>
      <c r="B3040" s="371" t="s">
        <v>82</v>
      </c>
      <c r="C3040" s="371">
        <v>2024</v>
      </c>
      <c r="D3040" s="371" t="s">
        <v>19</v>
      </c>
      <c r="E3040" s="371" t="s">
        <v>243</v>
      </c>
    </row>
    <row r="3041" spans="1:5">
      <c r="A3041" s="371">
        <v>13</v>
      </c>
      <c r="B3041" s="371" t="s">
        <v>83</v>
      </c>
      <c r="C3041" s="371">
        <v>2024</v>
      </c>
      <c r="D3041" s="371" t="s">
        <v>19</v>
      </c>
      <c r="E3041" s="371" t="s">
        <v>244</v>
      </c>
    </row>
    <row r="3042" spans="1:5">
      <c r="A3042" s="371">
        <v>15</v>
      </c>
      <c r="B3042" s="371" t="s">
        <v>84</v>
      </c>
      <c r="C3042" s="371">
        <v>2024</v>
      </c>
      <c r="D3042" s="371" t="s">
        <v>19</v>
      </c>
      <c r="E3042" s="371" t="s">
        <v>244</v>
      </c>
    </row>
    <row r="3043" spans="1:5">
      <c r="A3043" s="371">
        <v>17</v>
      </c>
      <c r="B3043" s="371" t="s">
        <v>85</v>
      </c>
      <c r="C3043" s="371">
        <v>2024</v>
      </c>
      <c r="D3043" s="371" t="s">
        <v>19</v>
      </c>
      <c r="E3043" s="371" t="s">
        <v>244</v>
      </c>
    </row>
    <row r="3044" spans="1:5">
      <c r="A3044" s="371">
        <v>18</v>
      </c>
      <c r="B3044" s="371" t="s">
        <v>86</v>
      </c>
      <c r="C3044" s="371">
        <v>2024</v>
      </c>
      <c r="D3044" s="371" t="s">
        <v>19</v>
      </c>
      <c r="E3044" s="371" t="s">
        <v>244</v>
      </c>
    </row>
    <row r="3045" spans="1:5">
      <c r="A3045" s="371">
        <v>19</v>
      </c>
      <c r="B3045" s="371" t="s">
        <v>87</v>
      </c>
      <c r="C3045" s="371">
        <v>2024</v>
      </c>
      <c r="D3045" s="371" t="s">
        <v>19</v>
      </c>
      <c r="E3045" s="371" t="s">
        <v>244</v>
      </c>
    </row>
    <row r="3046" spans="1:5">
      <c r="A3046" s="371">
        <v>20</v>
      </c>
      <c r="B3046" s="371" t="s">
        <v>88</v>
      </c>
      <c r="C3046" s="371">
        <v>2024</v>
      </c>
      <c r="D3046" s="371" t="s">
        <v>19</v>
      </c>
      <c r="E3046" s="371" t="s">
        <v>243</v>
      </c>
    </row>
    <row r="3047" spans="1:5">
      <c r="A3047" s="371">
        <v>23</v>
      </c>
      <c r="B3047" s="371" t="s">
        <v>89</v>
      </c>
      <c r="C3047" s="371">
        <v>2024</v>
      </c>
      <c r="D3047" s="371" t="s">
        <v>19</v>
      </c>
      <c r="E3047" s="371" t="s">
        <v>244</v>
      </c>
    </row>
    <row r="3048" spans="1:5">
      <c r="A3048" s="371">
        <v>25</v>
      </c>
      <c r="B3048" s="371" t="s">
        <v>90</v>
      </c>
      <c r="C3048" s="371">
        <v>2024</v>
      </c>
      <c r="D3048" s="371" t="s">
        <v>19</v>
      </c>
      <c r="E3048" s="371" t="s">
        <v>243</v>
      </c>
    </row>
    <row r="3049" spans="1:5">
      <c r="A3049" s="371">
        <v>27</v>
      </c>
      <c r="B3049" s="371" t="s">
        <v>91</v>
      </c>
      <c r="C3049" s="371">
        <v>2024</v>
      </c>
      <c r="D3049" s="371" t="s">
        <v>19</v>
      </c>
      <c r="E3049" s="371" t="s">
        <v>243</v>
      </c>
    </row>
    <row r="3050" spans="1:5">
      <c r="A3050" s="371">
        <v>41</v>
      </c>
      <c r="B3050" s="371" t="s">
        <v>92</v>
      </c>
      <c r="C3050" s="371">
        <v>2024</v>
      </c>
      <c r="D3050" s="371" t="s">
        <v>19</v>
      </c>
      <c r="E3050" s="371" t="s">
        <v>244</v>
      </c>
    </row>
    <row r="3051" spans="1:5">
      <c r="A3051" s="371">
        <v>44</v>
      </c>
      <c r="B3051" s="371" t="s">
        <v>93</v>
      </c>
      <c r="C3051" s="371">
        <v>2024</v>
      </c>
      <c r="D3051" s="371" t="s">
        <v>19</v>
      </c>
      <c r="E3051" s="371" t="s">
        <v>243</v>
      </c>
    </row>
    <row r="3052" spans="1:5">
      <c r="A3052" s="371">
        <v>47</v>
      </c>
      <c r="B3052" s="371" t="s">
        <v>94</v>
      </c>
      <c r="C3052" s="371">
        <v>2024</v>
      </c>
      <c r="D3052" s="371" t="s">
        <v>19</v>
      </c>
      <c r="E3052" s="371" t="s">
        <v>244</v>
      </c>
    </row>
    <row r="3053" spans="1:5">
      <c r="A3053" s="371">
        <v>50</v>
      </c>
      <c r="B3053" s="371" t="s">
        <v>95</v>
      </c>
      <c r="C3053" s="371">
        <v>2024</v>
      </c>
      <c r="D3053" s="371" t="s">
        <v>19</v>
      </c>
      <c r="E3053" s="371" t="s">
        <v>243</v>
      </c>
    </row>
    <row r="3054" spans="1:5">
      <c r="A3054" s="371">
        <v>52</v>
      </c>
      <c r="B3054" s="371" t="s">
        <v>96</v>
      </c>
      <c r="C3054" s="371">
        <v>2024</v>
      </c>
      <c r="D3054" s="371" t="s">
        <v>19</v>
      </c>
      <c r="E3054" s="371" t="s">
        <v>243</v>
      </c>
    </row>
    <row r="3055" spans="1:5">
      <c r="A3055" s="371">
        <v>54</v>
      </c>
      <c r="B3055" s="371" t="s">
        <v>97</v>
      </c>
      <c r="C3055" s="371">
        <v>2024</v>
      </c>
      <c r="D3055" s="371" t="s">
        <v>19</v>
      </c>
      <c r="E3055" s="371" t="s">
        <v>244</v>
      </c>
    </row>
    <row r="3056" spans="1:5">
      <c r="A3056" s="371">
        <v>63</v>
      </c>
      <c r="B3056" s="371" t="s">
        <v>98</v>
      </c>
      <c r="C3056" s="371">
        <v>2024</v>
      </c>
      <c r="D3056" s="371" t="s">
        <v>19</v>
      </c>
      <c r="E3056" s="371" t="s">
        <v>243</v>
      </c>
    </row>
    <row r="3057" spans="1:5">
      <c r="A3057" s="371">
        <v>66</v>
      </c>
      <c r="B3057" s="371" t="s">
        <v>99</v>
      </c>
      <c r="C3057" s="371">
        <v>2024</v>
      </c>
      <c r="D3057" s="371" t="s">
        <v>19</v>
      </c>
      <c r="E3057" s="371" t="s">
        <v>243</v>
      </c>
    </row>
    <row r="3058" spans="1:5">
      <c r="A3058" s="371">
        <v>68</v>
      </c>
      <c r="B3058" s="371" t="s">
        <v>100</v>
      </c>
      <c r="C3058" s="371">
        <v>2024</v>
      </c>
      <c r="D3058" s="371" t="s">
        <v>19</v>
      </c>
      <c r="E3058" s="371" t="s">
        <v>244</v>
      </c>
    </row>
    <row r="3059" spans="1:5">
      <c r="A3059" s="371">
        <v>70</v>
      </c>
      <c r="B3059" s="371" t="s">
        <v>101</v>
      </c>
      <c r="C3059" s="371">
        <v>2024</v>
      </c>
      <c r="D3059" s="371" t="s">
        <v>19</v>
      </c>
      <c r="E3059" s="371" t="s">
        <v>243</v>
      </c>
    </row>
    <row r="3060" spans="1:5">
      <c r="A3060" s="371">
        <v>73</v>
      </c>
      <c r="B3060" s="371" t="s">
        <v>102</v>
      </c>
      <c r="C3060" s="371">
        <v>2024</v>
      </c>
      <c r="D3060" s="371" t="s">
        <v>19</v>
      </c>
      <c r="E3060" s="371" t="s">
        <v>243</v>
      </c>
    </row>
    <row r="3061" spans="1:5">
      <c r="A3061" s="371">
        <v>76</v>
      </c>
      <c r="B3061" s="371" t="s">
        <v>103</v>
      </c>
      <c r="C3061" s="371">
        <v>2024</v>
      </c>
      <c r="D3061" s="371" t="s">
        <v>19</v>
      </c>
      <c r="E3061" s="371" t="s">
        <v>243</v>
      </c>
    </row>
    <row r="3062" spans="1:5">
      <c r="A3062" s="371">
        <v>81</v>
      </c>
      <c r="B3062" s="371" t="s">
        <v>104</v>
      </c>
      <c r="C3062" s="371">
        <v>2024</v>
      </c>
      <c r="D3062" s="371" t="s">
        <v>19</v>
      </c>
      <c r="E3062" s="371" t="s">
        <v>244</v>
      </c>
    </row>
    <row r="3063" spans="1:5">
      <c r="A3063" s="371">
        <v>85</v>
      </c>
      <c r="B3063" s="371" t="s">
        <v>105</v>
      </c>
      <c r="C3063" s="371">
        <v>2024</v>
      </c>
      <c r="D3063" s="371" t="s">
        <v>19</v>
      </c>
      <c r="E3063" s="371" t="s">
        <v>244</v>
      </c>
    </row>
    <row r="3064" spans="1:5">
      <c r="A3064" s="371">
        <v>86</v>
      </c>
      <c r="B3064" s="371" t="s">
        <v>106</v>
      </c>
      <c r="C3064" s="371">
        <v>2024</v>
      </c>
      <c r="D3064" s="371" t="s">
        <v>19</v>
      </c>
      <c r="E3064" s="371" t="s">
        <v>244</v>
      </c>
    </row>
    <row r="3065" spans="1:5">
      <c r="A3065" s="371">
        <v>88</v>
      </c>
      <c r="B3065" s="371" t="s">
        <v>107</v>
      </c>
      <c r="C3065" s="371">
        <v>2024</v>
      </c>
      <c r="D3065" s="371" t="s">
        <v>19</v>
      </c>
      <c r="E3065" s="371" t="s">
        <v>244</v>
      </c>
    </row>
    <row r="3066" spans="1:5">
      <c r="A3066" s="371">
        <v>91</v>
      </c>
      <c r="B3066" s="371" t="s">
        <v>108</v>
      </c>
      <c r="C3066" s="371">
        <v>2024</v>
      </c>
      <c r="D3066" s="371" t="s">
        <v>19</v>
      </c>
      <c r="E3066" s="371" t="s">
        <v>243</v>
      </c>
    </row>
    <row r="3067" spans="1:5">
      <c r="A3067" s="371">
        <v>94</v>
      </c>
      <c r="B3067" s="371" t="s">
        <v>109</v>
      </c>
      <c r="C3067" s="371">
        <v>2024</v>
      </c>
      <c r="D3067" s="371" t="s">
        <v>19</v>
      </c>
      <c r="E3067" s="371" t="s">
        <v>243</v>
      </c>
    </row>
    <row r="3068" spans="1:5">
      <c r="A3068" s="371">
        <v>95</v>
      </c>
      <c r="B3068" s="371" t="s">
        <v>110</v>
      </c>
      <c r="C3068" s="371">
        <v>2024</v>
      </c>
      <c r="D3068" s="371" t="s">
        <v>19</v>
      </c>
      <c r="E3068" s="371" t="s">
        <v>244</v>
      </c>
    </row>
    <row r="3069" spans="1:5">
      <c r="A3069" s="371">
        <v>97</v>
      </c>
      <c r="B3069" s="371" t="s">
        <v>111</v>
      </c>
      <c r="C3069" s="371">
        <v>2024</v>
      </c>
      <c r="D3069" s="371" t="s">
        <v>19</v>
      </c>
      <c r="E3069" s="371" t="s">
        <v>243</v>
      </c>
    </row>
    <row r="3070" spans="1:5">
      <c r="A3070" s="371">
        <v>99</v>
      </c>
      <c r="B3070" s="371" t="s">
        <v>112</v>
      </c>
      <c r="C3070" s="371">
        <v>2024</v>
      </c>
      <c r="D3070" s="371" t="s">
        <v>19</v>
      </c>
      <c r="E3070" s="371" t="s">
        <v>243</v>
      </c>
    </row>
    <row r="3071" spans="1:5">
      <c r="A3071" s="371">
        <v>5</v>
      </c>
      <c r="B3071" s="371" t="s">
        <v>79</v>
      </c>
      <c r="C3071" s="371">
        <v>2023</v>
      </c>
      <c r="D3071" s="371" t="s">
        <v>19</v>
      </c>
      <c r="E3071" s="371" t="s">
        <v>244</v>
      </c>
    </row>
    <row r="3072" spans="1:5">
      <c r="A3072" s="371">
        <v>8</v>
      </c>
      <c r="B3072" s="371" t="s">
        <v>81</v>
      </c>
      <c r="C3072" s="371">
        <v>2023</v>
      </c>
      <c r="D3072" s="371" t="s">
        <v>19</v>
      </c>
      <c r="E3072" s="371" t="s">
        <v>243</v>
      </c>
    </row>
    <row r="3073" spans="1:5">
      <c r="A3073" s="371">
        <v>11</v>
      </c>
      <c r="B3073" s="371" t="s">
        <v>82</v>
      </c>
      <c r="C3073" s="371">
        <v>2023</v>
      </c>
      <c r="D3073" s="371" t="s">
        <v>19</v>
      </c>
      <c r="E3073" s="371" t="s">
        <v>244</v>
      </c>
    </row>
    <row r="3074" spans="1:5">
      <c r="A3074" s="371">
        <v>13</v>
      </c>
      <c r="B3074" s="371" t="s">
        <v>83</v>
      </c>
      <c r="C3074" s="371">
        <v>2023</v>
      </c>
      <c r="D3074" s="371" t="s">
        <v>19</v>
      </c>
      <c r="E3074" s="371" t="s">
        <v>244</v>
      </c>
    </row>
    <row r="3075" spans="1:5">
      <c r="A3075" s="371">
        <v>15</v>
      </c>
      <c r="B3075" s="371" t="s">
        <v>84</v>
      </c>
      <c r="C3075" s="371">
        <v>2023</v>
      </c>
      <c r="D3075" s="371" t="s">
        <v>19</v>
      </c>
      <c r="E3075" s="371" t="s">
        <v>244</v>
      </c>
    </row>
    <row r="3076" spans="1:5">
      <c r="A3076" s="371">
        <v>17</v>
      </c>
      <c r="B3076" s="371" t="s">
        <v>85</v>
      </c>
      <c r="C3076" s="371">
        <v>2023</v>
      </c>
      <c r="D3076" s="371" t="s">
        <v>19</v>
      </c>
      <c r="E3076" s="371" t="s">
        <v>243</v>
      </c>
    </row>
    <row r="3077" spans="1:5">
      <c r="A3077" s="371">
        <v>18</v>
      </c>
      <c r="B3077" s="371" t="s">
        <v>86</v>
      </c>
      <c r="C3077" s="371">
        <v>2023</v>
      </c>
      <c r="D3077" s="371" t="s">
        <v>19</v>
      </c>
      <c r="E3077" s="371" t="s">
        <v>244</v>
      </c>
    </row>
    <row r="3078" spans="1:5">
      <c r="A3078" s="371">
        <v>19</v>
      </c>
      <c r="B3078" s="371" t="s">
        <v>87</v>
      </c>
      <c r="C3078" s="371">
        <v>2023</v>
      </c>
      <c r="D3078" s="371" t="s">
        <v>19</v>
      </c>
      <c r="E3078" s="371" t="s">
        <v>244</v>
      </c>
    </row>
    <row r="3079" spans="1:5">
      <c r="A3079" s="371">
        <v>20</v>
      </c>
      <c r="B3079" s="371" t="s">
        <v>88</v>
      </c>
      <c r="C3079" s="371">
        <v>2023</v>
      </c>
      <c r="D3079" s="371" t="s">
        <v>19</v>
      </c>
      <c r="E3079" s="371" t="s">
        <v>244</v>
      </c>
    </row>
    <row r="3080" spans="1:5">
      <c r="A3080" s="371">
        <v>23</v>
      </c>
      <c r="B3080" s="371" t="s">
        <v>89</v>
      </c>
      <c r="C3080" s="371">
        <v>2023</v>
      </c>
      <c r="D3080" s="371" t="s">
        <v>19</v>
      </c>
      <c r="E3080" s="371" t="s">
        <v>244</v>
      </c>
    </row>
    <row r="3081" spans="1:5">
      <c r="A3081" s="371">
        <v>25</v>
      </c>
      <c r="B3081" s="371" t="s">
        <v>90</v>
      </c>
      <c r="C3081" s="371">
        <v>2023</v>
      </c>
      <c r="D3081" s="371" t="s">
        <v>19</v>
      </c>
      <c r="E3081" s="371" t="s">
        <v>243</v>
      </c>
    </row>
    <row r="3082" spans="1:5">
      <c r="A3082" s="371">
        <v>27</v>
      </c>
      <c r="B3082" s="371" t="s">
        <v>91</v>
      </c>
      <c r="C3082" s="371">
        <v>2023</v>
      </c>
      <c r="D3082" s="371" t="s">
        <v>19</v>
      </c>
      <c r="E3082" s="371" t="s">
        <v>243</v>
      </c>
    </row>
    <row r="3083" spans="1:5">
      <c r="A3083" s="371">
        <v>41</v>
      </c>
      <c r="B3083" s="371" t="s">
        <v>92</v>
      </c>
      <c r="C3083" s="371">
        <v>2023</v>
      </c>
      <c r="D3083" s="371" t="s">
        <v>19</v>
      </c>
      <c r="E3083" s="371" t="s">
        <v>244</v>
      </c>
    </row>
    <row r="3084" spans="1:5">
      <c r="A3084" s="371">
        <v>44</v>
      </c>
      <c r="B3084" s="371" t="s">
        <v>93</v>
      </c>
      <c r="C3084" s="371">
        <v>2023</v>
      </c>
      <c r="D3084" s="371" t="s">
        <v>19</v>
      </c>
      <c r="E3084" s="371" t="s">
        <v>244</v>
      </c>
    </row>
    <row r="3085" spans="1:5">
      <c r="A3085" s="371">
        <v>47</v>
      </c>
      <c r="B3085" s="371" t="s">
        <v>94</v>
      </c>
      <c r="C3085" s="371">
        <v>2023</v>
      </c>
      <c r="D3085" s="371" t="s">
        <v>19</v>
      </c>
      <c r="E3085" s="371" t="s">
        <v>244</v>
      </c>
    </row>
    <row r="3086" spans="1:5">
      <c r="A3086" s="371">
        <v>50</v>
      </c>
      <c r="B3086" s="371" t="s">
        <v>95</v>
      </c>
      <c r="C3086" s="371">
        <v>2023</v>
      </c>
      <c r="D3086" s="371" t="s">
        <v>19</v>
      </c>
      <c r="E3086" s="371" t="s">
        <v>243</v>
      </c>
    </row>
    <row r="3087" spans="1:5">
      <c r="A3087" s="371">
        <v>52</v>
      </c>
      <c r="B3087" s="371" t="s">
        <v>96</v>
      </c>
      <c r="C3087" s="371">
        <v>2023</v>
      </c>
      <c r="D3087" s="371" t="s">
        <v>19</v>
      </c>
      <c r="E3087" s="371" t="s">
        <v>243</v>
      </c>
    </row>
    <row r="3088" spans="1:5">
      <c r="A3088" s="371">
        <v>54</v>
      </c>
      <c r="B3088" s="371" t="s">
        <v>97</v>
      </c>
      <c r="C3088" s="371">
        <v>2023</v>
      </c>
      <c r="D3088" s="371" t="s">
        <v>19</v>
      </c>
      <c r="E3088" s="371" t="s">
        <v>244</v>
      </c>
    </row>
    <row r="3089" spans="1:5">
      <c r="A3089" s="371">
        <v>63</v>
      </c>
      <c r="B3089" s="371" t="s">
        <v>98</v>
      </c>
      <c r="C3089" s="371">
        <v>2023</v>
      </c>
      <c r="D3089" s="371" t="s">
        <v>19</v>
      </c>
      <c r="E3089" s="371" t="s">
        <v>243</v>
      </c>
    </row>
    <row r="3090" spans="1:5">
      <c r="A3090" s="371">
        <v>66</v>
      </c>
      <c r="B3090" s="371" t="s">
        <v>99</v>
      </c>
      <c r="C3090" s="371">
        <v>2023</v>
      </c>
      <c r="D3090" s="371" t="s">
        <v>19</v>
      </c>
      <c r="E3090" s="371" t="s">
        <v>243</v>
      </c>
    </row>
    <row r="3091" spans="1:5">
      <c r="A3091" s="371">
        <v>68</v>
      </c>
      <c r="B3091" s="371" t="s">
        <v>100</v>
      </c>
      <c r="C3091" s="371">
        <v>2023</v>
      </c>
      <c r="D3091" s="371" t="s">
        <v>19</v>
      </c>
      <c r="E3091" s="371" t="s">
        <v>244</v>
      </c>
    </row>
    <row r="3092" spans="1:5">
      <c r="A3092" s="371">
        <v>70</v>
      </c>
      <c r="B3092" s="371" t="s">
        <v>101</v>
      </c>
      <c r="C3092" s="371">
        <v>2023</v>
      </c>
      <c r="D3092" s="371" t="s">
        <v>19</v>
      </c>
      <c r="E3092" s="371" t="s">
        <v>243</v>
      </c>
    </row>
    <row r="3093" spans="1:5">
      <c r="A3093" s="371">
        <v>73</v>
      </c>
      <c r="B3093" s="371" t="s">
        <v>102</v>
      </c>
      <c r="C3093" s="371">
        <v>2023</v>
      </c>
      <c r="D3093" s="371" t="s">
        <v>19</v>
      </c>
      <c r="E3093" s="371" t="s">
        <v>243</v>
      </c>
    </row>
    <row r="3094" spans="1:5">
      <c r="A3094" s="371">
        <v>76</v>
      </c>
      <c r="B3094" s="371" t="s">
        <v>103</v>
      </c>
      <c r="C3094" s="371">
        <v>2023</v>
      </c>
      <c r="D3094" s="371" t="s">
        <v>19</v>
      </c>
      <c r="E3094" s="371" t="s">
        <v>243</v>
      </c>
    </row>
    <row r="3095" spans="1:5">
      <c r="A3095" s="371">
        <v>81</v>
      </c>
      <c r="B3095" s="371" t="s">
        <v>104</v>
      </c>
      <c r="C3095" s="371">
        <v>2023</v>
      </c>
      <c r="D3095" s="371" t="s">
        <v>19</v>
      </c>
      <c r="E3095" s="371" t="s">
        <v>244</v>
      </c>
    </row>
    <row r="3096" spans="1:5">
      <c r="A3096" s="371">
        <v>85</v>
      </c>
      <c r="B3096" s="371" t="s">
        <v>105</v>
      </c>
      <c r="C3096" s="371">
        <v>2023</v>
      </c>
      <c r="D3096" s="371" t="s">
        <v>19</v>
      </c>
      <c r="E3096" s="371" t="s">
        <v>244</v>
      </c>
    </row>
    <row r="3097" spans="1:5">
      <c r="A3097" s="371">
        <v>86</v>
      </c>
      <c r="B3097" s="371" t="s">
        <v>106</v>
      </c>
      <c r="C3097" s="371">
        <v>2023</v>
      </c>
      <c r="D3097" s="371" t="s">
        <v>19</v>
      </c>
      <c r="E3097" s="371" t="s">
        <v>244</v>
      </c>
    </row>
    <row r="3098" spans="1:5">
      <c r="A3098" s="371">
        <v>88</v>
      </c>
      <c r="B3098" s="371" t="s">
        <v>107</v>
      </c>
      <c r="C3098" s="371">
        <v>2023</v>
      </c>
      <c r="D3098" s="371" t="s">
        <v>19</v>
      </c>
      <c r="E3098" s="371" t="s">
        <v>244</v>
      </c>
    </row>
    <row r="3099" spans="1:5">
      <c r="A3099" s="371">
        <v>91</v>
      </c>
      <c r="B3099" s="371" t="s">
        <v>108</v>
      </c>
      <c r="C3099" s="371">
        <v>2023</v>
      </c>
      <c r="D3099" s="371" t="s">
        <v>19</v>
      </c>
      <c r="E3099" s="371" t="s">
        <v>244</v>
      </c>
    </row>
    <row r="3100" spans="1:5">
      <c r="A3100" s="371">
        <v>94</v>
      </c>
      <c r="B3100" s="371" t="s">
        <v>109</v>
      </c>
      <c r="C3100" s="371">
        <v>2023</v>
      </c>
      <c r="D3100" s="371" t="s">
        <v>19</v>
      </c>
      <c r="E3100" s="371" t="s">
        <v>244</v>
      </c>
    </row>
    <row r="3101" spans="1:5">
      <c r="A3101" s="371">
        <v>95</v>
      </c>
      <c r="B3101" s="371" t="s">
        <v>110</v>
      </c>
      <c r="C3101" s="371">
        <v>2023</v>
      </c>
      <c r="D3101" s="371" t="s">
        <v>19</v>
      </c>
      <c r="E3101" s="371" t="s">
        <v>244</v>
      </c>
    </row>
    <row r="3102" spans="1:5">
      <c r="A3102" s="371">
        <v>97</v>
      </c>
      <c r="B3102" s="371" t="s">
        <v>111</v>
      </c>
      <c r="C3102" s="371">
        <v>2023</v>
      </c>
      <c r="D3102" s="371" t="s">
        <v>19</v>
      </c>
      <c r="E3102" s="371" t="s">
        <v>243</v>
      </c>
    </row>
    <row r="3103" spans="1:5">
      <c r="A3103" s="371">
        <v>99</v>
      </c>
      <c r="B3103" s="371" t="s">
        <v>112</v>
      </c>
      <c r="C3103" s="371">
        <v>2023</v>
      </c>
      <c r="D3103" s="371" t="s">
        <v>19</v>
      </c>
      <c r="E3103" s="371" t="s">
        <v>243</v>
      </c>
    </row>
    <row r="3104" spans="1:5">
      <c r="A3104" s="371">
        <v>5</v>
      </c>
      <c r="B3104" s="371" t="s">
        <v>79</v>
      </c>
      <c r="C3104" s="371">
        <v>2024</v>
      </c>
      <c r="D3104" s="371" t="s">
        <v>20</v>
      </c>
      <c r="E3104" s="371" t="s">
        <v>244</v>
      </c>
    </row>
    <row r="3105" spans="1:5">
      <c r="A3105" s="371">
        <v>8</v>
      </c>
      <c r="B3105" s="371" t="s">
        <v>81</v>
      </c>
      <c r="C3105" s="371">
        <v>2024</v>
      </c>
      <c r="D3105" s="371" t="s">
        <v>20</v>
      </c>
      <c r="E3105" s="371" t="s">
        <v>244</v>
      </c>
    </row>
    <row r="3106" spans="1:5">
      <c r="A3106" s="371">
        <v>11</v>
      </c>
      <c r="B3106" s="371" t="s">
        <v>82</v>
      </c>
      <c r="C3106" s="371">
        <v>2024</v>
      </c>
      <c r="D3106" s="371" t="s">
        <v>20</v>
      </c>
      <c r="E3106" s="371" t="s">
        <v>244</v>
      </c>
    </row>
    <row r="3107" spans="1:5">
      <c r="A3107" s="371">
        <v>13</v>
      </c>
      <c r="B3107" s="371" t="s">
        <v>83</v>
      </c>
      <c r="C3107" s="371">
        <v>2024</v>
      </c>
      <c r="D3107" s="371" t="s">
        <v>20</v>
      </c>
      <c r="E3107" s="371" t="s">
        <v>244</v>
      </c>
    </row>
    <row r="3108" spans="1:5">
      <c r="A3108" s="371">
        <v>15</v>
      </c>
      <c r="B3108" s="371" t="s">
        <v>84</v>
      </c>
      <c r="C3108" s="371">
        <v>2024</v>
      </c>
      <c r="D3108" s="371" t="s">
        <v>20</v>
      </c>
      <c r="E3108" s="371" t="s">
        <v>244</v>
      </c>
    </row>
    <row r="3109" spans="1:5">
      <c r="A3109" s="371">
        <v>17</v>
      </c>
      <c r="B3109" s="371" t="s">
        <v>85</v>
      </c>
      <c r="C3109" s="371">
        <v>2024</v>
      </c>
      <c r="D3109" s="371" t="s">
        <v>20</v>
      </c>
      <c r="E3109" s="371" t="s">
        <v>244</v>
      </c>
    </row>
    <row r="3110" spans="1:5">
      <c r="A3110" s="371">
        <v>18</v>
      </c>
      <c r="B3110" s="371" t="s">
        <v>86</v>
      </c>
      <c r="C3110" s="371">
        <v>2024</v>
      </c>
      <c r="D3110" s="371" t="s">
        <v>20</v>
      </c>
      <c r="E3110" s="371" t="s">
        <v>244</v>
      </c>
    </row>
    <row r="3111" spans="1:5">
      <c r="A3111" s="371">
        <v>19</v>
      </c>
      <c r="B3111" s="371" t="s">
        <v>87</v>
      </c>
      <c r="C3111" s="371">
        <v>2024</v>
      </c>
      <c r="D3111" s="371" t="s">
        <v>20</v>
      </c>
      <c r="E3111" s="371" t="s">
        <v>244</v>
      </c>
    </row>
    <row r="3112" spans="1:5">
      <c r="A3112" s="371">
        <v>20</v>
      </c>
      <c r="B3112" s="371" t="s">
        <v>88</v>
      </c>
      <c r="C3112" s="371">
        <v>2024</v>
      </c>
      <c r="D3112" s="371" t="s">
        <v>20</v>
      </c>
      <c r="E3112" s="371" t="s">
        <v>244</v>
      </c>
    </row>
    <row r="3113" spans="1:5">
      <c r="A3113" s="371">
        <v>23</v>
      </c>
      <c r="B3113" s="371" t="s">
        <v>89</v>
      </c>
      <c r="C3113" s="371">
        <v>2024</v>
      </c>
      <c r="D3113" s="371" t="s">
        <v>20</v>
      </c>
      <c r="E3113" s="371" t="s">
        <v>244</v>
      </c>
    </row>
    <row r="3114" spans="1:5">
      <c r="A3114" s="371">
        <v>25</v>
      </c>
      <c r="B3114" s="371" t="s">
        <v>90</v>
      </c>
      <c r="C3114" s="371">
        <v>2024</v>
      </c>
      <c r="D3114" s="371" t="s">
        <v>20</v>
      </c>
      <c r="E3114" s="371" t="s">
        <v>244</v>
      </c>
    </row>
    <row r="3115" spans="1:5">
      <c r="A3115" s="371">
        <v>27</v>
      </c>
      <c r="B3115" s="371" t="s">
        <v>91</v>
      </c>
      <c r="C3115" s="371">
        <v>2024</v>
      </c>
      <c r="D3115" s="371" t="s">
        <v>20</v>
      </c>
      <c r="E3115" s="371" t="s">
        <v>244</v>
      </c>
    </row>
    <row r="3116" spans="1:5">
      <c r="A3116" s="371">
        <v>41</v>
      </c>
      <c r="B3116" s="371" t="s">
        <v>92</v>
      </c>
      <c r="C3116" s="371">
        <v>2024</v>
      </c>
      <c r="D3116" s="371" t="s">
        <v>20</v>
      </c>
      <c r="E3116" s="371" t="s">
        <v>244</v>
      </c>
    </row>
    <row r="3117" spans="1:5">
      <c r="A3117" s="371">
        <v>44</v>
      </c>
      <c r="B3117" s="371" t="s">
        <v>93</v>
      </c>
      <c r="C3117" s="371">
        <v>2024</v>
      </c>
      <c r="D3117" s="371" t="s">
        <v>20</v>
      </c>
      <c r="E3117" s="371" t="s">
        <v>244</v>
      </c>
    </row>
    <row r="3118" spans="1:5">
      <c r="A3118" s="371">
        <v>47</v>
      </c>
      <c r="B3118" s="371" t="s">
        <v>94</v>
      </c>
      <c r="C3118" s="371">
        <v>2024</v>
      </c>
      <c r="D3118" s="371" t="s">
        <v>20</v>
      </c>
      <c r="E3118" s="371" t="s">
        <v>244</v>
      </c>
    </row>
    <row r="3119" spans="1:5">
      <c r="A3119" s="371">
        <v>50</v>
      </c>
      <c r="B3119" s="371" t="s">
        <v>95</v>
      </c>
      <c r="C3119" s="371">
        <v>2024</v>
      </c>
      <c r="D3119" s="371" t="s">
        <v>20</v>
      </c>
      <c r="E3119" s="371" t="s">
        <v>244</v>
      </c>
    </row>
    <row r="3120" spans="1:5">
      <c r="A3120" s="371">
        <v>52</v>
      </c>
      <c r="B3120" s="371" t="s">
        <v>96</v>
      </c>
      <c r="C3120" s="371">
        <v>2024</v>
      </c>
      <c r="D3120" s="371" t="s">
        <v>20</v>
      </c>
      <c r="E3120" s="371" t="s">
        <v>244</v>
      </c>
    </row>
    <row r="3121" spans="1:5">
      <c r="A3121" s="371">
        <v>54</v>
      </c>
      <c r="B3121" s="371" t="s">
        <v>97</v>
      </c>
      <c r="C3121" s="371">
        <v>2024</v>
      </c>
      <c r="D3121" s="371" t="s">
        <v>20</v>
      </c>
      <c r="E3121" s="371" t="s">
        <v>244</v>
      </c>
    </row>
    <row r="3122" spans="1:5">
      <c r="A3122" s="371">
        <v>63</v>
      </c>
      <c r="B3122" s="371" t="s">
        <v>98</v>
      </c>
      <c r="C3122" s="371">
        <v>2024</v>
      </c>
      <c r="D3122" s="371" t="s">
        <v>20</v>
      </c>
      <c r="E3122" s="371" t="s">
        <v>244</v>
      </c>
    </row>
    <row r="3123" spans="1:5">
      <c r="A3123" s="371">
        <v>66</v>
      </c>
      <c r="B3123" s="371" t="s">
        <v>99</v>
      </c>
      <c r="C3123" s="371">
        <v>2024</v>
      </c>
      <c r="D3123" s="371" t="s">
        <v>20</v>
      </c>
      <c r="E3123" s="371" t="s">
        <v>244</v>
      </c>
    </row>
    <row r="3124" spans="1:5">
      <c r="A3124" s="371">
        <v>68</v>
      </c>
      <c r="B3124" s="371" t="s">
        <v>100</v>
      </c>
      <c r="C3124" s="371">
        <v>2024</v>
      </c>
      <c r="D3124" s="371" t="s">
        <v>20</v>
      </c>
      <c r="E3124" s="371" t="s">
        <v>244</v>
      </c>
    </row>
    <row r="3125" spans="1:5">
      <c r="A3125" s="371">
        <v>70</v>
      </c>
      <c r="B3125" s="371" t="s">
        <v>101</v>
      </c>
      <c r="C3125" s="371">
        <v>2024</v>
      </c>
      <c r="D3125" s="371" t="s">
        <v>20</v>
      </c>
      <c r="E3125" s="371" t="s">
        <v>244</v>
      </c>
    </row>
    <row r="3126" spans="1:5">
      <c r="A3126" s="371">
        <v>73</v>
      </c>
      <c r="B3126" s="371" t="s">
        <v>102</v>
      </c>
      <c r="C3126" s="371">
        <v>2024</v>
      </c>
      <c r="D3126" s="371" t="s">
        <v>20</v>
      </c>
      <c r="E3126" s="371" t="s">
        <v>244</v>
      </c>
    </row>
    <row r="3127" spans="1:5">
      <c r="A3127" s="371">
        <v>76</v>
      </c>
      <c r="B3127" s="371" t="s">
        <v>103</v>
      </c>
      <c r="C3127" s="371">
        <v>2024</v>
      </c>
      <c r="D3127" s="371" t="s">
        <v>20</v>
      </c>
      <c r="E3127" s="371" t="s">
        <v>244</v>
      </c>
    </row>
    <row r="3128" spans="1:5">
      <c r="A3128" s="371">
        <v>81</v>
      </c>
      <c r="B3128" s="371" t="s">
        <v>104</v>
      </c>
      <c r="C3128" s="371">
        <v>2024</v>
      </c>
      <c r="D3128" s="371" t="s">
        <v>20</v>
      </c>
      <c r="E3128" s="371" t="s">
        <v>244</v>
      </c>
    </row>
    <row r="3129" spans="1:5">
      <c r="A3129" s="371">
        <v>85</v>
      </c>
      <c r="B3129" s="371" t="s">
        <v>105</v>
      </c>
      <c r="C3129" s="371">
        <v>2024</v>
      </c>
      <c r="D3129" s="371" t="s">
        <v>20</v>
      </c>
      <c r="E3129" s="371" t="s">
        <v>244</v>
      </c>
    </row>
    <row r="3130" spans="1:5">
      <c r="A3130" s="371">
        <v>86</v>
      </c>
      <c r="B3130" s="371" t="s">
        <v>106</v>
      </c>
      <c r="C3130" s="371">
        <v>2024</v>
      </c>
      <c r="D3130" s="371" t="s">
        <v>20</v>
      </c>
      <c r="E3130" s="371" t="s">
        <v>244</v>
      </c>
    </row>
    <row r="3131" spans="1:5">
      <c r="A3131" s="371">
        <v>88</v>
      </c>
      <c r="B3131" s="371" t="s">
        <v>107</v>
      </c>
      <c r="C3131" s="371">
        <v>2024</v>
      </c>
      <c r="D3131" s="371" t="s">
        <v>20</v>
      </c>
      <c r="E3131" s="371" t="s">
        <v>243</v>
      </c>
    </row>
    <row r="3132" spans="1:5">
      <c r="A3132" s="371">
        <v>91</v>
      </c>
      <c r="B3132" s="371" t="s">
        <v>108</v>
      </c>
      <c r="C3132" s="371">
        <v>2024</v>
      </c>
      <c r="D3132" s="371" t="s">
        <v>20</v>
      </c>
      <c r="E3132" s="371" t="s">
        <v>244</v>
      </c>
    </row>
    <row r="3133" spans="1:5">
      <c r="A3133" s="371">
        <v>94</v>
      </c>
      <c r="B3133" s="371" t="s">
        <v>109</v>
      </c>
      <c r="C3133" s="371">
        <v>2024</v>
      </c>
      <c r="D3133" s="371" t="s">
        <v>20</v>
      </c>
      <c r="E3133" s="371" t="s">
        <v>244</v>
      </c>
    </row>
    <row r="3134" spans="1:5">
      <c r="A3134" s="371">
        <v>95</v>
      </c>
      <c r="B3134" s="371" t="s">
        <v>110</v>
      </c>
      <c r="C3134" s="371">
        <v>2024</v>
      </c>
      <c r="D3134" s="371" t="s">
        <v>20</v>
      </c>
      <c r="E3134" s="371" t="s">
        <v>244</v>
      </c>
    </row>
    <row r="3135" spans="1:5">
      <c r="A3135" s="371">
        <v>97</v>
      </c>
      <c r="B3135" s="371" t="s">
        <v>111</v>
      </c>
      <c r="C3135" s="371">
        <v>2024</v>
      </c>
      <c r="D3135" s="371" t="s">
        <v>20</v>
      </c>
      <c r="E3135" s="371" t="s">
        <v>244</v>
      </c>
    </row>
    <row r="3136" spans="1:5">
      <c r="A3136" s="371">
        <v>99</v>
      </c>
      <c r="B3136" s="371" t="s">
        <v>112</v>
      </c>
      <c r="C3136" s="371">
        <v>2024</v>
      </c>
      <c r="D3136" s="371" t="s">
        <v>20</v>
      </c>
      <c r="E3136" s="371" t="s">
        <v>244</v>
      </c>
    </row>
    <row r="3137" spans="1:5">
      <c r="A3137" s="371">
        <v>5</v>
      </c>
      <c r="B3137" s="371" t="s">
        <v>79</v>
      </c>
      <c r="C3137" s="371">
        <v>2023</v>
      </c>
      <c r="D3137" s="371" t="s">
        <v>20</v>
      </c>
      <c r="E3137" s="371" t="s">
        <v>244</v>
      </c>
    </row>
    <row r="3138" spans="1:5">
      <c r="A3138" s="371">
        <v>8</v>
      </c>
      <c r="B3138" s="371" t="s">
        <v>81</v>
      </c>
      <c r="C3138" s="371">
        <v>2023</v>
      </c>
      <c r="D3138" s="371" t="s">
        <v>20</v>
      </c>
      <c r="E3138" s="371" t="s">
        <v>244</v>
      </c>
    </row>
    <row r="3139" spans="1:5">
      <c r="A3139" s="371">
        <v>11</v>
      </c>
      <c r="B3139" s="371" t="s">
        <v>82</v>
      </c>
      <c r="C3139" s="371">
        <v>2023</v>
      </c>
      <c r="D3139" s="371" t="s">
        <v>20</v>
      </c>
      <c r="E3139" s="371" t="s">
        <v>244</v>
      </c>
    </row>
    <row r="3140" spans="1:5">
      <c r="A3140" s="371">
        <v>13</v>
      </c>
      <c r="B3140" s="371" t="s">
        <v>83</v>
      </c>
      <c r="C3140" s="371">
        <v>2023</v>
      </c>
      <c r="D3140" s="371" t="s">
        <v>20</v>
      </c>
      <c r="E3140" s="371" t="s">
        <v>244</v>
      </c>
    </row>
    <row r="3141" spans="1:5">
      <c r="A3141" s="371">
        <v>15</v>
      </c>
      <c r="B3141" s="371" t="s">
        <v>84</v>
      </c>
      <c r="C3141" s="371">
        <v>2023</v>
      </c>
      <c r="D3141" s="371" t="s">
        <v>20</v>
      </c>
      <c r="E3141" s="371" t="s">
        <v>244</v>
      </c>
    </row>
    <row r="3142" spans="1:5">
      <c r="A3142" s="371">
        <v>17</v>
      </c>
      <c r="B3142" s="371" t="s">
        <v>85</v>
      </c>
      <c r="C3142" s="371">
        <v>2023</v>
      </c>
      <c r="D3142" s="371" t="s">
        <v>20</v>
      </c>
      <c r="E3142" s="371" t="s">
        <v>244</v>
      </c>
    </row>
    <row r="3143" spans="1:5">
      <c r="A3143" s="371">
        <v>18</v>
      </c>
      <c r="B3143" s="371" t="s">
        <v>86</v>
      </c>
      <c r="C3143" s="371">
        <v>2023</v>
      </c>
      <c r="D3143" s="371" t="s">
        <v>20</v>
      </c>
      <c r="E3143" s="371" t="s">
        <v>244</v>
      </c>
    </row>
    <row r="3144" spans="1:5">
      <c r="A3144" s="371">
        <v>19</v>
      </c>
      <c r="B3144" s="371" t="s">
        <v>87</v>
      </c>
      <c r="C3144" s="371">
        <v>2023</v>
      </c>
      <c r="D3144" s="371" t="s">
        <v>20</v>
      </c>
      <c r="E3144" s="371" t="s">
        <v>244</v>
      </c>
    </row>
    <row r="3145" spans="1:5">
      <c r="A3145" s="371">
        <v>20</v>
      </c>
      <c r="B3145" s="371" t="s">
        <v>88</v>
      </c>
      <c r="C3145" s="371">
        <v>2023</v>
      </c>
      <c r="D3145" s="371" t="s">
        <v>20</v>
      </c>
      <c r="E3145" s="371" t="s">
        <v>244</v>
      </c>
    </row>
    <row r="3146" spans="1:5">
      <c r="A3146" s="371">
        <v>23</v>
      </c>
      <c r="B3146" s="371" t="s">
        <v>89</v>
      </c>
      <c r="C3146" s="371">
        <v>2023</v>
      </c>
      <c r="D3146" s="371" t="s">
        <v>20</v>
      </c>
      <c r="E3146" s="371" t="s">
        <v>244</v>
      </c>
    </row>
    <row r="3147" spans="1:5">
      <c r="A3147" s="371">
        <v>25</v>
      </c>
      <c r="B3147" s="371" t="s">
        <v>90</v>
      </c>
      <c r="C3147" s="371">
        <v>2023</v>
      </c>
      <c r="D3147" s="371" t="s">
        <v>20</v>
      </c>
      <c r="E3147" s="371" t="s">
        <v>244</v>
      </c>
    </row>
    <row r="3148" spans="1:5">
      <c r="A3148" s="371">
        <v>27</v>
      </c>
      <c r="B3148" s="371" t="s">
        <v>91</v>
      </c>
      <c r="C3148" s="371">
        <v>2023</v>
      </c>
      <c r="D3148" s="371" t="s">
        <v>20</v>
      </c>
      <c r="E3148" s="371" t="s">
        <v>244</v>
      </c>
    </row>
    <row r="3149" spans="1:5">
      <c r="A3149" s="371">
        <v>41</v>
      </c>
      <c r="B3149" s="371" t="s">
        <v>92</v>
      </c>
      <c r="C3149" s="371">
        <v>2023</v>
      </c>
      <c r="D3149" s="371" t="s">
        <v>20</v>
      </c>
      <c r="E3149" s="371" t="s">
        <v>244</v>
      </c>
    </row>
    <row r="3150" spans="1:5">
      <c r="A3150" s="371">
        <v>44</v>
      </c>
      <c r="B3150" s="371" t="s">
        <v>93</v>
      </c>
      <c r="C3150" s="371">
        <v>2023</v>
      </c>
      <c r="D3150" s="371" t="s">
        <v>20</v>
      </c>
      <c r="E3150" s="371" t="s">
        <v>244</v>
      </c>
    </row>
    <row r="3151" spans="1:5">
      <c r="A3151" s="371">
        <v>47</v>
      </c>
      <c r="B3151" s="371" t="s">
        <v>94</v>
      </c>
      <c r="C3151" s="371">
        <v>2023</v>
      </c>
      <c r="D3151" s="371" t="s">
        <v>20</v>
      </c>
      <c r="E3151" s="371" t="s">
        <v>244</v>
      </c>
    </row>
    <row r="3152" spans="1:5">
      <c r="A3152" s="371">
        <v>50</v>
      </c>
      <c r="B3152" s="371" t="s">
        <v>95</v>
      </c>
      <c r="C3152" s="371">
        <v>2023</v>
      </c>
      <c r="D3152" s="371" t="s">
        <v>20</v>
      </c>
      <c r="E3152" s="371" t="s">
        <v>244</v>
      </c>
    </row>
    <row r="3153" spans="1:5">
      <c r="A3153" s="371">
        <v>52</v>
      </c>
      <c r="B3153" s="371" t="s">
        <v>96</v>
      </c>
      <c r="C3153" s="371">
        <v>2023</v>
      </c>
      <c r="D3153" s="371" t="s">
        <v>20</v>
      </c>
      <c r="E3153" s="371" t="s">
        <v>244</v>
      </c>
    </row>
    <row r="3154" spans="1:5">
      <c r="A3154" s="371">
        <v>54</v>
      </c>
      <c r="B3154" s="371" t="s">
        <v>97</v>
      </c>
      <c r="C3154" s="371">
        <v>2023</v>
      </c>
      <c r="D3154" s="371" t="s">
        <v>20</v>
      </c>
      <c r="E3154" s="371" t="s">
        <v>244</v>
      </c>
    </row>
    <row r="3155" spans="1:5">
      <c r="A3155" s="371">
        <v>63</v>
      </c>
      <c r="B3155" s="371" t="s">
        <v>98</v>
      </c>
      <c r="C3155" s="371">
        <v>2023</v>
      </c>
      <c r="D3155" s="371" t="s">
        <v>20</v>
      </c>
      <c r="E3155" s="371" t="s">
        <v>244</v>
      </c>
    </row>
    <row r="3156" spans="1:5">
      <c r="A3156" s="371">
        <v>66</v>
      </c>
      <c r="B3156" s="371" t="s">
        <v>99</v>
      </c>
      <c r="C3156" s="371">
        <v>2023</v>
      </c>
      <c r="D3156" s="371" t="s">
        <v>20</v>
      </c>
      <c r="E3156" s="371" t="s">
        <v>244</v>
      </c>
    </row>
    <row r="3157" spans="1:5">
      <c r="A3157" s="371">
        <v>68</v>
      </c>
      <c r="B3157" s="371" t="s">
        <v>100</v>
      </c>
      <c r="C3157" s="371">
        <v>2023</v>
      </c>
      <c r="D3157" s="371" t="s">
        <v>20</v>
      </c>
      <c r="E3157" s="371" t="s">
        <v>244</v>
      </c>
    </row>
    <row r="3158" spans="1:5">
      <c r="A3158" s="371">
        <v>70</v>
      </c>
      <c r="B3158" s="371" t="s">
        <v>101</v>
      </c>
      <c r="C3158" s="371">
        <v>2023</v>
      </c>
      <c r="D3158" s="371" t="s">
        <v>20</v>
      </c>
      <c r="E3158" s="371" t="s">
        <v>244</v>
      </c>
    </row>
    <row r="3159" spans="1:5">
      <c r="A3159" s="371">
        <v>73</v>
      </c>
      <c r="B3159" s="371" t="s">
        <v>102</v>
      </c>
      <c r="C3159" s="371">
        <v>2023</v>
      </c>
      <c r="D3159" s="371" t="s">
        <v>20</v>
      </c>
      <c r="E3159" s="371" t="s">
        <v>244</v>
      </c>
    </row>
    <row r="3160" spans="1:5">
      <c r="A3160" s="371">
        <v>76</v>
      </c>
      <c r="B3160" s="371" t="s">
        <v>103</v>
      </c>
      <c r="C3160" s="371">
        <v>2023</v>
      </c>
      <c r="D3160" s="371" t="s">
        <v>20</v>
      </c>
      <c r="E3160" s="371" t="s">
        <v>244</v>
      </c>
    </row>
    <row r="3161" spans="1:5">
      <c r="A3161" s="371">
        <v>81</v>
      </c>
      <c r="B3161" s="371" t="s">
        <v>104</v>
      </c>
      <c r="C3161" s="371">
        <v>2023</v>
      </c>
      <c r="D3161" s="371" t="s">
        <v>20</v>
      </c>
      <c r="E3161" s="371" t="s">
        <v>244</v>
      </c>
    </row>
    <row r="3162" spans="1:5">
      <c r="A3162" s="371">
        <v>85</v>
      </c>
      <c r="B3162" s="371" t="s">
        <v>105</v>
      </c>
      <c r="C3162" s="371">
        <v>2023</v>
      </c>
      <c r="D3162" s="371" t="s">
        <v>20</v>
      </c>
      <c r="E3162" s="371" t="s">
        <v>244</v>
      </c>
    </row>
    <row r="3163" spans="1:5">
      <c r="A3163" s="371">
        <v>86</v>
      </c>
      <c r="B3163" s="371" t="s">
        <v>106</v>
      </c>
      <c r="C3163" s="371">
        <v>2023</v>
      </c>
      <c r="D3163" s="371" t="s">
        <v>20</v>
      </c>
      <c r="E3163" s="371" t="s">
        <v>244</v>
      </c>
    </row>
    <row r="3164" spans="1:5">
      <c r="A3164" s="371">
        <v>88</v>
      </c>
      <c r="B3164" s="371" t="s">
        <v>107</v>
      </c>
      <c r="C3164" s="371">
        <v>2023</v>
      </c>
      <c r="D3164" s="371" t="s">
        <v>20</v>
      </c>
      <c r="E3164" s="371" t="s">
        <v>244</v>
      </c>
    </row>
    <row r="3165" spans="1:5">
      <c r="A3165" s="371">
        <v>91</v>
      </c>
      <c r="B3165" s="371" t="s">
        <v>108</v>
      </c>
      <c r="C3165" s="371">
        <v>2023</v>
      </c>
      <c r="D3165" s="371" t="s">
        <v>20</v>
      </c>
      <c r="E3165" s="371" t="s">
        <v>244</v>
      </c>
    </row>
    <row r="3166" spans="1:5">
      <c r="A3166" s="371">
        <v>94</v>
      </c>
      <c r="B3166" s="371" t="s">
        <v>109</v>
      </c>
      <c r="C3166" s="371">
        <v>2023</v>
      </c>
      <c r="D3166" s="371" t="s">
        <v>20</v>
      </c>
      <c r="E3166" s="371" t="s">
        <v>244</v>
      </c>
    </row>
    <row r="3167" spans="1:5">
      <c r="A3167" s="371">
        <v>95</v>
      </c>
      <c r="B3167" s="371" t="s">
        <v>110</v>
      </c>
      <c r="C3167" s="371">
        <v>2023</v>
      </c>
      <c r="D3167" s="371" t="s">
        <v>20</v>
      </c>
      <c r="E3167" s="371" t="s">
        <v>244</v>
      </c>
    </row>
    <row r="3168" spans="1:5">
      <c r="A3168" s="371">
        <v>97</v>
      </c>
      <c r="B3168" s="371" t="s">
        <v>111</v>
      </c>
      <c r="C3168" s="371">
        <v>2023</v>
      </c>
      <c r="D3168" s="371" t="s">
        <v>20</v>
      </c>
      <c r="E3168" s="371" t="s">
        <v>243</v>
      </c>
    </row>
    <row r="3169" spans="1:5">
      <c r="A3169" s="371">
        <v>99</v>
      </c>
      <c r="B3169" s="371" t="s">
        <v>112</v>
      </c>
      <c r="C3169" s="371">
        <v>2023</v>
      </c>
      <c r="D3169" s="371" t="s">
        <v>20</v>
      </c>
      <c r="E3169" s="371" t="s">
        <v>244</v>
      </c>
    </row>
    <row r="3170" spans="1:5">
      <c r="A3170" s="371">
        <v>5</v>
      </c>
      <c r="B3170" s="371" t="s">
        <v>79</v>
      </c>
      <c r="C3170" s="371">
        <v>2024</v>
      </c>
      <c r="D3170" s="371" t="s">
        <v>21</v>
      </c>
      <c r="E3170" s="371" t="s">
        <v>244</v>
      </c>
    </row>
    <row r="3171" spans="1:5">
      <c r="A3171" s="371">
        <v>8</v>
      </c>
      <c r="B3171" s="371" t="s">
        <v>81</v>
      </c>
      <c r="C3171" s="371">
        <v>2024</v>
      </c>
      <c r="D3171" s="371" t="s">
        <v>21</v>
      </c>
      <c r="E3171" s="371" t="s">
        <v>244</v>
      </c>
    </row>
    <row r="3172" spans="1:5">
      <c r="A3172" s="371">
        <v>11</v>
      </c>
      <c r="B3172" s="371" t="s">
        <v>82</v>
      </c>
      <c r="C3172" s="371">
        <v>2024</v>
      </c>
      <c r="D3172" s="371" t="s">
        <v>21</v>
      </c>
      <c r="E3172" s="371" t="s">
        <v>244</v>
      </c>
    </row>
    <row r="3173" spans="1:5">
      <c r="A3173" s="371">
        <v>13</v>
      </c>
      <c r="B3173" s="371" t="s">
        <v>83</v>
      </c>
      <c r="C3173" s="371">
        <v>2024</v>
      </c>
      <c r="D3173" s="371" t="s">
        <v>21</v>
      </c>
      <c r="E3173" s="371" t="s">
        <v>244</v>
      </c>
    </row>
    <row r="3174" spans="1:5">
      <c r="A3174" s="371">
        <v>15</v>
      </c>
      <c r="B3174" s="371" t="s">
        <v>84</v>
      </c>
      <c r="C3174" s="371">
        <v>2024</v>
      </c>
      <c r="D3174" s="371" t="s">
        <v>21</v>
      </c>
      <c r="E3174" s="371" t="s">
        <v>244</v>
      </c>
    </row>
    <row r="3175" spans="1:5">
      <c r="A3175" s="371">
        <v>17</v>
      </c>
      <c r="B3175" s="371" t="s">
        <v>85</v>
      </c>
      <c r="C3175" s="371">
        <v>2024</v>
      </c>
      <c r="D3175" s="371" t="s">
        <v>21</v>
      </c>
      <c r="E3175" s="371" t="s">
        <v>244</v>
      </c>
    </row>
    <row r="3176" spans="1:5">
      <c r="A3176" s="371">
        <v>18</v>
      </c>
      <c r="B3176" s="371" t="s">
        <v>86</v>
      </c>
      <c r="C3176" s="371">
        <v>2024</v>
      </c>
      <c r="D3176" s="371" t="s">
        <v>21</v>
      </c>
      <c r="E3176" s="371" t="s">
        <v>244</v>
      </c>
    </row>
    <row r="3177" spans="1:5">
      <c r="A3177" s="371">
        <v>19</v>
      </c>
      <c r="B3177" s="371" t="s">
        <v>87</v>
      </c>
      <c r="C3177" s="371">
        <v>2024</v>
      </c>
      <c r="D3177" s="371" t="s">
        <v>21</v>
      </c>
      <c r="E3177" s="371" t="s">
        <v>244</v>
      </c>
    </row>
    <row r="3178" spans="1:5">
      <c r="A3178" s="371">
        <v>20</v>
      </c>
      <c r="B3178" s="371" t="s">
        <v>88</v>
      </c>
      <c r="C3178" s="371">
        <v>2024</v>
      </c>
      <c r="D3178" s="371" t="s">
        <v>21</v>
      </c>
      <c r="E3178" s="371" t="s">
        <v>244</v>
      </c>
    </row>
    <row r="3179" spans="1:5">
      <c r="A3179" s="371">
        <v>23</v>
      </c>
      <c r="B3179" s="371" t="s">
        <v>89</v>
      </c>
      <c r="C3179" s="371">
        <v>2024</v>
      </c>
      <c r="D3179" s="371" t="s">
        <v>21</v>
      </c>
      <c r="E3179" s="371" t="s">
        <v>244</v>
      </c>
    </row>
    <row r="3180" spans="1:5">
      <c r="A3180" s="371">
        <v>25</v>
      </c>
      <c r="B3180" s="371" t="s">
        <v>90</v>
      </c>
      <c r="C3180" s="371">
        <v>2024</v>
      </c>
      <c r="D3180" s="371" t="s">
        <v>21</v>
      </c>
      <c r="E3180" s="371" t="s">
        <v>244</v>
      </c>
    </row>
    <row r="3181" spans="1:5">
      <c r="A3181" s="371">
        <v>27</v>
      </c>
      <c r="B3181" s="371" t="s">
        <v>91</v>
      </c>
      <c r="C3181" s="371">
        <v>2024</v>
      </c>
      <c r="D3181" s="371" t="s">
        <v>21</v>
      </c>
      <c r="E3181" s="371" t="s">
        <v>244</v>
      </c>
    </row>
    <row r="3182" spans="1:5">
      <c r="A3182" s="371">
        <v>41</v>
      </c>
      <c r="B3182" s="371" t="s">
        <v>92</v>
      </c>
      <c r="C3182" s="371">
        <v>2024</v>
      </c>
      <c r="D3182" s="371" t="s">
        <v>21</v>
      </c>
      <c r="E3182" s="371" t="s">
        <v>244</v>
      </c>
    </row>
    <row r="3183" spans="1:5">
      <c r="A3183" s="371">
        <v>44</v>
      </c>
      <c r="B3183" s="371" t="s">
        <v>93</v>
      </c>
      <c r="C3183" s="371">
        <v>2024</v>
      </c>
      <c r="D3183" s="371" t="s">
        <v>21</v>
      </c>
      <c r="E3183" s="371" t="s">
        <v>244</v>
      </c>
    </row>
    <row r="3184" spans="1:5">
      <c r="A3184" s="371">
        <v>47</v>
      </c>
      <c r="B3184" s="371" t="s">
        <v>94</v>
      </c>
      <c r="C3184" s="371">
        <v>2024</v>
      </c>
      <c r="D3184" s="371" t="s">
        <v>21</v>
      </c>
      <c r="E3184" s="371" t="s">
        <v>244</v>
      </c>
    </row>
    <row r="3185" spans="1:5">
      <c r="A3185" s="371">
        <v>50</v>
      </c>
      <c r="B3185" s="371" t="s">
        <v>95</v>
      </c>
      <c r="C3185" s="371">
        <v>2024</v>
      </c>
      <c r="D3185" s="371" t="s">
        <v>21</v>
      </c>
      <c r="E3185" s="371" t="s">
        <v>244</v>
      </c>
    </row>
    <row r="3186" spans="1:5">
      <c r="A3186" s="371">
        <v>52</v>
      </c>
      <c r="B3186" s="371" t="s">
        <v>96</v>
      </c>
      <c r="C3186" s="371">
        <v>2024</v>
      </c>
      <c r="D3186" s="371" t="s">
        <v>21</v>
      </c>
      <c r="E3186" s="371" t="s">
        <v>244</v>
      </c>
    </row>
    <row r="3187" spans="1:5">
      <c r="A3187" s="371">
        <v>54</v>
      </c>
      <c r="B3187" s="371" t="s">
        <v>97</v>
      </c>
      <c r="C3187" s="371">
        <v>2024</v>
      </c>
      <c r="D3187" s="371" t="s">
        <v>21</v>
      </c>
      <c r="E3187" s="371" t="s">
        <v>244</v>
      </c>
    </row>
    <row r="3188" spans="1:5">
      <c r="A3188" s="371">
        <v>63</v>
      </c>
      <c r="B3188" s="371" t="s">
        <v>98</v>
      </c>
      <c r="C3188" s="371">
        <v>2024</v>
      </c>
      <c r="D3188" s="371" t="s">
        <v>21</v>
      </c>
      <c r="E3188" s="371" t="s">
        <v>244</v>
      </c>
    </row>
    <row r="3189" spans="1:5">
      <c r="A3189" s="371">
        <v>66</v>
      </c>
      <c r="B3189" s="371" t="s">
        <v>99</v>
      </c>
      <c r="C3189" s="371">
        <v>2024</v>
      </c>
      <c r="D3189" s="371" t="s">
        <v>21</v>
      </c>
      <c r="E3189" s="371" t="s">
        <v>244</v>
      </c>
    </row>
    <row r="3190" spans="1:5">
      <c r="A3190" s="371">
        <v>68</v>
      </c>
      <c r="B3190" s="371" t="s">
        <v>100</v>
      </c>
      <c r="C3190" s="371">
        <v>2024</v>
      </c>
      <c r="D3190" s="371" t="s">
        <v>21</v>
      </c>
      <c r="E3190" s="371" t="s">
        <v>244</v>
      </c>
    </row>
    <row r="3191" spans="1:5">
      <c r="A3191" s="371">
        <v>70</v>
      </c>
      <c r="B3191" s="371" t="s">
        <v>101</v>
      </c>
      <c r="C3191" s="371">
        <v>2024</v>
      </c>
      <c r="D3191" s="371" t="s">
        <v>21</v>
      </c>
      <c r="E3191" s="371" t="s">
        <v>244</v>
      </c>
    </row>
    <row r="3192" spans="1:5">
      <c r="A3192" s="371">
        <v>73</v>
      </c>
      <c r="B3192" s="371" t="s">
        <v>102</v>
      </c>
      <c r="C3192" s="371">
        <v>2024</v>
      </c>
      <c r="D3192" s="371" t="s">
        <v>21</v>
      </c>
      <c r="E3192" s="371" t="s">
        <v>244</v>
      </c>
    </row>
    <row r="3193" spans="1:5">
      <c r="A3193" s="371">
        <v>76</v>
      </c>
      <c r="B3193" s="371" t="s">
        <v>103</v>
      </c>
      <c r="C3193" s="371">
        <v>2024</v>
      </c>
      <c r="D3193" s="371" t="s">
        <v>21</v>
      </c>
      <c r="E3193" s="371" t="s">
        <v>244</v>
      </c>
    </row>
    <row r="3194" spans="1:5">
      <c r="A3194" s="371">
        <v>81</v>
      </c>
      <c r="B3194" s="371" t="s">
        <v>104</v>
      </c>
      <c r="C3194" s="371">
        <v>2024</v>
      </c>
      <c r="D3194" s="371" t="s">
        <v>21</v>
      </c>
      <c r="E3194" s="371" t="s">
        <v>244</v>
      </c>
    </row>
    <row r="3195" spans="1:5">
      <c r="A3195" s="371">
        <v>85</v>
      </c>
      <c r="B3195" s="371" t="s">
        <v>105</v>
      </c>
      <c r="C3195" s="371">
        <v>2024</v>
      </c>
      <c r="D3195" s="371" t="s">
        <v>21</v>
      </c>
      <c r="E3195" s="371" t="s">
        <v>244</v>
      </c>
    </row>
    <row r="3196" spans="1:5">
      <c r="A3196" s="371">
        <v>86</v>
      </c>
      <c r="B3196" s="371" t="s">
        <v>106</v>
      </c>
      <c r="C3196" s="371">
        <v>2024</v>
      </c>
      <c r="D3196" s="371" t="s">
        <v>21</v>
      </c>
      <c r="E3196" s="371" t="s">
        <v>244</v>
      </c>
    </row>
    <row r="3197" spans="1:5">
      <c r="A3197" s="371">
        <v>88</v>
      </c>
      <c r="B3197" s="371" t="s">
        <v>107</v>
      </c>
      <c r="C3197" s="371">
        <v>2024</v>
      </c>
      <c r="D3197" s="371" t="s">
        <v>21</v>
      </c>
      <c r="E3197" s="371" t="s">
        <v>244</v>
      </c>
    </row>
    <row r="3198" spans="1:5">
      <c r="A3198" s="371">
        <v>91</v>
      </c>
      <c r="B3198" s="371" t="s">
        <v>108</v>
      </c>
      <c r="C3198" s="371">
        <v>2024</v>
      </c>
      <c r="D3198" s="371" t="s">
        <v>21</v>
      </c>
      <c r="E3198" s="371" t="s">
        <v>244</v>
      </c>
    </row>
    <row r="3199" spans="1:5">
      <c r="A3199" s="371">
        <v>94</v>
      </c>
      <c r="B3199" s="371" t="s">
        <v>109</v>
      </c>
      <c r="C3199" s="371">
        <v>2024</v>
      </c>
      <c r="D3199" s="371" t="s">
        <v>21</v>
      </c>
      <c r="E3199" s="371" t="s">
        <v>244</v>
      </c>
    </row>
    <row r="3200" spans="1:5">
      <c r="A3200" s="371">
        <v>95</v>
      </c>
      <c r="B3200" s="371" t="s">
        <v>110</v>
      </c>
      <c r="C3200" s="371">
        <v>2024</v>
      </c>
      <c r="D3200" s="371" t="s">
        <v>21</v>
      </c>
      <c r="E3200" s="371" t="s">
        <v>244</v>
      </c>
    </row>
    <row r="3201" spans="1:5">
      <c r="A3201" s="371">
        <v>97</v>
      </c>
      <c r="B3201" s="371" t="s">
        <v>111</v>
      </c>
      <c r="C3201" s="371">
        <v>2024</v>
      </c>
      <c r="D3201" s="371" t="s">
        <v>21</v>
      </c>
      <c r="E3201" s="371" t="s">
        <v>244</v>
      </c>
    </row>
    <row r="3202" spans="1:5">
      <c r="A3202" s="371">
        <v>99</v>
      </c>
      <c r="B3202" s="371" t="s">
        <v>112</v>
      </c>
      <c r="C3202" s="371">
        <v>2024</v>
      </c>
      <c r="D3202" s="371" t="s">
        <v>21</v>
      </c>
      <c r="E3202" s="371" t="s">
        <v>244</v>
      </c>
    </row>
    <row r="3203" spans="1:5">
      <c r="A3203" s="371">
        <v>5</v>
      </c>
      <c r="B3203" s="371" t="s">
        <v>79</v>
      </c>
      <c r="C3203" s="371">
        <v>2023</v>
      </c>
      <c r="D3203" s="371" t="s">
        <v>21</v>
      </c>
      <c r="E3203" s="371" t="s">
        <v>244</v>
      </c>
    </row>
    <row r="3204" spans="1:5">
      <c r="A3204" s="371">
        <v>8</v>
      </c>
      <c r="B3204" s="371" t="s">
        <v>81</v>
      </c>
      <c r="C3204" s="371">
        <v>2023</v>
      </c>
      <c r="D3204" s="371" t="s">
        <v>21</v>
      </c>
      <c r="E3204" s="371" t="s">
        <v>244</v>
      </c>
    </row>
    <row r="3205" spans="1:5">
      <c r="A3205" s="371">
        <v>11</v>
      </c>
      <c r="B3205" s="371" t="s">
        <v>82</v>
      </c>
      <c r="C3205" s="371">
        <v>2023</v>
      </c>
      <c r="D3205" s="371" t="s">
        <v>21</v>
      </c>
      <c r="E3205" s="371" t="s">
        <v>244</v>
      </c>
    </row>
    <row r="3206" spans="1:5">
      <c r="A3206" s="371">
        <v>13</v>
      </c>
      <c r="B3206" s="371" t="s">
        <v>83</v>
      </c>
      <c r="C3206" s="371">
        <v>2023</v>
      </c>
      <c r="D3206" s="371" t="s">
        <v>21</v>
      </c>
      <c r="E3206" s="371" t="s">
        <v>244</v>
      </c>
    </row>
    <row r="3207" spans="1:5">
      <c r="A3207" s="371">
        <v>15</v>
      </c>
      <c r="B3207" s="371" t="s">
        <v>84</v>
      </c>
      <c r="C3207" s="371">
        <v>2023</v>
      </c>
      <c r="D3207" s="371" t="s">
        <v>21</v>
      </c>
      <c r="E3207" s="371" t="s">
        <v>244</v>
      </c>
    </row>
    <row r="3208" spans="1:5">
      <c r="A3208" s="371">
        <v>17</v>
      </c>
      <c r="B3208" s="371" t="s">
        <v>85</v>
      </c>
      <c r="C3208" s="371">
        <v>2023</v>
      </c>
      <c r="D3208" s="371" t="s">
        <v>21</v>
      </c>
      <c r="E3208" s="371" t="s">
        <v>244</v>
      </c>
    </row>
    <row r="3209" spans="1:5">
      <c r="A3209" s="371">
        <v>18</v>
      </c>
      <c r="B3209" s="371" t="s">
        <v>86</v>
      </c>
      <c r="C3209" s="371">
        <v>2023</v>
      </c>
      <c r="D3209" s="371" t="s">
        <v>21</v>
      </c>
      <c r="E3209" s="371" t="s">
        <v>244</v>
      </c>
    </row>
    <row r="3210" spans="1:5">
      <c r="A3210" s="371">
        <v>19</v>
      </c>
      <c r="B3210" s="371" t="s">
        <v>87</v>
      </c>
      <c r="C3210" s="371">
        <v>2023</v>
      </c>
      <c r="D3210" s="371" t="s">
        <v>21</v>
      </c>
      <c r="E3210" s="371" t="s">
        <v>244</v>
      </c>
    </row>
    <row r="3211" spans="1:5">
      <c r="A3211" s="371">
        <v>20</v>
      </c>
      <c r="B3211" s="371" t="s">
        <v>88</v>
      </c>
      <c r="C3211" s="371">
        <v>2023</v>
      </c>
      <c r="D3211" s="371" t="s">
        <v>21</v>
      </c>
      <c r="E3211" s="371" t="s">
        <v>244</v>
      </c>
    </row>
    <row r="3212" spans="1:5">
      <c r="A3212" s="371">
        <v>23</v>
      </c>
      <c r="B3212" s="371" t="s">
        <v>89</v>
      </c>
      <c r="C3212" s="371">
        <v>2023</v>
      </c>
      <c r="D3212" s="371" t="s">
        <v>21</v>
      </c>
      <c r="E3212" s="371" t="s">
        <v>243</v>
      </c>
    </row>
    <row r="3213" spans="1:5">
      <c r="A3213" s="371">
        <v>25</v>
      </c>
      <c r="B3213" s="371" t="s">
        <v>90</v>
      </c>
      <c r="C3213" s="371">
        <v>2023</v>
      </c>
      <c r="D3213" s="371" t="s">
        <v>21</v>
      </c>
      <c r="E3213" s="371" t="s">
        <v>244</v>
      </c>
    </row>
    <row r="3214" spans="1:5">
      <c r="A3214" s="371">
        <v>27</v>
      </c>
      <c r="B3214" s="371" t="s">
        <v>91</v>
      </c>
      <c r="C3214" s="371">
        <v>2023</v>
      </c>
      <c r="D3214" s="371" t="s">
        <v>21</v>
      </c>
      <c r="E3214" s="371" t="s">
        <v>244</v>
      </c>
    </row>
    <row r="3215" spans="1:5">
      <c r="A3215" s="371">
        <v>41</v>
      </c>
      <c r="B3215" s="371" t="s">
        <v>92</v>
      </c>
      <c r="C3215" s="371">
        <v>2023</v>
      </c>
      <c r="D3215" s="371" t="s">
        <v>21</v>
      </c>
      <c r="E3215" s="371" t="s">
        <v>244</v>
      </c>
    </row>
    <row r="3216" spans="1:5">
      <c r="A3216" s="371">
        <v>44</v>
      </c>
      <c r="B3216" s="371" t="s">
        <v>93</v>
      </c>
      <c r="C3216" s="371">
        <v>2023</v>
      </c>
      <c r="D3216" s="371" t="s">
        <v>21</v>
      </c>
      <c r="E3216" s="371" t="s">
        <v>244</v>
      </c>
    </row>
    <row r="3217" spans="1:5">
      <c r="A3217" s="371">
        <v>47</v>
      </c>
      <c r="B3217" s="371" t="s">
        <v>94</v>
      </c>
      <c r="C3217" s="371">
        <v>2023</v>
      </c>
      <c r="D3217" s="371" t="s">
        <v>21</v>
      </c>
      <c r="E3217" s="371" t="s">
        <v>244</v>
      </c>
    </row>
    <row r="3218" spans="1:5">
      <c r="A3218" s="371">
        <v>50</v>
      </c>
      <c r="B3218" s="371" t="s">
        <v>95</v>
      </c>
      <c r="C3218" s="371">
        <v>2023</v>
      </c>
      <c r="D3218" s="371" t="s">
        <v>21</v>
      </c>
      <c r="E3218" s="371" t="s">
        <v>244</v>
      </c>
    </row>
    <row r="3219" spans="1:5">
      <c r="A3219" s="371">
        <v>52</v>
      </c>
      <c r="B3219" s="371" t="s">
        <v>96</v>
      </c>
      <c r="C3219" s="371">
        <v>2023</v>
      </c>
      <c r="D3219" s="371" t="s">
        <v>21</v>
      </c>
      <c r="E3219" s="371" t="s">
        <v>244</v>
      </c>
    </row>
    <row r="3220" spans="1:5">
      <c r="A3220" s="371">
        <v>54</v>
      </c>
      <c r="B3220" s="371" t="s">
        <v>97</v>
      </c>
      <c r="C3220" s="371">
        <v>2023</v>
      </c>
      <c r="D3220" s="371" t="s">
        <v>21</v>
      </c>
      <c r="E3220" s="371" t="s">
        <v>244</v>
      </c>
    </row>
    <row r="3221" spans="1:5">
      <c r="A3221" s="371">
        <v>63</v>
      </c>
      <c r="B3221" s="371" t="s">
        <v>98</v>
      </c>
      <c r="C3221" s="371">
        <v>2023</v>
      </c>
      <c r="D3221" s="371" t="s">
        <v>21</v>
      </c>
      <c r="E3221" s="371" t="s">
        <v>244</v>
      </c>
    </row>
    <row r="3222" spans="1:5">
      <c r="A3222" s="371">
        <v>66</v>
      </c>
      <c r="B3222" s="371" t="s">
        <v>99</v>
      </c>
      <c r="C3222" s="371">
        <v>2023</v>
      </c>
      <c r="D3222" s="371" t="s">
        <v>21</v>
      </c>
      <c r="E3222" s="371" t="s">
        <v>244</v>
      </c>
    </row>
    <row r="3223" spans="1:5">
      <c r="A3223" s="371">
        <v>68</v>
      </c>
      <c r="B3223" s="371" t="s">
        <v>100</v>
      </c>
      <c r="C3223" s="371">
        <v>2023</v>
      </c>
      <c r="D3223" s="371" t="s">
        <v>21</v>
      </c>
      <c r="E3223" s="371" t="s">
        <v>244</v>
      </c>
    </row>
    <row r="3224" spans="1:5">
      <c r="A3224" s="371">
        <v>70</v>
      </c>
      <c r="B3224" s="371" t="s">
        <v>101</v>
      </c>
      <c r="C3224" s="371">
        <v>2023</v>
      </c>
      <c r="D3224" s="371" t="s">
        <v>21</v>
      </c>
      <c r="E3224" s="371" t="s">
        <v>244</v>
      </c>
    </row>
    <row r="3225" spans="1:5">
      <c r="A3225" s="371">
        <v>73</v>
      </c>
      <c r="B3225" s="371" t="s">
        <v>102</v>
      </c>
      <c r="C3225" s="371">
        <v>2023</v>
      </c>
      <c r="D3225" s="371" t="s">
        <v>21</v>
      </c>
      <c r="E3225" s="371" t="s">
        <v>243</v>
      </c>
    </row>
    <row r="3226" spans="1:5">
      <c r="A3226" s="371">
        <v>76</v>
      </c>
      <c r="B3226" s="371" t="s">
        <v>103</v>
      </c>
      <c r="C3226" s="371">
        <v>2023</v>
      </c>
      <c r="D3226" s="371" t="s">
        <v>21</v>
      </c>
      <c r="E3226" s="371" t="s">
        <v>244</v>
      </c>
    </row>
    <row r="3227" spans="1:5">
      <c r="A3227" s="371">
        <v>81</v>
      </c>
      <c r="B3227" s="371" t="s">
        <v>104</v>
      </c>
      <c r="C3227" s="371">
        <v>2023</v>
      </c>
      <c r="D3227" s="371" t="s">
        <v>21</v>
      </c>
      <c r="E3227" s="371" t="s">
        <v>244</v>
      </c>
    </row>
    <row r="3228" spans="1:5">
      <c r="A3228" s="371">
        <v>85</v>
      </c>
      <c r="B3228" s="371" t="s">
        <v>105</v>
      </c>
      <c r="C3228" s="371">
        <v>2023</v>
      </c>
      <c r="D3228" s="371" t="s">
        <v>21</v>
      </c>
      <c r="E3228" s="371" t="s">
        <v>244</v>
      </c>
    </row>
    <row r="3229" spans="1:5">
      <c r="A3229" s="371">
        <v>86</v>
      </c>
      <c r="B3229" s="371" t="s">
        <v>106</v>
      </c>
      <c r="C3229" s="371">
        <v>2023</v>
      </c>
      <c r="D3229" s="371" t="s">
        <v>21</v>
      </c>
      <c r="E3229" s="371" t="s">
        <v>244</v>
      </c>
    </row>
    <row r="3230" spans="1:5">
      <c r="A3230" s="371">
        <v>88</v>
      </c>
      <c r="B3230" s="371" t="s">
        <v>107</v>
      </c>
      <c r="C3230" s="371">
        <v>2023</v>
      </c>
      <c r="D3230" s="371" t="s">
        <v>21</v>
      </c>
      <c r="E3230" s="371" t="s">
        <v>244</v>
      </c>
    </row>
    <row r="3231" spans="1:5">
      <c r="A3231" s="371">
        <v>91</v>
      </c>
      <c r="B3231" s="371" t="s">
        <v>108</v>
      </c>
      <c r="C3231" s="371">
        <v>2023</v>
      </c>
      <c r="D3231" s="371" t="s">
        <v>21</v>
      </c>
      <c r="E3231" s="371" t="s">
        <v>243</v>
      </c>
    </row>
    <row r="3232" spans="1:5">
      <c r="A3232" s="371">
        <v>94</v>
      </c>
      <c r="B3232" s="371" t="s">
        <v>109</v>
      </c>
      <c r="C3232" s="371">
        <v>2023</v>
      </c>
      <c r="D3232" s="371" t="s">
        <v>21</v>
      </c>
      <c r="E3232" s="371" t="s">
        <v>244</v>
      </c>
    </row>
    <row r="3233" spans="1:5">
      <c r="A3233" s="371">
        <v>95</v>
      </c>
      <c r="B3233" s="371" t="s">
        <v>110</v>
      </c>
      <c r="C3233" s="371">
        <v>2023</v>
      </c>
      <c r="D3233" s="371" t="s">
        <v>21</v>
      </c>
      <c r="E3233" s="371" t="s">
        <v>244</v>
      </c>
    </row>
    <row r="3234" spans="1:5">
      <c r="A3234" s="371">
        <v>97</v>
      </c>
      <c r="B3234" s="371" t="s">
        <v>111</v>
      </c>
      <c r="C3234" s="371">
        <v>2023</v>
      </c>
      <c r="D3234" s="371" t="s">
        <v>21</v>
      </c>
      <c r="E3234" s="371" t="s">
        <v>244</v>
      </c>
    </row>
    <row r="3235" spans="1:5">
      <c r="A3235" s="371">
        <v>99</v>
      </c>
      <c r="B3235" s="371" t="s">
        <v>112</v>
      </c>
      <c r="C3235" s="371">
        <v>2023</v>
      </c>
      <c r="D3235" s="371" t="s">
        <v>21</v>
      </c>
      <c r="E3235" s="371" t="s">
        <v>243</v>
      </c>
    </row>
    <row r="3236" spans="1:5">
      <c r="A3236" s="371">
        <v>5</v>
      </c>
      <c r="B3236" s="371" t="s">
        <v>79</v>
      </c>
      <c r="C3236" s="371">
        <v>2024</v>
      </c>
      <c r="D3236" s="371" t="s">
        <v>22</v>
      </c>
      <c r="E3236" s="371" t="s">
        <v>243</v>
      </c>
    </row>
    <row r="3237" spans="1:5">
      <c r="A3237" s="371">
        <v>8</v>
      </c>
      <c r="B3237" s="371" t="s">
        <v>81</v>
      </c>
      <c r="C3237" s="371">
        <v>2024</v>
      </c>
      <c r="D3237" s="371" t="s">
        <v>22</v>
      </c>
      <c r="E3237" s="371" t="s">
        <v>243</v>
      </c>
    </row>
    <row r="3238" spans="1:5">
      <c r="A3238" s="371">
        <v>11</v>
      </c>
      <c r="B3238" s="371" t="s">
        <v>82</v>
      </c>
      <c r="C3238" s="371">
        <v>2024</v>
      </c>
      <c r="D3238" s="371" t="s">
        <v>22</v>
      </c>
      <c r="E3238" s="371" t="s">
        <v>243</v>
      </c>
    </row>
    <row r="3239" spans="1:5">
      <c r="A3239" s="371">
        <v>13</v>
      </c>
      <c r="B3239" s="371" t="s">
        <v>83</v>
      </c>
      <c r="C3239" s="371">
        <v>2024</v>
      </c>
      <c r="D3239" s="371" t="s">
        <v>22</v>
      </c>
      <c r="E3239" s="371" t="s">
        <v>243</v>
      </c>
    </row>
    <row r="3240" spans="1:5">
      <c r="A3240" s="371">
        <v>15</v>
      </c>
      <c r="B3240" s="371" t="s">
        <v>84</v>
      </c>
      <c r="C3240" s="371">
        <v>2024</v>
      </c>
      <c r="D3240" s="371" t="s">
        <v>22</v>
      </c>
      <c r="E3240" s="371" t="s">
        <v>243</v>
      </c>
    </row>
    <row r="3241" spans="1:5">
      <c r="A3241" s="371">
        <v>17</v>
      </c>
      <c r="B3241" s="371" t="s">
        <v>85</v>
      </c>
      <c r="C3241" s="371">
        <v>2024</v>
      </c>
      <c r="D3241" s="371" t="s">
        <v>22</v>
      </c>
      <c r="E3241" s="371" t="s">
        <v>243</v>
      </c>
    </row>
    <row r="3242" spans="1:5">
      <c r="A3242" s="371">
        <v>18</v>
      </c>
      <c r="B3242" s="371" t="s">
        <v>86</v>
      </c>
      <c r="C3242" s="371">
        <v>2024</v>
      </c>
      <c r="D3242" s="371" t="s">
        <v>22</v>
      </c>
      <c r="E3242" s="371" t="s">
        <v>243</v>
      </c>
    </row>
    <row r="3243" spans="1:5">
      <c r="A3243" s="371">
        <v>19</v>
      </c>
      <c r="B3243" s="371" t="s">
        <v>87</v>
      </c>
      <c r="C3243" s="371">
        <v>2024</v>
      </c>
      <c r="D3243" s="371" t="s">
        <v>22</v>
      </c>
      <c r="E3243" s="371" t="s">
        <v>243</v>
      </c>
    </row>
    <row r="3244" spans="1:5">
      <c r="A3244" s="371">
        <v>20</v>
      </c>
      <c r="B3244" s="371" t="s">
        <v>88</v>
      </c>
      <c r="C3244" s="371">
        <v>2024</v>
      </c>
      <c r="D3244" s="371" t="s">
        <v>22</v>
      </c>
      <c r="E3244" s="371" t="s">
        <v>243</v>
      </c>
    </row>
    <row r="3245" spans="1:5">
      <c r="A3245" s="371">
        <v>23</v>
      </c>
      <c r="B3245" s="371" t="s">
        <v>89</v>
      </c>
      <c r="C3245" s="371">
        <v>2024</v>
      </c>
      <c r="D3245" s="371" t="s">
        <v>22</v>
      </c>
      <c r="E3245" s="371" t="s">
        <v>243</v>
      </c>
    </row>
    <row r="3246" spans="1:5">
      <c r="A3246" s="371">
        <v>25</v>
      </c>
      <c r="B3246" s="371" t="s">
        <v>90</v>
      </c>
      <c r="C3246" s="371">
        <v>2024</v>
      </c>
      <c r="D3246" s="371" t="s">
        <v>22</v>
      </c>
      <c r="E3246" s="371" t="s">
        <v>243</v>
      </c>
    </row>
    <row r="3247" spans="1:5">
      <c r="A3247" s="371">
        <v>27</v>
      </c>
      <c r="B3247" s="371" t="s">
        <v>91</v>
      </c>
      <c r="C3247" s="371">
        <v>2024</v>
      </c>
      <c r="D3247" s="371" t="s">
        <v>22</v>
      </c>
      <c r="E3247" s="371" t="s">
        <v>244</v>
      </c>
    </row>
    <row r="3248" spans="1:5">
      <c r="A3248" s="371">
        <v>41</v>
      </c>
      <c r="B3248" s="371" t="s">
        <v>92</v>
      </c>
      <c r="C3248" s="371">
        <v>2024</v>
      </c>
      <c r="D3248" s="371" t="s">
        <v>22</v>
      </c>
      <c r="E3248" s="371" t="s">
        <v>243</v>
      </c>
    </row>
    <row r="3249" spans="1:5">
      <c r="A3249" s="371">
        <v>44</v>
      </c>
      <c r="B3249" s="371" t="s">
        <v>93</v>
      </c>
      <c r="C3249" s="371">
        <v>2024</v>
      </c>
      <c r="D3249" s="371" t="s">
        <v>22</v>
      </c>
      <c r="E3249" s="371" t="s">
        <v>243</v>
      </c>
    </row>
    <row r="3250" spans="1:5">
      <c r="A3250" s="371">
        <v>47</v>
      </c>
      <c r="B3250" s="371" t="s">
        <v>94</v>
      </c>
      <c r="C3250" s="371">
        <v>2024</v>
      </c>
      <c r="D3250" s="371" t="s">
        <v>22</v>
      </c>
      <c r="E3250" s="371" t="s">
        <v>243</v>
      </c>
    </row>
    <row r="3251" spans="1:5">
      <c r="A3251" s="371">
        <v>50</v>
      </c>
      <c r="B3251" s="371" t="s">
        <v>95</v>
      </c>
      <c r="C3251" s="371">
        <v>2024</v>
      </c>
      <c r="D3251" s="371" t="s">
        <v>22</v>
      </c>
      <c r="E3251" s="371" t="s">
        <v>243</v>
      </c>
    </row>
    <row r="3252" spans="1:5">
      <c r="A3252" s="371">
        <v>52</v>
      </c>
      <c r="B3252" s="371" t="s">
        <v>96</v>
      </c>
      <c r="C3252" s="371">
        <v>2024</v>
      </c>
      <c r="D3252" s="371" t="s">
        <v>22</v>
      </c>
      <c r="E3252" s="371" t="s">
        <v>243</v>
      </c>
    </row>
    <row r="3253" spans="1:5">
      <c r="A3253" s="371">
        <v>54</v>
      </c>
      <c r="B3253" s="371" t="s">
        <v>97</v>
      </c>
      <c r="C3253" s="371">
        <v>2024</v>
      </c>
      <c r="D3253" s="371" t="s">
        <v>22</v>
      </c>
      <c r="E3253" s="371" t="s">
        <v>243</v>
      </c>
    </row>
    <row r="3254" spans="1:5">
      <c r="A3254" s="371">
        <v>63</v>
      </c>
      <c r="B3254" s="371" t="s">
        <v>98</v>
      </c>
      <c r="C3254" s="371">
        <v>2024</v>
      </c>
      <c r="D3254" s="371" t="s">
        <v>22</v>
      </c>
      <c r="E3254" s="371" t="s">
        <v>243</v>
      </c>
    </row>
    <row r="3255" spans="1:5">
      <c r="A3255" s="371">
        <v>66</v>
      </c>
      <c r="B3255" s="371" t="s">
        <v>99</v>
      </c>
      <c r="C3255" s="371">
        <v>2024</v>
      </c>
      <c r="D3255" s="371" t="s">
        <v>22</v>
      </c>
      <c r="E3255" s="371" t="s">
        <v>243</v>
      </c>
    </row>
    <row r="3256" spans="1:5">
      <c r="A3256" s="371">
        <v>68</v>
      </c>
      <c r="B3256" s="371" t="s">
        <v>100</v>
      </c>
      <c r="C3256" s="371">
        <v>2024</v>
      </c>
      <c r="D3256" s="371" t="s">
        <v>22</v>
      </c>
      <c r="E3256" s="371" t="s">
        <v>243</v>
      </c>
    </row>
    <row r="3257" spans="1:5">
      <c r="A3257" s="371">
        <v>70</v>
      </c>
      <c r="B3257" s="371" t="s">
        <v>101</v>
      </c>
      <c r="C3257" s="371">
        <v>2024</v>
      </c>
      <c r="D3257" s="371" t="s">
        <v>22</v>
      </c>
      <c r="E3257" s="371" t="s">
        <v>243</v>
      </c>
    </row>
    <row r="3258" spans="1:5">
      <c r="A3258" s="371">
        <v>73</v>
      </c>
      <c r="B3258" s="371" t="s">
        <v>102</v>
      </c>
      <c r="C3258" s="371">
        <v>2024</v>
      </c>
      <c r="D3258" s="371" t="s">
        <v>22</v>
      </c>
      <c r="E3258" s="371" t="s">
        <v>243</v>
      </c>
    </row>
    <row r="3259" spans="1:5">
      <c r="A3259" s="371">
        <v>76</v>
      </c>
      <c r="B3259" s="371" t="s">
        <v>103</v>
      </c>
      <c r="C3259" s="371">
        <v>2024</v>
      </c>
      <c r="D3259" s="371" t="s">
        <v>22</v>
      </c>
      <c r="E3259" s="371" t="s">
        <v>243</v>
      </c>
    </row>
    <row r="3260" spans="1:5">
      <c r="A3260" s="371">
        <v>81</v>
      </c>
      <c r="B3260" s="371" t="s">
        <v>104</v>
      </c>
      <c r="C3260" s="371">
        <v>2024</v>
      </c>
      <c r="D3260" s="371" t="s">
        <v>22</v>
      </c>
      <c r="E3260" s="371" t="s">
        <v>243</v>
      </c>
    </row>
    <row r="3261" spans="1:5">
      <c r="A3261" s="371">
        <v>85</v>
      </c>
      <c r="B3261" s="371" t="s">
        <v>105</v>
      </c>
      <c r="C3261" s="371">
        <v>2024</v>
      </c>
      <c r="D3261" s="371" t="s">
        <v>22</v>
      </c>
      <c r="E3261" s="371" t="s">
        <v>243</v>
      </c>
    </row>
    <row r="3262" spans="1:5">
      <c r="A3262" s="371">
        <v>86</v>
      </c>
      <c r="B3262" s="371" t="s">
        <v>106</v>
      </c>
      <c r="C3262" s="371">
        <v>2024</v>
      </c>
      <c r="D3262" s="371" t="s">
        <v>22</v>
      </c>
      <c r="E3262" s="371" t="s">
        <v>243</v>
      </c>
    </row>
    <row r="3263" spans="1:5">
      <c r="A3263" s="371">
        <v>88</v>
      </c>
      <c r="B3263" s="371" t="s">
        <v>107</v>
      </c>
      <c r="C3263" s="371">
        <v>2024</v>
      </c>
      <c r="D3263" s="371" t="s">
        <v>22</v>
      </c>
      <c r="E3263" s="371" t="s">
        <v>243</v>
      </c>
    </row>
    <row r="3264" spans="1:5">
      <c r="A3264" s="371">
        <v>91</v>
      </c>
      <c r="B3264" s="371" t="s">
        <v>108</v>
      </c>
      <c r="C3264" s="371">
        <v>2024</v>
      </c>
      <c r="D3264" s="371" t="s">
        <v>22</v>
      </c>
      <c r="E3264" s="371" t="s">
        <v>243</v>
      </c>
    </row>
    <row r="3265" spans="1:5">
      <c r="A3265" s="371">
        <v>94</v>
      </c>
      <c r="B3265" s="371" t="s">
        <v>109</v>
      </c>
      <c r="C3265" s="371">
        <v>2024</v>
      </c>
      <c r="D3265" s="371" t="s">
        <v>22</v>
      </c>
      <c r="E3265" s="371" t="s">
        <v>244</v>
      </c>
    </row>
    <row r="3266" spans="1:5">
      <c r="A3266" s="371">
        <v>95</v>
      </c>
      <c r="B3266" s="371" t="s">
        <v>110</v>
      </c>
      <c r="C3266" s="371">
        <v>2024</v>
      </c>
      <c r="D3266" s="371" t="s">
        <v>22</v>
      </c>
      <c r="E3266" s="371" t="s">
        <v>243</v>
      </c>
    </row>
    <row r="3267" spans="1:5">
      <c r="A3267" s="371">
        <v>97</v>
      </c>
      <c r="B3267" s="371" t="s">
        <v>111</v>
      </c>
      <c r="C3267" s="371">
        <v>2024</v>
      </c>
      <c r="D3267" s="371" t="s">
        <v>22</v>
      </c>
      <c r="E3267" s="371" t="s">
        <v>243</v>
      </c>
    </row>
    <row r="3268" spans="1:5">
      <c r="A3268" s="371">
        <v>99</v>
      </c>
      <c r="B3268" s="371" t="s">
        <v>112</v>
      </c>
      <c r="C3268" s="371">
        <v>2024</v>
      </c>
      <c r="D3268" s="371" t="s">
        <v>22</v>
      </c>
      <c r="E3268" s="371" t="s">
        <v>243</v>
      </c>
    </row>
    <row r="3269" spans="1:5">
      <c r="A3269" s="371">
        <v>5</v>
      </c>
      <c r="B3269" s="371" t="s">
        <v>79</v>
      </c>
      <c r="C3269" s="371">
        <v>2023</v>
      </c>
      <c r="D3269" s="371" t="s">
        <v>22</v>
      </c>
      <c r="E3269" s="371" t="s">
        <v>243</v>
      </c>
    </row>
    <row r="3270" spans="1:5">
      <c r="A3270" s="371">
        <v>8</v>
      </c>
      <c r="B3270" s="371" t="s">
        <v>81</v>
      </c>
      <c r="C3270" s="371">
        <v>2023</v>
      </c>
      <c r="D3270" s="371" t="s">
        <v>22</v>
      </c>
      <c r="E3270" s="371" t="s">
        <v>243</v>
      </c>
    </row>
    <row r="3271" spans="1:5">
      <c r="A3271" s="371">
        <v>11</v>
      </c>
      <c r="B3271" s="371" t="s">
        <v>82</v>
      </c>
      <c r="C3271" s="371">
        <v>2023</v>
      </c>
      <c r="D3271" s="371" t="s">
        <v>22</v>
      </c>
      <c r="E3271" s="371" t="s">
        <v>243</v>
      </c>
    </row>
    <row r="3272" spans="1:5">
      <c r="A3272" s="371">
        <v>13</v>
      </c>
      <c r="B3272" s="371" t="s">
        <v>83</v>
      </c>
      <c r="C3272" s="371">
        <v>2023</v>
      </c>
      <c r="D3272" s="371" t="s">
        <v>22</v>
      </c>
      <c r="E3272" s="371" t="s">
        <v>243</v>
      </c>
    </row>
    <row r="3273" spans="1:5">
      <c r="A3273" s="371">
        <v>15</v>
      </c>
      <c r="B3273" s="371" t="s">
        <v>84</v>
      </c>
      <c r="C3273" s="371">
        <v>2023</v>
      </c>
      <c r="D3273" s="371" t="s">
        <v>22</v>
      </c>
      <c r="E3273" s="371" t="s">
        <v>243</v>
      </c>
    </row>
    <row r="3274" spans="1:5">
      <c r="A3274" s="371">
        <v>17</v>
      </c>
      <c r="B3274" s="371" t="s">
        <v>85</v>
      </c>
      <c r="C3274" s="371">
        <v>2023</v>
      </c>
      <c r="D3274" s="371" t="s">
        <v>22</v>
      </c>
      <c r="E3274" s="371" t="s">
        <v>243</v>
      </c>
    </row>
    <row r="3275" spans="1:5">
      <c r="A3275" s="371">
        <v>18</v>
      </c>
      <c r="B3275" s="371" t="s">
        <v>86</v>
      </c>
      <c r="C3275" s="371">
        <v>2023</v>
      </c>
      <c r="D3275" s="371" t="s">
        <v>22</v>
      </c>
      <c r="E3275" s="371" t="s">
        <v>243</v>
      </c>
    </row>
    <row r="3276" spans="1:5">
      <c r="A3276" s="371">
        <v>19</v>
      </c>
      <c r="B3276" s="371" t="s">
        <v>87</v>
      </c>
      <c r="C3276" s="371">
        <v>2023</v>
      </c>
      <c r="D3276" s="371" t="s">
        <v>22</v>
      </c>
      <c r="E3276" s="371" t="s">
        <v>243</v>
      </c>
    </row>
    <row r="3277" spans="1:5">
      <c r="A3277" s="371">
        <v>20</v>
      </c>
      <c r="B3277" s="371" t="s">
        <v>88</v>
      </c>
      <c r="C3277" s="371">
        <v>2023</v>
      </c>
      <c r="D3277" s="371" t="s">
        <v>22</v>
      </c>
      <c r="E3277" s="371" t="s">
        <v>243</v>
      </c>
    </row>
    <row r="3278" spans="1:5">
      <c r="A3278" s="371">
        <v>23</v>
      </c>
      <c r="B3278" s="371" t="s">
        <v>89</v>
      </c>
      <c r="C3278" s="371">
        <v>2023</v>
      </c>
      <c r="D3278" s="371" t="s">
        <v>22</v>
      </c>
      <c r="E3278" s="371" t="s">
        <v>243</v>
      </c>
    </row>
    <row r="3279" spans="1:5">
      <c r="A3279" s="371">
        <v>25</v>
      </c>
      <c r="B3279" s="371" t="s">
        <v>90</v>
      </c>
      <c r="C3279" s="371">
        <v>2023</v>
      </c>
      <c r="D3279" s="371" t="s">
        <v>22</v>
      </c>
      <c r="E3279" s="371" t="s">
        <v>243</v>
      </c>
    </row>
    <row r="3280" spans="1:5">
      <c r="A3280" s="371">
        <v>27</v>
      </c>
      <c r="B3280" s="371" t="s">
        <v>91</v>
      </c>
      <c r="C3280" s="371">
        <v>2023</v>
      </c>
      <c r="D3280" s="371" t="s">
        <v>22</v>
      </c>
      <c r="E3280" s="371" t="s">
        <v>244</v>
      </c>
    </row>
    <row r="3281" spans="1:5">
      <c r="A3281" s="371">
        <v>41</v>
      </c>
      <c r="B3281" s="371" t="s">
        <v>92</v>
      </c>
      <c r="C3281" s="371">
        <v>2023</v>
      </c>
      <c r="D3281" s="371" t="s">
        <v>22</v>
      </c>
      <c r="E3281" s="371" t="s">
        <v>243</v>
      </c>
    </row>
    <row r="3282" spans="1:5">
      <c r="A3282" s="371">
        <v>44</v>
      </c>
      <c r="B3282" s="371" t="s">
        <v>93</v>
      </c>
      <c r="C3282" s="371">
        <v>2023</v>
      </c>
      <c r="D3282" s="371" t="s">
        <v>22</v>
      </c>
      <c r="E3282" s="371" t="s">
        <v>243</v>
      </c>
    </row>
    <row r="3283" spans="1:5">
      <c r="A3283" s="371">
        <v>47</v>
      </c>
      <c r="B3283" s="371" t="s">
        <v>94</v>
      </c>
      <c r="C3283" s="371">
        <v>2023</v>
      </c>
      <c r="D3283" s="371" t="s">
        <v>22</v>
      </c>
      <c r="E3283" s="371" t="s">
        <v>243</v>
      </c>
    </row>
    <row r="3284" spans="1:5">
      <c r="A3284" s="371">
        <v>50</v>
      </c>
      <c r="B3284" s="371" t="s">
        <v>95</v>
      </c>
      <c r="C3284" s="371">
        <v>2023</v>
      </c>
      <c r="D3284" s="371" t="s">
        <v>22</v>
      </c>
      <c r="E3284" s="371" t="s">
        <v>243</v>
      </c>
    </row>
    <row r="3285" spans="1:5">
      <c r="A3285" s="371">
        <v>52</v>
      </c>
      <c r="B3285" s="371" t="s">
        <v>96</v>
      </c>
      <c r="C3285" s="371">
        <v>2023</v>
      </c>
      <c r="D3285" s="371" t="s">
        <v>22</v>
      </c>
      <c r="E3285" s="371" t="s">
        <v>243</v>
      </c>
    </row>
    <row r="3286" spans="1:5">
      <c r="A3286" s="371">
        <v>54</v>
      </c>
      <c r="B3286" s="371" t="s">
        <v>97</v>
      </c>
      <c r="C3286" s="371">
        <v>2023</v>
      </c>
      <c r="D3286" s="371" t="s">
        <v>22</v>
      </c>
      <c r="E3286" s="371" t="s">
        <v>243</v>
      </c>
    </row>
    <row r="3287" spans="1:5">
      <c r="A3287" s="371">
        <v>63</v>
      </c>
      <c r="B3287" s="371" t="s">
        <v>98</v>
      </c>
      <c r="C3287" s="371">
        <v>2023</v>
      </c>
      <c r="D3287" s="371" t="s">
        <v>22</v>
      </c>
      <c r="E3287" s="371" t="s">
        <v>243</v>
      </c>
    </row>
    <row r="3288" spans="1:5">
      <c r="A3288" s="371">
        <v>66</v>
      </c>
      <c r="B3288" s="371" t="s">
        <v>99</v>
      </c>
      <c r="C3288" s="371">
        <v>2023</v>
      </c>
      <c r="D3288" s="371" t="s">
        <v>22</v>
      </c>
      <c r="E3288" s="371" t="s">
        <v>243</v>
      </c>
    </row>
    <row r="3289" spans="1:5">
      <c r="A3289" s="371">
        <v>68</v>
      </c>
      <c r="B3289" s="371" t="s">
        <v>100</v>
      </c>
      <c r="C3289" s="371">
        <v>2023</v>
      </c>
      <c r="D3289" s="371" t="s">
        <v>22</v>
      </c>
      <c r="E3289" s="371" t="s">
        <v>243</v>
      </c>
    </row>
    <row r="3290" spans="1:5">
      <c r="A3290" s="371">
        <v>70</v>
      </c>
      <c r="B3290" s="371" t="s">
        <v>101</v>
      </c>
      <c r="C3290" s="371">
        <v>2023</v>
      </c>
      <c r="D3290" s="371" t="s">
        <v>22</v>
      </c>
      <c r="E3290" s="371" t="s">
        <v>243</v>
      </c>
    </row>
    <row r="3291" spans="1:5">
      <c r="A3291" s="371">
        <v>73</v>
      </c>
      <c r="B3291" s="371" t="s">
        <v>102</v>
      </c>
      <c r="C3291" s="371">
        <v>2023</v>
      </c>
      <c r="D3291" s="371" t="s">
        <v>22</v>
      </c>
      <c r="E3291" s="371" t="s">
        <v>243</v>
      </c>
    </row>
    <row r="3292" spans="1:5">
      <c r="A3292" s="371">
        <v>76</v>
      </c>
      <c r="B3292" s="371" t="s">
        <v>103</v>
      </c>
      <c r="C3292" s="371">
        <v>2023</v>
      </c>
      <c r="D3292" s="371" t="s">
        <v>22</v>
      </c>
      <c r="E3292" s="371" t="s">
        <v>243</v>
      </c>
    </row>
    <row r="3293" spans="1:5">
      <c r="A3293" s="371">
        <v>81</v>
      </c>
      <c r="B3293" s="371" t="s">
        <v>104</v>
      </c>
      <c r="C3293" s="371">
        <v>2023</v>
      </c>
      <c r="D3293" s="371" t="s">
        <v>22</v>
      </c>
      <c r="E3293" s="371" t="s">
        <v>243</v>
      </c>
    </row>
    <row r="3294" spans="1:5">
      <c r="A3294" s="371">
        <v>85</v>
      </c>
      <c r="B3294" s="371" t="s">
        <v>105</v>
      </c>
      <c r="C3294" s="371">
        <v>2023</v>
      </c>
      <c r="D3294" s="371" t="s">
        <v>22</v>
      </c>
      <c r="E3294" s="371" t="s">
        <v>243</v>
      </c>
    </row>
    <row r="3295" spans="1:5">
      <c r="A3295" s="371">
        <v>86</v>
      </c>
      <c r="B3295" s="371" t="s">
        <v>106</v>
      </c>
      <c r="C3295" s="371">
        <v>2023</v>
      </c>
      <c r="D3295" s="371" t="s">
        <v>22</v>
      </c>
      <c r="E3295" s="371" t="s">
        <v>243</v>
      </c>
    </row>
    <row r="3296" spans="1:5">
      <c r="A3296" s="371">
        <v>88</v>
      </c>
      <c r="B3296" s="371" t="s">
        <v>107</v>
      </c>
      <c r="C3296" s="371">
        <v>2023</v>
      </c>
      <c r="D3296" s="371" t="s">
        <v>22</v>
      </c>
      <c r="E3296" s="371" t="s">
        <v>244</v>
      </c>
    </row>
    <row r="3297" spans="1:5">
      <c r="A3297" s="371">
        <v>91</v>
      </c>
      <c r="B3297" s="371" t="s">
        <v>108</v>
      </c>
      <c r="C3297" s="371">
        <v>2023</v>
      </c>
      <c r="D3297" s="371" t="s">
        <v>22</v>
      </c>
      <c r="E3297" s="371" t="s">
        <v>243</v>
      </c>
    </row>
    <row r="3298" spans="1:5">
      <c r="A3298" s="371">
        <v>94</v>
      </c>
      <c r="B3298" s="371" t="s">
        <v>109</v>
      </c>
      <c r="C3298" s="371">
        <v>2023</v>
      </c>
      <c r="D3298" s="371" t="s">
        <v>22</v>
      </c>
      <c r="E3298" s="371" t="s">
        <v>244</v>
      </c>
    </row>
    <row r="3299" spans="1:5">
      <c r="A3299" s="371">
        <v>95</v>
      </c>
      <c r="B3299" s="371" t="s">
        <v>110</v>
      </c>
      <c r="C3299" s="371">
        <v>2023</v>
      </c>
      <c r="D3299" s="371" t="s">
        <v>22</v>
      </c>
      <c r="E3299" s="371" t="s">
        <v>243</v>
      </c>
    </row>
    <row r="3300" spans="1:5">
      <c r="A3300" s="371">
        <v>97</v>
      </c>
      <c r="B3300" s="371" t="s">
        <v>111</v>
      </c>
      <c r="C3300" s="371">
        <v>2023</v>
      </c>
      <c r="D3300" s="371" t="s">
        <v>22</v>
      </c>
      <c r="E3300" s="371" t="s">
        <v>243</v>
      </c>
    </row>
    <row r="3301" spans="1:5">
      <c r="A3301" s="371">
        <v>99</v>
      </c>
      <c r="B3301" s="371" t="s">
        <v>112</v>
      </c>
      <c r="C3301" s="371">
        <v>2023</v>
      </c>
      <c r="D3301" s="371" t="s">
        <v>22</v>
      </c>
      <c r="E3301" s="371" t="s">
        <v>244</v>
      </c>
    </row>
    <row r="3302" spans="1:5">
      <c r="A3302" s="371">
        <v>5</v>
      </c>
      <c r="B3302" s="371" t="s">
        <v>79</v>
      </c>
      <c r="C3302" s="371">
        <v>2024</v>
      </c>
      <c r="D3302" s="371" t="s">
        <v>23</v>
      </c>
      <c r="E3302" s="371" t="s">
        <v>243</v>
      </c>
    </row>
    <row r="3303" spans="1:5">
      <c r="A3303" s="371">
        <v>8</v>
      </c>
      <c r="B3303" s="371" t="s">
        <v>81</v>
      </c>
      <c r="C3303" s="371">
        <v>2024</v>
      </c>
      <c r="D3303" s="371" t="s">
        <v>23</v>
      </c>
      <c r="E3303" s="371" t="s">
        <v>243</v>
      </c>
    </row>
    <row r="3304" spans="1:5">
      <c r="A3304" s="371">
        <v>11</v>
      </c>
      <c r="B3304" s="371" t="s">
        <v>82</v>
      </c>
      <c r="C3304" s="371">
        <v>2024</v>
      </c>
      <c r="D3304" s="371" t="s">
        <v>23</v>
      </c>
      <c r="E3304" s="371" t="s">
        <v>243</v>
      </c>
    </row>
    <row r="3305" spans="1:5">
      <c r="A3305" s="371">
        <v>13</v>
      </c>
      <c r="B3305" s="371" t="s">
        <v>83</v>
      </c>
      <c r="C3305" s="371">
        <v>2024</v>
      </c>
      <c r="D3305" s="371" t="s">
        <v>23</v>
      </c>
      <c r="E3305" s="371" t="s">
        <v>243</v>
      </c>
    </row>
    <row r="3306" spans="1:5">
      <c r="A3306" s="371">
        <v>15</v>
      </c>
      <c r="B3306" s="371" t="s">
        <v>84</v>
      </c>
      <c r="C3306" s="371">
        <v>2024</v>
      </c>
      <c r="D3306" s="371" t="s">
        <v>23</v>
      </c>
      <c r="E3306" s="371" t="s">
        <v>243</v>
      </c>
    </row>
    <row r="3307" spans="1:5">
      <c r="A3307" s="371">
        <v>17</v>
      </c>
      <c r="B3307" s="371" t="s">
        <v>85</v>
      </c>
      <c r="C3307" s="371">
        <v>2024</v>
      </c>
      <c r="D3307" s="371" t="s">
        <v>23</v>
      </c>
      <c r="E3307" s="371" t="s">
        <v>243</v>
      </c>
    </row>
    <row r="3308" spans="1:5">
      <c r="A3308" s="371">
        <v>18</v>
      </c>
      <c r="B3308" s="371" t="s">
        <v>86</v>
      </c>
      <c r="C3308" s="371">
        <v>2024</v>
      </c>
      <c r="D3308" s="371" t="s">
        <v>23</v>
      </c>
      <c r="E3308" s="371" t="s">
        <v>243</v>
      </c>
    </row>
    <row r="3309" spans="1:5">
      <c r="A3309" s="371">
        <v>19</v>
      </c>
      <c r="B3309" s="371" t="s">
        <v>87</v>
      </c>
      <c r="C3309" s="371">
        <v>2024</v>
      </c>
      <c r="D3309" s="371" t="s">
        <v>23</v>
      </c>
      <c r="E3309" s="371" t="s">
        <v>243</v>
      </c>
    </row>
    <row r="3310" spans="1:5">
      <c r="A3310" s="371">
        <v>20</v>
      </c>
      <c r="B3310" s="371" t="s">
        <v>88</v>
      </c>
      <c r="C3310" s="371">
        <v>2024</v>
      </c>
      <c r="D3310" s="371" t="s">
        <v>23</v>
      </c>
      <c r="E3310" s="371" t="s">
        <v>243</v>
      </c>
    </row>
    <row r="3311" spans="1:5">
      <c r="A3311" s="371">
        <v>23</v>
      </c>
      <c r="B3311" s="371" t="s">
        <v>89</v>
      </c>
      <c r="C3311" s="371">
        <v>2024</v>
      </c>
      <c r="D3311" s="371" t="s">
        <v>23</v>
      </c>
      <c r="E3311" s="371" t="s">
        <v>243</v>
      </c>
    </row>
    <row r="3312" spans="1:5">
      <c r="A3312" s="371">
        <v>25</v>
      </c>
      <c r="B3312" s="371" t="s">
        <v>90</v>
      </c>
      <c r="C3312" s="371">
        <v>2024</v>
      </c>
      <c r="D3312" s="371" t="s">
        <v>23</v>
      </c>
      <c r="E3312" s="371" t="s">
        <v>243</v>
      </c>
    </row>
    <row r="3313" spans="1:5">
      <c r="A3313" s="371">
        <v>27</v>
      </c>
      <c r="B3313" s="371" t="s">
        <v>91</v>
      </c>
      <c r="C3313" s="371">
        <v>2024</v>
      </c>
      <c r="D3313" s="371" t="s">
        <v>23</v>
      </c>
      <c r="E3313" s="371" t="s">
        <v>244</v>
      </c>
    </row>
    <row r="3314" spans="1:5">
      <c r="A3314" s="371">
        <v>41</v>
      </c>
      <c r="B3314" s="371" t="s">
        <v>92</v>
      </c>
      <c r="C3314" s="371">
        <v>2024</v>
      </c>
      <c r="D3314" s="371" t="s">
        <v>23</v>
      </c>
      <c r="E3314" s="371" t="s">
        <v>243</v>
      </c>
    </row>
    <row r="3315" spans="1:5">
      <c r="A3315" s="371">
        <v>44</v>
      </c>
      <c r="B3315" s="371" t="s">
        <v>93</v>
      </c>
      <c r="C3315" s="371">
        <v>2024</v>
      </c>
      <c r="D3315" s="371" t="s">
        <v>23</v>
      </c>
      <c r="E3315" s="371" t="s">
        <v>243</v>
      </c>
    </row>
    <row r="3316" spans="1:5">
      <c r="A3316" s="371">
        <v>47</v>
      </c>
      <c r="B3316" s="371" t="s">
        <v>94</v>
      </c>
      <c r="C3316" s="371">
        <v>2024</v>
      </c>
      <c r="D3316" s="371" t="s">
        <v>23</v>
      </c>
      <c r="E3316" s="371" t="s">
        <v>243</v>
      </c>
    </row>
    <row r="3317" spans="1:5">
      <c r="A3317" s="371">
        <v>50</v>
      </c>
      <c r="B3317" s="371" t="s">
        <v>95</v>
      </c>
      <c r="C3317" s="371">
        <v>2024</v>
      </c>
      <c r="D3317" s="371" t="s">
        <v>23</v>
      </c>
      <c r="E3317" s="371" t="s">
        <v>243</v>
      </c>
    </row>
    <row r="3318" spans="1:5">
      <c r="A3318" s="371">
        <v>52</v>
      </c>
      <c r="B3318" s="371" t="s">
        <v>96</v>
      </c>
      <c r="C3318" s="371">
        <v>2024</v>
      </c>
      <c r="D3318" s="371" t="s">
        <v>23</v>
      </c>
      <c r="E3318" s="371" t="s">
        <v>243</v>
      </c>
    </row>
    <row r="3319" spans="1:5">
      <c r="A3319" s="371">
        <v>54</v>
      </c>
      <c r="B3319" s="371" t="s">
        <v>97</v>
      </c>
      <c r="C3319" s="371">
        <v>2024</v>
      </c>
      <c r="D3319" s="371" t="s">
        <v>23</v>
      </c>
      <c r="E3319" s="371" t="s">
        <v>243</v>
      </c>
    </row>
    <row r="3320" spans="1:5">
      <c r="A3320" s="371">
        <v>63</v>
      </c>
      <c r="B3320" s="371" t="s">
        <v>98</v>
      </c>
      <c r="C3320" s="371">
        <v>2024</v>
      </c>
      <c r="D3320" s="371" t="s">
        <v>23</v>
      </c>
      <c r="E3320" s="371" t="s">
        <v>243</v>
      </c>
    </row>
    <row r="3321" spans="1:5">
      <c r="A3321" s="371">
        <v>66</v>
      </c>
      <c r="B3321" s="371" t="s">
        <v>99</v>
      </c>
      <c r="C3321" s="371">
        <v>2024</v>
      </c>
      <c r="D3321" s="371" t="s">
        <v>23</v>
      </c>
      <c r="E3321" s="371" t="s">
        <v>243</v>
      </c>
    </row>
    <row r="3322" spans="1:5">
      <c r="A3322" s="371">
        <v>68</v>
      </c>
      <c r="B3322" s="371" t="s">
        <v>100</v>
      </c>
      <c r="C3322" s="371">
        <v>2024</v>
      </c>
      <c r="D3322" s="371" t="s">
        <v>23</v>
      </c>
      <c r="E3322" s="371" t="s">
        <v>243</v>
      </c>
    </row>
    <row r="3323" spans="1:5">
      <c r="A3323" s="371">
        <v>70</v>
      </c>
      <c r="B3323" s="371" t="s">
        <v>101</v>
      </c>
      <c r="C3323" s="371">
        <v>2024</v>
      </c>
      <c r="D3323" s="371" t="s">
        <v>23</v>
      </c>
      <c r="E3323" s="371" t="s">
        <v>243</v>
      </c>
    </row>
    <row r="3324" spans="1:5">
      <c r="A3324" s="371">
        <v>73</v>
      </c>
      <c r="B3324" s="371" t="s">
        <v>102</v>
      </c>
      <c r="C3324" s="371">
        <v>2024</v>
      </c>
      <c r="D3324" s="371" t="s">
        <v>23</v>
      </c>
      <c r="E3324" s="371" t="s">
        <v>243</v>
      </c>
    </row>
    <row r="3325" spans="1:5">
      <c r="A3325" s="371">
        <v>76</v>
      </c>
      <c r="B3325" s="371" t="s">
        <v>103</v>
      </c>
      <c r="C3325" s="371">
        <v>2024</v>
      </c>
      <c r="D3325" s="371" t="s">
        <v>23</v>
      </c>
      <c r="E3325" s="371" t="s">
        <v>243</v>
      </c>
    </row>
    <row r="3326" spans="1:5">
      <c r="A3326" s="371">
        <v>81</v>
      </c>
      <c r="B3326" s="371" t="s">
        <v>104</v>
      </c>
      <c r="C3326" s="371">
        <v>2024</v>
      </c>
      <c r="D3326" s="371" t="s">
        <v>23</v>
      </c>
      <c r="E3326" s="371" t="s">
        <v>243</v>
      </c>
    </row>
    <row r="3327" spans="1:5">
      <c r="A3327" s="371">
        <v>85</v>
      </c>
      <c r="B3327" s="371" t="s">
        <v>105</v>
      </c>
      <c r="C3327" s="371">
        <v>2024</v>
      </c>
      <c r="D3327" s="371" t="s">
        <v>23</v>
      </c>
      <c r="E3327" s="371" t="s">
        <v>243</v>
      </c>
    </row>
    <row r="3328" spans="1:5">
      <c r="A3328" s="371">
        <v>86</v>
      </c>
      <c r="B3328" s="371" t="s">
        <v>106</v>
      </c>
      <c r="C3328" s="371">
        <v>2024</v>
      </c>
      <c r="D3328" s="371" t="s">
        <v>23</v>
      </c>
      <c r="E3328" s="371" t="s">
        <v>243</v>
      </c>
    </row>
    <row r="3329" spans="1:5">
      <c r="A3329" s="371">
        <v>88</v>
      </c>
      <c r="B3329" s="371" t="s">
        <v>107</v>
      </c>
      <c r="C3329" s="371">
        <v>2024</v>
      </c>
      <c r="D3329" s="371" t="s">
        <v>23</v>
      </c>
      <c r="E3329" s="371" t="s">
        <v>243</v>
      </c>
    </row>
    <row r="3330" spans="1:5">
      <c r="A3330" s="371">
        <v>91</v>
      </c>
      <c r="B3330" s="371" t="s">
        <v>108</v>
      </c>
      <c r="C3330" s="371">
        <v>2024</v>
      </c>
      <c r="D3330" s="371" t="s">
        <v>23</v>
      </c>
      <c r="E3330" s="371" t="s">
        <v>243</v>
      </c>
    </row>
    <row r="3331" spans="1:5">
      <c r="A3331" s="371">
        <v>94</v>
      </c>
      <c r="B3331" s="371" t="s">
        <v>109</v>
      </c>
      <c r="C3331" s="371">
        <v>2024</v>
      </c>
      <c r="D3331" s="371" t="s">
        <v>23</v>
      </c>
      <c r="E3331" s="371" t="s">
        <v>243</v>
      </c>
    </row>
    <row r="3332" spans="1:5">
      <c r="A3332" s="371">
        <v>95</v>
      </c>
      <c r="B3332" s="371" t="s">
        <v>110</v>
      </c>
      <c r="C3332" s="371">
        <v>2024</v>
      </c>
      <c r="D3332" s="371" t="s">
        <v>23</v>
      </c>
      <c r="E3332" s="371" t="s">
        <v>243</v>
      </c>
    </row>
    <row r="3333" spans="1:5">
      <c r="A3333" s="371">
        <v>97</v>
      </c>
      <c r="B3333" s="371" t="s">
        <v>111</v>
      </c>
      <c r="C3333" s="371">
        <v>2024</v>
      </c>
      <c r="D3333" s="371" t="s">
        <v>23</v>
      </c>
      <c r="E3333" s="371" t="s">
        <v>244</v>
      </c>
    </row>
    <row r="3334" spans="1:5">
      <c r="A3334" s="371">
        <v>99</v>
      </c>
      <c r="B3334" s="371" t="s">
        <v>112</v>
      </c>
      <c r="C3334" s="371">
        <v>2024</v>
      </c>
      <c r="D3334" s="371" t="s">
        <v>23</v>
      </c>
      <c r="E3334" s="371" t="s">
        <v>243</v>
      </c>
    </row>
    <row r="3335" spans="1:5">
      <c r="A3335" s="371">
        <v>5</v>
      </c>
      <c r="B3335" s="371" t="s">
        <v>79</v>
      </c>
      <c r="C3335" s="371">
        <v>2023</v>
      </c>
      <c r="D3335" s="371" t="s">
        <v>23</v>
      </c>
      <c r="E3335" s="371" t="s">
        <v>243</v>
      </c>
    </row>
    <row r="3336" spans="1:5">
      <c r="A3336" s="371">
        <v>8</v>
      </c>
      <c r="B3336" s="371" t="s">
        <v>81</v>
      </c>
      <c r="C3336" s="371">
        <v>2023</v>
      </c>
      <c r="D3336" s="371" t="s">
        <v>23</v>
      </c>
      <c r="E3336" s="371" t="s">
        <v>243</v>
      </c>
    </row>
    <row r="3337" spans="1:5">
      <c r="A3337" s="371">
        <v>11</v>
      </c>
      <c r="B3337" s="371" t="s">
        <v>82</v>
      </c>
      <c r="C3337" s="371">
        <v>2023</v>
      </c>
      <c r="D3337" s="371" t="s">
        <v>23</v>
      </c>
      <c r="E3337" s="371" t="s">
        <v>243</v>
      </c>
    </row>
    <row r="3338" spans="1:5">
      <c r="A3338" s="371">
        <v>13</v>
      </c>
      <c r="B3338" s="371" t="s">
        <v>83</v>
      </c>
      <c r="C3338" s="371">
        <v>2023</v>
      </c>
      <c r="D3338" s="371" t="s">
        <v>23</v>
      </c>
      <c r="E3338" s="371" t="s">
        <v>243</v>
      </c>
    </row>
    <row r="3339" spans="1:5">
      <c r="A3339" s="371">
        <v>15</v>
      </c>
      <c r="B3339" s="371" t="s">
        <v>84</v>
      </c>
      <c r="C3339" s="371">
        <v>2023</v>
      </c>
      <c r="D3339" s="371" t="s">
        <v>23</v>
      </c>
      <c r="E3339" s="371" t="s">
        <v>243</v>
      </c>
    </row>
    <row r="3340" spans="1:5">
      <c r="A3340" s="371">
        <v>17</v>
      </c>
      <c r="B3340" s="371" t="s">
        <v>85</v>
      </c>
      <c r="C3340" s="371">
        <v>2023</v>
      </c>
      <c r="D3340" s="371" t="s">
        <v>23</v>
      </c>
      <c r="E3340" s="371" t="s">
        <v>243</v>
      </c>
    </row>
    <row r="3341" spans="1:5">
      <c r="A3341" s="371">
        <v>18</v>
      </c>
      <c r="B3341" s="371" t="s">
        <v>86</v>
      </c>
      <c r="C3341" s="371">
        <v>2023</v>
      </c>
      <c r="D3341" s="371" t="s">
        <v>23</v>
      </c>
      <c r="E3341" s="371" t="s">
        <v>243</v>
      </c>
    </row>
    <row r="3342" spans="1:5">
      <c r="A3342" s="371">
        <v>19</v>
      </c>
      <c r="B3342" s="371" t="s">
        <v>87</v>
      </c>
      <c r="C3342" s="371">
        <v>2023</v>
      </c>
      <c r="D3342" s="371" t="s">
        <v>23</v>
      </c>
      <c r="E3342" s="371" t="s">
        <v>243</v>
      </c>
    </row>
    <row r="3343" spans="1:5">
      <c r="A3343" s="371">
        <v>20</v>
      </c>
      <c r="B3343" s="371" t="s">
        <v>88</v>
      </c>
      <c r="C3343" s="371">
        <v>2023</v>
      </c>
      <c r="D3343" s="371" t="s">
        <v>23</v>
      </c>
      <c r="E3343" s="371" t="s">
        <v>243</v>
      </c>
    </row>
    <row r="3344" spans="1:5">
      <c r="A3344" s="371">
        <v>23</v>
      </c>
      <c r="B3344" s="371" t="s">
        <v>89</v>
      </c>
      <c r="C3344" s="371">
        <v>2023</v>
      </c>
      <c r="D3344" s="371" t="s">
        <v>23</v>
      </c>
      <c r="E3344" s="371" t="s">
        <v>243</v>
      </c>
    </row>
    <row r="3345" spans="1:5">
      <c r="A3345" s="371">
        <v>25</v>
      </c>
      <c r="B3345" s="371" t="s">
        <v>90</v>
      </c>
      <c r="C3345" s="371">
        <v>2023</v>
      </c>
      <c r="D3345" s="371" t="s">
        <v>23</v>
      </c>
      <c r="E3345" s="371" t="s">
        <v>243</v>
      </c>
    </row>
    <row r="3346" spans="1:5">
      <c r="A3346" s="371">
        <v>27</v>
      </c>
      <c r="B3346" s="371" t="s">
        <v>91</v>
      </c>
      <c r="C3346" s="371">
        <v>2023</v>
      </c>
      <c r="D3346" s="371" t="s">
        <v>23</v>
      </c>
      <c r="E3346" s="371" t="s">
        <v>243</v>
      </c>
    </row>
    <row r="3347" spans="1:5">
      <c r="A3347" s="371">
        <v>41</v>
      </c>
      <c r="B3347" s="371" t="s">
        <v>92</v>
      </c>
      <c r="C3347" s="371">
        <v>2023</v>
      </c>
      <c r="D3347" s="371" t="s">
        <v>23</v>
      </c>
      <c r="E3347" s="371" t="s">
        <v>243</v>
      </c>
    </row>
    <row r="3348" spans="1:5">
      <c r="A3348" s="371">
        <v>44</v>
      </c>
      <c r="B3348" s="371" t="s">
        <v>93</v>
      </c>
      <c r="C3348" s="371">
        <v>2023</v>
      </c>
      <c r="D3348" s="371" t="s">
        <v>23</v>
      </c>
      <c r="E3348" s="371" t="s">
        <v>243</v>
      </c>
    </row>
    <row r="3349" spans="1:5">
      <c r="A3349" s="371">
        <v>47</v>
      </c>
      <c r="B3349" s="371" t="s">
        <v>94</v>
      </c>
      <c r="C3349" s="371">
        <v>2023</v>
      </c>
      <c r="D3349" s="371" t="s">
        <v>23</v>
      </c>
      <c r="E3349" s="371" t="s">
        <v>243</v>
      </c>
    </row>
    <row r="3350" spans="1:5">
      <c r="A3350" s="371">
        <v>50</v>
      </c>
      <c r="B3350" s="371" t="s">
        <v>95</v>
      </c>
      <c r="C3350" s="371">
        <v>2023</v>
      </c>
      <c r="D3350" s="371" t="s">
        <v>23</v>
      </c>
      <c r="E3350" s="371" t="s">
        <v>243</v>
      </c>
    </row>
    <row r="3351" spans="1:5">
      <c r="A3351" s="371">
        <v>52</v>
      </c>
      <c r="B3351" s="371" t="s">
        <v>96</v>
      </c>
      <c r="C3351" s="371">
        <v>2023</v>
      </c>
      <c r="D3351" s="371" t="s">
        <v>23</v>
      </c>
      <c r="E3351" s="371" t="s">
        <v>243</v>
      </c>
    </row>
    <row r="3352" spans="1:5">
      <c r="A3352" s="371">
        <v>54</v>
      </c>
      <c r="B3352" s="371" t="s">
        <v>97</v>
      </c>
      <c r="C3352" s="371">
        <v>2023</v>
      </c>
      <c r="D3352" s="371" t="s">
        <v>23</v>
      </c>
      <c r="E3352" s="371" t="s">
        <v>243</v>
      </c>
    </row>
    <row r="3353" spans="1:5">
      <c r="A3353" s="371">
        <v>63</v>
      </c>
      <c r="B3353" s="371" t="s">
        <v>98</v>
      </c>
      <c r="C3353" s="371">
        <v>2023</v>
      </c>
      <c r="D3353" s="371" t="s">
        <v>23</v>
      </c>
      <c r="E3353" s="371" t="s">
        <v>243</v>
      </c>
    </row>
    <row r="3354" spans="1:5">
      <c r="A3354" s="371">
        <v>66</v>
      </c>
      <c r="B3354" s="371" t="s">
        <v>99</v>
      </c>
      <c r="C3354" s="371">
        <v>2023</v>
      </c>
      <c r="D3354" s="371" t="s">
        <v>23</v>
      </c>
      <c r="E3354" s="371" t="s">
        <v>243</v>
      </c>
    </row>
    <row r="3355" spans="1:5">
      <c r="A3355" s="371">
        <v>68</v>
      </c>
      <c r="B3355" s="371" t="s">
        <v>100</v>
      </c>
      <c r="C3355" s="371">
        <v>2023</v>
      </c>
      <c r="D3355" s="371" t="s">
        <v>23</v>
      </c>
      <c r="E3355" s="371" t="s">
        <v>243</v>
      </c>
    </row>
    <row r="3356" spans="1:5">
      <c r="A3356" s="371">
        <v>70</v>
      </c>
      <c r="B3356" s="371" t="s">
        <v>101</v>
      </c>
      <c r="C3356" s="371">
        <v>2023</v>
      </c>
      <c r="D3356" s="371" t="s">
        <v>23</v>
      </c>
      <c r="E3356" s="371" t="s">
        <v>243</v>
      </c>
    </row>
    <row r="3357" spans="1:5">
      <c r="A3357" s="371">
        <v>73</v>
      </c>
      <c r="B3357" s="371" t="s">
        <v>102</v>
      </c>
      <c r="C3357" s="371">
        <v>2023</v>
      </c>
      <c r="D3357" s="371" t="s">
        <v>23</v>
      </c>
      <c r="E3357" s="371" t="s">
        <v>243</v>
      </c>
    </row>
    <row r="3358" spans="1:5">
      <c r="A3358" s="371">
        <v>76</v>
      </c>
      <c r="B3358" s="371" t="s">
        <v>103</v>
      </c>
      <c r="C3358" s="371">
        <v>2023</v>
      </c>
      <c r="D3358" s="371" t="s">
        <v>23</v>
      </c>
      <c r="E3358" s="371" t="s">
        <v>243</v>
      </c>
    </row>
    <row r="3359" spans="1:5">
      <c r="A3359" s="371">
        <v>81</v>
      </c>
      <c r="B3359" s="371" t="s">
        <v>104</v>
      </c>
      <c r="C3359" s="371">
        <v>2023</v>
      </c>
      <c r="D3359" s="371" t="s">
        <v>23</v>
      </c>
      <c r="E3359" s="371" t="s">
        <v>243</v>
      </c>
    </row>
    <row r="3360" spans="1:5">
      <c r="A3360" s="371">
        <v>85</v>
      </c>
      <c r="B3360" s="371" t="s">
        <v>105</v>
      </c>
      <c r="C3360" s="371">
        <v>2023</v>
      </c>
      <c r="D3360" s="371" t="s">
        <v>23</v>
      </c>
      <c r="E3360" s="371" t="s">
        <v>243</v>
      </c>
    </row>
    <row r="3361" spans="1:5">
      <c r="A3361" s="371">
        <v>86</v>
      </c>
      <c r="B3361" s="371" t="s">
        <v>106</v>
      </c>
      <c r="C3361" s="371">
        <v>2023</v>
      </c>
      <c r="D3361" s="371" t="s">
        <v>23</v>
      </c>
      <c r="E3361" s="371" t="s">
        <v>243</v>
      </c>
    </row>
    <row r="3362" spans="1:5">
      <c r="A3362" s="371">
        <v>88</v>
      </c>
      <c r="B3362" s="371" t="s">
        <v>107</v>
      </c>
      <c r="C3362" s="371">
        <v>2023</v>
      </c>
      <c r="D3362" s="371" t="s">
        <v>23</v>
      </c>
      <c r="E3362" s="371" t="s">
        <v>243</v>
      </c>
    </row>
    <row r="3363" spans="1:5">
      <c r="A3363" s="371">
        <v>91</v>
      </c>
      <c r="B3363" s="371" t="s">
        <v>108</v>
      </c>
      <c r="C3363" s="371">
        <v>2023</v>
      </c>
      <c r="D3363" s="371" t="s">
        <v>23</v>
      </c>
      <c r="E3363" s="371" t="s">
        <v>243</v>
      </c>
    </row>
    <row r="3364" spans="1:5">
      <c r="A3364" s="371">
        <v>94</v>
      </c>
      <c r="B3364" s="371" t="s">
        <v>109</v>
      </c>
      <c r="C3364" s="371">
        <v>2023</v>
      </c>
      <c r="D3364" s="371" t="s">
        <v>23</v>
      </c>
      <c r="E3364" s="371" t="s">
        <v>243</v>
      </c>
    </row>
    <row r="3365" spans="1:5">
      <c r="A3365" s="371">
        <v>95</v>
      </c>
      <c r="B3365" s="371" t="s">
        <v>110</v>
      </c>
      <c r="C3365" s="371">
        <v>2023</v>
      </c>
      <c r="D3365" s="371" t="s">
        <v>23</v>
      </c>
      <c r="E3365" s="371" t="s">
        <v>243</v>
      </c>
    </row>
    <row r="3366" spans="1:5">
      <c r="A3366" s="371">
        <v>97</v>
      </c>
      <c r="B3366" s="371" t="s">
        <v>111</v>
      </c>
      <c r="C3366" s="371">
        <v>2023</v>
      </c>
      <c r="D3366" s="371" t="s">
        <v>23</v>
      </c>
      <c r="E3366" s="371" t="s">
        <v>243</v>
      </c>
    </row>
    <row r="3367" spans="1:5">
      <c r="A3367" s="371">
        <v>99</v>
      </c>
      <c r="B3367" s="371" t="s">
        <v>112</v>
      </c>
      <c r="C3367" s="371">
        <v>2023</v>
      </c>
      <c r="D3367" s="371" t="s">
        <v>23</v>
      </c>
      <c r="E3367" s="371" t="s">
        <v>243</v>
      </c>
    </row>
    <row r="3368" spans="1:5">
      <c r="A3368" s="371">
        <v>5</v>
      </c>
      <c r="B3368" s="371" t="s">
        <v>79</v>
      </c>
      <c r="C3368" s="371">
        <v>2024</v>
      </c>
      <c r="D3368" s="371" t="s">
        <v>39</v>
      </c>
      <c r="E3368" s="371" t="s">
        <v>243</v>
      </c>
    </row>
    <row r="3369" spans="1:5">
      <c r="A3369" s="371">
        <v>8</v>
      </c>
      <c r="B3369" s="371" t="s">
        <v>81</v>
      </c>
      <c r="C3369" s="371">
        <v>2024</v>
      </c>
      <c r="D3369" s="371" t="s">
        <v>39</v>
      </c>
      <c r="E3369" s="371" t="s">
        <v>243</v>
      </c>
    </row>
    <row r="3370" spans="1:5">
      <c r="A3370" s="371">
        <v>11</v>
      </c>
      <c r="B3370" s="371" t="s">
        <v>82</v>
      </c>
      <c r="C3370" s="371">
        <v>2024</v>
      </c>
      <c r="D3370" s="371" t="s">
        <v>39</v>
      </c>
      <c r="E3370" s="371" t="s">
        <v>243</v>
      </c>
    </row>
    <row r="3371" spans="1:5">
      <c r="A3371" s="371">
        <v>13</v>
      </c>
      <c r="B3371" s="371" t="s">
        <v>83</v>
      </c>
      <c r="C3371" s="371">
        <v>2024</v>
      </c>
      <c r="D3371" s="371" t="s">
        <v>39</v>
      </c>
      <c r="E3371" s="371" t="s">
        <v>244</v>
      </c>
    </row>
    <row r="3372" spans="1:5">
      <c r="A3372" s="371">
        <v>15</v>
      </c>
      <c r="B3372" s="371" t="s">
        <v>84</v>
      </c>
      <c r="C3372" s="371">
        <v>2024</v>
      </c>
      <c r="D3372" s="371" t="s">
        <v>39</v>
      </c>
      <c r="E3372" s="371" t="s">
        <v>244</v>
      </c>
    </row>
    <row r="3373" spans="1:5">
      <c r="A3373" s="371">
        <v>17</v>
      </c>
      <c r="B3373" s="371" t="s">
        <v>85</v>
      </c>
      <c r="C3373" s="371">
        <v>2024</v>
      </c>
      <c r="D3373" s="371" t="s">
        <v>39</v>
      </c>
      <c r="E3373" s="371" t="s">
        <v>243</v>
      </c>
    </row>
    <row r="3374" spans="1:5">
      <c r="A3374" s="371">
        <v>18</v>
      </c>
      <c r="B3374" s="371" t="s">
        <v>86</v>
      </c>
      <c r="C3374" s="371">
        <v>2024</v>
      </c>
      <c r="D3374" s="371" t="s">
        <v>39</v>
      </c>
      <c r="E3374" s="371" t="s">
        <v>243</v>
      </c>
    </row>
    <row r="3375" spans="1:5">
      <c r="A3375" s="371">
        <v>19</v>
      </c>
      <c r="B3375" s="371" t="s">
        <v>87</v>
      </c>
      <c r="C3375" s="371">
        <v>2024</v>
      </c>
      <c r="D3375" s="371" t="s">
        <v>39</v>
      </c>
      <c r="E3375" s="371" t="s">
        <v>243</v>
      </c>
    </row>
    <row r="3376" spans="1:5">
      <c r="A3376" s="371">
        <v>20</v>
      </c>
      <c r="B3376" s="371" t="s">
        <v>88</v>
      </c>
      <c r="C3376" s="371">
        <v>2024</v>
      </c>
      <c r="D3376" s="371" t="s">
        <v>39</v>
      </c>
      <c r="E3376" s="371" t="s">
        <v>244</v>
      </c>
    </row>
    <row r="3377" spans="1:5">
      <c r="A3377" s="371">
        <v>23</v>
      </c>
      <c r="B3377" s="371" t="s">
        <v>89</v>
      </c>
      <c r="C3377" s="371">
        <v>2024</v>
      </c>
      <c r="D3377" s="371" t="s">
        <v>39</v>
      </c>
      <c r="E3377" s="371" t="s">
        <v>243</v>
      </c>
    </row>
    <row r="3378" spans="1:5">
      <c r="A3378" s="371">
        <v>25</v>
      </c>
      <c r="B3378" s="371" t="s">
        <v>90</v>
      </c>
      <c r="C3378" s="371">
        <v>2024</v>
      </c>
      <c r="D3378" s="371" t="s">
        <v>39</v>
      </c>
      <c r="E3378" s="371" t="s">
        <v>244</v>
      </c>
    </row>
    <row r="3379" spans="1:5">
      <c r="A3379" s="371">
        <v>27</v>
      </c>
      <c r="B3379" s="371" t="s">
        <v>91</v>
      </c>
      <c r="C3379" s="371">
        <v>2024</v>
      </c>
      <c r="D3379" s="371" t="s">
        <v>39</v>
      </c>
      <c r="E3379" s="371" t="s">
        <v>243</v>
      </c>
    </row>
    <row r="3380" spans="1:5">
      <c r="A3380" s="371">
        <v>41</v>
      </c>
      <c r="B3380" s="371" t="s">
        <v>92</v>
      </c>
      <c r="C3380" s="371">
        <v>2024</v>
      </c>
      <c r="D3380" s="371" t="s">
        <v>39</v>
      </c>
      <c r="E3380" s="371" t="s">
        <v>244</v>
      </c>
    </row>
    <row r="3381" spans="1:5">
      <c r="A3381" s="371">
        <v>44</v>
      </c>
      <c r="B3381" s="371" t="s">
        <v>93</v>
      </c>
      <c r="C3381" s="371">
        <v>2024</v>
      </c>
      <c r="D3381" s="371" t="s">
        <v>39</v>
      </c>
      <c r="E3381" s="371" t="s">
        <v>243</v>
      </c>
    </row>
    <row r="3382" spans="1:5">
      <c r="A3382" s="371">
        <v>47</v>
      </c>
      <c r="B3382" s="371" t="s">
        <v>94</v>
      </c>
      <c r="C3382" s="371">
        <v>2024</v>
      </c>
      <c r="D3382" s="371" t="s">
        <v>39</v>
      </c>
      <c r="E3382" s="371" t="s">
        <v>244</v>
      </c>
    </row>
    <row r="3383" spans="1:5">
      <c r="A3383" s="371">
        <v>50</v>
      </c>
      <c r="B3383" s="371" t="s">
        <v>95</v>
      </c>
      <c r="C3383" s="371">
        <v>2024</v>
      </c>
      <c r="D3383" s="371" t="s">
        <v>39</v>
      </c>
      <c r="E3383" s="371" t="s">
        <v>244</v>
      </c>
    </row>
    <row r="3384" spans="1:5">
      <c r="A3384" s="371">
        <v>52</v>
      </c>
      <c r="B3384" s="371" t="s">
        <v>96</v>
      </c>
      <c r="C3384" s="371">
        <v>2024</v>
      </c>
      <c r="D3384" s="371" t="s">
        <v>39</v>
      </c>
      <c r="E3384" s="371" t="s">
        <v>243</v>
      </c>
    </row>
    <row r="3385" spans="1:5">
      <c r="A3385" s="371">
        <v>54</v>
      </c>
      <c r="B3385" s="371" t="s">
        <v>97</v>
      </c>
      <c r="C3385" s="371">
        <v>2024</v>
      </c>
      <c r="D3385" s="371" t="s">
        <v>39</v>
      </c>
      <c r="E3385" s="371" t="s">
        <v>244</v>
      </c>
    </row>
    <row r="3386" spans="1:5">
      <c r="A3386" s="371">
        <v>63</v>
      </c>
      <c r="B3386" s="371" t="s">
        <v>98</v>
      </c>
      <c r="C3386" s="371">
        <v>2024</v>
      </c>
      <c r="D3386" s="371" t="s">
        <v>39</v>
      </c>
      <c r="E3386" s="371" t="s">
        <v>244</v>
      </c>
    </row>
    <row r="3387" spans="1:5">
      <c r="A3387" s="371">
        <v>66</v>
      </c>
      <c r="B3387" s="371" t="s">
        <v>99</v>
      </c>
      <c r="C3387" s="371">
        <v>2024</v>
      </c>
      <c r="D3387" s="371" t="s">
        <v>39</v>
      </c>
      <c r="E3387" s="371" t="s">
        <v>243</v>
      </c>
    </row>
    <row r="3388" spans="1:5">
      <c r="A3388" s="371">
        <v>68</v>
      </c>
      <c r="B3388" s="371" t="s">
        <v>100</v>
      </c>
      <c r="C3388" s="371">
        <v>2024</v>
      </c>
      <c r="D3388" s="371" t="s">
        <v>39</v>
      </c>
      <c r="E3388" s="371" t="s">
        <v>244</v>
      </c>
    </row>
    <row r="3389" spans="1:5">
      <c r="A3389" s="371">
        <v>70</v>
      </c>
      <c r="B3389" s="371" t="s">
        <v>101</v>
      </c>
      <c r="C3389" s="371">
        <v>2024</v>
      </c>
      <c r="D3389" s="371" t="s">
        <v>39</v>
      </c>
      <c r="E3389" s="371" t="s">
        <v>243</v>
      </c>
    </row>
    <row r="3390" spans="1:5">
      <c r="A3390" s="371">
        <v>73</v>
      </c>
      <c r="B3390" s="371" t="s">
        <v>102</v>
      </c>
      <c r="C3390" s="371">
        <v>2024</v>
      </c>
      <c r="D3390" s="371" t="s">
        <v>39</v>
      </c>
      <c r="E3390" s="371" t="s">
        <v>243</v>
      </c>
    </row>
    <row r="3391" spans="1:5">
      <c r="A3391" s="371">
        <v>76</v>
      </c>
      <c r="B3391" s="371" t="s">
        <v>103</v>
      </c>
      <c r="C3391" s="371">
        <v>2024</v>
      </c>
      <c r="D3391" s="371" t="s">
        <v>39</v>
      </c>
      <c r="E3391" s="371" t="s">
        <v>243</v>
      </c>
    </row>
    <row r="3392" spans="1:5">
      <c r="A3392" s="371">
        <v>81</v>
      </c>
      <c r="B3392" s="371" t="s">
        <v>104</v>
      </c>
      <c r="C3392" s="371">
        <v>2024</v>
      </c>
      <c r="D3392" s="371" t="s">
        <v>39</v>
      </c>
      <c r="E3392" s="371" t="s">
        <v>243</v>
      </c>
    </row>
    <row r="3393" spans="1:5">
      <c r="A3393" s="371">
        <v>85</v>
      </c>
      <c r="B3393" s="371" t="s">
        <v>105</v>
      </c>
      <c r="C3393" s="371">
        <v>2024</v>
      </c>
      <c r="D3393" s="371" t="s">
        <v>39</v>
      </c>
      <c r="E3393" s="371" t="s">
        <v>243</v>
      </c>
    </row>
    <row r="3394" spans="1:5">
      <c r="A3394" s="371">
        <v>86</v>
      </c>
      <c r="B3394" s="371" t="s">
        <v>106</v>
      </c>
      <c r="C3394" s="371">
        <v>2024</v>
      </c>
      <c r="D3394" s="371" t="s">
        <v>39</v>
      </c>
      <c r="E3394" s="371" t="s">
        <v>243</v>
      </c>
    </row>
    <row r="3395" spans="1:5">
      <c r="A3395" s="371">
        <v>88</v>
      </c>
      <c r="B3395" s="371" t="s">
        <v>107</v>
      </c>
      <c r="C3395" s="371">
        <v>2024</v>
      </c>
      <c r="D3395" s="371" t="s">
        <v>39</v>
      </c>
      <c r="E3395" s="371" t="s">
        <v>244</v>
      </c>
    </row>
    <row r="3396" spans="1:5">
      <c r="A3396" s="371">
        <v>91</v>
      </c>
      <c r="B3396" s="371" t="s">
        <v>108</v>
      </c>
      <c r="C3396" s="371">
        <v>2024</v>
      </c>
      <c r="D3396" s="371" t="s">
        <v>39</v>
      </c>
      <c r="E3396" s="371" t="s">
        <v>243</v>
      </c>
    </row>
    <row r="3397" spans="1:5">
      <c r="A3397" s="371">
        <v>94</v>
      </c>
      <c r="B3397" s="371" t="s">
        <v>109</v>
      </c>
      <c r="C3397" s="371">
        <v>2024</v>
      </c>
      <c r="D3397" s="371" t="s">
        <v>39</v>
      </c>
      <c r="E3397" s="371" t="s">
        <v>244</v>
      </c>
    </row>
    <row r="3398" spans="1:5">
      <c r="A3398" s="371">
        <v>95</v>
      </c>
      <c r="B3398" s="371" t="s">
        <v>110</v>
      </c>
      <c r="C3398" s="371">
        <v>2024</v>
      </c>
      <c r="D3398" s="371" t="s">
        <v>39</v>
      </c>
      <c r="E3398" s="371" t="s">
        <v>244</v>
      </c>
    </row>
    <row r="3399" spans="1:5">
      <c r="A3399" s="371">
        <v>97</v>
      </c>
      <c r="B3399" s="371" t="s">
        <v>111</v>
      </c>
      <c r="C3399" s="371">
        <v>2024</v>
      </c>
      <c r="D3399" s="371" t="s">
        <v>39</v>
      </c>
      <c r="E3399" s="371" t="s">
        <v>243</v>
      </c>
    </row>
    <row r="3400" spans="1:5">
      <c r="A3400" s="371">
        <v>99</v>
      </c>
      <c r="B3400" s="371" t="s">
        <v>112</v>
      </c>
      <c r="C3400" s="371">
        <v>2024</v>
      </c>
      <c r="D3400" s="371" t="s">
        <v>39</v>
      </c>
      <c r="E3400" s="371" t="s">
        <v>243</v>
      </c>
    </row>
    <row r="3401" spans="1:5">
      <c r="A3401" s="371">
        <v>5</v>
      </c>
      <c r="B3401" s="371" t="s">
        <v>79</v>
      </c>
      <c r="C3401" s="371">
        <v>2023</v>
      </c>
      <c r="D3401" s="371" t="s">
        <v>39</v>
      </c>
      <c r="E3401" s="371" t="s">
        <v>244</v>
      </c>
    </row>
    <row r="3402" spans="1:5">
      <c r="A3402" s="371">
        <v>8</v>
      </c>
      <c r="B3402" s="371" t="s">
        <v>81</v>
      </c>
      <c r="C3402" s="371">
        <v>2023</v>
      </c>
      <c r="D3402" s="371" t="s">
        <v>39</v>
      </c>
      <c r="E3402" s="371" t="s">
        <v>244</v>
      </c>
    </row>
    <row r="3403" spans="1:5">
      <c r="A3403" s="371">
        <v>11</v>
      </c>
      <c r="B3403" s="371" t="s">
        <v>82</v>
      </c>
      <c r="C3403" s="371">
        <v>2023</v>
      </c>
      <c r="D3403" s="371" t="s">
        <v>39</v>
      </c>
      <c r="E3403" s="371" t="s">
        <v>243</v>
      </c>
    </row>
    <row r="3404" spans="1:5">
      <c r="A3404" s="371">
        <v>13</v>
      </c>
      <c r="B3404" s="371" t="s">
        <v>83</v>
      </c>
      <c r="C3404" s="371">
        <v>2023</v>
      </c>
      <c r="D3404" s="371" t="s">
        <v>39</v>
      </c>
      <c r="E3404" s="371" t="s">
        <v>243</v>
      </c>
    </row>
    <row r="3405" spans="1:5">
      <c r="A3405" s="371">
        <v>15</v>
      </c>
      <c r="B3405" s="371" t="s">
        <v>84</v>
      </c>
      <c r="C3405" s="371">
        <v>2023</v>
      </c>
      <c r="D3405" s="371" t="s">
        <v>39</v>
      </c>
      <c r="E3405" s="371" t="s">
        <v>243</v>
      </c>
    </row>
    <row r="3406" spans="1:5">
      <c r="A3406" s="371">
        <v>17</v>
      </c>
      <c r="B3406" s="371" t="s">
        <v>85</v>
      </c>
      <c r="C3406" s="371">
        <v>2023</v>
      </c>
      <c r="D3406" s="371" t="s">
        <v>39</v>
      </c>
      <c r="E3406" s="371" t="s">
        <v>244</v>
      </c>
    </row>
    <row r="3407" spans="1:5">
      <c r="A3407" s="371">
        <v>18</v>
      </c>
      <c r="B3407" s="371" t="s">
        <v>86</v>
      </c>
      <c r="C3407" s="371">
        <v>2023</v>
      </c>
      <c r="D3407" s="371" t="s">
        <v>39</v>
      </c>
      <c r="E3407" s="371" t="s">
        <v>244</v>
      </c>
    </row>
    <row r="3408" spans="1:5">
      <c r="A3408" s="371">
        <v>19</v>
      </c>
      <c r="B3408" s="371" t="s">
        <v>87</v>
      </c>
      <c r="C3408" s="371">
        <v>2023</v>
      </c>
      <c r="D3408" s="371" t="s">
        <v>39</v>
      </c>
      <c r="E3408" s="371" t="s">
        <v>243</v>
      </c>
    </row>
    <row r="3409" spans="1:5">
      <c r="A3409" s="371">
        <v>20</v>
      </c>
      <c r="B3409" s="371" t="s">
        <v>88</v>
      </c>
      <c r="C3409" s="371">
        <v>2023</v>
      </c>
      <c r="D3409" s="371" t="s">
        <v>39</v>
      </c>
      <c r="E3409" s="371" t="s">
        <v>243</v>
      </c>
    </row>
    <row r="3410" spans="1:5">
      <c r="A3410" s="371">
        <v>23</v>
      </c>
      <c r="B3410" s="371" t="s">
        <v>89</v>
      </c>
      <c r="C3410" s="371">
        <v>2023</v>
      </c>
      <c r="D3410" s="371" t="s">
        <v>39</v>
      </c>
      <c r="E3410" s="371" t="s">
        <v>243</v>
      </c>
    </row>
    <row r="3411" spans="1:5">
      <c r="A3411" s="371">
        <v>25</v>
      </c>
      <c r="B3411" s="371" t="s">
        <v>90</v>
      </c>
      <c r="C3411" s="371">
        <v>2023</v>
      </c>
      <c r="D3411" s="371" t="s">
        <v>39</v>
      </c>
      <c r="E3411" s="371" t="s">
        <v>243</v>
      </c>
    </row>
    <row r="3412" spans="1:5">
      <c r="A3412" s="371">
        <v>27</v>
      </c>
      <c r="B3412" s="371" t="s">
        <v>91</v>
      </c>
      <c r="C3412" s="371">
        <v>2023</v>
      </c>
      <c r="D3412" s="371" t="s">
        <v>39</v>
      </c>
      <c r="E3412" s="371" t="s">
        <v>243</v>
      </c>
    </row>
    <row r="3413" spans="1:5">
      <c r="A3413" s="371">
        <v>41</v>
      </c>
      <c r="B3413" s="371" t="s">
        <v>92</v>
      </c>
      <c r="C3413" s="371">
        <v>2023</v>
      </c>
      <c r="D3413" s="371" t="s">
        <v>39</v>
      </c>
      <c r="E3413" s="371" t="s">
        <v>243</v>
      </c>
    </row>
    <row r="3414" spans="1:5">
      <c r="A3414" s="371">
        <v>44</v>
      </c>
      <c r="B3414" s="371" t="s">
        <v>93</v>
      </c>
      <c r="C3414" s="371">
        <v>2023</v>
      </c>
      <c r="D3414" s="371" t="s">
        <v>39</v>
      </c>
      <c r="E3414" s="371" t="s">
        <v>244</v>
      </c>
    </row>
    <row r="3415" spans="1:5">
      <c r="A3415" s="371">
        <v>47</v>
      </c>
      <c r="B3415" s="371" t="s">
        <v>94</v>
      </c>
      <c r="C3415" s="371">
        <v>2023</v>
      </c>
      <c r="D3415" s="371" t="s">
        <v>39</v>
      </c>
      <c r="E3415" s="371" t="s">
        <v>243</v>
      </c>
    </row>
    <row r="3416" spans="1:5">
      <c r="A3416" s="371">
        <v>50</v>
      </c>
      <c r="B3416" s="371" t="s">
        <v>95</v>
      </c>
      <c r="C3416" s="371">
        <v>2023</v>
      </c>
      <c r="D3416" s="371" t="s">
        <v>39</v>
      </c>
      <c r="E3416" s="371" t="s">
        <v>244</v>
      </c>
    </row>
    <row r="3417" spans="1:5">
      <c r="A3417" s="371">
        <v>52</v>
      </c>
      <c r="B3417" s="371" t="s">
        <v>96</v>
      </c>
      <c r="C3417" s="371">
        <v>2023</v>
      </c>
      <c r="D3417" s="371" t="s">
        <v>39</v>
      </c>
      <c r="E3417" s="371" t="s">
        <v>243</v>
      </c>
    </row>
    <row r="3418" spans="1:5">
      <c r="A3418" s="371">
        <v>54</v>
      </c>
      <c r="B3418" s="371" t="s">
        <v>97</v>
      </c>
      <c r="C3418" s="371">
        <v>2023</v>
      </c>
      <c r="D3418" s="371" t="s">
        <v>39</v>
      </c>
      <c r="E3418" s="371" t="s">
        <v>243</v>
      </c>
    </row>
    <row r="3419" spans="1:5">
      <c r="A3419" s="371">
        <v>63</v>
      </c>
      <c r="B3419" s="371" t="s">
        <v>98</v>
      </c>
      <c r="C3419" s="371">
        <v>2023</v>
      </c>
      <c r="D3419" s="371" t="s">
        <v>39</v>
      </c>
      <c r="E3419" s="371" t="s">
        <v>243</v>
      </c>
    </row>
    <row r="3420" spans="1:5">
      <c r="A3420" s="371">
        <v>66</v>
      </c>
      <c r="B3420" s="371" t="s">
        <v>99</v>
      </c>
      <c r="C3420" s="371">
        <v>2023</v>
      </c>
      <c r="D3420" s="371" t="s">
        <v>39</v>
      </c>
      <c r="E3420" s="371" t="s">
        <v>243</v>
      </c>
    </row>
    <row r="3421" spans="1:5">
      <c r="A3421" s="371">
        <v>68</v>
      </c>
      <c r="B3421" s="371" t="s">
        <v>100</v>
      </c>
      <c r="C3421" s="371">
        <v>2023</v>
      </c>
      <c r="D3421" s="371" t="s">
        <v>39</v>
      </c>
      <c r="E3421" s="371" t="s">
        <v>244</v>
      </c>
    </row>
    <row r="3422" spans="1:5">
      <c r="A3422" s="371">
        <v>70</v>
      </c>
      <c r="B3422" s="371" t="s">
        <v>101</v>
      </c>
      <c r="C3422" s="371">
        <v>2023</v>
      </c>
      <c r="D3422" s="371" t="s">
        <v>39</v>
      </c>
      <c r="E3422" s="371" t="s">
        <v>244</v>
      </c>
    </row>
    <row r="3423" spans="1:5">
      <c r="A3423" s="371">
        <v>73</v>
      </c>
      <c r="B3423" s="371" t="s">
        <v>102</v>
      </c>
      <c r="C3423" s="371">
        <v>2023</v>
      </c>
      <c r="D3423" s="371" t="s">
        <v>39</v>
      </c>
      <c r="E3423" s="371" t="s">
        <v>243</v>
      </c>
    </row>
    <row r="3424" spans="1:5">
      <c r="A3424" s="371">
        <v>76</v>
      </c>
      <c r="B3424" s="371" t="s">
        <v>103</v>
      </c>
      <c r="C3424" s="371">
        <v>2023</v>
      </c>
      <c r="D3424" s="371" t="s">
        <v>39</v>
      </c>
      <c r="E3424" s="371" t="s">
        <v>243</v>
      </c>
    </row>
    <row r="3425" spans="1:5">
      <c r="A3425" s="371">
        <v>81</v>
      </c>
      <c r="B3425" s="371" t="s">
        <v>104</v>
      </c>
      <c r="C3425" s="371">
        <v>2023</v>
      </c>
      <c r="D3425" s="371" t="s">
        <v>39</v>
      </c>
      <c r="E3425" s="371" t="s">
        <v>243</v>
      </c>
    </row>
    <row r="3426" spans="1:5">
      <c r="A3426" s="371">
        <v>85</v>
      </c>
      <c r="B3426" s="371" t="s">
        <v>105</v>
      </c>
      <c r="C3426" s="371">
        <v>2023</v>
      </c>
      <c r="D3426" s="371" t="s">
        <v>39</v>
      </c>
      <c r="E3426" s="371" t="s">
        <v>244</v>
      </c>
    </row>
    <row r="3427" spans="1:5">
      <c r="A3427" s="371">
        <v>86</v>
      </c>
      <c r="B3427" s="371" t="s">
        <v>106</v>
      </c>
      <c r="C3427" s="371">
        <v>2023</v>
      </c>
      <c r="D3427" s="371" t="s">
        <v>39</v>
      </c>
      <c r="E3427" s="371" t="s">
        <v>244</v>
      </c>
    </row>
    <row r="3428" spans="1:5">
      <c r="A3428" s="371">
        <v>88</v>
      </c>
      <c r="B3428" s="371" t="s">
        <v>107</v>
      </c>
      <c r="C3428" s="371">
        <v>2023</v>
      </c>
      <c r="D3428" s="371" t="s">
        <v>39</v>
      </c>
      <c r="E3428" s="371" t="s">
        <v>244</v>
      </c>
    </row>
    <row r="3429" spans="1:5">
      <c r="A3429" s="371">
        <v>91</v>
      </c>
      <c r="B3429" s="371" t="s">
        <v>108</v>
      </c>
      <c r="C3429" s="371">
        <v>2023</v>
      </c>
      <c r="D3429" s="371" t="s">
        <v>39</v>
      </c>
      <c r="E3429" s="371" t="s">
        <v>243</v>
      </c>
    </row>
    <row r="3430" spans="1:5">
      <c r="A3430" s="371">
        <v>94</v>
      </c>
      <c r="B3430" s="371" t="s">
        <v>109</v>
      </c>
      <c r="C3430" s="371">
        <v>2023</v>
      </c>
      <c r="D3430" s="371" t="s">
        <v>39</v>
      </c>
      <c r="E3430" s="371" t="s">
        <v>243</v>
      </c>
    </row>
    <row r="3431" spans="1:5">
      <c r="A3431" s="371">
        <v>95</v>
      </c>
      <c r="B3431" s="371" t="s">
        <v>110</v>
      </c>
      <c r="C3431" s="371">
        <v>2023</v>
      </c>
      <c r="D3431" s="371" t="s">
        <v>39</v>
      </c>
      <c r="E3431" s="371" t="s">
        <v>244</v>
      </c>
    </row>
    <row r="3432" spans="1:5">
      <c r="A3432" s="371">
        <v>97</v>
      </c>
      <c r="B3432" s="371" t="s">
        <v>111</v>
      </c>
      <c r="C3432" s="371">
        <v>2023</v>
      </c>
      <c r="D3432" s="371" t="s">
        <v>39</v>
      </c>
      <c r="E3432" s="371" t="s">
        <v>243</v>
      </c>
    </row>
    <row r="3433" spans="1:5">
      <c r="A3433" s="371">
        <v>99</v>
      </c>
      <c r="B3433" s="371" t="s">
        <v>112</v>
      </c>
      <c r="C3433" s="371">
        <v>2023</v>
      </c>
      <c r="D3433" s="371" t="s">
        <v>39</v>
      </c>
      <c r="E3433" s="371" t="s">
        <v>244</v>
      </c>
    </row>
    <row r="3434" spans="1:5">
      <c r="A3434" s="371">
        <v>5</v>
      </c>
      <c r="B3434" s="371" t="s">
        <v>79</v>
      </c>
      <c r="C3434" s="371">
        <v>2024</v>
      </c>
      <c r="D3434" s="371" t="s">
        <v>40</v>
      </c>
      <c r="E3434" s="371" t="s">
        <v>243</v>
      </c>
    </row>
    <row r="3435" spans="1:5">
      <c r="A3435" s="371">
        <v>8</v>
      </c>
      <c r="B3435" s="371" t="s">
        <v>81</v>
      </c>
      <c r="C3435" s="371">
        <v>2024</v>
      </c>
      <c r="D3435" s="371" t="s">
        <v>40</v>
      </c>
      <c r="E3435" s="371" t="s">
        <v>244</v>
      </c>
    </row>
    <row r="3436" spans="1:5">
      <c r="A3436" s="371">
        <v>11</v>
      </c>
      <c r="B3436" s="371" t="s">
        <v>82</v>
      </c>
      <c r="C3436" s="371">
        <v>2024</v>
      </c>
      <c r="D3436" s="371" t="s">
        <v>40</v>
      </c>
      <c r="E3436" s="371" t="s">
        <v>244</v>
      </c>
    </row>
    <row r="3437" spans="1:5">
      <c r="A3437" s="371">
        <v>13</v>
      </c>
      <c r="B3437" s="371" t="s">
        <v>83</v>
      </c>
      <c r="C3437" s="371">
        <v>2024</v>
      </c>
      <c r="D3437" s="371" t="s">
        <v>40</v>
      </c>
      <c r="E3437" s="371" t="s">
        <v>243</v>
      </c>
    </row>
    <row r="3438" spans="1:5">
      <c r="A3438" s="371">
        <v>15</v>
      </c>
      <c r="B3438" s="371" t="s">
        <v>84</v>
      </c>
      <c r="C3438" s="371">
        <v>2024</v>
      </c>
      <c r="D3438" s="371" t="s">
        <v>40</v>
      </c>
      <c r="E3438" s="371" t="s">
        <v>243</v>
      </c>
    </row>
    <row r="3439" spans="1:5">
      <c r="A3439" s="371">
        <v>17</v>
      </c>
      <c r="B3439" s="371" t="s">
        <v>85</v>
      </c>
      <c r="C3439" s="371">
        <v>2024</v>
      </c>
      <c r="D3439" s="371" t="s">
        <v>40</v>
      </c>
      <c r="E3439" s="371" t="s">
        <v>244</v>
      </c>
    </row>
    <row r="3440" spans="1:5">
      <c r="A3440" s="371">
        <v>18</v>
      </c>
      <c r="B3440" s="371" t="s">
        <v>86</v>
      </c>
      <c r="C3440" s="371">
        <v>2024</v>
      </c>
      <c r="D3440" s="371" t="s">
        <v>40</v>
      </c>
      <c r="E3440" s="371" t="s">
        <v>243</v>
      </c>
    </row>
    <row r="3441" spans="1:5">
      <c r="A3441" s="371">
        <v>19</v>
      </c>
      <c r="B3441" s="371" t="s">
        <v>87</v>
      </c>
      <c r="C3441" s="371">
        <v>2024</v>
      </c>
      <c r="D3441" s="371" t="s">
        <v>40</v>
      </c>
      <c r="E3441" s="371" t="s">
        <v>244</v>
      </c>
    </row>
    <row r="3442" spans="1:5">
      <c r="A3442" s="371">
        <v>20</v>
      </c>
      <c r="B3442" s="371" t="s">
        <v>88</v>
      </c>
      <c r="C3442" s="371">
        <v>2024</v>
      </c>
      <c r="D3442" s="371" t="s">
        <v>40</v>
      </c>
      <c r="E3442" s="371" t="s">
        <v>243</v>
      </c>
    </row>
    <row r="3443" spans="1:5">
      <c r="A3443" s="371">
        <v>23</v>
      </c>
      <c r="B3443" s="371" t="s">
        <v>89</v>
      </c>
      <c r="C3443" s="371">
        <v>2024</v>
      </c>
      <c r="D3443" s="371" t="s">
        <v>40</v>
      </c>
      <c r="E3443" s="371" t="s">
        <v>243</v>
      </c>
    </row>
    <row r="3444" spans="1:5">
      <c r="A3444" s="371">
        <v>25</v>
      </c>
      <c r="B3444" s="371" t="s">
        <v>90</v>
      </c>
      <c r="C3444" s="371">
        <v>2024</v>
      </c>
      <c r="D3444" s="371" t="s">
        <v>40</v>
      </c>
      <c r="E3444" s="371" t="s">
        <v>244</v>
      </c>
    </row>
    <row r="3445" spans="1:5">
      <c r="A3445" s="371">
        <v>27</v>
      </c>
      <c r="B3445" s="371" t="s">
        <v>91</v>
      </c>
      <c r="C3445" s="371">
        <v>2024</v>
      </c>
      <c r="D3445" s="371" t="s">
        <v>40</v>
      </c>
      <c r="E3445" s="371" t="s">
        <v>243</v>
      </c>
    </row>
    <row r="3446" spans="1:5">
      <c r="A3446" s="371">
        <v>41</v>
      </c>
      <c r="B3446" s="371" t="s">
        <v>92</v>
      </c>
      <c r="C3446" s="371">
        <v>2024</v>
      </c>
      <c r="D3446" s="371" t="s">
        <v>40</v>
      </c>
      <c r="E3446" s="371" t="s">
        <v>244</v>
      </c>
    </row>
    <row r="3447" spans="1:5">
      <c r="A3447" s="371">
        <v>44</v>
      </c>
      <c r="B3447" s="371" t="s">
        <v>93</v>
      </c>
      <c r="C3447" s="371">
        <v>2024</v>
      </c>
      <c r="D3447" s="371" t="s">
        <v>40</v>
      </c>
      <c r="E3447" s="371" t="s">
        <v>243</v>
      </c>
    </row>
    <row r="3448" spans="1:5">
      <c r="A3448" s="371">
        <v>47</v>
      </c>
      <c r="B3448" s="371" t="s">
        <v>94</v>
      </c>
      <c r="C3448" s="371">
        <v>2024</v>
      </c>
      <c r="D3448" s="371" t="s">
        <v>40</v>
      </c>
      <c r="E3448" s="371" t="s">
        <v>244</v>
      </c>
    </row>
    <row r="3449" spans="1:5">
      <c r="A3449" s="371">
        <v>50</v>
      </c>
      <c r="B3449" s="371" t="s">
        <v>95</v>
      </c>
      <c r="C3449" s="371">
        <v>2024</v>
      </c>
      <c r="D3449" s="371" t="s">
        <v>40</v>
      </c>
      <c r="E3449" s="371" t="s">
        <v>243</v>
      </c>
    </row>
    <row r="3450" spans="1:5">
      <c r="A3450" s="371">
        <v>52</v>
      </c>
      <c r="B3450" s="371" t="s">
        <v>96</v>
      </c>
      <c r="C3450" s="371">
        <v>2024</v>
      </c>
      <c r="D3450" s="371" t="s">
        <v>40</v>
      </c>
      <c r="E3450" s="371" t="s">
        <v>243</v>
      </c>
    </row>
    <row r="3451" spans="1:5">
      <c r="A3451" s="371">
        <v>54</v>
      </c>
      <c r="B3451" s="371" t="s">
        <v>97</v>
      </c>
      <c r="C3451" s="371">
        <v>2024</v>
      </c>
      <c r="D3451" s="371" t="s">
        <v>40</v>
      </c>
      <c r="E3451" s="371" t="s">
        <v>244</v>
      </c>
    </row>
    <row r="3452" spans="1:5">
      <c r="A3452" s="371">
        <v>63</v>
      </c>
      <c r="B3452" s="371" t="s">
        <v>98</v>
      </c>
      <c r="C3452" s="371">
        <v>2024</v>
      </c>
      <c r="D3452" s="371" t="s">
        <v>40</v>
      </c>
      <c r="E3452" s="371" t="s">
        <v>244</v>
      </c>
    </row>
    <row r="3453" spans="1:5">
      <c r="A3453" s="371">
        <v>66</v>
      </c>
      <c r="B3453" s="371" t="s">
        <v>99</v>
      </c>
      <c r="C3453" s="371">
        <v>2024</v>
      </c>
      <c r="D3453" s="371" t="s">
        <v>40</v>
      </c>
      <c r="E3453" s="371" t="s">
        <v>244</v>
      </c>
    </row>
    <row r="3454" spans="1:5">
      <c r="A3454" s="371">
        <v>68</v>
      </c>
      <c r="B3454" s="371" t="s">
        <v>100</v>
      </c>
      <c r="C3454" s="371">
        <v>2024</v>
      </c>
      <c r="D3454" s="371" t="s">
        <v>40</v>
      </c>
      <c r="E3454" s="371" t="s">
        <v>244</v>
      </c>
    </row>
    <row r="3455" spans="1:5">
      <c r="A3455" s="371">
        <v>70</v>
      </c>
      <c r="B3455" s="371" t="s">
        <v>101</v>
      </c>
      <c r="C3455" s="371">
        <v>2024</v>
      </c>
      <c r="D3455" s="371" t="s">
        <v>40</v>
      </c>
      <c r="E3455" s="371" t="s">
        <v>243</v>
      </c>
    </row>
    <row r="3456" spans="1:5">
      <c r="A3456" s="371">
        <v>73</v>
      </c>
      <c r="B3456" s="371" t="s">
        <v>102</v>
      </c>
      <c r="C3456" s="371">
        <v>2024</v>
      </c>
      <c r="D3456" s="371" t="s">
        <v>40</v>
      </c>
      <c r="E3456" s="371" t="s">
        <v>244</v>
      </c>
    </row>
    <row r="3457" spans="1:5">
      <c r="A3457" s="371">
        <v>76</v>
      </c>
      <c r="B3457" s="371" t="s">
        <v>103</v>
      </c>
      <c r="C3457" s="371">
        <v>2024</v>
      </c>
      <c r="D3457" s="371" t="s">
        <v>40</v>
      </c>
      <c r="E3457" s="371" t="s">
        <v>244</v>
      </c>
    </row>
    <row r="3458" spans="1:5">
      <c r="A3458" s="371">
        <v>81</v>
      </c>
      <c r="B3458" s="371" t="s">
        <v>104</v>
      </c>
      <c r="C3458" s="371">
        <v>2024</v>
      </c>
      <c r="D3458" s="371" t="s">
        <v>40</v>
      </c>
      <c r="E3458" s="371" t="s">
        <v>244</v>
      </c>
    </row>
    <row r="3459" spans="1:5">
      <c r="A3459" s="371">
        <v>85</v>
      </c>
      <c r="B3459" s="371" t="s">
        <v>105</v>
      </c>
      <c r="C3459" s="371">
        <v>2024</v>
      </c>
      <c r="D3459" s="371" t="s">
        <v>40</v>
      </c>
      <c r="E3459" s="371" t="s">
        <v>243</v>
      </c>
    </row>
    <row r="3460" spans="1:5">
      <c r="A3460" s="371">
        <v>86</v>
      </c>
      <c r="B3460" s="371" t="s">
        <v>106</v>
      </c>
      <c r="C3460" s="371">
        <v>2024</v>
      </c>
      <c r="D3460" s="371" t="s">
        <v>40</v>
      </c>
      <c r="E3460" s="371" t="s">
        <v>243</v>
      </c>
    </row>
    <row r="3461" spans="1:5">
      <c r="A3461" s="371">
        <v>88</v>
      </c>
      <c r="B3461" s="371" t="s">
        <v>107</v>
      </c>
      <c r="C3461" s="371">
        <v>2024</v>
      </c>
      <c r="D3461" s="371" t="s">
        <v>40</v>
      </c>
      <c r="E3461" s="371" t="s">
        <v>243</v>
      </c>
    </row>
    <row r="3462" spans="1:5">
      <c r="A3462" s="371">
        <v>91</v>
      </c>
      <c r="B3462" s="371" t="s">
        <v>108</v>
      </c>
      <c r="C3462" s="371">
        <v>2024</v>
      </c>
      <c r="D3462" s="371" t="s">
        <v>40</v>
      </c>
      <c r="E3462" s="371" t="s">
        <v>244</v>
      </c>
    </row>
    <row r="3463" spans="1:5">
      <c r="A3463" s="371">
        <v>94</v>
      </c>
      <c r="B3463" s="371" t="s">
        <v>109</v>
      </c>
      <c r="C3463" s="371">
        <v>2024</v>
      </c>
      <c r="D3463" s="371" t="s">
        <v>40</v>
      </c>
      <c r="E3463" s="371" t="s">
        <v>243</v>
      </c>
    </row>
    <row r="3464" spans="1:5">
      <c r="A3464" s="371">
        <v>95</v>
      </c>
      <c r="B3464" s="371" t="s">
        <v>110</v>
      </c>
      <c r="C3464" s="371">
        <v>2024</v>
      </c>
      <c r="D3464" s="371" t="s">
        <v>40</v>
      </c>
      <c r="E3464" s="371" t="s">
        <v>244</v>
      </c>
    </row>
    <row r="3465" spans="1:5">
      <c r="A3465" s="371">
        <v>97</v>
      </c>
      <c r="B3465" s="371" t="s">
        <v>111</v>
      </c>
      <c r="C3465" s="371">
        <v>2024</v>
      </c>
      <c r="D3465" s="371" t="s">
        <v>40</v>
      </c>
      <c r="E3465" s="371" t="s">
        <v>244</v>
      </c>
    </row>
    <row r="3466" spans="1:5">
      <c r="A3466" s="371">
        <v>99</v>
      </c>
      <c r="B3466" s="371" t="s">
        <v>112</v>
      </c>
      <c r="C3466" s="371">
        <v>2024</v>
      </c>
      <c r="D3466" s="371" t="s">
        <v>40</v>
      </c>
      <c r="E3466" s="371" t="s">
        <v>244</v>
      </c>
    </row>
    <row r="3467" spans="1:5">
      <c r="A3467" s="371">
        <v>5</v>
      </c>
      <c r="B3467" s="371" t="s">
        <v>79</v>
      </c>
      <c r="C3467" s="371">
        <v>2023</v>
      </c>
      <c r="D3467" s="371" t="s">
        <v>40</v>
      </c>
      <c r="E3467" s="371" t="s">
        <v>243</v>
      </c>
    </row>
    <row r="3468" spans="1:5">
      <c r="A3468" s="371">
        <v>8</v>
      </c>
      <c r="B3468" s="371" t="s">
        <v>81</v>
      </c>
      <c r="C3468" s="371">
        <v>2023</v>
      </c>
      <c r="D3468" s="371" t="s">
        <v>40</v>
      </c>
      <c r="E3468" s="371" t="s">
        <v>244</v>
      </c>
    </row>
    <row r="3469" spans="1:5">
      <c r="A3469" s="371">
        <v>11</v>
      </c>
      <c r="B3469" s="371" t="s">
        <v>82</v>
      </c>
      <c r="C3469" s="371">
        <v>2023</v>
      </c>
      <c r="D3469" s="371" t="s">
        <v>40</v>
      </c>
      <c r="E3469" s="371" t="s">
        <v>244</v>
      </c>
    </row>
    <row r="3470" spans="1:5">
      <c r="A3470" s="371">
        <v>13</v>
      </c>
      <c r="B3470" s="371" t="s">
        <v>83</v>
      </c>
      <c r="C3470" s="371">
        <v>2023</v>
      </c>
      <c r="D3470" s="371" t="s">
        <v>40</v>
      </c>
      <c r="E3470" s="371" t="s">
        <v>243</v>
      </c>
    </row>
    <row r="3471" spans="1:5">
      <c r="A3471" s="371">
        <v>15</v>
      </c>
      <c r="B3471" s="371" t="s">
        <v>84</v>
      </c>
      <c r="C3471" s="371">
        <v>2023</v>
      </c>
      <c r="D3471" s="371" t="s">
        <v>40</v>
      </c>
      <c r="E3471" s="371" t="s">
        <v>243</v>
      </c>
    </row>
    <row r="3472" spans="1:5">
      <c r="A3472" s="371">
        <v>17</v>
      </c>
      <c r="B3472" s="371" t="s">
        <v>85</v>
      </c>
      <c r="C3472" s="371">
        <v>2023</v>
      </c>
      <c r="D3472" s="371" t="s">
        <v>40</v>
      </c>
      <c r="E3472" s="371" t="s">
        <v>244</v>
      </c>
    </row>
    <row r="3473" spans="1:5">
      <c r="A3473" s="371">
        <v>18</v>
      </c>
      <c r="B3473" s="371" t="s">
        <v>86</v>
      </c>
      <c r="C3473" s="371">
        <v>2023</v>
      </c>
      <c r="D3473" s="371" t="s">
        <v>40</v>
      </c>
      <c r="E3473" s="371" t="s">
        <v>243</v>
      </c>
    </row>
    <row r="3474" spans="1:5">
      <c r="A3474" s="371">
        <v>19</v>
      </c>
      <c r="B3474" s="371" t="s">
        <v>87</v>
      </c>
      <c r="C3474" s="371">
        <v>2023</v>
      </c>
      <c r="D3474" s="371" t="s">
        <v>40</v>
      </c>
      <c r="E3474" s="371" t="s">
        <v>244</v>
      </c>
    </row>
    <row r="3475" spans="1:5">
      <c r="A3475" s="371">
        <v>20</v>
      </c>
      <c r="B3475" s="371" t="s">
        <v>88</v>
      </c>
      <c r="C3475" s="371">
        <v>2023</v>
      </c>
      <c r="D3475" s="371" t="s">
        <v>40</v>
      </c>
      <c r="E3475" s="371" t="s">
        <v>243</v>
      </c>
    </row>
    <row r="3476" spans="1:5">
      <c r="A3476" s="371">
        <v>23</v>
      </c>
      <c r="B3476" s="371" t="s">
        <v>89</v>
      </c>
      <c r="C3476" s="371">
        <v>2023</v>
      </c>
      <c r="D3476" s="371" t="s">
        <v>40</v>
      </c>
      <c r="E3476" s="371" t="s">
        <v>243</v>
      </c>
    </row>
    <row r="3477" spans="1:5">
      <c r="A3477" s="371">
        <v>25</v>
      </c>
      <c r="B3477" s="371" t="s">
        <v>90</v>
      </c>
      <c r="C3477" s="371">
        <v>2023</v>
      </c>
      <c r="D3477" s="371" t="s">
        <v>40</v>
      </c>
      <c r="E3477" s="371" t="s">
        <v>243</v>
      </c>
    </row>
    <row r="3478" spans="1:5">
      <c r="A3478" s="371">
        <v>27</v>
      </c>
      <c r="B3478" s="371" t="s">
        <v>91</v>
      </c>
      <c r="C3478" s="371">
        <v>2023</v>
      </c>
      <c r="D3478" s="371" t="s">
        <v>40</v>
      </c>
      <c r="E3478" s="371" t="s">
        <v>243</v>
      </c>
    </row>
    <row r="3479" spans="1:5">
      <c r="A3479" s="371">
        <v>41</v>
      </c>
      <c r="B3479" s="371" t="s">
        <v>92</v>
      </c>
      <c r="C3479" s="371">
        <v>2023</v>
      </c>
      <c r="D3479" s="371" t="s">
        <v>40</v>
      </c>
      <c r="E3479" s="371" t="s">
        <v>243</v>
      </c>
    </row>
    <row r="3480" spans="1:5">
      <c r="A3480" s="371">
        <v>44</v>
      </c>
      <c r="B3480" s="371" t="s">
        <v>93</v>
      </c>
      <c r="C3480" s="371">
        <v>2023</v>
      </c>
      <c r="D3480" s="371" t="s">
        <v>40</v>
      </c>
      <c r="E3480" s="371" t="s">
        <v>243</v>
      </c>
    </row>
    <row r="3481" spans="1:5">
      <c r="A3481" s="371">
        <v>47</v>
      </c>
      <c r="B3481" s="371" t="s">
        <v>94</v>
      </c>
      <c r="C3481" s="371">
        <v>2023</v>
      </c>
      <c r="D3481" s="371" t="s">
        <v>40</v>
      </c>
      <c r="E3481" s="371" t="s">
        <v>243</v>
      </c>
    </row>
    <row r="3482" spans="1:5">
      <c r="A3482" s="371">
        <v>50</v>
      </c>
      <c r="B3482" s="371" t="s">
        <v>95</v>
      </c>
      <c r="C3482" s="371">
        <v>2023</v>
      </c>
      <c r="D3482" s="371" t="s">
        <v>40</v>
      </c>
      <c r="E3482" s="371" t="s">
        <v>243</v>
      </c>
    </row>
    <row r="3483" spans="1:5">
      <c r="A3483" s="371">
        <v>52</v>
      </c>
      <c r="B3483" s="371" t="s">
        <v>96</v>
      </c>
      <c r="C3483" s="371">
        <v>2023</v>
      </c>
      <c r="D3483" s="371" t="s">
        <v>40</v>
      </c>
      <c r="E3483" s="371" t="s">
        <v>243</v>
      </c>
    </row>
    <row r="3484" spans="1:5">
      <c r="A3484" s="371">
        <v>54</v>
      </c>
      <c r="B3484" s="371" t="s">
        <v>97</v>
      </c>
      <c r="C3484" s="371">
        <v>2023</v>
      </c>
      <c r="D3484" s="371" t="s">
        <v>40</v>
      </c>
      <c r="E3484" s="371" t="s">
        <v>243</v>
      </c>
    </row>
    <row r="3485" spans="1:5">
      <c r="A3485" s="371">
        <v>63</v>
      </c>
      <c r="B3485" s="371" t="s">
        <v>98</v>
      </c>
      <c r="C3485" s="371">
        <v>2023</v>
      </c>
      <c r="D3485" s="371" t="s">
        <v>40</v>
      </c>
      <c r="E3485" s="371" t="s">
        <v>243</v>
      </c>
    </row>
    <row r="3486" spans="1:5">
      <c r="A3486" s="371">
        <v>66</v>
      </c>
      <c r="B3486" s="371" t="s">
        <v>99</v>
      </c>
      <c r="C3486" s="371">
        <v>2023</v>
      </c>
      <c r="D3486" s="371" t="s">
        <v>40</v>
      </c>
      <c r="E3486" s="371" t="s">
        <v>244</v>
      </c>
    </row>
    <row r="3487" spans="1:5">
      <c r="A3487" s="371">
        <v>68</v>
      </c>
      <c r="B3487" s="371" t="s">
        <v>100</v>
      </c>
      <c r="C3487" s="371">
        <v>2023</v>
      </c>
      <c r="D3487" s="371" t="s">
        <v>40</v>
      </c>
      <c r="E3487" s="371" t="s">
        <v>244</v>
      </c>
    </row>
    <row r="3488" spans="1:5">
      <c r="A3488" s="371">
        <v>70</v>
      </c>
      <c r="B3488" s="371" t="s">
        <v>101</v>
      </c>
      <c r="C3488" s="371">
        <v>2023</v>
      </c>
      <c r="D3488" s="371" t="s">
        <v>40</v>
      </c>
      <c r="E3488" s="371" t="s">
        <v>243</v>
      </c>
    </row>
    <row r="3489" spans="1:5">
      <c r="A3489" s="371">
        <v>73</v>
      </c>
      <c r="B3489" s="371" t="s">
        <v>102</v>
      </c>
      <c r="C3489" s="371">
        <v>2023</v>
      </c>
      <c r="D3489" s="371" t="s">
        <v>40</v>
      </c>
      <c r="E3489" s="371" t="s">
        <v>243</v>
      </c>
    </row>
    <row r="3490" spans="1:5">
      <c r="A3490" s="371">
        <v>76</v>
      </c>
      <c r="B3490" s="371" t="s">
        <v>103</v>
      </c>
      <c r="C3490" s="371">
        <v>2023</v>
      </c>
      <c r="D3490" s="371" t="s">
        <v>40</v>
      </c>
      <c r="E3490" s="371" t="s">
        <v>244</v>
      </c>
    </row>
    <row r="3491" spans="1:5">
      <c r="A3491" s="371">
        <v>81</v>
      </c>
      <c r="B3491" s="371" t="s">
        <v>104</v>
      </c>
      <c r="C3491" s="371">
        <v>2023</v>
      </c>
      <c r="D3491" s="371" t="s">
        <v>40</v>
      </c>
      <c r="E3491" s="371" t="s">
        <v>244</v>
      </c>
    </row>
    <row r="3492" spans="1:5">
      <c r="A3492" s="371">
        <v>85</v>
      </c>
      <c r="B3492" s="371" t="s">
        <v>105</v>
      </c>
      <c r="C3492" s="371">
        <v>2023</v>
      </c>
      <c r="D3492" s="371" t="s">
        <v>40</v>
      </c>
      <c r="E3492" s="371" t="s">
        <v>243</v>
      </c>
    </row>
    <row r="3493" spans="1:5">
      <c r="A3493" s="371">
        <v>86</v>
      </c>
      <c r="B3493" s="371" t="s">
        <v>106</v>
      </c>
      <c r="C3493" s="371">
        <v>2023</v>
      </c>
      <c r="D3493" s="371" t="s">
        <v>40</v>
      </c>
      <c r="E3493" s="371" t="s">
        <v>243</v>
      </c>
    </row>
    <row r="3494" spans="1:5">
      <c r="A3494" s="371">
        <v>88</v>
      </c>
      <c r="B3494" s="371" t="s">
        <v>107</v>
      </c>
      <c r="C3494" s="371">
        <v>2023</v>
      </c>
      <c r="D3494" s="371" t="s">
        <v>40</v>
      </c>
      <c r="E3494" s="371" t="s">
        <v>243</v>
      </c>
    </row>
    <row r="3495" spans="1:5">
      <c r="A3495" s="371">
        <v>91</v>
      </c>
      <c r="B3495" s="371" t="s">
        <v>108</v>
      </c>
      <c r="C3495" s="371">
        <v>2023</v>
      </c>
      <c r="D3495" s="371" t="s">
        <v>40</v>
      </c>
      <c r="E3495" s="371" t="s">
        <v>243</v>
      </c>
    </row>
    <row r="3496" spans="1:5">
      <c r="A3496" s="371">
        <v>94</v>
      </c>
      <c r="B3496" s="371" t="s">
        <v>109</v>
      </c>
      <c r="C3496" s="371">
        <v>2023</v>
      </c>
      <c r="D3496" s="371" t="s">
        <v>40</v>
      </c>
      <c r="E3496" s="371" t="s">
        <v>243</v>
      </c>
    </row>
    <row r="3497" spans="1:5">
      <c r="A3497" s="371">
        <v>95</v>
      </c>
      <c r="B3497" s="371" t="s">
        <v>110</v>
      </c>
      <c r="C3497" s="371">
        <v>2023</v>
      </c>
      <c r="D3497" s="371" t="s">
        <v>40</v>
      </c>
      <c r="E3497" s="371" t="s">
        <v>243</v>
      </c>
    </row>
    <row r="3498" spans="1:5">
      <c r="A3498" s="371">
        <v>97</v>
      </c>
      <c r="B3498" s="371" t="s">
        <v>111</v>
      </c>
      <c r="C3498" s="371">
        <v>2023</v>
      </c>
      <c r="D3498" s="371" t="s">
        <v>40</v>
      </c>
      <c r="E3498" s="371" t="s">
        <v>244</v>
      </c>
    </row>
    <row r="3499" spans="1:5">
      <c r="A3499" s="371">
        <v>99</v>
      </c>
      <c r="B3499" s="371" t="s">
        <v>112</v>
      </c>
      <c r="C3499" s="371">
        <v>2023</v>
      </c>
      <c r="D3499" s="371" t="s">
        <v>40</v>
      </c>
      <c r="E3499" s="371" t="s">
        <v>244</v>
      </c>
    </row>
    <row r="3500" spans="1:5">
      <c r="A3500" s="371">
        <v>5</v>
      </c>
      <c r="B3500" s="371" t="s">
        <v>79</v>
      </c>
      <c r="C3500" s="371">
        <v>2024</v>
      </c>
      <c r="D3500" s="371" t="s">
        <v>41</v>
      </c>
      <c r="E3500" s="371" t="s">
        <v>243</v>
      </c>
    </row>
    <row r="3501" spans="1:5">
      <c r="A3501" s="371">
        <v>8</v>
      </c>
      <c r="B3501" s="371" t="s">
        <v>81</v>
      </c>
      <c r="C3501" s="371">
        <v>2024</v>
      </c>
      <c r="D3501" s="371" t="s">
        <v>41</v>
      </c>
      <c r="E3501" s="371" t="s">
        <v>243</v>
      </c>
    </row>
    <row r="3502" spans="1:5">
      <c r="A3502" s="371">
        <v>11</v>
      </c>
      <c r="B3502" s="371" t="s">
        <v>82</v>
      </c>
      <c r="C3502" s="371">
        <v>2024</v>
      </c>
      <c r="D3502" s="371" t="s">
        <v>41</v>
      </c>
      <c r="E3502" s="371" t="s">
        <v>243</v>
      </c>
    </row>
    <row r="3503" spans="1:5">
      <c r="A3503" s="371">
        <v>13</v>
      </c>
      <c r="B3503" s="371" t="s">
        <v>83</v>
      </c>
      <c r="C3503" s="371">
        <v>2024</v>
      </c>
      <c r="D3503" s="371" t="s">
        <v>41</v>
      </c>
      <c r="E3503" s="371" t="s">
        <v>243</v>
      </c>
    </row>
    <row r="3504" spans="1:5">
      <c r="A3504" s="371">
        <v>15</v>
      </c>
      <c r="B3504" s="371" t="s">
        <v>84</v>
      </c>
      <c r="C3504" s="371">
        <v>2024</v>
      </c>
      <c r="D3504" s="371" t="s">
        <v>41</v>
      </c>
      <c r="E3504" s="371" t="s">
        <v>243</v>
      </c>
    </row>
    <row r="3505" spans="1:5">
      <c r="A3505" s="371">
        <v>17</v>
      </c>
      <c r="B3505" s="371" t="s">
        <v>85</v>
      </c>
      <c r="C3505" s="371">
        <v>2024</v>
      </c>
      <c r="D3505" s="371" t="s">
        <v>41</v>
      </c>
      <c r="E3505" s="371" t="s">
        <v>243</v>
      </c>
    </row>
    <row r="3506" spans="1:5">
      <c r="A3506" s="371">
        <v>18</v>
      </c>
      <c r="B3506" s="371" t="s">
        <v>86</v>
      </c>
      <c r="C3506" s="371">
        <v>2024</v>
      </c>
      <c r="D3506" s="371" t="s">
        <v>41</v>
      </c>
      <c r="E3506" s="371" t="s">
        <v>243</v>
      </c>
    </row>
    <row r="3507" spans="1:5">
      <c r="A3507" s="371">
        <v>19</v>
      </c>
      <c r="B3507" s="371" t="s">
        <v>87</v>
      </c>
      <c r="C3507" s="371">
        <v>2024</v>
      </c>
      <c r="D3507" s="371" t="s">
        <v>41</v>
      </c>
      <c r="E3507" s="371" t="s">
        <v>243</v>
      </c>
    </row>
    <row r="3508" spans="1:5">
      <c r="A3508" s="371">
        <v>20</v>
      </c>
      <c r="B3508" s="371" t="s">
        <v>88</v>
      </c>
      <c r="C3508" s="371">
        <v>2024</v>
      </c>
      <c r="D3508" s="371" t="s">
        <v>41</v>
      </c>
      <c r="E3508" s="371" t="s">
        <v>243</v>
      </c>
    </row>
    <row r="3509" spans="1:5">
      <c r="A3509" s="371">
        <v>23</v>
      </c>
      <c r="B3509" s="371" t="s">
        <v>89</v>
      </c>
      <c r="C3509" s="371">
        <v>2024</v>
      </c>
      <c r="D3509" s="371" t="s">
        <v>41</v>
      </c>
      <c r="E3509" s="371" t="s">
        <v>243</v>
      </c>
    </row>
    <row r="3510" spans="1:5">
      <c r="A3510" s="371">
        <v>25</v>
      </c>
      <c r="B3510" s="371" t="s">
        <v>90</v>
      </c>
      <c r="C3510" s="371">
        <v>2024</v>
      </c>
      <c r="D3510" s="371" t="s">
        <v>41</v>
      </c>
      <c r="E3510" s="371" t="s">
        <v>243</v>
      </c>
    </row>
    <row r="3511" spans="1:5">
      <c r="A3511" s="371">
        <v>27</v>
      </c>
      <c r="B3511" s="371" t="s">
        <v>91</v>
      </c>
      <c r="C3511" s="371">
        <v>2024</v>
      </c>
      <c r="D3511" s="371" t="s">
        <v>41</v>
      </c>
      <c r="E3511" s="371" t="s">
        <v>244</v>
      </c>
    </row>
    <row r="3512" spans="1:5">
      <c r="A3512" s="371">
        <v>41</v>
      </c>
      <c r="B3512" s="371" t="s">
        <v>92</v>
      </c>
      <c r="C3512" s="371">
        <v>2024</v>
      </c>
      <c r="D3512" s="371" t="s">
        <v>41</v>
      </c>
      <c r="E3512" s="371" t="s">
        <v>243</v>
      </c>
    </row>
    <row r="3513" spans="1:5">
      <c r="A3513" s="371">
        <v>44</v>
      </c>
      <c r="B3513" s="371" t="s">
        <v>93</v>
      </c>
      <c r="C3513" s="371">
        <v>2024</v>
      </c>
      <c r="D3513" s="371" t="s">
        <v>41</v>
      </c>
      <c r="E3513" s="371" t="s">
        <v>243</v>
      </c>
    </row>
    <row r="3514" spans="1:5">
      <c r="A3514" s="371">
        <v>47</v>
      </c>
      <c r="B3514" s="371" t="s">
        <v>94</v>
      </c>
      <c r="C3514" s="371">
        <v>2024</v>
      </c>
      <c r="D3514" s="371" t="s">
        <v>41</v>
      </c>
      <c r="E3514" s="371" t="s">
        <v>243</v>
      </c>
    </row>
    <row r="3515" spans="1:5">
      <c r="A3515" s="371">
        <v>50</v>
      </c>
      <c r="B3515" s="371" t="s">
        <v>95</v>
      </c>
      <c r="C3515" s="371">
        <v>2024</v>
      </c>
      <c r="D3515" s="371" t="s">
        <v>41</v>
      </c>
      <c r="E3515" s="371" t="s">
        <v>243</v>
      </c>
    </row>
    <row r="3516" spans="1:5">
      <c r="A3516" s="371">
        <v>52</v>
      </c>
      <c r="B3516" s="371" t="s">
        <v>96</v>
      </c>
      <c r="C3516" s="371">
        <v>2024</v>
      </c>
      <c r="D3516" s="371" t="s">
        <v>41</v>
      </c>
      <c r="E3516" s="371" t="s">
        <v>243</v>
      </c>
    </row>
    <row r="3517" spans="1:5">
      <c r="A3517" s="371">
        <v>54</v>
      </c>
      <c r="B3517" s="371" t="s">
        <v>97</v>
      </c>
      <c r="C3517" s="371">
        <v>2024</v>
      </c>
      <c r="D3517" s="371" t="s">
        <v>41</v>
      </c>
      <c r="E3517" s="371" t="s">
        <v>243</v>
      </c>
    </row>
    <row r="3518" spans="1:5">
      <c r="A3518" s="371">
        <v>63</v>
      </c>
      <c r="B3518" s="371" t="s">
        <v>98</v>
      </c>
      <c r="C3518" s="371">
        <v>2024</v>
      </c>
      <c r="D3518" s="371" t="s">
        <v>41</v>
      </c>
      <c r="E3518" s="371" t="s">
        <v>243</v>
      </c>
    </row>
    <row r="3519" spans="1:5">
      <c r="A3519" s="371">
        <v>66</v>
      </c>
      <c r="B3519" s="371" t="s">
        <v>99</v>
      </c>
      <c r="C3519" s="371">
        <v>2024</v>
      </c>
      <c r="D3519" s="371" t="s">
        <v>41</v>
      </c>
      <c r="E3519" s="371" t="s">
        <v>243</v>
      </c>
    </row>
    <row r="3520" spans="1:5">
      <c r="A3520" s="371">
        <v>68</v>
      </c>
      <c r="B3520" s="371" t="s">
        <v>100</v>
      </c>
      <c r="C3520" s="371">
        <v>2024</v>
      </c>
      <c r="D3520" s="371" t="s">
        <v>41</v>
      </c>
      <c r="E3520" s="371" t="s">
        <v>243</v>
      </c>
    </row>
    <row r="3521" spans="1:5">
      <c r="A3521" s="371">
        <v>70</v>
      </c>
      <c r="B3521" s="371" t="s">
        <v>101</v>
      </c>
      <c r="C3521" s="371">
        <v>2024</v>
      </c>
      <c r="D3521" s="371" t="s">
        <v>41</v>
      </c>
      <c r="E3521" s="371" t="s">
        <v>243</v>
      </c>
    </row>
    <row r="3522" spans="1:5">
      <c r="A3522" s="371">
        <v>73</v>
      </c>
      <c r="B3522" s="371" t="s">
        <v>102</v>
      </c>
      <c r="C3522" s="371">
        <v>2024</v>
      </c>
      <c r="D3522" s="371" t="s">
        <v>41</v>
      </c>
      <c r="E3522" s="371" t="s">
        <v>243</v>
      </c>
    </row>
    <row r="3523" spans="1:5">
      <c r="A3523" s="371">
        <v>76</v>
      </c>
      <c r="B3523" s="371" t="s">
        <v>103</v>
      </c>
      <c r="C3523" s="371">
        <v>2024</v>
      </c>
      <c r="D3523" s="371" t="s">
        <v>41</v>
      </c>
      <c r="E3523" s="371" t="s">
        <v>243</v>
      </c>
    </row>
    <row r="3524" spans="1:5">
      <c r="A3524" s="371">
        <v>81</v>
      </c>
      <c r="B3524" s="371" t="s">
        <v>104</v>
      </c>
      <c r="C3524" s="371">
        <v>2024</v>
      </c>
      <c r="D3524" s="371" t="s">
        <v>41</v>
      </c>
      <c r="E3524" s="371" t="s">
        <v>243</v>
      </c>
    </row>
    <row r="3525" spans="1:5">
      <c r="A3525" s="371">
        <v>85</v>
      </c>
      <c r="B3525" s="371" t="s">
        <v>105</v>
      </c>
      <c r="C3525" s="371">
        <v>2024</v>
      </c>
      <c r="D3525" s="371" t="s">
        <v>41</v>
      </c>
      <c r="E3525" s="371" t="s">
        <v>243</v>
      </c>
    </row>
    <row r="3526" spans="1:5">
      <c r="A3526" s="371">
        <v>86</v>
      </c>
      <c r="B3526" s="371" t="s">
        <v>106</v>
      </c>
      <c r="C3526" s="371">
        <v>2024</v>
      </c>
      <c r="D3526" s="371" t="s">
        <v>41</v>
      </c>
      <c r="E3526" s="371" t="s">
        <v>243</v>
      </c>
    </row>
    <row r="3527" spans="1:5">
      <c r="A3527" s="371">
        <v>88</v>
      </c>
      <c r="B3527" s="371" t="s">
        <v>107</v>
      </c>
      <c r="C3527" s="371">
        <v>2024</v>
      </c>
      <c r="D3527" s="371" t="s">
        <v>41</v>
      </c>
      <c r="E3527" s="371" t="s">
        <v>243</v>
      </c>
    </row>
    <row r="3528" spans="1:5">
      <c r="A3528" s="371">
        <v>91</v>
      </c>
      <c r="B3528" s="371" t="s">
        <v>108</v>
      </c>
      <c r="C3528" s="371">
        <v>2024</v>
      </c>
      <c r="D3528" s="371" t="s">
        <v>41</v>
      </c>
      <c r="E3528" s="371" t="s">
        <v>244</v>
      </c>
    </row>
    <row r="3529" spans="1:5">
      <c r="A3529" s="371">
        <v>94</v>
      </c>
      <c r="B3529" s="371" t="s">
        <v>109</v>
      </c>
      <c r="C3529" s="371">
        <v>2024</v>
      </c>
      <c r="D3529" s="371" t="s">
        <v>41</v>
      </c>
      <c r="E3529" s="371" t="s">
        <v>243</v>
      </c>
    </row>
    <row r="3530" spans="1:5">
      <c r="A3530" s="371">
        <v>95</v>
      </c>
      <c r="B3530" s="371" t="s">
        <v>110</v>
      </c>
      <c r="C3530" s="371">
        <v>2024</v>
      </c>
      <c r="D3530" s="371" t="s">
        <v>41</v>
      </c>
      <c r="E3530" s="371" t="s">
        <v>244</v>
      </c>
    </row>
    <row r="3531" spans="1:5">
      <c r="A3531" s="371">
        <v>97</v>
      </c>
      <c r="B3531" s="371" t="s">
        <v>111</v>
      </c>
      <c r="C3531" s="371">
        <v>2024</v>
      </c>
      <c r="D3531" s="371" t="s">
        <v>41</v>
      </c>
      <c r="E3531" s="371" t="s">
        <v>243</v>
      </c>
    </row>
    <row r="3532" spans="1:5">
      <c r="A3532" s="371">
        <v>99</v>
      </c>
      <c r="B3532" s="371" t="s">
        <v>112</v>
      </c>
      <c r="C3532" s="371">
        <v>2024</v>
      </c>
      <c r="D3532" s="371" t="s">
        <v>41</v>
      </c>
      <c r="E3532" s="371" t="s">
        <v>243</v>
      </c>
    </row>
    <row r="3533" spans="1:5">
      <c r="A3533" s="371">
        <v>5</v>
      </c>
      <c r="B3533" s="371" t="s">
        <v>79</v>
      </c>
      <c r="C3533" s="371">
        <v>2023</v>
      </c>
      <c r="D3533" s="371" t="s">
        <v>41</v>
      </c>
      <c r="E3533" s="371" t="s">
        <v>243</v>
      </c>
    </row>
    <row r="3534" spans="1:5">
      <c r="A3534" s="371">
        <v>8</v>
      </c>
      <c r="B3534" s="371" t="s">
        <v>81</v>
      </c>
      <c r="C3534" s="371">
        <v>2023</v>
      </c>
      <c r="D3534" s="371" t="s">
        <v>41</v>
      </c>
      <c r="E3534" s="371" t="s">
        <v>243</v>
      </c>
    </row>
    <row r="3535" spans="1:5">
      <c r="A3535" s="371">
        <v>11</v>
      </c>
      <c r="B3535" s="371" t="s">
        <v>82</v>
      </c>
      <c r="C3535" s="371">
        <v>2023</v>
      </c>
      <c r="D3535" s="371" t="s">
        <v>41</v>
      </c>
      <c r="E3535" s="371" t="s">
        <v>243</v>
      </c>
    </row>
    <row r="3536" spans="1:5">
      <c r="A3536" s="371">
        <v>13</v>
      </c>
      <c r="B3536" s="371" t="s">
        <v>83</v>
      </c>
      <c r="C3536" s="371">
        <v>2023</v>
      </c>
      <c r="D3536" s="371" t="s">
        <v>41</v>
      </c>
      <c r="E3536" s="371" t="s">
        <v>243</v>
      </c>
    </row>
    <row r="3537" spans="1:5">
      <c r="A3537" s="371">
        <v>15</v>
      </c>
      <c r="B3537" s="371" t="s">
        <v>84</v>
      </c>
      <c r="C3537" s="371">
        <v>2023</v>
      </c>
      <c r="D3537" s="371" t="s">
        <v>41</v>
      </c>
      <c r="E3537" s="371" t="s">
        <v>243</v>
      </c>
    </row>
    <row r="3538" spans="1:5">
      <c r="A3538" s="371">
        <v>17</v>
      </c>
      <c r="B3538" s="371" t="s">
        <v>85</v>
      </c>
      <c r="C3538" s="371">
        <v>2023</v>
      </c>
      <c r="D3538" s="371" t="s">
        <v>41</v>
      </c>
      <c r="E3538" s="371" t="s">
        <v>243</v>
      </c>
    </row>
    <row r="3539" spans="1:5">
      <c r="A3539" s="371">
        <v>18</v>
      </c>
      <c r="B3539" s="371" t="s">
        <v>86</v>
      </c>
      <c r="C3539" s="371">
        <v>2023</v>
      </c>
      <c r="D3539" s="371" t="s">
        <v>41</v>
      </c>
      <c r="E3539" s="371" t="s">
        <v>243</v>
      </c>
    </row>
    <row r="3540" spans="1:5">
      <c r="A3540" s="371">
        <v>19</v>
      </c>
      <c r="B3540" s="371" t="s">
        <v>87</v>
      </c>
      <c r="C3540" s="371">
        <v>2023</v>
      </c>
      <c r="D3540" s="371" t="s">
        <v>41</v>
      </c>
      <c r="E3540" s="371" t="s">
        <v>243</v>
      </c>
    </row>
    <row r="3541" spans="1:5">
      <c r="A3541" s="371">
        <v>20</v>
      </c>
      <c r="B3541" s="371" t="s">
        <v>88</v>
      </c>
      <c r="C3541" s="371">
        <v>2023</v>
      </c>
      <c r="D3541" s="371" t="s">
        <v>41</v>
      </c>
      <c r="E3541" s="371" t="s">
        <v>243</v>
      </c>
    </row>
    <row r="3542" spans="1:5">
      <c r="A3542" s="371">
        <v>23</v>
      </c>
      <c r="B3542" s="371" t="s">
        <v>89</v>
      </c>
      <c r="C3542" s="371">
        <v>2023</v>
      </c>
      <c r="D3542" s="371" t="s">
        <v>41</v>
      </c>
      <c r="E3542" s="371" t="s">
        <v>243</v>
      </c>
    </row>
    <row r="3543" spans="1:5">
      <c r="A3543" s="371">
        <v>25</v>
      </c>
      <c r="B3543" s="371" t="s">
        <v>90</v>
      </c>
      <c r="C3543" s="371">
        <v>2023</v>
      </c>
      <c r="D3543" s="371" t="s">
        <v>41</v>
      </c>
      <c r="E3543" s="371" t="s">
        <v>243</v>
      </c>
    </row>
    <row r="3544" spans="1:5">
      <c r="A3544" s="371">
        <v>27</v>
      </c>
      <c r="B3544" s="371" t="s">
        <v>91</v>
      </c>
      <c r="C3544" s="371">
        <v>2023</v>
      </c>
      <c r="D3544" s="371" t="s">
        <v>41</v>
      </c>
      <c r="E3544" s="371" t="s">
        <v>243</v>
      </c>
    </row>
    <row r="3545" spans="1:5">
      <c r="A3545" s="371">
        <v>41</v>
      </c>
      <c r="B3545" s="371" t="s">
        <v>92</v>
      </c>
      <c r="C3545" s="371">
        <v>2023</v>
      </c>
      <c r="D3545" s="371" t="s">
        <v>41</v>
      </c>
      <c r="E3545" s="371" t="s">
        <v>243</v>
      </c>
    </row>
    <row r="3546" spans="1:5">
      <c r="A3546" s="371">
        <v>44</v>
      </c>
      <c r="B3546" s="371" t="s">
        <v>93</v>
      </c>
      <c r="C3546" s="371">
        <v>2023</v>
      </c>
      <c r="D3546" s="371" t="s">
        <v>41</v>
      </c>
      <c r="E3546" s="371" t="s">
        <v>243</v>
      </c>
    </row>
    <row r="3547" spans="1:5">
      <c r="A3547" s="371">
        <v>47</v>
      </c>
      <c r="B3547" s="371" t="s">
        <v>94</v>
      </c>
      <c r="C3547" s="371">
        <v>2023</v>
      </c>
      <c r="D3547" s="371" t="s">
        <v>41</v>
      </c>
      <c r="E3547" s="371" t="s">
        <v>243</v>
      </c>
    </row>
    <row r="3548" spans="1:5">
      <c r="A3548" s="371">
        <v>50</v>
      </c>
      <c r="B3548" s="371" t="s">
        <v>95</v>
      </c>
      <c r="C3548" s="371">
        <v>2023</v>
      </c>
      <c r="D3548" s="371" t="s">
        <v>41</v>
      </c>
      <c r="E3548" s="371" t="s">
        <v>243</v>
      </c>
    </row>
    <row r="3549" spans="1:5">
      <c r="A3549" s="371">
        <v>52</v>
      </c>
      <c r="B3549" s="371" t="s">
        <v>96</v>
      </c>
      <c r="C3549" s="371">
        <v>2023</v>
      </c>
      <c r="D3549" s="371" t="s">
        <v>41</v>
      </c>
      <c r="E3549" s="371" t="s">
        <v>243</v>
      </c>
    </row>
    <row r="3550" spans="1:5">
      <c r="A3550" s="371">
        <v>54</v>
      </c>
      <c r="B3550" s="371" t="s">
        <v>97</v>
      </c>
      <c r="C3550" s="371">
        <v>2023</v>
      </c>
      <c r="D3550" s="371" t="s">
        <v>41</v>
      </c>
      <c r="E3550" s="371" t="s">
        <v>243</v>
      </c>
    </row>
    <row r="3551" spans="1:5">
      <c r="A3551" s="371">
        <v>63</v>
      </c>
      <c r="B3551" s="371" t="s">
        <v>98</v>
      </c>
      <c r="C3551" s="371">
        <v>2023</v>
      </c>
      <c r="D3551" s="371" t="s">
        <v>41</v>
      </c>
      <c r="E3551" s="371" t="s">
        <v>243</v>
      </c>
    </row>
    <row r="3552" spans="1:5">
      <c r="A3552" s="371">
        <v>66</v>
      </c>
      <c r="B3552" s="371" t="s">
        <v>99</v>
      </c>
      <c r="C3552" s="371">
        <v>2023</v>
      </c>
      <c r="D3552" s="371" t="s">
        <v>41</v>
      </c>
      <c r="E3552" s="371" t="s">
        <v>243</v>
      </c>
    </row>
    <row r="3553" spans="1:5">
      <c r="A3553" s="371">
        <v>68</v>
      </c>
      <c r="B3553" s="371" t="s">
        <v>100</v>
      </c>
      <c r="C3553" s="371">
        <v>2023</v>
      </c>
      <c r="D3553" s="371" t="s">
        <v>41</v>
      </c>
      <c r="E3553" s="371" t="s">
        <v>243</v>
      </c>
    </row>
    <row r="3554" spans="1:5">
      <c r="A3554" s="371">
        <v>70</v>
      </c>
      <c r="B3554" s="371" t="s">
        <v>101</v>
      </c>
      <c r="C3554" s="371">
        <v>2023</v>
      </c>
      <c r="D3554" s="371" t="s">
        <v>41</v>
      </c>
      <c r="E3554" s="371" t="s">
        <v>243</v>
      </c>
    </row>
    <row r="3555" spans="1:5">
      <c r="A3555" s="371">
        <v>73</v>
      </c>
      <c r="B3555" s="371" t="s">
        <v>102</v>
      </c>
      <c r="C3555" s="371">
        <v>2023</v>
      </c>
      <c r="D3555" s="371" t="s">
        <v>41</v>
      </c>
      <c r="E3555" s="371" t="s">
        <v>243</v>
      </c>
    </row>
    <row r="3556" spans="1:5">
      <c r="A3556" s="371">
        <v>76</v>
      </c>
      <c r="B3556" s="371" t="s">
        <v>103</v>
      </c>
      <c r="C3556" s="371">
        <v>2023</v>
      </c>
      <c r="D3556" s="371" t="s">
        <v>41</v>
      </c>
      <c r="E3556" s="371" t="s">
        <v>243</v>
      </c>
    </row>
    <row r="3557" spans="1:5">
      <c r="A3557" s="371">
        <v>81</v>
      </c>
      <c r="B3557" s="371" t="s">
        <v>104</v>
      </c>
      <c r="C3557" s="371">
        <v>2023</v>
      </c>
      <c r="D3557" s="371" t="s">
        <v>41</v>
      </c>
      <c r="E3557" s="371" t="s">
        <v>243</v>
      </c>
    </row>
    <row r="3558" spans="1:5">
      <c r="A3558" s="371">
        <v>85</v>
      </c>
      <c r="B3558" s="371" t="s">
        <v>105</v>
      </c>
      <c r="C3558" s="371">
        <v>2023</v>
      </c>
      <c r="D3558" s="371" t="s">
        <v>41</v>
      </c>
      <c r="E3558" s="371" t="s">
        <v>243</v>
      </c>
    </row>
    <row r="3559" spans="1:5">
      <c r="A3559" s="371">
        <v>86</v>
      </c>
      <c r="B3559" s="371" t="s">
        <v>106</v>
      </c>
      <c r="C3559" s="371">
        <v>2023</v>
      </c>
      <c r="D3559" s="371" t="s">
        <v>41</v>
      </c>
      <c r="E3559" s="371" t="s">
        <v>243</v>
      </c>
    </row>
    <row r="3560" spans="1:5">
      <c r="A3560" s="371">
        <v>88</v>
      </c>
      <c r="B3560" s="371" t="s">
        <v>107</v>
      </c>
      <c r="C3560" s="371">
        <v>2023</v>
      </c>
      <c r="D3560" s="371" t="s">
        <v>41</v>
      </c>
      <c r="E3560" s="371" t="s">
        <v>243</v>
      </c>
    </row>
    <row r="3561" spans="1:5">
      <c r="A3561" s="371">
        <v>91</v>
      </c>
      <c r="B3561" s="371" t="s">
        <v>108</v>
      </c>
      <c r="C3561" s="371">
        <v>2023</v>
      </c>
      <c r="D3561" s="371" t="s">
        <v>41</v>
      </c>
      <c r="E3561" s="371" t="s">
        <v>243</v>
      </c>
    </row>
    <row r="3562" spans="1:5">
      <c r="A3562" s="371">
        <v>94</v>
      </c>
      <c r="B3562" s="371" t="s">
        <v>109</v>
      </c>
      <c r="C3562" s="371">
        <v>2023</v>
      </c>
      <c r="D3562" s="371" t="s">
        <v>41</v>
      </c>
      <c r="E3562" s="371" t="s">
        <v>243</v>
      </c>
    </row>
    <row r="3563" spans="1:5">
      <c r="A3563" s="371">
        <v>95</v>
      </c>
      <c r="B3563" s="371" t="s">
        <v>110</v>
      </c>
      <c r="C3563" s="371">
        <v>2023</v>
      </c>
      <c r="D3563" s="371" t="s">
        <v>41</v>
      </c>
      <c r="E3563" s="371" t="s">
        <v>243</v>
      </c>
    </row>
    <row r="3564" spans="1:5">
      <c r="A3564" s="371">
        <v>97</v>
      </c>
      <c r="B3564" s="371" t="s">
        <v>111</v>
      </c>
      <c r="C3564" s="371">
        <v>2023</v>
      </c>
      <c r="D3564" s="371" t="s">
        <v>41</v>
      </c>
      <c r="E3564" s="371" t="s">
        <v>244</v>
      </c>
    </row>
    <row r="3565" spans="1:5">
      <c r="A3565" s="371">
        <v>99</v>
      </c>
      <c r="B3565" s="371" t="s">
        <v>112</v>
      </c>
      <c r="C3565" s="371">
        <v>2023</v>
      </c>
      <c r="D3565" s="371" t="s">
        <v>41</v>
      </c>
      <c r="E3565" s="371" t="s">
        <v>243</v>
      </c>
    </row>
    <row r="3566" spans="1:5">
      <c r="A3566" s="371">
        <v>5</v>
      </c>
      <c r="B3566" s="371" t="s">
        <v>79</v>
      </c>
      <c r="C3566" s="371">
        <v>2024</v>
      </c>
      <c r="D3566" s="371" t="s">
        <v>42</v>
      </c>
      <c r="E3566" s="371" t="s">
        <v>243</v>
      </c>
    </row>
    <row r="3567" spans="1:5">
      <c r="A3567" s="371">
        <v>8</v>
      </c>
      <c r="B3567" s="371" t="s">
        <v>81</v>
      </c>
      <c r="C3567" s="371">
        <v>2024</v>
      </c>
      <c r="D3567" s="371" t="s">
        <v>42</v>
      </c>
      <c r="E3567" s="371" t="s">
        <v>243</v>
      </c>
    </row>
    <row r="3568" spans="1:5">
      <c r="A3568" s="371">
        <v>11</v>
      </c>
      <c r="B3568" s="371" t="s">
        <v>82</v>
      </c>
      <c r="C3568" s="371">
        <v>2024</v>
      </c>
      <c r="D3568" s="371" t="s">
        <v>42</v>
      </c>
      <c r="E3568" s="371" t="s">
        <v>243</v>
      </c>
    </row>
    <row r="3569" spans="1:5">
      <c r="A3569" s="371">
        <v>13</v>
      </c>
      <c r="B3569" s="371" t="s">
        <v>83</v>
      </c>
      <c r="C3569" s="371">
        <v>2024</v>
      </c>
      <c r="D3569" s="371" t="s">
        <v>42</v>
      </c>
      <c r="E3569" s="371" t="s">
        <v>243</v>
      </c>
    </row>
    <row r="3570" spans="1:5">
      <c r="A3570" s="371">
        <v>15</v>
      </c>
      <c r="B3570" s="371" t="s">
        <v>84</v>
      </c>
      <c r="C3570" s="371">
        <v>2024</v>
      </c>
      <c r="D3570" s="371" t="s">
        <v>42</v>
      </c>
      <c r="E3570" s="371" t="s">
        <v>244</v>
      </c>
    </row>
    <row r="3571" spans="1:5">
      <c r="A3571" s="371">
        <v>17</v>
      </c>
      <c r="B3571" s="371" t="s">
        <v>85</v>
      </c>
      <c r="C3571" s="371">
        <v>2024</v>
      </c>
      <c r="D3571" s="371" t="s">
        <v>42</v>
      </c>
      <c r="E3571" s="371" t="s">
        <v>243</v>
      </c>
    </row>
    <row r="3572" spans="1:5">
      <c r="A3572" s="371">
        <v>18</v>
      </c>
      <c r="B3572" s="371" t="s">
        <v>86</v>
      </c>
      <c r="C3572" s="371">
        <v>2024</v>
      </c>
      <c r="D3572" s="371" t="s">
        <v>42</v>
      </c>
      <c r="E3572" s="371" t="s">
        <v>244</v>
      </c>
    </row>
    <row r="3573" spans="1:5">
      <c r="A3573" s="371">
        <v>19</v>
      </c>
      <c r="B3573" s="371" t="s">
        <v>87</v>
      </c>
      <c r="C3573" s="371">
        <v>2024</v>
      </c>
      <c r="D3573" s="371" t="s">
        <v>42</v>
      </c>
      <c r="E3573" s="371" t="s">
        <v>243</v>
      </c>
    </row>
    <row r="3574" spans="1:5">
      <c r="A3574" s="371">
        <v>20</v>
      </c>
      <c r="B3574" s="371" t="s">
        <v>88</v>
      </c>
      <c r="C3574" s="371">
        <v>2024</v>
      </c>
      <c r="D3574" s="371" t="s">
        <v>42</v>
      </c>
      <c r="E3574" s="371" t="s">
        <v>243</v>
      </c>
    </row>
    <row r="3575" spans="1:5">
      <c r="A3575" s="371">
        <v>23</v>
      </c>
      <c r="B3575" s="371" t="s">
        <v>89</v>
      </c>
      <c r="C3575" s="371">
        <v>2024</v>
      </c>
      <c r="D3575" s="371" t="s">
        <v>42</v>
      </c>
      <c r="E3575" s="371" t="s">
        <v>243</v>
      </c>
    </row>
    <row r="3576" spans="1:5">
      <c r="A3576" s="371">
        <v>25</v>
      </c>
      <c r="B3576" s="371" t="s">
        <v>90</v>
      </c>
      <c r="C3576" s="371">
        <v>2024</v>
      </c>
      <c r="D3576" s="371" t="s">
        <v>42</v>
      </c>
      <c r="E3576" s="371" t="s">
        <v>243</v>
      </c>
    </row>
    <row r="3577" spans="1:5">
      <c r="A3577" s="371">
        <v>27</v>
      </c>
      <c r="B3577" s="371" t="s">
        <v>91</v>
      </c>
      <c r="C3577" s="371">
        <v>2024</v>
      </c>
      <c r="D3577" s="371" t="s">
        <v>42</v>
      </c>
      <c r="E3577" s="371" t="s">
        <v>244</v>
      </c>
    </row>
    <row r="3578" spans="1:5">
      <c r="A3578" s="371">
        <v>41</v>
      </c>
      <c r="B3578" s="371" t="s">
        <v>92</v>
      </c>
      <c r="C3578" s="371">
        <v>2024</v>
      </c>
      <c r="D3578" s="371" t="s">
        <v>42</v>
      </c>
      <c r="E3578" s="371" t="s">
        <v>243</v>
      </c>
    </row>
    <row r="3579" spans="1:5">
      <c r="A3579" s="371">
        <v>44</v>
      </c>
      <c r="B3579" s="371" t="s">
        <v>93</v>
      </c>
      <c r="C3579" s="371">
        <v>2024</v>
      </c>
      <c r="D3579" s="371" t="s">
        <v>42</v>
      </c>
      <c r="E3579" s="371" t="s">
        <v>243</v>
      </c>
    </row>
    <row r="3580" spans="1:5">
      <c r="A3580" s="371">
        <v>47</v>
      </c>
      <c r="B3580" s="371" t="s">
        <v>94</v>
      </c>
      <c r="C3580" s="371">
        <v>2024</v>
      </c>
      <c r="D3580" s="371" t="s">
        <v>42</v>
      </c>
      <c r="E3580" s="371" t="s">
        <v>243</v>
      </c>
    </row>
    <row r="3581" spans="1:5">
      <c r="A3581" s="371">
        <v>50</v>
      </c>
      <c r="B3581" s="371" t="s">
        <v>95</v>
      </c>
      <c r="C3581" s="371">
        <v>2024</v>
      </c>
      <c r="D3581" s="371" t="s">
        <v>42</v>
      </c>
      <c r="E3581" s="371" t="s">
        <v>243</v>
      </c>
    </row>
    <row r="3582" spans="1:5">
      <c r="A3582" s="371">
        <v>52</v>
      </c>
      <c r="B3582" s="371" t="s">
        <v>96</v>
      </c>
      <c r="C3582" s="371">
        <v>2024</v>
      </c>
      <c r="D3582" s="371" t="s">
        <v>42</v>
      </c>
      <c r="E3582" s="371" t="s">
        <v>243</v>
      </c>
    </row>
    <row r="3583" spans="1:5">
      <c r="A3583" s="371">
        <v>54</v>
      </c>
      <c r="B3583" s="371" t="s">
        <v>97</v>
      </c>
      <c r="C3583" s="371">
        <v>2024</v>
      </c>
      <c r="D3583" s="371" t="s">
        <v>42</v>
      </c>
      <c r="E3583" s="371" t="s">
        <v>243</v>
      </c>
    </row>
    <row r="3584" spans="1:5">
      <c r="A3584" s="371">
        <v>63</v>
      </c>
      <c r="B3584" s="371" t="s">
        <v>98</v>
      </c>
      <c r="C3584" s="371">
        <v>2024</v>
      </c>
      <c r="D3584" s="371" t="s">
        <v>42</v>
      </c>
      <c r="E3584" s="371" t="s">
        <v>243</v>
      </c>
    </row>
    <row r="3585" spans="1:5">
      <c r="A3585" s="371">
        <v>66</v>
      </c>
      <c r="B3585" s="371" t="s">
        <v>99</v>
      </c>
      <c r="C3585" s="371">
        <v>2024</v>
      </c>
      <c r="D3585" s="371" t="s">
        <v>42</v>
      </c>
      <c r="E3585" s="371" t="s">
        <v>243</v>
      </c>
    </row>
    <row r="3586" spans="1:5">
      <c r="A3586" s="371">
        <v>68</v>
      </c>
      <c r="B3586" s="371" t="s">
        <v>100</v>
      </c>
      <c r="C3586" s="371">
        <v>2024</v>
      </c>
      <c r="D3586" s="371" t="s">
        <v>42</v>
      </c>
      <c r="E3586" s="371" t="s">
        <v>243</v>
      </c>
    </row>
    <row r="3587" spans="1:5">
      <c r="A3587" s="371">
        <v>70</v>
      </c>
      <c r="B3587" s="371" t="s">
        <v>101</v>
      </c>
      <c r="C3587" s="371">
        <v>2024</v>
      </c>
      <c r="D3587" s="371" t="s">
        <v>42</v>
      </c>
      <c r="E3587" s="371" t="s">
        <v>243</v>
      </c>
    </row>
    <row r="3588" spans="1:5">
      <c r="A3588" s="371">
        <v>73</v>
      </c>
      <c r="B3588" s="371" t="s">
        <v>102</v>
      </c>
      <c r="C3588" s="371">
        <v>2024</v>
      </c>
      <c r="D3588" s="371" t="s">
        <v>42</v>
      </c>
      <c r="E3588" s="371" t="s">
        <v>243</v>
      </c>
    </row>
    <row r="3589" spans="1:5">
      <c r="A3589" s="371">
        <v>76</v>
      </c>
      <c r="B3589" s="371" t="s">
        <v>103</v>
      </c>
      <c r="C3589" s="371">
        <v>2024</v>
      </c>
      <c r="D3589" s="371" t="s">
        <v>42</v>
      </c>
      <c r="E3589" s="371" t="s">
        <v>243</v>
      </c>
    </row>
    <row r="3590" spans="1:5">
      <c r="A3590" s="371">
        <v>81</v>
      </c>
      <c r="B3590" s="371" t="s">
        <v>104</v>
      </c>
      <c r="C3590" s="371">
        <v>2024</v>
      </c>
      <c r="D3590" s="371" t="s">
        <v>42</v>
      </c>
      <c r="E3590" s="371" t="s">
        <v>243</v>
      </c>
    </row>
    <row r="3591" spans="1:5">
      <c r="A3591" s="371">
        <v>85</v>
      </c>
      <c r="B3591" s="371" t="s">
        <v>105</v>
      </c>
      <c r="C3591" s="371">
        <v>2024</v>
      </c>
      <c r="D3591" s="371" t="s">
        <v>42</v>
      </c>
      <c r="E3591" s="371" t="s">
        <v>243</v>
      </c>
    </row>
    <row r="3592" spans="1:5">
      <c r="A3592" s="371">
        <v>86</v>
      </c>
      <c r="B3592" s="371" t="s">
        <v>106</v>
      </c>
      <c r="C3592" s="371">
        <v>2024</v>
      </c>
      <c r="D3592" s="371" t="s">
        <v>42</v>
      </c>
      <c r="E3592" s="371" t="s">
        <v>244</v>
      </c>
    </row>
    <row r="3593" spans="1:5">
      <c r="A3593" s="371">
        <v>88</v>
      </c>
      <c r="B3593" s="371" t="s">
        <v>107</v>
      </c>
      <c r="C3593" s="371">
        <v>2024</v>
      </c>
      <c r="D3593" s="371" t="s">
        <v>42</v>
      </c>
      <c r="E3593" s="371" t="s">
        <v>243</v>
      </c>
    </row>
    <row r="3594" spans="1:5">
      <c r="A3594" s="371">
        <v>91</v>
      </c>
      <c r="B3594" s="371" t="s">
        <v>108</v>
      </c>
      <c r="C3594" s="371">
        <v>2024</v>
      </c>
      <c r="D3594" s="371" t="s">
        <v>42</v>
      </c>
      <c r="E3594" s="371" t="s">
        <v>243</v>
      </c>
    </row>
    <row r="3595" spans="1:5">
      <c r="A3595" s="371">
        <v>94</v>
      </c>
      <c r="B3595" s="371" t="s">
        <v>109</v>
      </c>
      <c r="C3595" s="371">
        <v>2024</v>
      </c>
      <c r="D3595" s="371" t="s">
        <v>42</v>
      </c>
      <c r="E3595" s="371" t="s">
        <v>243</v>
      </c>
    </row>
    <row r="3596" spans="1:5">
      <c r="A3596" s="371">
        <v>95</v>
      </c>
      <c r="B3596" s="371" t="s">
        <v>110</v>
      </c>
      <c r="C3596" s="371">
        <v>2024</v>
      </c>
      <c r="D3596" s="371" t="s">
        <v>42</v>
      </c>
      <c r="E3596" s="371" t="s">
        <v>244</v>
      </c>
    </row>
    <row r="3597" spans="1:5">
      <c r="A3597" s="371">
        <v>97</v>
      </c>
      <c r="B3597" s="371" t="s">
        <v>111</v>
      </c>
      <c r="C3597" s="371">
        <v>2024</v>
      </c>
      <c r="D3597" s="371" t="s">
        <v>42</v>
      </c>
      <c r="E3597" s="371" t="s">
        <v>244</v>
      </c>
    </row>
    <row r="3598" spans="1:5">
      <c r="A3598" s="371">
        <v>99</v>
      </c>
      <c r="B3598" s="371" t="s">
        <v>112</v>
      </c>
      <c r="C3598" s="371">
        <v>2024</v>
      </c>
      <c r="D3598" s="371" t="s">
        <v>42</v>
      </c>
      <c r="E3598" s="371" t="s">
        <v>244</v>
      </c>
    </row>
    <row r="3599" spans="1:5">
      <c r="A3599" s="371">
        <v>5</v>
      </c>
      <c r="B3599" s="371" t="s">
        <v>79</v>
      </c>
      <c r="C3599" s="371">
        <v>2023</v>
      </c>
      <c r="D3599" s="371" t="s">
        <v>42</v>
      </c>
      <c r="E3599" s="371" t="s">
        <v>243</v>
      </c>
    </row>
    <row r="3600" spans="1:5">
      <c r="A3600" s="371">
        <v>8</v>
      </c>
      <c r="B3600" s="371" t="s">
        <v>81</v>
      </c>
      <c r="C3600" s="371">
        <v>2023</v>
      </c>
      <c r="D3600" s="371" t="s">
        <v>42</v>
      </c>
      <c r="E3600" s="371" t="s">
        <v>243</v>
      </c>
    </row>
    <row r="3601" spans="1:5">
      <c r="A3601" s="371">
        <v>11</v>
      </c>
      <c r="B3601" s="371" t="s">
        <v>82</v>
      </c>
      <c r="C3601" s="371">
        <v>2023</v>
      </c>
      <c r="D3601" s="371" t="s">
        <v>42</v>
      </c>
      <c r="E3601" s="371" t="s">
        <v>243</v>
      </c>
    </row>
    <row r="3602" spans="1:5">
      <c r="A3602" s="371">
        <v>13</v>
      </c>
      <c r="B3602" s="371" t="s">
        <v>83</v>
      </c>
      <c r="C3602" s="371">
        <v>2023</v>
      </c>
      <c r="D3602" s="371" t="s">
        <v>42</v>
      </c>
      <c r="E3602" s="371" t="s">
        <v>243</v>
      </c>
    </row>
    <row r="3603" spans="1:5">
      <c r="A3603" s="371">
        <v>15</v>
      </c>
      <c r="B3603" s="371" t="s">
        <v>84</v>
      </c>
      <c r="C3603" s="371">
        <v>2023</v>
      </c>
      <c r="D3603" s="371" t="s">
        <v>42</v>
      </c>
      <c r="E3603" s="371" t="s">
        <v>244</v>
      </c>
    </row>
    <row r="3604" spans="1:5">
      <c r="A3604" s="371">
        <v>17</v>
      </c>
      <c r="B3604" s="371" t="s">
        <v>85</v>
      </c>
      <c r="C3604" s="371">
        <v>2023</v>
      </c>
      <c r="D3604" s="371" t="s">
        <v>42</v>
      </c>
      <c r="E3604" s="371" t="s">
        <v>243</v>
      </c>
    </row>
    <row r="3605" spans="1:5">
      <c r="A3605" s="371">
        <v>18</v>
      </c>
      <c r="B3605" s="371" t="s">
        <v>86</v>
      </c>
      <c r="C3605" s="371">
        <v>2023</v>
      </c>
      <c r="D3605" s="371" t="s">
        <v>42</v>
      </c>
      <c r="E3605" s="371" t="s">
        <v>244</v>
      </c>
    </row>
    <row r="3606" spans="1:5">
      <c r="A3606" s="371">
        <v>19</v>
      </c>
      <c r="B3606" s="371" t="s">
        <v>87</v>
      </c>
      <c r="C3606" s="371">
        <v>2023</v>
      </c>
      <c r="D3606" s="371" t="s">
        <v>42</v>
      </c>
      <c r="E3606" s="371" t="s">
        <v>243</v>
      </c>
    </row>
    <row r="3607" spans="1:5">
      <c r="A3607" s="371">
        <v>20</v>
      </c>
      <c r="B3607" s="371" t="s">
        <v>88</v>
      </c>
      <c r="C3607" s="371">
        <v>2023</v>
      </c>
      <c r="D3607" s="371" t="s">
        <v>42</v>
      </c>
      <c r="E3607" s="371" t="s">
        <v>243</v>
      </c>
    </row>
    <row r="3608" spans="1:5">
      <c r="A3608" s="371">
        <v>23</v>
      </c>
      <c r="B3608" s="371" t="s">
        <v>89</v>
      </c>
      <c r="C3608" s="371">
        <v>2023</v>
      </c>
      <c r="D3608" s="371" t="s">
        <v>42</v>
      </c>
      <c r="E3608" s="371" t="s">
        <v>244</v>
      </c>
    </row>
    <row r="3609" spans="1:5">
      <c r="A3609" s="371">
        <v>25</v>
      </c>
      <c r="B3609" s="371" t="s">
        <v>90</v>
      </c>
      <c r="C3609" s="371">
        <v>2023</v>
      </c>
      <c r="D3609" s="371" t="s">
        <v>42</v>
      </c>
      <c r="E3609" s="371" t="s">
        <v>243</v>
      </c>
    </row>
    <row r="3610" spans="1:5">
      <c r="A3610" s="371">
        <v>27</v>
      </c>
      <c r="B3610" s="371" t="s">
        <v>91</v>
      </c>
      <c r="C3610" s="371">
        <v>2023</v>
      </c>
      <c r="D3610" s="371" t="s">
        <v>42</v>
      </c>
      <c r="E3610" s="371" t="s">
        <v>244</v>
      </c>
    </row>
    <row r="3611" spans="1:5">
      <c r="A3611" s="371">
        <v>41</v>
      </c>
      <c r="B3611" s="371" t="s">
        <v>92</v>
      </c>
      <c r="C3611" s="371">
        <v>2023</v>
      </c>
      <c r="D3611" s="371" t="s">
        <v>42</v>
      </c>
      <c r="E3611" s="371" t="s">
        <v>243</v>
      </c>
    </row>
    <row r="3612" spans="1:5">
      <c r="A3612" s="371">
        <v>44</v>
      </c>
      <c r="B3612" s="371" t="s">
        <v>93</v>
      </c>
      <c r="C3612" s="371">
        <v>2023</v>
      </c>
      <c r="D3612" s="371" t="s">
        <v>42</v>
      </c>
      <c r="E3612" s="371" t="s">
        <v>244</v>
      </c>
    </row>
    <row r="3613" spans="1:5">
      <c r="A3613" s="371">
        <v>47</v>
      </c>
      <c r="B3613" s="371" t="s">
        <v>94</v>
      </c>
      <c r="C3613" s="371">
        <v>2023</v>
      </c>
      <c r="D3613" s="371" t="s">
        <v>42</v>
      </c>
      <c r="E3613" s="371" t="s">
        <v>243</v>
      </c>
    </row>
    <row r="3614" spans="1:5">
      <c r="A3614" s="371">
        <v>50</v>
      </c>
      <c r="B3614" s="371" t="s">
        <v>95</v>
      </c>
      <c r="C3614" s="371">
        <v>2023</v>
      </c>
      <c r="D3614" s="371" t="s">
        <v>42</v>
      </c>
      <c r="E3614" s="371" t="s">
        <v>243</v>
      </c>
    </row>
    <row r="3615" spans="1:5">
      <c r="A3615" s="371">
        <v>52</v>
      </c>
      <c r="B3615" s="371" t="s">
        <v>96</v>
      </c>
      <c r="C3615" s="371">
        <v>2023</v>
      </c>
      <c r="D3615" s="371" t="s">
        <v>42</v>
      </c>
      <c r="E3615" s="371" t="s">
        <v>243</v>
      </c>
    </row>
    <row r="3616" spans="1:5">
      <c r="A3616" s="371">
        <v>54</v>
      </c>
      <c r="B3616" s="371" t="s">
        <v>97</v>
      </c>
      <c r="C3616" s="371">
        <v>2023</v>
      </c>
      <c r="D3616" s="371" t="s">
        <v>42</v>
      </c>
      <c r="E3616" s="371" t="s">
        <v>243</v>
      </c>
    </row>
    <row r="3617" spans="1:5">
      <c r="A3617" s="371">
        <v>63</v>
      </c>
      <c r="B3617" s="371" t="s">
        <v>98</v>
      </c>
      <c r="C3617" s="371">
        <v>2023</v>
      </c>
      <c r="D3617" s="371" t="s">
        <v>42</v>
      </c>
      <c r="E3617" s="371" t="s">
        <v>243</v>
      </c>
    </row>
    <row r="3618" spans="1:5">
      <c r="A3618" s="371">
        <v>66</v>
      </c>
      <c r="B3618" s="371" t="s">
        <v>99</v>
      </c>
      <c r="C3618" s="371">
        <v>2023</v>
      </c>
      <c r="D3618" s="371" t="s">
        <v>42</v>
      </c>
      <c r="E3618" s="371" t="s">
        <v>243</v>
      </c>
    </row>
    <row r="3619" spans="1:5">
      <c r="A3619" s="371">
        <v>68</v>
      </c>
      <c r="B3619" s="371" t="s">
        <v>100</v>
      </c>
      <c r="C3619" s="371">
        <v>2023</v>
      </c>
      <c r="D3619" s="371" t="s">
        <v>42</v>
      </c>
      <c r="E3619" s="371" t="s">
        <v>243</v>
      </c>
    </row>
    <row r="3620" spans="1:5">
      <c r="A3620" s="371">
        <v>70</v>
      </c>
      <c r="B3620" s="371" t="s">
        <v>101</v>
      </c>
      <c r="C3620" s="371">
        <v>2023</v>
      </c>
      <c r="D3620" s="371" t="s">
        <v>42</v>
      </c>
      <c r="E3620" s="371" t="s">
        <v>243</v>
      </c>
    </row>
    <row r="3621" spans="1:5">
      <c r="A3621" s="371">
        <v>73</v>
      </c>
      <c r="B3621" s="371" t="s">
        <v>102</v>
      </c>
      <c r="C3621" s="371">
        <v>2023</v>
      </c>
      <c r="D3621" s="371" t="s">
        <v>42</v>
      </c>
      <c r="E3621" s="371" t="s">
        <v>243</v>
      </c>
    </row>
    <row r="3622" spans="1:5">
      <c r="A3622" s="371">
        <v>76</v>
      </c>
      <c r="B3622" s="371" t="s">
        <v>103</v>
      </c>
      <c r="C3622" s="371">
        <v>2023</v>
      </c>
      <c r="D3622" s="371" t="s">
        <v>42</v>
      </c>
      <c r="E3622" s="371" t="s">
        <v>243</v>
      </c>
    </row>
    <row r="3623" spans="1:5">
      <c r="A3623" s="371">
        <v>81</v>
      </c>
      <c r="B3623" s="371" t="s">
        <v>104</v>
      </c>
      <c r="C3623" s="371">
        <v>2023</v>
      </c>
      <c r="D3623" s="371" t="s">
        <v>42</v>
      </c>
      <c r="E3623" s="371" t="s">
        <v>243</v>
      </c>
    </row>
    <row r="3624" spans="1:5">
      <c r="A3624" s="371">
        <v>85</v>
      </c>
      <c r="B3624" s="371" t="s">
        <v>105</v>
      </c>
      <c r="C3624" s="371">
        <v>2023</v>
      </c>
      <c r="D3624" s="371" t="s">
        <v>42</v>
      </c>
      <c r="E3624" s="371" t="s">
        <v>243</v>
      </c>
    </row>
    <row r="3625" spans="1:5">
      <c r="A3625" s="371">
        <v>86</v>
      </c>
      <c r="B3625" s="371" t="s">
        <v>106</v>
      </c>
      <c r="C3625" s="371">
        <v>2023</v>
      </c>
      <c r="D3625" s="371" t="s">
        <v>42</v>
      </c>
      <c r="E3625" s="371" t="s">
        <v>243</v>
      </c>
    </row>
    <row r="3626" spans="1:5">
      <c r="A3626" s="371">
        <v>88</v>
      </c>
      <c r="B3626" s="371" t="s">
        <v>107</v>
      </c>
      <c r="C3626" s="371">
        <v>2023</v>
      </c>
      <c r="D3626" s="371" t="s">
        <v>42</v>
      </c>
      <c r="E3626" s="371" t="s">
        <v>244</v>
      </c>
    </row>
    <row r="3627" spans="1:5">
      <c r="A3627" s="371">
        <v>91</v>
      </c>
      <c r="B3627" s="371" t="s">
        <v>108</v>
      </c>
      <c r="C3627" s="371">
        <v>2023</v>
      </c>
      <c r="D3627" s="371" t="s">
        <v>42</v>
      </c>
      <c r="E3627" s="371" t="s">
        <v>243</v>
      </c>
    </row>
    <row r="3628" spans="1:5">
      <c r="A3628" s="371">
        <v>94</v>
      </c>
      <c r="B3628" s="371" t="s">
        <v>109</v>
      </c>
      <c r="C3628" s="371">
        <v>2023</v>
      </c>
      <c r="D3628" s="371" t="s">
        <v>42</v>
      </c>
      <c r="E3628" s="371" t="s">
        <v>244</v>
      </c>
    </row>
    <row r="3629" spans="1:5">
      <c r="A3629" s="371">
        <v>95</v>
      </c>
      <c r="B3629" s="371" t="s">
        <v>110</v>
      </c>
      <c r="C3629" s="371">
        <v>2023</v>
      </c>
      <c r="D3629" s="371" t="s">
        <v>42</v>
      </c>
      <c r="E3629" s="371" t="s">
        <v>243</v>
      </c>
    </row>
    <row r="3630" spans="1:5">
      <c r="A3630" s="371">
        <v>97</v>
      </c>
      <c r="B3630" s="371" t="s">
        <v>111</v>
      </c>
      <c r="C3630" s="371">
        <v>2023</v>
      </c>
      <c r="D3630" s="371" t="s">
        <v>42</v>
      </c>
      <c r="E3630" s="371" t="s">
        <v>244</v>
      </c>
    </row>
    <row r="3631" spans="1:5">
      <c r="A3631" s="371">
        <v>99</v>
      </c>
      <c r="B3631" s="371" t="s">
        <v>112</v>
      </c>
      <c r="C3631" s="371">
        <v>2023</v>
      </c>
      <c r="D3631" s="371" t="s">
        <v>42</v>
      </c>
      <c r="E3631" s="371" t="s">
        <v>244</v>
      </c>
    </row>
    <row r="3632" spans="1:5">
      <c r="A3632" s="371">
        <v>5</v>
      </c>
      <c r="B3632" s="371" t="s">
        <v>79</v>
      </c>
      <c r="C3632" s="371">
        <v>2024</v>
      </c>
      <c r="D3632" s="371" t="s">
        <v>43</v>
      </c>
      <c r="E3632" s="371" t="s">
        <v>243</v>
      </c>
    </row>
    <row r="3633" spans="1:5">
      <c r="A3633" s="371">
        <v>8</v>
      </c>
      <c r="B3633" s="371" t="s">
        <v>81</v>
      </c>
      <c r="C3633" s="371">
        <v>2024</v>
      </c>
      <c r="D3633" s="371" t="s">
        <v>43</v>
      </c>
      <c r="E3633" s="371" t="s">
        <v>243</v>
      </c>
    </row>
    <row r="3634" spans="1:5">
      <c r="A3634" s="371">
        <v>11</v>
      </c>
      <c r="B3634" s="371" t="s">
        <v>82</v>
      </c>
      <c r="C3634" s="371">
        <v>2024</v>
      </c>
      <c r="D3634" s="371" t="s">
        <v>43</v>
      </c>
      <c r="E3634" s="371" t="s">
        <v>243</v>
      </c>
    </row>
    <row r="3635" spans="1:5">
      <c r="A3635" s="371">
        <v>13</v>
      </c>
      <c r="B3635" s="371" t="s">
        <v>83</v>
      </c>
      <c r="C3635" s="371">
        <v>2024</v>
      </c>
      <c r="D3635" s="371" t="s">
        <v>43</v>
      </c>
      <c r="E3635" s="371" t="s">
        <v>243</v>
      </c>
    </row>
    <row r="3636" spans="1:5">
      <c r="A3636" s="371">
        <v>15</v>
      </c>
      <c r="B3636" s="371" t="s">
        <v>84</v>
      </c>
      <c r="C3636" s="371">
        <v>2024</v>
      </c>
      <c r="D3636" s="371" t="s">
        <v>43</v>
      </c>
      <c r="E3636" s="371" t="s">
        <v>243</v>
      </c>
    </row>
    <row r="3637" spans="1:5">
      <c r="A3637" s="371">
        <v>17</v>
      </c>
      <c r="B3637" s="371" t="s">
        <v>85</v>
      </c>
      <c r="C3637" s="371">
        <v>2024</v>
      </c>
      <c r="D3637" s="371" t="s">
        <v>43</v>
      </c>
      <c r="E3637" s="371" t="s">
        <v>243</v>
      </c>
    </row>
    <row r="3638" spans="1:5">
      <c r="A3638" s="371">
        <v>18</v>
      </c>
      <c r="B3638" s="371" t="s">
        <v>86</v>
      </c>
      <c r="C3638" s="371">
        <v>2024</v>
      </c>
      <c r="D3638" s="371" t="s">
        <v>43</v>
      </c>
      <c r="E3638" s="371" t="s">
        <v>243</v>
      </c>
    </row>
    <row r="3639" spans="1:5">
      <c r="A3639" s="371">
        <v>19</v>
      </c>
      <c r="B3639" s="371" t="s">
        <v>87</v>
      </c>
      <c r="C3639" s="371">
        <v>2024</v>
      </c>
      <c r="D3639" s="371" t="s">
        <v>43</v>
      </c>
      <c r="E3639" s="371" t="s">
        <v>243</v>
      </c>
    </row>
    <row r="3640" spans="1:5">
      <c r="A3640" s="371">
        <v>20</v>
      </c>
      <c r="B3640" s="371" t="s">
        <v>88</v>
      </c>
      <c r="C3640" s="371">
        <v>2024</v>
      </c>
      <c r="D3640" s="371" t="s">
        <v>43</v>
      </c>
      <c r="E3640" s="371" t="s">
        <v>243</v>
      </c>
    </row>
    <row r="3641" spans="1:5">
      <c r="A3641" s="371">
        <v>23</v>
      </c>
      <c r="B3641" s="371" t="s">
        <v>89</v>
      </c>
      <c r="C3641" s="371">
        <v>2024</v>
      </c>
      <c r="D3641" s="371" t="s">
        <v>43</v>
      </c>
      <c r="E3641" s="371" t="s">
        <v>243</v>
      </c>
    </row>
    <row r="3642" spans="1:5">
      <c r="A3642" s="371">
        <v>25</v>
      </c>
      <c r="B3642" s="371" t="s">
        <v>90</v>
      </c>
      <c r="C3642" s="371">
        <v>2024</v>
      </c>
      <c r="D3642" s="371" t="s">
        <v>43</v>
      </c>
      <c r="E3642" s="371" t="s">
        <v>243</v>
      </c>
    </row>
    <row r="3643" spans="1:5">
      <c r="A3643" s="371">
        <v>27</v>
      </c>
      <c r="B3643" s="371" t="s">
        <v>91</v>
      </c>
      <c r="C3643" s="371">
        <v>2024</v>
      </c>
      <c r="D3643" s="371" t="s">
        <v>43</v>
      </c>
      <c r="E3643" s="371" t="s">
        <v>243</v>
      </c>
    </row>
    <row r="3644" spans="1:5">
      <c r="A3644" s="371">
        <v>41</v>
      </c>
      <c r="B3644" s="371" t="s">
        <v>92</v>
      </c>
      <c r="C3644" s="371">
        <v>2024</v>
      </c>
      <c r="D3644" s="371" t="s">
        <v>43</v>
      </c>
      <c r="E3644" s="371" t="s">
        <v>243</v>
      </c>
    </row>
    <row r="3645" spans="1:5">
      <c r="A3645" s="371">
        <v>44</v>
      </c>
      <c r="B3645" s="371" t="s">
        <v>93</v>
      </c>
      <c r="C3645" s="371">
        <v>2024</v>
      </c>
      <c r="D3645" s="371" t="s">
        <v>43</v>
      </c>
      <c r="E3645" s="371" t="s">
        <v>243</v>
      </c>
    </row>
    <row r="3646" spans="1:5">
      <c r="A3646" s="371">
        <v>47</v>
      </c>
      <c r="B3646" s="371" t="s">
        <v>94</v>
      </c>
      <c r="C3646" s="371">
        <v>2024</v>
      </c>
      <c r="D3646" s="371" t="s">
        <v>43</v>
      </c>
      <c r="E3646" s="371" t="s">
        <v>243</v>
      </c>
    </row>
    <row r="3647" spans="1:5">
      <c r="A3647" s="371">
        <v>50</v>
      </c>
      <c r="B3647" s="371" t="s">
        <v>95</v>
      </c>
      <c r="C3647" s="371">
        <v>2024</v>
      </c>
      <c r="D3647" s="371" t="s">
        <v>43</v>
      </c>
      <c r="E3647" s="371" t="s">
        <v>243</v>
      </c>
    </row>
    <row r="3648" spans="1:5">
      <c r="A3648" s="371">
        <v>52</v>
      </c>
      <c r="B3648" s="371" t="s">
        <v>96</v>
      </c>
      <c r="C3648" s="371">
        <v>2024</v>
      </c>
      <c r="D3648" s="371" t="s">
        <v>43</v>
      </c>
      <c r="E3648" s="371" t="s">
        <v>243</v>
      </c>
    </row>
    <row r="3649" spans="1:5">
      <c r="A3649" s="371">
        <v>54</v>
      </c>
      <c r="B3649" s="371" t="s">
        <v>97</v>
      </c>
      <c r="C3649" s="371">
        <v>2024</v>
      </c>
      <c r="D3649" s="371" t="s">
        <v>43</v>
      </c>
      <c r="E3649" s="371" t="s">
        <v>243</v>
      </c>
    </row>
    <row r="3650" spans="1:5">
      <c r="A3650" s="371">
        <v>63</v>
      </c>
      <c r="B3650" s="371" t="s">
        <v>98</v>
      </c>
      <c r="C3650" s="371">
        <v>2024</v>
      </c>
      <c r="D3650" s="371" t="s">
        <v>43</v>
      </c>
      <c r="E3650" s="371" t="s">
        <v>243</v>
      </c>
    </row>
    <row r="3651" spans="1:5">
      <c r="A3651" s="371">
        <v>66</v>
      </c>
      <c r="B3651" s="371" t="s">
        <v>99</v>
      </c>
      <c r="C3651" s="371">
        <v>2024</v>
      </c>
      <c r="D3651" s="371" t="s">
        <v>43</v>
      </c>
      <c r="E3651" s="371" t="s">
        <v>243</v>
      </c>
    </row>
    <row r="3652" spans="1:5">
      <c r="A3652" s="371">
        <v>68</v>
      </c>
      <c r="B3652" s="371" t="s">
        <v>100</v>
      </c>
      <c r="C3652" s="371">
        <v>2024</v>
      </c>
      <c r="D3652" s="371" t="s">
        <v>43</v>
      </c>
      <c r="E3652" s="371" t="s">
        <v>243</v>
      </c>
    </row>
    <row r="3653" spans="1:5">
      <c r="A3653" s="371">
        <v>70</v>
      </c>
      <c r="B3653" s="371" t="s">
        <v>101</v>
      </c>
      <c r="C3653" s="371">
        <v>2024</v>
      </c>
      <c r="D3653" s="371" t="s">
        <v>43</v>
      </c>
      <c r="E3653" s="371" t="s">
        <v>243</v>
      </c>
    </row>
    <row r="3654" spans="1:5">
      <c r="A3654" s="371">
        <v>73</v>
      </c>
      <c r="B3654" s="371" t="s">
        <v>102</v>
      </c>
      <c r="C3654" s="371">
        <v>2024</v>
      </c>
      <c r="D3654" s="371" t="s">
        <v>43</v>
      </c>
      <c r="E3654" s="371" t="s">
        <v>243</v>
      </c>
    </row>
    <row r="3655" spans="1:5">
      <c r="A3655" s="371">
        <v>76</v>
      </c>
      <c r="B3655" s="371" t="s">
        <v>103</v>
      </c>
      <c r="C3655" s="371">
        <v>2024</v>
      </c>
      <c r="D3655" s="371" t="s">
        <v>43</v>
      </c>
      <c r="E3655" s="371" t="s">
        <v>243</v>
      </c>
    </row>
    <row r="3656" spans="1:5">
      <c r="A3656" s="371">
        <v>81</v>
      </c>
      <c r="B3656" s="371" t="s">
        <v>104</v>
      </c>
      <c r="C3656" s="371">
        <v>2024</v>
      </c>
      <c r="D3656" s="371" t="s">
        <v>43</v>
      </c>
      <c r="E3656" s="371" t="s">
        <v>243</v>
      </c>
    </row>
    <row r="3657" spans="1:5">
      <c r="A3657" s="371">
        <v>85</v>
      </c>
      <c r="B3657" s="371" t="s">
        <v>105</v>
      </c>
      <c r="C3657" s="371">
        <v>2024</v>
      </c>
      <c r="D3657" s="371" t="s">
        <v>43</v>
      </c>
      <c r="E3657" s="371" t="s">
        <v>243</v>
      </c>
    </row>
    <row r="3658" spans="1:5">
      <c r="A3658" s="371">
        <v>86</v>
      </c>
      <c r="B3658" s="371" t="s">
        <v>106</v>
      </c>
      <c r="C3658" s="371">
        <v>2024</v>
      </c>
      <c r="D3658" s="371" t="s">
        <v>43</v>
      </c>
      <c r="E3658" s="371" t="s">
        <v>243</v>
      </c>
    </row>
    <row r="3659" spans="1:5">
      <c r="A3659" s="371">
        <v>88</v>
      </c>
      <c r="B3659" s="371" t="s">
        <v>107</v>
      </c>
      <c r="C3659" s="371">
        <v>2024</v>
      </c>
      <c r="D3659" s="371" t="s">
        <v>43</v>
      </c>
      <c r="E3659" s="371" t="s">
        <v>243</v>
      </c>
    </row>
    <row r="3660" spans="1:5">
      <c r="A3660" s="371">
        <v>91</v>
      </c>
      <c r="B3660" s="371" t="s">
        <v>108</v>
      </c>
      <c r="C3660" s="371">
        <v>2024</v>
      </c>
      <c r="D3660" s="371" t="s">
        <v>43</v>
      </c>
      <c r="E3660" s="371" t="s">
        <v>244</v>
      </c>
    </row>
    <row r="3661" spans="1:5">
      <c r="A3661" s="371">
        <v>94</v>
      </c>
      <c r="B3661" s="371" t="s">
        <v>109</v>
      </c>
      <c r="C3661" s="371">
        <v>2024</v>
      </c>
      <c r="D3661" s="371" t="s">
        <v>43</v>
      </c>
      <c r="E3661" s="371" t="s">
        <v>243</v>
      </c>
    </row>
    <row r="3662" spans="1:5">
      <c r="A3662" s="371">
        <v>95</v>
      </c>
      <c r="B3662" s="371" t="s">
        <v>110</v>
      </c>
      <c r="C3662" s="371">
        <v>2024</v>
      </c>
      <c r="D3662" s="371" t="s">
        <v>43</v>
      </c>
      <c r="E3662" s="371" t="s">
        <v>243</v>
      </c>
    </row>
    <row r="3663" spans="1:5">
      <c r="A3663" s="371">
        <v>97</v>
      </c>
      <c r="B3663" s="371" t="s">
        <v>111</v>
      </c>
      <c r="C3663" s="371">
        <v>2024</v>
      </c>
      <c r="D3663" s="371" t="s">
        <v>43</v>
      </c>
      <c r="E3663" s="371" t="s">
        <v>243</v>
      </c>
    </row>
    <row r="3664" spans="1:5">
      <c r="A3664" s="371">
        <v>99</v>
      </c>
      <c r="B3664" s="371" t="s">
        <v>112</v>
      </c>
      <c r="C3664" s="371">
        <v>2024</v>
      </c>
      <c r="D3664" s="371" t="s">
        <v>43</v>
      </c>
      <c r="E3664" s="371" t="s">
        <v>243</v>
      </c>
    </row>
    <row r="3665" spans="1:5">
      <c r="A3665" s="371">
        <v>5</v>
      </c>
      <c r="B3665" s="371" t="s">
        <v>79</v>
      </c>
      <c r="C3665" s="371">
        <v>2023</v>
      </c>
      <c r="D3665" s="371" t="s">
        <v>43</v>
      </c>
      <c r="E3665" s="371" t="s">
        <v>243</v>
      </c>
    </row>
    <row r="3666" spans="1:5">
      <c r="A3666" s="371">
        <v>8</v>
      </c>
      <c r="B3666" s="371" t="s">
        <v>81</v>
      </c>
      <c r="C3666" s="371">
        <v>2023</v>
      </c>
      <c r="D3666" s="371" t="s">
        <v>43</v>
      </c>
      <c r="E3666" s="371" t="s">
        <v>243</v>
      </c>
    </row>
    <row r="3667" spans="1:5">
      <c r="A3667" s="371">
        <v>11</v>
      </c>
      <c r="B3667" s="371" t="s">
        <v>82</v>
      </c>
      <c r="C3667" s="371">
        <v>2023</v>
      </c>
      <c r="D3667" s="371" t="s">
        <v>43</v>
      </c>
      <c r="E3667" s="371" t="s">
        <v>243</v>
      </c>
    </row>
    <row r="3668" spans="1:5">
      <c r="A3668" s="371">
        <v>13</v>
      </c>
      <c r="B3668" s="371" t="s">
        <v>83</v>
      </c>
      <c r="C3668" s="371">
        <v>2023</v>
      </c>
      <c r="D3668" s="371" t="s">
        <v>43</v>
      </c>
      <c r="E3668" s="371" t="s">
        <v>243</v>
      </c>
    </row>
    <row r="3669" spans="1:5">
      <c r="A3669" s="371">
        <v>15</v>
      </c>
      <c r="B3669" s="371" t="s">
        <v>84</v>
      </c>
      <c r="C3669" s="371">
        <v>2023</v>
      </c>
      <c r="D3669" s="371" t="s">
        <v>43</v>
      </c>
      <c r="E3669" s="371" t="s">
        <v>243</v>
      </c>
    </row>
    <row r="3670" spans="1:5">
      <c r="A3670" s="371">
        <v>17</v>
      </c>
      <c r="B3670" s="371" t="s">
        <v>85</v>
      </c>
      <c r="C3670" s="371">
        <v>2023</v>
      </c>
      <c r="D3670" s="371" t="s">
        <v>43</v>
      </c>
      <c r="E3670" s="371" t="s">
        <v>243</v>
      </c>
    </row>
    <row r="3671" spans="1:5">
      <c r="A3671" s="371">
        <v>18</v>
      </c>
      <c r="B3671" s="371" t="s">
        <v>86</v>
      </c>
      <c r="C3671" s="371">
        <v>2023</v>
      </c>
      <c r="D3671" s="371" t="s">
        <v>43</v>
      </c>
      <c r="E3671" s="371" t="s">
        <v>243</v>
      </c>
    </row>
    <row r="3672" spans="1:5">
      <c r="A3672" s="371">
        <v>19</v>
      </c>
      <c r="B3672" s="371" t="s">
        <v>87</v>
      </c>
      <c r="C3672" s="371">
        <v>2023</v>
      </c>
      <c r="D3672" s="371" t="s">
        <v>43</v>
      </c>
      <c r="E3672" s="371" t="s">
        <v>243</v>
      </c>
    </row>
    <row r="3673" spans="1:5">
      <c r="A3673" s="371">
        <v>20</v>
      </c>
      <c r="B3673" s="371" t="s">
        <v>88</v>
      </c>
      <c r="C3673" s="371">
        <v>2023</v>
      </c>
      <c r="D3673" s="371" t="s">
        <v>43</v>
      </c>
      <c r="E3673" s="371" t="s">
        <v>243</v>
      </c>
    </row>
    <row r="3674" spans="1:5">
      <c r="A3674" s="371">
        <v>23</v>
      </c>
      <c r="B3674" s="371" t="s">
        <v>89</v>
      </c>
      <c r="C3674" s="371">
        <v>2023</v>
      </c>
      <c r="D3674" s="371" t="s">
        <v>43</v>
      </c>
      <c r="E3674" s="371" t="s">
        <v>243</v>
      </c>
    </row>
    <row r="3675" spans="1:5">
      <c r="A3675" s="371">
        <v>25</v>
      </c>
      <c r="B3675" s="371" t="s">
        <v>90</v>
      </c>
      <c r="C3675" s="371">
        <v>2023</v>
      </c>
      <c r="D3675" s="371" t="s">
        <v>43</v>
      </c>
      <c r="E3675" s="371" t="s">
        <v>243</v>
      </c>
    </row>
    <row r="3676" spans="1:5">
      <c r="A3676" s="371">
        <v>27</v>
      </c>
      <c r="B3676" s="371" t="s">
        <v>91</v>
      </c>
      <c r="C3676" s="371">
        <v>2023</v>
      </c>
      <c r="D3676" s="371" t="s">
        <v>43</v>
      </c>
      <c r="E3676" s="371" t="s">
        <v>243</v>
      </c>
    </row>
    <row r="3677" spans="1:5">
      <c r="A3677" s="371">
        <v>41</v>
      </c>
      <c r="B3677" s="371" t="s">
        <v>92</v>
      </c>
      <c r="C3677" s="371">
        <v>2023</v>
      </c>
      <c r="D3677" s="371" t="s">
        <v>43</v>
      </c>
      <c r="E3677" s="371" t="s">
        <v>243</v>
      </c>
    </row>
    <row r="3678" spans="1:5">
      <c r="A3678" s="371">
        <v>44</v>
      </c>
      <c r="B3678" s="371" t="s">
        <v>93</v>
      </c>
      <c r="C3678" s="371">
        <v>2023</v>
      </c>
      <c r="D3678" s="371" t="s">
        <v>43</v>
      </c>
      <c r="E3678" s="371" t="s">
        <v>243</v>
      </c>
    </row>
    <row r="3679" spans="1:5">
      <c r="A3679" s="371">
        <v>47</v>
      </c>
      <c r="B3679" s="371" t="s">
        <v>94</v>
      </c>
      <c r="C3679" s="371">
        <v>2023</v>
      </c>
      <c r="D3679" s="371" t="s">
        <v>43</v>
      </c>
      <c r="E3679" s="371" t="s">
        <v>243</v>
      </c>
    </row>
    <row r="3680" spans="1:5">
      <c r="A3680" s="371">
        <v>50</v>
      </c>
      <c r="B3680" s="371" t="s">
        <v>95</v>
      </c>
      <c r="C3680" s="371">
        <v>2023</v>
      </c>
      <c r="D3680" s="371" t="s">
        <v>43</v>
      </c>
      <c r="E3680" s="371" t="s">
        <v>243</v>
      </c>
    </row>
    <row r="3681" spans="1:5">
      <c r="A3681" s="371">
        <v>52</v>
      </c>
      <c r="B3681" s="371" t="s">
        <v>96</v>
      </c>
      <c r="C3681" s="371">
        <v>2023</v>
      </c>
      <c r="D3681" s="371" t="s">
        <v>43</v>
      </c>
      <c r="E3681" s="371" t="s">
        <v>243</v>
      </c>
    </row>
    <row r="3682" spans="1:5">
      <c r="A3682" s="371">
        <v>54</v>
      </c>
      <c r="B3682" s="371" t="s">
        <v>97</v>
      </c>
      <c r="C3682" s="371">
        <v>2023</v>
      </c>
      <c r="D3682" s="371" t="s">
        <v>43</v>
      </c>
      <c r="E3682" s="371" t="s">
        <v>243</v>
      </c>
    </row>
    <row r="3683" spans="1:5">
      <c r="A3683" s="371">
        <v>63</v>
      </c>
      <c r="B3683" s="371" t="s">
        <v>98</v>
      </c>
      <c r="C3683" s="371">
        <v>2023</v>
      </c>
      <c r="D3683" s="371" t="s">
        <v>43</v>
      </c>
      <c r="E3683" s="371" t="s">
        <v>243</v>
      </c>
    </row>
    <row r="3684" spans="1:5">
      <c r="A3684" s="371">
        <v>66</v>
      </c>
      <c r="B3684" s="371" t="s">
        <v>99</v>
      </c>
      <c r="C3684" s="371">
        <v>2023</v>
      </c>
      <c r="D3684" s="371" t="s">
        <v>43</v>
      </c>
      <c r="E3684" s="371" t="s">
        <v>243</v>
      </c>
    </row>
    <row r="3685" spans="1:5">
      <c r="A3685" s="371">
        <v>68</v>
      </c>
      <c r="B3685" s="371" t="s">
        <v>100</v>
      </c>
      <c r="C3685" s="371">
        <v>2023</v>
      </c>
      <c r="D3685" s="371" t="s">
        <v>43</v>
      </c>
      <c r="E3685" s="371" t="s">
        <v>243</v>
      </c>
    </row>
    <row r="3686" spans="1:5">
      <c r="A3686" s="371">
        <v>70</v>
      </c>
      <c r="B3686" s="371" t="s">
        <v>101</v>
      </c>
      <c r="C3686" s="371">
        <v>2023</v>
      </c>
      <c r="D3686" s="371" t="s">
        <v>43</v>
      </c>
      <c r="E3686" s="371" t="s">
        <v>243</v>
      </c>
    </row>
    <row r="3687" spans="1:5">
      <c r="A3687" s="371">
        <v>73</v>
      </c>
      <c r="B3687" s="371" t="s">
        <v>102</v>
      </c>
      <c r="C3687" s="371">
        <v>2023</v>
      </c>
      <c r="D3687" s="371" t="s">
        <v>43</v>
      </c>
      <c r="E3687" s="371" t="s">
        <v>243</v>
      </c>
    </row>
    <row r="3688" spans="1:5">
      <c r="A3688" s="371">
        <v>76</v>
      </c>
      <c r="B3688" s="371" t="s">
        <v>103</v>
      </c>
      <c r="C3688" s="371">
        <v>2023</v>
      </c>
      <c r="D3688" s="371" t="s">
        <v>43</v>
      </c>
      <c r="E3688" s="371" t="s">
        <v>243</v>
      </c>
    </row>
    <row r="3689" spans="1:5">
      <c r="A3689" s="371">
        <v>81</v>
      </c>
      <c r="B3689" s="371" t="s">
        <v>104</v>
      </c>
      <c r="C3689" s="371">
        <v>2023</v>
      </c>
      <c r="D3689" s="371" t="s">
        <v>43</v>
      </c>
      <c r="E3689" s="371" t="s">
        <v>243</v>
      </c>
    </row>
    <row r="3690" spans="1:5">
      <c r="A3690" s="371">
        <v>85</v>
      </c>
      <c r="B3690" s="371" t="s">
        <v>105</v>
      </c>
      <c r="C3690" s="371">
        <v>2023</v>
      </c>
      <c r="D3690" s="371" t="s">
        <v>43</v>
      </c>
      <c r="E3690" s="371" t="s">
        <v>243</v>
      </c>
    </row>
    <row r="3691" spans="1:5">
      <c r="A3691" s="371">
        <v>86</v>
      </c>
      <c r="B3691" s="371" t="s">
        <v>106</v>
      </c>
      <c r="C3691" s="371">
        <v>2023</v>
      </c>
      <c r="D3691" s="371" t="s">
        <v>43</v>
      </c>
      <c r="E3691" s="371" t="s">
        <v>243</v>
      </c>
    </row>
    <row r="3692" spans="1:5">
      <c r="A3692" s="371">
        <v>88</v>
      </c>
      <c r="B3692" s="371" t="s">
        <v>107</v>
      </c>
      <c r="C3692" s="371">
        <v>2023</v>
      </c>
      <c r="D3692" s="371" t="s">
        <v>43</v>
      </c>
      <c r="E3692" s="371" t="s">
        <v>243</v>
      </c>
    </row>
    <row r="3693" spans="1:5">
      <c r="A3693" s="371">
        <v>91</v>
      </c>
      <c r="B3693" s="371" t="s">
        <v>108</v>
      </c>
      <c r="C3693" s="371">
        <v>2023</v>
      </c>
      <c r="D3693" s="371" t="s">
        <v>43</v>
      </c>
      <c r="E3693" s="371" t="s">
        <v>244</v>
      </c>
    </row>
    <row r="3694" spans="1:5">
      <c r="A3694" s="371">
        <v>94</v>
      </c>
      <c r="B3694" s="371" t="s">
        <v>109</v>
      </c>
      <c r="C3694" s="371">
        <v>2023</v>
      </c>
      <c r="D3694" s="371" t="s">
        <v>43</v>
      </c>
      <c r="E3694" s="371" t="s">
        <v>243</v>
      </c>
    </row>
    <row r="3695" spans="1:5">
      <c r="A3695" s="371">
        <v>95</v>
      </c>
      <c r="B3695" s="371" t="s">
        <v>110</v>
      </c>
      <c r="C3695" s="371">
        <v>2023</v>
      </c>
      <c r="D3695" s="371" t="s">
        <v>43</v>
      </c>
      <c r="E3695" s="371" t="s">
        <v>243</v>
      </c>
    </row>
    <row r="3696" spans="1:5">
      <c r="A3696" s="371">
        <v>97</v>
      </c>
      <c r="B3696" s="371" t="s">
        <v>111</v>
      </c>
      <c r="C3696" s="371">
        <v>2023</v>
      </c>
      <c r="D3696" s="371" t="s">
        <v>43</v>
      </c>
      <c r="E3696" s="371" t="s">
        <v>244</v>
      </c>
    </row>
    <row r="3697" spans="1:5">
      <c r="A3697" s="371">
        <v>99</v>
      </c>
      <c r="B3697" s="371" t="s">
        <v>112</v>
      </c>
      <c r="C3697" s="371">
        <v>2023</v>
      </c>
      <c r="D3697" s="371" t="s">
        <v>43</v>
      </c>
      <c r="E3697" s="371" t="s">
        <v>243</v>
      </c>
    </row>
    <row r="3698" spans="1:5">
      <c r="A3698" s="371">
        <v>5</v>
      </c>
      <c r="B3698" s="371" t="s">
        <v>79</v>
      </c>
      <c r="C3698" s="371">
        <v>2024</v>
      </c>
      <c r="D3698" s="371" t="s">
        <v>44</v>
      </c>
      <c r="E3698" s="371" t="s">
        <v>243</v>
      </c>
    </row>
    <row r="3699" spans="1:5">
      <c r="A3699" s="371">
        <v>8</v>
      </c>
      <c r="B3699" s="371" t="s">
        <v>81</v>
      </c>
      <c r="C3699" s="371">
        <v>2024</v>
      </c>
      <c r="D3699" s="371" t="s">
        <v>44</v>
      </c>
      <c r="E3699" s="371" t="s">
        <v>243</v>
      </c>
    </row>
    <row r="3700" spans="1:5">
      <c r="A3700" s="371">
        <v>11</v>
      </c>
      <c r="B3700" s="371" t="s">
        <v>82</v>
      </c>
      <c r="C3700" s="371">
        <v>2024</v>
      </c>
      <c r="D3700" s="371" t="s">
        <v>44</v>
      </c>
      <c r="E3700" s="371" t="s">
        <v>243</v>
      </c>
    </row>
    <row r="3701" spans="1:5">
      <c r="A3701" s="371">
        <v>13</v>
      </c>
      <c r="B3701" s="371" t="s">
        <v>83</v>
      </c>
      <c r="C3701" s="371">
        <v>2024</v>
      </c>
      <c r="D3701" s="371" t="s">
        <v>44</v>
      </c>
      <c r="E3701" s="371" t="s">
        <v>243</v>
      </c>
    </row>
    <row r="3702" spans="1:5">
      <c r="A3702" s="371">
        <v>15</v>
      </c>
      <c r="B3702" s="371" t="s">
        <v>84</v>
      </c>
      <c r="C3702" s="371">
        <v>2024</v>
      </c>
      <c r="D3702" s="371" t="s">
        <v>44</v>
      </c>
      <c r="E3702" s="371" t="s">
        <v>243</v>
      </c>
    </row>
    <row r="3703" spans="1:5">
      <c r="A3703" s="371">
        <v>17</v>
      </c>
      <c r="B3703" s="371" t="s">
        <v>85</v>
      </c>
      <c r="C3703" s="371">
        <v>2024</v>
      </c>
      <c r="D3703" s="371" t="s">
        <v>44</v>
      </c>
      <c r="E3703" s="371" t="s">
        <v>243</v>
      </c>
    </row>
    <row r="3704" spans="1:5">
      <c r="A3704" s="371">
        <v>18</v>
      </c>
      <c r="B3704" s="371" t="s">
        <v>86</v>
      </c>
      <c r="C3704" s="371">
        <v>2024</v>
      </c>
      <c r="D3704" s="371" t="s">
        <v>44</v>
      </c>
      <c r="E3704" s="371" t="s">
        <v>243</v>
      </c>
    </row>
    <row r="3705" spans="1:5">
      <c r="A3705" s="371">
        <v>19</v>
      </c>
      <c r="B3705" s="371" t="s">
        <v>87</v>
      </c>
      <c r="C3705" s="371">
        <v>2024</v>
      </c>
      <c r="D3705" s="371" t="s">
        <v>44</v>
      </c>
      <c r="E3705" s="371" t="s">
        <v>243</v>
      </c>
    </row>
    <row r="3706" spans="1:5">
      <c r="A3706" s="371">
        <v>20</v>
      </c>
      <c r="B3706" s="371" t="s">
        <v>88</v>
      </c>
      <c r="C3706" s="371">
        <v>2024</v>
      </c>
      <c r="D3706" s="371" t="s">
        <v>44</v>
      </c>
      <c r="E3706" s="371" t="s">
        <v>243</v>
      </c>
    </row>
    <row r="3707" spans="1:5">
      <c r="A3707" s="371">
        <v>23</v>
      </c>
      <c r="B3707" s="371" t="s">
        <v>89</v>
      </c>
      <c r="C3707" s="371">
        <v>2024</v>
      </c>
      <c r="D3707" s="371" t="s">
        <v>44</v>
      </c>
      <c r="E3707" s="371" t="s">
        <v>243</v>
      </c>
    </row>
    <row r="3708" spans="1:5">
      <c r="A3708" s="371">
        <v>25</v>
      </c>
      <c r="B3708" s="371" t="s">
        <v>90</v>
      </c>
      <c r="C3708" s="371">
        <v>2024</v>
      </c>
      <c r="D3708" s="371" t="s">
        <v>44</v>
      </c>
      <c r="E3708" s="371" t="s">
        <v>243</v>
      </c>
    </row>
    <row r="3709" spans="1:5">
      <c r="A3709" s="371">
        <v>27</v>
      </c>
      <c r="B3709" s="371" t="s">
        <v>91</v>
      </c>
      <c r="C3709" s="371">
        <v>2024</v>
      </c>
      <c r="D3709" s="371" t="s">
        <v>44</v>
      </c>
      <c r="E3709" s="371" t="s">
        <v>243</v>
      </c>
    </row>
    <row r="3710" spans="1:5">
      <c r="A3710" s="371">
        <v>41</v>
      </c>
      <c r="B3710" s="371" t="s">
        <v>92</v>
      </c>
      <c r="C3710" s="371">
        <v>2024</v>
      </c>
      <c r="D3710" s="371" t="s">
        <v>44</v>
      </c>
      <c r="E3710" s="371" t="s">
        <v>243</v>
      </c>
    </row>
    <row r="3711" spans="1:5">
      <c r="A3711" s="371">
        <v>44</v>
      </c>
      <c r="B3711" s="371" t="s">
        <v>93</v>
      </c>
      <c r="C3711" s="371">
        <v>2024</v>
      </c>
      <c r="D3711" s="371" t="s">
        <v>44</v>
      </c>
      <c r="E3711" s="371" t="s">
        <v>243</v>
      </c>
    </row>
    <row r="3712" spans="1:5">
      <c r="A3712" s="371">
        <v>47</v>
      </c>
      <c r="B3712" s="371" t="s">
        <v>94</v>
      </c>
      <c r="C3712" s="371">
        <v>2024</v>
      </c>
      <c r="D3712" s="371" t="s">
        <v>44</v>
      </c>
      <c r="E3712" s="371" t="s">
        <v>243</v>
      </c>
    </row>
    <row r="3713" spans="1:5">
      <c r="A3713" s="371">
        <v>50</v>
      </c>
      <c r="B3713" s="371" t="s">
        <v>95</v>
      </c>
      <c r="C3713" s="371">
        <v>2024</v>
      </c>
      <c r="D3713" s="371" t="s">
        <v>44</v>
      </c>
      <c r="E3713" s="371" t="s">
        <v>243</v>
      </c>
    </row>
    <row r="3714" spans="1:5">
      <c r="A3714" s="371">
        <v>52</v>
      </c>
      <c r="B3714" s="371" t="s">
        <v>96</v>
      </c>
      <c r="C3714" s="371">
        <v>2024</v>
      </c>
      <c r="D3714" s="371" t="s">
        <v>44</v>
      </c>
      <c r="E3714" s="371" t="s">
        <v>243</v>
      </c>
    </row>
    <row r="3715" spans="1:5">
      <c r="A3715" s="371">
        <v>54</v>
      </c>
      <c r="B3715" s="371" t="s">
        <v>97</v>
      </c>
      <c r="C3715" s="371">
        <v>2024</v>
      </c>
      <c r="D3715" s="371" t="s">
        <v>44</v>
      </c>
      <c r="E3715" s="371" t="s">
        <v>243</v>
      </c>
    </row>
    <row r="3716" spans="1:5">
      <c r="A3716" s="371">
        <v>63</v>
      </c>
      <c r="B3716" s="371" t="s">
        <v>98</v>
      </c>
      <c r="C3716" s="371">
        <v>2024</v>
      </c>
      <c r="D3716" s="371" t="s">
        <v>44</v>
      </c>
      <c r="E3716" s="371" t="s">
        <v>243</v>
      </c>
    </row>
    <row r="3717" spans="1:5">
      <c r="A3717" s="371">
        <v>66</v>
      </c>
      <c r="B3717" s="371" t="s">
        <v>99</v>
      </c>
      <c r="C3717" s="371">
        <v>2024</v>
      </c>
      <c r="D3717" s="371" t="s">
        <v>44</v>
      </c>
      <c r="E3717" s="371" t="s">
        <v>243</v>
      </c>
    </row>
    <row r="3718" spans="1:5">
      <c r="A3718" s="371">
        <v>68</v>
      </c>
      <c r="B3718" s="371" t="s">
        <v>100</v>
      </c>
      <c r="C3718" s="371">
        <v>2024</v>
      </c>
      <c r="D3718" s="371" t="s">
        <v>44</v>
      </c>
      <c r="E3718" s="371" t="s">
        <v>243</v>
      </c>
    </row>
    <row r="3719" spans="1:5">
      <c r="A3719" s="371">
        <v>70</v>
      </c>
      <c r="B3719" s="371" t="s">
        <v>101</v>
      </c>
      <c r="C3719" s="371">
        <v>2024</v>
      </c>
      <c r="D3719" s="371" t="s">
        <v>44</v>
      </c>
      <c r="E3719" s="371" t="s">
        <v>243</v>
      </c>
    </row>
    <row r="3720" spans="1:5">
      <c r="A3720" s="371">
        <v>73</v>
      </c>
      <c r="B3720" s="371" t="s">
        <v>102</v>
      </c>
      <c r="C3720" s="371">
        <v>2024</v>
      </c>
      <c r="D3720" s="371" t="s">
        <v>44</v>
      </c>
      <c r="E3720" s="371" t="s">
        <v>243</v>
      </c>
    </row>
    <row r="3721" spans="1:5">
      <c r="A3721" s="371">
        <v>76</v>
      </c>
      <c r="B3721" s="371" t="s">
        <v>103</v>
      </c>
      <c r="C3721" s="371">
        <v>2024</v>
      </c>
      <c r="D3721" s="371" t="s">
        <v>44</v>
      </c>
      <c r="E3721" s="371" t="s">
        <v>243</v>
      </c>
    </row>
    <row r="3722" spans="1:5">
      <c r="A3722" s="371">
        <v>81</v>
      </c>
      <c r="B3722" s="371" t="s">
        <v>104</v>
      </c>
      <c r="C3722" s="371">
        <v>2024</v>
      </c>
      <c r="D3722" s="371" t="s">
        <v>44</v>
      </c>
      <c r="E3722" s="371" t="s">
        <v>243</v>
      </c>
    </row>
    <row r="3723" spans="1:5">
      <c r="A3723" s="371">
        <v>85</v>
      </c>
      <c r="B3723" s="371" t="s">
        <v>105</v>
      </c>
      <c r="C3723" s="371">
        <v>2024</v>
      </c>
      <c r="D3723" s="371" t="s">
        <v>44</v>
      </c>
      <c r="E3723" s="371" t="s">
        <v>243</v>
      </c>
    </row>
    <row r="3724" spans="1:5">
      <c r="A3724" s="371">
        <v>86</v>
      </c>
      <c r="B3724" s="371" t="s">
        <v>106</v>
      </c>
      <c r="C3724" s="371">
        <v>2024</v>
      </c>
      <c r="D3724" s="371" t="s">
        <v>44</v>
      </c>
      <c r="E3724" s="371" t="s">
        <v>243</v>
      </c>
    </row>
    <row r="3725" spans="1:5">
      <c r="A3725" s="371">
        <v>88</v>
      </c>
      <c r="B3725" s="371" t="s">
        <v>107</v>
      </c>
      <c r="C3725" s="371">
        <v>2024</v>
      </c>
      <c r="D3725" s="371" t="s">
        <v>44</v>
      </c>
      <c r="E3725" s="371" t="s">
        <v>243</v>
      </c>
    </row>
    <row r="3726" spans="1:5">
      <c r="A3726" s="371">
        <v>91</v>
      </c>
      <c r="B3726" s="371" t="s">
        <v>108</v>
      </c>
      <c r="C3726" s="371">
        <v>2024</v>
      </c>
      <c r="D3726" s="371" t="s">
        <v>44</v>
      </c>
      <c r="E3726" s="371" t="s">
        <v>243</v>
      </c>
    </row>
    <row r="3727" spans="1:5">
      <c r="A3727" s="371">
        <v>94</v>
      </c>
      <c r="B3727" s="371" t="s">
        <v>109</v>
      </c>
      <c r="C3727" s="371">
        <v>2024</v>
      </c>
      <c r="D3727" s="371" t="s">
        <v>44</v>
      </c>
      <c r="E3727" s="371" t="s">
        <v>243</v>
      </c>
    </row>
    <row r="3728" spans="1:5">
      <c r="A3728" s="371">
        <v>95</v>
      </c>
      <c r="B3728" s="371" t="s">
        <v>110</v>
      </c>
      <c r="C3728" s="371">
        <v>2024</v>
      </c>
      <c r="D3728" s="371" t="s">
        <v>44</v>
      </c>
      <c r="E3728" s="371" t="s">
        <v>243</v>
      </c>
    </row>
    <row r="3729" spans="1:5">
      <c r="A3729" s="371">
        <v>97</v>
      </c>
      <c r="B3729" s="371" t="s">
        <v>111</v>
      </c>
      <c r="C3729" s="371">
        <v>2024</v>
      </c>
      <c r="D3729" s="371" t="s">
        <v>44</v>
      </c>
      <c r="E3729" s="371" t="s">
        <v>243</v>
      </c>
    </row>
    <row r="3730" spans="1:5">
      <c r="A3730" s="371">
        <v>99</v>
      </c>
      <c r="B3730" s="371" t="s">
        <v>112</v>
      </c>
      <c r="C3730" s="371">
        <v>2024</v>
      </c>
      <c r="D3730" s="371" t="s">
        <v>44</v>
      </c>
      <c r="E3730" s="371" t="s">
        <v>243</v>
      </c>
    </row>
    <row r="3731" spans="1:5">
      <c r="A3731" s="371">
        <v>5</v>
      </c>
      <c r="B3731" s="371" t="s">
        <v>79</v>
      </c>
      <c r="C3731" s="371">
        <v>2023</v>
      </c>
      <c r="D3731" s="371" t="s">
        <v>44</v>
      </c>
      <c r="E3731" s="371" t="s">
        <v>243</v>
      </c>
    </row>
    <row r="3732" spans="1:5">
      <c r="A3732" s="371">
        <v>8</v>
      </c>
      <c r="B3732" s="371" t="s">
        <v>81</v>
      </c>
      <c r="C3732" s="371">
        <v>2023</v>
      </c>
      <c r="D3732" s="371" t="s">
        <v>44</v>
      </c>
      <c r="E3732" s="371" t="s">
        <v>243</v>
      </c>
    </row>
    <row r="3733" spans="1:5">
      <c r="A3733" s="371">
        <v>11</v>
      </c>
      <c r="B3733" s="371" t="s">
        <v>82</v>
      </c>
      <c r="C3733" s="371">
        <v>2023</v>
      </c>
      <c r="D3733" s="371" t="s">
        <v>44</v>
      </c>
      <c r="E3733" s="371" t="s">
        <v>243</v>
      </c>
    </row>
    <row r="3734" spans="1:5">
      <c r="A3734" s="371">
        <v>13</v>
      </c>
      <c r="B3734" s="371" t="s">
        <v>83</v>
      </c>
      <c r="C3734" s="371">
        <v>2023</v>
      </c>
      <c r="D3734" s="371" t="s">
        <v>44</v>
      </c>
      <c r="E3734" s="371" t="s">
        <v>243</v>
      </c>
    </row>
    <row r="3735" spans="1:5">
      <c r="A3735" s="371">
        <v>15</v>
      </c>
      <c r="B3735" s="371" t="s">
        <v>84</v>
      </c>
      <c r="C3735" s="371">
        <v>2023</v>
      </c>
      <c r="D3735" s="371" t="s">
        <v>44</v>
      </c>
      <c r="E3735" s="371" t="s">
        <v>243</v>
      </c>
    </row>
    <row r="3736" spans="1:5">
      <c r="A3736" s="371">
        <v>17</v>
      </c>
      <c r="B3736" s="371" t="s">
        <v>85</v>
      </c>
      <c r="C3736" s="371">
        <v>2023</v>
      </c>
      <c r="D3736" s="371" t="s">
        <v>44</v>
      </c>
      <c r="E3736" s="371" t="s">
        <v>243</v>
      </c>
    </row>
    <row r="3737" spans="1:5">
      <c r="A3737" s="371">
        <v>18</v>
      </c>
      <c r="B3737" s="371" t="s">
        <v>86</v>
      </c>
      <c r="C3737" s="371">
        <v>2023</v>
      </c>
      <c r="D3737" s="371" t="s">
        <v>44</v>
      </c>
      <c r="E3737" s="371" t="s">
        <v>243</v>
      </c>
    </row>
    <row r="3738" spans="1:5">
      <c r="A3738" s="371">
        <v>19</v>
      </c>
      <c r="B3738" s="371" t="s">
        <v>87</v>
      </c>
      <c r="C3738" s="371">
        <v>2023</v>
      </c>
      <c r="D3738" s="371" t="s">
        <v>44</v>
      </c>
      <c r="E3738" s="371" t="s">
        <v>243</v>
      </c>
    </row>
    <row r="3739" spans="1:5">
      <c r="A3739" s="371">
        <v>20</v>
      </c>
      <c r="B3739" s="371" t="s">
        <v>88</v>
      </c>
      <c r="C3739" s="371">
        <v>2023</v>
      </c>
      <c r="D3739" s="371" t="s">
        <v>44</v>
      </c>
      <c r="E3739" s="371" t="s">
        <v>243</v>
      </c>
    </row>
    <row r="3740" spans="1:5">
      <c r="A3740" s="371">
        <v>23</v>
      </c>
      <c r="B3740" s="371" t="s">
        <v>89</v>
      </c>
      <c r="C3740" s="371">
        <v>2023</v>
      </c>
      <c r="D3740" s="371" t="s">
        <v>44</v>
      </c>
      <c r="E3740" s="371" t="s">
        <v>243</v>
      </c>
    </row>
    <row r="3741" spans="1:5">
      <c r="A3741" s="371">
        <v>25</v>
      </c>
      <c r="B3741" s="371" t="s">
        <v>90</v>
      </c>
      <c r="C3741" s="371">
        <v>2023</v>
      </c>
      <c r="D3741" s="371" t="s">
        <v>44</v>
      </c>
      <c r="E3741" s="371" t="s">
        <v>243</v>
      </c>
    </row>
    <row r="3742" spans="1:5">
      <c r="A3742" s="371">
        <v>27</v>
      </c>
      <c r="B3742" s="371" t="s">
        <v>91</v>
      </c>
      <c r="C3742" s="371">
        <v>2023</v>
      </c>
      <c r="D3742" s="371" t="s">
        <v>44</v>
      </c>
      <c r="E3742" s="371" t="s">
        <v>243</v>
      </c>
    </row>
    <row r="3743" spans="1:5">
      <c r="A3743" s="371">
        <v>41</v>
      </c>
      <c r="B3743" s="371" t="s">
        <v>92</v>
      </c>
      <c r="C3743" s="371">
        <v>2023</v>
      </c>
      <c r="D3743" s="371" t="s">
        <v>44</v>
      </c>
      <c r="E3743" s="371" t="s">
        <v>243</v>
      </c>
    </row>
    <row r="3744" spans="1:5">
      <c r="A3744" s="371">
        <v>44</v>
      </c>
      <c r="B3744" s="371" t="s">
        <v>93</v>
      </c>
      <c r="C3744" s="371">
        <v>2023</v>
      </c>
      <c r="D3744" s="371" t="s">
        <v>44</v>
      </c>
      <c r="E3744" s="371" t="s">
        <v>243</v>
      </c>
    </row>
    <row r="3745" spans="1:5">
      <c r="A3745" s="371">
        <v>47</v>
      </c>
      <c r="B3745" s="371" t="s">
        <v>94</v>
      </c>
      <c r="C3745" s="371">
        <v>2023</v>
      </c>
      <c r="D3745" s="371" t="s">
        <v>44</v>
      </c>
      <c r="E3745" s="371" t="s">
        <v>243</v>
      </c>
    </row>
    <row r="3746" spans="1:5">
      <c r="A3746" s="371">
        <v>50</v>
      </c>
      <c r="B3746" s="371" t="s">
        <v>95</v>
      </c>
      <c r="C3746" s="371">
        <v>2023</v>
      </c>
      <c r="D3746" s="371" t="s">
        <v>44</v>
      </c>
      <c r="E3746" s="371" t="s">
        <v>243</v>
      </c>
    </row>
    <row r="3747" spans="1:5">
      <c r="A3747" s="371">
        <v>52</v>
      </c>
      <c r="B3747" s="371" t="s">
        <v>96</v>
      </c>
      <c r="C3747" s="371">
        <v>2023</v>
      </c>
      <c r="D3747" s="371" t="s">
        <v>44</v>
      </c>
      <c r="E3747" s="371" t="s">
        <v>243</v>
      </c>
    </row>
    <row r="3748" spans="1:5">
      <c r="A3748" s="371">
        <v>54</v>
      </c>
      <c r="B3748" s="371" t="s">
        <v>97</v>
      </c>
      <c r="C3748" s="371">
        <v>2023</v>
      </c>
      <c r="D3748" s="371" t="s">
        <v>44</v>
      </c>
      <c r="E3748" s="371" t="s">
        <v>243</v>
      </c>
    </row>
    <row r="3749" spans="1:5">
      <c r="A3749" s="371">
        <v>63</v>
      </c>
      <c r="B3749" s="371" t="s">
        <v>98</v>
      </c>
      <c r="C3749" s="371">
        <v>2023</v>
      </c>
      <c r="D3749" s="371" t="s">
        <v>44</v>
      </c>
      <c r="E3749" s="371" t="s">
        <v>243</v>
      </c>
    </row>
    <row r="3750" spans="1:5">
      <c r="A3750" s="371">
        <v>66</v>
      </c>
      <c r="B3750" s="371" t="s">
        <v>99</v>
      </c>
      <c r="C3750" s="371">
        <v>2023</v>
      </c>
      <c r="D3750" s="371" t="s">
        <v>44</v>
      </c>
      <c r="E3750" s="371" t="s">
        <v>243</v>
      </c>
    </row>
    <row r="3751" spans="1:5">
      <c r="A3751" s="371">
        <v>68</v>
      </c>
      <c r="B3751" s="371" t="s">
        <v>100</v>
      </c>
      <c r="C3751" s="371">
        <v>2023</v>
      </c>
      <c r="D3751" s="371" t="s">
        <v>44</v>
      </c>
      <c r="E3751" s="371" t="s">
        <v>243</v>
      </c>
    </row>
    <row r="3752" spans="1:5">
      <c r="A3752" s="371">
        <v>70</v>
      </c>
      <c r="B3752" s="371" t="s">
        <v>101</v>
      </c>
      <c r="C3752" s="371">
        <v>2023</v>
      </c>
      <c r="D3752" s="371" t="s">
        <v>44</v>
      </c>
      <c r="E3752" s="371" t="s">
        <v>243</v>
      </c>
    </row>
    <row r="3753" spans="1:5">
      <c r="A3753" s="371">
        <v>73</v>
      </c>
      <c r="B3753" s="371" t="s">
        <v>102</v>
      </c>
      <c r="C3753" s="371">
        <v>2023</v>
      </c>
      <c r="D3753" s="371" t="s">
        <v>44</v>
      </c>
      <c r="E3753" s="371" t="s">
        <v>243</v>
      </c>
    </row>
    <row r="3754" spans="1:5">
      <c r="A3754" s="371">
        <v>76</v>
      </c>
      <c r="B3754" s="371" t="s">
        <v>103</v>
      </c>
      <c r="C3754" s="371">
        <v>2023</v>
      </c>
      <c r="D3754" s="371" t="s">
        <v>44</v>
      </c>
      <c r="E3754" s="371" t="s">
        <v>243</v>
      </c>
    </row>
    <row r="3755" spans="1:5">
      <c r="A3755" s="371">
        <v>81</v>
      </c>
      <c r="B3755" s="371" t="s">
        <v>104</v>
      </c>
      <c r="C3755" s="371">
        <v>2023</v>
      </c>
      <c r="D3755" s="371" t="s">
        <v>44</v>
      </c>
      <c r="E3755" s="371" t="s">
        <v>243</v>
      </c>
    </row>
    <row r="3756" spans="1:5">
      <c r="A3756" s="371">
        <v>85</v>
      </c>
      <c r="B3756" s="371" t="s">
        <v>105</v>
      </c>
      <c r="C3756" s="371">
        <v>2023</v>
      </c>
      <c r="D3756" s="371" t="s">
        <v>44</v>
      </c>
      <c r="E3756" s="371" t="s">
        <v>243</v>
      </c>
    </row>
    <row r="3757" spans="1:5">
      <c r="A3757" s="371">
        <v>86</v>
      </c>
      <c r="B3757" s="371" t="s">
        <v>106</v>
      </c>
      <c r="C3757" s="371">
        <v>2023</v>
      </c>
      <c r="D3757" s="371" t="s">
        <v>44</v>
      </c>
      <c r="E3757" s="371" t="s">
        <v>243</v>
      </c>
    </row>
    <row r="3758" spans="1:5">
      <c r="A3758" s="371">
        <v>88</v>
      </c>
      <c r="B3758" s="371" t="s">
        <v>107</v>
      </c>
      <c r="C3758" s="371">
        <v>2023</v>
      </c>
      <c r="D3758" s="371" t="s">
        <v>44</v>
      </c>
      <c r="E3758" s="371" t="s">
        <v>243</v>
      </c>
    </row>
    <row r="3759" spans="1:5">
      <c r="A3759" s="371">
        <v>91</v>
      </c>
      <c r="B3759" s="371" t="s">
        <v>108</v>
      </c>
      <c r="C3759" s="371">
        <v>2023</v>
      </c>
      <c r="D3759" s="371" t="s">
        <v>44</v>
      </c>
      <c r="E3759" s="371" t="s">
        <v>243</v>
      </c>
    </row>
    <row r="3760" spans="1:5">
      <c r="A3760" s="371">
        <v>94</v>
      </c>
      <c r="B3760" s="371" t="s">
        <v>109</v>
      </c>
      <c r="C3760" s="371">
        <v>2023</v>
      </c>
      <c r="D3760" s="371" t="s">
        <v>44</v>
      </c>
      <c r="E3760" s="371" t="s">
        <v>243</v>
      </c>
    </row>
    <row r="3761" spans="1:5">
      <c r="A3761" s="371">
        <v>95</v>
      </c>
      <c r="B3761" s="371" t="s">
        <v>110</v>
      </c>
      <c r="C3761" s="371">
        <v>2023</v>
      </c>
      <c r="D3761" s="371" t="s">
        <v>44</v>
      </c>
      <c r="E3761" s="371" t="s">
        <v>243</v>
      </c>
    </row>
    <row r="3762" spans="1:5">
      <c r="A3762" s="371">
        <v>97</v>
      </c>
      <c r="B3762" s="371" t="s">
        <v>111</v>
      </c>
      <c r="C3762" s="371">
        <v>2023</v>
      </c>
      <c r="D3762" s="371" t="s">
        <v>44</v>
      </c>
      <c r="E3762" s="371" t="s">
        <v>243</v>
      </c>
    </row>
    <row r="3763" spans="1:5">
      <c r="A3763" s="371">
        <v>99</v>
      </c>
      <c r="B3763" s="371" t="s">
        <v>112</v>
      </c>
      <c r="C3763" s="371">
        <v>2023</v>
      </c>
      <c r="D3763" s="371" t="s">
        <v>44</v>
      </c>
      <c r="E3763" s="371" t="s">
        <v>243</v>
      </c>
    </row>
    <row r="3764" spans="1:5">
      <c r="A3764" s="371">
        <v>5</v>
      </c>
      <c r="B3764" s="371" t="s">
        <v>79</v>
      </c>
      <c r="C3764" s="371">
        <v>2024</v>
      </c>
      <c r="D3764" s="371" t="s">
        <v>45</v>
      </c>
      <c r="E3764" s="371" t="s">
        <v>244</v>
      </c>
    </row>
    <row r="3765" spans="1:5">
      <c r="A3765" s="371">
        <v>8</v>
      </c>
      <c r="B3765" s="371" t="s">
        <v>81</v>
      </c>
      <c r="C3765" s="371">
        <v>2024</v>
      </c>
      <c r="D3765" s="371" t="s">
        <v>45</v>
      </c>
      <c r="E3765" s="371" t="s">
        <v>244</v>
      </c>
    </row>
    <row r="3766" spans="1:5">
      <c r="A3766" s="371">
        <v>11</v>
      </c>
      <c r="B3766" s="371" t="s">
        <v>82</v>
      </c>
      <c r="C3766" s="371">
        <v>2024</v>
      </c>
      <c r="D3766" s="371" t="s">
        <v>45</v>
      </c>
      <c r="E3766" s="371" t="s">
        <v>244</v>
      </c>
    </row>
    <row r="3767" spans="1:5">
      <c r="A3767" s="371">
        <v>13</v>
      </c>
      <c r="B3767" s="371" t="s">
        <v>83</v>
      </c>
      <c r="C3767" s="371">
        <v>2024</v>
      </c>
      <c r="D3767" s="371" t="s">
        <v>45</v>
      </c>
      <c r="E3767" s="371" t="s">
        <v>244</v>
      </c>
    </row>
    <row r="3768" spans="1:5">
      <c r="A3768" s="371">
        <v>15</v>
      </c>
      <c r="B3768" s="371" t="s">
        <v>84</v>
      </c>
      <c r="C3768" s="371">
        <v>2024</v>
      </c>
      <c r="D3768" s="371" t="s">
        <v>45</v>
      </c>
      <c r="E3768" s="371" t="s">
        <v>244</v>
      </c>
    </row>
    <row r="3769" spans="1:5">
      <c r="A3769" s="371">
        <v>17</v>
      </c>
      <c r="B3769" s="371" t="s">
        <v>85</v>
      </c>
      <c r="C3769" s="371">
        <v>2024</v>
      </c>
      <c r="D3769" s="371" t="s">
        <v>45</v>
      </c>
      <c r="E3769" s="371" t="s">
        <v>244</v>
      </c>
    </row>
    <row r="3770" spans="1:5">
      <c r="A3770" s="371">
        <v>18</v>
      </c>
      <c r="B3770" s="371" t="s">
        <v>86</v>
      </c>
      <c r="C3770" s="371">
        <v>2024</v>
      </c>
      <c r="D3770" s="371" t="s">
        <v>45</v>
      </c>
      <c r="E3770" s="371" t="s">
        <v>244</v>
      </c>
    </row>
    <row r="3771" spans="1:5">
      <c r="A3771" s="371">
        <v>19</v>
      </c>
      <c r="B3771" s="371" t="s">
        <v>87</v>
      </c>
      <c r="C3771" s="371">
        <v>2024</v>
      </c>
      <c r="D3771" s="371" t="s">
        <v>45</v>
      </c>
      <c r="E3771" s="371" t="s">
        <v>244</v>
      </c>
    </row>
    <row r="3772" spans="1:5">
      <c r="A3772" s="371">
        <v>20</v>
      </c>
      <c r="B3772" s="371" t="s">
        <v>88</v>
      </c>
      <c r="C3772" s="371">
        <v>2024</v>
      </c>
      <c r="D3772" s="371" t="s">
        <v>45</v>
      </c>
      <c r="E3772" s="371" t="s">
        <v>244</v>
      </c>
    </row>
    <row r="3773" spans="1:5">
      <c r="A3773" s="371">
        <v>23</v>
      </c>
      <c r="B3773" s="371" t="s">
        <v>89</v>
      </c>
      <c r="C3773" s="371">
        <v>2024</v>
      </c>
      <c r="D3773" s="371" t="s">
        <v>45</v>
      </c>
      <c r="E3773" s="371" t="s">
        <v>244</v>
      </c>
    </row>
    <row r="3774" spans="1:5">
      <c r="A3774" s="371">
        <v>25</v>
      </c>
      <c r="B3774" s="371" t="s">
        <v>90</v>
      </c>
      <c r="C3774" s="371">
        <v>2024</v>
      </c>
      <c r="D3774" s="371" t="s">
        <v>45</v>
      </c>
      <c r="E3774" s="371" t="s">
        <v>244</v>
      </c>
    </row>
    <row r="3775" spans="1:5">
      <c r="A3775" s="371">
        <v>27</v>
      </c>
      <c r="B3775" s="371" t="s">
        <v>91</v>
      </c>
      <c r="C3775" s="371">
        <v>2024</v>
      </c>
      <c r="D3775" s="371" t="s">
        <v>45</v>
      </c>
      <c r="E3775" s="371" t="s">
        <v>244</v>
      </c>
    </row>
    <row r="3776" spans="1:5">
      <c r="A3776" s="371">
        <v>41</v>
      </c>
      <c r="B3776" s="371" t="s">
        <v>92</v>
      </c>
      <c r="C3776" s="371">
        <v>2024</v>
      </c>
      <c r="D3776" s="371" t="s">
        <v>45</v>
      </c>
      <c r="E3776" s="371" t="s">
        <v>244</v>
      </c>
    </row>
    <row r="3777" spans="1:5">
      <c r="A3777" s="371">
        <v>44</v>
      </c>
      <c r="B3777" s="371" t="s">
        <v>93</v>
      </c>
      <c r="C3777" s="371">
        <v>2024</v>
      </c>
      <c r="D3777" s="371" t="s">
        <v>45</v>
      </c>
      <c r="E3777" s="371" t="s">
        <v>244</v>
      </c>
    </row>
    <row r="3778" spans="1:5">
      <c r="A3778" s="371">
        <v>47</v>
      </c>
      <c r="B3778" s="371" t="s">
        <v>94</v>
      </c>
      <c r="C3778" s="371">
        <v>2024</v>
      </c>
      <c r="D3778" s="371" t="s">
        <v>45</v>
      </c>
      <c r="E3778" s="371" t="s">
        <v>244</v>
      </c>
    </row>
    <row r="3779" spans="1:5">
      <c r="A3779" s="371">
        <v>50</v>
      </c>
      <c r="B3779" s="371" t="s">
        <v>95</v>
      </c>
      <c r="C3779" s="371">
        <v>2024</v>
      </c>
      <c r="D3779" s="371" t="s">
        <v>45</v>
      </c>
      <c r="E3779" s="371" t="s">
        <v>244</v>
      </c>
    </row>
    <row r="3780" spans="1:5">
      <c r="A3780" s="371">
        <v>52</v>
      </c>
      <c r="B3780" s="371" t="s">
        <v>96</v>
      </c>
      <c r="C3780" s="371">
        <v>2024</v>
      </c>
      <c r="D3780" s="371" t="s">
        <v>45</v>
      </c>
      <c r="E3780" s="371" t="s">
        <v>244</v>
      </c>
    </row>
    <row r="3781" spans="1:5">
      <c r="A3781" s="371">
        <v>54</v>
      </c>
      <c r="B3781" s="371" t="s">
        <v>97</v>
      </c>
      <c r="C3781" s="371">
        <v>2024</v>
      </c>
      <c r="D3781" s="371" t="s">
        <v>45</v>
      </c>
      <c r="E3781" s="371" t="s">
        <v>244</v>
      </c>
    </row>
    <row r="3782" spans="1:5">
      <c r="A3782" s="371">
        <v>63</v>
      </c>
      <c r="B3782" s="371" t="s">
        <v>98</v>
      </c>
      <c r="C3782" s="371">
        <v>2024</v>
      </c>
      <c r="D3782" s="371" t="s">
        <v>45</v>
      </c>
      <c r="E3782" s="371" t="s">
        <v>244</v>
      </c>
    </row>
    <row r="3783" spans="1:5">
      <c r="A3783" s="371">
        <v>66</v>
      </c>
      <c r="B3783" s="371" t="s">
        <v>99</v>
      </c>
      <c r="C3783" s="371">
        <v>2024</v>
      </c>
      <c r="D3783" s="371" t="s">
        <v>45</v>
      </c>
      <c r="E3783" s="371" t="s">
        <v>244</v>
      </c>
    </row>
    <row r="3784" spans="1:5">
      <c r="A3784" s="371">
        <v>68</v>
      </c>
      <c r="B3784" s="371" t="s">
        <v>100</v>
      </c>
      <c r="C3784" s="371">
        <v>2024</v>
      </c>
      <c r="D3784" s="371" t="s">
        <v>45</v>
      </c>
      <c r="E3784" s="371" t="s">
        <v>244</v>
      </c>
    </row>
    <row r="3785" spans="1:5">
      <c r="A3785" s="371">
        <v>70</v>
      </c>
      <c r="B3785" s="371" t="s">
        <v>101</v>
      </c>
      <c r="C3785" s="371">
        <v>2024</v>
      </c>
      <c r="D3785" s="371" t="s">
        <v>45</v>
      </c>
      <c r="E3785" s="371" t="s">
        <v>244</v>
      </c>
    </row>
    <row r="3786" spans="1:5">
      <c r="A3786" s="371">
        <v>73</v>
      </c>
      <c r="B3786" s="371" t="s">
        <v>102</v>
      </c>
      <c r="C3786" s="371">
        <v>2024</v>
      </c>
      <c r="D3786" s="371" t="s">
        <v>45</v>
      </c>
      <c r="E3786" s="371" t="s">
        <v>244</v>
      </c>
    </row>
    <row r="3787" spans="1:5">
      <c r="A3787" s="371">
        <v>76</v>
      </c>
      <c r="B3787" s="371" t="s">
        <v>103</v>
      </c>
      <c r="C3787" s="371">
        <v>2024</v>
      </c>
      <c r="D3787" s="371" t="s">
        <v>45</v>
      </c>
      <c r="E3787" s="371" t="s">
        <v>244</v>
      </c>
    </row>
    <row r="3788" spans="1:5">
      <c r="A3788" s="371">
        <v>81</v>
      </c>
      <c r="B3788" s="371" t="s">
        <v>104</v>
      </c>
      <c r="C3788" s="371">
        <v>2024</v>
      </c>
      <c r="D3788" s="371" t="s">
        <v>45</v>
      </c>
      <c r="E3788" s="371" t="s">
        <v>243</v>
      </c>
    </row>
    <row r="3789" spans="1:5">
      <c r="A3789" s="371">
        <v>85</v>
      </c>
      <c r="B3789" s="371" t="s">
        <v>105</v>
      </c>
      <c r="C3789" s="371">
        <v>2024</v>
      </c>
      <c r="D3789" s="371" t="s">
        <v>45</v>
      </c>
      <c r="E3789" s="371" t="s">
        <v>244</v>
      </c>
    </row>
    <row r="3790" spans="1:5">
      <c r="A3790" s="371">
        <v>86</v>
      </c>
      <c r="B3790" s="371" t="s">
        <v>106</v>
      </c>
      <c r="C3790" s="371">
        <v>2024</v>
      </c>
      <c r="D3790" s="371" t="s">
        <v>45</v>
      </c>
      <c r="E3790" s="371" t="s">
        <v>244</v>
      </c>
    </row>
    <row r="3791" spans="1:5">
      <c r="A3791" s="371">
        <v>88</v>
      </c>
      <c r="B3791" s="371" t="s">
        <v>107</v>
      </c>
      <c r="C3791" s="371">
        <v>2024</v>
      </c>
      <c r="D3791" s="371" t="s">
        <v>45</v>
      </c>
      <c r="E3791" s="371" t="s">
        <v>243</v>
      </c>
    </row>
    <row r="3792" spans="1:5">
      <c r="A3792" s="371">
        <v>91</v>
      </c>
      <c r="B3792" s="371" t="s">
        <v>108</v>
      </c>
      <c r="C3792" s="371">
        <v>2024</v>
      </c>
      <c r="D3792" s="371" t="s">
        <v>45</v>
      </c>
      <c r="E3792" s="371" t="s">
        <v>243</v>
      </c>
    </row>
    <row r="3793" spans="1:5">
      <c r="A3793" s="371">
        <v>94</v>
      </c>
      <c r="B3793" s="371" t="s">
        <v>109</v>
      </c>
      <c r="C3793" s="371">
        <v>2024</v>
      </c>
      <c r="D3793" s="371" t="s">
        <v>45</v>
      </c>
      <c r="E3793" s="371" t="s">
        <v>244</v>
      </c>
    </row>
    <row r="3794" spans="1:5">
      <c r="A3794" s="371">
        <v>95</v>
      </c>
      <c r="B3794" s="371" t="s">
        <v>110</v>
      </c>
      <c r="C3794" s="371">
        <v>2024</v>
      </c>
      <c r="D3794" s="371" t="s">
        <v>45</v>
      </c>
      <c r="E3794" s="371" t="s">
        <v>244</v>
      </c>
    </row>
    <row r="3795" spans="1:5">
      <c r="A3795" s="371">
        <v>97</v>
      </c>
      <c r="B3795" s="371" t="s">
        <v>111</v>
      </c>
      <c r="C3795" s="371">
        <v>2024</v>
      </c>
      <c r="D3795" s="371" t="s">
        <v>45</v>
      </c>
      <c r="E3795" s="371" t="s">
        <v>244</v>
      </c>
    </row>
    <row r="3796" spans="1:5">
      <c r="A3796" s="371">
        <v>99</v>
      </c>
      <c r="B3796" s="371" t="s">
        <v>112</v>
      </c>
      <c r="C3796" s="371">
        <v>2024</v>
      </c>
      <c r="D3796" s="371" t="s">
        <v>45</v>
      </c>
      <c r="E3796" s="371" t="s">
        <v>244</v>
      </c>
    </row>
    <row r="3797" spans="1:5">
      <c r="A3797" s="371">
        <v>5</v>
      </c>
      <c r="B3797" s="371" t="s">
        <v>79</v>
      </c>
      <c r="C3797" s="371">
        <v>2023</v>
      </c>
      <c r="D3797" s="371" t="s">
        <v>45</v>
      </c>
      <c r="E3797" s="371" t="s">
        <v>244</v>
      </c>
    </row>
    <row r="3798" spans="1:5">
      <c r="A3798" s="371">
        <v>8</v>
      </c>
      <c r="B3798" s="371" t="s">
        <v>81</v>
      </c>
      <c r="C3798" s="371">
        <v>2023</v>
      </c>
      <c r="D3798" s="371" t="s">
        <v>45</v>
      </c>
      <c r="E3798" s="371" t="s">
        <v>244</v>
      </c>
    </row>
    <row r="3799" spans="1:5">
      <c r="A3799" s="371">
        <v>11</v>
      </c>
      <c r="B3799" s="371" t="s">
        <v>82</v>
      </c>
      <c r="C3799" s="371">
        <v>2023</v>
      </c>
      <c r="D3799" s="371" t="s">
        <v>45</v>
      </c>
      <c r="E3799" s="371" t="s">
        <v>244</v>
      </c>
    </row>
    <row r="3800" spans="1:5">
      <c r="A3800" s="371">
        <v>13</v>
      </c>
      <c r="B3800" s="371" t="s">
        <v>83</v>
      </c>
      <c r="C3800" s="371">
        <v>2023</v>
      </c>
      <c r="D3800" s="371" t="s">
        <v>45</v>
      </c>
      <c r="E3800" s="371" t="s">
        <v>244</v>
      </c>
    </row>
    <row r="3801" spans="1:5">
      <c r="A3801" s="371">
        <v>15</v>
      </c>
      <c r="B3801" s="371" t="s">
        <v>84</v>
      </c>
      <c r="C3801" s="371">
        <v>2023</v>
      </c>
      <c r="D3801" s="371" t="s">
        <v>45</v>
      </c>
      <c r="E3801" s="371" t="s">
        <v>244</v>
      </c>
    </row>
    <row r="3802" spans="1:5">
      <c r="A3802" s="371">
        <v>17</v>
      </c>
      <c r="B3802" s="371" t="s">
        <v>85</v>
      </c>
      <c r="C3802" s="371">
        <v>2023</v>
      </c>
      <c r="D3802" s="371" t="s">
        <v>45</v>
      </c>
      <c r="E3802" s="371" t="s">
        <v>244</v>
      </c>
    </row>
    <row r="3803" spans="1:5">
      <c r="A3803" s="371">
        <v>18</v>
      </c>
      <c r="B3803" s="371" t="s">
        <v>86</v>
      </c>
      <c r="C3803" s="371">
        <v>2023</v>
      </c>
      <c r="D3803" s="371" t="s">
        <v>45</v>
      </c>
      <c r="E3803" s="371" t="s">
        <v>244</v>
      </c>
    </row>
    <row r="3804" spans="1:5">
      <c r="A3804" s="371">
        <v>19</v>
      </c>
      <c r="B3804" s="371" t="s">
        <v>87</v>
      </c>
      <c r="C3804" s="371">
        <v>2023</v>
      </c>
      <c r="D3804" s="371" t="s">
        <v>45</v>
      </c>
      <c r="E3804" s="371" t="s">
        <v>244</v>
      </c>
    </row>
    <row r="3805" spans="1:5">
      <c r="A3805" s="371">
        <v>20</v>
      </c>
      <c r="B3805" s="371" t="s">
        <v>88</v>
      </c>
      <c r="C3805" s="371">
        <v>2023</v>
      </c>
      <c r="D3805" s="371" t="s">
        <v>45</v>
      </c>
      <c r="E3805" s="371" t="s">
        <v>244</v>
      </c>
    </row>
    <row r="3806" spans="1:5">
      <c r="A3806" s="371">
        <v>23</v>
      </c>
      <c r="B3806" s="371" t="s">
        <v>89</v>
      </c>
      <c r="C3806" s="371">
        <v>2023</v>
      </c>
      <c r="D3806" s="371" t="s">
        <v>45</v>
      </c>
      <c r="E3806" s="371" t="s">
        <v>244</v>
      </c>
    </row>
    <row r="3807" spans="1:5">
      <c r="A3807" s="371">
        <v>25</v>
      </c>
      <c r="B3807" s="371" t="s">
        <v>90</v>
      </c>
      <c r="C3807" s="371">
        <v>2023</v>
      </c>
      <c r="D3807" s="371" t="s">
        <v>45</v>
      </c>
      <c r="E3807" s="371" t="s">
        <v>244</v>
      </c>
    </row>
    <row r="3808" spans="1:5">
      <c r="A3808" s="371">
        <v>27</v>
      </c>
      <c r="B3808" s="371" t="s">
        <v>91</v>
      </c>
      <c r="C3808" s="371">
        <v>2023</v>
      </c>
      <c r="D3808" s="371" t="s">
        <v>45</v>
      </c>
      <c r="E3808" s="371" t="s">
        <v>244</v>
      </c>
    </row>
    <row r="3809" spans="1:5">
      <c r="A3809" s="371">
        <v>41</v>
      </c>
      <c r="B3809" s="371" t="s">
        <v>92</v>
      </c>
      <c r="C3809" s="371">
        <v>2023</v>
      </c>
      <c r="D3809" s="371" t="s">
        <v>45</v>
      </c>
      <c r="E3809" s="371" t="s">
        <v>244</v>
      </c>
    </row>
    <row r="3810" spans="1:5">
      <c r="A3810" s="371">
        <v>44</v>
      </c>
      <c r="B3810" s="371" t="s">
        <v>93</v>
      </c>
      <c r="C3810" s="371">
        <v>2023</v>
      </c>
      <c r="D3810" s="371" t="s">
        <v>45</v>
      </c>
      <c r="E3810" s="371" t="s">
        <v>244</v>
      </c>
    </row>
    <row r="3811" spans="1:5">
      <c r="A3811" s="371">
        <v>47</v>
      </c>
      <c r="B3811" s="371" t="s">
        <v>94</v>
      </c>
      <c r="C3811" s="371">
        <v>2023</v>
      </c>
      <c r="D3811" s="371" t="s">
        <v>45</v>
      </c>
      <c r="E3811" s="371" t="s">
        <v>244</v>
      </c>
    </row>
    <row r="3812" spans="1:5">
      <c r="A3812" s="371">
        <v>50</v>
      </c>
      <c r="B3812" s="371" t="s">
        <v>95</v>
      </c>
      <c r="C3812" s="371">
        <v>2023</v>
      </c>
      <c r="D3812" s="371" t="s">
        <v>45</v>
      </c>
      <c r="E3812" s="371" t="s">
        <v>244</v>
      </c>
    </row>
    <row r="3813" spans="1:5">
      <c r="A3813" s="371">
        <v>52</v>
      </c>
      <c r="B3813" s="371" t="s">
        <v>96</v>
      </c>
      <c r="C3813" s="371">
        <v>2023</v>
      </c>
      <c r="D3813" s="371" t="s">
        <v>45</v>
      </c>
      <c r="E3813" s="371" t="s">
        <v>244</v>
      </c>
    </row>
    <row r="3814" spans="1:5">
      <c r="A3814" s="371">
        <v>54</v>
      </c>
      <c r="B3814" s="371" t="s">
        <v>97</v>
      </c>
      <c r="C3814" s="371">
        <v>2023</v>
      </c>
      <c r="D3814" s="371" t="s">
        <v>45</v>
      </c>
      <c r="E3814" s="371" t="s">
        <v>244</v>
      </c>
    </row>
    <row r="3815" spans="1:5">
      <c r="A3815" s="371">
        <v>63</v>
      </c>
      <c r="B3815" s="371" t="s">
        <v>98</v>
      </c>
      <c r="C3815" s="371">
        <v>2023</v>
      </c>
      <c r="D3815" s="371" t="s">
        <v>45</v>
      </c>
      <c r="E3815" s="371" t="s">
        <v>244</v>
      </c>
    </row>
    <row r="3816" spans="1:5">
      <c r="A3816" s="371">
        <v>66</v>
      </c>
      <c r="B3816" s="371" t="s">
        <v>99</v>
      </c>
      <c r="C3816" s="371">
        <v>2023</v>
      </c>
      <c r="D3816" s="371" t="s">
        <v>45</v>
      </c>
      <c r="E3816" s="371" t="s">
        <v>244</v>
      </c>
    </row>
    <row r="3817" spans="1:5">
      <c r="A3817" s="371">
        <v>68</v>
      </c>
      <c r="B3817" s="371" t="s">
        <v>100</v>
      </c>
      <c r="C3817" s="371">
        <v>2023</v>
      </c>
      <c r="D3817" s="371" t="s">
        <v>45</v>
      </c>
      <c r="E3817" s="371" t="s">
        <v>244</v>
      </c>
    </row>
    <row r="3818" spans="1:5">
      <c r="A3818" s="371">
        <v>70</v>
      </c>
      <c r="B3818" s="371" t="s">
        <v>101</v>
      </c>
      <c r="C3818" s="371">
        <v>2023</v>
      </c>
      <c r="D3818" s="371" t="s">
        <v>45</v>
      </c>
      <c r="E3818" s="371" t="s">
        <v>244</v>
      </c>
    </row>
    <row r="3819" spans="1:5">
      <c r="A3819" s="371">
        <v>73</v>
      </c>
      <c r="B3819" s="371" t="s">
        <v>102</v>
      </c>
      <c r="C3819" s="371">
        <v>2023</v>
      </c>
      <c r="D3819" s="371" t="s">
        <v>45</v>
      </c>
      <c r="E3819" s="371" t="s">
        <v>244</v>
      </c>
    </row>
    <row r="3820" spans="1:5">
      <c r="A3820" s="371">
        <v>76</v>
      </c>
      <c r="B3820" s="371" t="s">
        <v>103</v>
      </c>
      <c r="C3820" s="371">
        <v>2023</v>
      </c>
      <c r="D3820" s="371" t="s">
        <v>45</v>
      </c>
      <c r="E3820" s="371" t="s">
        <v>244</v>
      </c>
    </row>
    <row r="3821" spans="1:5">
      <c r="A3821" s="371">
        <v>81</v>
      </c>
      <c r="B3821" s="371" t="s">
        <v>104</v>
      </c>
      <c r="C3821" s="371">
        <v>2023</v>
      </c>
      <c r="D3821" s="371" t="s">
        <v>45</v>
      </c>
      <c r="E3821" s="371" t="s">
        <v>244</v>
      </c>
    </row>
    <row r="3822" spans="1:5">
      <c r="A3822" s="371">
        <v>85</v>
      </c>
      <c r="B3822" s="371" t="s">
        <v>105</v>
      </c>
      <c r="C3822" s="371">
        <v>2023</v>
      </c>
      <c r="D3822" s="371" t="s">
        <v>45</v>
      </c>
      <c r="E3822" s="371" t="s">
        <v>244</v>
      </c>
    </row>
    <row r="3823" spans="1:5">
      <c r="A3823" s="371">
        <v>86</v>
      </c>
      <c r="B3823" s="371" t="s">
        <v>106</v>
      </c>
      <c r="C3823" s="371">
        <v>2023</v>
      </c>
      <c r="D3823" s="371" t="s">
        <v>45</v>
      </c>
      <c r="E3823" s="371" t="s">
        <v>244</v>
      </c>
    </row>
    <row r="3824" spans="1:5">
      <c r="A3824" s="371">
        <v>88</v>
      </c>
      <c r="B3824" s="371" t="s">
        <v>107</v>
      </c>
      <c r="C3824" s="371">
        <v>2023</v>
      </c>
      <c r="D3824" s="371" t="s">
        <v>45</v>
      </c>
      <c r="E3824" s="371" t="s">
        <v>244</v>
      </c>
    </row>
    <row r="3825" spans="1:5">
      <c r="A3825" s="371">
        <v>91</v>
      </c>
      <c r="B3825" s="371" t="s">
        <v>108</v>
      </c>
      <c r="C3825" s="371">
        <v>2023</v>
      </c>
      <c r="D3825" s="371" t="s">
        <v>45</v>
      </c>
      <c r="E3825" s="371" t="s">
        <v>243</v>
      </c>
    </row>
    <row r="3826" spans="1:5">
      <c r="A3826" s="371">
        <v>94</v>
      </c>
      <c r="B3826" s="371" t="s">
        <v>109</v>
      </c>
      <c r="C3826" s="371">
        <v>2023</v>
      </c>
      <c r="D3826" s="371" t="s">
        <v>45</v>
      </c>
      <c r="E3826" s="371" t="s">
        <v>244</v>
      </c>
    </row>
    <row r="3827" spans="1:5">
      <c r="A3827" s="371">
        <v>95</v>
      </c>
      <c r="B3827" s="371" t="s">
        <v>110</v>
      </c>
      <c r="C3827" s="371">
        <v>2023</v>
      </c>
      <c r="D3827" s="371" t="s">
        <v>45</v>
      </c>
      <c r="E3827" s="371" t="s">
        <v>244</v>
      </c>
    </row>
    <row r="3828" spans="1:5">
      <c r="A3828" s="371">
        <v>97</v>
      </c>
      <c r="B3828" s="371" t="s">
        <v>111</v>
      </c>
      <c r="C3828" s="371">
        <v>2023</v>
      </c>
      <c r="D3828" s="371" t="s">
        <v>45</v>
      </c>
      <c r="E3828" s="371" t="s">
        <v>243</v>
      </c>
    </row>
    <row r="3829" spans="1:5">
      <c r="A3829" s="371">
        <v>99</v>
      </c>
      <c r="B3829" s="371" t="s">
        <v>112</v>
      </c>
      <c r="C3829" s="371">
        <v>2023</v>
      </c>
      <c r="D3829" s="371" t="s">
        <v>45</v>
      </c>
      <c r="E3829" s="371" t="s">
        <v>244</v>
      </c>
    </row>
    <row r="3830" spans="1:5">
      <c r="A3830" s="371">
        <v>5</v>
      </c>
      <c r="B3830" s="371" t="s">
        <v>79</v>
      </c>
      <c r="C3830" s="371">
        <v>2024</v>
      </c>
      <c r="D3830" s="371" t="s">
        <v>46</v>
      </c>
      <c r="E3830" s="371" t="s">
        <v>243</v>
      </c>
    </row>
    <row r="3831" spans="1:5">
      <c r="A3831" s="371">
        <v>8</v>
      </c>
      <c r="B3831" s="371" t="s">
        <v>81</v>
      </c>
      <c r="C3831" s="371">
        <v>2024</v>
      </c>
      <c r="D3831" s="371" t="s">
        <v>46</v>
      </c>
      <c r="E3831" s="371" t="s">
        <v>243</v>
      </c>
    </row>
    <row r="3832" spans="1:5">
      <c r="A3832" s="371">
        <v>11</v>
      </c>
      <c r="B3832" s="371" t="s">
        <v>82</v>
      </c>
      <c r="C3832" s="371">
        <v>2024</v>
      </c>
      <c r="D3832" s="371" t="s">
        <v>46</v>
      </c>
      <c r="E3832" s="371" t="s">
        <v>243</v>
      </c>
    </row>
    <row r="3833" spans="1:5">
      <c r="A3833" s="371">
        <v>13</v>
      </c>
      <c r="B3833" s="371" t="s">
        <v>83</v>
      </c>
      <c r="C3833" s="371">
        <v>2024</v>
      </c>
      <c r="D3833" s="371" t="s">
        <v>46</v>
      </c>
      <c r="E3833" s="371" t="s">
        <v>243</v>
      </c>
    </row>
    <row r="3834" spans="1:5">
      <c r="A3834" s="371">
        <v>15</v>
      </c>
      <c r="B3834" s="371" t="s">
        <v>84</v>
      </c>
      <c r="C3834" s="371">
        <v>2024</v>
      </c>
      <c r="D3834" s="371" t="s">
        <v>46</v>
      </c>
      <c r="E3834" s="371" t="s">
        <v>243</v>
      </c>
    </row>
    <row r="3835" spans="1:5">
      <c r="A3835" s="371">
        <v>17</v>
      </c>
      <c r="B3835" s="371" t="s">
        <v>85</v>
      </c>
      <c r="C3835" s="371">
        <v>2024</v>
      </c>
      <c r="D3835" s="371" t="s">
        <v>46</v>
      </c>
      <c r="E3835" s="371" t="s">
        <v>243</v>
      </c>
    </row>
    <row r="3836" spans="1:5">
      <c r="A3836" s="371">
        <v>18</v>
      </c>
      <c r="B3836" s="371" t="s">
        <v>86</v>
      </c>
      <c r="C3836" s="371">
        <v>2024</v>
      </c>
      <c r="D3836" s="371" t="s">
        <v>46</v>
      </c>
      <c r="E3836" s="371" t="s">
        <v>243</v>
      </c>
    </row>
    <row r="3837" spans="1:5">
      <c r="A3837" s="371">
        <v>19</v>
      </c>
      <c r="B3837" s="371" t="s">
        <v>87</v>
      </c>
      <c r="C3837" s="371">
        <v>2024</v>
      </c>
      <c r="D3837" s="371" t="s">
        <v>46</v>
      </c>
      <c r="E3837" s="371" t="s">
        <v>243</v>
      </c>
    </row>
    <row r="3838" spans="1:5">
      <c r="A3838" s="371">
        <v>20</v>
      </c>
      <c r="B3838" s="371" t="s">
        <v>88</v>
      </c>
      <c r="C3838" s="371">
        <v>2024</v>
      </c>
      <c r="D3838" s="371" t="s">
        <v>46</v>
      </c>
      <c r="E3838" s="371" t="s">
        <v>243</v>
      </c>
    </row>
    <row r="3839" spans="1:5">
      <c r="A3839" s="371">
        <v>23</v>
      </c>
      <c r="B3839" s="371" t="s">
        <v>89</v>
      </c>
      <c r="C3839" s="371">
        <v>2024</v>
      </c>
      <c r="D3839" s="371" t="s">
        <v>46</v>
      </c>
      <c r="E3839" s="371" t="s">
        <v>243</v>
      </c>
    </row>
    <row r="3840" spans="1:5">
      <c r="A3840" s="371">
        <v>25</v>
      </c>
      <c r="B3840" s="371" t="s">
        <v>90</v>
      </c>
      <c r="C3840" s="371">
        <v>2024</v>
      </c>
      <c r="D3840" s="371" t="s">
        <v>46</v>
      </c>
      <c r="E3840" s="371" t="s">
        <v>243</v>
      </c>
    </row>
    <row r="3841" spans="1:5">
      <c r="A3841" s="371">
        <v>27</v>
      </c>
      <c r="B3841" s="371" t="s">
        <v>91</v>
      </c>
      <c r="C3841" s="371">
        <v>2024</v>
      </c>
      <c r="D3841" s="371" t="s">
        <v>46</v>
      </c>
      <c r="E3841" s="371" t="s">
        <v>243</v>
      </c>
    </row>
    <row r="3842" spans="1:5">
      <c r="A3842" s="371">
        <v>41</v>
      </c>
      <c r="B3842" s="371" t="s">
        <v>92</v>
      </c>
      <c r="C3842" s="371">
        <v>2024</v>
      </c>
      <c r="D3842" s="371" t="s">
        <v>46</v>
      </c>
      <c r="E3842" s="371" t="s">
        <v>243</v>
      </c>
    </row>
    <row r="3843" spans="1:5">
      <c r="A3843" s="371">
        <v>44</v>
      </c>
      <c r="B3843" s="371" t="s">
        <v>93</v>
      </c>
      <c r="C3843" s="371">
        <v>2024</v>
      </c>
      <c r="D3843" s="371" t="s">
        <v>46</v>
      </c>
      <c r="E3843" s="371" t="s">
        <v>243</v>
      </c>
    </row>
    <row r="3844" spans="1:5">
      <c r="A3844" s="371">
        <v>47</v>
      </c>
      <c r="B3844" s="371" t="s">
        <v>94</v>
      </c>
      <c r="C3844" s="371">
        <v>2024</v>
      </c>
      <c r="D3844" s="371" t="s">
        <v>46</v>
      </c>
      <c r="E3844" s="371" t="s">
        <v>243</v>
      </c>
    </row>
    <row r="3845" spans="1:5">
      <c r="A3845" s="371">
        <v>50</v>
      </c>
      <c r="B3845" s="371" t="s">
        <v>95</v>
      </c>
      <c r="C3845" s="371">
        <v>2024</v>
      </c>
      <c r="D3845" s="371" t="s">
        <v>46</v>
      </c>
      <c r="E3845" s="371" t="s">
        <v>243</v>
      </c>
    </row>
    <row r="3846" spans="1:5">
      <c r="A3846" s="371">
        <v>52</v>
      </c>
      <c r="B3846" s="371" t="s">
        <v>96</v>
      </c>
      <c r="C3846" s="371">
        <v>2024</v>
      </c>
      <c r="D3846" s="371" t="s">
        <v>46</v>
      </c>
      <c r="E3846" s="371" t="s">
        <v>243</v>
      </c>
    </row>
    <row r="3847" spans="1:5">
      <c r="A3847" s="371">
        <v>54</v>
      </c>
      <c r="B3847" s="371" t="s">
        <v>97</v>
      </c>
      <c r="C3847" s="371">
        <v>2024</v>
      </c>
      <c r="D3847" s="371" t="s">
        <v>46</v>
      </c>
      <c r="E3847" s="371" t="s">
        <v>243</v>
      </c>
    </row>
    <row r="3848" spans="1:5">
      <c r="A3848" s="371">
        <v>63</v>
      </c>
      <c r="B3848" s="371" t="s">
        <v>98</v>
      </c>
      <c r="C3848" s="371">
        <v>2024</v>
      </c>
      <c r="D3848" s="371" t="s">
        <v>46</v>
      </c>
      <c r="E3848" s="371" t="s">
        <v>243</v>
      </c>
    </row>
    <row r="3849" spans="1:5">
      <c r="A3849" s="371">
        <v>66</v>
      </c>
      <c r="B3849" s="371" t="s">
        <v>99</v>
      </c>
      <c r="C3849" s="371">
        <v>2024</v>
      </c>
      <c r="D3849" s="371" t="s">
        <v>46</v>
      </c>
      <c r="E3849" s="371" t="s">
        <v>243</v>
      </c>
    </row>
    <row r="3850" spans="1:5">
      <c r="A3850" s="371">
        <v>68</v>
      </c>
      <c r="B3850" s="371" t="s">
        <v>100</v>
      </c>
      <c r="C3850" s="371">
        <v>2024</v>
      </c>
      <c r="D3850" s="371" t="s">
        <v>46</v>
      </c>
      <c r="E3850" s="371" t="s">
        <v>243</v>
      </c>
    </row>
    <row r="3851" spans="1:5">
      <c r="A3851" s="371">
        <v>70</v>
      </c>
      <c r="B3851" s="371" t="s">
        <v>101</v>
      </c>
      <c r="C3851" s="371">
        <v>2024</v>
      </c>
      <c r="D3851" s="371" t="s">
        <v>46</v>
      </c>
      <c r="E3851" s="371" t="s">
        <v>243</v>
      </c>
    </row>
    <row r="3852" spans="1:5">
      <c r="A3852" s="371">
        <v>73</v>
      </c>
      <c r="B3852" s="371" t="s">
        <v>102</v>
      </c>
      <c r="C3852" s="371">
        <v>2024</v>
      </c>
      <c r="D3852" s="371" t="s">
        <v>46</v>
      </c>
      <c r="E3852" s="371" t="s">
        <v>243</v>
      </c>
    </row>
    <row r="3853" spans="1:5">
      <c r="A3853" s="371">
        <v>76</v>
      </c>
      <c r="B3853" s="371" t="s">
        <v>103</v>
      </c>
      <c r="C3853" s="371">
        <v>2024</v>
      </c>
      <c r="D3853" s="371" t="s">
        <v>46</v>
      </c>
      <c r="E3853" s="371" t="s">
        <v>243</v>
      </c>
    </row>
    <row r="3854" spans="1:5">
      <c r="A3854" s="371">
        <v>81</v>
      </c>
      <c r="B3854" s="371" t="s">
        <v>104</v>
      </c>
      <c r="C3854" s="371">
        <v>2024</v>
      </c>
      <c r="D3854" s="371" t="s">
        <v>46</v>
      </c>
      <c r="E3854" s="371" t="s">
        <v>243</v>
      </c>
    </row>
    <row r="3855" spans="1:5">
      <c r="A3855" s="371">
        <v>85</v>
      </c>
      <c r="B3855" s="371" t="s">
        <v>105</v>
      </c>
      <c r="C3855" s="371">
        <v>2024</v>
      </c>
      <c r="D3855" s="371" t="s">
        <v>46</v>
      </c>
      <c r="E3855" s="371" t="s">
        <v>243</v>
      </c>
    </row>
    <row r="3856" spans="1:5">
      <c r="A3856" s="371">
        <v>86</v>
      </c>
      <c r="B3856" s="371" t="s">
        <v>106</v>
      </c>
      <c r="C3856" s="371">
        <v>2024</v>
      </c>
      <c r="D3856" s="371" t="s">
        <v>46</v>
      </c>
      <c r="E3856" s="371" t="s">
        <v>243</v>
      </c>
    </row>
    <row r="3857" spans="1:5">
      <c r="A3857" s="371">
        <v>88</v>
      </c>
      <c r="B3857" s="371" t="s">
        <v>107</v>
      </c>
      <c r="C3857" s="371">
        <v>2024</v>
      </c>
      <c r="D3857" s="371" t="s">
        <v>46</v>
      </c>
      <c r="E3857" s="371" t="s">
        <v>243</v>
      </c>
    </row>
    <row r="3858" spans="1:5">
      <c r="A3858" s="371">
        <v>91</v>
      </c>
      <c r="B3858" s="371" t="s">
        <v>108</v>
      </c>
      <c r="C3858" s="371">
        <v>2024</v>
      </c>
      <c r="D3858" s="371" t="s">
        <v>46</v>
      </c>
      <c r="E3858" s="371" t="s">
        <v>243</v>
      </c>
    </row>
    <row r="3859" spans="1:5">
      <c r="A3859" s="371">
        <v>94</v>
      </c>
      <c r="B3859" s="371" t="s">
        <v>109</v>
      </c>
      <c r="C3859" s="371">
        <v>2024</v>
      </c>
      <c r="D3859" s="371" t="s">
        <v>46</v>
      </c>
      <c r="E3859" s="371" t="s">
        <v>243</v>
      </c>
    </row>
    <row r="3860" spans="1:5">
      <c r="A3860" s="371">
        <v>95</v>
      </c>
      <c r="B3860" s="371" t="s">
        <v>110</v>
      </c>
      <c r="C3860" s="371">
        <v>2024</v>
      </c>
      <c r="D3860" s="371" t="s">
        <v>46</v>
      </c>
      <c r="E3860" s="371" t="s">
        <v>243</v>
      </c>
    </row>
    <row r="3861" spans="1:5">
      <c r="A3861" s="371">
        <v>97</v>
      </c>
      <c r="B3861" s="371" t="s">
        <v>111</v>
      </c>
      <c r="C3861" s="371">
        <v>2024</v>
      </c>
      <c r="D3861" s="371" t="s">
        <v>46</v>
      </c>
      <c r="E3861" s="371" t="s">
        <v>243</v>
      </c>
    </row>
    <row r="3862" spans="1:5">
      <c r="A3862" s="371">
        <v>99</v>
      </c>
      <c r="B3862" s="371" t="s">
        <v>112</v>
      </c>
      <c r="C3862" s="371">
        <v>2024</v>
      </c>
      <c r="D3862" s="371" t="s">
        <v>46</v>
      </c>
      <c r="E3862" s="371" t="s">
        <v>243</v>
      </c>
    </row>
    <row r="3863" spans="1:5">
      <c r="A3863" s="371">
        <v>5</v>
      </c>
      <c r="B3863" s="371" t="s">
        <v>79</v>
      </c>
      <c r="C3863" s="371">
        <v>2023</v>
      </c>
      <c r="D3863" s="371" t="s">
        <v>46</v>
      </c>
      <c r="E3863" s="371" t="s">
        <v>243</v>
      </c>
    </row>
    <row r="3864" spans="1:5">
      <c r="A3864" s="371">
        <v>8</v>
      </c>
      <c r="B3864" s="371" t="s">
        <v>81</v>
      </c>
      <c r="C3864" s="371">
        <v>2023</v>
      </c>
      <c r="D3864" s="371" t="s">
        <v>46</v>
      </c>
      <c r="E3864" s="371" t="s">
        <v>243</v>
      </c>
    </row>
    <row r="3865" spans="1:5">
      <c r="A3865" s="371">
        <v>11</v>
      </c>
      <c r="B3865" s="371" t="s">
        <v>82</v>
      </c>
      <c r="C3865" s="371">
        <v>2023</v>
      </c>
      <c r="D3865" s="371" t="s">
        <v>46</v>
      </c>
      <c r="E3865" s="371" t="s">
        <v>243</v>
      </c>
    </row>
    <row r="3866" spans="1:5">
      <c r="A3866" s="371">
        <v>13</v>
      </c>
      <c r="B3866" s="371" t="s">
        <v>83</v>
      </c>
      <c r="C3866" s="371">
        <v>2023</v>
      </c>
      <c r="D3866" s="371" t="s">
        <v>46</v>
      </c>
      <c r="E3866" s="371" t="s">
        <v>243</v>
      </c>
    </row>
    <row r="3867" spans="1:5">
      <c r="A3867" s="371">
        <v>15</v>
      </c>
      <c r="B3867" s="371" t="s">
        <v>84</v>
      </c>
      <c r="C3867" s="371">
        <v>2023</v>
      </c>
      <c r="D3867" s="371" t="s">
        <v>46</v>
      </c>
      <c r="E3867" s="371" t="s">
        <v>243</v>
      </c>
    </row>
    <row r="3868" spans="1:5">
      <c r="A3868" s="371">
        <v>17</v>
      </c>
      <c r="B3868" s="371" t="s">
        <v>85</v>
      </c>
      <c r="C3868" s="371">
        <v>2023</v>
      </c>
      <c r="D3868" s="371" t="s">
        <v>46</v>
      </c>
      <c r="E3868" s="371" t="s">
        <v>243</v>
      </c>
    </row>
    <row r="3869" spans="1:5">
      <c r="A3869" s="371">
        <v>18</v>
      </c>
      <c r="B3869" s="371" t="s">
        <v>86</v>
      </c>
      <c r="C3869" s="371">
        <v>2023</v>
      </c>
      <c r="D3869" s="371" t="s">
        <v>46</v>
      </c>
      <c r="E3869" s="371" t="s">
        <v>243</v>
      </c>
    </row>
    <row r="3870" spans="1:5">
      <c r="A3870" s="371">
        <v>19</v>
      </c>
      <c r="B3870" s="371" t="s">
        <v>87</v>
      </c>
      <c r="C3870" s="371">
        <v>2023</v>
      </c>
      <c r="D3870" s="371" t="s">
        <v>46</v>
      </c>
      <c r="E3870" s="371" t="s">
        <v>243</v>
      </c>
    </row>
    <row r="3871" spans="1:5">
      <c r="A3871" s="371">
        <v>20</v>
      </c>
      <c r="B3871" s="371" t="s">
        <v>88</v>
      </c>
      <c r="C3871" s="371">
        <v>2023</v>
      </c>
      <c r="D3871" s="371" t="s">
        <v>46</v>
      </c>
      <c r="E3871" s="371" t="s">
        <v>243</v>
      </c>
    </row>
    <row r="3872" spans="1:5">
      <c r="A3872" s="371">
        <v>23</v>
      </c>
      <c r="B3872" s="371" t="s">
        <v>89</v>
      </c>
      <c r="C3872" s="371">
        <v>2023</v>
      </c>
      <c r="D3872" s="371" t="s">
        <v>46</v>
      </c>
      <c r="E3872" s="371" t="s">
        <v>243</v>
      </c>
    </row>
    <row r="3873" spans="1:5">
      <c r="A3873" s="371">
        <v>25</v>
      </c>
      <c r="B3873" s="371" t="s">
        <v>90</v>
      </c>
      <c r="C3873" s="371">
        <v>2023</v>
      </c>
      <c r="D3873" s="371" t="s">
        <v>46</v>
      </c>
      <c r="E3873" s="371" t="s">
        <v>243</v>
      </c>
    </row>
    <row r="3874" spans="1:5">
      <c r="A3874" s="371">
        <v>27</v>
      </c>
      <c r="B3874" s="371" t="s">
        <v>91</v>
      </c>
      <c r="C3874" s="371">
        <v>2023</v>
      </c>
      <c r="D3874" s="371" t="s">
        <v>46</v>
      </c>
      <c r="E3874" s="371" t="s">
        <v>243</v>
      </c>
    </row>
    <row r="3875" spans="1:5">
      <c r="A3875" s="371">
        <v>41</v>
      </c>
      <c r="B3875" s="371" t="s">
        <v>92</v>
      </c>
      <c r="C3875" s="371">
        <v>2023</v>
      </c>
      <c r="D3875" s="371" t="s">
        <v>46</v>
      </c>
      <c r="E3875" s="371" t="s">
        <v>243</v>
      </c>
    </row>
    <row r="3876" spans="1:5">
      <c r="A3876" s="371">
        <v>44</v>
      </c>
      <c r="B3876" s="371" t="s">
        <v>93</v>
      </c>
      <c r="C3876" s="371">
        <v>2023</v>
      </c>
      <c r="D3876" s="371" t="s">
        <v>46</v>
      </c>
      <c r="E3876" s="371" t="s">
        <v>243</v>
      </c>
    </row>
    <row r="3877" spans="1:5">
      <c r="A3877" s="371">
        <v>47</v>
      </c>
      <c r="B3877" s="371" t="s">
        <v>94</v>
      </c>
      <c r="C3877" s="371">
        <v>2023</v>
      </c>
      <c r="D3877" s="371" t="s">
        <v>46</v>
      </c>
      <c r="E3877" s="371" t="s">
        <v>243</v>
      </c>
    </row>
    <row r="3878" spans="1:5">
      <c r="A3878" s="371">
        <v>50</v>
      </c>
      <c r="B3878" s="371" t="s">
        <v>95</v>
      </c>
      <c r="C3878" s="371">
        <v>2023</v>
      </c>
      <c r="D3878" s="371" t="s">
        <v>46</v>
      </c>
      <c r="E3878" s="371" t="s">
        <v>243</v>
      </c>
    </row>
    <row r="3879" spans="1:5">
      <c r="A3879" s="371">
        <v>52</v>
      </c>
      <c r="B3879" s="371" t="s">
        <v>96</v>
      </c>
      <c r="C3879" s="371">
        <v>2023</v>
      </c>
      <c r="D3879" s="371" t="s">
        <v>46</v>
      </c>
      <c r="E3879" s="371" t="s">
        <v>243</v>
      </c>
    </row>
    <row r="3880" spans="1:5">
      <c r="A3880" s="371">
        <v>54</v>
      </c>
      <c r="B3880" s="371" t="s">
        <v>97</v>
      </c>
      <c r="C3880" s="371">
        <v>2023</v>
      </c>
      <c r="D3880" s="371" t="s">
        <v>46</v>
      </c>
      <c r="E3880" s="371" t="s">
        <v>243</v>
      </c>
    </row>
    <row r="3881" spans="1:5">
      <c r="A3881" s="371">
        <v>63</v>
      </c>
      <c r="B3881" s="371" t="s">
        <v>98</v>
      </c>
      <c r="C3881" s="371">
        <v>2023</v>
      </c>
      <c r="D3881" s="371" t="s">
        <v>46</v>
      </c>
      <c r="E3881" s="371" t="s">
        <v>243</v>
      </c>
    </row>
    <row r="3882" spans="1:5">
      <c r="A3882" s="371">
        <v>66</v>
      </c>
      <c r="B3882" s="371" t="s">
        <v>99</v>
      </c>
      <c r="C3882" s="371">
        <v>2023</v>
      </c>
      <c r="D3882" s="371" t="s">
        <v>46</v>
      </c>
      <c r="E3882" s="371" t="s">
        <v>243</v>
      </c>
    </row>
    <row r="3883" spans="1:5">
      <c r="A3883" s="371">
        <v>68</v>
      </c>
      <c r="B3883" s="371" t="s">
        <v>100</v>
      </c>
      <c r="C3883" s="371">
        <v>2023</v>
      </c>
      <c r="D3883" s="371" t="s">
        <v>46</v>
      </c>
      <c r="E3883" s="371" t="s">
        <v>243</v>
      </c>
    </row>
    <row r="3884" spans="1:5">
      <c r="A3884" s="371">
        <v>70</v>
      </c>
      <c r="B3884" s="371" t="s">
        <v>101</v>
      </c>
      <c r="C3884" s="371">
        <v>2023</v>
      </c>
      <c r="D3884" s="371" t="s">
        <v>46</v>
      </c>
      <c r="E3884" s="371" t="s">
        <v>243</v>
      </c>
    </row>
    <row r="3885" spans="1:5">
      <c r="A3885" s="371">
        <v>73</v>
      </c>
      <c r="B3885" s="371" t="s">
        <v>102</v>
      </c>
      <c r="C3885" s="371">
        <v>2023</v>
      </c>
      <c r="D3885" s="371" t="s">
        <v>46</v>
      </c>
      <c r="E3885" s="371" t="s">
        <v>243</v>
      </c>
    </row>
    <row r="3886" spans="1:5">
      <c r="A3886" s="371">
        <v>76</v>
      </c>
      <c r="B3886" s="371" t="s">
        <v>103</v>
      </c>
      <c r="C3886" s="371">
        <v>2023</v>
      </c>
      <c r="D3886" s="371" t="s">
        <v>46</v>
      </c>
      <c r="E3886" s="371" t="s">
        <v>243</v>
      </c>
    </row>
    <row r="3887" spans="1:5">
      <c r="A3887" s="371">
        <v>81</v>
      </c>
      <c r="B3887" s="371" t="s">
        <v>104</v>
      </c>
      <c r="C3887" s="371">
        <v>2023</v>
      </c>
      <c r="D3887" s="371" t="s">
        <v>46</v>
      </c>
      <c r="E3887" s="371" t="s">
        <v>243</v>
      </c>
    </row>
    <row r="3888" spans="1:5">
      <c r="A3888" s="371">
        <v>85</v>
      </c>
      <c r="B3888" s="371" t="s">
        <v>105</v>
      </c>
      <c r="C3888" s="371">
        <v>2023</v>
      </c>
      <c r="D3888" s="371" t="s">
        <v>46</v>
      </c>
      <c r="E3888" s="371" t="s">
        <v>243</v>
      </c>
    </row>
    <row r="3889" spans="1:5">
      <c r="A3889" s="371">
        <v>86</v>
      </c>
      <c r="B3889" s="371" t="s">
        <v>106</v>
      </c>
      <c r="C3889" s="371">
        <v>2023</v>
      </c>
      <c r="D3889" s="371" t="s">
        <v>46</v>
      </c>
      <c r="E3889" s="371" t="s">
        <v>243</v>
      </c>
    </row>
    <row r="3890" spans="1:5">
      <c r="A3890" s="371">
        <v>88</v>
      </c>
      <c r="B3890" s="371" t="s">
        <v>107</v>
      </c>
      <c r="C3890" s="371">
        <v>2023</v>
      </c>
      <c r="D3890" s="371" t="s">
        <v>46</v>
      </c>
      <c r="E3890" s="371" t="s">
        <v>243</v>
      </c>
    </row>
    <row r="3891" spans="1:5">
      <c r="A3891" s="371">
        <v>91</v>
      </c>
      <c r="B3891" s="371" t="s">
        <v>108</v>
      </c>
      <c r="C3891" s="371">
        <v>2023</v>
      </c>
      <c r="D3891" s="371" t="s">
        <v>46</v>
      </c>
      <c r="E3891" s="371" t="s">
        <v>243</v>
      </c>
    </row>
    <row r="3892" spans="1:5">
      <c r="A3892" s="371">
        <v>94</v>
      </c>
      <c r="B3892" s="371" t="s">
        <v>109</v>
      </c>
      <c r="C3892" s="371">
        <v>2023</v>
      </c>
      <c r="D3892" s="371" t="s">
        <v>46</v>
      </c>
      <c r="E3892" s="371" t="s">
        <v>243</v>
      </c>
    </row>
    <row r="3893" spans="1:5">
      <c r="A3893" s="371">
        <v>95</v>
      </c>
      <c r="B3893" s="371" t="s">
        <v>110</v>
      </c>
      <c r="C3893" s="371">
        <v>2023</v>
      </c>
      <c r="D3893" s="371" t="s">
        <v>46</v>
      </c>
      <c r="E3893" s="371" t="s">
        <v>243</v>
      </c>
    </row>
    <row r="3894" spans="1:5">
      <c r="A3894" s="371">
        <v>97</v>
      </c>
      <c r="B3894" s="371" t="s">
        <v>111</v>
      </c>
      <c r="C3894" s="371">
        <v>2023</v>
      </c>
      <c r="D3894" s="371" t="s">
        <v>46</v>
      </c>
      <c r="E3894" s="371" t="s">
        <v>243</v>
      </c>
    </row>
    <row r="3895" spans="1:5">
      <c r="A3895" s="371">
        <v>99</v>
      </c>
      <c r="B3895" s="371" t="s">
        <v>112</v>
      </c>
      <c r="C3895" s="371">
        <v>2023</v>
      </c>
      <c r="D3895" s="371" t="s">
        <v>46</v>
      </c>
      <c r="E3895" s="371" t="s">
        <v>243</v>
      </c>
    </row>
    <row r="3896" spans="1:5">
      <c r="A3896" s="371">
        <v>5</v>
      </c>
      <c r="B3896" s="371" t="s">
        <v>79</v>
      </c>
      <c r="C3896" s="371">
        <v>2024</v>
      </c>
      <c r="D3896" s="371" t="s">
        <v>47</v>
      </c>
      <c r="E3896" s="371" t="s">
        <v>243</v>
      </c>
    </row>
    <row r="3897" spans="1:5">
      <c r="A3897" s="371">
        <v>8</v>
      </c>
      <c r="B3897" s="371" t="s">
        <v>81</v>
      </c>
      <c r="C3897" s="371">
        <v>2024</v>
      </c>
      <c r="D3897" s="371" t="s">
        <v>47</v>
      </c>
      <c r="E3897" s="371" t="s">
        <v>243</v>
      </c>
    </row>
    <row r="3898" spans="1:5">
      <c r="A3898" s="371">
        <v>11</v>
      </c>
      <c r="B3898" s="371" t="s">
        <v>82</v>
      </c>
      <c r="C3898" s="371">
        <v>2024</v>
      </c>
      <c r="D3898" s="371" t="s">
        <v>47</v>
      </c>
      <c r="E3898" s="371" t="s">
        <v>243</v>
      </c>
    </row>
    <row r="3899" spans="1:5">
      <c r="A3899" s="371">
        <v>13</v>
      </c>
      <c r="B3899" s="371" t="s">
        <v>83</v>
      </c>
      <c r="C3899" s="371">
        <v>2024</v>
      </c>
      <c r="D3899" s="371" t="s">
        <v>47</v>
      </c>
      <c r="E3899" s="371" t="s">
        <v>243</v>
      </c>
    </row>
    <row r="3900" spans="1:5">
      <c r="A3900" s="371">
        <v>15</v>
      </c>
      <c r="B3900" s="371" t="s">
        <v>84</v>
      </c>
      <c r="C3900" s="371">
        <v>2024</v>
      </c>
      <c r="D3900" s="371" t="s">
        <v>47</v>
      </c>
      <c r="E3900" s="371" t="s">
        <v>243</v>
      </c>
    </row>
    <row r="3901" spans="1:5">
      <c r="A3901" s="371">
        <v>17</v>
      </c>
      <c r="B3901" s="371" t="s">
        <v>85</v>
      </c>
      <c r="C3901" s="371">
        <v>2024</v>
      </c>
      <c r="D3901" s="371" t="s">
        <v>47</v>
      </c>
      <c r="E3901" s="371" t="s">
        <v>243</v>
      </c>
    </row>
    <row r="3902" spans="1:5">
      <c r="A3902" s="371">
        <v>18</v>
      </c>
      <c r="B3902" s="371" t="s">
        <v>86</v>
      </c>
      <c r="C3902" s="371">
        <v>2024</v>
      </c>
      <c r="D3902" s="371" t="s">
        <v>47</v>
      </c>
      <c r="E3902" s="371" t="s">
        <v>243</v>
      </c>
    </row>
    <row r="3903" spans="1:5">
      <c r="A3903" s="371">
        <v>19</v>
      </c>
      <c r="B3903" s="371" t="s">
        <v>87</v>
      </c>
      <c r="C3903" s="371">
        <v>2024</v>
      </c>
      <c r="D3903" s="371" t="s">
        <v>47</v>
      </c>
      <c r="E3903" s="371" t="s">
        <v>243</v>
      </c>
    </row>
    <row r="3904" spans="1:5">
      <c r="A3904" s="371">
        <v>20</v>
      </c>
      <c r="B3904" s="371" t="s">
        <v>88</v>
      </c>
      <c r="C3904" s="371">
        <v>2024</v>
      </c>
      <c r="D3904" s="371" t="s">
        <v>47</v>
      </c>
      <c r="E3904" s="371" t="s">
        <v>243</v>
      </c>
    </row>
    <row r="3905" spans="1:5">
      <c r="A3905" s="371">
        <v>23</v>
      </c>
      <c r="B3905" s="371" t="s">
        <v>89</v>
      </c>
      <c r="C3905" s="371">
        <v>2024</v>
      </c>
      <c r="D3905" s="371" t="s">
        <v>47</v>
      </c>
      <c r="E3905" s="371" t="s">
        <v>243</v>
      </c>
    </row>
    <row r="3906" spans="1:5">
      <c r="A3906" s="371">
        <v>25</v>
      </c>
      <c r="B3906" s="371" t="s">
        <v>90</v>
      </c>
      <c r="C3906" s="371">
        <v>2024</v>
      </c>
      <c r="D3906" s="371" t="s">
        <v>47</v>
      </c>
      <c r="E3906" s="371" t="s">
        <v>243</v>
      </c>
    </row>
    <row r="3907" spans="1:5">
      <c r="A3907" s="371">
        <v>27</v>
      </c>
      <c r="B3907" s="371" t="s">
        <v>91</v>
      </c>
      <c r="C3907" s="371">
        <v>2024</v>
      </c>
      <c r="D3907" s="371" t="s">
        <v>47</v>
      </c>
      <c r="E3907" s="371" t="s">
        <v>243</v>
      </c>
    </row>
    <row r="3908" spans="1:5">
      <c r="A3908" s="371">
        <v>41</v>
      </c>
      <c r="B3908" s="371" t="s">
        <v>92</v>
      </c>
      <c r="C3908" s="371">
        <v>2024</v>
      </c>
      <c r="D3908" s="371" t="s">
        <v>47</v>
      </c>
      <c r="E3908" s="371" t="s">
        <v>243</v>
      </c>
    </row>
    <row r="3909" spans="1:5">
      <c r="A3909" s="371">
        <v>44</v>
      </c>
      <c r="B3909" s="371" t="s">
        <v>93</v>
      </c>
      <c r="C3909" s="371">
        <v>2024</v>
      </c>
      <c r="D3909" s="371" t="s">
        <v>47</v>
      </c>
      <c r="E3909" s="371" t="s">
        <v>243</v>
      </c>
    </row>
    <row r="3910" spans="1:5">
      <c r="A3910" s="371">
        <v>47</v>
      </c>
      <c r="B3910" s="371" t="s">
        <v>94</v>
      </c>
      <c r="C3910" s="371">
        <v>2024</v>
      </c>
      <c r="D3910" s="371" t="s">
        <v>47</v>
      </c>
      <c r="E3910" s="371" t="s">
        <v>243</v>
      </c>
    </row>
    <row r="3911" spans="1:5">
      <c r="A3911" s="371">
        <v>50</v>
      </c>
      <c r="B3911" s="371" t="s">
        <v>95</v>
      </c>
      <c r="C3911" s="371">
        <v>2024</v>
      </c>
      <c r="D3911" s="371" t="s">
        <v>47</v>
      </c>
      <c r="E3911" s="371" t="s">
        <v>243</v>
      </c>
    </row>
    <row r="3912" spans="1:5">
      <c r="A3912" s="371">
        <v>52</v>
      </c>
      <c r="B3912" s="371" t="s">
        <v>96</v>
      </c>
      <c r="C3912" s="371">
        <v>2024</v>
      </c>
      <c r="D3912" s="371" t="s">
        <v>47</v>
      </c>
      <c r="E3912" s="371" t="s">
        <v>243</v>
      </c>
    </row>
    <row r="3913" spans="1:5">
      <c r="A3913" s="371">
        <v>54</v>
      </c>
      <c r="B3913" s="371" t="s">
        <v>97</v>
      </c>
      <c r="C3913" s="371">
        <v>2024</v>
      </c>
      <c r="D3913" s="371" t="s">
        <v>47</v>
      </c>
      <c r="E3913" s="371" t="s">
        <v>243</v>
      </c>
    </row>
    <row r="3914" spans="1:5">
      <c r="A3914" s="371">
        <v>63</v>
      </c>
      <c r="B3914" s="371" t="s">
        <v>98</v>
      </c>
      <c r="C3914" s="371">
        <v>2024</v>
      </c>
      <c r="D3914" s="371" t="s">
        <v>47</v>
      </c>
      <c r="E3914" s="371" t="s">
        <v>243</v>
      </c>
    </row>
    <row r="3915" spans="1:5">
      <c r="A3915" s="371">
        <v>66</v>
      </c>
      <c r="B3915" s="371" t="s">
        <v>99</v>
      </c>
      <c r="C3915" s="371">
        <v>2024</v>
      </c>
      <c r="D3915" s="371" t="s">
        <v>47</v>
      </c>
      <c r="E3915" s="371" t="s">
        <v>243</v>
      </c>
    </row>
    <row r="3916" spans="1:5">
      <c r="A3916" s="371">
        <v>68</v>
      </c>
      <c r="B3916" s="371" t="s">
        <v>100</v>
      </c>
      <c r="C3916" s="371">
        <v>2024</v>
      </c>
      <c r="D3916" s="371" t="s">
        <v>47</v>
      </c>
      <c r="E3916" s="371" t="s">
        <v>243</v>
      </c>
    </row>
    <row r="3917" spans="1:5">
      <c r="A3917" s="371">
        <v>70</v>
      </c>
      <c r="B3917" s="371" t="s">
        <v>101</v>
      </c>
      <c r="C3917" s="371">
        <v>2024</v>
      </c>
      <c r="D3917" s="371" t="s">
        <v>47</v>
      </c>
      <c r="E3917" s="371" t="s">
        <v>243</v>
      </c>
    </row>
    <row r="3918" spans="1:5">
      <c r="A3918" s="371">
        <v>73</v>
      </c>
      <c r="B3918" s="371" t="s">
        <v>102</v>
      </c>
      <c r="C3918" s="371">
        <v>2024</v>
      </c>
      <c r="D3918" s="371" t="s">
        <v>47</v>
      </c>
      <c r="E3918" s="371" t="s">
        <v>243</v>
      </c>
    </row>
    <row r="3919" spans="1:5">
      <c r="A3919" s="371">
        <v>76</v>
      </c>
      <c r="B3919" s="371" t="s">
        <v>103</v>
      </c>
      <c r="C3919" s="371">
        <v>2024</v>
      </c>
      <c r="D3919" s="371" t="s">
        <v>47</v>
      </c>
      <c r="E3919" s="371" t="s">
        <v>243</v>
      </c>
    </row>
    <row r="3920" spans="1:5">
      <c r="A3920" s="371">
        <v>81</v>
      </c>
      <c r="B3920" s="371" t="s">
        <v>104</v>
      </c>
      <c r="C3920" s="371">
        <v>2024</v>
      </c>
      <c r="D3920" s="371" t="s">
        <v>47</v>
      </c>
      <c r="E3920" s="371" t="s">
        <v>243</v>
      </c>
    </row>
    <row r="3921" spans="1:5">
      <c r="A3921" s="371">
        <v>85</v>
      </c>
      <c r="B3921" s="371" t="s">
        <v>105</v>
      </c>
      <c r="C3921" s="371">
        <v>2024</v>
      </c>
      <c r="D3921" s="371" t="s">
        <v>47</v>
      </c>
      <c r="E3921" s="371" t="s">
        <v>243</v>
      </c>
    </row>
    <row r="3922" spans="1:5">
      <c r="A3922" s="371">
        <v>86</v>
      </c>
      <c r="B3922" s="371" t="s">
        <v>106</v>
      </c>
      <c r="C3922" s="371">
        <v>2024</v>
      </c>
      <c r="D3922" s="371" t="s">
        <v>47</v>
      </c>
      <c r="E3922" s="371" t="s">
        <v>243</v>
      </c>
    </row>
    <row r="3923" spans="1:5">
      <c r="A3923" s="371">
        <v>88</v>
      </c>
      <c r="B3923" s="371" t="s">
        <v>107</v>
      </c>
      <c r="C3923" s="371">
        <v>2024</v>
      </c>
      <c r="D3923" s="371" t="s">
        <v>47</v>
      </c>
      <c r="E3923" s="371" t="s">
        <v>243</v>
      </c>
    </row>
    <row r="3924" spans="1:5">
      <c r="A3924" s="371">
        <v>91</v>
      </c>
      <c r="B3924" s="371" t="s">
        <v>108</v>
      </c>
      <c r="C3924" s="371">
        <v>2024</v>
      </c>
      <c r="D3924" s="371" t="s">
        <v>47</v>
      </c>
      <c r="E3924" s="371" t="s">
        <v>243</v>
      </c>
    </row>
    <row r="3925" spans="1:5">
      <c r="A3925" s="371">
        <v>94</v>
      </c>
      <c r="B3925" s="371" t="s">
        <v>109</v>
      </c>
      <c r="C3925" s="371">
        <v>2024</v>
      </c>
      <c r="D3925" s="371" t="s">
        <v>47</v>
      </c>
      <c r="E3925" s="371" t="s">
        <v>244</v>
      </c>
    </row>
    <row r="3926" spans="1:5">
      <c r="A3926" s="371">
        <v>95</v>
      </c>
      <c r="B3926" s="371" t="s">
        <v>110</v>
      </c>
      <c r="C3926" s="371">
        <v>2024</v>
      </c>
      <c r="D3926" s="371" t="s">
        <v>47</v>
      </c>
      <c r="E3926" s="371" t="s">
        <v>244</v>
      </c>
    </row>
    <row r="3927" spans="1:5">
      <c r="A3927" s="371">
        <v>97</v>
      </c>
      <c r="B3927" s="371" t="s">
        <v>111</v>
      </c>
      <c r="C3927" s="371">
        <v>2024</v>
      </c>
      <c r="D3927" s="371" t="s">
        <v>47</v>
      </c>
      <c r="E3927" s="371" t="s">
        <v>244</v>
      </c>
    </row>
    <row r="3928" spans="1:5">
      <c r="A3928" s="371">
        <v>99</v>
      </c>
      <c r="B3928" s="371" t="s">
        <v>112</v>
      </c>
      <c r="C3928" s="371">
        <v>2024</v>
      </c>
      <c r="D3928" s="371" t="s">
        <v>47</v>
      </c>
      <c r="E3928" s="371" t="s">
        <v>243</v>
      </c>
    </row>
    <row r="3929" spans="1:5">
      <c r="A3929" s="371">
        <v>5</v>
      </c>
      <c r="B3929" s="371" t="s">
        <v>79</v>
      </c>
      <c r="C3929" s="371">
        <v>2023</v>
      </c>
      <c r="D3929" s="371" t="s">
        <v>47</v>
      </c>
      <c r="E3929" s="371" t="s">
        <v>243</v>
      </c>
    </row>
    <row r="3930" spans="1:5">
      <c r="A3930" s="371">
        <v>8</v>
      </c>
      <c r="B3930" s="371" t="s">
        <v>81</v>
      </c>
      <c r="C3930" s="371">
        <v>2023</v>
      </c>
      <c r="D3930" s="371" t="s">
        <v>47</v>
      </c>
      <c r="E3930" s="371" t="s">
        <v>243</v>
      </c>
    </row>
    <row r="3931" spans="1:5">
      <c r="A3931" s="371">
        <v>11</v>
      </c>
      <c r="B3931" s="371" t="s">
        <v>82</v>
      </c>
      <c r="C3931" s="371">
        <v>2023</v>
      </c>
      <c r="D3931" s="371" t="s">
        <v>47</v>
      </c>
      <c r="E3931" s="371" t="s">
        <v>243</v>
      </c>
    </row>
    <row r="3932" spans="1:5">
      <c r="A3932" s="371">
        <v>13</v>
      </c>
      <c r="B3932" s="371" t="s">
        <v>83</v>
      </c>
      <c r="C3932" s="371">
        <v>2023</v>
      </c>
      <c r="D3932" s="371" t="s">
        <v>47</v>
      </c>
      <c r="E3932" s="371" t="s">
        <v>243</v>
      </c>
    </row>
    <row r="3933" spans="1:5">
      <c r="A3933" s="371">
        <v>15</v>
      </c>
      <c r="B3933" s="371" t="s">
        <v>84</v>
      </c>
      <c r="C3933" s="371">
        <v>2023</v>
      </c>
      <c r="D3933" s="371" t="s">
        <v>47</v>
      </c>
      <c r="E3933" s="371" t="s">
        <v>243</v>
      </c>
    </row>
    <row r="3934" spans="1:5">
      <c r="A3934" s="371">
        <v>17</v>
      </c>
      <c r="B3934" s="371" t="s">
        <v>85</v>
      </c>
      <c r="C3934" s="371">
        <v>2023</v>
      </c>
      <c r="D3934" s="371" t="s">
        <v>47</v>
      </c>
      <c r="E3934" s="371" t="s">
        <v>243</v>
      </c>
    </row>
    <row r="3935" spans="1:5">
      <c r="A3935" s="371">
        <v>18</v>
      </c>
      <c r="B3935" s="371" t="s">
        <v>86</v>
      </c>
      <c r="C3935" s="371">
        <v>2023</v>
      </c>
      <c r="D3935" s="371" t="s">
        <v>47</v>
      </c>
      <c r="E3935" s="371" t="s">
        <v>243</v>
      </c>
    </row>
    <row r="3936" spans="1:5">
      <c r="A3936" s="371">
        <v>19</v>
      </c>
      <c r="B3936" s="371" t="s">
        <v>87</v>
      </c>
      <c r="C3936" s="371">
        <v>2023</v>
      </c>
      <c r="D3936" s="371" t="s">
        <v>47</v>
      </c>
      <c r="E3936" s="371" t="s">
        <v>243</v>
      </c>
    </row>
    <row r="3937" spans="1:5">
      <c r="A3937" s="371">
        <v>20</v>
      </c>
      <c r="B3937" s="371" t="s">
        <v>88</v>
      </c>
      <c r="C3937" s="371">
        <v>2023</v>
      </c>
      <c r="D3937" s="371" t="s">
        <v>47</v>
      </c>
      <c r="E3937" s="371" t="s">
        <v>243</v>
      </c>
    </row>
    <row r="3938" spans="1:5">
      <c r="A3938" s="371">
        <v>23</v>
      </c>
      <c r="B3938" s="371" t="s">
        <v>89</v>
      </c>
      <c r="C3938" s="371">
        <v>2023</v>
      </c>
      <c r="D3938" s="371" t="s">
        <v>47</v>
      </c>
      <c r="E3938" s="371" t="s">
        <v>243</v>
      </c>
    </row>
    <row r="3939" spans="1:5">
      <c r="A3939" s="371">
        <v>25</v>
      </c>
      <c r="B3939" s="371" t="s">
        <v>90</v>
      </c>
      <c r="C3939" s="371">
        <v>2023</v>
      </c>
      <c r="D3939" s="371" t="s">
        <v>47</v>
      </c>
      <c r="E3939" s="371" t="s">
        <v>243</v>
      </c>
    </row>
    <row r="3940" spans="1:5">
      <c r="A3940" s="371">
        <v>27</v>
      </c>
      <c r="B3940" s="371" t="s">
        <v>91</v>
      </c>
      <c r="C3940" s="371">
        <v>2023</v>
      </c>
      <c r="D3940" s="371" t="s">
        <v>47</v>
      </c>
      <c r="E3940" s="371" t="s">
        <v>243</v>
      </c>
    </row>
    <row r="3941" spans="1:5">
      <c r="A3941" s="371">
        <v>41</v>
      </c>
      <c r="B3941" s="371" t="s">
        <v>92</v>
      </c>
      <c r="C3941" s="371">
        <v>2023</v>
      </c>
      <c r="D3941" s="371" t="s">
        <v>47</v>
      </c>
      <c r="E3941" s="371" t="s">
        <v>243</v>
      </c>
    </row>
    <row r="3942" spans="1:5">
      <c r="A3942" s="371">
        <v>44</v>
      </c>
      <c r="B3942" s="371" t="s">
        <v>93</v>
      </c>
      <c r="C3942" s="371">
        <v>2023</v>
      </c>
      <c r="D3942" s="371" t="s">
        <v>47</v>
      </c>
      <c r="E3942" s="371" t="s">
        <v>243</v>
      </c>
    </row>
    <row r="3943" spans="1:5">
      <c r="A3943" s="371">
        <v>47</v>
      </c>
      <c r="B3943" s="371" t="s">
        <v>94</v>
      </c>
      <c r="C3943" s="371">
        <v>2023</v>
      </c>
      <c r="D3943" s="371" t="s">
        <v>47</v>
      </c>
      <c r="E3943" s="371" t="s">
        <v>243</v>
      </c>
    </row>
    <row r="3944" spans="1:5">
      <c r="A3944" s="371">
        <v>50</v>
      </c>
      <c r="B3944" s="371" t="s">
        <v>95</v>
      </c>
      <c r="C3944" s="371">
        <v>2023</v>
      </c>
      <c r="D3944" s="371" t="s">
        <v>47</v>
      </c>
      <c r="E3944" s="371" t="s">
        <v>243</v>
      </c>
    </row>
    <row r="3945" spans="1:5">
      <c r="A3945" s="371">
        <v>52</v>
      </c>
      <c r="B3945" s="371" t="s">
        <v>96</v>
      </c>
      <c r="C3945" s="371">
        <v>2023</v>
      </c>
      <c r="D3945" s="371" t="s">
        <v>47</v>
      </c>
      <c r="E3945" s="371" t="s">
        <v>243</v>
      </c>
    </row>
    <row r="3946" spans="1:5">
      <c r="A3946" s="371">
        <v>54</v>
      </c>
      <c r="B3946" s="371" t="s">
        <v>97</v>
      </c>
      <c r="C3946" s="371">
        <v>2023</v>
      </c>
      <c r="D3946" s="371" t="s">
        <v>47</v>
      </c>
      <c r="E3946" s="371" t="s">
        <v>243</v>
      </c>
    </row>
    <row r="3947" spans="1:5">
      <c r="A3947" s="371">
        <v>63</v>
      </c>
      <c r="B3947" s="371" t="s">
        <v>98</v>
      </c>
      <c r="C3947" s="371">
        <v>2023</v>
      </c>
      <c r="D3947" s="371" t="s">
        <v>47</v>
      </c>
      <c r="E3947" s="371" t="s">
        <v>243</v>
      </c>
    </row>
    <row r="3948" spans="1:5">
      <c r="A3948" s="371">
        <v>66</v>
      </c>
      <c r="B3948" s="371" t="s">
        <v>99</v>
      </c>
      <c r="C3948" s="371">
        <v>2023</v>
      </c>
      <c r="D3948" s="371" t="s">
        <v>47</v>
      </c>
      <c r="E3948" s="371" t="s">
        <v>243</v>
      </c>
    </row>
    <row r="3949" spans="1:5">
      <c r="A3949" s="371">
        <v>68</v>
      </c>
      <c r="B3949" s="371" t="s">
        <v>100</v>
      </c>
      <c r="C3949" s="371">
        <v>2023</v>
      </c>
      <c r="D3949" s="371" t="s">
        <v>47</v>
      </c>
      <c r="E3949" s="371" t="s">
        <v>243</v>
      </c>
    </row>
    <row r="3950" spans="1:5">
      <c r="A3950" s="371">
        <v>70</v>
      </c>
      <c r="B3950" s="371" t="s">
        <v>101</v>
      </c>
      <c r="C3950" s="371">
        <v>2023</v>
      </c>
      <c r="D3950" s="371" t="s">
        <v>47</v>
      </c>
      <c r="E3950" s="371" t="s">
        <v>243</v>
      </c>
    </row>
    <row r="3951" spans="1:5">
      <c r="A3951" s="371">
        <v>73</v>
      </c>
      <c r="B3951" s="371" t="s">
        <v>102</v>
      </c>
      <c r="C3951" s="371">
        <v>2023</v>
      </c>
      <c r="D3951" s="371" t="s">
        <v>47</v>
      </c>
      <c r="E3951" s="371" t="s">
        <v>243</v>
      </c>
    </row>
    <row r="3952" spans="1:5">
      <c r="A3952" s="371">
        <v>76</v>
      </c>
      <c r="B3952" s="371" t="s">
        <v>103</v>
      </c>
      <c r="C3952" s="371">
        <v>2023</v>
      </c>
      <c r="D3952" s="371" t="s">
        <v>47</v>
      </c>
      <c r="E3952" s="371" t="s">
        <v>243</v>
      </c>
    </row>
    <row r="3953" spans="1:5">
      <c r="A3953" s="371">
        <v>81</v>
      </c>
      <c r="B3953" s="371" t="s">
        <v>104</v>
      </c>
      <c r="C3953" s="371">
        <v>2023</v>
      </c>
      <c r="D3953" s="371" t="s">
        <v>47</v>
      </c>
      <c r="E3953" s="371" t="s">
        <v>243</v>
      </c>
    </row>
    <row r="3954" spans="1:5">
      <c r="A3954" s="371">
        <v>85</v>
      </c>
      <c r="B3954" s="371" t="s">
        <v>105</v>
      </c>
      <c r="C3954" s="371">
        <v>2023</v>
      </c>
      <c r="D3954" s="371" t="s">
        <v>47</v>
      </c>
      <c r="E3954" s="371" t="s">
        <v>243</v>
      </c>
    </row>
    <row r="3955" spans="1:5">
      <c r="A3955" s="371">
        <v>86</v>
      </c>
      <c r="B3955" s="371" t="s">
        <v>106</v>
      </c>
      <c r="C3955" s="371">
        <v>2023</v>
      </c>
      <c r="D3955" s="371" t="s">
        <v>47</v>
      </c>
      <c r="E3955" s="371" t="s">
        <v>243</v>
      </c>
    </row>
    <row r="3956" spans="1:5">
      <c r="A3956" s="371">
        <v>88</v>
      </c>
      <c r="B3956" s="371" t="s">
        <v>107</v>
      </c>
      <c r="C3956" s="371">
        <v>2023</v>
      </c>
      <c r="D3956" s="371" t="s">
        <v>47</v>
      </c>
      <c r="E3956" s="371" t="s">
        <v>243</v>
      </c>
    </row>
    <row r="3957" spans="1:5">
      <c r="A3957" s="371">
        <v>91</v>
      </c>
      <c r="B3957" s="371" t="s">
        <v>108</v>
      </c>
      <c r="C3957" s="371">
        <v>2023</v>
      </c>
      <c r="D3957" s="371" t="s">
        <v>47</v>
      </c>
      <c r="E3957" s="371" t="s">
        <v>243</v>
      </c>
    </row>
    <row r="3958" spans="1:5">
      <c r="A3958" s="371">
        <v>94</v>
      </c>
      <c r="B3958" s="371" t="s">
        <v>109</v>
      </c>
      <c r="C3958" s="371">
        <v>2023</v>
      </c>
      <c r="D3958" s="371" t="s">
        <v>47</v>
      </c>
      <c r="E3958" s="371" t="s">
        <v>244</v>
      </c>
    </row>
    <row r="3959" spans="1:5">
      <c r="A3959" s="371">
        <v>95</v>
      </c>
      <c r="B3959" s="371" t="s">
        <v>110</v>
      </c>
      <c r="C3959" s="371">
        <v>2023</v>
      </c>
      <c r="D3959" s="371" t="s">
        <v>47</v>
      </c>
      <c r="E3959" s="371" t="s">
        <v>244</v>
      </c>
    </row>
    <row r="3960" spans="1:5">
      <c r="A3960" s="371">
        <v>97</v>
      </c>
      <c r="B3960" s="371" t="s">
        <v>111</v>
      </c>
      <c r="C3960" s="371">
        <v>2023</v>
      </c>
      <c r="D3960" s="371" t="s">
        <v>47</v>
      </c>
      <c r="E3960" s="371" t="s">
        <v>244</v>
      </c>
    </row>
    <row r="3961" spans="1:5">
      <c r="A3961" s="371">
        <v>99</v>
      </c>
      <c r="B3961" s="371" t="s">
        <v>112</v>
      </c>
      <c r="C3961" s="371">
        <v>2023</v>
      </c>
      <c r="D3961" s="371" t="s">
        <v>47</v>
      </c>
      <c r="E3961" s="371" t="s">
        <v>243</v>
      </c>
    </row>
    <row r="3962" spans="1:5">
      <c r="A3962" s="371">
        <v>5</v>
      </c>
      <c r="B3962" s="371" t="s">
        <v>79</v>
      </c>
      <c r="C3962" s="371">
        <v>2024</v>
      </c>
      <c r="D3962" s="371" t="s">
        <v>48</v>
      </c>
      <c r="E3962" s="371" t="s">
        <v>243</v>
      </c>
    </row>
    <row r="3963" spans="1:5">
      <c r="A3963" s="371">
        <v>8</v>
      </c>
      <c r="B3963" s="371" t="s">
        <v>81</v>
      </c>
      <c r="C3963" s="371">
        <v>2024</v>
      </c>
      <c r="D3963" s="371" t="s">
        <v>48</v>
      </c>
      <c r="E3963" s="371" t="s">
        <v>243</v>
      </c>
    </row>
    <row r="3964" spans="1:5">
      <c r="A3964" s="371">
        <v>11</v>
      </c>
      <c r="B3964" s="371" t="s">
        <v>82</v>
      </c>
      <c r="C3964" s="371">
        <v>2024</v>
      </c>
      <c r="D3964" s="371" t="s">
        <v>48</v>
      </c>
      <c r="E3964" s="371" t="s">
        <v>243</v>
      </c>
    </row>
    <row r="3965" spans="1:5">
      <c r="A3965" s="371">
        <v>13</v>
      </c>
      <c r="B3965" s="371" t="s">
        <v>83</v>
      </c>
      <c r="C3965" s="371">
        <v>2024</v>
      </c>
      <c r="D3965" s="371" t="s">
        <v>48</v>
      </c>
      <c r="E3965" s="371" t="s">
        <v>243</v>
      </c>
    </row>
    <row r="3966" spans="1:5">
      <c r="A3966" s="371">
        <v>15</v>
      </c>
      <c r="B3966" s="371" t="s">
        <v>84</v>
      </c>
      <c r="C3966" s="371">
        <v>2024</v>
      </c>
      <c r="D3966" s="371" t="s">
        <v>48</v>
      </c>
      <c r="E3966" s="371" t="s">
        <v>243</v>
      </c>
    </row>
    <row r="3967" spans="1:5">
      <c r="A3967" s="371">
        <v>17</v>
      </c>
      <c r="B3967" s="371" t="s">
        <v>85</v>
      </c>
      <c r="C3967" s="371">
        <v>2024</v>
      </c>
      <c r="D3967" s="371" t="s">
        <v>48</v>
      </c>
      <c r="E3967" s="371" t="s">
        <v>243</v>
      </c>
    </row>
    <row r="3968" spans="1:5">
      <c r="A3968" s="371">
        <v>18</v>
      </c>
      <c r="B3968" s="371" t="s">
        <v>86</v>
      </c>
      <c r="C3968" s="371">
        <v>2024</v>
      </c>
      <c r="D3968" s="371" t="s">
        <v>48</v>
      </c>
      <c r="E3968" s="371" t="s">
        <v>243</v>
      </c>
    </row>
    <row r="3969" spans="1:5">
      <c r="A3969" s="371">
        <v>19</v>
      </c>
      <c r="B3969" s="371" t="s">
        <v>87</v>
      </c>
      <c r="C3969" s="371">
        <v>2024</v>
      </c>
      <c r="D3969" s="371" t="s">
        <v>48</v>
      </c>
      <c r="E3969" s="371" t="s">
        <v>243</v>
      </c>
    </row>
    <row r="3970" spans="1:5">
      <c r="A3970" s="371">
        <v>20</v>
      </c>
      <c r="B3970" s="371" t="s">
        <v>88</v>
      </c>
      <c r="C3970" s="371">
        <v>2024</v>
      </c>
      <c r="D3970" s="371" t="s">
        <v>48</v>
      </c>
      <c r="E3970" s="371" t="s">
        <v>243</v>
      </c>
    </row>
    <row r="3971" spans="1:5">
      <c r="A3971" s="371">
        <v>23</v>
      </c>
      <c r="B3971" s="371" t="s">
        <v>89</v>
      </c>
      <c r="C3971" s="371">
        <v>2024</v>
      </c>
      <c r="D3971" s="371" t="s">
        <v>48</v>
      </c>
      <c r="E3971" s="371" t="s">
        <v>243</v>
      </c>
    </row>
    <row r="3972" spans="1:5">
      <c r="A3972" s="371">
        <v>25</v>
      </c>
      <c r="B3972" s="371" t="s">
        <v>90</v>
      </c>
      <c r="C3972" s="371">
        <v>2024</v>
      </c>
      <c r="D3972" s="371" t="s">
        <v>48</v>
      </c>
      <c r="E3972" s="371" t="s">
        <v>243</v>
      </c>
    </row>
    <row r="3973" spans="1:5">
      <c r="A3973" s="371">
        <v>27</v>
      </c>
      <c r="B3973" s="371" t="s">
        <v>91</v>
      </c>
      <c r="C3973" s="371">
        <v>2024</v>
      </c>
      <c r="D3973" s="371" t="s">
        <v>48</v>
      </c>
      <c r="E3973" s="371" t="s">
        <v>243</v>
      </c>
    </row>
    <row r="3974" spans="1:5">
      <c r="A3974" s="371">
        <v>41</v>
      </c>
      <c r="B3974" s="371" t="s">
        <v>92</v>
      </c>
      <c r="C3974" s="371">
        <v>2024</v>
      </c>
      <c r="D3974" s="371" t="s">
        <v>48</v>
      </c>
      <c r="E3974" s="371" t="s">
        <v>243</v>
      </c>
    </row>
    <row r="3975" spans="1:5">
      <c r="A3975" s="371">
        <v>44</v>
      </c>
      <c r="B3975" s="371" t="s">
        <v>93</v>
      </c>
      <c r="C3975" s="371">
        <v>2024</v>
      </c>
      <c r="D3975" s="371" t="s">
        <v>48</v>
      </c>
      <c r="E3975" s="371" t="s">
        <v>243</v>
      </c>
    </row>
    <row r="3976" spans="1:5">
      <c r="A3976" s="371">
        <v>47</v>
      </c>
      <c r="B3976" s="371" t="s">
        <v>94</v>
      </c>
      <c r="C3976" s="371">
        <v>2024</v>
      </c>
      <c r="D3976" s="371" t="s">
        <v>48</v>
      </c>
      <c r="E3976" s="371" t="s">
        <v>243</v>
      </c>
    </row>
    <row r="3977" spans="1:5">
      <c r="A3977" s="371">
        <v>50</v>
      </c>
      <c r="B3977" s="371" t="s">
        <v>95</v>
      </c>
      <c r="C3977" s="371">
        <v>2024</v>
      </c>
      <c r="D3977" s="371" t="s">
        <v>48</v>
      </c>
      <c r="E3977" s="371" t="s">
        <v>243</v>
      </c>
    </row>
    <row r="3978" spans="1:5">
      <c r="A3978" s="371">
        <v>52</v>
      </c>
      <c r="B3978" s="371" t="s">
        <v>96</v>
      </c>
      <c r="C3978" s="371">
        <v>2024</v>
      </c>
      <c r="D3978" s="371" t="s">
        <v>48</v>
      </c>
      <c r="E3978" s="371" t="s">
        <v>243</v>
      </c>
    </row>
    <row r="3979" spans="1:5">
      <c r="A3979" s="371">
        <v>54</v>
      </c>
      <c r="B3979" s="371" t="s">
        <v>97</v>
      </c>
      <c r="C3979" s="371">
        <v>2024</v>
      </c>
      <c r="D3979" s="371" t="s">
        <v>48</v>
      </c>
      <c r="E3979" s="371" t="s">
        <v>243</v>
      </c>
    </row>
    <row r="3980" spans="1:5">
      <c r="A3980" s="371">
        <v>63</v>
      </c>
      <c r="B3980" s="371" t="s">
        <v>98</v>
      </c>
      <c r="C3980" s="371">
        <v>2024</v>
      </c>
      <c r="D3980" s="371" t="s">
        <v>48</v>
      </c>
      <c r="E3980" s="371" t="s">
        <v>243</v>
      </c>
    </row>
    <row r="3981" spans="1:5">
      <c r="A3981" s="371">
        <v>66</v>
      </c>
      <c r="B3981" s="371" t="s">
        <v>99</v>
      </c>
      <c r="C3981" s="371">
        <v>2024</v>
      </c>
      <c r="D3981" s="371" t="s">
        <v>48</v>
      </c>
      <c r="E3981" s="371" t="s">
        <v>243</v>
      </c>
    </row>
    <row r="3982" spans="1:5">
      <c r="A3982" s="371">
        <v>68</v>
      </c>
      <c r="B3982" s="371" t="s">
        <v>100</v>
      </c>
      <c r="C3982" s="371">
        <v>2024</v>
      </c>
      <c r="D3982" s="371" t="s">
        <v>48</v>
      </c>
      <c r="E3982" s="371" t="s">
        <v>243</v>
      </c>
    </row>
    <row r="3983" spans="1:5">
      <c r="A3983" s="371">
        <v>70</v>
      </c>
      <c r="B3983" s="371" t="s">
        <v>101</v>
      </c>
      <c r="C3983" s="371">
        <v>2024</v>
      </c>
      <c r="D3983" s="371" t="s">
        <v>48</v>
      </c>
      <c r="E3983" s="371" t="s">
        <v>243</v>
      </c>
    </row>
    <row r="3984" spans="1:5">
      <c r="A3984" s="371">
        <v>73</v>
      </c>
      <c r="B3984" s="371" t="s">
        <v>102</v>
      </c>
      <c r="C3984" s="371">
        <v>2024</v>
      </c>
      <c r="D3984" s="371" t="s">
        <v>48</v>
      </c>
      <c r="E3984" s="371" t="s">
        <v>243</v>
      </c>
    </row>
    <row r="3985" spans="1:5">
      <c r="A3985" s="371">
        <v>76</v>
      </c>
      <c r="B3985" s="371" t="s">
        <v>103</v>
      </c>
      <c r="C3985" s="371">
        <v>2024</v>
      </c>
      <c r="D3985" s="371" t="s">
        <v>48</v>
      </c>
      <c r="E3985" s="371" t="s">
        <v>243</v>
      </c>
    </row>
    <row r="3986" spans="1:5">
      <c r="A3986" s="371">
        <v>81</v>
      </c>
      <c r="B3986" s="371" t="s">
        <v>104</v>
      </c>
      <c r="C3986" s="371">
        <v>2024</v>
      </c>
      <c r="D3986" s="371" t="s">
        <v>48</v>
      </c>
      <c r="E3986" s="371" t="s">
        <v>243</v>
      </c>
    </row>
    <row r="3987" spans="1:5">
      <c r="A3987" s="371">
        <v>85</v>
      </c>
      <c r="B3987" s="371" t="s">
        <v>105</v>
      </c>
      <c r="C3987" s="371">
        <v>2024</v>
      </c>
      <c r="D3987" s="371" t="s">
        <v>48</v>
      </c>
      <c r="E3987" s="371" t="s">
        <v>243</v>
      </c>
    </row>
    <row r="3988" spans="1:5">
      <c r="A3988" s="371">
        <v>86</v>
      </c>
      <c r="B3988" s="371" t="s">
        <v>106</v>
      </c>
      <c r="C3988" s="371">
        <v>2024</v>
      </c>
      <c r="D3988" s="371" t="s">
        <v>48</v>
      </c>
      <c r="E3988" s="371" t="s">
        <v>244</v>
      </c>
    </row>
    <row r="3989" spans="1:5">
      <c r="A3989" s="371">
        <v>88</v>
      </c>
      <c r="B3989" s="371" t="s">
        <v>107</v>
      </c>
      <c r="C3989" s="371">
        <v>2024</v>
      </c>
      <c r="D3989" s="371" t="s">
        <v>48</v>
      </c>
      <c r="E3989" s="371" t="s">
        <v>243</v>
      </c>
    </row>
    <row r="3990" spans="1:5">
      <c r="A3990" s="371">
        <v>91</v>
      </c>
      <c r="B3990" s="371" t="s">
        <v>108</v>
      </c>
      <c r="C3990" s="371">
        <v>2024</v>
      </c>
      <c r="D3990" s="371" t="s">
        <v>48</v>
      </c>
      <c r="E3990" s="371" t="s">
        <v>243</v>
      </c>
    </row>
    <row r="3991" spans="1:5">
      <c r="A3991" s="371">
        <v>94</v>
      </c>
      <c r="B3991" s="371" t="s">
        <v>109</v>
      </c>
      <c r="C3991" s="371">
        <v>2024</v>
      </c>
      <c r="D3991" s="371" t="s">
        <v>48</v>
      </c>
      <c r="E3991" s="371" t="s">
        <v>243</v>
      </c>
    </row>
    <row r="3992" spans="1:5">
      <c r="A3992" s="371">
        <v>95</v>
      </c>
      <c r="B3992" s="371" t="s">
        <v>110</v>
      </c>
      <c r="C3992" s="371">
        <v>2024</v>
      </c>
      <c r="D3992" s="371" t="s">
        <v>48</v>
      </c>
      <c r="E3992" s="371" t="s">
        <v>243</v>
      </c>
    </row>
    <row r="3993" spans="1:5">
      <c r="A3993" s="371">
        <v>97</v>
      </c>
      <c r="B3993" s="371" t="s">
        <v>111</v>
      </c>
      <c r="C3993" s="371">
        <v>2024</v>
      </c>
      <c r="D3993" s="371" t="s">
        <v>48</v>
      </c>
      <c r="E3993" s="371" t="s">
        <v>243</v>
      </c>
    </row>
    <row r="3994" spans="1:5">
      <c r="A3994" s="371">
        <v>99</v>
      </c>
      <c r="B3994" s="371" t="s">
        <v>112</v>
      </c>
      <c r="C3994" s="371">
        <v>2024</v>
      </c>
      <c r="D3994" s="371" t="s">
        <v>48</v>
      </c>
      <c r="E3994" s="371" t="s">
        <v>243</v>
      </c>
    </row>
    <row r="3995" spans="1:5">
      <c r="A3995" s="371">
        <v>5</v>
      </c>
      <c r="B3995" s="371" t="s">
        <v>79</v>
      </c>
      <c r="C3995" s="371">
        <v>2023</v>
      </c>
      <c r="D3995" s="371" t="s">
        <v>48</v>
      </c>
      <c r="E3995" s="371" t="s">
        <v>243</v>
      </c>
    </row>
    <row r="3996" spans="1:5">
      <c r="A3996" s="371">
        <v>8</v>
      </c>
      <c r="B3996" s="371" t="s">
        <v>81</v>
      </c>
      <c r="C3996" s="371">
        <v>2023</v>
      </c>
      <c r="D3996" s="371" t="s">
        <v>48</v>
      </c>
      <c r="E3996" s="371" t="s">
        <v>243</v>
      </c>
    </row>
    <row r="3997" spans="1:5">
      <c r="A3997" s="371">
        <v>11</v>
      </c>
      <c r="B3997" s="371" t="s">
        <v>82</v>
      </c>
      <c r="C3997" s="371">
        <v>2023</v>
      </c>
      <c r="D3997" s="371" t="s">
        <v>48</v>
      </c>
      <c r="E3997" s="371" t="s">
        <v>243</v>
      </c>
    </row>
    <row r="3998" spans="1:5">
      <c r="A3998" s="371">
        <v>13</v>
      </c>
      <c r="B3998" s="371" t="s">
        <v>83</v>
      </c>
      <c r="C3998" s="371">
        <v>2023</v>
      </c>
      <c r="D3998" s="371" t="s">
        <v>48</v>
      </c>
      <c r="E3998" s="371" t="s">
        <v>243</v>
      </c>
    </row>
    <row r="3999" spans="1:5">
      <c r="A3999" s="371">
        <v>15</v>
      </c>
      <c r="B3999" s="371" t="s">
        <v>84</v>
      </c>
      <c r="C3999" s="371">
        <v>2023</v>
      </c>
      <c r="D3999" s="371" t="s">
        <v>48</v>
      </c>
      <c r="E3999" s="371" t="s">
        <v>243</v>
      </c>
    </row>
    <row r="4000" spans="1:5">
      <c r="A4000" s="371">
        <v>17</v>
      </c>
      <c r="B4000" s="371" t="s">
        <v>85</v>
      </c>
      <c r="C4000" s="371">
        <v>2023</v>
      </c>
      <c r="D4000" s="371" t="s">
        <v>48</v>
      </c>
      <c r="E4000" s="371" t="s">
        <v>243</v>
      </c>
    </row>
    <row r="4001" spans="1:5">
      <c r="A4001" s="371">
        <v>18</v>
      </c>
      <c r="B4001" s="371" t="s">
        <v>86</v>
      </c>
      <c r="C4001" s="371">
        <v>2023</v>
      </c>
      <c r="D4001" s="371" t="s">
        <v>48</v>
      </c>
      <c r="E4001" s="371" t="s">
        <v>243</v>
      </c>
    </row>
    <row r="4002" spans="1:5">
      <c r="A4002" s="371">
        <v>19</v>
      </c>
      <c r="B4002" s="371" t="s">
        <v>87</v>
      </c>
      <c r="C4002" s="371">
        <v>2023</v>
      </c>
      <c r="D4002" s="371" t="s">
        <v>48</v>
      </c>
      <c r="E4002" s="371" t="s">
        <v>243</v>
      </c>
    </row>
    <row r="4003" spans="1:5">
      <c r="A4003" s="371">
        <v>20</v>
      </c>
      <c r="B4003" s="371" t="s">
        <v>88</v>
      </c>
      <c r="C4003" s="371">
        <v>2023</v>
      </c>
      <c r="D4003" s="371" t="s">
        <v>48</v>
      </c>
      <c r="E4003" s="371" t="s">
        <v>243</v>
      </c>
    </row>
    <row r="4004" spans="1:5">
      <c r="A4004" s="371">
        <v>23</v>
      </c>
      <c r="B4004" s="371" t="s">
        <v>89</v>
      </c>
      <c r="C4004" s="371">
        <v>2023</v>
      </c>
      <c r="D4004" s="371" t="s">
        <v>48</v>
      </c>
      <c r="E4004" s="371" t="s">
        <v>243</v>
      </c>
    </row>
    <row r="4005" spans="1:5">
      <c r="A4005" s="371">
        <v>25</v>
      </c>
      <c r="B4005" s="371" t="s">
        <v>90</v>
      </c>
      <c r="C4005" s="371">
        <v>2023</v>
      </c>
      <c r="D4005" s="371" t="s">
        <v>48</v>
      </c>
      <c r="E4005" s="371" t="s">
        <v>243</v>
      </c>
    </row>
    <row r="4006" spans="1:5">
      <c r="A4006" s="371">
        <v>27</v>
      </c>
      <c r="B4006" s="371" t="s">
        <v>91</v>
      </c>
      <c r="C4006" s="371">
        <v>2023</v>
      </c>
      <c r="D4006" s="371" t="s">
        <v>48</v>
      </c>
      <c r="E4006" s="371" t="s">
        <v>243</v>
      </c>
    </row>
    <row r="4007" spans="1:5">
      <c r="A4007" s="371">
        <v>41</v>
      </c>
      <c r="B4007" s="371" t="s">
        <v>92</v>
      </c>
      <c r="C4007" s="371">
        <v>2023</v>
      </c>
      <c r="D4007" s="371" t="s">
        <v>48</v>
      </c>
      <c r="E4007" s="371" t="s">
        <v>243</v>
      </c>
    </row>
    <row r="4008" spans="1:5">
      <c r="A4008" s="371">
        <v>44</v>
      </c>
      <c r="B4008" s="371" t="s">
        <v>93</v>
      </c>
      <c r="C4008" s="371">
        <v>2023</v>
      </c>
      <c r="D4008" s="371" t="s">
        <v>48</v>
      </c>
      <c r="E4008" s="371" t="s">
        <v>243</v>
      </c>
    </row>
    <row r="4009" spans="1:5">
      <c r="A4009" s="371">
        <v>47</v>
      </c>
      <c r="B4009" s="371" t="s">
        <v>94</v>
      </c>
      <c r="C4009" s="371">
        <v>2023</v>
      </c>
      <c r="D4009" s="371" t="s">
        <v>48</v>
      </c>
      <c r="E4009" s="371" t="s">
        <v>243</v>
      </c>
    </row>
    <row r="4010" spans="1:5">
      <c r="A4010" s="371">
        <v>50</v>
      </c>
      <c r="B4010" s="371" t="s">
        <v>95</v>
      </c>
      <c r="C4010" s="371">
        <v>2023</v>
      </c>
      <c r="D4010" s="371" t="s">
        <v>48</v>
      </c>
      <c r="E4010" s="371" t="s">
        <v>243</v>
      </c>
    </row>
    <row r="4011" spans="1:5">
      <c r="A4011" s="371">
        <v>52</v>
      </c>
      <c r="B4011" s="371" t="s">
        <v>96</v>
      </c>
      <c r="C4011" s="371">
        <v>2023</v>
      </c>
      <c r="D4011" s="371" t="s">
        <v>48</v>
      </c>
      <c r="E4011" s="371" t="s">
        <v>243</v>
      </c>
    </row>
    <row r="4012" spans="1:5">
      <c r="A4012" s="371">
        <v>54</v>
      </c>
      <c r="B4012" s="371" t="s">
        <v>97</v>
      </c>
      <c r="C4012" s="371">
        <v>2023</v>
      </c>
      <c r="D4012" s="371" t="s">
        <v>48</v>
      </c>
      <c r="E4012" s="371" t="s">
        <v>243</v>
      </c>
    </row>
    <row r="4013" spans="1:5">
      <c r="A4013" s="371">
        <v>63</v>
      </c>
      <c r="B4013" s="371" t="s">
        <v>98</v>
      </c>
      <c r="C4013" s="371">
        <v>2023</v>
      </c>
      <c r="D4013" s="371" t="s">
        <v>48</v>
      </c>
      <c r="E4013" s="371" t="s">
        <v>243</v>
      </c>
    </row>
    <row r="4014" spans="1:5">
      <c r="A4014" s="371">
        <v>66</v>
      </c>
      <c r="B4014" s="371" t="s">
        <v>99</v>
      </c>
      <c r="C4014" s="371">
        <v>2023</v>
      </c>
      <c r="D4014" s="371" t="s">
        <v>48</v>
      </c>
      <c r="E4014" s="371" t="s">
        <v>243</v>
      </c>
    </row>
    <row r="4015" spans="1:5">
      <c r="A4015" s="371">
        <v>68</v>
      </c>
      <c r="B4015" s="371" t="s">
        <v>100</v>
      </c>
      <c r="C4015" s="371">
        <v>2023</v>
      </c>
      <c r="D4015" s="371" t="s">
        <v>48</v>
      </c>
      <c r="E4015" s="371" t="s">
        <v>243</v>
      </c>
    </row>
    <row r="4016" spans="1:5">
      <c r="A4016" s="371">
        <v>70</v>
      </c>
      <c r="B4016" s="371" t="s">
        <v>101</v>
      </c>
      <c r="C4016" s="371">
        <v>2023</v>
      </c>
      <c r="D4016" s="371" t="s">
        <v>48</v>
      </c>
      <c r="E4016" s="371" t="s">
        <v>243</v>
      </c>
    </row>
    <row r="4017" spans="1:5">
      <c r="A4017" s="371">
        <v>73</v>
      </c>
      <c r="B4017" s="371" t="s">
        <v>102</v>
      </c>
      <c r="C4017" s="371">
        <v>2023</v>
      </c>
      <c r="D4017" s="371" t="s">
        <v>48</v>
      </c>
      <c r="E4017" s="371" t="s">
        <v>243</v>
      </c>
    </row>
    <row r="4018" spans="1:5">
      <c r="A4018" s="371">
        <v>76</v>
      </c>
      <c r="B4018" s="371" t="s">
        <v>103</v>
      </c>
      <c r="C4018" s="371">
        <v>2023</v>
      </c>
      <c r="D4018" s="371" t="s">
        <v>48</v>
      </c>
      <c r="E4018" s="371" t="s">
        <v>243</v>
      </c>
    </row>
    <row r="4019" spans="1:5">
      <c r="A4019" s="371">
        <v>81</v>
      </c>
      <c r="B4019" s="371" t="s">
        <v>104</v>
      </c>
      <c r="C4019" s="371">
        <v>2023</v>
      </c>
      <c r="D4019" s="371" t="s">
        <v>48</v>
      </c>
      <c r="E4019" s="371" t="s">
        <v>243</v>
      </c>
    </row>
    <row r="4020" spans="1:5">
      <c r="A4020" s="371">
        <v>85</v>
      </c>
      <c r="B4020" s="371" t="s">
        <v>105</v>
      </c>
      <c r="C4020" s="371">
        <v>2023</v>
      </c>
      <c r="D4020" s="371" t="s">
        <v>48</v>
      </c>
      <c r="E4020" s="371" t="s">
        <v>243</v>
      </c>
    </row>
    <row r="4021" spans="1:5">
      <c r="A4021" s="371">
        <v>86</v>
      </c>
      <c r="B4021" s="371" t="s">
        <v>106</v>
      </c>
      <c r="C4021" s="371">
        <v>2023</v>
      </c>
      <c r="D4021" s="371" t="s">
        <v>48</v>
      </c>
      <c r="E4021" s="371" t="s">
        <v>244</v>
      </c>
    </row>
    <row r="4022" spans="1:5">
      <c r="A4022" s="371">
        <v>88</v>
      </c>
      <c r="B4022" s="371" t="s">
        <v>107</v>
      </c>
      <c r="C4022" s="371">
        <v>2023</v>
      </c>
      <c r="D4022" s="371" t="s">
        <v>48</v>
      </c>
      <c r="E4022" s="371" t="s">
        <v>243</v>
      </c>
    </row>
    <row r="4023" spans="1:5">
      <c r="A4023" s="371">
        <v>91</v>
      </c>
      <c r="B4023" s="371" t="s">
        <v>108</v>
      </c>
      <c r="C4023" s="371">
        <v>2023</v>
      </c>
      <c r="D4023" s="371" t="s">
        <v>48</v>
      </c>
      <c r="E4023" s="371" t="s">
        <v>244</v>
      </c>
    </row>
    <row r="4024" spans="1:5">
      <c r="A4024" s="371">
        <v>94</v>
      </c>
      <c r="B4024" s="371" t="s">
        <v>109</v>
      </c>
      <c r="C4024" s="371">
        <v>2023</v>
      </c>
      <c r="D4024" s="371" t="s">
        <v>48</v>
      </c>
      <c r="E4024" s="371" t="s">
        <v>243</v>
      </c>
    </row>
    <row r="4025" spans="1:5">
      <c r="A4025" s="371">
        <v>95</v>
      </c>
      <c r="B4025" s="371" t="s">
        <v>110</v>
      </c>
      <c r="C4025" s="371">
        <v>2023</v>
      </c>
      <c r="D4025" s="371" t="s">
        <v>48</v>
      </c>
      <c r="E4025" s="371" t="s">
        <v>243</v>
      </c>
    </row>
    <row r="4026" spans="1:5">
      <c r="A4026" s="371">
        <v>97</v>
      </c>
      <c r="B4026" s="371" t="s">
        <v>111</v>
      </c>
      <c r="C4026" s="371">
        <v>2023</v>
      </c>
      <c r="D4026" s="371" t="s">
        <v>48</v>
      </c>
      <c r="E4026" s="371" t="s">
        <v>243</v>
      </c>
    </row>
    <row r="4027" spans="1:5">
      <c r="A4027" s="371">
        <v>99</v>
      </c>
      <c r="B4027" s="371" t="s">
        <v>112</v>
      </c>
      <c r="C4027" s="371">
        <v>2023</v>
      </c>
      <c r="D4027" s="371" t="s">
        <v>48</v>
      </c>
      <c r="E4027" s="371" t="s">
        <v>243</v>
      </c>
    </row>
    <row r="4028" spans="1:5">
      <c r="A4028" s="371">
        <v>5</v>
      </c>
      <c r="B4028" s="371" t="s">
        <v>79</v>
      </c>
      <c r="C4028" s="371">
        <v>2024</v>
      </c>
      <c r="D4028" s="371" t="s">
        <v>49</v>
      </c>
      <c r="E4028" s="371" t="s">
        <v>244</v>
      </c>
    </row>
    <row r="4029" spans="1:5">
      <c r="A4029" s="371">
        <v>8</v>
      </c>
      <c r="B4029" s="371" t="s">
        <v>81</v>
      </c>
      <c r="C4029" s="371">
        <v>2024</v>
      </c>
      <c r="D4029" s="371" t="s">
        <v>49</v>
      </c>
      <c r="E4029" s="371" t="s">
        <v>243</v>
      </c>
    </row>
    <row r="4030" spans="1:5">
      <c r="A4030" s="371">
        <v>11</v>
      </c>
      <c r="B4030" s="371" t="s">
        <v>82</v>
      </c>
      <c r="C4030" s="371">
        <v>2024</v>
      </c>
      <c r="D4030" s="371" t="s">
        <v>49</v>
      </c>
      <c r="E4030" s="371" t="s">
        <v>244</v>
      </c>
    </row>
    <row r="4031" spans="1:5">
      <c r="A4031" s="371">
        <v>13</v>
      </c>
      <c r="B4031" s="371" t="s">
        <v>83</v>
      </c>
      <c r="C4031" s="371">
        <v>2024</v>
      </c>
      <c r="D4031" s="371" t="s">
        <v>49</v>
      </c>
      <c r="E4031" s="371" t="s">
        <v>243</v>
      </c>
    </row>
    <row r="4032" spans="1:5">
      <c r="A4032" s="371">
        <v>15</v>
      </c>
      <c r="B4032" s="371" t="s">
        <v>84</v>
      </c>
      <c r="C4032" s="371">
        <v>2024</v>
      </c>
      <c r="D4032" s="371" t="s">
        <v>49</v>
      </c>
      <c r="E4032" s="371" t="s">
        <v>243</v>
      </c>
    </row>
    <row r="4033" spans="1:5">
      <c r="A4033" s="371">
        <v>17</v>
      </c>
      <c r="B4033" s="371" t="s">
        <v>85</v>
      </c>
      <c r="C4033" s="371">
        <v>2024</v>
      </c>
      <c r="D4033" s="371" t="s">
        <v>49</v>
      </c>
      <c r="E4033" s="371" t="s">
        <v>244</v>
      </c>
    </row>
    <row r="4034" spans="1:5">
      <c r="A4034" s="371">
        <v>18</v>
      </c>
      <c r="B4034" s="371" t="s">
        <v>86</v>
      </c>
      <c r="C4034" s="371">
        <v>2024</v>
      </c>
      <c r="D4034" s="371" t="s">
        <v>49</v>
      </c>
      <c r="E4034" s="371" t="s">
        <v>243</v>
      </c>
    </row>
    <row r="4035" spans="1:5">
      <c r="A4035" s="371">
        <v>19</v>
      </c>
      <c r="B4035" s="371" t="s">
        <v>87</v>
      </c>
      <c r="C4035" s="371">
        <v>2024</v>
      </c>
      <c r="D4035" s="371" t="s">
        <v>49</v>
      </c>
      <c r="E4035" s="371" t="s">
        <v>244</v>
      </c>
    </row>
    <row r="4036" spans="1:5">
      <c r="A4036" s="371">
        <v>20</v>
      </c>
      <c r="B4036" s="371" t="s">
        <v>88</v>
      </c>
      <c r="C4036" s="371">
        <v>2024</v>
      </c>
      <c r="D4036" s="371" t="s">
        <v>49</v>
      </c>
      <c r="E4036" s="371" t="s">
        <v>244</v>
      </c>
    </row>
    <row r="4037" spans="1:5">
      <c r="A4037" s="371">
        <v>23</v>
      </c>
      <c r="B4037" s="371" t="s">
        <v>89</v>
      </c>
      <c r="C4037" s="371">
        <v>2024</v>
      </c>
      <c r="D4037" s="371" t="s">
        <v>49</v>
      </c>
      <c r="E4037" s="371" t="s">
        <v>243</v>
      </c>
    </row>
    <row r="4038" spans="1:5">
      <c r="A4038" s="371">
        <v>25</v>
      </c>
      <c r="B4038" s="371" t="s">
        <v>90</v>
      </c>
      <c r="C4038" s="371">
        <v>2024</v>
      </c>
      <c r="D4038" s="371" t="s">
        <v>49</v>
      </c>
      <c r="E4038" s="371" t="s">
        <v>244</v>
      </c>
    </row>
    <row r="4039" spans="1:5">
      <c r="A4039" s="371">
        <v>27</v>
      </c>
      <c r="B4039" s="371" t="s">
        <v>91</v>
      </c>
      <c r="C4039" s="371">
        <v>2024</v>
      </c>
      <c r="D4039" s="371" t="s">
        <v>49</v>
      </c>
      <c r="E4039" s="371" t="s">
        <v>243</v>
      </c>
    </row>
    <row r="4040" spans="1:5">
      <c r="A4040" s="371">
        <v>41</v>
      </c>
      <c r="B4040" s="371" t="s">
        <v>92</v>
      </c>
      <c r="C4040" s="371">
        <v>2024</v>
      </c>
      <c r="D4040" s="371" t="s">
        <v>49</v>
      </c>
      <c r="E4040" s="371" t="s">
        <v>244</v>
      </c>
    </row>
    <row r="4041" spans="1:5">
      <c r="A4041" s="371">
        <v>44</v>
      </c>
      <c r="B4041" s="371" t="s">
        <v>93</v>
      </c>
      <c r="C4041" s="371">
        <v>2024</v>
      </c>
      <c r="D4041" s="371" t="s">
        <v>49</v>
      </c>
      <c r="E4041" s="371" t="s">
        <v>243</v>
      </c>
    </row>
    <row r="4042" spans="1:5">
      <c r="A4042" s="371">
        <v>47</v>
      </c>
      <c r="B4042" s="371" t="s">
        <v>94</v>
      </c>
      <c r="C4042" s="371">
        <v>2024</v>
      </c>
      <c r="D4042" s="371" t="s">
        <v>49</v>
      </c>
      <c r="E4042" s="371" t="s">
        <v>244</v>
      </c>
    </row>
    <row r="4043" spans="1:5">
      <c r="A4043" s="371">
        <v>50</v>
      </c>
      <c r="B4043" s="371" t="s">
        <v>95</v>
      </c>
      <c r="C4043" s="371">
        <v>2024</v>
      </c>
      <c r="D4043" s="371" t="s">
        <v>49</v>
      </c>
      <c r="E4043" s="371" t="s">
        <v>244</v>
      </c>
    </row>
    <row r="4044" spans="1:5">
      <c r="A4044" s="371">
        <v>52</v>
      </c>
      <c r="B4044" s="371" t="s">
        <v>96</v>
      </c>
      <c r="C4044" s="371">
        <v>2024</v>
      </c>
      <c r="D4044" s="371" t="s">
        <v>49</v>
      </c>
      <c r="E4044" s="371" t="s">
        <v>244</v>
      </c>
    </row>
    <row r="4045" spans="1:5">
      <c r="A4045" s="371">
        <v>54</v>
      </c>
      <c r="B4045" s="371" t="s">
        <v>97</v>
      </c>
      <c r="C4045" s="371">
        <v>2024</v>
      </c>
      <c r="D4045" s="371" t="s">
        <v>49</v>
      </c>
      <c r="E4045" s="371" t="s">
        <v>243</v>
      </c>
    </row>
    <row r="4046" spans="1:5">
      <c r="A4046" s="371">
        <v>63</v>
      </c>
      <c r="B4046" s="371" t="s">
        <v>98</v>
      </c>
      <c r="C4046" s="371">
        <v>2024</v>
      </c>
      <c r="D4046" s="371" t="s">
        <v>49</v>
      </c>
      <c r="E4046" s="371" t="s">
        <v>243</v>
      </c>
    </row>
    <row r="4047" spans="1:5">
      <c r="A4047" s="371">
        <v>66</v>
      </c>
      <c r="B4047" s="371" t="s">
        <v>99</v>
      </c>
      <c r="C4047" s="371">
        <v>2024</v>
      </c>
      <c r="D4047" s="371" t="s">
        <v>49</v>
      </c>
      <c r="E4047" s="371" t="s">
        <v>244</v>
      </c>
    </row>
    <row r="4048" spans="1:5">
      <c r="A4048" s="371">
        <v>68</v>
      </c>
      <c r="B4048" s="371" t="s">
        <v>100</v>
      </c>
      <c r="C4048" s="371">
        <v>2024</v>
      </c>
      <c r="D4048" s="371" t="s">
        <v>49</v>
      </c>
      <c r="E4048" s="371" t="s">
        <v>244</v>
      </c>
    </row>
    <row r="4049" spans="1:5">
      <c r="A4049" s="371">
        <v>70</v>
      </c>
      <c r="B4049" s="371" t="s">
        <v>101</v>
      </c>
      <c r="C4049" s="371">
        <v>2024</v>
      </c>
      <c r="D4049" s="371" t="s">
        <v>49</v>
      </c>
      <c r="E4049" s="371" t="s">
        <v>243</v>
      </c>
    </row>
    <row r="4050" spans="1:5">
      <c r="A4050" s="371">
        <v>73</v>
      </c>
      <c r="B4050" s="371" t="s">
        <v>102</v>
      </c>
      <c r="C4050" s="371">
        <v>2024</v>
      </c>
      <c r="D4050" s="371" t="s">
        <v>49</v>
      </c>
      <c r="E4050" s="371" t="s">
        <v>243</v>
      </c>
    </row>
    <row r="4051" spans="1:5">
      <c r="A4051" s="371">
        <v>76</v>
      </c>
      <c r="B4051" s="371" t="s">
        <v>103</v>
      </c>
      <c r="C4051" s="371">
        <v>2024</v>
      </c>
      <c r="D4051" s="371" t="s">
        <v>49</v>
      </c>
      <c r="E4051" s="371" t="s">
        <v>244</v>
      </c>
    </row>
    <row r="4052" spans="1:5">
      <c r="A4052" s="371">
        <v>81</v>
      </c>
      <c r="B4052" s="371" t="s">
        <v>104</v>
      </c>
      <c r="C4052" s="371">
        <v>2024</v>
      </c>
      <c r="D4052" s="371" t="s">
        <v>49</v>
      </c>
      <c r="E4052" s="371" t="s">
        <v>244</v>
      </c>
    </row>
    <row r="4053" spans="1:5">
      <c r="A4053" s="371">
        <v>85</v>
      </c>
      <c r="B4053" s="371" t="s">
        <v>105</v>
      </c>
      <c r="C4053" s="371">
        <v>2024</v>
      </c>
      <c r="D4053" s="371" t="s">
        <v>49</v>
      </c>
      <c r="E4053" s="371" t="s">
        <v>244</v>
      </c>
    </row>
    <row r="4054" spans="1:5">
      <c r="A4054" s="371">
        <v>86</v>
      </c>
      <c r="B4054" s="371" t="s">
        <v>106</v>
      </c>
      <c r="C4054" s="371">
        <v>2024</v>
      </c>
      <c r="D4054" s="371" t="s">
        <v>49</v>
      </c>
      <c r="E4054" s="371" t="s">
        <v>244</v>
      </c>
    </row>
    <row r="4055" spans="1:5">
      <c r="A4055" s="371">
        <v>88</v>
      </c>
      <c r="B4055" s="371" t="s">
        <v>107</v>
      </c>
      <c r="C4055" s="371">
        <v>2024</v>
      </c>
      <c r="D4055" s="371" t="s">
        <v>49</v>
      </c>
      <c r="E4055" s="371" t="s">
        <v>244</v>
      </c>
    </row>
    <row r="4056" spans="1:5">
      <c r="A4056" s="371">
        <v>91</v>
      </c>
      <c r="B4056" s="371" t="s">
        <v>108</v>
      </c>
      <c r="C4056" s="371">
        <v>2024</v>
      </c>
      <c r="D4056" s="371" t="s">
        <v>49</v>
      </c>
      <c r="E4056" s="371" t="s">
        <v>244</v>
      </c>
    </row>
    <row r="4057" spans="1:5">
      <c r="A4057" s="371">
        <v>94</v>
      </c>
      <c r="B4057" s="371" t="s">
        <v>109</v>
      </c>
      <c r="C4057" s="371">
        <v>2024</v>
      </c>
      <c r="D4057" s="371" t="s">
        <v>49</v>
      </c>
      <c r="E4057" s="371" t="s">
        <v>243</v>
      </c>
    </row>
    <row r="4058" spans="1:5">
      <c r="A4058" s="371">
        <v>95</v>
      </c>
      <c r="B4058" s="371" t="s">
        <v>110</v>
      </c>
      <c r="C4058" s="371">
        <v>2024</v>
      </c>
      <c r="D4058" s="371" t="s">
        <v>49</v>
      </c>
      <c r="E4058" s="371" t="s">
        <v>243</v>
      </c>
    </row>
    <row r="4059" spans="1:5">
      <c r="A4059" s="371">
        <v>97</v>
      </c>
      <c r="B4059" s="371" t="s">
        <v>111</v>
      </c>
      <c r="C4059" s="371">
        <v>2024</v>
      </c>
      <c r="D4059" s="371" t="s">
        <v>49</v>
      </c>
      <c r="E4059" s="371" t="s">
        <v>243</v>
      </c>
    </row>
    <row r="4060" spans="1:5">
      <c r="A4060" s="371">
        <v>99</v>
      </c>
      <c r="B4060" s="371" t="s">
        <v>112</v>
      </c>
      <c r="C4060" s="371">
        <v>2024</v>
      </c>
      <c r="D4060" s="371" t="s">
        <v>49</v>
      </c>
      <c r="E4060" s="371" t="s">
        <v>243</v>
      </c>
    </row>
    <row r="4061" spans="1:5">
      <c r="A4061" s="371">
        <v>5</v>
      </c>
      <c r="B4061" s="371" t="s">
        <v>79</v>
      </c>
      <c r="C4061" s="371">
        <v>2023</v>
      </c>
      <c r="D4061" s="371" t="s">
        <v>49</v>
      </c>
      <c r="E4061" s="371" t="s">
        <v>244</v>
      </c>
    </row>
    <row r="4062" spans="1:5">
      <c r="A4062" s="371">
        <v>8</v>
      </c>
      <c r="B4062" s="371" t="s">
        <v>81</v>
      </c>
      <c r="C4062" s="371">
        <v>2023</v>
      </c>
      <c r="D4062" s="371" t="s">
        <v>49</v>
      </c>
      <c r="E4062" s="371" t="s">
        <v>244</v>
      </c>
    </row>
    <row r="4063" spans="1:5">
      <c r="A4063" s="371">
        <v>11</v>
      </c>
      <c r="B4063" s="371" t="s">
        <v>82</v>
      </c>
      <c r="C4063" s="371">
        <v>2023</v>
      </c>
      <c r="D4063" s="371" t="s">
        <v>49</v>
      </c>
      <c r="E4063" s="371" t="s">
        <v>244</v>
      </c>
    </row>
    <row r="4064" spans="1:5">
      <c r="A4064" s="371">
        <v>13</v>
      </c>
      <c r="B4064" s="371" t="s">
        <v>83</v>
      </c>
      <c r="C4064" s="371">
        <v>2023</v>
      </c>
      <c r="D4064" s="371" t="s">
        <v>49</v>
      </c>
      <c r="E4064" s="371" t="s">
        <v>244</v>
      </c>
    </row>
    <row r="4065" spans="1:5">
      <c r="A4065" s="371">
        <v>15</v>
      </c>
      <c r="B4065" s="371" t="s">
        <v>84</v>
      </c>
      <c r="C4065" s="371">
        <v>2023</v>
      </c>
      <c r="D4065" s="371" t="s">
        <v>49</v>
      </c>
      <c r="E4065" s="371" t="s">
        <v>243</v>
      </c>
    </row>
    <row r="4066" spans="1:5">
      <c r="A4066" s="371">
        <v>17</v>
      </c>
      <c r="B4066" s="371" t="s">
        <v>85</v>
      </c>
      <c r="C4066" s="371">
        <v>2023</v>
      </c>
      <c r="D4066" s="371" t="s">
        <v>49</v>
      </c>
      <c r="E4066" s="371" t="s">
        <v>244</v>
      </c>
    </row>
    <row r="4067" spans="1:5">
      <c r="A4067" s="371">
        <v>18</v>
      </c>
      <c r="B4067" s="371" t="s">
        <v>86</v>
      </c>
      <c r="C4067" s="371">
        <v>2023</v>
      </c>
      <c r="D4067" s="371" t="s">
        <v>49</v>
      </c>
      <c r="E4067" s="371" t="s">
        <v>244</v>
      </c>
    </row>
    <row r="4068" spans="1:5">
      <c r="A4068" s="371">
        <v>19</v>
      </c>
      <c r="B4068" s="371" t="s">
        <v>87</v>
      </c>
      <c r="C4068" s="371">
        <v>2023</v>
      </c>
      <c r="D4068" s="371" t="s">
        <v>49</v>
      </c>
      <c r="E4068" s="371" t="s">
        <v>244</v>
      </c>
    </row>
    <row r="4069" spans="1:5">
      <c r="A4069" s="371">
        <v>20</v>
      </c>
      <c r="B4069" s="371" t="s">
        <v>88</v>
      </c>
      <c r="C4069" s="371">
        <v>2023</v>
      </c>
      <c r="D4069" s="371" t="s">
        <v>49</v>
      </c>
      <c r="E4069" s="371" t="s">
        <v>244</v>
      </c>
    </row>
    <row r="4070" spans="1:5">
      <c r="A4070" s="371">
        <v>23</v>
      </c>
      <c r="B4070" s="371" t="s">
        <v>89</v>
      </c>
      <c r="C4070" s="371">
        <v>2023</v>
      </c>
      <c r="D4070" s="371" t="s">
        <v>49</v>
      </c>
      <c r="E4070" s="371" t="s">
        <v>243</v>
      </c>
    </row>
    <row r="4071" spans="1:5">
      <c r="A4071" s="371">
        <v>25</v>
      </c>
      <c r="B4071" s="371" t="s">
        <v>90</v>
      </c>
      <c r="C4071" s="371">
        <v>2023</v>
      </c>
      <c r="D4071" s="371" t="s">
        <v>49</v>
      </c>
      <c r="E4071" s="371" t="s">
        <v>244</v>
      </c>
    </row>
    <row r="4072" spans="1:5">
      <c r="A4072" s="371">
        <v>27</v>
      </c>
      <c r="B4072" s="371" t="s">
        <v>91</v>
      </c>
      <c r="C4072" s="371">
        <v>2023</v>
      </c>
      <c r="D4072" s="371" t="s">
        <v>49</v>
      </c>
      <c r="E4072" s="371" t="s">
        <v>243</v>
      </c>
    </row>
    <row r="4073" spans="1:5">
      <c r="A4073" s="371">
        <v>41</v>
      </c>
      <c r="B4073" s="371" t="s">
        <v>92</v>
      </c>
      <c r="C4073" s="371">
        <v>2023</v>
      </c>
      <c r="D4073" s="371" t="s">
        <v>49</v>
      </c>
      <c r="E4073" s="371" t="s">
        <v>244</v>
      </c>
    </row>
    <row r="4074" spans="1:5">
      <c r="A4074" s="371">
        <v>44</v>
      </c>
      <c r="B4074" s="371" t="s">
        <v>93</v>
      </c>
      <c r="C4074" s="371">
        <v>2023</v>
      </c>
      <c r="D4074" s="371" t="s">
        <v>49</v>
      </c>
      <c r="E4074" s="371" t="s">
        <v>244</v>
      </c>
    </row>
    <row r="4075" spans="1:5">
      <c r="A4075" s="371">
        <v>47</v>
      </c>
      <c r="B4075" s="371" t="s">
        <v>94</v>
      </c>
      <c r="C4075" s="371">
        <v>2023</v>
      </c>
      <c r="D4075" s="371" t="s">
        <v>49</v>
      </c>
      <c r="E4075" s="371" t="s">
        <v>244</v>
      </c>
    </row>
    <row r="4076" spans="1:5">
      <c r="A4076" s="371">
        <v>50</v>
      </c>
      <c r="B4076" s="371" t="s">
        <v>95</v>
      </c>
      <c r="C4076" s="371">
        <v>2023</v>
      </c>
      <c r="D4076" s="371" t="s">
        <v>49</v>
      </c>
      <c r="E4076" s="371" t="s">
        <v>244</v>
      </c>
    </row>
    <row r="4077" spans="1:5">
      <c r="A4077" s="371">
        <v>52</v>
      </c>
      <c r="B4077" s="371" t="s">
        <v>96</v>
      </c>
      <c r="C4077" s="371">
        <v>2023</v>
      </c>
      <c r="D4077" s="371" t="s">
        <v>49</v>
      </c>
      <c r="E4077" s="371" t="s">
        <v>244</v>
      </c>
    </row>
    <row r="4078" spans="1:5">
      <c r="A4078" s="371">
        <v>54</v>
      </c>
      <c r="B4078" s="371" t="s">
        <v>97</v>
      </c>
      <c r="C4078" s="371">
        <v>2023</v>
      </c>
      <c r="D4078" s="371" t="s">
        <v>49</v>
      </c>
      <c r="E4078" s="371" t="s">
        <v>243</v>
      </c>
    </row>
    <row r="4079" spans="1:5">
      <c r="A4079" s="371">
        <v>63</v>
      </c>
      <c r="B4079" s="371" t="s">
        <v>98</v>
      </c>
      <c r="C4079" s="371">
        <v>2023</v>
      </c>
      <c r="D4079" s="371" t="s">
        <v>49</v>
      </c>
      <c r="E4079" s="371" t="s">
        <v>244</v>
      </c>
    </row>
    <row r="4080" spans="1:5">
      <c r="A4080" s="371">
        <v>66</v>
      </c>
      <c r="B4080" s="371" t="s">
        <v>99</v>
      </c>
      <c r="C4080" s="371">
        <v>2023</v>
      </c>
      <c r="D4080" s="371" t="s">
        <v>49</v>
      </c>
      <c r="E4080" s="371" t="s">
        <v>244</v>
      </c>
    </row>
    <row r="4081" spans="1:5">
      <c r="A4081" s="371">
        <v>68</v>
      </c>
      <c r="B4081" s="371" t="s">
        <v>100</v>
      </c>
      <c r="C4081" s="371">
        <v>2023</v>
      </c>
      <c r="D4081" s="371" t="s">
        <v>49</v>
      </c>
      <c r="E4081" s="371" t="s">
        <v>244</v>
      </c>
    </row>
    <row r="4082" spans="1:5">
      <c r="A4082" s="371">
        <v>70</v>
      </c>
      <c r="B4082" s="371" t="s">
        <v>101</v>
      </c>
      <c r="C4082" s="371">
        <v>2023</v>
      </c>
      <c r="D4082" s="371" t="s">
        <v>49</v>
      </c>
      <c r="E4082" s="371" t="s">
        <v>244</v>
      </c>
    </row>
    <row r="4083" spans="1:5">
      <c r="A4083" s="371">
        <v>73</v>
      </c>
      <c r="B4083" s="371" t="s">
        <v>102</v>
      </c>
      <c r="C4083" s="371">
        <v>2023</v>
      </c>
      <c r="D4083" s="371" t="s">
        <v>49</v>
      </c>
      <c r="E4083" s="371" t="s">
        <v>244</v>
      </c>
    </row>
    <row r="4084" spans="1:5">
      <c r="A4084" s="371">
        <v>76</v>
      </c>
      <c r="B4084" s="371" t="s">
        <v>103</v>
      </c>
      <c r="C4084" s="371">
        <v>2023</v>
      </c>
      <c r="D4084" s="371" t="s">
        <v>49</v>
      </c>
      <c r="E4084" s="371" t="s">
        <v>243</v>
      </c>
    </row>
    <row r="4085" spans="1:5">
      <c r="A4085" s="371">
        <v>81</v>
      </c>
      <c r="B4085" s="371" t="s">
        <v>104</v>
      </c>
      <c r="C4085" s="371">
        <v>2023</v>
      </c>
      <c r="D4085" s="371" t="s">
        <v>49</v>
      </c>
      <c r="E4085" s="371" t="s">
        <v>244</v>
      </c>
    </row>
    <row r="4086" spans="1:5">
      <c r="A4086" s="371">
        <v>85</v>
      </c>
      <c r="B4086" s="371" t="s">
        <v>105</v>
      </c>
      <c r="C4086" s="371">
        <v>2023</v>
      </c>
      <c r="D4086" s="371" t="s">
        <v>49</v>
      </c>
      <c r="E4086" s="371" t="s">
        <v>244</v>
      </c>
    </row>
    <row r="4087" spans="1:5">
      <c r="A4087" s="371">
        <v>86</v>
      </c>
      <c r="B4087" s="371" t="s">
        <v>106</v>
      </c>
      <c r="C4087" s="371">
        <v>2023</v>
      </c>
      <c r="D4087" s="371" t="s">
        <v>49</v>
      </c>
      <c r="E4087" s="371" t="s">
        <v>244</v>
      </c>
    </row>
    <row r="4088" spans="1:5">
      <c r="A4088" s="371">
        <v>88</v>
      </c>
      <c r="B4088" s="371" t="s">
        <v>107</v>
      </c>
      <c r="C4088" s="371">
        <v>2023</v>
      </c>
      <c r="D4088" s="371" t="s">
        <v>49</v>
      </c>
      <c r="E4088" s="371" t="s">
        <v>244</v>
      </c>
    </row>
    <row r="4089" spans="1:5">
      <c r="A4089" s="371">
        <v>91</v>
      </c>
      <c r="B4089" s="371" t="s">
        <v>108</v>
      </c>
      <c r="C4089" s="371">
        <v>2023</v>
      </c>
      <c r="D4089" s="371" t="s">
        <v>49</v>
      </c>
      <c r="E4089" s="371" t="s">
        <v>244</v>
      </c>
    </row>
    <row r="4090" spans="1:5">
      <c r="A4090" s="371">
        <v>94</v>
      </c>
      <c r="B4090" s="371" t="s">
        <v>109</v>
      </c>
      <c r="C4090" s="371">
        <v>2023</v>
      </c>
      <c r="D4090" s="371" t="s">
        <v>49</v>
      </c>
      <c r="E4090" s="371" t="s">
        <v>244</v>
      </c>
    </row>
    <row r="4091" spans="1:5">
      <c r="A4091" s="371">
        <v>95</v>
      </c>
      <c r="B4091" s="371" t="s">
        <v>110</v>
      </c>
      <c r="C4091" s="371">
        <v>2023</v>
      </c>
      <c r="D4091" s="371" t="s">
        <v>49</v>
      </c>
      <c r="E4091" s="371" t="s">
        <v>244</v>
      </c>
    </row>
    <row r="4092" spans="1:5">
      <c r="A4092" s="371">
        <v>97</v>
      </c>
      <c r="B4092" s="371" t="s">
        <v>111</v>
      </c>
      <c r="C4092" s="371">
        <v>2023</v>
      </c>
      <c r="D4092" s="371" t="s">
        <v>49</v>
      </c>
      <c r="E4092" s="371" t="s">
        <v>243</v>
      </c>
    </row>
    <row r="4093" spans="1:5">
      <c r="A4093" s="371">
        <v>99</v>
      </c>
      <c r="B4093" s="371" t="s">
        <v>112</v>
      </c>
      <c r="C4093" s="371">
        <v>2023</v>
      </c>
      <c r="D4093" s="371" t="s">
        <v>49</v>
      </c>
      <c r="E4093" s="371" t="s">
        <v>243</v>
      </c>
    </row>
    <row r="4094" spans="1:5">
      <c r="A4094" s="371">
        <v>5</v>
      </c>
      <c r="B4094" s="371" t="s">
        <v>79</v>
      </c>
      <c r="C4094" s="371">
        <v>2024</v>
      </c>
      <c r="D4094" s="371" t="s">
        <v>50</v>
      </c>
      <c r="E4094" s="371" t="s">
        <v>244</v>
      </c>
    </row>
    <row r="4095" spans="1:5">
      <c r="A4095" s="371">
        <v>8</v>
      </c>
      <c r="B4095" s="371" t="s">
        <v>81</v>
      </c>
      <c r="C4095" s="371">
        <v>2024</v>
      </c>
      <c r="D4095" s="371" t="s">
        <v>50</v>
      </c>
      <c r="E4095" s="371" t="s">
        <v>244</v>
      </c>
    </row>
    <row r="4096" spans="1:5">
      <c r="A4096" s="371">
        <v>11</v>
      </c>
      <c r="B4096" s="371" t="s">
        <v>82</v>
      </c>
      <c r="C4096" s="371">
        <v>2024</v>
      </c>
      <c r="D4096" s="371" t="s">
        <v>50</v>
      </c>
      <c r="E4096" s="371" t="s">
        <v>244</v>
      </c>
    </row>
    <row r="4097" spans="1:5">
      <c r="A4097" s="371">
        <v>13</v>
      </c>
      <c r="B4097" s="371" t="s">
        <v>83</v>
      </c>
      <c r="C4097" s="371">
        <v>2024</v>
      </c>
      <c r="D4097" s="371" t="s">
        <v>50</v>
      </c>
      <c r="E4097" s="371" t="s">
        <v>244</v>
      </c>
    </row>
    <row r="4098" spans="1:5">
      <c r="A4098" s="371">
        <v>15</v>
      </c>
      <c r="B4098" s="371" t="s">
        <v>84</v>
      </c>
      <c r="C4098" s="371">
        <v>2024</v>
      </c>
      <c r="D4098" s="371" t="s">
        <v>50</v>
      </c>
      <c r="E4098" s="371" t="s">
        <v>244</v>
      </c>
    </row>
    <row r="4099" spans="1:5">
      <c r="A4099" s="371">
        <v>17</v>
      </c>
      <c r="B4099" s="371" t="s">
        <v>85</v>
      </c>
      <c r="C4099" s="371">
        <v>2024</v>
      </c>
      <c r="D4099" s="371" t="s">
        <v>50</v>
      </c>
      <c r="E4099" s="371" t="s">
        <v>244</v>
      </c>
    </row>
    <row r="4100" spans="1:5">
      <c r="A4100" s="371">
        <v>18</v>
      </c>
      <c r="B4100" s="371" t="s">
        <v>86</v>
      </c>
      <c r="C4100" s="371">
        <v>2024</v>
      </c>
      <c r="D4100" s="371" t="s">
        <v>50</v>
      </c>
      <c r="E4100" s="371" t="s">
        <v>244</v>
      </c>
    </row>
    <row r="4101" spans="1:5">
      <c r="A4101" s="371">
        <v>19</v>
      </c>
      <c r="B4101" s="371" t="s">
        <v>87</v>
      </c>
      <c r="C4101" s="371">
        <v>2024</v>
      </c>
      <c r="D4101" s="371" t="s">
        <v>50</v>
      </c>
      <c r="E4101" s="371" t="s">
        <v>244</v>
      </c>
    </row>
    <row r="4102" spans="1:5">
      <c r="A4102" s="371">
        <v>20</v>
      </c>
      <c r="B4102" s="371" t="s">
        <v>88</v>
      </c>
      <c r="C4102" s="371">
        <v>2024</v>
      </c>
      <c r="D4102" s="371" t="s">
        <v>50</v>
      </c>
      <c r="E4102" s="371" t="s">
        <v>244</v>
      </c>
    </row>
    <row r="4103" spans="1:5">
      <c r="A4103" s="371">
        <v>23</v>
      </c>
      <c r="B4103" s="371" t="s">
        <v>89</v>
      </c>
      <c r="C4103" s="371">
        <v>2024</v>
      </c>
      <c r="D4103" s="371" t="s">
        <v>50</v>
      </c>
      <c r="E4103" s="371" t="s">
        <v>244</v>
      </c>
    </row>
    <row r="4104" spans="1:5">
      <c r="A4104" s="371">
        <v>25</v>
      </c>
      <c r="B4104" s="371" t="s">
        <v>90</v>
      </c>
      <c r="C4104" s="371">
        <v>2024</v>
      </c>
      <c r="D4104" s="371" t="s">
        <v>50</v>
      </c>
      <c r="E4104" s="371" t="s">
        <v>244</v>
      </c>
    </row>
    <row r="4105" spans="1:5">
      <c r="A4105" s="371">
        <v>27</v>
      </c>
      <c r="B4105" s="371" t="s">
        <v>91</v>
      </c>
      <c r="C4105" s="371">
        <v>2024</v>
      </c>
      <c r="D4105" s="371" t="s">
        <v>50</v>
      </c>
      <c r="E4105" s="371" t="s">
        <v>244</v>
      </c>
    </row>
    <row r="4106" spans="1:5">
      <c r="A4106" s="371">
        <v>41</v>
      </c>
      <c r="B4106" s="371" t="s">
        <v>92</v>
      </c>
      <c r="C4106" s="371">
        <v>2024</v>
      </c>
      <c r="D4106" s="371" t="s">
        <v>50</v>
      </c>
      <c r="E4106" s="371" t="s">
        <v>244</v>
      </c>
    </row>
    <row r="4107" spans="1:5">
      <c r="A4107" s="371">
        <v>44</v>
      </c>
      <c r="B4107" s="371" t="s">
        <v>93</v>
      </c>
      <c r="C4107" s="371">
        <v>2024</v>
      </c>
      <c r="D4107" s="371" t="s">
        <v>50</v>
      </c>
      <c r="E4107" s="371" t="s">
        <v>244</v>
      </c>
    </row>
    <row r="4108" spans="1:5">
      <c r="A4108" s="371">
        <v>47</v>
      </c>
      <c r="B4108" s="371" t="s">
        <v>94</v>
      </c>
      <c r="C4108" s="371">
        <v>2024</v>
      </c>
      <c r="D4108" s="371" t="s">
        <v>50</v>
      </c>
      <c r="E4108" s="371" t="s">
        <v>244</v>
      </c>
    </row>
    <row r="4109" spans="1:5">
      <c r="A4109" s="371">
        <v>50</v>
      </c>
      <c r="B4109" s="371" t="s">
        <v>95</v>
      </c>
      <c r="C4109" s="371">
        <v>2024</v>
      </c>
      <c r="D4109" s="371" t="s">
        <v>50</v>
      </c>
      <c r="E4109" s="371" t="s">
        <v>244</v>
      </c>
    </row>
    <row r="4110" spans="1:5">
      <c r="A4110" s="371">
        <v>52</v>
      </c>
      <c r="B4110" s="371" t="s">
        <v>96</v>
      </c>
      <c r="C4110" s="371">
        <v>2024</v>
      </c>
      <c r="D4110" s="371" t="s">
        <v>50</v>
      </c>
      <c r="E4110" s="371" t="s">
        <v>244</v>
      </c>
    </row>
    <row r="4111" spans="1:5">
      <c r="A4111" s="371">
        <v>54</v>
      </c>
      <c r="B4111" s="371" t="s">
        <v>97</v>
      </c>
      <c r="C4111" s="371">
        <v>2024</v>
      </c>
      <c r="D4111" s="371" t="s">
        <v>50</v>
      </c>
      <c r="E4111" s="371" t="s">
        <v>244</v>
      </c>
    </row>
    <row r="4112" spans="1:5">
      <c r="A4112" s="371">
        <v>63</v>
      </c>
      <c r="B4112" s="371" t="s">
        <v>98</v>
      </c>
      <c r="C4112" s="371">
        <v>2024</v>
      </c>
      <c r="D4112" s="371" t="s">
        <v>50</v>
      </c>
      <c r="E4112" s="371" t="s">
        <v>244</v>
      </c>
    </row>
    <row r="4113" spans="1:5">
      <c r="A4113" s="371">
        <v>66</v>
      </c>
      <c r="B4113" s="371" t="s">
        <v>99</v>
      </c>
      <c r="C4113" s="371">
        <v>2024</v>
      </c>
      <c r="D4113" s="371" t="s">
        <v>50</v>
      </c>
      <c r="E4113" s="371" t="s">
        <v>243</v>
      </c>
    </row>
    <row r="4114" spans="1:5">
      <c r="A4114" s="371">
        <v>68</v>
      </c>
      <c r="B4114" s="371" t="s">
        <v>100</v>
      </c>
      <c r="C4114" s="371">
        <v>2024</v>
      </c>
      <c r="D4114" s="371" t="s">
        <v>50</v>
      </c>
      <c r="E4114" s="371" t="s">
        <v>244</v>
      </c>
    </row>
    <row r="4115" spans="1:5">
      <c r="A4115" s="371">
        <v>70</v>
      </c>
      <c r="B4115" s="371" t="s">
        <v>101</v>
      </c>
      <c r="C4115" s="371">
        <v>2024</v>
      </c>
      <c r="D4115" s="371" t="s">
        <v>50</v>
      </c>
      <c r="E4115" s="371" t="s">
        <v>244</v>
      </c>
    </row>
    <row r="4116" spans="1:5">
      <c r="A4116" s="371">
        <v>73</v>
      </c>
      <c r="B4116" s="371" t="s">
        <v>102</v>
      </c>
      <c r="C4116" s="371">
        <v>2024</v>
      </c>
      <c r="D4116" s="371" t="s">
        <v>50</v>
      </c>
      <c r="E4116" s="371" t="s">
        <v>244</v>
      </c>
    </row>
    <row r="4117" spans="1:5">
      <c r="A4117" s="371">
        <v>76</v>
      </c>
      <c r="B4117" s="371" t="s">
        <v>103</v>
      </c>
      <c r="C4117" s="371">
        <v>2024</v>
      </c>
      <c r="D4117" s="371" t="s">
        <v>50</v>
      </c>
      <c r="E4117" s="371" t="s">
        <v>244</v>
      </c>
    </row>
    <row r="4118" spans="1:5">
      <c r="A4118" s="371">
        <v>81</v>
      </c>
      <c r="B4118" s="371" t="s">
        <v>104</v>
      </c>
      <c r="C4118" s="371">
        <v>2024</v>
      </c>
      <c r="D4118" s="371" t="s">
        <v>50</v>
      </c>
      <c r="E4118" s="371" t="s">
        <v>244</v>
      </c>
    </row>
    <row r="4119" spans="1:5">
      <c r="A4119" s="371">
        <v>85</v>
      </c>
      <c r="B4119" s="371" t="s">
        <v>105</v>
      </c>
      <c r="C4119" s="371">
        <v>2024</v>
      </c>
      <c r="D4119" s="371" t="s">
        <v>50</v>
      </c>
      <c r="E4119" s="371" t="s">
        <v>244</v>
      </c>
    </row>
    <row r="4120" spans="1:5">
      <c r="A4120" s="371">
        <v>86</v>
      </c>
      <c r="B4120" s="371" t="s">
        <v>106</v>
      </c>
      <c r="C4120" s="371">
        <v>2024</v>
      </c>
      <c r="D4120" s="371" t="s">
        <v>50</v>
      </c>
      <c r="E4120" s="371" t="s">
        <v>244</v>
      </c>
    </row>
    <row r="4121" spans="1:5">
      <c r="A4121" s="371">
        <v>88</v>
      </c>
      <c r="B4121" s="371" t="s">
        <v>107</v>
      </c>
      <c r="C4121" s="371">
        <v>2024</v>
      </c>
      <c r="D4121" s="371" t="s">
        <v>50</v>
      </c>
      <c r="E4121" s="371" t="s">
        <v>244</v>
      </c>
    </row>
    <row r="4122" spans="1:5">
      <c r="A4122" s="371">
        <v>91</v>
      </c>
      <c r="B4122" s="371" t="s">
        <v>108</v>
      </c>
      <c r="C4122" s="371">
        <v>2024</v>
      </c>
      <c r="D4122" s="371" t="s">
        <v>50</v>
      </c>
      <c r="E4122" s="371" t="s">
        <v>244</v>
      </c>
    </row>
    <row r="4123" spans="1:5">
      <c r="A4123" s="371">
        <v>94</v>
      </c>
      <c r="B4123" s="371" t="s">
        <v>109</v>
      </c>
      <c r="C4123" s="371">
        <v>2024</v>
      </c>
      <c r="D4123" s="371" t="s">
        <v>50</v>
      </c>
      <c r="E4123" s="371" t="s">
        <v>244</v>
      </c>
    </row>
    <row r="4124" spans="1:5">
      <c r="A4124" s="371">
        <v>95</v>
      </c>
      <c r="B4124" s="371" t="s">
        <v>110</v>
      </c>
      <c r="C4124" s="371">
        <v>2024</v>
      </c>
      <c r="D4124" s="371" t="s">
        <v>50</v>
      </c>
      <c r="E4124" s="371" t="s">
        <v>244</v>
      </c>
    </row>
    <row r="4125" spans="1:5">
      <c r="A4125" s="371">
        <v>97</v>
      </c>
      <c r="B4125" s="371" t="s">
        <v>111</v>
      </c>
      <c r="C4125" s="371">
        <v>2024</v>
      </c>
      <c r="D4125" s="371" t="s">
        <v>50</v>
      </c>
      <c r="E4125" s="371" t="s">
        <v>244</v>
      </c>
    </row>
    <row r="4126" spans="1:5">
      <c r="A4126" s="371">
        <v>99</v>
      </c>
      <c r="B4126" s="371" t="s">
        <v>112</v>
      </c>
      <c r="C4126" s="371">
        <v>2024</v>
      </c>
      <c r="D4126" s="371" t="s">
        <v>50</v>
      </c>
      <c r="E4126" s="371" t="s">
        <v>244</v>
      </c>
    </row>
    <row r="4127" spans="1:5">
      <c r="A4127" s="371">
        <v>5</v>
      </c>
      <c r="B4127" s="371" t="s">
        <v>79</v>
      </c>
      <c r="C4127" s="371">
        <v>2023</v>
      </c>
      <c r="D4127" s="371" t="s">
        <v>50</v>
      </c>
      <c r="E4127" s="371" t="s">
        <v>244</v>
      </c>
    </row>
    <row r="4128" spans="1:5">
      <c r="A4128" s="371">
        <v>8</v>
      </c>
      <c r="B4128" s="371" t="s">
        <v>81</v>
      </c>
      <c r="C4128" s="371">
        <v>2023</v>
      </c>
      <c r="D4128" s="371" t="s">
        <v>50</v>
      </c>
      <c r="E4128" s="371" t="s">
        <v>244</v>
      </c>
    </row>
    <row r="4129" spans="1:5">
      <c r="A4129" s="371">
        <v>11</v>
      </c>
      <c r="B4129" s="371" t="s">
        <v>82</v>
      </c>
      <c r="C4129" s="371">
        <v>2023</v>
      </c>
      <c r="D4129" s="371" t="s">
        <v>50</v>
      </c>
      <c r="E4129" s="371" t="s">
        <v>244</v>
      </c>
    </row>
    <row r="4130" spans="1:5">
      <c r="A4130" s="371">
        <v>13</v>
      </c>
      <c r="B4130" s="371" t="s">
        <v>83</v>
      </c>
      <c r="C4130" s="371">
        <v>2023</v>
      </c>
      <c r="D4130" s="371" t="s">
        <v>50</v>
      </c>
      <c r="E4130" s="371" t="s">
        <v>244</v>
      </c>
    </row>
    <row r="4131" spans="1:5">
      <c r="A4131" s="371">
        <v>15</v>
      </c>
      <c r="B4131" s="371" t="s">
        <v>84</v>
      </c>
      <c r="C4131" s="371">
        <v>2023</v>
      </c>
      <c r="D4131" s="371" t="s">
        <v>50</v>
      </c>
      <c r="E4131" s="371" t="s">
        <v>244</v>
      </c>
    </row>
    <row r="4132" spans="1:5">
      <c r="A4132" s="371">
        <v>17</v>
      </c>
      <c r="B4132" s="371" t="s">
        <v>85</v>
      </c>
      <c r="C4132" s="371">
        <v>2023</v>
      </c>
      <c r="D4132" s="371" t="s">
        <v>50</v>
      </c>
      <c r="E4132" s="371" t="s">
        <v>243</v>
      </c>
    </row>
    <row r="4133" spans="1:5">
      <c r="A4133" s="371">
        <v>18</v>
      </c>
      <c r="B4133" s="371" t="s">
        <v>86</v>
      </c>
      <c r="C4133" s="371">
        <v>2023</v>
      </c>
      <c r="D4133" s="371" t="s">
        <v>50</v>
      </c>
      <c r="E4133" s="371" t="s">
        <v>244</v>
      </c>
    </row>
    <row r="4134" spans="1:5">
      <c r="A4134" s="371">
        <v>19</v>
      </c>
      <c r="B4134" s="371" t="s">
        <v>87</v>
      </c>
      <c r="C4134" s="371">
        <v>2023</v>
      </c>
      <c r="D4134" s="371" t="s">
        <v>50</v>
      </c>
      <c r="E4134" s="371" t="s">
        <v>244</v>
      </c>
    </row>
    <row r="4135" spans="1:5">
      <c r="A4135" s="371">
        <v>20</v>
      </c>
      <c r="B4135" s="371" t="s">
        <v>88</v>
      </c>
      <c r="C4135" s="371">
        <v>2023</v>
      </c>
      <c r="D4135" s="371" t="s">
        <v>50</v>
      </c>
      <c r="E4135" s="371" t="s">
        <v>244</v>
      </c>
    </row>
    <row r="4136" spans="1:5">
      <c r="A4136" s="371">
        <v>23</v>
      </c>
      <c r="B4136" s="371" t="s">
        <v>89</v>
      </c>
      <c r="C4136" s="371">
        <v>2023</v>
      </c>
      <c r="D4136" s="371" t="s">
        <v>50</v>
      </c>
      <c r="E4136" s="371" t="s">
        <v>244</v>
      </c>
    </row>
    <row r="4137" spans="1:5">
      <c r="A4137" s="371">
        <v>25</v>
      </c>
      <c r="B4137" s="371" t="s">
        <v>90</v>
      </c>
      <c r="C4137" s="371">
        <v>2023</v>
      </c>
      <c r="D4137" s="371" t="s">
        <v>50</v>
      </c>
      <c r="E4137" s="371" t="s">
        <v>244</v>
      </c>
    </row>
    <row r="4138" spans="1:5">
      <c r="A4138" s="371">
        <v>27</v>
      </c>
      <c r="B4138" s="371" t="s">
        <v>91</v>
      </c>
      <c r="C4138" s="371">
        <v>2023</v>
      </c>
      <c r="D4138" s="371" t="s">
        <v>50</v>
      </c>
      <c r="E4138" s="371" t="s">
        <v>244</v>
      </c>
    </row>
    <row r="4139" spans="1:5">
      <c r="A4139" s="371">
        <v>41</v>
      </c>
      <c r="B4139" s="371" t="s">
        <v>92</v>
      </c>
      <c r="C4139" s="371">
        <v>2023</v>
      </c>
      <c r="D4139" s="371" t="s">
        <v>50</v>
      </c>
      <c r="E4139" s="371" t="s">
        <v>244</v>
      </c>
    </row>
    <row r="4140" spans="1:5">
      <c r="A4140" s="371">
        <v>44</v>
      </c>
      <c r="B4140" s="371" t="s">
        <v>93</v>
      </c>
      <c r="C4140" s="371">
        <v>2023</v>
      </c>
      <c r="D4140" s="371" t="s">
        <v>50</v>
      </c>
      <c r="E4140" s="371" t="s">
        <v>244</v>
      </c>
    </row>
    <row r="4141" spans="1:5">
      <c r="A4141" s="371">
        <v>47</v>
      </c>
      <c r="B4141" s="371" t="s">
        <v>94</v>
      </c>
      <c r="C4141" s="371">
        <v>2023</v>
      </c>
      <c r="D4141" s="371" t="s">
        <v>50</v>
      </c>
      <c r="E4141" s="371" t="s">
        <v>244</v>
      </c>
    </row>
    <row r="4142" spans="1:5">
      <c r="A4142" s="371">
        <v>50</v>
      </c>
      <c r="B4142" s="371" t="s">
        <v>95</v>
      </c>
      <c r="C4142" s="371">
        <v>2023</v>
      </c>
      <c r="D4142" s="371" t="s">
        <v>50</v>
      </c>
      <c r="E4142" s="371" t="s">
        <v>244</v>
      </c>
    </row>
    <row r="4143" spans="1:5">
      <c r="A4143" s="371">
        <v>52</v>
      </c>
      <c r="B4143" s="371" t="s">
        <v>96</v>
      </c>
      <c r="C4143" s="371">
        <v>2023</v>
      </c>
      <c r="D4143" s="371" t="s">
        <v>50</v>
      </c>
      <c r="E4143" s="371" t="s">
        <v>244</v>
      </c>
    </row>
    <row r="4144" spans="1:5">
      <c r="A4144" s="371">
        <v>54</v>
      </c>
      <c r="B4144" s="371" t="s">
        <v>97</v>
      </c>
      <c r="C4144" s="371">
        <v>2023</v>
      </c>
      <c r="D4144" s="371" t="s">
        <v>50</v>
      </c>
      <c r="E4144" s="371" t="s">
        <v>244</v>
      </c>
    </row>
    <row r="4145" spans="1:5">
      <c r="A4145" s="371">
        <v>63</v>
      </c>
      <c r="B4145" s="371" t="s">
        <v>98</v>
      </c>
      <c r="C4145" s="371">
        <v>2023</v>
      </c>
      <c r="D4145" s="371" t="s">
        <v>50</v>
      </c>
      <c r="E4145" s="371" t="s">
        <v>244</v>
      </c>
    </row>
    <row r="4146" spans="1:5">
      <c r="A4146" s="371">
        <v>66</v>
      </c>
      <c r="B4146" s="371" t="s">
        <v>99</v>
      </c>
      <c r="C4146" s="371">
        <v>2023</v>
      </c>
      <c r="D4146" s="371" t="s">
        <v>50</v>
      </c>
      <c r="E4146" s="371" t="s">
        <v>244</v>
      </c>
    </row>
    <row r="4147" spans="1:5">
      <c r="A4147" s="371">
        <v>68</v>
      </c>
      <c r="B4147" s="371" t="s">
        <v>100</v>
      </c>
      <c r="C4147" s="371">
        <v>2023</v>
      </c>
      <c r="D4147" s="371" t="s">
        <v>50</v>
      </c>
      <c r="E4147" s="371" t="s">
        <v>244</v>
      </c>
    </row>
    <row r="4148" spans="1:5">
      <c r="A4148" s="371">
        <v>70</v>
      </c>
      <c r="B4148" s="371" t="s">
        <v>101</v>
      </c>
      <c r="C4148" s="371">
        <v>2023</v>
      </c>
      <c r="D4148" s="371" t="s">
        <v>50</v>
      </c>
      <c r="E4148" s="371" t="s">
        <v>244</v>
      </c>
    </row>
    <row r="4149" spans="1:5">
      <c r="A4149" s="371">
        <v>73</v>
      </c>
      <c r="B4149" s="371" t="s">
        <v>102</v>
      </c>
      <c r="C4149" s="371">
        <v>2023</v>
      </c>
      <c r="D4149" s="371" t="s">
        <v>50</v>
      </c>
      <c r="E4149" s="371" t="s">
        <v>244</v>
      </c>
    </row>
    <row r="4150" spans="1:5">
      <c r="A4150" s="371">
        <v>76</v>
      </c>
      <c r="B4150" s="371" t="s">
        <v>103</v>
      </c>
      <c r="C4150" s="371">
        <v>2023</v>
      </c>
      <c r="D4150" s="371" t="s">
        <v>50</v>
      </c>
      <c r="E4150" s="371" t="s">
        <v>244</v>
      </c>
    </row>
    <row r="4151" spans="1:5">
      <c r="A4151" s="371">
        <v>81</v>
      </c>
      <c r="B4151" s="371" t="s">
        <v>104</v>
      </c>
      <c r="C4151" s="371">
        <v>2023</v>
      </c>
      <c r="D4151" s="371" t="s">
        <v>50</v>
      </c>
      <c r="E4151" s="371" t="s">
        <v>244</v>
      </c>
    </row>
    <row r="4152" spans="1:5">
      <c r="A4152" s="371">
        <v>85</v>
      </c>
      <c r="B4152" s="371" t="s">
        <v>105</v>
      </c>
      <c r="C4152" s="371">
        <v>2023</v>
      </c>
      <c r="D4152" s="371" t="s">
        <v>50</v>
      </c>
      <c r="E4152" s="371" t="s">
        <v>244</v>
      </c>
    </row>
    <row r="4153" spans="1:5">
      <c r="A4153" s="371">
        <v>86</v>
      </c>
      <c r="B4153" s="371" t="s">
        <v>106</v>
      </c>
      <c r="C4153" s="371">
        <v>2023</v>
      </c>
      <c r="D4153" s="371" t="s">
        <v>50</v>
      </c>
      <c r="E4153" s="371" t="s">
        <v>244</v>
      </c>
    </row>
    <row r="4154" spans="1:5">
      <c r="A4154" s="371">
        <v>88</v>
      </c>
      <c r="B4154" s="371" t="s">
        <v>107</v>
      </c>
      <c r="C4154" s="371">
        <v>2023</v>
      </c>
      <c r="D4154" s="371" t="s">
        <v>50</v>
      </c>
      <c r="E4154" s="371" t="s">
        <v>244</v>
      </c>
    </row>
    <row r="4155" spans="1:5">
      <c r="A4155" s="371">
        <v>91</v>
      </c>
      <c r="B4155" s="371" t="s">
        <v>108</v>
      </c>
      <c r="C4155" s="371">
        <v>2023</v>
      </c>
      <c r="D4155" s="371" t="s">
        <v>50</v>
      </c>
      <c r="E4155" s="371" t="s">
        <v>244</v>
      </c>
    </row>
    <row r="4156" spans="1:5">
      <c r="A4156" s="371">
        <v>94</v>
      </c>
      <c r="B4156" s="371" t="s">
        <v>109</v>
      </c>
      <c r="C4156" s="371">
        <v>2023</v>
      </c>
      <c r="D4156" s="371" t="s">
        <v>50</v>
      </c>
      <c r="E4156" s="371" t="s">
        <v>244</v>
      </c>
    </row>
    <row r="4157" spans="1:5">
      <c r="A4157" s="371">
        <v>95</v>
      </c>
      <c r="B4157" s="371" t="s">
        <v>110</v>
      </c>
      <c r="C4157" s="371">
        <v>2023</v>
      </c>
      <c r="D4157" s="371" t="s">
        <v>50</v>
      </c>
      <c r="E4157" s="371" t="s">
        <v>244</v>
      </c>
    </row>
    <row r="4158" spans="1:5">
      <c r="A4158" s="371">
        <v>97</v>
      </c>
      <c r="B4158" s="371" t="s">
        <v>111</v>
      </c>
      <c r="C4158" s="371">
        <v>2023</v>
      </c>
      <c r="D4158" s="371" t="s">
        <v>50</v>
      </c>
      <c r="E4158" s="371" t="s">
        <v>244</v>
      </c>
    </row>
    <row r="4159" spans="1:5">
      <c r="A4159" s="371">
        <v>99</v>
      </c>
      <c r="B4159" s="371" t="s">
        <v>112</v>
      </c>
      <c r="C4159" s="371">
        <v>2023</v>
      </c>
      <c r="D4159" s="371" t="s">
        <v>50</v>
      </c>
      <c r="E4159" s="371" t="s">
        <v>244</v>
      </c>
    </row>
    <row r="4160" spans="1:5">
      <c r="A4160" s="371">
        <v>5</v>
      </c>
      <c r="B4160" s="371" t="s">
        <v>79</v>
      </c>
      <c r="C4160" s="371">
        <v>2024</v>
      </c>
      <c r="D4160" s="371" t="s">
        <v>51</v>
      </c>
      <c r="E4160" s="371" t="s">
        <v>244</v>
      </c>
    </row>
    <row r="4161" spans="1:5">
      <c r="A4161" s="371">
        <v>8</v>
      </c>
      <c r="B4161" s="371" t="s">
        <v>81</v>
      </c>
      <c r="C4161" s="371">
        <v>2024</v>
      </c>
      <c r="D4161" s="371" t="s">
        <v>51</v>
      </c>
      <c r="E4161" s="371" t="s">
        <v>244</v>
      </c>
    </row>
    <row r="4162" spans="1:5">
      <c r="A4162" s="371">
        <v>11</v>
      </c>
      <c r="B4162" s="371" t="s">
        <v>82</v>
      </c>
      <c r="C4162" s="371">
        <v>2024</v>
      </c>
      <c r="D4162" s="371" t="s">
        <v>51</v>
      </c>
      <c r="E4162" s="371" t="s">
        <v>244</v>
      </c>
    </row>
    <row r="4163" spans="1:5">
      <c r="A4163" s="371">
        <v>13</v>
      </c>
      <c r="B4163" s="371" t="s">
        <v>83</v>
      </c>
      <c r="C4163" s="371">
        <v>2024</v>
      </c>
      <c r="D4163" s="371" t="s">
        <v>51</v>
      </c>
      <c r="E4163" s="371" t="s">
        <v>244</v>
      </c>
    </row>
    <row r="4164" spans="1:5">
      <c r="A4164" s="371">
        <v>15</v>
      </c>
      <c r="B4164" s="371" t="s">
        <v>84</v>
      </c>
      <c r="C4164" s="371">
        <v>2024</v>
      </c>
      <c r="D4164" s="371" t="s">
        <v>51</v>
      </c>
      <c r="E4164" s="371" t="s">
        <v>244</v>
      </c>
    </row>
    <row r="4165" spans="1:5">
      <c r="A4165" s="371">
        <v>17</v>
      </c>
      <c r="B4165" s="371" t="s">
        <v>85</v>
      </c>
      <c r="C4165" s="371">
        <v>2024</v>
      </c>
      <c r="D4165" s="371" t="s">
        <v>51</v>
      </c>
      <c r="E4165" s="371" t="s">
        <v>244</v>
      </c>
    </row>
    <row r="4166" spans="1:5">
      <c r="A4166" s="371">
        <v>18</v>
      </c>
      <c r="B4166" s="371" t="s">
        <v>86</v>
      </c>
      <c r="C4166" s="371">
        <v>2024</v>
      </c>
      <c r="D4166" s="371" t="s">
        <v>51</v>
      </c>
      <c r="E4166" s="371" t="s">
        <v>244</v>
      </c>
    </row>
    <row r="4167" spans="1:5">
      <c r="A4167" s="371">
        <v>19</v>
      </c>
      <c r="B4167" s="371" t="s">
        <v>87</v>
      </c>
      <c r="C4167" s="371">
        <v>2024</v>
      </c>
      <c r="D4167" s="371" t="s">
        <v>51</v>
      </c>
      <c r="E4167" s="371" t="s">
        <v>244</v>
      </c>
    </row>
    <row r="4168" spans="1:5">
      <c r="A4168" s="371">
        <v>20</v>
      </c>
      <c r="B4168" s="371" t="s">
        <v>88</v>
      </c>
      <c r="C4168" s="371">
        <v>2024</v>
      </c>
      <c r="D4168" s="371" t="s">
        <v>51</v>
      </c>
      <c r="E4168" s="371" t="s">
        <v>244</v>
      </c>
    </row>
    <row r="4169" spans="1:5">
      <c r="A4169" s="371">
        <v>23</v>
      </c>
      <c r="B4169" s="371" t="s">
        <v>89</v>
      </c>
      <c r="C4169" s="371">
        <v>2024</v>
      </c>
      <c r="D4169" s="371" t="s">
        <v>51</v>
      </c>
      <c r="E4169" s="371" t="s">
        <v>244</v>
      </c>
    </row>
    <row r="4170" spans="1:5">
      <c r="A4170" s="371">
        <v>25</v>
      </c>
      <c r="B4170" s="371" t="s">
        <v>90</v>
      </c>
      <c r="C4170" s="371">
        <v>2024</v>
      </c>
      <c r="D4170" s="371" t="s">
        <v>51</v>
      </c>
      <c r="E4170" s="371" t="s">
        <v>244</v>
      </c>
    </row>
    <row r="4171" spans="1:5">
      <c r="A4171" s="371">
        <v>27</v>
      </c>
      <c r="B4171" s="371" t="s">
        <v>91</v>
      </c>
      <c r="C4171" s="371">
        <v>2024</v>
      </c>
      <c r="D4171" s="371" t="s">
        <v>51</v>
      </c>
      <c r="E4171" s="371" t="s">
        <v>244</v>
      </c>
    </row>
    <row r="4172" spans="1:5">
      <c r="A4172" s="371">
        <v>41</v>
      </c>
      <c r="B4172" s="371" t="s">
        <v>92</v>
      </c>
      <c r="C4172" s="371">
        <v>2024</v>
      </c>
      <c r="D4172" s="371" t="s">
        <v>51</v>
      </c>
      <c r="E4172" s="371" t="s">
        <v>244</v>
      </c>
    </row>
    <row r="4173" spans="1:5">
      <c r="A4173" s="371">
        <v>44</v>
      </c>
      <c r="B4173" s="371" t="s">
        <v>93</v>
      </c>
      <c r="C4173" s="371">
        <v>2024</v>
      </c>
      <c r="D4173" s="371" t="s">
        <v>51</v>
      </c>
      <c r="E4173" s="371" t="s">
        <v>244</v>
      </c>
    </row>
    <row r="4174" spans="1:5">
      <c r="A4174" s="371">
        <v>47</v>
      </c>
      <c r="B4174" s="371" t="s">
        <v>94</v>
      </c>
      <c r="C4174" s="371">
        <v>2024</v>
      </c>
      <c r="D4174" s="371" t="s">
        <v>51</v>
      </c>
      <c r="E4174" s="371" t="s">
        <v>244</v>
      </c>
    </row>
    <row r="4175" spans="1:5">
      <c r="A4175" s="371">
        <v>50</v>
      </c>
      <c r="B4175" s="371" t="s">
        <v>95</v>
      </c>
      <c r="C4175" s="371">
        <v>2024</v>
      </c>
      <c r="D4175" s="371" t="s">
        <v>51</v>
      </c>
      <c r="E4175" s="371" t="s">
        <v>244</v>
      </c>
    </row>
    <row r="4176" spans="1:5">
      <c r="A4176" s="371">
        <v>52</v>
      </c>
      <c r="B4176" s="371" t="s">
        <v>96</v>
      </c>
      <c r="C4176" s="371">
        <v>2024</v>
      </c>
      <c r="D4176" s="371" t="s">
        <v>51</v>
      </c>
      <c r="E4176" s="371" t="s">
        <v>244</v>
      </c>
    </row>
    <row r="4177" spans="1:5">
      <c r="A4177" s="371">
        <v>54</v>
      </c>
      <c r="B4177" s="371" t="s">
        <v>97</v>
      </c>
      <c r="C4177" s="371">
        <v>2024</v>
      </c>
      <c r="D4177" s="371" t="s">
        <v>51</v>
      </c>
      <c r="E4177" s="371" t="s">
        <v>244</v>
      </c>
    </row>
    <row r="4178" spans="1:5">
      <c r="A4178" s="371">
        <v>63</v>
      </c>
      <c r="B4178" s="371" t="s">
        <v>98</v>
      </c>
      <c r="C4178" s="371">
        <v>2024</v>
      </c>
      <c r="D4178" s="371" t="s">
        <v>51</v>
      </c>
      <c r="E4178" s="371" t="s">
        <v>244</v>
      </c>
    </row>
    <row r="4179" spans="1:5">
      <c r="A4179" s="371">
        <v>66</v>
      </c>
      <c r="B4179" s="371" t="s">
        <v>99</v>
      </c>
      <c r="C4179" s="371">
        <v>2024</v>
      </c>
      <c r="D4179" s="371" t="s">
        <v>51</v>
      </c>
      <c r="E4179" s="371" t="s">
        <v>243</v>
      </c>
    </row>
    <row r="4180" spans="1:5">
      <c r="A4180" s="371">
        <v>68</v>
      </c>
      <c r="B4180" s="371" t="s">
        <v>100</v>
      </c>
      <c r="C4180" s="371">
        <v>2024</v>
      </c>
      <c r="D4180" s="371" t="s">
        <v>51</v>
      </c>
      <c r="E4180" s="371" t="s">
        <v>244</v>
      </c>
    </row>
    <row r="4181" spans="1:5">
      <c r="A4181" s="371">
        <v>70</v>
      </c>
      <c r="B4181" s="371" t="s">
        <v>101</v>
      </c>
      <c r="C4181" s="371">
        <v>2024</v>
      </c>
      <c r="D4181" s="371" t="s">
        <v>51</v>
      </c>
      <c r="E4181" s="371" t="s">
        <v>244</v>
      </c>
    </row>
    <row r="4182" spans="1:5">
      <c r="A4182" s="371">
        <v>73</v>
      </c>
      <c r="B4182" s="371" t="s">
        <v>102</v>
      </c>
      <c r="C4182" s="371">
        <v>2024</v>
      </c>
      <c r="D4182" s="371" t="s">
        <v>51</v>
      </c>
      <c r="E4182" s="371" t="s">
        <v>244</v>
      </c>
    </row>
    <row r="4183" spans="1:5">
      <c r="A4183" s="371">
        <v>76</v>
      </c>
      <c r="B4183" s="371" t="s">
        <v>103</v>
      </c>
      <c r="C4183" s="371">
        <v>2024</v>
      </c>
      <c r="D4183" s="371" t="s">
        <v>51</v>
      </c>
      <c r="E4183" s="371" t="s">
        <v>244</v>
      </c>
    </row>
    <row r="4184" spans="1:5">
      <c r="A4184" s="371">
        <v>81</v>
      </c>
      <c r="B4184" s="371" t="s">
        <v>104</v>
      </c>
      <c r="C4184" s="371">
        <v>2024</v>
      </c>
      <c r="D4184" s="371" t="s">
        <v>51</v>
      </c>
      <c r="E4184" s="371" t="s">
        <v>244</v>
      </c>
    </row>
    <row r="4185" spans="1:5">
      <c r="A4185" s="371">
        <v>85</v>
      </c>
      <c r="B4185" s="371" t="s">
        <v>105</v>
      </c>
      <c r="C4185" s="371">
        <v>2024</v>
      </c>
      <c r="D4185" s="371" t="s">
        <v>51</v>
      </c>
      <c r="E4185" s="371" t="s">
        <v>244</v>
      </c>
    </row>
    <row r="4186" spans="1:5">
      <c r="A4186" s="371">
        <v>86</v>
      </c>
      <c r="B4186" s="371" t="s">
        <v>106</v>
      </c>
      <c r="C4186" s="371">
        <v>2024</v>
      </c>
      <c r="D4186" s="371" t="s">
        <v>51</v>
      </c>
      <c r="E4186" s="371" t="s">
        <v>244</v>
      </c>
    </row>
    <row r="4187" spans="1:5">
      <c r="A4187" s="371">
        <v>88</v>
      </c>
      <c r="B4187" s="371" t="s">
        <v>107</v>
      </c>
      <c r="C4187" s="371">
        <v>2024</v>
      </c>
      <c r="D4187" s="371" t="s">
        <v>51</v>
      </c>
      <c r="E4187" s="371" t="s">
        <v>244</v>
      </c>
    </row>
    <row r="4188" spans="1:5">
      <c r="A4188" s="371">
        <v>91</v>
      </c>
      <c r="B4188" s="371" t="s">
        <v>108</v>
      </c>
      <c r="C4188" s="371">
        <v>2024</v>
      </c>
      <c r="D4188" s="371" t="s">
        <v>51</v>
      </c>
      <c r="E4188" s="371" t="s">
        <v>244</v>
      </c>
    </row>
    <row r="4189" spans="1:5">
      <c r="A4189" s="371">
        <v>94</v>
      </c>
      <c r="B4189" s="371" t="s">
        <v>109</v>
      </c>
      <c r="C4189" s="371">
        <v>2024</v>
      </c>
      <c r="D4189" s="371" t="s">
        <v>51</v>
      </c>
      <c r="E4189" s="371" t="s">
        <v>244</v>
      </c>
    </row>
    <row r="4190" spans="1:5">
      <c r="A4190" s="371">
        <v>95</v>
      </c>
      <c r="B4190" s="371" t="s">
        <v>110</v>
      </c>
      <c r="C4190" s="371">
        <v>2024</v>
      </c>
      <c r="D4190" s="371" t="s">
        <v>51</v>
      </c>
      <c r="E4190" s="371" t="s">
        <v>244</v>
      </c>
    </row>
    <row r="4191" spans="1:5">
      <c r="A4191" s="371">
        <v>97</v>
      </c>
      <c r="B4191" s="371" t="s">
        <v>111</v>
      </c>
      <c r="C4191" s="371">
        <v>2024</v>
      </c>
      <c r="D4191" s="371" t="s">
        <v>51</v>
      </c>
      <c r="E4191" s="371" t="s">
        <v>244</v>
      </c>
    </row>
    <row r="4192" spans="1:5">
      <c r="A4192" s="371">
        <v>99</v>
      </c>
      <c r="B4192" s="371" t="s">
        <v>112</v>
      </c>
      <c r="C4192" s="371">
        <v>2024</v>
      </c>
      <c r="D4192" s="371" t="s">
        <v>51</v>
      </c>
      <c r="E4192" s="371" t="s">
        <v>244</v>
      </c>
    </row>
    <row r="4193" spans="1:5">
      <c r="A4193" s="371">
        <v>5</v>
      </c>
      <c r="B4193" s="371" t="s">
        <v>79</v>
      </c>
      <c r="C4193" s="371">
        <v>2023</v>
      </c>
      <c r="D4193" s="371" t="s">
        <v>51</v>
      </c>
      <c r="E4193" s="371" t="s">
        <v>243</v>
      </c>
    </row>
    <row r="4194" spans="1:5">
      <c r="A4194" s="371">
        <v>8</v>
      </c>
      <c r="B4194" s="371" t="s">
        <v>81</v>
      </c>
      <c r="C4194" s="371">
        <v>2023</v>
      </c>
      <c r="D4194" s="371" t="s">
        <v>51</v>
      </c>
      <c r="E4194" s="371" t="s">
        <v>243</v>
      </c>
    </row>
    <row r="4195" spans="1:5">
      <c r="A4195" s="371">
        <v>11</v>
      </c>
      <c r="B4195" s="371" t="s">
        <v>82</v>
      </c>
      <c r="C4195" s="371">
        <v>2023</v>
      </c>
      <c r="D4195" s="371" t="s">
        <v>51</v>
      </c>
      <c r="E4195" s="371" t="s">
        <v>243</v>
      </c>
    </row>
    <row r="4196" spans="1:5">
      <c r="A4196" s="371">
        <v>13</v>
      </c>
      <c r="B4196" s="371" t="s">
        <v>83</v>
      </c>
      <c r="C4196" s="371">
        <v>2023</v>
      </c>
      <c r="D4196" s="371" t="s">
        <v>51</v>
      </c>
      <c r="E4196" s="371" t="s">
        <v>243</v>
      </c>
    </row>
    <row r="4197" spans="1:5">
      <c r="A4197" s="371">
        <v>15</v>
      </c>
      <c r="B4197" s="371" t="s">
        <v>84</v>
      </c>
      <c r="C4197" s="371">
        <v>2023</v>
      </c>
      <c r="D4197" s="371" t="s">
        <v>51</v>
      </c>
      <c r="E4197" s="371" t="s">
        <v>243</v>
      </c>
    </row>
    <row r="4198" spans="1:5">
      <c r="A4198" s="371">
        <v>17</v>
      </c>
      <c r="B4198" s="371" t="s">
        <v>85</v>
      </c>
      <c r="C4198" s="371">
        <v>2023</v>
      </c>
      <c r="D4198" s="371" t="s">
        <v>51</v>
      </c>
      <c r="E4198" s="371" t="s">
        <v>243</v>
      </c>
    </row>
    <row r="4199" spans="1:5">
      <c r="A4199" s="371">
        <v>18</v>
      </c>
      <c r="B4199" s="371" t="s">
        <v>86</v>
      </c>
      <c r="C4199" s="371">
        <v>2023</v>
      </c>
      <c r="D4199" s="371" t="s">
        <v>51</v>
      </c>
      <c r="E4199" s="371" t="s">
        <v>243</v>
      </c>
    </row>
    <row r="4200" spans="1:5">
      <c r="A4200" s="371">
        <v>19</v>
      </c>
      <c r="B4200" s="371" t="s">
        <v>87</v>
      </c>
      <c r="C4200" s="371">
        <v>2023</v>
      </c>
      <c r="D4200" s="371" t="s">
        <v>51</v>
      </c>
      <c r="E4200" s="371" t="s">
        <v>243</v>
      </c>
    </row>
    <row r="4201" spans="1:5">
      <c r="A4201" s="371">
        <v>20</v>
      </c>
      <c r="B4201" s="371" t="s">
        <v>88</v>
      </c>
      <c r="C4201" s="371">
        <v>2023</v>
      </c>
      <c r="D4201" s="371" t="s">
        <v>51</v>
      </c>
      <c r="E4201" s="371" t="s">
        <v>243</v>
      </c>
    </row>
    <row r="4202" spans="1:5">
      <c r="A4202" s="371">
        <v>23</v>
      </c>
      <c r="B4202" s="371" t="s">
        <v>89</v>
      </c>
      <c r="C4202" s="371">
        <v>2023</v>
      </c>
      <c r="D4202" s="371" t="s">
        <v>51</v>
      </c>
      <c r="E4202" s="371" t="s">
        <v>244</v>
      </c>
    </row>
    <row r="4203" spans="1:5">
      <c r="A4203" s="371">
        <v>25</v>
      </c>
      <c r="B4203" s="371" t="s">
        <v>90</v>
      </c>
      <c r="C4203" s="371">
        <v>2023</v>
      </c>
      <c r="D4203" s="371" t="s">
        <v>51</v>
      </c>
      <c r="E4203" s="371" t="s">
        <v>243</v>
      </c>
    </row>
    <row r="4204" spans="1:5">
      <c r="A4204" s="371">
        <v>27</v>
      </c>
      <c r="B4204" s="371" t="s">
        <v>91</v>
      </c>
      <c r="C4204" s="371">
        <v>2023</v>
      </c>
      <c r="D4204" s="371" t="s">
        <v>51</v>
      </c>
      <c r="E4204" s="371" t="s">
        <v>243</v>
      </c>
    </row>
    <row r="4205" spans="1:5">
      <c r="A4205" s="371">
        <v>41</v>
      </c>
      <c r="B4205" s="371" t="s">
        <v>92</v>
      </c>
      <c r="C4205" s="371">
        <v>2023</v>
      </c>
      <c r="D4205" s="371" t="s">
        <v>51</v>
      </c>
      <c r="E4205" s="371" t="s">
        <v>243</v>
      </c>
    </row>
    <row r="4206" spans="1:5">
      <c r="A4206" s="371">
        <v>44</v>
      </c>
      <c r="B4206" s="371" t="s">
        <v>93</v>
      </c>
      <c r="C4206" s="371">
        <v>2023</v>
      </c>
      <c r="D4206" s="371" t="s">
        <v>51</v>
      </c>
      <c r="E4206" s="371" t="s">
        <v>243</v>
      </c>
    </row>
    <row r="4207" spans="1:5">
      <c r="A4207" s="371">
        <v>47</v>
      </c>
      <c r="B4207" s="371" t="s">
        <v>94</v>
      </c>
      <c r="C4207" s="371">
        <v>2023</v>
      </c>
      <c r="D4207" s="371" t="s">
        <v>51</v>
      </c>
      <c r="E4207" s="371" t="s">
        <v>243</v>
      </c>
    </row>
    <row r="4208" spans="1:5">
      <c r="A4208" s="371">
        <v>50</v>
      </c>
      <c r="B4208" s="371" t="s">
        <v>95</v>
      </c>
      <c r="C4208" s="371">
        <v>2023</v>
      </c>
      <c r="D4208" s="371" t="s">
        <v>51</v>
      </c>
      <c r="E4208" s="371" t="s">
        <v>243</v>
      </c>
    </row>
    <row r="4209" spans="1:5">
      <c r="A4209" s="371">
        <v>52</v>
      </c>
      <c r="B4209" s="371" t="s">
        <v>96</v>
      </c>
      <c r="C4209" s="371">
        <v>2023</v>
      </c>
      <c r="D4209" s="371" t="s">
        <v>51</v>
      </c>
      <c r="E4209" s="371" t="s">
        <v>243</v>
      </c>
    </row>
    <row r="4210" spans="1:5">
      <c r="A4210" s="371">
        <v>54</v>
      </c>
      <c r="B4210" s="371" t="s">
        <v>97</v>
      </c>
      <c r="C4210" s="371">
        <v>2023</v>
      </c>
      <c r="D4210" s="371" t="s">
        <v>51</v>
      </c>
      <c r="E4210" s="371" t="s">
        <v>243</v>
      </c>
    </row>
    <row r="4211" spans="1:5">
      <c r="A4211" s="371">
        <v>63</v>
      </c>
      <c r="B4211" s="371" t="s">
        <v>98</v>
      </c>
      <c r="C4211" s="371">
        <v>2023</v>
      </c>
      <c r="D4211" s="371" t="s">
        <v>51</v>
      </c>
      <c r="E4211" s="371" t="s">
        <v>243</v>
      </c>
    </row>
    <row r="4212" spans="1:5">
      <c r="A4212" s="371">
        <v>66</v>
      </c>
      <c r="B4212" s="371" t="s">
        <v>99</v>
      </c>
      <c r="C4212" s="371">
        <v>2023</v>
      </c>
      <c r="D4212" s="371" t="s">
        <v>51</v>
      </c>
      <c r="E4212" s="371" t="s">
        <v>243</v>
      </c>
    </row>
    <row r="4213" spans="1:5">
      <c r="A4213" s="371">
        <v>68</v>
      </c>
      <c r="B4213" s="371" t="s">
        <v>100</v>
      </c>
      <c r="C4213" s="371">
        <v>2023</v>
      </c>
      <c r="D4213" s="371" t="s">
        <v>51</v>
      </c>
      <c r="E4213" s="371" t="s">
        <v>243</v>
      </c>
    </row>
    <row r="4214" spans="1:5">
      <c r="A4214" s="371">
        <v>70</v>
      </c>
      <c r="B4214" s="371" t="s">
        <v>101</v>
      </c>
      <c r="C4214" s="371">
        <v>2023</v>
      </c>
      <c r="D4214" s="371" t="s">
        <v>51</v>
      </c>
      <c r="E4214" s="371" t="s">
        <v>243</v>
      </c>
    </row>
    <row r="4215" spans="1:5">
      <c r="A4215" s="371">
        <v>73</v>
      </c>
      <c r="B4215" s="371" t="s">
        <v>102</v>
      </c>
      <c r="C4215" s="371">
        <v>2023</v>
      </c>
      <c r="D4215" s="371" t="s">
        <v>51</v>
      </c>
      <c r="E4215" s="371" t="s">
        <v>243</v>
      </c>
    </row>
    <row r="4216" spans="1:5">
      <c r="A4216" s="371">
        <v>76</v>
      </c>
      <c r="B4216" s="371" t="s">
        <v>103</v>
      </c>
      <c r="C4216" s="371">
        <v>2023</v>
      </c>
      <c r="D4216" s="371" t="s">
        <v>51</v>
      </c>
      <c r="E4216" s="371" t="s">
        <v>243</v>
      </c>
    </row>
    <row r="4217" spans="1:5">
      <c r="A4217" s="371">
        <v>81</v>
      </c>
      <c r="B4217" s="371" t="s">
        <v>104</v>
      </c>
      <c r="C4217" s="371">
        <v>2023</v>
      </c>
      <c r="D4217" s="371" t="s">
        <v>51</v>
      </c>
      <c r="E4217" s="371" t="s">
        <v>243</v>
      </c>
    </row>
    <row r="4218" spans="1:5">
      <c r="A4218" s="371">
        <v>85</v>
      </c>
      <c r="B4218" s="371" t="s">
        <v>105</v>
      </c>
      <c r="C4218" s="371">
        <v>2023</v>
      </c>
      <c r="D4218" s="371" t="s">
        <v>51</v>
      </c>
      <c r="E4218" s="371" t="s">
        <v>243</v>
      </c>
    </row>
    <row r="4219" spans="1:5">
      <c r="A4219" s="371">
        <v>86</v>
      </c>
      <c r="B4219" s="371" t="s">
        <v>106</v>
      </c>
      <c r="C4219" s="371">
        <v>2023</v>
      </c>
      <c r="D4219" s="371" t="s">
        <v>51</v>
      </c>
      <c r="E4219" s="371" t="s">
        <v>243</v>
      </c>
    </row>
    <row r="4220" spans="1:5">
      <c r="A4220" s="371">
        <v>88</v>
      </c>
      <c r="B4220" s="371" t="s">
        <v>107</v>
      </c>
      <c r="C4220" s="371">
        <v>2023</v>
      </c>
      <c r="D4220" s="371" t="s">
        <v>51</v>
      </c>
      <c r="E4220" s="371" t="s">
        <v>244</v>
      </c>
    </row>
    <row r="4221" spans="1:5">
      <c r="A4221" s="371">
        <v>91</v>
      </c>
      <c r="B4221" s="371" t="s">
        <v>108</v>
      </c>
      <c r="C4221" s="371">
        <v>2023</v>
      </c>
      <c r="D4221" s="371" t="s">
        <v>51</v>
      </c>
      <c r="E4221" s="371" t="s">
        <v>243</v>
      </c>
    </row>
    <row r="4222" spans="1:5">
      <c r="A4222" s="371">
        <v>94</v>
      </c>
      <c r="B4222" s="371" t="s">
        <v>109</v>
      </c>
      <c r="C4222" s="371">
        <v>2023</v>
      </c>
      <c r="D4222" s="371" t="s">
        <v>51</v>
      </c>
      <c r="E4222" s="371" t="s">
        <v>243</v>
      </c>
    </row>
    <row r="4223" spans="1:5">
      <c r="A4223" s="371">
        <v>95</v>
      </c>
      <c r="B4223" s="371" t="s">
        <v>110</v>
      </c>
      <c r="C4223" s="371">
        <v>2023</v>
      </c>
      <c r="D4223" s="371" t="s">
        <v>51</v>
      </c>
      <c r="E4223" s="371" t="s">
        <v>243</v>
      </c>
    </row>
    <row r="4224" spans="1:5">
      <c r="A4224" s="371">
        <v>97</v>
      </c>
      <c r="B4224" s="371" t="s">
        <v>111</v>
      </c>
      <c r="C4224" s="371">
        <v>2023</v>
      </c>
      <c r="D4224" s="371" t="s">
        <v>51</v>
      </c>
      <c r="E4224" s="371" t="s">
        <v>244</v>
      </c>
    </row>
    <row r="4225" spans="1:5">
      <c r="A4225" s="371">
        <v>99</v>
      </c>
      <c r="B4225" s="371" t="s">
        <v>112</v>
      </c>
      <c r="C4225" s="371">
        <v>2023</v>
      </c>
      <c r="D4225" s="371" t="s">
        <v>51</v>
      </c>
      <c r="E4225" s="371" t="s">
        <v>244</v>
      </c>
    </row>
    <row r="4226" spans="1:5">
      <c r="A4226" s="371">
        <v>5</v>
      </c>
      <c r="B4226" s="371" t="s">
        <v>79</v>
      </c>
      <c r="C4226" s="371">
        <v>2024</v>
      </c>
      <c r="D4226" s="371" t="s">
        <v>52</v>
      </c>
      <c r="E4226" s="371" t="s">
        <v>243</v>
      </c>
    </row>
    <row r="4227" spans="1:5">
      <c r="A4227" s="371">
        <v>8</v>
      </c>
      <c r="B4227" s="371" t="s">
        <v>81</v>
      </c>
      <c r="C4227" s="371">
        <v>2024</v>
      </c>
      <c r="D4227" s="371" t="s">
        <v>52</v>
      </c>
      <c r="E4227" s="371" t="s">
        <v>243</v>
      </c>
    </row>
    <row r="4228" spans="1:5">
      <c r="A4228" s="371">
        <v>11</v>
      </c>
      <c r="B4228" s="371" t="s">
        <v>82</v>
      </c>
      <c r="C4228" s="371">
        <v>2024</v>
      </c>
      <c r="D4228" s="371" t="s">
        <v>52</v>
      </c>
      <c r="E4228" s="371" t="s">
        <v>243</v>
      </c>
    </row>
    <row r="4229" spans="1:5">
      <c r="A4229" s="371">
        <v>13</v>
      </c>
      <c r="B4229" s="371" t="s">
        <v>83</v>
      </c>
      <c r="C4229" s="371">
        <v>2024</v>
      </c>
      <c r="D4229" s="371" t="s">
        <v>52</v>
      </c>
      <c r="E4229" s="371" t="s">
        <v>243</v>
      </c>
    </row>
    <row r="4230" spans="1:5">
      <c r="A4230" s="371">
        <v>15</v>
      </c>
      <c r="B4230" s="371" t="s">
        <v>84</v>
      </c>
      <c r="C4230" s="371">
        <v>2024</v>
      </c>
      <c r="D4230" s="371" t="s">
        <v>52</v>
      </c>
      <c r="E4230" s="371" t="s">
        <v>243</v>
      </c>
    </row>
    <row r="4231" spans="1:5">
      <c r="A4231" s="371">
        <v>17</v>
      </c>
      <c r="B4231" s="371" t="s">
        <v>85</v>
      </c>
      <c r="C4231" s="371">
        <v>2024</v>
      </c>
      <c r="D4231" s="371" t="s">
        <v>52</v>
      </c>
      <c r="E4231" s="371" t="s">
        <v>244</v>
      </c>
    </row>
    <row r="4232" spans="1:5">
      <c r="A4232" s="371">
        <v>18</v>
      </c>
      <c r="B4232" s="371" t="s">
        <v>86</v>
      </c>
      <c r="C4232" s="371">
        <v>2024</v>
      </c>
      <c r="D4232" s="371" t="s">
        <v>52</v>
      </c>
      <c r="E4232" s="371" t="s">
        <v>243</v>
      </c>
    </row>
    <row r="4233" spans="1:5">
      <c r="A4233" s="371">
        <v>19</v>
      </c>
      <c r="B4233" s="371" t="s">
        <v>87</v>
      </c>
      <c r="C4233" s="371">
        <v>2024</v>
      </c>
      <c r="D4233" s="371" t="s">
        <v>52</v>
      </c>
      <c r="E4233" s="371" t="s">
        <v>244</v>
      </c>
    </row>
    <row r="4234" spans="1:5">
      <c r="A4234" s="371">
        <v>20</v>
      </c>
      <c r="B4234" s="371" t="s">
        <v>88</v>
      </c>
      <c r="C4234" s="371">
        <v>2024</v>
      </c>
      <c r="D4234" s="371" t="s">
        <v>52</v>
      </c>
      <c r="E4234" s="371" t="s">
        <v>243</v>
      </c>
    </row>
    <row r="4235" spans="1:5">
      <c r="A4235" s="371">
        <v>23</v>
      </c>
      <c r="B4235" s="371" t="s">
        <v>89</v>
      </c>
      <c r="C4235" s="371">
        <v>2024</v>
      </c>
      <c r="D4235" s="371" t="s">
        <v>52</v>
      </c>
      <c r="E4235" s="371" t="s">
        <v>243</v>
      </c>
    </row>
    <row r="4236" spans="1:5">
      <c r="A4236" s="371">
        <v>25</v>
      </c>
      <c r="B4236" s="371" t="s">
        <v>90</v>
      </c>
      <c r="C4236" s="371">
        <v>2024</v>
      </c>
      <c r="D4236" s="371" t="s">
        <v>52</v>
      </c>
      <c r="E4236" s="371" t="s">
        <v>243</v>
      </c>
    </row>
    <row r="4237" spans="1:5">
      <c r="A4237" s="371">
        <v>27</v>
      </c>
      <c r="B4237" s="371" t="s">
        <v>91</v>
      </c>
      <c r="C4237" s="371">
        <v>2024</v>
      </c>
      <c r="D4237" s="371" t="s">
        <v>52</v>
      </c>
      <c r="E4237" s="371" t="s">
        <v>243</v>
      </c>
    </row>
    <row r="4238" spans="1:5">
      <c r="A4238" s="371">
        <v>41</v>
      </c>
      <c r="B4238" s="371" t="s">
        <v>92</v>
      </c>
      <c r="C4238" s="371">
        <v>2024</v>
      </c>
      <c r="D4238" s="371" t="s">
        <v>52</v>
      </c>
      <c r="E4238" s="371" t="s">
        <v>244</v>
      </c>
    </row>
    <row r="4239" spans="1:5">
      <c r="A4239" s="371">
        <v>44</v>
      </c>
      <c r="B4239" s="371" t="s">
        <v>93</v>
      </c>
      <c r="C4239" s="371">
        <v>2024</v>
      </c>
      <c r="D4239" s="371" t="s">
        <v>52</v>
      </c>
      <c r="E4239" s="371" t="s">
        <v>243</v>
      </c>
    </row>
    <row r="4240" spans="1:5">
      <c r="A4240" s="371">
        <v>47</v>
      </c>
      <c r="B4240" s="371" t="s">
        <v>94</v>
      </c>
      <c r="C4240" s="371">
        <v>2024</v>
      </c>
      <c r="D4240" s="371" t="s">
        <v>52</v>
      </c>
      <c r="E4240" s="371" t="s">
        <v>243</v>
      </c>
    </row>
    <row r="4241" spans="1:5">
      <c r="A4241" s="371">
        <v>50</v>
      </c>
      <c r="B4241" s="371" t="s">
        <v>95</v>
      </c>
      <c r="C4241" s="371">
        <v>2024</v>
      </c>
      <c r="D4241" s="371" t="s">
        <v>52</v>
      </c>
      <c r="E4241" s="371" t="s">
        <v>244</v>
      </c>
    </row>
    <row r="4242" spans="1:5">
      <c r="A4242" s="371">
        <v>52</v>
      </c>
      <c r="B4242" s="371" t="s">
        <v>96</v>
      </c>
      <c r="C4242" s="371">
        <v>2024</v>
      </c>
      <c r="D4242" s="371" t="s">
        <v>52</v>
      </c>
      <c r="E4242" s="371" t="s">
        <v>243</v>
      </c>
    </row>
    <row r="4243" spans="1:5">
      <c r="A4243" s="371">
        <v>54</v>
      </c>
      <c r="B4243" s="371" t="s">
        <v>97</v>
      </c>
      <c r="C4243" s="371">
        <v>2024</v>
      </c>
      <c r="D4243" s="371" t="s">
        <v>52</v>
      </c>
      <c r="E4243" s="371" t="s">
        <v>243</v>
      </c>
    </row>
    <row r="4244" spans="1:5">
      <c r="A4244" s="371">
        <v>63</v>
      </c>
      <c r="B4244" s="371" t="s">
        <v>98</v>
      </c>
      <c r="C4244" s="371">
        <v>2024</v>
      </c>
      <c r="D4244" s="371" t="s">
        <v>52</v>
      </c>
      <c r="E4244" s="371" t="s">
        <v>244</v>
      </c>
    </row>
    <row r="4245" spans="1:5">
      <c r="A4245" s="371">
        <v>66</v>
      </c>
      <c r="B4245" s="371" t="s">
        <v>99</v>
      </c>
      <c r="C4245" s="371">
        <v>2024</v>
      </c>
      <c r="D4245" s="371" t="s">
        <v>52</v>
      </c>
      <c r="E4245" s="371" t="s">
        <v>244</v>
      </c>
    </row>
    <row r="4246" spans="1:5">
      <c r="A4246" s="371">
        <v>68</v>
      </c>
      <c r="B4246" s="371" t="s">
        <v>100</v>
      </c>
      <c r="C4246" s="371">
        <v>2024</v>
      </c>
      <c r="D4246" s="371" t="s">
        <v>52</v>
      </c>
      <c r="E4246" s="371" t="s">
        <v>243</v>
      </c>
    </row>
    <row r="4247" spans="1:5">
      <c r="A4247" s="371">
        <v>70</v>
      </c>
      <c r="B4247" s="371" t="s">
        <v>101</v>
      </c>
      <c r="C4247" s="371">
        <v>2024</v>
      </c>
      <c r="D4247" s="371" t="s">
        <v>52</v>
      </c>
      <c r="E4247" s="371" t="s">
        <v>243</v>
      </c>
    </row>
    <row r="4248" spans="1:5">
      <c r="A4248" s="371">
        <v>73</v>
      </c>
      <c r="B4248" s="371" t="s">
        <v>102</v>
      </c>
      <c r="C4248" s="371">
        <v>2024</v>
      </c>
      <c r="D4248" s="371" t="s">
        <v>52</v>
      </c>
      <c r="E4248" s="371" t="s">
        <v>243</v>
      </c>
    </row>
    <row r="4249" spans="1:5">
      <c r="A4249" s="371">
        <v>76</v>
      </c>
      <c r="B4249" s="371" t="s">
        <v>103</v>
      </c>
      <c r="C4249" s="371">
        <v>2024</v>
      </c>
      <c r="D4249" s="371" t="s">
        <v>52</v>
      </c>
      <c r="E4249" s="371" t="s">
        <v>244</v>
      </c>
    </row>
    <row r="4250" spans="1:5">
      <c r="A4250" s="371">
        <v>81</v>
      </c>
      <c r="B4250" s="371" t="s">
        <v>104</v>
      </c>
      <c r="C4250" s="371">
        <v>2024</v>
      </c>
      <c r="D4250" s="371" t="s">
        <v>52</v>
      </c>
      <c r="E4250" s="371" t="s">
        <v>244</v>
      </c>
    </row>
    <row r="4251" spans="1:5">
      <c r="A4251" s="371">
        <v>85</v>
      </c>
      <c r="B4251" s="371" t="s">
        <v>105</v>
      </c>
      <c r="C4251" s="371">
        <v>2024</v>
      </c>
      <c r="D4251" s="371" t="s">
        <v>52</v>
      </c>
      <c r="E4251" s="371" t="s">
        <v>244</v>
      </c>
    </row>
    <row r="4252" spans="1:5">
      <c r="A4252" s="371">
        <v>86</v>
      </c>
      <c r="B4252" s="371" t="s">
        <v>106</v>
      </c>
      <c r="C4252" s="371">
        <v>2024</v>
      </c>
      <c r="D4252" s="371" t="s">
        <v>52</v>
      </c>
      <c r="E4252" s="371" t="s">
        <v>244</v>
      </c>
    </row>
    <row r="4253" spans="1:5">
      <c r="A4253" s="371">
        <v>88</v>
      </c>
      <c r="B4253" s="371" t="s">
        <v>107</v>
      </c>
      <c r="C4253" s="371">
        <v>2024</v>
      </c>
      <c r="D4253" s="371" t="s">
        <v>52</v>
      </c>
      <c r="E4253" s="371" t="s">
        <v>243</v>
      </c>
    </row>
    <row r="4254" spans="1:5">
      <c r="A4254" s="371">
        <v>91</v>
      </c>
      <c r="B4254" s="371" t="s">
        <v>108</v>
      </c>
      <c r="C4254" s="371">
        <v>2024</v>
      </c>
      <c r="D4254" s="371" t="s">
        <v>52</v>
      </c>
      <c r="E4254" s="371" t="s">
        <v>244</v>
      </c>
    </row>
    <row r="4255" spans="1:5">
      <c r="A4255" s="371">
        <v>94</v>
      </c>
      <c r="B4255" s="371" t="s">
        <v>109</v>
      </c>
      <c r="C4255" s="371">
        <v>2024</v>
      </c>
      <c r="D4255" s="371" t="s">
        <v>52</v>
      </c>
      <c r="E4255" s="371" t="s">
        <v>243</v>
      </c>
    </row>
    <row r="4256" spans="1:5">
      <c r="A4256" s="371">
        <v>95</v>
      </c>
      <c r="B4256" s="371" t="s">
        <v>110</v>
      </c>
      <c r="C4256" s="371">
        <v>2024</v>
      </c>
      <c r="D4256" s="371" t="s">
        <v>52</v>
      </c>
      <c r="E4256" s="371" t="s">
        <v>243</v>
      </c>
    </row>
    <row r="4257" spans="1:5">
      <c r="A4257" s="371">
        <v>97</v>
      </c>
      <c r="B4257" s="371" t="s">
        <v>111</v>
      </c>
      <c r="C4257" s="371">
        <v>2024</v>
      </c>
      <c r="D4257" s="371" t="s">
        <v>52</v>
      </c>
      <c r="E4257" s="371" t="s">
        <v>244</v>
      </c>
    </row>
    <row r="4258" spans="1:5">
      <c r="A4258" s="371">
        <v>99</v>
      </c>
      <c r="B4258" s="371" t="s">
        <v>112</v>
      </c>
      <c r="C4258" s="371">
        <v>2024</v>
      </c>
      <c r="D4258" s="371" t="s">
        <v>52</v>
      </c>
      <c r="E4258" s="371" t="s">
        <v>244</v>
      </c>
    </row>
    <row r="4259" spans="1:5">
      <c r="A4259" s="371">
        <v>5</v>
      </c>
      <c r="B4259" s="371" t="s">
        <v>79</v>
      </c>
      <c r="C4259" s="371">
        <v>2023</v>
      </c>
      <c r="D4259" s="371" t="s">
        <v>52</v>
      </c>
      <c r="E4259" s="371" t="s">
        <v>243</v>
      </c>
    </row>
    <row r="4260" spans="1:5">
      <c r="A4260" s="371">
        <v>8</v>
      </c>
      <c r="B4260" s="371" t="s">
        <v>81</v>
      </c>
      <c r="C4260" s="371">
        <v>2023</v>
      </c>
      <c r="D4260" s="371" t="s">
        <v>52</v>
      </c>
      <c r="E4260" s="371" t="s">
        <v>243</v>
      </c>
    </row>
    <row r="4261" spans="1:5">
      <c r="A4261" s="371">
        <v>11</v>
      </c>
      <c r="B4261" s="371" t="s">
        <v>82</v>
      </c>
      <c r="C4261" s="371">
        <v>2023</v>
      </c>
      <c r="D4261" s="371" t="s">
        <v>52</v>
      </c>
      <c r="E4261" s="371" t="s">
        <v>243</v>
      </c>
    </row>
    <row r="4262" spans="1:5">
      <c r="A4262" s="371">
        <v>13</v>
      </c>
      <c r="B4262" s="371" t="s">
        <v>83</v>
      </c>
      <c r="C4262" s="371">
        <v>2023</v>
      </c>
      <c r="D4262" s="371" t="s">
        <v>52</v>
      </c>
      <c r="E4262" s="371" t="s">
        <v>243</v>
      </c>
    </row>
    <row r="4263" spans="1:5">
      <c r="A4263" s="371">
        <v>15</v>
      </c>
      <c r="B4263" s="371" t="s">
        <v>84</v>
      </c>
      <c r="C4263" s="371">
        <v>2023</v>
      </c>
      <c r="D4263" s="371" t="s">
        <v>52</v>
      </c>
      <c r="E4263" s="371" t="s">
        <v>243</v>
      </c>
    </row>
    <row r="4264" spans="1:5">
      <c r="A4264" s="371">
        <v>17</v>
      </c>
      <c r="B4264" s="371" t="s">
        <v>85</v>
      </c>
      <c r="C4264" s="371">
        <v>2023</v>
      </c>
      <c r="D4264" s="371" t="s">
        <v>52</v>
      </c>
      <c r="E4264" s="371" t="s">
        <v>243</v>
      </c>
    </row>
    <row r="4265" spans="1:5">
      <c r="A4265" s="371">
        <v>18</v>
      </c>
      <c r="B4265" s="371" t="s">
        <v>86</v>
      </c>
      <c r="C4265" s="371">
        <v>2023</v>
      </c>
      <c r="D4265" s="371" t="s">
        <v>52</v>
      </c>
      <c r="E4265" s="371" t="s">
        <v>243</v>
      </c>
    </row>
    <row r="4266" spans="1:5">
      <c r="A4266" s="371">
        <v>19</v>
      </c>
      <c r="B4266" s="371" t="s">
        <v>87</v>
      </c>
      <c r="C4266" s="371">
        <v>2023</v>
      </c>
      <c r="D4266" s="371" t="s">
        <v>52</v>
      </c>
      <c r="E4266" s="371" t="s">
        <v>244</v>
      </c>
    </row>
    <row r="4267" spans="1:5">
      <c r="A4267" s="371">
        <v>20</v>
      </c>
      <c r="B4267" s="371" t="s">
        <v>88</v>
      </c>
      <c r="C4267" s="371">
        <v>2023</v>
      </c>
      <c r="D4267" s="371" t="s">
        <v>52</v>
      </c>
      <c r="E4267" s="371" t="s">
        <v>243</v>
      </c>
    </row>
    <row r="4268" spans="1:5">
      <c r="A4268" s="371">
        <v>23</v>
      </c>
      <c r="B4268" s="371" t="s">
        <v>89</v>
      </c>
      <c r="C4268" s="371">
        <v>2023</v>
      </c>
      <c r="D4268" s="371" t="s">
        <v>52</v>
      </c>
      <c r="E4268" s="371" t="s">
        <v>243</v>
      </c>
    </row>
    <row r="4269" spans="1:5">
      <c r="A4269" s="371">
        <v>25</v>
      </c>
      <c r="B4269" s="371" t="s">
        <v>90</v>
      </c>
      <c r="C4269" s="371">
        <v>2023</v>
      </c>
      <c r="D4269" s="371" t="s">
        <v>52</v>
      </c>
      <c r="E4269" s="371" t="s">
        <v>243</v>
      </c>
    </row>
    <row r="4270" spans="1:5">
      <c r="A4270" s="371">
        <v>27</v>
      </c>
      <c r="B4270" s="371" t="s">
        <v>91</v>
      </c>
      <c r="C4270" s="371">
        <v>2023</v>
      </c>
      <c r="D4270" s="371" t="s">
        <v>52</v>
      </c>
      <c r="E4270" s="371" t="s">
        <v>244</v>
      </c>
    </row>
    <row r="4271" spans="1:5">
      <c r="A4271" s="371">
        <v>41</v>
      </c>
      <c r="B4271" s="371" t="s">
        <v>92</v>
      </c>
      <c r="C4271" s="371">
        <v>2023</v>
      </c>
      <c r="D4271" s="371" t="s">
        <v>52</v>
      </c>
      <c r="E4271" s="371" t="s">
        <v>243</v>
      </c>
    </row>
    <row r="4272" spans="1:5">
      <c r="A4272" s="371">
        <v>44</v>
      </c>
      <c r="B4272" s="371" t="s">
        <v>93</v>
      </c>
      <c r="C4272" s="371">
        <v>2023</v>
      </c>
      <c r="D4272" s="371" t="s">
        <v>52</v>
      </c>
      <c r="E4272" s="371" t="s">
        <v>243</v>
      </c>
    </row>
    <row r="4273" spans="1:5">
      <c r="A4273" s="371">
        <v>47</v>
      </c>
      <c r="B4273" s="371" t="s">
        <v>94</v>
      </c>
      <c r="C4273" s="371">
        <v>2023</v>
      </c>
      <c r="D4273" s="371" t="s">
        <v>52</v>
      </c>
      <c r="E4273" s="371" t="s">
        <v>243</v>
      </c>
    </row>
    <row r="4274" spans="1:5">
      <c r="A4274" s="371">
        <v>50</v>
      </c>
      <c r="B4274" s="371" t="s">
        <v>95</v>
      </c>
      <c r="C4274" s="371">
        <v>2023</v>
      </c>
      <c r="D4274" s="371" t="s">
        <v>52</v>
      </c>
      <c r="E4274" s="371" t="s">
        <v>244</v>
      </c>
    </row>
    <row r="4275" spans="1:5">
      <c r="A4275" s="371">
        <v>52</v>
      </c>
      <c r="B4275" s="371" t="s">
        <v>96</v>
      </c>
      <c r="C4275" s="371">
        <v>2023</v>
      </c>
      <c r="D4275" s="371" t="s">
        <v>52</v>
      </c>
      <c r="E4275" s="371" t="s">
        <v>243</v>
      </c>
    </row>
    <row r="4276" spans="1:5">
      <c r="A4276" s="371">
        <v>54</v>
      </c>
      <c r="B4276" s="371" t="s">
        <v>97</v>
      </c>
      <c r="C4276" s="371">
        <v>2023</v>
      </c>
      <c r="D4276" s="371" t="s">
        <v>52</v>
      </c>
      <c r="E4276" s="371" t="s">
        <v>243</v>
      </c>
    </row>
    <row r="4277" spans="1:5">
      <c r="A4277" s="371">
        <v>63</v>
      </c>
      <c r="B4277" s="371" t="s">
        <v>98</v>
      </c>
      <c r="C4277" s="371">
        <v>2023</v>
      </c>
      <c r="D4277" s="371" t="s">
        <v>52</v>
      </c>
      <c r="E4277" s="371" t="s">
        <v>243</v>
      </c>
    </row>
    <row r="4278" spans="1:5">
      <c r="A4278" s="371">
        <v>66</v>
      </c>
      <c r="B4278" s="371" t="s">
        <v>99</v>
      </c>
      <c r="C4278" s="371">
        <v>2023</v>
      </c>
      <c r="D4278" s="371" t="s">
        <v>52</v>
      </c>
      <c r="E4278" s="371" t="s">
        <v>243</v>
      </c>
    </row>
    <row r="4279" spans="1:5">
      <c r="A4279" s="371">
        <v>68</v>
      </c>
      <c r="B4279" s="371" t="s">
        <v>100</v>
      </c>
      <c r="C4279" s="371">
        <v>2023</v>
      </c>
      <c r="D4279" s="371" t="s">
        <v>52</v>
      </c>
      <c r="E4279" s="371" t="s">
        <v>243</v>
      </c>
    </row>
    <row r="4280" spans="1:5">
      <c r="A4280" s="371">
        <v>70</v>
      </c>
      <c r="B4280" s="371" t="s">
        <v>101</v>
      </c>
      <c r="C4280" s="371">
        <v>2023</v>
      </c>
      <c r="D4280" s="371" t="s">
        <v>52</v>
      </c>
      <c r="E4280" s="371" t="s">
        <v>243</v>
      </c>
    </row>
    <row r="4281" spans="1:5">
      <c r="A4281" s="371">
        <v>73</v>
      </c>
      <c r="B4281" s="371" t="s">
        <v>102</v>
      </c>
      <c r="C4281" s="371">
        <v>2023</v>
      </c>
      <c r="D4281" s="371" t="s">
        <v>52</v>
      </c>
      <c r="E4281" s="371" t="s">
        <v>244</v>
      </c>
    </row>
    <row r="4282" spans="1:5">
      <c r="A4282" s="371">
        <v>76</v>
      </c>
      <c r="B4282" s="371" t="s">
        <v>103</v>
      </c>
      <c r="C4282" s="371">
        <v>2023</v>
      </c>
      <c r="D4282" s="371" t="s">
        <v>52</v>
      </c>
      <c r="E4282" s="371" t="s">
        <v>243</v>
      </c>
    </row>
    <row r="4283" spans="1:5">
      <c r="A4283" s="371">
        <v>81</v>
      </c>
      <c r="B4283" s="371" t="s">
        <v>104</v>
      </c>
      <c r="C4283" s="371">
        <v>2023</v>
      </c>
      <c r="D4283" s="371" t="s">
        <v>52</v>
      </c>
      <c r="E4283" s="371" t="s">
        <v>244</v>
      </c>
    </row>
    <row r="4284" spans="1:5">
      <c r="A4284" s="371">
        <v>85</v>
      </c>
      <c r="B4284" s="371" t="s">
        <v>105</v>
      </c>
      <c r="C4284" s="371">
        <v>2023</v>
      </c>
      <c r="D4284" s="371" t="s">
        <v>52</v>
      </c>
      <c r="E4284" s="371" t="s">
        <v>244</v>
      </c>
    </row>
    <row r="4285" spans="1:5">
      <c r="A4285" s="371">
        <v>86</v>
      </c>
      <c r="B4285" s="371" t="s">
        <v>106</v>
      </c>
      <c r="C4285" s="371">
        <v>2023</v>
      </c>
      <c r="D4285" s="371" t="s">
        <v>52</v>
      </c>
      <c r="E4285" s="371" t="s">
        <v>243</v>
      </c>
    </row>
    <row r="4286" spans="1:5">
      <c r="A4286" s="371">
        <v>88</v>
      </c>
      <c r="B4286" s="371" t="s">
        <v>107</v>
      </c>
      <c r="C4286" s="371">
        <v>2023</v>
      </c>
      <c r="D4286" s="371" t="s">
        <v>52</v>
      </c>
      <c r="E4286" s="371" t="s">
        <v>243</v>
      </c>
    </row>
    <row r="4287" spans="1:5">
      <c r="A4287" s="371">
        <v>91</v>
      </c>
      <c r="B4287" s="371" t="s">
        <v>108</v>
      </c>
      <c r="C4287" s="371">
        <v>2023</v>
      </c>
      <c r="D4287" s="371" t="s">
        <v>52</v>
      </c>
      <c r="E4287" s="371" t="s">
        <v>244</v>
      </c>
    </row>
    <row r="4288" spans="1:5">
      <c r="A4288" s="371">
        <v>94</v>
      </c>
      <c r="B4288" s="371" t="s">
        <v>109</v>
      </c>
      <c r="C4288" s="371">
        <v>2023</v>
      </c>
      <c r="D4288" s="371" t="s">
        <v>52</v>
      </c>
      <c r="E4288" s="371" t="s">
        <v>243</v>
      </c>
    </row>
    <row r="4289" spans="1:5">
      <c r="A4289" s="371">
        <v>95</v>
      </c>
      <c r="B4289" s="371" t="s">
        <v>110</v>
      </c>
      <c r="C4289" s="371">
        <v>2023</v>
      </c>
      <c r="D4289" s="371" t="s">
        <v>52</v>
      </c>
      <c r="E4289" s="371" t="s">
        <v>243</v>
      </c>
    </row>
    <row r="4290" spans="1:5">
      <c r="A4290" s="371">
        <v>97</v>
      </c>
      <c r="B4290" s="371" t="s">
        <v>111</v>
      </c>
      <c r="C4290" s="371">
        <v>2023</v>
      </c>
      <c r="D4290" s="371" t="s">
        <v>52</v>
      </c>
      <c r="E4290" s="371" t="s">
        <v>244</v>
      </c>
    </row>
    <row r="4291" spans="1:5">
      <c r="A4291" s="371">
        <v>99</v>
      </c>
      <c r="B4291" s="371" t="s">
        <v>112</v>
      </c>
      <c r="C4291" s="371">
        <v>2023</v>
      </c>
      <c r="D4291" s="371" t="s">
        <v>52</v>
      </c>
      <c r="E4291" s="371" t="s">
        <v>243</v>
      </c>
    </row>
    <row r="4292" spans="1:5">
      <c r="A4292" s="371">
        <v>5</v>
      </c>
      <c r="B4292" s="371" t="s">
        <v>79</v>
      </c>
      <c r="C4292" s="371">
        <v>2024</v>
      </c>
      <c r="D4292" s="371" t="s">
        <v>53</v>
      </c>
      <c r="E4292" s="371" t="s">
        <v>244</v>
      </c>
    </row>
    <row r="4293" spans="1:5">
      <c r="A4293" s="371">
        <v>8</v>
      </c>
      <c r="B4293" s="371" t="s">
        <v>81</v>
      </c>
      <c r="C4293" s="371">
        <v>2024</v>
      </c>
      <c r="D4293" s="371" t="s">
        <v>53</v>
      </c>
      <c r="E4293" s="371" t="s">
        <v>243</v>
      </c>
    </row>
    <row r="4294" spans="1:5">
      <c r="A4294" s="371">
        <v>11</v>
      </c>
      <c r="B4294" s="371" t="s">
        <v>82</v>
      </c>
      <c r="C4294" s="371">
        <v>2024</v>
      </c>
      <c r="D4294" s="371" t="s">
        <v>53</v>
      </c>
      <c r="E4294" s="371" t="s">
        <v>244</v>
      </c>
    </row>
    <row r="4295" spans="1:5">
      <c r="A4295" s="371">
        <v>13</v>
      </c>
      <c r="B4295" s="371" t="s">
        <v>83</v>
      </c>
      <c r="C4295" s="371">
        <v>2024</v>
      </c>
      <c r="D4295" s="371" t="s">
        <v>53</v>
      </c>
      <c r="E4295" s="371" t="s">
        <v>244</v>
      </c>
    </row>
    <row r="4296" spans="1:5">
      <c r="A4296" s="371">
        <v>15</v>
      </c>
      <c r="B4296" s="371" t="s">
        <v>84</v>
      </c>
      <c r="C4296" s="371">
        <v>2024</v>
      </c>
      <c r="D4296" s="371" t="s">
        <v>53</v>
      </c>
      <c r="E4296" s="371" t="s">
        <v>243</v>
      </c>
    </row>
    <row r="4297" spans="1:5">
      <c r="A4297" s="371">
        <v>17</v>
      </c>
      <c r="B4297" s="371" t="s">
        <v>85</v>
      </c>
      <c r="C4297" s="371">
        <v>2024</v>
      </c>
      <c r="D4297" s="371" t="s">
        <v>53</v>
      </c>
      <c r="E4297" s="371" t="s">
        <v>243</v>
      </c>
    </row>
    <row r="4298" spans="1:5">
      <c r="A4298" s="371">
        <v>18</v>
      </c>
      <c r="B4298" s="371" t="s">
        <v>86</v>
      </c>
      <c r="C4298" s="371">
        <v>2024</v>
      </c>
      <c r="D4298" s="371" t="s">
        <v>53</v>
      </c>
      <c r="E4298" s="371" t="s">
        <v>244</v>
      </c>
    </row>
    <row r="4299" spans="1:5">
      <c r="A4299" s="371">
        <v>19</v>
      </c>
      <c r="B4299" s="371" t="s">
        <v>87</v>
      </c>
      <c r="C4299" s="371">
        <v>2024</v>
      </c>
      <c r="D4299" s="371" t="s">
        <v>53</v>
      </c>
      <c r="E4299" s="371" t="s">
        <v>244</v>
      </c>
    </row>
    <row r="4300" spans="1:5">
      <c r="A4300" s="371">
        <v>20</v>
      </c>
      <c r="B4300" s="371" t="s">
        <v>88</v>
      </c>
      <c r="C4300" s="371">
        <v>2024</v>
      </c>
      <c r="D4300" s="371" t="s">
        <v>53</v>
      </c>
      <c r="E4300" s="371" t="s">
        <v>244</v>
      </c>
    </row>
    <row r="4301" spans="1:5">
      <c r="A4301" s="371">
        <v>23</v>
      </c>
      <c r="B4301" s="371" t="s">
        <v>89</v>
      </c>
      <c r="C4301" s="371">
        <v>2024</v>
      </c>
      <c r="D4301" s="371" t="s">
        <v>53</v>
      </c>
      <c r="E4301" s="371" t="s">
        <v>244</v>
      </c>
    </row>
    <row r="4302" spans="1:5">
      <c r="A4302" s="371">
        <v>25</v>
      </c>
      <c r="B4302" s="371" t="s">
        <v>90</v>
      </c>
      <c r="C4302" s="371">
        <v>2024</v>
      </c>
      <c r="D4302" s="371" t="s">
        <v>53</v>
      </c>
      <c r="E4302" s="371" t="s">
        <v>243</v>
      </c>
    </row>
    <row r="4303" spans="1:5">
      <c r="A4303" s="371">
        <v>27</v>
      </c>
      <c r="B4303" s="371" t="s">
        <v>91</v>
      </c>
      <c r="C4303" s="371">
        <v>2024</v>
      </c>
      <c r="D4303" s="371" t="s">
        <v>53</v>
      </c>
      <c r="E4303" s="371" t="s">
        <v>244</v>
      </c>
    </row>
    <row r="4304" spans="1:5">
      <c r="A4304" s="371">
        <v>41</v>
      </c>
      <c r="B4304" s="371" t="s">
        <v>92</v>
      </c>
      <c r="C4304" s="371">
        <v>2024</v>
      </c>
      <c r="D4304" s="371" t="s">
        <v>53</v>
      </c>
      <c r="E4304" s="371" t="s">
        <v>244</v>
      </c>
    </row>
    <row r="4305" spans="1:5">
      <c r="A4305" s="371">
        <v>44</v>
      </c>
      <c r="B4305" s="371" t="s">
        <v>93</v>
      </c>
      <c r="C4305" s="371">
        <v>2024</v>
      </c>
      <c r="D4305" s="371" t="s">
        <v>53</v>
      </c>
      <c r="E4305" s="371" t="s">
        <v>244</v>
      </c>
    </row>
    <row r="4306" spans="1:5">
      <c r="A4306" s="371">
        <v>47</v>
      </c>
      <c r="B4306" s="371" t="s">
        <v>94</v>
      </c>
      <c r="C4306" s="371">
        <v>2024</v>
      </c>
      <c r="D4306" s="371" t="s">
        <v>53</v>
      </c>
      <c r="E4306" s="371" t="s">
        <v>244</v>
      </c>
    </row>
    <row r="4307" spans="1:5">
      <c r="A4307" s="371">
        <v>50</v>
      </c>
      <c r="B4307" s="371" t="s">
        <v>95</v>
      </c>
      <c r="C4307" s="371">
        <v>2024</v>
      </c>
      <c r="D4307" s="371" t="s">
        <v>53</v>
      </c>
      <c r="E4307" s="371" t="s">
        <v>244</v>
      </c>
    </row>
    <row r="4308" spans="1:5">
      <c r="A4308" s="371">
        <v>52</v>
      </c>
      <c r="B4308" s="371" t="s">
        <v>96</v>
      </c>
      <c r="C4308" s="371">
        <v>2024</v>
      </c>
      <c r="D4308" s="371" t="s">
        <v>53</v>
      </c>
      <c r="E4308" s="371" t="s">
        <v>244</v>
      </c>
    </row>
    <row r="4309" spans="1:5">
      <c r="A4309" s="371">
        <v>54</v>
      </c>
      <c r="B4309" s="371" t="s">
        <v>97</v>
      </c>
      <c r="C4309" s="371">
        <v>2024</v>
      </c>
      <c r="D4309" s="371" t="s">
        <v>53</v>
      </c>
      <c r="E4309" s="371" t="s">
        <v>244</v>
      </c>
    </row>
    <row r="4310" spans="1:5">
      <c r="A4310" s="371">
        <v>63</v>
      </c>
      <c r="B4310" s="371" t="s">
        <v>98</v>
      </c>
      <c r="C4310" s="371">
        <v>2024</v>
      </c>
      <c r="D4310" s="371" t="s">
        <v>53</v>
      </c>
      <c r="E4310" s="371" t="s">
        <v>243</v>
      </c>
    </row>
    <row r="4311" spans="1:5">
      <c r="A4311" s="371">
        <v>66</v>
      </c>
      <c r="B4311" s="371" t="s">
        <v>99</v>
      </c>
      <c r="C4311" s="371">
        <v>2024</v>
      </c>
      <c r="D4311" s="371" t="s">
        <v>53</v>
      </c>
      <c r="E4311" s="371" t="s">
        <v>243</v>
      </c>
    </row>
    <row r="4312" spans="1:5">
      <c r="A4312" s="371">
        <v>68</v>
      </c>
      <c r="B4312" s="371" t="s">
        <v>100</v>
      </c>
      <c r="C4312" s="371">
        <v>2024</v>
      </c>
      <c r="D4312" s="371" t="s">
        <v>53</v>
      </c>
      <c r="E4312" s="371" t="s">
        <v>244</v>
      </c>
    </row>
    <row r="4313" spans="1:5">
      <c r="A4313" s="371">
        <v>70</v>
      </c>
      <c r="B4313" s="371" t="s">
        <v>101</v>
      </c>
      <c r="C4313" s="371">
        <v>2024</v>
      </c>
      <c r="D4313" s="371" t="s">
        <v>53</v>
      </c>
      <c r="E4313" s="371" t="s">
        <v>244</v>
      </c>
    </row>
    <row r="4314" spans="1:5">
      <c r="A4314" s="371">
        <v>73</v>
      </c>
      <c r="B4314" s="371" t="s">
        <v>102</v>
      </c>
      <c r="C4314" s="371">
        <v>2024</v>
      </c>
      <c r="D4314" s="371" t="s">
        <v>53</v>
      </c>
      <c r="E4314" s="371" t="s">
        <v>243</v>
      </c>
    </row>
    <row r="4315" spans="1:5">
      <c r="A4315" s="371">
        <v>76</v>
      </c>
      <c r="B4315" s="371" t="s">
        <v>103</v>
      </c>
      <c r="C4315" s="371">
        <v>2024</v>
      </c>
      <c r="D4315" s="371" t="s">
        <v>53</v>
      </c>
      <c r="E4315" s="371" t="s">
        <v>243</v>
      </c>
    </row>
    <row r="4316" spans="1:5">
      <c r="A4316" s="371">
        <v>81</v>
      </c>
      <c r="B4316" s="371" t="s">
        <v>104</v>
      </c>
      <c r="C4316" s="371">
        <v>2024</v>
      </c>
      <c r="D4316" s="371" t="s">
        <v>53</v>
      </c>
      <c r="E4316" s="371" t="s">
        <v>244</v>
      </c>
    </row>
    <row r="4317" spans="1:5">
      <c r="A4317" s="371">
        <v>85</v>
      </c>
      <c r="B4317" s="371" t="s">
        <v>105</v>
      </c>
      <c r="C4317" s="371">
        <v>2024</v>
      </c>
      <c r="D4317" s="371" t="s">
        <v>53</v>
      </c>
      <c r="E4317" s="371" t="s">
        <v>244</v>
      </c>
    </row>
    <row r="4318" spans="1:5">
      <c r="A4318" s="371">
        <v>86</v>
      </c>
      <c r="B4318" s="371" t="s">
        <v>106</v>
      </c>
      <c r="C4318" s="371">
        <v>2024</v>
      </c>
      <c r="D4318" s="371" t="s">
        <v>53</v>
      </c>
      <c r="E4318" s="371" t="s">
        <v>244</v>
      </c>
    </row>
    <row r="4319" spans="1:5">
      <c r="A4319" s="371">
        <v>88</v>
      </c>
      <c r="B4319" s="371" t="s">
        <v>107</v>
      </c>
      <c r="C4319" s="371">
        <v>2024</v>
      </c>
      <c r="D4319" s="371" t="s">
        <v>53</v>
      </c>
      <c r="E4319" s="371" t="s">
        <v>244</v>
      </c>
    </row>
    <row r="4320" spans="1:5">
      <c r="A4320" s="371">
        <v>91</v>
      </c>
      <c r="B4320" s="371" t="s">
        <v>108</v>
      </c>
      <c r="C4320" s="371">
        <v>2024</v>
      </c>
      <c r="D4320" s="371" t="s">
        <v>53</v>
      </c>
      <c r="E4320" s="371" t="s">
        <v>244</v>
      </c>
    </row>
    <row r="4321" spans="1:5">
      <c r="A4321" s="371">
        <v>94</v>
      </c>
      <c r="B4321" s="371" t="s">
        <v>109</v>
      </c>
      <c r="C4321" s="371">
        <v>2024</v>
      </c>
      <c r="D4321" s="371" t="s">
        <v>53</v>
      </c>
      <c r="E4321" s="371" t="s">
        <v>243</v>
      </c>
    </row>
    <row r="4322" spans="1:5">
      <c r="A4322" s="371">
        <v>95</v>
      </c>
      <c r="B4322" s="371" t="s">
        <v>110</v>
      </c>
      <c r="C4322" s="371">
        <v>2024</v>
      </c>
      <c r="D4322" s="371" t="s">
        <v>53</v>
      </c>
      <c r="E4322" s="371" t="s">
        <v>244</v>
      </c>
    </row>
    <row r="4323" spans="1:5">
      <c r="A4323" s="371">
        <v>97</v>
      </c>
      <c r="B4323" s="371" t="s">
        <v>111</v>
      </c>
      <c r="C4323" s="371">
        <v>2024</v>
      </c>
      <c r="D4323" s="371" t="s">
        <v>53</v>
      </c>
      <c r="E4323" s="371" t="s">
        <v>244</v>
      </c>
    </row>
    <row r="4324" spans="1:5">
      <c r="A4324" s="371">
        <v>99</v>
      </c>
      <c r="B4324" s="371" t="s">
        <v>112</v>
      </c>
      <c r="C4324" s="371">
        <v>2024</v>
      </c>
      <c r="D4324" s="371" t="s">
        <v>53</v>
      </c>
      <c r="E4324" s="371" t="s">
        <v>243</v>
      </c>
    </row>
    <row r="4325" spans="1:5">
      <c r="A4325" s="371">
        <v>5</v>
      </c>
      <c r="B4325" s="371" t="s">
        <v>79</v>
      </c>
      <c r="C4325" s="371">
        <v>2023</v>
      </c>
      <c r="D4325" s="371" t="s">
        <v>53</v>
      </c>
      <c r="E4325" s="371" t="s">
        <v>244</v>
      </c>
    </row>
    <row r="4326" spans="1:5">
      <c r="A4326" s="371">
        <v>8</v>
      </c>
      <c r="B4326" s="371" t="s">
        <v>81</v>
      </c>
      <c r="C4326" s="371">
        <v>2023</v>
      </c>
      <c r="D4326" s="371" t="s">
        <v>53</v>
      </c>
      <c r="E4326" s="371" t="s">
        <v>244</v>
      </c>
    </row>
    <row r="4327" spans="1:5">
      <c r="A4327" s="371">
        <v>11</v>
      </c>
      <c r="B4327" s="371" t="s">
        <v>82</v>
      </c>
      <c r="C4327" s="371">
        <v>2023</v>
      </c>
      <c r="D4327" s="371" t="s">
        <v>53</v>
      </c>
      <c r="E4327" s="371" t="s">
        <v>244</v>
      </c>
    </row>
    <row r="4328" spans="1:5">
      <c r="A4328" s="371">
        <v>13</v>
      </c>
      <c r="B4328" s="371" t="s">
        <v>83</v>
      </c>
      <c r="C4328" s="371">
        <v>2023</v>
      </c>
      <c r="D4328" s="371" t="s">
        <v>53</v>
      </c>
      <c r="E4328" s="371" t="s">
        <v>244</v>
      </c>
    </row>
    <row r="4329" spans="1:5">
      <c r="A4329" s="371">
        <v>15</v>
      </c>
      <c r="B4329" s="371" t="s">
        <v>84</v>
      </c>
      <c r="C4329" s="371">
        <v>2023</v>
      </c>
      <c r="D4329" s="371" t="s">
        <v>53</v>
      </c>
      <c r="E4329" s="371" t="s">
        <v>243</v>
      </c>
    </row>
    <row r="4330" spans="1:5">
      <c r="A4330" s="371">
        <v>17</v>
      </c>
      <c r="B4330" s="371" t="s">
        <v>85</v>
      </c>
      <c r="C4330" s="371">
        <v>2023</v>
      </c>
      <c r="D4330" s="371" t="s">
        <v>53</v>
      </c>
      <c r="E4330" s="371" t="s">
        <v>243</v>
      </c>
    </row>
    <row r="4331" spans="1:5">
      <c r="A4331" s="371">
        <v>18</v>
      </c>
      <c r="B4331" s="371" t="s">
        <v>86</v>
      </c>
      <c r="C4331" s="371">
        <v>2023</v>
      </c>
      <c r="D4331" s="371" t="s">
        <v>53</v>
      </c>
      <c r="E4331" s="371" t="s">
        <v>243</v>
      </c>
    </row>
    <row r="4332" spans="1:5">
      <c r="A4332" s="371">
        <v>19</v>
      </c>
      <c r="B4332" s="371" t="s">
        <v>87</v>
      </c>
      <c r="C4332" s="371">
        <v>2023</v>
      </c>
      <c r="D4332" s="371" t="s">
        <v>53</v>
      </c>
      <c r="E4332" s="371" t="s">
        <v>243</v>
      </c>
    </row>
    <row r="4333" spans="1:5">
      <c r="A4333" s="371">
        <v>20</v>
      </c>
      <c r="B4333" s="371" t="s">
        <v>88</v>
      </c>
      <c r="C4333" s="371">
        <v>2023</v>
      </c>
      <c r="D4333" s="371" t="s">
        <v>53</v>
      </c>
      <c r="E4333" s="371" t="s">
        <v>243</v>
      </c>
    </row>
    <row r="4334" spans="1:5">
      <c r="A4334" s="371">
        <v>23</v>
      </c>
      <c r="B4334" s="371" t="s">
        <v>89</v>
      </c>
      <c r="C4334" s="371">
        <v>2023</v>
      </c>
      <c r="D4334" s="371" t="s">
        <v>53</v>
      </c>
      <c r="E4334" s="371" t="s">
        <v>243</v>
      </c>
    </row>
    <row r="4335" spans="1:5">
      <c r="A4335" s="371">
        <v>25</v>
      </c>
      <c r="B4335" s="371" t="s">
        <v>90</v>
      </c>
      <c r="C4335" s="371">
        <v>2023</v>
      </c>
      <c r="D4335" s="371" t="s">
        <v>53</v>
      </c>
      <c r="E4335" s="371" t="s">
        <v>243</v>
      </c>
    </row>
    <row r="4336" spans="1:5">
      <c r="A4336" s="371">
        <v>27</v>
      </c>
      <c r="B4336" s="371" t="s">
        <v>91</v>
      </c>
      <c r="C4336" s="371">
        <v>2023</v>
      </c>
      <c r="D4336" s="371" t="s">
        <v>53</v>
      </c>
      <c r="E4336" s="371" t="s">
        <v>244</v>
      </c>
    </row>
    <row r="4337" spans="1:5">
      <c r="A4337" s="371">
        <v>41</v>
      </c>
      <c r="B4337" s="371" t="s">
        <v>92</v>
      </c>
      <c r="C4337" s="371">
        <v>2023</v>
      </c>
      <c r="D4337" s="371" t="s">
        <v>53</v>
      </c>
      <c r="E4337" s="371" t="s">
        <v>244</v>
      </c>
    </row>
    <row r="4338" spans="1:5">
      <c r="A4338" s="371">
        <v>44</v>
      </c>
      <c r="B4338" s="371" t="s">
        <v>93</v>
      </c>
      <c r="C4338" s="371">
        <v>2023</v>
      </c>
      <c r="D4338" s="371" t="s">
        <v>53</v>
      </c>
      <c r="E4338" s="371" t="s">
        <v>244</v>
      </c>
    </row>
    <row r="4339" spans="1:5">
      <c r="A4339" s="371">
        <v>47</v>
      </c>
      <c r="B4339" s="371" t="s">
        <v>94</v>
      </c>
      <c r="C4339" s="371">
        <v>2023</v>
      </c>
      <c r="D4339" s="371" t="s">
        <v>53</v>
      </c>
      <c r="E4339" s="371" t="s">
        <v>244</v>
      </c>
    </row>
    <row r="4340" spans="1:5">
      <c r="A4340" s="371">
        <v>50</v>
      </c>
      <c r="B4340" s="371" t="s">
        <v>95</v>
      </c>
      <c r="C4340" s="371">
        <v>2023</v>
      </c>
      <c r="D4340" s="371" t="s">
        <v>53</v>
      </c>
      <c r="E4340" s="371" t="s">
        <v>244</v>
      </c>
    </row>
    <row r="4341" spans="1:5">
      <c r="A4341" s="371">
        <v>52</v>
      </c>
      <c r="B4341" s="371" t="s">
        <v>96</v>
      </c>
      <c r="C4341" s="371">
        <v>2023</v>
      </c>
      <c r="D4341" s="371" t="s">
        <v>53</v>
      </c>
      <c r="E4341" s="371" t="s">
        <v>244</v>
      </c>
    </row>
    <row r="4342" spans="1:5">
      <c r="A4342" s="371">
        <v>54</v>
      </c>
      <c r="B4342" s="371" t="s">
        <v>97</v>
      </c>
      <c r="C4342" s="371">
        <v>2023</v>
      </c>
      <c r="D4342" s="371" t="s">
        <v>53</v>
      </c>
      <c r="E4342" s="371" t="s">
        <v>244</v>
      </c>
    </row>
    <row r="4343" spans="1:5">
      <c r="A4343" s="371">
        <v>63</v>
      </c>
      <c r="B4343" s="371" t="s">
        <v>98</v>
      </c>
      <c r="C4343" s="371">
        <v>2023</v>
      </c>
      <c r="D4343" s="371" t="s">
        <v>53</v>
      </c>
      <c r="E4343" s="371" t="s">
        <v>244</v>
      </c>
    </row>
    <row r="4344" spans="1:5">
      <c r="A4344" s="371">
        <v>66</v>
      </c>
      <c r="B4344" s="371" t="s">
        <v>99</v>
      </c>
      <c r="C4344" s="371">
        <v>2023</v>
      </c>
      <c r="D4344" s="371" t="s">
        <v>53</v>
      </c>
      <c r="E4344" s="371" t="s">
        <v>243</v>
      </c>
    </row>
    <row r="4345" spans="1:5">
      <c r="A4345" s="371">
        <v>68</v>
      </c>
      <c r="B4345" s="371" t="s">
        <v>100</v>
      </c>
      <c r="C4345" s="371">
        <v>2023</v>
      </c>
      <c r="D4345" s="371" t="s">
        <v>53</v>
      </c>
      <c r="E4345" s="371" t="s">
        <v>244</v>
      </c>
    </row>
    <row r="4346" spans="1:5">
      <c r="A4346" s="371">
        <v>70</v>
      </c>
      <c r="B4346" s="371" t="s">
        <v>101</v>
      </c>
      <c r="C4346" s="371">
        <v>2023</v>
      </c>
      <c r="D4346" s="371" t="s">
        <v>53</v>
      </c>
      <c r="E4346" s="371" t="s">
        <v>244</v>
      </c>
    </row>
    <row r="4347" spans="1:5">
      <c r="A4347" s="371">
        <v>73</v>
      </c>
      <c r="B4347" s="371" t="s">
        <v>102</v>
      </c>
      <c r="C4347" s="371">
        <v>2023</v>
      </c>
      <c r="D4347" s="371" t="s">
        <v>53</v>
      </c>
      <c r="E4347" s="371" t="s">
        <v>244</v>
      </c>
    </row>
    <row r="4348" spans="1:5">
      <c r="A4348" s="371">
        <v>76</v>
      </c>
      <c r="B4348" s="371" t="s">
        <v>103</v>
      </c>
      <c r="C4348" s="371">
        <v>2023</v>
      </c>
      <c r="D4348" s="371" t="s">
        <v>53</v>
      </c>
      <c r="E4348" s="371" t="s">
        <v>243</v>
      </c>
    </row>
    <row r="4349" spans="1:5">
      <c r="A4349" s="371">
        <v>81</v>
      </c>
      <c r="B4349" s="371" t="s">
        <v>104</v>
      </c>
      <c r="C4349" s="371">
        <v>2023</v>
      </c>
      <c r="D4349" s="371" t="s">
        <v>53</v>
      </c>
      <c r="E4349" s="371" t="s">
        <v>244</v>
      </c>
    </row>
    <row r="4350" spans="1:5">
      <c r="A4350" s="371">
        <v>85</v>
      </c>
      <c r="B4350" s="371" t="s">
        <v>105</v>
      </c>
      <c r="C4350" s="371">
        <v>2023</v>
      </c>
      <c r="D4350" s="371" t="s">
        <v>53</v>
      </c>
      <c r="E4350" s="371" t="s">
        <v>244</v>
      </c>
    </row>
    <row r="4351" spans="1:5">
      <c r="A4351" s="371">
        <v>86</v>
      </c>
      <c r="B4351" s="371" t="s">
        <v>106</v>
      </c>
      <c r="C4351" s="371">
        <v>2023</v>
      </c>
      <c r="D4351" s="371" t="s">
        <v>53</v>
      </c>
      <c r="E4351" s="371" t="s">
        <v>243</v>
      </c>
    </row>
    <row r="4352" spans="1:5">
      <c r="A4352" s="371">
        <v>88</v>
      </c>
      <c r="B4352" s="371" t="s">
        <v>107</v>
      </c>
      <c r="C4352" s="371">
        <v>2023</v>
      </c>
      <c r="D4352" s="371" t="s">
        <v>53</v>
      </c>
      <c r="E4352" s="371" t="s">
        <v>244</v>
      </c>
    </row>
    <row r="4353" spans="1:5">
      <c r="A4353" s="371">
        <v>91</v>
      </c>
      <c r="B4353" s="371" t="s">
        <v>108</v>
      </c>
      <c r="C4353" s="371">
        <v>2023</v>
      </c>
      <c r="D4353" s="371" t="s">
        <v>53</v>
      </c>
      <c r="E4353" s="371" t="s">
        <v>244</v>
      </c>
    </row>
    <row r="4354" spans="1:5">
      <c r="A4354" s="371">
        <v>94</v>
      </c>
      <c r="B4354" s="371" t="s">
        <v>109</v>
      </c>
      <c r="C4354" s="371">
        <v>2023</v>
      </c>
      <c r="D4354" s="371" t="s">
        <v>53</v>
      </c>
      <c r="E4354" s="371" t="s">
        <v>244</v>
      </c>
    </row>
    <row r="4355" spans="1:5">
      <c r="A4355" s="371">
        <v>95</v>
      </c>
      <c r="B4355" s="371" t="s">
        <v>110</v>
      </c>
      <c r="C4355" s="371">
        <v>2023</v>
      </c>
      <c r="D4355" s="371" t="s">
        <v>53</v>
      </c>
      <c r="E4355" s="371" t="s">
        <v>244</v>
      </c>
    </row>
    <row r="4356" spans="1:5">
      <c r="A4356" s="371">
        <v>97</v>
      </c>
      <c r="B4356" s="371" t="s">
        <v>111</v>
      </c>
      <c r="C4356" s="371">
        <v>2023</v>
      </c>
      <c r="D4356" s="371" t="s">
        <v>53</v>
      </c>
      <c r="E4356" s="371" t="s">
        <v>243</v>
      </c>
    </row>
    <row r="4357" spans="1:5">
      <c r="A4357" s="371">
        <v>99</v>
      </c>
      <c r="B4357" s="371" t="s">
        <v>112</v>
      </c>
      <c r="C4357" s="371">
        <v>2023</v>
      </c>
      <c r="D4357" s="371" t="s">
        <v>53</v>
      </c>
      <c r="E4357" s="371" t="s">
        <v>244</v>
      </c>
    </row>
    <row r="4358" spans="1:5">
      <c r="A4358" s="371">
        <v>5</v>
      </c>
      <c r="B4358" s="371" t="s">
        <v>79</v>
      </c>
      <c r="C4358" s="371">
        <v>2024</v>
      </c>
      <c r="D4358" s="371" t="s">
        <v>54</v>
      </c>
      <c r="E4358" s="371" t="s">
        <v>243</v>
      </c>
    </row>
    <row r="4359" spans="1:5">
      <c r="A4359" s="371">
        <v>8</v>
      </c>
      <c r="B4359" s="371" t="s">
        <v>81</v>
      </c>
      <c r="C4359" s="371">
        <v>2024</v>
      </c>
      <c r="D4359" s="371" t="s">
        <v>54</v>
      </c>
      <c r="E4359" s="371" t="s">
        <v>243</v>
      </c>
    </row>
    <row r="4360" spans="1:5">
      <c r="A4360" s="371">
        <v>11</v>
      </c>
      <c r="B4360" s="371" t="s">
        <v>82</v>
      </c>
      <c r="C4360" s="371">
        <v>2024</v>
      </c>
      <c r="D4360" s="371" t="s">
        <v>54</v>
      </c>
      <c r="E4360" s="371" t="s">
        <v>243</v>
      </c>
    </row>
    <row r="4361" spans="1:5">
      <c r="A4361" s="371">
        <v>13</v>
      </c>
      <c r="B4361" s="371" t="s">
        <v>83</v>
      </c>
      <c r="C4361" s="371">
        <v>2024</v>
      </c>
      <c r="D4361" s="371" t="s">
        <v>54</v>
      </c>
      <c r="E4361" s="371" t="s">
        <v>244</v>
      </c>
    </row>
    <row r="4362" spans="1:5">
      <c r="A4362" s="371">
        <v>15</v>
      </c>
      <c r="B4362" s="371" t="s">
        <v>84</v>
      </c>
      <c r="C4362" s="371">
        <v>2024</v>
      </c>
      <c r="D4362" s="371" t="s">
        <v>54</v>
      </c>
      <c r="E4362" s="371" t="s">
        <v>243</v>
      </c>
    </row>
    <row r="4363" spans="1:5">
      <c r="A4363" s="371">
        <v>17</v>
      </c>
      <c r="B4363" s="371" t="s">
        <v>85</v>
      </c>
      <c r="C4363" s="371">
        <v>2024</v>
      </c>
      <c r="D4363" s="371" t="s">
        <v>54</v>
      </c>
      <c r="E4363" s="371" t="s">
        <v>244</v>
      </c>
    </row>
    <row r="4364" spans="1:5">
      <c r="A4364" s="371">
        <v>18</v>
      </c>
      <c r="B4364" s="371" t="s">
        <v>86</v>
      </c>
      <c r="C4364" s="371">
        <v>2024</v>
      </c>
      <c r="D4364" s="371" t="s">
        <v>54</v>
      </c>
      <c r="E4364" s="371" t="s">
        <v>243</v>
      </c>
    </row>
    <row r="4365" spans="1:5">
      <c r="A4365" s="371">
        <v>19</v>
      </c>
      <c r="B4365" s="371" t="s">
        <v>87</v>
      </c>
      <c r="C4365" s="371">
        <v>2024</v>
      </c>
      <c r="D4365" s="371" t="s">
        <v>54</v>
      </c>
      <c r="E4365" s="371" t="s">
        <v>243</v>
      </c>
    </row>
    <row r="4366" spans="1:5">
      <c r="A4366" s="371">
        <v>20</v>
      </c>
      <c r="B4366" s="371" t="s">
        <v>88</v>
      </c>
      <c r="C4366" s="371">
        <v>2024</v>
      </c>
      <c r="D4366" s="371" t="s">
        <v>54</v>
      </c>
      <c r="E4366" s="371" t="s">
        <v>244</v>
      </c>
    </row>
    <row r="4367" spans="1:5">
      <c r="A4367" s="371">
        <v>23</v>
      </c>
      <c r="B4367" s="371" t="s">
        <v>89</v>
      </c>
      <c r="C4367" s="371">
        <v>2024</v>
      </c>
      <c r="D4367" s="371" t="s">
        <v>54</v>
      </c>
      <c r="E4367" s="371" t="s">
        <v>243</v>
      </c>
    </row>
    <row r="4368" spans="1:5">
      <c r="A4368" s="371">
        <v>25</v>
      </c>
      <c r="B4368" s="371" t="s">
        <v>90</v>
      </c>
      <c r="C4368" s="371">
        <v>2024</v>
      </c>
      <c r="D4368" s="371" t="s">
        <v>54</v>
      </c>
      <c r="E4368" s="371" t="s">
        <v>243</v>
      </c>
    </row>
    <row r="4369" spans="1:5">
      <c r="A4369" s="371">
        <v>27</v>
      </c>
      <c r="B4369" s="371" t="s">
        <v>91</v>
      </c>
      <c r="C4369" s="371">
        <v>2024</v>
      </c>
      <c r="D4369" s="371" t="s">
        <v>54</v>
      </c>
      <c r="E4369" s="371" t="s">
        <v>243</v>
      </c>
    </row>
    <row r="4370" spans="1:5">
      <c r="A4370" s="371">
        <v>41</v>
      </c>
      <c r="B4370" s="371" t="s">
        <v>92</v>
      </c>
      <c r="C4370" s="371">
        <v>2024</v>
      </c>
      <c r="D4370" s="371" t="s">
        <v>54</v>
      </c>
      <c r="E4370" s="371" t="s">
        <v>243</v>
      </c>
    </row>
    <row r="4371" spans="1:5">
      <c r="A4371" s="371">
        <v>44</v>
      </c>
      <c r="B4371" s="371" t="s">
        <v>93</v>
      </c>
      <c r="C4371" s="371">
        <v>2024</v>
      </c>
      <c r="D4371" s="371" t="s">
        <v>54</v>
      </c>
      <c r="E4371" s="371" t="s">
        <v>243</v>
      </c>
    </row>
    <row r="4372" spans="1:5">
      <c r="A4372" s="371">
        <v>47</v>
      </c>
      <c r="B4372" s="371" t="s">
        <v>94</v>
      </c>
      <c r="C4372" s="371">
        <v>2024</v>
      </c>
      <c r="D4372" s="371" t="s">
        <v>54</v>
      </c>
      <c r="E4372" s="371" t="s">
        <v>243</v>
      </c>
    </row>
    <row r="4373" spans="1:5">
      <c r="A4373" s="371">
        <v>50</v>
      </c>
      <c r="B4373" s="371" t="s">
        <v>95</v>
      </c>
      <c r="C4373" s="371">
        <v>2024</v>
      </c>
      <c r="D4373" s="371" t="s">
        <v>54</v>
      </c>
      <c r="E4373" s="371" t="s">
        <v>243</v>
      </c>
    </row>
    <row r="4374" spans="1:5">
      <c r="A4374" s="371">
        <v>52</v>
      </c>
      <c r="B4374" s="371" t="s">
        <v>96</v>
      </c>
      <c r="C4374" s="371">
        <v>2024</v>
      </c>
      <c r="D4374" s="371" t="s">
        <v>54</v>
      </c>
      <c r="E4374" s="371" t="s">
        <v>243</v>
      </c>
    </row>
    <row r="4375" spans="1:5">
      <c r="A4375" s="371">
        <v>54</v>
      </c>
      <c r="B4375" s="371" t="s">
        <v>97</v>
      </c>
      <c r="C4375" s="371">
        <v>2024</v>
      </c>
      <c r="D4375" s="371" t="s">
        <v>54</v>
      </c>
      <c r="E4375" s="371" t="s">
        <v>243</v>
      </c>
    </row>
    <row r="4376" spans="1:5">
      <c r="A4376" s="371">
        <v>63</v>
      </c>
      <c r="B4376" s="371" t="s">
        <v>98</v>
      </c>
      <c r="C4376" s="371">
        <v>2024</v>
      </c>
      <c r="D4376" s="371" t="s">
        <v>54</v>
      </c>
      <c r="E4376" s="371" t="s">
        <v>243</v>
      </c>
    </row>
    <row r="4377" spans="1:5">
      <c r="A4377" s="371">
        <v>66</v>
      </c>
      <c r="B4377" s="371" t="s">
        <v>99</v>
      </c>
      <c r="C4377" s="371">
        <v>2024</v>
      </c>
      <c r="D4377" s="371" t="s">
        <v>54</v>
      </c>
      <c r="E4377" s="371" t="s">
        <v>243</v>
      </c>
    </row>
    <row r="4378" spans="1:5">
      <c r="A4378" s="371">
        <v>68</v>
      </c>
      <c r="B4378" s="371" t="s">
        <v>100</v>
      </c>
      <c r="C4378" s="371">
        <v>2024</v>
      </c>
      <c r="D4378" s="371" t="s">
        <v>54</v>
      </c>
      <c r="E4378" s="371" t="s">
        <v>243</v>
      </c>
    </row>
    <row r="4379" spans="1:5">
      <c r="A4379" s="371">
        <v>70</v>
      </c>
      <c r="B4379" s="371" t="s">
        <v>101</v>
      </c>
      <c r="C4379" s="371">
        <v>2024</v>
      </c>
      <c r="D4379" s="371" t="s">
        <v>54</v>
      </c>
      <c r="E4379" s="371" t="s">
        <v>243</v>
      </c>
    </row>
    <row r="4380" spans="1:5">
      <c r="A4380" s="371">
        <v>73</v>
      </c>
      <c r="B4380" s="371" t="s">
        <v>102</v>
      </c>
      <c r="C4380" s="371">
        <v>2024</v>
      </c>
      <c r="D4380" s="371" t="s">
        <v>54</v>
      </c>
      <c r="E4380" s="371" t="s">
        <v>243</v>
      </c>
    </row>
    <row r="4381" spans="1:5">
      <c r="A4381" s="371">
        <v>76</v>
      </c>
      <c r="B4381" s="371" t="s">
        <v>103</v>
      </c>
      <c r="C4381" s="371">
        <v>2024</v>
      </c>
      <c r="D4381" s="371" t="s">
        <v>54</v>
      </c>
      <c r="E4381" s="371" t="s">
        <v>243</v>
      </c>
    </row>
    <row r="4382" spans="1:5">
      <c r="A4382" s="371">
        <v>81</v>
      </c>
      <c r="B4382" s="371" t="s">
        <v>104</v>
      </c>
      <c r="C4382" s="371">
        <v>2024</v>
      </c>
      <c r="D4382" s="371" t="s">
        <v>54</v>
      </c>
      <c r="E4382" s="371" t="s">
        <v>244</v>
      </c>
    </row>
    <row r="4383" spans="1:5">
      <c r="A4383" s="371">
        <v>85</v>
      </c>
      <c r="B4383" s="371" t="s">
        <v>105</v>
      </c>
      <c r="C4383" s="371">
        <v>2024</v>
      </c>
      <c r="D4383" s="371" t="s">
        <v>54</v>
      </c>
      <c r="E4383" s="371" t="s">
        <v>243</v>
      </c>
    </row>
    <row r="4384" spans="1:5">
      <c r="A4384" s="371">
        <v>86</v>
      </c>
      <c r="B4384" s="371" t="s">
        <v>106</v>
      </c>
      <c r="C4384" s="371">
        <v>2024</v>
      </c>
      <c r="D4384" s="371" t="s">
        <v>54</v>
      </c>
      <c r="E4384" s="371" t="s">
        <v>243</v>
      </c>
    </row>
    <row r="4385" spans="1:5">
      <c r="A4385" s="371">
        <v>88</v>
      </c>
      <c r="B4385" s="371" t="s">
        <v>107</v>
      </c>
      <c r="C4385" s="371">
        <v>2024</v>
      </c>
      <c r="D4385" s="371" t="s">
        <v>54</v>
      </c>
      <c r="E4385" s="371" t="s">
        <v>243</v>
      </c>
    </row>
    <row r="4386" spans="1:5">
      <c r="A4386" s="371">
        <v>91</v>
      </c>
      <c r="B4386" s="371" t="s">
        <v>108</v>
      </c>
      <c r="C4386" s="371">
        <v>2024</v>
      </c>
      <c r="D4386" s="371" t="s">
        <v>54</v>
      </c>
      <c r="E4386" s="371" t="s">
        <v>243</v>
      </c>
    </row>
    <row r="4387" spans="1:5">
      <c r="A4387" s="371">
        <v>94</v>
      </c>
      <c r="B4387" s="371" t="s">
        <v>109</v>
      </c>
      <c r="C4387" s="371">
        <v>2024</v>
      </c>
      <c r="D4387" s="371" t="s">
        <v>54</v>
      </c>
      <c r="E4387" s="371" t="s">
        <v>243</v>
      </c>
    </row>
    <row r="4388" spans="1:5">
      <c r="A4388" s="371">
        <v>95</v>
      </c>
      <c r="B4388" s="371" t="s">
        <v>110</v>
      </c>
      <c r="C4388" s="371">
        <v>2024</v>
      </c>
      <c r="D4388" s="371" t="s">
        <v>54</v>
      </c>
      <c r="E4388" s="371" t="s">
        <v>243</v>
      </c>
    </row>
    <row r="4389" spans="1:5">
      <c r="A4389" s="371">
        <v>97</v>
      </c>
      <c r="B4389" s="371" t="s">
        <v>111</v>
      </c>
      <c r="C4389" s="371">
        <v>2024</v>
      </c>
      <c r="D4389" s="371" t="s">
        <v>54</v>
      </c>
      <c r="E4389" s="371" t="s">
        <v>243</v>
      </c>
    </row>
    <row r="4390" spans="1:5">
      <c r="A4390" s="371">
        <v>99</v>
      </c>
      <c r="B4390" s="371" t="s">
        <v>112</v>
      </c>
      <c r="C4390" s="371">
        <v>2024</v>
      </c>
      <c r="D4390" s="371" t="s">
        <v>54</v>
      </c>
      <c r="E4390" s="371" t="s">
        <v>243</v>
      </c>
    </row>
    <row r="4391" spans="1:5">
      <c r="A4391" s="371">
        <v>5</v>
      </c>
      <c r="B4391" s="371" t="s">
        <v>79</v>
      </c>
      <c r="C4391" s="371">
        <v>2023</v>
      </c>
      <c r="D4391" s="371" t="s">
        <v>54</v>
      </c>
      <c r="E4391" s="371" t="s">
        <v>244</v>
      </c>
    </row>
    <row r="4392" spans="1:5">
      <c r="A4392" s="371">
        <v>8</v>
      </c>
      <c r="B4392" s="371" t="s">
        <v>81</v>
      </c>
      <c r="C4392" s="371">
        <v>2023</v>
      </c>
      <c r="D4392" s="371" t="s">
        <v>54</v>
      </c>
      <c r="E4392" s="371" t="s">
        <v>244</v>
      </c>
    </row>
    <row r="4393" spans="1:5">
      <c r="A4393" s="371">
        <v>11</v>
      </c>
      <c r="B4393" s="371" t="s">
        <v>82</v>
      </c>
      <c r="C4393" s="371">
        <v>2023</v>
      </c>
      <c r="D4393" s="371" t="s">
        <v>54</v>
      </c>
      <c r="E4393" s="371" t="s">
        <v>243</v>
      </c>
    </row>
    <row r="4394" spans="1:5">
      <c r="A4394" s="371">
        <v>13</v>
      </c>
      <c r="B4394" s="371" t="s">
        <v>83</v>
      </c>
      <c r="C4394" s="371">
        <v>2023</v>
      </c>
      <c r="D4394" s="371" t="s">
        <v>54</v>
      </c>
      <c r="E4394" s="371" t="s">
        <v>243</v>
      </c>
    </row>
    <row r="4395" spans="1:5">
      <c r="A4395" s="371">
        <v>15</v>
      </c>
      <c r="B4395" s="371" t="s">
        <v>84</v>
      </c>
      <c r="C4395" s="371">
        <v>2023</v>
      </c>
      <c r="D4395" s="371" t="s">
        <v>54</v>
      </c>
      <c r="E4395" s="371" t="s">
        <v>243</v>
      </c>
    </row>
    <row r="4396" spans="1:5">
      <c r="A4396" s="371">
        <v>17</v>
      </c>
      <c r="B4396" s="371" t="s">
        <v>85</v>
      </c>
      <c r="C4396" s="371">
        <v>2023</v>
      </c>
      <c r="D4396" s="371" t="s">
        <v>54</v>
      </c>
      <c r="E4396" s="371" t="s">
        <v>243</v>
      </c>
    </row>
    <row r="4397" spans="1:5">
      <c r="A4397" s="371">
        <v>18</v>
      </c>
      <c r="B4397" s="371" t="s">
        <v>86</v>
      </c>
      <c r="C4397" s="371">
        <v>2023</v>
      </c>
      <c r="D4397" s="371" t="s">
        <v>54</v>
      </c>
      <c r="E4397" s="371" t="s">
        <v>243</v>
      </c>
    </row>
    <row r="4398" spans="1:5">
      <c r="A4398" s="371">
        <v>19</v>
      </c>
      <c r="B4398" s="371" t="s">
        <v>87</v>
      </c>
      <c r="C4398" s="371">
        <v>2023</v>
      </c>
      <c r="D4398" s="371" t="s">
        <v>54</v>
      </c>
      <c r="E4398" s="371" t="s">
        <v>243</v>
      </c>
    </row>
    <row r="4399" spans="1:5">
      <c r="A4399" s="371">
        <v>20</v>
      </c>
      <c r="B4399" s="371" t="s">
        <v>88</v>
      </c>
      <c r="C4399" s="371">
        <v>2023</v>
      </c>
      <c r="D4399" s="371" t="s">
        <v>54</v>
      </c>
      <c r="E4399" s="371" t="s">
        <v>243</v>
      </c>
    </row>
    <row r="4400" spans="1:5">
      <c r="A4400" s="371">
        <v>23</v>
      </c>
      <c r="B4400" s="371" t="s">
        <v>89</v>
      </c>
      <c r="C4400" s="371">
        <v>2023</v>
      </c>
      <c r="D4400" s="371" t="s">
        <v>54</v>
      </c>
      <c r="E4400" s="371" t="s">
        <v>244</v>
      </c>
    </row>
    <row r="4401" spans="1:5">
      <c r="A4401" s="371">
        <v>25</v>
      </c>
      <c r="B4401" s="371" t="s">
        <v>90</v>
      </c>
      <c r="C4401" s="371">
        <v>2023</v>
      </c>
      <c r="D4401" s="371" t="s">
        <v>54</v>
      </c>
      <c r="E4401" s="371" t="s">
        <v>243</v>
      </c>
    </row>
    <row r="4402" spans="1:5">
      <c r="A4402" s="371">
        <v>27</v>
      </c>
      <c r="B4402" s="371" t="s">
        <v>91</v>
      </c>
      <c r="C4402" s="371">
        <v>2023</v>
      </c>
      <c r="D4402" s="371" t="s">
        <v>54</v>
      </c>
      <c r="E4402" s="371" t="s">
        <v>243</v>
      </c>
    </row>
    <row r="4403" spans="1:5">
      <c r="A4403" s="371">
        <v>41</v>
      </c>
      <c r="B4403" s="371" t="s">
        <v>92</v>
      </c>
      <c r="C4403" s="371">
        <v>2023</v>
      </c>
      <c r="D4403" s="371" t="s">
        <v>54</v>
      </c>
      <c r="E4403" s="371" t="s">
        <v>243</v>
      </c>
    </row>
    <row r="4404" spans="1:5">
      <c r="A4404" s="371">
        <v>44</v>
      </c>
      <c r="B4404" s="371" t="s">
        <v>93</v>
      </c>
      <c r="C4404" s="371">
        <v>2023</v>
      </c>
      <c r="D4404" s="371" t="s">
        <v>54</v>
      </c>
      <c r="E4404" s="371" t="s">
        <v>243</v>
      </c>
    </row>
    <row r="4405" spans="1:5">
      <c r="A4405" s="371">
        <v>47</v>
      </c>
      <c r="B4405" s="371" t="s">
        <v>94</v>
      </c>
      <c r="C4405" s="371">
        <v>2023</v>
      </c>
      <c r="D4405" s="371" t="s">
        <v>54</v>
      </c>
      <c r="E4405" s="371" t="s">
        <v>244</v>
      </c>
    </row>
    <row r="4406" spans="1:5">
      <c r="A4406" s="371">
        <v>50</v>
      </c>
      <c r="B4406" s="371" t="s">
        <v>95</v>
      </c>
      <c r="C4406" s="371">
        <v>2023</v>
      </c>
      <c r="D4406" s="371" t="s">
        <v>54</v>
      </c>
      <c r="E4406" s="371" t="s">
        <v>243</v>
      </c>
    </row>
    <row r="4407" spans="1:5">
      <c r="A4407" s="371">
        <v>52</v>
      </c>
      <c r="B4407" s="371" t="s">
        <v>96</v>
      </c>
      <c r="C4407" s="371">
        <v>2023</v>
      </c>
      <c r="D4407" s="371" t="s">
        <v>54</v>
      </c>
      <c r="E4407" s="371" t="s">
        <v>243</v>
      </c>
    </row>
    <row r="4408" spans="1:5">
      <c r="A4408" s="371">
        <v>54</v>
      </c>
      <c r="B4408" s="371" t="s">
        <v>97</v>
      </c>
      <c r="C4408" s="371">
        <v>2023</v>
      </c>
      <c r="D4408" s="371" t="s">
        <v>54</v>
      </c>
      <c r="E4408" s="371" t="s">
        <v>243</v>
      </c>
    </row>
    <row r="4409" spans="1:5">
      <c r="A4409" s="371">
        <v>63</v>
      </c>
      <c r="B4409" s="371" t="s">
        <v>98</v>
      </c>
      <c r="C4409" s="371">
        <v>2023</v>
      </c>
      <c r="D4409" s="371" t="s">
        <v>54</v>
      </c>
      <c r="E4409" s="371" t="s">
        <v>243</v>
      </c>
    </row>
    <row r="4410" spans="1:5">
      <c r="A4410" s="371">
        <v>66</v>
      </c>
      <c r="B4410" s="371" t="s">
        <v>99</v>
      </c>
      <c r="C4410" s="371">
        <v>2023</v>
      </c>
      <c r="D4410" s="371" t="s">
        <v>54</v>
      </c>
      <c r="E4410" s="371" t="s">
        <v>243</v>
      </c>
    </row>
    <row r="4411" spans="1:5">
      <c r="A4411" s="371">
        <v>68</v>
      </c>
      <c r="B4411" s="371" t="s">
        <v>100</v>
      </c>
      <c r="C4411" s="371">
        <v>2023</v>
      </c>
      <c r="D4411" s="371" t="s">
        <v>54</v>
      </c>
      <c r="E4411" s="371" t="s">
        <v>243</v>
      </c>
    </row>
    <row r="4412" spans="1:5">
      <c r="A4412" s="371">
        <v>70</v>
      </c>
      <c r="B4412" s="371" t="s">
        <v>101</v>
      </c>
      <c r="C4412" s="371">
        <v>2023</v>
      </c>
      <c r="D4412" s="371" t="s">
        <v>54</v>
      </c>
      <c r="E4412" s="371" t="s">
        <v>243</v>
      </c>
    </row>
    <row r="4413" spans="1:5">
      <c r="A4413" s="371">
        <v>73</v>
      </c>
      <c r="B4413" s="371" t="s">
        <v>102</v>
      </c>
      <c r="C4413" s="371">
        <v>2023</v>
      </c>
      <c r="D4413" s="371" t="s">
        <v>54</v>
      </c>
      <c r="E4413" s="371" t="s">
        <v>244</v>
      </c>
    </row>
    <row r="4414" spans="1:5">
      <c r="A4414" s="371">
        <v>76</v>
      </c>
      <c r="B4414" s="371" t="s">
        <v>103</v>
      </c>
      <c r="C4414" s="371">
        <v>2023</v>
      </c>
      <c r="D4414" s="371" t="s">
        <v>54</v>
      </c>
      <c r="E4414" s="371" t="s">
        <v>243</v>
      </c>
    </row>
    <row r="4415" spans="1:5">
      <c r="A4415" s="371">
        <v>81</v>
      </c>
      <c r="B4415" s="371" t="s">
        <v>104</v>
      </c>
      <c r="C4415" s="371">
        <v>2023</v>
      </c>
      <c r="D4415" s="371" t="s">
        <v>54</v>
      </c>
      <c r="E4415" s="371" t="s">
        <v>243</v>
      </c>
    </row>
    <row r="4416" spans="1:5">
      <c r="A4416" s="371">
        <v>85</v>
      </c>
      <c r="B4416" s="371" t="s">
        <v>105</v>
      </c>
      <c r="C4416" s="371">
        <v>2023</v>
      </c>
      <c r="D4416" s="371" t="s">
        <v>54</v>
      </c>
      <c r="E4416" s="371" t="s">
        <v>244</v>
      </c>
    </row>
    <row r="4417" spans="1:5">
      <c r="A4417" s="371">
        <v>86</v>
      </c>
      <c r="B4417" s="371" t="s">
        <v>106</v>
      </c>
      <c r="C4417" s="371">
        <v>2023</v>
      </c>
      <c r="D4417" s="371" t="s">
        <v>54</v>
      </c>
      <c r="E4417" s="371" t="s">
        <v>243</v>
      </c>
    </row>
    <row r="4418" spans="1:5">
      <c r="A4418" s="371">
        <v>88</v>
      </c>
      <c r="B4418" s="371" t="s">
        <v>107</v>
      </c>
      <c r="C4418" s="371">
        <v>2023</v>
      </c>
      <c r="D4418" s="371" t="s">
        <v>54</v>
      </c>
      <c r="E4418" s="371" t="s">
        <v>243</v>
      </c>
    </row>
    <row r="4419" spans="1:5">
      <c r="A4419" s="371">
        <v>91</v>
      </c>
      <c r="B4419" s="371" t="s">
        <v>108</v>
      </c>
      <c r="C4419" s="371">
        <v>2023</v>
      </c>
      <c r="D4419" s="371" t="s">
        <v>54</v>
      </c>
      <c r="E4419" s="371" t="s">
        <v>243</v>
      </c>
    </row>
    <row r="4420" spans="1:5">
      <c r="A4420" s="371">
        <v>94</v>
      </c>
      <c r="B4420" s="371" t="s">
        <v>109</v>
      </c>
      <c r="C4420" s="371">
        <v>2023</v>
      </c>
      <c r="D4420" s="371" t="s">
        <v>54</v>
      </c>
      <c r="E4420" s="371" t="s">
        <v>243</v>
      </c>
    </row>
    <row r="4421" spans="1:5">
      <c r="A4421" s="371">
        <v>95</v>
      </c>
      <c r="B4421" s="371" t="s">
        <v>110</v>
      </c>
      <c r="C4421" s="371">
        <v>2023</v>
      </c>
      <c r="D4421" s="371" t="s">
        <v>54</v>
      </c>
      <c r="E4421" s="371" t="s">
        <v>244</v>
      </c>
    </row>
    <row r="4422" spans="1:5">
      <c r="A4422" s="371">
        <v>97</v>
      </c>
      <c r="B4422" s="371" t="s">
        <v>111</v>
      </c>
      <c r="C4422" s="371">
        <v>2023</v>
      </c>
      <c r="D4422" s="371" t="s">
        <v>54</v>
      </c>
      <c r="E4422" s="371" t="s">
        <v>243</v>
      </c>
    </row>
    <row r="4423" spans="1:5">
      <c r="A4423" s="371">
        <v>99</v>
      </c>
      <c r="B4423" s="371" t="s">
        <v>112</v>
      </c>
      <c r="C4423" s="371">
        <v>2023</v>
      </c>
      <c r="D4423" s="371" t="s">
        <v>54</v>
      </c>
      <c r="E4423" s="371" t="s">
        <v>243</v>
      </c>
    </row>
    <row r="4424" spans="1:5">
      <c r="A4424" s="371">
        <v>5</v>
      </c>
      <c r="B4424" s="371" t="s">
        <v>79</v>
      </c>
      <c r="C4424" s="371">
        <v>2024</v>
      </c>
      <c r="D4424" s="371" t="s">
        <v>55</v>
      </c>
      <c r="E4424" s="371" t="s">
        <v>243</v>
      </c>
    </row>
    <row r="4425" spans="1:5">
      <c r="A4425" s="371">
        <v>8</v>
      </c>
      <c r="B4425" s="371" t="s">
        <v>81</v>
      </c>
      <c r="C4425" s="371">
        <v>2024</v>
      </c>
      <c r="D4425" s="371" t="s">
        <v>55</v>
      </c>
      <c r="E4425" s="371" t="s">
        <v>243</v>
      </c>
    </row>
    <row r="4426" spans="1:5">
      <c r="A4426" s="371">
        <v>11</v>
      </c>
      <c r="B4426" s="371" t="s">
        <v>82</v>
      </c>
      <c r="C4426" s="371">
        <v>2024</v>
      </c>
      <c r="D4426" s="371" t="s">
        <v>55</v>
      </c>
      <c r="E4426" s="371" t="s">
        <v>244</v>
      </c>
    </row>
    <row r="4427" spans="1:5">
      <c r="A4427" s="371">
        <v>13</v>
      </c>
      <c r="B4427" s="371" t="s">
        <v>83</v>
      </c>
      <c r="C4427" s="371">
        <v>2024</v>
      </c>
      <c r="D4427" s="371" t="s">
        <v>55</v>
      </c>
      <c r="E4427" s="371" t="s">
        <v>243</v>
      </c>
    </row>
    <row r="4428" spans="1:5">
      <c r="A4428" s="371">
        <v>15</v>
      </c>
      <c r="B4428" s="371" t="s">
        <v>84</v>
      </c>
      <c r="C4428" s="371">
        <v>2024</v>
      </c>
      <c r="D4428" s="371" t="s">
        <v>55</v>
      </c>
      <c r="E4428" s="371" t="s">
        <v>243</v>
      </c>
    </row>
    <row r="4429" spans="1:5">
      <c r="A4429" s="371">
        <v>17</v>
      </c>
      <c r="B4429" s="371" t="s">
        <v>85</v>
      </c>
      <c r="C4429" s="371">
        <v>2024</v>
      </c>
      <c r="D4429" s="371" t="s">
        <v>55</v>
      </c>
      <c r="E4429" s="371" t="s">
        <v>243</v>
      </c>
    </row>
    <row r="4430" spans="1:5">
      <c r="A4430" s="371">
        <v>18</v>
      </c>
      <c r="B4430" s="371" t="s">
        <v>86</v>
      </c>
      <c r="C4430" s="371">
        <v>2024</v>
      </c>
      <c r="D4430" s="371" t="s">
        <v>55</v>
      </c>
      <c r="E4430" s="371" t="s">
        <v>243</v>
      </c>
    </row>
    <row r="4431" spans="1:5">
      <c r="A4431" s="371">
        <v>19</v>
      </c>
      <c r="B4431" s="371" t="s">
        <v>87</v>
      </c>
      <c r="C4431" s="371">
        <v>2024</v>
      </c>
      <c r="D4431" s="371" t="s">
        <v>55</v>
      </c>
      <c r="E4431" s="371" t="s">
        <v>243</v>
      </c>
    </row>
    <row r="4432" spans="1:5">
      <c r="A4432" s="371">
        <v>20</v>
      </c>
      <c r="B4432" s="371" t="s">
        <v>88</v>
      </c>
      <c r="C4432" s="371">
        <v>2024</v>
      </c>
      <c r="D4432" s="371" t="s">
        <v>55</v>
      </c>
      <c r="E4432" s="371" t="s">
        <v>243</v>
      </c>
    </row>
    <row r="4433" spans="1:5">
      <c r="A4433" s="371">
        <v>23</v>
      </c>
      <c r="B4433" s="371" t="s">
        <v>89</v>
      </c>
      <c r="C4433" s="371">
        <v>2024</v>
      </c>
      <c r="D4433" s="371" t="s">
        <v>55</v>
      </c>
      <c r="E4433" s="371" t="s">
        <v>243</v>
      </c>
    </row>
    <row r="4434" spans="1:5">
      <c r="A4434" s="371">
        <v>25</v>
      </c>
      <c r="B4434" s="371" t="s">
        <v>90</v>
      </c>
      <c r="C4434" s="371">
        <v>2024</v>
      </c>
      <c r="D4434" s="371" t="s">
        <v>55</v>
      </c>
      <c r="E4434" s="371" t="s">
        <v>243</v>
      </c>
    </row>
    <row r="4435" spans="1:5">
      <c r="A4435" s="371">
        <v>27</v>
      </c>
      <c r="B4435" s="371" t="s">
        <v>91</v>
      </c>
      <c r="C4435" s="371">
        <v>2024</v>
      </c>
      <c r="D4435" s="371" t="s">
        <v>55</v>
      </c>
      <c r="E4435" s="371" t="s">
        <v>243</v>
      </c>
    </row>
    <row r="4436" spans="1:5">
      <c r="A4436" s="371">
        <v>41</v>
      </c>
      <c r="B4436" s="371" t="s">
        <v>92</v>
      </c>
      <c r="C4436" s="371">
        <v>2024</v>
      </c>
      <c r="D4436" s="371" t="s">
        <v>55</v>
      </c>
      <c r="E4436" s="371" t="s">
        <v>243</v>
      </c>
    </row>
    <row r="4437" spans="1:5">
      <c r="A4437" s="371">
        <v>44</v>
      </c>
      <c r="B4437" s="371" t="s">
        <v>93</v>
      </c>
      <c r="C4437" s="371">
        <v>2024</v>
      </c>
      <c r="D4437" s="371" t="s">
        <v>55</v>
      </c>
      <c r="E4437" s="371" t="s">
        <v>243</v>
      </c>
    </row>
    <row r="4438" spans="1:5">
      <c r="A4438" s="371">
        <v>47</v>
      </c>
      <c r="B4438" s="371" t="s">
        <v>94</v>
      </c>
      <c r="C4438" s="371">
        <v>2024</v>
      </c>
      <c r="D4438" s="371" t="s">
        <v>55</v>
      </c>
      <c r="E4438" s="371" t="s">
        <v>244</v>
      </c>
    </row>
    <row r="4439" spans="1:5">
      <c r="A4439" s="371">
        <v>50</v>
      </c>
      <c r="B4439" s="371" t="s">
        <v>95</v>
      </c>
      <c r="C4439" s="371">
        <v>2024</v>
      </c>
      <c r="D4439" s="371" t="s">
        <v>55</v>
      </c>
      <c r="E4439" s="371" t="s">
        <v>243</v>
      </c>
    </row>
    <row r="4440" spans="1:5">
      <c r="A4440" s="371">
        <v>52</v>
      </c>
      <c r="B4440" s="371" t="s">
        <v>96</v>
      </c>
      <c r="C4440" s="371">
        <v>2024</v>
      </c>
      <c r="D4440" s="371" t="s">
        <v>55</v>
      </c>
      <c r="E4440" s="371" t="s">
        <v>243</v>
      </c>
    </row>
    <row r="4441" spans="1:5">
      <c r="A4441" s="371">
        <v>54</v>
      </c>
      <c r="B4441" s="371" t="s">
        <v>97</v>
      </c>
      <c r="C4441" s="371">
        <v>2024</v>
      </c>
      <c r="D4441" s="371" t="s">
        <v>55</v>
      </c>
      <c r="E4441" s="371" t="s">
        <v>243</v>
      </c>
    </row>
    <row r="4442" spans="1:5">
      <c r="A4442" s="371">
        <v>63</v>
      </c>
      <c r="B4442" s="371" t="s">
        <v>98</v>
      </c>
      <c r="C4442" s="371">
        <v>2024</v>
      </c>
      <c r="D4442" s="371" t="s">
        <v>55</v>
      </c>
      <c r="E4442" s="371" t="s">
        <v>244</v>
      </c>
    </row>
    <row r="4443" spans="1:5">
      <c r="A4443" s="371">
        <v>66</v>
      </c>
      <c r="B4443" s="371" t="s">
        <v>99</v>
      </c>
      <c r="C4443" s="371">
        <v>2024</v>
      </c>
      <c r="D4443" s="371" t="s">
        <v>55</v>
      </c>
      <c r="E4443" s="371" t="s">
        <v>243</v>
      </c>
    </row>
    <row r="4444" spans="1:5">
      <c r="A4444" s="371">
        <v>68</v>
      </c>
      <c r="B4444" s="371" t="s">
        <v>100</v>
      </c>
      <c r="C4444" s="371">
        <v>2024</v>
      </c>
      <c r="D4444" s="371" t="s">
        <v>55</v>
      </c>
      <c r="E4444" s="371" t="s">
        <v>243</v>
      </c>
    </row>
    <row r="4445" spans="1:5">
      <c r="A4445" s="371">
        <v>70</v>
      </c>
      <c r="B4445" s="371" t="s">
        <v>101</v>
      </c>
      <c r="C4445" s="371">
        <v>2024</v>
      </c>
      <c r="D4445" s="371" t="s">
        <v>55</v>
      </c>
      <c r="E4445" s="371" t="s">
        <v>244</v>
      </c>
    </row>
    <row r="4446" spans="1:5">
      <c r="A4446" s="371">
        <v>73</v>
      </c>
      <c r="B4446" s="371" t="s">
        <v>102</v>
      </c>
      <c r="C4446" s="371">
        <v>2024</v>
      </c>
      <c r="D4446" s="371" t="s">
        <v>55</v>
      </c>
      <c r="E4446" s="371" t="s">
        <v>243</v>
      </c>
    </row>
    <row r="4447" spans="1:5">
      <c r="A4447" s="371">
        <v>76</v>
      </c>
      <c r="B4447" s="371" t="s">
        <v>103</v>
      </c>
      <c r="C4447" s="371">
        <v>2024</v>
      </c>
      <c r="D4447" s="371" t="s">
        <v>55</v>
      </c>
      <c r="E4447" s="371" t="s">
        <v>243</v>
      </c>
    </row>
    <row r="4448" spans="1:5">
      <c r="A4448" s="371">
        <v>81</v>
      </c>
      <c r="B4448" s="371" t="s">
        <v>104</v>
      </c>
      <c r="C4448" s="371">
        <v>2024</v>
      </c>
      <c r="D4448" s="371" t="s">
        <v>55</v>
      </c>
      <c r="E4448" s="371" t="s">
        <v>244</v>
      </c>
    </row>
    <row r="4449" spans="1:5">
      <c r="A4449" s="371">
        <v>85</v>
      </c>
      <c r="B4449" s="371" t="s">
        <v>105</v>
      </c>
      <c r="C4449" s="371">
        <v>2024</v>
      </c>
      <c r="D4449" s="371" t="s">
        <v>55</v>
      </c>
      <c r="E4449" s="371" t="s">
        <v>243</v>
      </c>
    </row>
    <row r="4450" spans="1:5">
      <c r="A4450" s="371">
        <v>86</v>
      </c>
      <c r="B4450" s="371" t="s">
        <v>106</v>
      </c>
      <c r="C4450" s="371">
        <v>2024</v>
      </c>
      <c r="D4450" s="371" t="s">
        <v>55</v>
      </c>
      <c r="E4450" s="371" t="s">
        <v>243</v>
      </c>
    </row>
    <row r="4451" spans="1:5">
      <c r="A4451" s="371">
        <v>88</v>
      </c>
      <c r="B4451" s="371" t="s">
        <v>107</v>
      </c>
      <c r="C4451" s="371">
        <v>2024</v>
      </c>
      <c r="D4451" s="371" t="s">
        <v>55</v>
      </c>
      <c r="E4451" s="371" t="s">
        <v>243</v>
      </c>
    </row>
    <row r="4452" spans="1:5">
      <c r="A4452" s="371">
        <v>91</v>
      </c>
      <c r="B4452" s="371" t="s">
        <v>108</v>
      </c>
      <c r="C4452" s="371">
        <v>2024</v>
      </c>
      <c r="D4452" s="371" t="s">
        <v>55</v>
      </c>
      <c r="E4452" s="371" t="s">
        <v>244</v>
      </c>
    </row>
    <row r="4453" spans="1:5">
      <c r="A4453" s="371">
        <v>94</v>
      </c>
      <c r="B4453" s="371" t="s">
        <v>109</v>
      </c>
      <c r="C4453" s="371">
        <v>2024</v>
      </c>
      <c r="D4453" s="371" t="s">
        <v>55</v>
      </c>
      <c r="E4453" s="371" t="s">
        <v>243</v>
      </c>
    </row>
    <row r="4454" spans="1:5">
      <c r="A4454" s="371">
        <v>95</v>
      </c>
      <c r="B4454" s="371" t="s">
        <v>110</v>
      </c>
      <c r="C4454" s="371">
        <v>2024</v>
      </c>
      <c r="D4454" s="371" t="s">
        <v>55</v>
      </c>
      <c r="E4454" s="371" t="s">
        <v>243</v>
      </c>
    </row>
    <row r="4455" spans="1:5">
      <c r="A4455" s="371">
        <v>97</v>
      </c>
      <c r="B4455" s="371" t="s">
        <v>111</v>
      </c>
      <c r="C4455" s="371">
        <v>2024</v>
      </c>
      <c r="D4455" s="371" t="s">
        <v>55</v>
      </c>
      <c r="E4455" s="371" t="s">
        <v>243</v>
      </c>
    </row>
    <row r="4456" spans="1:5">
      <c r="A4456" s="371">
        <v>99</v>
      </c>
      <c r="B4456" s="371" t="s">
        <v>112</v>
      </c>
      <c r="C4456" s="371">
        <v>2024</v>
      </c>
      <c r="D4456" s="371" t="s">
        <v>55</v>
      </c>
      <c r="E4456" s="371" t="s">
        <v>243</v>
      </c>
    </row>
    <row r="4457" spans="1:5">
      <c r="A4457" s="371">
        <v>5</v>
      </c>
      <c r="B4457" s="371" t="s">
        <v>79</v>
      </c>
      <c r="C4457" s="371">
        <v>2023</v>
      </c>
      <c r="D4457" s="371" t="s">
        <v>55</v>
      </c>
      <c r="E4457" s="371" t="s">
        <v>243</v>
      </c>
    </row>
    <row r="4458" spans="1:5">
      <c r="A4458" s="371">
        <v>8</v>
      </c>
      <c r="B4458" s="371" t="s">
        <v>81</v>
      </c>
      <c r="C4458" s="371">
        <v>2023</v>
      </c>
      <c r="D4458" s="371" t="s">
        <v>55</v>
      </c>
      <c r="E4458" s="371" t="s">
        <v>243</v>
      </c>
    </row>
    <row r="4459" spans="1:5">
      <c r="A4459" s="371">
        <v>11</v>
      </c>
      <c r="B4459" s="371" t="s">
        <v>82</v>
      </c>
      <c r="C4459" s="371">
        <v>2023</v>
      </c>
      <c r="D4459" s="371" t="s">
        <v>55</v>
      </c>
      <c r="E4459" s="371" t="s">
        <v>244</v>
      </c>
    </row>
    <row r="4460" spans="1:5">
      <c r="A4460" s="371">
        <v>13</v>
      </c>
      <c r="B4460" s="371" t="s">
        <v>83</v>
      </c>
      <c r="C4460" s="371">
        <v>2023</v>
      </c>
      <c r="D4460" s="371" t="s">
        <v>55</v>
      </c>
      <c r="E4460" s="371" t="s">
        <v>243</v>
      </c>
    </row>
    <row r="4461" spans="1:5">
      <c r="A4461" s="371">
        <v>15</v>
      </c>
      <c r="B4461" s="371" t="s">
        <v>84</v>
      </c>
      <c r="C4461" s="371">
        <v>2023</v>
      </c>
      <c r="D4461" s="371" t="s">
        <v>55</v>
      </c>
      <c r="E4461" s="371" t="s">
        <v>243</v>
      </c>
    </row>
    <row r="4462" spans="1:5">
      <c r="A4462" s="371">
        <v>17</v>
      </c>
      <c r="B4462" s="371" t="s">
        <v>85</v>
      </c>
      <c r="C4462" s="371">
        <v>2023</v>
      </c>
      <c r="D4462" s="371" t="s">
        <v>55</v>
      </c>
      <c r="E4462" s="371" t="s">
        <v>243</v>
      </c>
    </row>
    <row r="4463" spans="1:5">
      <c r="A4463" s="371">
        <v>18</v>
      </c>
      <c r="B4463" s="371" t="s">
        <v>86</v>
      </c>
      <c r="C4463" s="371">
        <v>2023</v>
      </c>
      <c r="D4463" s="371" t="s">
        <v>55</v>
      </c>
      <c r="E4463" s="371" t="s">
        <v>243</v>
      </c>
    </row>
    <row r="4464" spans="1:5">
      <c r="A4464" s="371">
        <v>19</v>
      </c>
      <c r="B4464" s="371" t="s">
        <v>87</v>
      </c>
      <c r="C4464" s="371">
        <v>2023</v>
      </c>
      <c r="D4464" s="371" t="s">
        <v>55</v>
      </c>
      <c r="E4464" s="371" t="s">
        <v>243</v>
      </c>
    </row>
    <row r="4465" spans="1:5">
      <c r="A4465" s="371">
        <v>20</v>
      </c>
      <c r="B4465" s="371" t="s">
        <v>88</v>
      </c>
      <c r="C4465" s="371">
        <v>2023</v>
      </c>
      <c r="D4465" s="371" t="s">
        <v>55</v>
      </c>
      <c r="E4465" s="371" t="s">
        <v>243</v>
      </c>
    </row>
    <row r="4466" spans="1:5">
      <c r="A4466" s="371">
        <v>23</v>
      </c>
      <c r="B4466" s="371" t="s">
        <v>89</v>
      </c>
      <c r="C4466" s="371">
        <v>2023</v>
      </c>
      <c r="D4466" s="371" t="s">
        <v>55</v>
      </c>
      <c r="E4466" s="371" t="s">
        <v>243</v>
      </c>
    </row>
    <row r="4467" spans="1:5">
      <c r="A4467" s="371">
        <v>25</v>
      </c>
      <c r="B4467" s="371" t="s">
        <v>90</v>
      </c>
      <c r="C4467" s="371">
        <v>2023</v>
      </c>
      <c r="D4467" s="371" t="s">
        <v>55</v>
      </c>
      <c r="E4467" s="371" t="s">
        <v>243</v>
      </c>
    </row>
    <row r="4468" spans="1:5">
      <c r="A4468" s="371">
        <v>27</v>
      </c>
      <c r="B4468" s="371" t="s">
        <v>91</v>
      </c>
      <c r="C4468" s="371">
        <v>2023</v>
      </c>
      <c r="D4468" s="371" t="s">
        <v>55</v>
      </c>
      <c r="E4468" s="371" t="s">
        <v>243</v>
      </c>
    </row>
    <row r="4469" spans="1:5">
      <c r="A4469" s="371">
        <v>41</v>
      </c>
      <c r="B4469" s="371" t="s">
        <v>92</v>
      </c>
      <c r="C4469" s="371">
        <v>2023</v>
      </c>
      <c r="D4469" s="371" t="s">
        <v>55</v>
      </c>
      <c r="E4469" s="371" t="s">
        <v>243</v>
      </c>
    </row>
    <row r="4470" spans="1:5">
      <c r="A4470" s="371">
        <v>44</v>
      </c>
      <c r="B4470" s="371" t="s">
        <v>93</v>
      </c>
      <c r="C4470" s="371">
        <v>2023</v>
      </c>
      <c r="D4470" s="371" t="s">
        <v>55</v>
      </c>
      <c r="E4470" s="371" t="s">
        <v>243</v>
      </c>
    </row>
    <row r="4471" spans="1:5">
      <c r="A4471" s="371">
        <v>47</v>
      </c>
      <c r="B4471" s="371" t="s">
        <v>94</v>
      </c>
      <c r="C4471" s="371">
        <v>2023</v>
      </c>
      <c r="D4471" s="371" t="s">
        <v>55</v>
      </c>
      <c r="E4471" s="371" t="s">
        <v>244</v>
      </c>
    </row>
    <row r="4472" spans="1:5">
      <c r="A4472" s="371">
        <v>50</v>
      </c>
      <c r="B4472" s="371" t="s">
        <v>95</v>
      </c>
      <c r="C4472" s="371">
        <v>2023</v>
      </c>
      <c r="D4472" s="371" t="s">
        <v>55</v>
      </c>
      <c r="E4472" s="371" t="s">
        <v>243</v>
      </c>
    </row>
    <row r="4473" spans="1:5">
      <c r="A4473" s="371">
        <v>52</v>
      </c>
      <c r="B4473" s="371" t="s">
        <v>96</v>
      </c>
      <c r="C4473" s="371">
        <v>2023</v>
      </c>
      <c r="D4473" s="371" t="s">
        <v>55</v>
      </c>
      <c r="E4473" s="371" t="s">
        <v>243</v>
      </c>
    </row>
    <row r="4474" spans="1:5">
      <c r="A4474" s="371">
        <v>54</v>
      </c>
      <c r="B4474" s="371" t="s">
        <v>97</v>
      </c>
      <c r="C4474" s="371">
        <v>2023</v>
      </c>
      <c r="D4474" s="371" t="s">
        <v>55</v>
      </c>
      <c r="E4474" s="371" t="s">
        <v>243</v>
      </c>
    </row>
    <row r="4475" spans="1:5">
      <c r="A4475" s="371">
        <v>63</v>
      </c>
      <c r="B4475" s="371" t="s">
        <v>98</v>
      </c>
      <c r="C4475" s="371">
        <v>2023</v>
      </c>
      <c r="D4475" s="371" t="s">
        <v>55</v>
      </c>
      <c r="E4475" s="371" t="s">
        <v>244</v>
      </c>
    </row>
    <row r="4476" spans="1:5">
      <c r="A4476" s="371">
        <v>66</v>
      </c>
      <c r="B4476" s="371" t="s">
        <v>99</v>
      </c>
      <c r="C4476" s="371">
        <v>2023</v>
      </c>
      <c r="D4476" s="371" t="s">
        <v>55</v>
      </c>
      <c r="E4476" s="371" t="s">
        <v>243</v>
      </c>
    </row>
    <row r="4477" spans="1:5">
      <c r="A4477" s="371">
        <v>68</v>
      </c>
      <c r="B4477" s="371" t="s">
        <v>100</v>
      </c>
      <c r="C4477" s="371">
        <v>2023</v>
      </c>
      <c r="D4477" s="371" t="s">
        <v>55</v>
      </c>
      <c r="E4477" s="371" t="s">
        <v>243</v>
      </c>
    </row>
    <row r="4478" spans="1:5">
      <c r="A4478" s="371">
        <v>70</v>
      </c>
      <c r="B4478" s="371" t="s">
        <v>101</v>
      </c>
      <c r="C4478" s="371">
        <v>2023</v>
      </c>
      <c r="D4478" s="371" t="s">
        <v>55</v>
      </c>
      <c r="E4478" s="371" t="s">
        <v>244</v>
      </c>
    </row>
    <row r="4479" spans="1:5">
      <c r="A4479" s="371">
        <v>73</v>
      </c>
      <c r="B4479" s="371" t="s">
        <v>102</v>
      </c>
      <c r="C4479" s="371">
        <v>2023</v>
      </c>
      <c r="D4479" s="371" t="s">
        <v>55</v>
      </c>
      <c r="E4479" s="371" t="s">
        <v>243</v>
      </c>
    </row>
    <row r="4480" spans="1:5">
      <c r="A4480" s="371">
        <v>76</v>
      </c>
      <c r="B4480" s="371" t="s">
        <v>103</v>
      </c>
      <c r="C4480" s="371">
        <v>2023</v>
      </c>
      <c r="D4480" s="371" t="s">
        <v>55</v>
      </c>
      <c r="E4480" s="371" t="s">
        <v>243</v>
      </c>
    </row>
    <row r="4481" spans="1:5">
      <c r="A4481" s="371">
        <v>81</v>
      </c>
      <c r="B4481" s="371" t="s">
        <v>104</v>
      </c>
      <c r="C4481" s="371">
        <v>2023</v>
      </c>
      <c r="D4481" s="371" t="s">
        <v>55</v>
      </c>
      <c r="E4481" s="371" t="s">
        <v>244</v>
      </c>
    </row>
    <row r="4482" spans="1:5">
      <c r="A4482" s="371">
        <v>85</v>
      </c>
      <c r="B4482" s="371" t="s">
        <v>105</v>
      </c>
      <c r="C4482" s="371">
        <v>2023</v>
      </c>
      <c r="D4482" s="371" t="s">
        <v>55</v>
      </c>
      <c r="E4482" s="371" t="s">
        <v>243</v>
      </c>
    </row>
    <row r="4483" spans="1:5">
      <c r="A4483" s="371">
        <v>86</v>
      </c>
      <c r="B4483" s="371" t="s">
        <v>106</v>
      </c>
      <c r="C4483" s="371">
        <v>2023</v>
      </c>
      <c r="D4483" s="371" t="s">
        <v>55</v>
      </c>
      <c r="E4483" s="371" t="s">
        <v>243</v>
      </c>
    </row>
    <row r="4484" spans="1:5">
      <c r="A4484" s="371">
        <v>88</v>
      </c>
      <c r="B4484" s="371" t="s">
        <v>107</v>
      </c>
      <c r="C4484" s="371">
        <v>2023</v>
      </c>
      <c r="D4484" s="371" t="s">
        <v>55</v>
      </c>
      <c r="E4484" s="371" t="s">
        <v>243</v>
      </c>
    </row>
    <row r="4485" spans="1:5">
      <c r="A4485" s="371">
        <v>91</v>
      </c>
      <c r="B4485" s="371" t="s">
        <v>108</v>
      </c>
      <c r="C4485" s="371">
        <v>2023</v>
      </c>
      <c r="D4485" s="371" t="s">
        <v>55</v>
      </c>
      <c r="E4485" s="371" t="s">
        <v>244</v>
      </c>
    </row>
    <row r="4486" spans="1:5">
      <c r="A4486" s="371">
        <v>94</v>
      </c>
      <c r="B4486" s="371" t="s">
        <v>109</v>
      </c>
      <c r="C4486" s="371">
        <v>2023</v>
      </c>
      <c r="D4486" s="371" t="s">
        <v>55</v>
      </c>
      <c r="E4486" s="371" t="s">
        <v>243</v>
      </c>
    </row>
    <row r="4487" spans="1:5">
      <c r="A4487" s="371">
        <v>95</v>
      </c>
      <c r="B4487" s="371" t="s">
        <v>110</v>
      </c>
      <c r="C4487" s="371">
        <v>2023</v>
      </c>
      <c r="D4487" s="371" t="s">
        <v>55</v>
      </c>
      <c r="E4487" s="371" t="s">
        <v>243</v>
      </c>
    </row>
    <row r="4488" spans="1:5">
      <c r="A4488" s="371">
        <v>97</v>
      </c>
      <c r="B4488" s="371" t="s">
        <v>111</v>
      </c>
      <c r="C4488" s="371">
        <v>2023</v>
      </c>
      <c r="D4488" s="371" t="s">
        <v>55</v>
      </c>
      <c r="E4488" s="371" t="s">
        <v>243</v>
      </c>
    </row>
    <row r="4489" spans="1:5">
      <c r="A4489" s="371">
        <v>99</v>
      </c>
      <c r="B4489" s="371" t="s">
        <v>112</v>
      </c>
      <c r="C4489" s="371">
        <v>2023</v>
      </c>
      <c r="D4489" s="371" t="s">
        <v>55</v>
      </c>
      <c r="E4489" s="371" t="s">
        <v>243</v>
      </c>
    </row>
    <row r="4490" spans="1:5">
      <c r="A4490" s="371">
        <v>5</v>
      </c>
      <c r="B4490" s="371" t="s">
        <v>79</v>
      </c>
      <c r="C4490" s="371">
        <v>2024</v>
      </c>
      <c r="D4490" s="371" t="s">
        <v>56</v>
      </c>
      <c r="E4490" s="371" t="s">
        <v>243</v>
      </c>
    </row>
    <row r="4491" spans="1:5">
      <c r="A4491" s="371">
        <v>8</v>
      </c>
      <c r="B4491" s="371" t="s">
        <v>81</v>
      </c>
      <c r="C4491" s="371">
        <v>2024</v>
      </c>
      <c r="D4491" s="371" t="s">
        <v>56</v>
      </c>
      <c r="E4491" s="371" t="s">
        <v>243</v>
      </c>
    </row>
    <row r="4492" spans="1:5">
      <c r="A4492" s="371">
        <v>11</v>
      </c>
      <c r="B4492" s="371" t="s">
        <v>82</v>
      </c>
      <c r="C4492" s="371">
        <v>2024</v>
      </c>
      <c r="D4492" s="371" t="s">
        <v>56</v>
      </c>
      <c r="E4492" s="371" t="s">
        <v>243</v>
      </c>
    </row>
    <row r="4493" spans="1:5">
      <c r="A4493" s="371">
        <v>13</v>
      </c>
      <c r="B4493" s="371" t="s">
        <v>83</v>
      </c>
      <c r="C4493" s="371">
        <v>2024</v>
      </c>
      <c r="D4493" s="371" t="s">
        <v>56</v>
      </c>
      <c r="E4493" s="371" t="s">
        <v>243</v>
      </c>
    </row>
    <row r="4494" spans="1:5">
      <c r="A4494" s="371">
        <v>15</v>
      </c>
      <c r="B4494" s="371" t="s">
        <v>84</v>
      </c>
      <c r="C4494" s="371">
        <v>2024</v>
      </c>
      <c r="D4494" s="371" t="s">
        <v>56</v>
      </c>
      <c r="E4494" s="371" t="s">
        <v>243</v>
      </c>
    </row>
    <row r="4495" spans="1:5">
      <c r="A4495" s="371">
        <v>17</v>
      </c>
      <c r="B4495" s="371" t="s">
        <v>85</v>
      </c>
      <c r="C4495" s="371">
        <v>2024</v>
      </c>
      <c r="D4495" s="371" t="s">
        <v>56</v>
      </c>
      <c r="E4495" s="371" t="s">
        <v>243</v>
      </c>
    </row>
    <row r="4496" spans="1:5">
      <c r="A4496" s="371">
        <v>18</v>
      </c>
      <c r="B4496" s="371" t="s">
        <v>86</v>
      </c>
      <c r="C4496" s="371">
        <v>2024</v>
      </c>
      <c r="D4496" s="371" t="s">
        <v>56</v>
      </c>
      <c r="E4496" s="371" t="s">
        <v>243</v>
      </c>
    </row>
    <row r="4497" spans="1:5">
      <c r="A4497" s="371">
        <v>19</v>
      </c>
      <c r="B4497" s="371" t="s">
        <v>87</v>
      </c>
      <c r="C4497" s="371">
        <v>2024</v>
      </c>
      <c r="D4497" s="371" t="s">
        <v>56</v>
      </c>
      <c r="E4497" s="371" t="s">
        <v>243</v>
      </c>
    </row>
    <row r="4498" spans="1:5">
      <c r="A4498" s="371">
        <v>20</v>
      </c>
      <c r="B4498" s="371" t="s">
        <v>88</v>
      </c>
      <c r="C4498" s="371">
        <v>2024</v>
      </c>
      <c r="D4498" s="371" t="s">
        <v>56</v>
      </c>
      <c r="E4498" s="371" t="s">
        <v>243</v>
      </c>
    </row>
    <row r="4499" spans="1:5">
      <c r="A4499" s="371">
        <v>23</v>
      </c>
      <c r="B4499" s="371" t="s">
        <v>89</v>
      </c>
      <c r="C4499" s="371">
        <v>2024</v>
      </c>
      <c r="D4499" s="371" t="s">
        <v>56</v>
      </c>
      <c r="E4499" s="371" t="s">
        <v>243</v>
      </c>
    </row>
    <row r="4500" spans="1:5">
      <c r="A4500" s="371">
        <v>25</v>
      </c>
      <c r="B4500" s="371" t="s">
        <v>90</v>
      </c>
      <c r="C4500" s="371">
        <v>2024</v>
      </c>
      <c r="D4500" s="371" t="s">
        <v>56</v>
      </c>
      <c r="E4500" s="371" t="s">
        <v>243</v>
      </c>
    </row>
    <row r="4501" spans="1:5">
      <c r="A4501" s="371">
        <v>27</v>
      </c>
      <c r="B4501" s="371" t="s">
        <v>91</v>
      </c>
      <c r="C4501" s="371">
        <v>2024</v>
      </c>
      <c r="D4501" s="371" t="s">
        <v>56</v>
      </c>
      <c r="E4501" s="371" t="s">
        <v>243</v>
      </c>
    </row>
    <row r="4502" spans="1:5">
      <c r="A4502" s="371">
        <v>41</v>
      </c>
      <c r="B4502" s="371" t="s">
        <v>92</v>
      </c>
      <c r="C4502" s="371">
        <v>2024</v>
      </c>
      <c r="D4502" s="371" t="s">
        <v>56</v>
      </c>
      <c r="E4502" s="371" t="s">
        <v>243</v>
      </c>
    </row>
    <row r="4503" spans="1:5">
      <c r="A4503" s="371">
        <v>44</v>
      </c>
      <c r="B4503" s="371" t="s">
        <v>93</v>
      </c>
      <c r="C4503" s="371">
        <v>2024</v>
      </c>
      <c r="D4503" s="371" t="s">
        <v>56</v>
      </c>
      <c r="E4503" s="371" t="s">
        <v>243</v>
      </c>
    </row>
    <row r="4504" spans="1:5">
      <c r="A4504" s="371">
        <v>47</v>
      </c>
      <c r="B4504" s="371" t="s">
        <v>94</v>
      </c>
      <c r="C4504" s="371">
        <v>2024</v>
      </c>
      <c r="D4504" s="371" t="s">
        <v>56</v>
      </c>
      <c r="E4504" s="371" t="s">
        <v>243</v>
      </c>
    </row>
    <row r="4505" spans="1:5">
      <c r="A4505" s="371">
        <v>50</v>
      </c>
      <c r="B4505" s="371" t="s">
        <v>95</v>
      </c>
      <c r="C4505" s="371">
        <v>2024</v>
      </c>
      <c r="D4505" s="371" t="s">
        <v>56</v>
      </c>
      <c r="E4505" s="371" t="s">
        <v>243</v>
      </c>
    </row>
    <row r="4506" spans="1:5">
      <c r="A4506" s="371">
        <v>52</v>
      </c>
      <c r="B4506" s="371" t="s">
        <v>96</v>
      </c>
      <c r="C4506" s="371">
        <v>2024</v>
      </c>
      <c r="D4506" s="371" t="s">
        <v>56</v>
      </c>
      <c r="E4506" s="371" t="s">
        <v>243</v>
      </c>
    </row>
    <row r="4507" spans="1:5">
      <c r="A4507" s="371">
        <v>54</v>
      </c>
      <c r="B4507" s="371" t="s">
        <v>97</v>
      </c>
      <c r="C4507" s="371">
        <v>2024</v>
      </c>
      <c r="D4507" s="371" t="s">
        <v>56</v>
      </c>
      <c r="E4507" s="371" t="s">
        <v>243</v>
      </c>
    </row>
    <row r="4508" spans="1:5">
      <c r="A4508" s="371">
        <v>63</v>
      </c>
      <c r="B4508" s="371" t="s">
        <v>98</v>
      </c>
      <c r="C4508" s="371">
        <v>2024</v>
      </c>
      <c r="D4508" s="371" t="s">
        <v>56</v>
      </c>
      <c r="E4508" s="371" t="s">
        <v>243</v>
      </c>
    </row>
    <row r="4509" spans="1:5">
      <c r="A4509" s="371">
        <v>66</v>
      </c>
      <c r="B4509" s="371" t="s">
        <v>99</v>
      </c>
      <c r="C4509" s="371">
        <v>2024</v>
      </c>
      <c r="D4509" s="371" t="s">
        <v>56</v>
      </c>
      <c r="E4509" s="371" t="s">
        <v>243</v>
      </c>
    </row>
    <row r="4510" spans="1:5">
      <c r="A4510" s="371">
        <v>68</v>
      </c>
      <c r="B4510" s="371" t="s">
        <v>100</v>
      </c>
      <c r="C4510" s="371">
        <v>2024</v>
      </c>
      <c r="D4510" s="371" t="s">
        <v>56</v>
      </c>
      <c r="E4510" s="371" t="s">
        <v>243</v>
      </c>
    </row>
    <row r="4511" spans="1:5">
      <c r="A4511" s="371">
        <v>70</v>
      </c>
      <c r="B4511" s="371" t="s">
        <v>101</v>
      </c>
      <c r="C4511" s="371">
        <v>2024</v>
      </c>
      <c r="D4511" s="371" t="s">
        <v>56</v>
      </c>
      <c r="E4511" s="371" t="s">
        <v>243</v>
      </c>
    </row>
    <row r="4512" spans="1:5">
      <c r="A4512" s="371">
        <v>73</v>
      </c>
      <c r="B4512" s="371" t="s">
        <v>102</v>
      </c>
      <c r="C4512" s="371">
        <v>2024</v>
      </c>
      <c r="D4512" s="371" t="s">
        <v>56</v>
      </c>
      <c r="E4512" s="371" t="s">
        <v>243</v>
      </c>
    </row>
    <row r="4513" spans="1:5">
      <c r="A4513" s="371">
        <v>76</v>
      </c>
      <c r="B4513" s="371" t="s">
        <v>103</v>
      </c>
      <c r="C4513" s="371">
        <v>2024</v>
      </c>
      <c r="D4513" s="371" t="s">
        <v>56</v>
      </c>
      <c r="E4513" s="371" t="s">
        <v>243</v>
      </c>
    </row>
    <row r="4514" spans="1:5">
      <c r="A4514" s="371">
        <v>81</v>
      </c>
      <c r="B4514" s="371" t="s">
        <v>104</v>
      </c>
      <c r="C4514" s="371">
        <v>2024</v>
      </c>
      <c r="D4514" s="371" t="s">
        <v>56</v>
      </c>
      <c r="E4514" s="371" t="s">
        <v>243</v>
      </c>
    </row>
    <row r="4515" spans="1:5">
      <c r="A4515" s="371">
        <v>85</v>
      </c>
      <c r="B4515" s="371" t="s">
        <v>105</v>
      </c>
      <c r="C4515" s="371">
        <v>2024</v>
      </c>
      <c r="D4515" s="371" t="s">
        <v>56</v>
      </c>
      <c r="E4515" s="371" t="s">
        <v>243</v>
      </c>
    </row>
    <row r="4516" spans="1:5">
      <c r="A4516" s="371">
        <v>86</v>
      </c>
      <c r="B4516" s="371" t="s">
        <v>106</v>
      </c>
      <c r="C4516" s="371">
        <v>2024</v>
      </c>
      <c r="D4516" s="371" t="s">
        <v>56</v>
      </c>
      <c r="E4516" s="371" t="s">
        <v>243</v>
      </c>
    </row>
    <row r="4517" spans="1:5">
      <c r="A4517" s="371">
        <v>88</v>
      </c>
      <c r="B4517" s="371" t="s">
        <v>107</v>
      </c>
      <c r="C4517" s="371">
        <v>2024</v>
      </c>
      <c r="D4517" s="371" t="s">
        <v>56</v>
      </c>
      <c r="E4517" s="371" t="s">
        <v>243</v>
      </c>
    </row>
    <row r="4518" spans="1:5">
      <c r="A4518" s="371">
        <v>91</v>
      </c>
      <c r="B4518" s="371" t="s">
        <v>108</v>
      </c>
      <c r="C4518" s="371">
        <v>2024</v>
      </c>
      <c r="D4518" s="371" t="s">
        <v>56</v>
      </c>
      <c r="E4518" s="371" t="s">
        <v>243</v>
      </c>
    </row>
    <row r="4519" spans="1:5">
      <c r="A4519" s="371">
        <v>94</v>
      </c>
      <c r="B4519" s="371" t="s">
        <v>109</v>
      </c>
      <c r="C4519" s="371">
        <v>2024</v>
      </c>
      <c r="D4519" s="371" t="s">
        <v>56</v>
      </c>
      <c r="E4519" s="371" t="s">
        <v>243</v>
      </c>
    </row>
    <row r="4520" spans="1:5">
      <c r="A4520" s="371">
        <v>95</v>
      </c>
      <c r="B4520" s="371" t="s">
        <v>110</v>
      </c>
      <c r="C4520" s="371">
        <v>2024</v>
      </c>
      <c r="D4520" s="371" t="s">
        <v>56</v>
      </c>
      <c r="E4520" s="371" t="s">
        <v>243</v>
      </c>
    </row>
    <row r="4521" spans="1:5">
      <c r="A4521" s="371">
        <v>97</v>
      </c>
      <c r="B4521" s="371" t="s">
        <v>111</v>
      </c>
      <c r="C4521" s="371">
        <v>2024</v>
      </c>
      <c r="D4521" s="371" t="s">
        <v>56</v>
      </c>
      <c r="E4521" s="371" t="s">
        <v>243</v>
      </c>
    </row>
    <row r="4522" spans="1:5">
      <c r="A4522" s="371">
        <v>99</v>
      </c>
      <c r="B4522" s="371" t="s">
        <v>112</v>
      </c>
      <c r="C4522" s="371">
        <v>2024</v>
      </c>
      <c r="D4522" s="371" t="s">
        <v>56</v>
      </c>
      <c r="E4522" s="371" t="s">
        <v>243</v>
      </c>
    </row>
    <row r="4523" spans="1:5">
      <c r="A4523" s="371">
        <v>5</v>
      </c>
      <c r="B4523" s="371" t="s">
        <v>79</v>
      </c>
      <c r="C4523" s="371">
        <v>2023</v>
      </c>
      <c r="D4523" s="371" t="s">
        <v>56</v>
      </c>
      <c r="E4523" s="371" t="s">
        <v>243</v>
      </c>
    </row>
    <row r="4524" spans="1:5">
      <c r="A4524" s="371">
        <v>8</v>
      </c>
      <c r="B4524" s="371" t="s">
        <v>81</v>
      </c>
      <c r="C4524" s="371">
        <v>2023</v>
      </c>
      <c r="D4524" s="371" t="s">
        <v>56</v>
      </c>
      <c r="E4524" s="371" t="s">
        <v>243</v>
      </c>
    </row>
    <row r="4525" spans="1:5">
      <c r="A4525" s="371">
        <v>11</v>
      </c>
      <c r="B4525" s="371" t="s">
        <v>82</v>
      </c>
      <c r="C4525" s="371">
        <v>2023</v>
      </c>
      <c r="D4525" s="371" t="s">
        <v>56</v>
      </c>
      <c r="E4525" s="371" t="s">
        <v>243</v>
      </c>
    </row>
    <row r="4526" spans="1:5">
      <c r="A4526" s="371">
        <v>13</v>
      </c>
      <c r="B4526" s="371" t="s">
        <v>83</v>
      </c>
      <c r="C4526" s="371">
        <v>2023</v>
      </c>
      <c r="D4526" s="371" t="s">
        <v>56</v>
      </c>
      <c r="E4526" s="371" t="s">
        <v>243</v>
      </c>
    </row>
    <row r="4527" spans="1:5">
      <c r="A4527" s="371">
        <v>15</v>
      </c>
      <c r="B4527" s="371" t="s">
        <v>84</v>
      </c>
      <c r="C4527" s="371">
        <v>2023</v>
      </c>
      <c r="D4527" s="371" t="s">
        <v>56</v>
      </c>
      <c r="E4527" s="371" t="s">
        <v>243</v>
      </c>
    </row>
    <row r="4528" spans="1:5">
      <c r="A4528" s="371">
        <v>17</v>
      </c>
      <c r="B4528" s="371" t="s">
        <v>85</v>
      </c>
      <c r="C4528" s="371">
        <v>2023</v>
      </c>
      <c r="D4528" s="371" t="s">
        <v>56</v>
      </c>
      <c r="E4528" s="371" t="s">
        <v>243</v>
      </c>
    </row>
    <row r="4529" spans="1:5">
      <c r="A4529" s="371">
        <v>18</v>
      </c>
      <c r="B4529" s="371" t="s">
        <v>86</v>
      </c>
      <c r="C4529" s="371">
        <v>2023</v>
      </c>
      <c r="D4529" s="371" t="s">
        <v>56</v>
      </c>
      <c r="E4529" s="371" t="s">
        <v>243</v>
      </c>
    </row>
    <row r="4530" spans="1:5">
      <c r="A4530" s="371">
        <v>19</v>
      </c>
      <c r="B4530" s="371" t="s">
        <v>87</v>
      </c>
      <c r="C4530" s="371">
        <v>2023</v>
      </c>
      <c r="D4530" s="371" t="s">
        <v>56</v>
      </c>
      <c r="E4530" s="371" t="s">
        <v>243</v>
      </c>
    </row>
    <row r="4531" spans="1:5">
      <c r="A4531" s="371">
        <v>20</v>
      </c>
      <c r="B4531" s="371" t="s">
        <v>88</v>
      </c>
      <c r="C4531" s="371">
        <v>2023</v>
      </c>
      <c r="D4531" s="371" t="s">
        <v>56</v>
      </c>
      <c r="E4531" s="371" t="s">
        <v>243</v>
      </c>
    </row>
    <row r="4532" spans="1:5">
      <c r="A4532" s="371">
        <v>23</v>
      </c>
      <c r="B4532" s="371" t="s">
        <v>89</v>
      </c>
      <c r="C4532" s="371">
        <v>2023</v>
      </c>
      <c r="D4532" s="371" t="s">
        <v>56</v>
      </c>
      <c r="E4532" s="371" t="s">
        <v>243</v>
      </c>
    </row>
    <row r="4533" spans="1:5">
      <c r="A4533" s="371">
        <v>25</v>
      </c>
      <c r="B4533" s="371" t="s">
        <v>90</v>
      </c>
      <c r="C4533" s="371">
        <v>2023</v>
      </c>
      <c r="D4533" s="371" t="s">
        <v>56</v>
      </c>
      <c r="E4533" s="371" t="s">
        <v>243</v>
      </c>
    </row>
    <row r="4534" spans="1:5">
      <c r="A4534" s="371">
        <v>27</v>
      </c>
      <c r="B4534" s="371" t="s">
        <v>91</v>
      </c>
      <c r="C4534" s="371">
        <v>2023</v>
      </c>
      <c r="D4534" s="371" t="s">
        <v>56</v>
      </c>
      <c r="E4534" s="371" t="s">
        <v>243</v>
      </c>
    </row>
    <row r="4535" spans="1:5">
      <c r="A4535" s="371">
        <v>41</v>
      </c>
      <c r="B4535" s="371" t="s">
        <v>92</v>
      </c>
      <c r="C4535" s="371">
        <v>2023</v>
      </c>
      <c r="D4535" s="371" t="s">
        <v>56</v>
      </c>
      <c r="E4535" s="371" t="s">
        <v>243</v>
      </c>
    </row>
    <row r="4536" spans="1:5">
      <c r="A4536" s="371">
        <v>44</v>
      </c>
      <c r="B4536" s="371" t="s">
        <v>93</v>
      </c>
      <c r="C4536" s="371">
        <v>2023</v>
      </c>
      <c r="D4536" s="371" t="s">
        <v>56</v>
      </c>
      <c r="E4536" s="371" t="s">
        <v>243</v>
      </c>
    </row>
    <row r="4537" spans="1:5">
      <c r="A4537" s="371">
        <v>47</v>
      </c>
      <c r="B4537" s="371" t="s">
        <v>94</v>
      </c>
      <c r="C4537" s="371">
        <v>2023</v>
      </c>
      <c r="D4537" s="371" t="s">
        <v>56</v>
      </c>
      <c r="E4537" s="371" t="s">
        <v>243</v>
      </c>
    </row>
    <row r="4538" spans="1:5">
      <c r="A4538" s="371">
        <v>50</v>
      </c>
      <c r="B4538" s="371" t="s">
        <v>95</v>
      </c>
      <c r="C4538" s="371">
        <v>2023</v>
      </c>
      <c r="D4538" s="371" t="s">
        <v>56</v>
      </c>
      <c r="E4538" s="371" t="s">
        <v>243</v>
      </c>
    </row>
    <row r="4539" spans="1:5">
      <c r="A4539" s="371">
        <v>52</v>
      </c>
      <c r="B4539" s="371" t="s">
        <v>96</v>
      </c>
      <c r="C4539" s="371">
        <v>2023</v>
      </c>
      <c r="D4539" s="371" t="s">
        <v>56</v>
      </c>
      <c r="E4539" s="371" t="s">
        <v>243</v>
      </c>
    </row>
    <row r="4540" spans="1:5">
      <c r="A4540" s="371">
        <v>54</v>
      </c>
      <c r="B4540" s="371" t="s">
        <v>97</v>
      </c>
      <c r="C4540" s="371">
        <v>2023</v>
      </c>
      <c r="D4540" s="371" t="s">
        <v>56</v>
      </c>
      <c r="E4540" s="371" t="s">
        <v>243</v>
      </c>
    </row>
    <row r="4541" spans="1:5">
      <c r="A4541" s="371">
        <v>63</v>
      </c>
      <c r="B4541" s="371" t="s">
        <v>98</v>
      </c>
      <c r="C4541" s="371">
        <v>2023</v>
      </c>
      <c r="D4541" s="371" t="s">
        <v>56</v>
      </c>
      <c r="E4541" s="371" t="s">
        <v>243</v>
      </c>
    </row>
    <row r="4542" spans="1:5">
      <c r="A4542" s="371">
        <v>66</v>
      </c>
      <c r="B4542" s="371" t="s">
        <v>99</v>
      </c>
      <c r="C4542" s="371">
        <v>2023</v>
      </c>
      <c r="D4542" s="371" t="s">
        <v>56</v>
      </c>
      <c r="E4542" s="371" t="s">
        <v>243</v>
      </c>
    </row>
    <row r="4543" spans="1:5">
      <c r="A4543" s="371">
        <v>68</v>
      </c>
      <c r="B4543" s="371" t="s">
        <v>100</v>
      </c>
      <c r="C4543" s="371">
        <v>2023</v>
      </c>
      <c r="D4543" s="371" t="s">
        <v>56</v>
      </c>
      <c r="E4543" s="371" t="s">
        <v>243</v>
      </c>
    </row>
    <row r="4544" spans="1:5">
      <c r="A4544" s="371">
        <v>70</v>
      </c>
      <c r="B4544" s="371" t="s">
        <v>101</v>
      </c>
      <c r="C4544" s="371">
        <v>2023</v>
      </c>
      <c r="D4544" s="371" t="s">
        <v>56</v>
      </c>
      <c r="E4544" s="371" t="s">
        <v>243</v>
      </c>
    </row>
    <row r="4545" spans="1:5">
      <c r="A4545" s="371">
        <v>73</v>
      </c>
      <c r="B4545" s="371" t="s">
        <v>102</v>
      </c>
      <c r="C4545" s="371">
        <v>2023</v>
      </c>
      <c r="D4545" s="371" t="s">
        <v>56</v>
      </c>
      <c r="E4545" s="371" t="s">
        <v>243</v>
      </c>
    </row>
    <row r="4546" spans="1:5">
      <c r="A4546" s="371">
        <v>76</v>
      </c>
      <c r="B4546" s="371" t="s">
        <v>103</v>
      </c>
      <c r="C4546" s="371">
        <v>2023</v>
      </c>
      <c r="D4546" s="371" t="s">
        <v>56</v>
      </c>
      <c r="E4546" s="371" t="s">
        <v>243</v>
      </c>
    </row>
    <row r="4547" spans="1:5">
      <c r="A4547" s="371">
        <v>81</v>
      </c>
      <c r="B4547" s="371" t="s">
        <v>104</v>
      </c>
      <c r="C4547" s="371">
        <v>2023</v>
      </c>
      <c r="D4547" s="371" t="s">
        <v>56</v>
      </c>
      <c r="E4547" s="371" t="s">
        <v>243</v>
      </c>
    </row>
    <row r="4548" spans="1:5">
      <c r="A4548" s="371">
        <v>85</v>
      </c>
      <c r="B4548" s="371" t="s">
        <v>105</v>
      </c>
      <c r="C4548" s="371">
        <v>2023</v>
      </c>
      <c r="D4548" s="371" t="s">
        <v>56</v>
      </c>
      <c r="E4548" s="371" t="s">
        <v>243</v>
      </c>
    </row>
    <row r="4549" spans="1:5">
      <c r="A4549" s="371">
        <v>86</v>
      </c>
      <c r="B4549" s="371" t="s">
        <v>106</v>
      </c>
      <c r="C4549" s="371">
        <v>2023</v>
      </c>
      <c r="D4549" s="371" t="s">
        <v>56</v>
      </c>
      <c r="E4549" s="371" t="s">
        <v>243</v>
      </c>
    </row>
    <row r="4550" spans="1:5">
      <c r="A4550" s="371">
        <v>88</v>
      </c>
      <c r="B4550" s="371" t="s">
        <v>107</v>
      </c>
      <c r="C4550" s="371">
        <v>2023</v>
      </c>
      <c r="D4550" s="371" t="s">
        <v>56</v>
      </c>
      <c r="E4550" s="371" t="s">
        <v>243</v>
      </c>
    </row>
    <row r="4551" spans="1:5">
      <c r="A4551" s="371">
        <v>91</v>
      </c>
      <c r="B4551" s="371" t="s">
        <v>108</v>
      </c>
      <c r="C4551" s="371">
        <v>2023</v>
      </c>
      <c r="D4551" s="371" t="s">
        <v>56</v>
      </c>
      <c r="E4551" s="371" t="s">
        <v>243</v>
      </c>
    </row>
    <row r="4552" spans="1:5">
      <c r="A4552" s="371">
        <v>94</v>
      </c>
      <c r="B4552" s="371" t="s">
        <v>109</v>
      </c>
      <c r="C4552" s="371">
        <v>2023</v>
      </c>
      <c r="D4552" s="371" t="s">
        <v>56</v>
      </c>
      <c r="E4552" s="371" t="s">
        <v>243</v>
      </c>
    </row>
    <row r="4553" spans="1:5">
      <c r="A4553" s="371">
        <v>95</v>
      </c>
      <c r="B4553" s="371" t="s">
        <v>110</v>
      </c>
      <c r="C4553" s="371">
        <v>2023</v>
      </c>
      <c r="D4553" s="371" t="s">
        <v>56</v>
      </c>
      <c r="E4553" s="371" t="s">
        <v>243</v>
      </c>
    </row>
    <row r="4554" spans="1:5">
      <c r="A4554" s="371">
        <v>97</v>
      </c>
      <c r="B4554" s="371" t="s">
        <v>111</v>
      </c>
      <c r="C4554" s="371">
        <v>2023</v>
      </c>
      <c r="D4554" s="371" t="s">
        <v>56</v>
      </c>
      <c r="E4554" s="371" t="s">
        <v>243</v>
      </c>
    </row>
    <row r="4555" spans="1:5">
      <c r="A4555" s="371">
        <v>99</v>
      </c>
      <c r="B4555" s="371" t="s">
        <v>112</v>
      </c>
      <c r="C4555" s="371">
        <v>2023</v>
      </c>
      <c r="D4555" s="371" t="s">
        <v>56</v>
      </c>
      <c r="E4555" s="371" t="s">
        <v>243</v>
      </c>
    </row>
    <row r="4556" spans="1:5">
      <c r="A4556" s="371">
        <v>5</v>
      </c>
      <c r="B4556" s="371" t="s">
        <v>79</v>
      </c>
      <c r="C4556" s="371">
        <v>2024</v>
      </c>
      <c r="D4556" s="371" t="s">
        <v>57</v>
      </c>
      <c r="E4556" s="371" t="s">
        <v>244</v>
      </c>
    </row>
    <row r="4557" spans="1:5">
      <c r="A4557" s="371">
        <v>8</v>
      </c>
      <c r="B4557" s="371" t="s">
        <v>81</v>
      </c>
      <c r="C4557" s="371">
        <v>2024</v>
      </c>
      <c r="D4557" s="371" t="s">
        <v>57</v>
      </c>
      <c r="E4557" s="371" t="s">
        <v>243</v>
      </c>
    </row>
    <row r="4558" spans="1:5">
      <c r="A4558" s="371">
        <v>11</v>
      </c>
      <c r="B4558" s="371" t="s">
        <v>82</v>
      </c>
      <c r="C4558" s="371">
        <v>2024</v>
      </c>
      <c r="D4558" s="371" t="s">
        <v>57</v>
      </c>
      <c r="E4558" s="371" t="s">
        <v>244</v>
      </c>
    </row>
    <row r="4559" spans="1:5">
      <c r="A4559" s="371">
        <v>13</v>
      </c>
      <c r="B4559" s="371" t="s">
        <v>83</v>
      </c>
      <c r="C4559" s="371">
        <v>2024</v>
      </c>
      <c r="D4559" s="371" t="s">
        <v>57</v>
      </c>
      <c r="E4559" s="371" t="s">
        <v>244</v>
      </c>
    </row>
    <row r="4560" spans="1:5">
      <c r="A4560" s="371">
        <v>15</v>
      </c>
      <c r="B4560" s="371" t="s">
        <v>84</v>
      </c>
      <c r="C4560" s="371">
        <v>2024</v>
      </c>
      <c r="D4560" s="371" t="s">
        <v>57</v>
      </c>
      <c r="E4560" s="371" t="s">
        <v>244</v>
      </c>
    </row>
    <row r="4561" spans="1:5">
      <c r="A4561" s="371">
        <v>17</v>
      </c>
      <c r="B4561" s="371" t="s">
        <v>85</v>
      </c>
      <c r="C4561" s="371">
        <v>2024</v>
      </c>
      <c r="D4561" s="371" t="s">
        <v>57</v>
      </c>
      <c r="E4561" s="371" t="s">
        <v>244</v>
      </c>
    </row>
    <row r="4562" spans="1:5">
      <c r="A4562" s="371">
        <v>18</v>
      </c>
      <c r="B4562" s="371" t="s">
        <v>86</v>
      </c>
      <c r="C4562" s="371">
        <v>2024</v>
      </c>
      <c r="D4562" s="371" t="s">
        <v>57</v>
      </c>
      <c r="E4562" s="371" t="s">
        <v>244</v>
      </c>
    </row>
    <row r="4563" spans="1:5">
      <c r="A4563" s="371">
        <v>19</v>
      </c>
      <c r="B4563" s="371" t="s">
        <v>87</v>
      </c>
      <c r="C4563" s="371">
        <v>2024</v>
      </c>
      <c r="D4563" s="371" t="s">
        <v>57</v>
      </c>
      <c r="E4563" s="371" t="s">
        <v>244</v>
      </c>
    </row>
    <row r="4564" spans="1:5">
      <c r="A4564" s="371">
        <v>20</v>
      </c>
      <c r="B4564" s="371" t="s">
        <v>88</v>
      </c>
      <c r="C4564" s="371">
        <v>2024</v>
      </c>
      <c r="D4564" s="371" t="s">
        <v>57</v>
      </c>
      <c r="E4564" s="371" t="s">
        <v>244</v>
      </c>
    </row>
    <row r="4565" spans="1:5">
      <c r="A4565" s="371">
        <v>23</v>
      </c>
      <c r="B4565" s="371" t="s">
        <v>89</v>
      </c>
      <c r="C4565" s="371">
        <v>2024</v>
      </c>
      <c r="D4565" s="371" t="s">
        <v>57</v>
      </c>
      <c r="E4565" s="371" t="s">
        <v>244</v>
      </c>
    </row>
    <row r="4566" spans="1:5">
      <c r="A4566" s="371">
        <v>25</v>
      </c>
      <c r="B4566" s="371" t="s">
        <v>90</v>
      </c>
      <c r="C4566" s="371">
        <v>2024</v>
      </c>
      <c r="D4566" s="371" t="s">
        <v>57</v>
      </c>
      <c r="E4566" s="371" t="s">
        <v>244</v>
      </c>
    </row>
    <row r="4567" spans="1:5">
      <c r="A4567" s="371">
        <v>27</v>
      </c>
      <c r="B4567" s="371" t="s">
        <v>91</v>
      </c>
      <c r="C4567" s="371">
        <v>2024</v>
      </c>
      <c r="D4567" s="371" t="s">
        <v>57</v>
      </c>
      <c r="E4567" s="371" t="s">
        <v>244</v>
      </c>
    </row>
    <row r="4568" spans="1:5">
      <c r="A4568" s="371">
        <v>41</v>
      </c>
      <c r="B4568" s="371" t="s">
        <v>92</v>
      </c>
      <c r="C4568" s="371">
        <v>2024</v>
      </c>
      <c r="D4568" s="371" t="s">
        <v>57</v>
      </c>
      <c r="E4568" s="371" t="s">
        <v>244</v>
      </c>
    </row>
    <row r="4569" spans="1:5">
      <c r="A4569" s="371">
        <v>44</v>
      </c>
      <c r="B4569" s="371" t="s">
        <v>93</v>
      </c>
      <c r="C4569" s="371">
        <v>2024</v>
      </c>
      <c r="D4569" s="371" t="s">
        <v>57</v>
      </c>
      <c r="E4569" s="371" t="s">
        <v>244</v>
      </c>
    </row>
    <row r="4570" spans="1:5">
      <c r="A4570" s="371">
        <v>47</v>
      </c>
      <c r="B4570" s="371" t="s">
        <v>94</v>
      </c>
      <c r="C4570" s="371">
        <v>2024</v>
      </c>
      <c r="D4570" s="371" t="s">
        <v>57</v>
      </c>
      <c r="E4570" s="371" t="s">
        <v>244</v>
      </c>
    </row>
    <row r="4571" spans="1:5">
      <c r="A4571" s="371">
        <v>50</v>
      </c>
      <c r="B4571" s="371" t="s">
        <v>95</v>
      </c>
      <c r="C4571" s="371">
        <v>2024</v>
      </c>
      <c r="D4571" s="371" t="s">
        <v>57</v>
      </c>
      <c r="E4571" s="371" t="s">
        <v>244</v>
      </c>
    </row>
    <row r="4572" spans="1:5">
      <c r="A4572" s="371">
        <v>52</v>
      </c>
      <c r="B4572" s="371" t="s">
        <v>96</v>
      </c>
      <c r="C4572" s="371">
        <v>2024</v>
      </c>
      <c r="D4572" s="371" t="s">
        <v>57</v>
      </c>
      <c r="E4572" s="371" t="s">
        <v>244</v>
      </c>
    </row>
    <row r="4573" spans="1:5">
      <c r="A4573" s="371">
        <v>54</v>
      </c>
      <c r="B4573" s="371" t="s">
        <v>97</v>
      </c>
      <c r="C4573" s="371">
        <v>2024</v>
      </c>
      <c r="D4573" s="371" t="s">
        <v>57</v>
      </c>
      <c r="E4573" s="371" t="s">
        <v>244</v>
      </c>
    </row>
    <row r="4574" spans="1:5">
      <c r="A4574" s="371">
        <v>63</v>
      </c>
      <c r="B4574" s="371" t="s">
        <v>98</v>
      </c>
      <c r="C4574" s="371">
        <v>2024</v>
      </c>
      <c r="D4574" s="371" t="s">
        <v>57</v>
      </c>
      <c r="E4574" s="371" t="s">
        <v>244</v>
      </c>
    </row>
    <row r="4575" spans="1:5">
      <c r="A4575" s="371">
        <v>66</v>
      </c>
      <c r="B4575" s="371" t="s">
        <v>99</v>
      </c>
      <c r="C4575" s="371">
        <v>2024</v>
      </c>
      <c r="D4575" s="371" t="s">
        <v>57</v>
      </c>
      <c r="E4575" s="371" t="s">
        <v>243</v>
      </c>
    </row>
    <row r="4576" spans="1:5">
      <c r="A4576" s="371">
        <v>68</v>
      </c>
      <c r="B4576" s="371" t="s">
        <v>100</v>
      </c>
      <c r="C4576" s="371">
        <v>2024</v>
      </c>
      <c r="D4576" s="371" t="s">
        <v>57</v>
      </c>
      <c r="E4576" s="371" t="s">
        <v>244</v>
      </c>
    </row>
    <row r="4577" spans="1:5">
      <c r="A4577" s="371">
        <v>70</v>
      </c>
      <c r="B4577" s="371" t="s">
        <v>101</v>
      </c>
      <c r="C4577" s="371">
        <v>2024</v>
      </c>
      <c r="D4577" s="371" t="s">
        <v>57</v>
      </c>
      <c r="E4577" s="371" t="s">
        <v>244</v>
      </c>
    </row>
    <row r="4578" spans="1:5">
      <c r="A4578" s="371">
        <v>73</v>
      </c>
      <c r="B4578" s="371" t="s">
        <v>102</v>
      </c>
      <c r="C4578" s="371">
        <v>2024</v>
      </c>
      <c r="D4578" s="371" t="s">
        <v>57</v>
      </c>
      <c r="E4578" s="371" t="s">
        <v>244</v>
      </c>
    </row>
    <row r="4579" spans="1:5">
      <c r="A4579" s="371">
        <v>76</v>
      </c>
      <c r="B4579" s="371" t="s">
        <v>103</v>
      </c>
      <c r="C4579" s="371">
        <v>2024</v>
      </c>
      <c r="D4579" s="371" t="s">
        <v>57</v>
      </c>
      <c r="E4579" s="371" t="s">
        <v>244</v>
      </c>
    </row>
    <row r="4580" spans="1:5">
      <c r="A4580" s="371">
        <v>81</v>
      </c>
      <c r="B4580" s="371" t="s">
        <v>104</v>
      </c>
      <c r="C4580" s="371">
        <v>2024</v>
      </c>
      <c r="D4580" s="371" t="s">
        <v>57</v>
      </c>
      <c r="E4580" s="371" t="s">
        <v>244</v>
      </c>
    </row>
    <row r="4581" spans="1:5">
      <c r="A4581" s="371">
        <v>85</v>
      </c>
      <c r="B4581" s="371" t="s">
        <v>105</v>
      </c>
      <c r="C4581" s="371">
        <v>2024</v>
      </c>
      <c r="D4581" s="371" t="s">
        <v>57</v>
      </c>
      <c r="E4581" s="371" t="s">
        <v>244</v>
      </c>
    </row>
    <row r="4582" spans="1:5">
      <c r="A4582" s="371">
        <v>86</v>
      </c>
      <c r="B4582" s="371" t="s">
        <v>106</v>
      </c>
      <c r="C4582" s="371">
        <v>2024</v>
      </c>
      <c r="D4582" s="371" t="s">
        <v>57</v>
      </c>
      <c r="E4582" s="371" t="s">
        <v>244</v>
      </c>
    </row>
    <row r="4583" spans="1:5">
      <c r="A4583" s="371">
        <v>88</v>
      </c>
      <c r="B4583" s="371" t="s">
        <v>107</v>
      </c>
      <c r="C4583" s="371">
        <v>2024</v>
      </c>
      <c r="D4583" s="371" t="s">
        <v>57</v>
      </c>
      <c r="E4583" s="371" t="s">
        <v>244</v>
      </c>
    </row>
    <row r="4584" spans="1:5">
      <c r="A4584" s="371">
        <v>91</v>
      </c>
      <c r="B4584" s="371" t="s">
        <v>108</v>
      </c>
      <c r="C4584" s="371">
        <v>2024</v>
      </c>
      <c r="D4584" s="371" t="s">
        <v>57</v>
      </c>
      <c r="E4584" s="371" t="s">
        <v>243</v>
      </c>
    </row>
    <row r="4585" spans="1:5">
      <c r="A4585" s="371">
        <v>94</v>
      </c>
      <c r="B4585" s="371" t="s">
        <v>109</v>
      </c>
      <c r="C4585" s="371">
        <v>2024</v>
      </c>
      <c r="D4585" s="371" t="s">
        <v>57</v>
      </c>
      <c r="E4585" s="371" t="s">
        <v>243</v>
      </c>
    </row>
    <row r="4586" spans="1:5">
      <c r="A4586" s="371">
        <v>95</v>
      </c>
      <c r="B4586" s="371" t="s">
        <v>110</v>
      </c>
      <c r="C4586" s="371">
        <v>2024</v>
      </c>
      <c r="D4586" s="371" t="s">
        <v>57</v>
      </c>
      <c r="E4586" s="371" t="s">
        <v>244</v>
      </c>
    </row>
    <row r="4587" spans="1:5">
      <c r="A4587" s="371">
        <v>97</v>
      </c>
      <c r="B4587" s="371" t="s">
        <v>111</v>
      </c>
      <c r="C4587" s="371">
        <v>2024</v>
      </c>
      <c r="D4587" s="371" t="s">
        <v>57</v>
      </c>
      <c r="E4587" s="371" t="s">
        <v>243</v>
      </c>
    </row>
    <row r="4588" spans="1:5">
      <c r="A4588" s="371">
        <v>99</v>
      </c>
      <c r="B4588" s="371" t="s">
        <v>112</v>
      </c>
      <c r="C4588" s="371">
        <v>2024</v>
      </c>
      <c r="D4588" s="371" t="s">
        <v>57</v>
      </c>
      <c r="E4588" s="371" t="s">
        <v>244</v>
      </c>
    </row>
    <row r="4589" spans="1:5">
      <c r="A4589" s="371">
        <v>5</v>
      </c>
      <c r="B4589" s="371" t="s">
        <v>79</v>
      </c>
      <c r="C4589" s="371">
        <v>2023</v>
      </c>
      <c r="D4589" s="371" t="s">
        <v>57</v>
      </c>
      <c r="E4589" s="371" t="s">
        <v>243</v>
      </c>
    </row>
    <row r="4590" spans="1:5">
      <c r="A4590" s="371">
        <v>8</v>
      </c>
      <c r="B4590" s="371" t="s">
        <v>81</v>
      </c>
      <c r="C4590" s="371">
        <v>2023</v>
      </c>
      <c r="D4590" s="371" t="s">
        <v>57</v>
      </c>
      <c r="E4590" s="371" t="s">
        <v>243</v>
      </c>
    </row>
    <row r="4591" spans="1:5">
      <c r="A4591" s="371">
        <v>11</v>
      </c>
      <c r="B4591" s="371" t="s">
        <v>82</v>
      </c>
      <c r="C4591" s="371">
        <v>2023</v>
      </c>
      <c r="D4591" s="371" t="s">
        <v>57</v>
      </c>
      <c r="E4591" s="371" t="s">
        <v>243</v>
      </c>
    </row>
    <row r="4592" spans="1:5">
      <c r="A4592" s="371">
        <v>13</v>
      </c>
      <c r="B4592" s="371" t="s">
        <v>83</v>
      </c>
      <c r="C4592" s="371">
        <v>2023</v>
      </c>
      <c r="D4592" s="371" t="s">
        <v>57</v>
      </c>
      <c r="E4592" s="371" t="s">
        <v>243</v>
      </c>
    </row>
    <row r="4593" spans="1:5">
      <c r="A4593" s="371">
        <v>15</v>
      </c>
      <c r="B4593" s="371" t="s">
        <v>84</v>
      </c>
      <c r="C4593" s="371">
        <v>2023</v>
      </c>
      <c r="D4593" s="371" t="s">
        <v>57</v>
      </c>
      <c r="E4593" s="371" t="s">
        <v>243</v>
      </c>
    </row>
    <row r="4594" spans="1:5">
      <c r="A4594" s="371">
        <v>17</v>
      </c>
      <c r="B4594" s="371" t="s">
        <v>85</v>
      </c>
      <c r="C4594" s="371">
        <v>2023</v>
      </c>
      <c r="D4594" s="371" t="s">
        <v>57</v>
      </c>
      <c r="E4594" s="371" t="s">
        <v>243</v>
      </c>
    </row>
    <row r="4595" spans="1:5">
      <c r="A4595" s="371">
        <v>18</v>
      </c>
      <c r="B4595" s="371" t="s">
        <v>86</v>
      </c>
      <c r="C4595" s="371">
        <v>2023</v>
      </c>
      <c r="D4595" s="371" t="s">
        <v>57</v>
      </c>
      <c r="E4595" s="371" t="s">
        <v>244</v>
      </c>
    </row>
    <row r="4596" spans="1:5">
      <c r="A4596" s="371">
        <v>19</v>
      </c>
      <c r="B4596" s="371" t="s">
        <v>87</v>
      </c>
      <c r="C4596" s="371">
        <v>2023</v>
      </c>
      <c r="D4596" s="371" t="s">
        <v>57</v>
      </c>
      <c r="E4596" s="371" t="s">
        <v>243</v>
      </c>
    </row>
    <row r="4597" spans="1:5">
      <c r="A4597" s="371">
        <v>20</v>
      </c>
      <c r="B4597" s="371" t="s">
        <v>88</v>
      </c>
      <c r="C4597" s="371">
        <v>2023</v>
      </c>
      <c r="D4597" s="371" t="s">
        <v>57</v>
      </c>
      <c r="E4597" s="371" t="s">
        <v>243</v>
      </c>
    </row>
    <row r="4598" spans="1:5">
      <c r="A4598" s="371">
        <v>23</v>
      </c>
      <c r="B4598" s="371" t="s">
        <v>89</v>
      </c>
      <c r="C4598" s="371">
        <v>2023</v>
      </c>
      <c r="D4598" s="371" t="s">
        <v>57</v>
      </c>
      <c r="E4598" s="371" t="s">
        <v>243</v>
      </c>
    </row>
    <row r="4599" spans="1:5">
      <c r="A4599" s="371">
        <v>25</v>
      </c>
      <c r="B4599" s="371" t="s">
        <v>90</v>
      </c>
      <c r="C4599" s="371">
        <v>2023</v>
      </c>
      <c r="D4599" s="371" t="s">
        <v>57</v>
      </c>
      <c r="E4599" s="371" t="s">
        <v>243</v>
      </c>
    </row>
    <row r="4600" spans="1:5">
      <c r="A4600" s="371">
        <v>27</v>
      </c>
      <c r="B4600" s="371" t="s">
        <v>91</v>
      </c>
      <c r="C4600" s="371">
        <v>2023</v>
      </c>
      <c r="D4600" s="371" t="s">
        <v>57</v>
      </c>
      <c r="E4600" s="371" t="s">
        <v>243</v>
      </c>
    </row>
    <row r="4601" spans="1:5">
      <c r="A4601" s="371">
        <v>41</v>
      </c>
      <c r="B4601" s="371" t="s">
        <v>92</v>
      </c>
      <c r="C4601" s="371">
        <v>2023</v>
      </c>
      <c r="D4601" s="371" t="s">
        <v>57</v>
      </c>
      <c r="E4601" s="371" t="s">
        <v>243</v>
      </c>
    </row>
    <row r="4602" spans="1:5">
      <c r="A4602" s="371">
        <v>44</v>
      </c>
      <c r="B4602" s="371" t="s">
        <v>93</v>
      </c>
      <c r="C4602" s="371">
        <v>2023</v>
      </c>
      <c r="D4602" s="371" t="s">
        <v>57</v>
      </c>
      <c r="E4602" s="371" t="s">
        <v>243</v>
      </c>
    </row>
    <row r="4603" spans="1:5">
      <c r="A4603" s="371">
        <v>47</v>
      </c>
      <c r="B4603" s="371" t="s">
        <v>94</v>
      </c>
      <c r="C4603" s="371">
        <v>2023</v>
      </c>
      <c r="D4603" s="371" t="s">
        <v>57</v>
      </c>
      <c r="E4603" s="371" t="s">
        <v>243</v>
      </c>
    </row>
    <row r="4604" spans="1:5">
      <c r="A4604" s="371">
        <v>50</v>
      </c>
      <c r="B4604" s="371" t="s">
        <v>95</v>
      </c>
      <c r="C4604" s="371">
        <v>2023</v>
      </c>
      <c r="D4604" s="371" t="s">
        <v>57</v>
      </c>
      <c r="E4604" s="371" t="s">
        <v>244</v>
      </c>
    </row>
    <row r="4605" spans="1:5">
      <c r="A4605" s="371">
        <v>52</v>
      </c>
      <c r="B4605" s="371" t="s">
        <v>96</v>
      </c>
      <c r="C4605" s="371">
        <v>2023</v>
      </c>
      <c r="D4605" s="371" t="s">
        <v>57</v>
      </c>
      <c r="E4605" s="371" t="s">
        <v>243</v>
      </c>
    </row>
    <row r="4606" spans="1:5">
      <c r="A4606" s="371">
        <v>54</v>
      </c>
      <c r="B4606" s="371" t="s">
        <v>97</v>
      </c>
      <c r="C4606" s="371">
        <v>2023</v>
      </c>
      <c r="D4606" s="371" t="s">
        <v>57</v>
      </c>
      <c r="E4606" s="371" t="s">
        <v>243</v>
      </c>
    </row>
    <row r="4607" spans="1:5">
      <c r="A4607" s="371">
        <v>63</v>
      </c>
      <c r="B4607" s="371" t="s">
        <v>98</v>
      </c>
      <c r="C4607" s="371">
        <v>2023</v>
      </c>
      <c r="D4607" s="371" t="s">
        <v>57</v>
      </c>
      <c r="E4607" s="371" t="s">
        <v>243</v>
      </c>
    </row>
    <row r="4608" spans="1:5">
      <c r="A4608" s="371">
        <v>66</v>
      </c>
      <c r="B4608" s="371" t="s">
        <v>99</v>
      </c>
      <c r="C4608" s="371">
        <v>2023</v>
      </c>
      <c r="D4608" s="371" t="s">
        <v>57</v>
      </c>
      <c r="E4608" s="371" t="s">
        <v>243</v>
      </c>
    </row>
    <row r="4609" spans="1:5">
      <c r="A4609" s="371">
        <v>68</v>
      </c>
      <c r="B4609" s="371" t="s">
        <v>100</v>
      </c>
      <c r="C4609" s="371">
        <v>2023</v>
      </c>
      <c r="D4609" s="371" t="s">
        <v>57</v>
      </c>
      <c r="E4609" s="371" t="s">
        <v>244</v>
      </c>
    </row>
    <row r="4610" spans="1:5">
      <c r="A4610" s="371">
        <v>70</v>
      </c>
      <c r="B4610" s="371" t="s">
        <v>101</v>
      </c>
      <c r="C4610" s="371">
        <v>2023</v>
      </c>
      <c r="D4610" s="371" t="s">
        <v>57</v>
      </c>
      <c r="E4610" s="371" t="s">
        <v>243</v>
      </c>
    </row>
    <row r="4611" spans="1:5">
      <c r="A4611" s="371">
        <v>73</v>
      </c>
      <c r="B4611" s="371" t="s">
        <v>102</v>
      </c>
      <c r="C4611" s="371">
        <v>2023</v>
      </c>
      <c r="D4611" s="371" t="s">
        <v>57</v>
      </c>
      <c r="E4611" s="371" t="s">
        <v>243</v>
      </c>
    </row>
    <row r="4612" spans="1:5">
      <c r="A4612" s="371">
        <v>76</v>
      </c>
      <c r="B4612" s="371" t="s">
        <v>103</v>
      </c>
      <c r="C4612" s="371">
        <v>2023</v>
      </c>
      <c r="D4612" s="371" t="s">
        <v>57</v>
      </c>
      <c r="E4612" s="371" t="s">
        <v>243</v>
      </c>
    </row>
    <row r="4613" spans="1:5">
      <c r="A4613" s="371">
        <v>81</v>
      </c>
      <c r="B4613" s="371" t="s">
        <v>104</v>
      </c>
      <c r="C4613" s="371">
        <v>2023</v>
      </c>
      <c r="D4613" s="371" t="s">
        <v>57</v>
      </c>
      <c r="E4613" s="371" t="s">
        <v>243</v>
      </c>
    </row>
    <row r="4614" spans="1:5">
      <c r="A4614" s="371">
        <v>85</v>
      </c>
      <c r="B4614" s="371" t="s">
        <v>105</v>
      </c>
      <c r="C4614" s="371">
        <v>2023</v>
      </c>
      <c r="D4614" s="371" t="s">
        <v>57</v>
      </c>
      <c r="E4614" s="371" t="s">
        <v>243</v>
      </c>
    </row>
    <row r="4615" spans="1:5">
      <c r="A4615" s="371">
        <v>86</v>
      </c>
      <c r="B4615" s="371" t="s">
        <v>106</v>
      </c>
      <c r="C4615" s="371">
        <v>2023</v>
      </c>
      <c r="D4615" s="371" t="s">
        <v>57</v>
      </c>
      <c r="E4615" s="371" t="s">
        <v>243</v>
      </c>
    </row>
    <row r="4616" spans="1:5">
      <c r="A4616" s="371">
        <v>88</v>
      </c>
      <c r="B4616" s="371" t="s">
        <v>107</v>
      </c>
      <c r="C4616" s="371">
        <v>2023</v>
      </c>
      <c r="D4616" s="371" t="s">
        <v>57</v>
      </c>
      <c r="E4616" s="371" t="s">
        <v>243</v>
      </c>
    </row>
    <row r="4617" spans="1:5">
      <c r="A4617" s="371">
        <v>91</v>
      </c>
      <c r="B4617" s="371" t="s">
        <v>108</v>
      </c>
      <c r="C4617" s="371">
        <v>2023</v>
      </c>
      <c r="D4617" s="371" t="s">
        <v>57</v>
      </c>
      <c r="E4617" s="371" t="s">
        <v>243</v>
      </c>
    </row>
    <row r="4618" spans="1:5">
      <c r="A4618" s="371">
        <v>94</v>
      </c>
      <c r="B4618" s="371" t="s">
        <v>109</v>
      </c>
      <c r="C4618" s="371">
        <v>2023</v>
      </c>
      <c r="D4618" s="371" t="s">
        <v>57</v>
      </c>
      <c r="E4618" s="371" t="s">
        <v>243</v>
      </c>
    </row>
    <row r="4619" spans="1:5">
      <c r="A4619" s="371">
        <v>95</v>
      </c>
      <c r="B4619" s="371" t="s">
        <v>110</v>
      </c>
      <c r="C4619" s="371">
        <v>2023</v>
      </c>
      <c r="D4619" s="371" t="s">
        <v>57</v>
      </c>
      <c r="E4619" s="371" t="s">
        <v>243</v>
      </c>
    </row>
    <row r="4620" spans="1:5">
      <c r="A4620" s="371">
        <v>97</v>
      </c>
      <c r="B4620" s="371" t="s">
        <v>111</v>
      </c>
      <c r="C4620" s="371">
        <v>2023</v>
      </c>
      <c r="D4620" s="371" t="s">
        <v>57</v>
      </c>
      <c r="E4620" s="371" t="s">
        <v>243</v>
      </c>
    </row>
    <row r="4621" spans="1:5">
      <c r="A4621" s="371">
        <v>99</v>
      </c>
      <c r="B4621" s="371" t="s">
        <v>112</v>
      </c>
      <c r="C4621" s="371">
        <v>2023</v>
      </c>
      <c r="D4621" s="371" t="s">
        <v>57</v>
      </c>
      <c r="E4621" s="371" t="s">
        <v>243</v>
      </c>
    </row>
  </sheetData>
  <sheetProtection algorithmName="SHA-512" hashValue="zXo+bMmwmB0e2hvBgamJBr+A/YyTXTU9SSVMmSh6XvQWdoeI5MWDWrM5CvT3E8J9QX3kNyndAEbTcJco/OGFvA==" saltValue="UCRdWZM9BViiVnrvknFh+w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FC6-3F97-46E7-AC61-BC8D7BE3A2DE}">
  <dimension ref="A2:B35"/>
  <sheetViews>
    <sheetView workbookViewId="0">
      <selection activeCell="I21" sqref="I21"/>
    </sheetView>
  </sheetViews>
  <sheetFormatPr baseColWidth="10" defaultColWidth="11.5703125" defaultRowHeight="15"/>
  <sheetData>
    <row r="2" spans="1:2">
      <c r="A2" s="2" t="s">
        <v>114</v>
      </c>
      <c r="B2" s="2" t="s">
        <v>0</v>
      </c>
    </row>
    <row r="3" spans="1:2">
      <c r="A3" s="1">
        <v>5</v>
      </c>
      <c r="B3" s="1" t="s">
        <v>79</v>
      </c>
    </row>
    <row r="4" spans="1:2">
      <c r="A4" s="1">
        <v>8</v>
      </c>
      <c r="B4" s="1" t="s">
        <v>81</v>
      </c>
    </row>
    <row r="5" spans="1:2">
      <c r="A5" s="1">
        <v>11</v>
      </c>
      <c r="B5" s="1" t="s">
        <v>82</v>
      </c>
    </row>
    <row r="6" spans="1:2">
      <c r="A6" s="1">
        <v>13</v>
      </c>
      <c r="B6" s="1" t="s">
        <v>83</v>
      </c>
    </row>
    <row r="7" spans="1:2">
      <c r="A7" s="1">
        <v>15</v>
      </c>
      <c r="B7" s="1" t="s">
        <v>84</v>
      </c>
    </row>
    <row r="8" spans="1:2">
      <c r="A8" s="1">
        <v>17</v>
      </c>
      <c r="B8" s="1" t="s">
        <v>85</v>
      </c>
    </row>
    <row r="9" spans="1:2">
      <c r="A9" s="1">
        <v>18</v>
      </c>
      <c r="B9" s="1" t="s">
        <v>86</v>
      </c>
    </row>
    <row r="10" spans="1:2">
      <c r="A10" s="1">
        <v>19</v>
      </c>
      <c r="B10" s="1" t="s">
        <v>87</v>
      </c>
    </row>
    <row r="11" spans="1:2">
      <c r="A11" s="1">
        <v>20</v>
      </c>
      <c r="B11" s="1" t="s">
        <v>88</v>
      </c>
    </row>
    <row r="12" spans="1:2">
      <c r="A12" s="1">
        <v>23</v>
      </c>
      <c r="B12" s="1" t="s">
        <v>89</v>
      </c>
    </row>
    <row r="13" spans="1:2">
      <c r="A13" s="1">
        <v>25</v>
      </c>
      <c r="B13" s="1" t="s">
        <v>90</v>
      </c>
    </row>
    <row r="14" spans="1:2">
      <c r="A14" s="1">
        <v>27</v>
      </c>
      <c r="B14" s="1" t="s">
        <v>91</v>
      </c>
    </row>
    <row r="15" spans="1:2">
      <c r="A15" s="1">
        <v>41</v>
      </c>
      <c r="B15" s="1" t="s">
        <v>92</v>
      </c>
    </row>
    <row r="16" spans="1:2">
      <c r="A16" s="1">
        <v>44</v>
      </c>
      <c r="B16" s="1" t="s">
        <v>93</v>
      </c>
    </row>
    <row r="17" spans="1:2">
      <c r="A17" s="1">
        <v>47</v>
      </c>
      <c r="B17" s="1" t="s">
        <v>94</v>
      </c>
    </row>
    <row r="18" spans="1:2">
      <c r="A18" s="1">
        <v>50</v>
      </c>
      <c r="B18" s="1" t="s">
        <v>95</v>
      </c>
    </row>
    <row r="19" spans="1:2">
      <c r="A19" s="1">
        <v>52</v>
      </c>
      <c r="B19" s="1" t="s">
        <v>96</v>
      </c>
    </row>
    <row r="20" spans="1:2" ht="24">
      <c r="A20" s="1">
        <v>54</v>
      </c>
      <c r="B20" s="1" t="s">
        <v>97</v>
      </c>
    </row>
    <row r="21" spans="1:2">
      <c r="A21" s="1">
        <v>63</v>
      </c>
      <c r="B21" s="1" t="s">
        <v>98</v>
      </c>
    </row>
    <row r="22" spans="1:2">
      <c r="A22" s="1">
        <v>66</v>
      </c>
      <c r="B22" s="1" t="s">
        <v>99</v>
      </c>
    </row>
    <row r="23" spans="1:2">
      <c r="A23" s="1">
        <v>68</v>
      </c>
      <c r="B23" s="1" t="s">
        <v>100</v>
      </c>
    </row>
    <row r="24" spans="1:2">
      <c r="A24" s="1">
        <v>70</v>
      </c>
      <c r="B24" s="1" t="s">
        <v>101</v>
      </c>
    </row>
    <row r="25" spans="1:2">
      <c r="A25" s="1">
        <v>73</v>
      </c>
      <c r="B25" s="1" t="s">
        <v>102</v>
      </c>
    </row>
    <row r="26" spans="1:2">
      <c r="A26" s="1">
        <v>76</v>
      </c>
      <c r="B26" s="1" t="s">
        <v>103</v>
      </c>
    </row>
    <row r="27" spans="1:2">
      <c r="A27" s="1">
        <v>81</v>
      </c>
      <c r="B27" s="1" t="s">
        <v>104</v>
      </c>
    </row>
    <row r="28" spans="1:2">
      <c r="A28" s="1">
        <v>85</v>
      </c>
      <c r="B28" s="1" t="s">
        <v>105</v>
      </c>
    </row>
    <row r="29" spans="1:2">
      <c r="A29" s="1">
        <v>86</v>
      </c>
      <c r="B29" s="1" t="s">
        <v>106</v>
      </c>
    </row>
    <row r="30" spans="1:2" ht="24">
      <c r="A30" s="1">
        <v>88</v>
      </c>
      <c r="B30" s="1" t="s">
        <v>107</v>
      </c>
    </row>
    <row r="31" spans="1:2">
      <c r="A31" s="1">
        <v>91</v>
      </c>
      <c r="B31" s="1" t="s">
        <v>108</v>
      </c>
    </row>
    <row r="32" spans="1:2">
      <c r="A32" s="1">
        <v>94</v>
      </c>
      <c r="B32" s="1" t="s">
        <v>109</v>
      </c>
    </row>
    <row r="33" spans="1:2">
      <c r="A33" s="1">
        <v>95</v>
      </c>
      <c r="B33" s="1" t="s">
        <v>110</v>
      </c>
    </row>
    <row r="34" spans="1:2">
      <c r="A34" s="1">
        <v>97</v>
      </c>
      <c r="B34" s="1" t="s">
        <v>111</v>
      </c>
    </row>
    <row r="35" spans="1:2">
      <c r="A35" s="1">
        <v>99</v>
      </c>
      <c r="B35" s="1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F543-A97B-40CE-8C17-7A3ACC76933F}">
  <dimension ref="B2:Z119"/>
  <sheetViews>
    <sheetView showGridLines="0" zoomScale="90" zoomScaleNormal="90" workbookViewId="0"/>
  </sheetViews>
  <sheetFormatPr baseColWidth="10" defaultColWidth="11.42578125" defaultRowHeight="15"/>
  <cols>
    <col min="1" max="1" width="11.42578125" style="10"/>
    <col min="2" max="2" width="18.28515625" style="337" customWidth="1"/>
    <col min="3" max="3" width="70.42578125" style="334" customWidth="1"/>
    <col min="4" max="10" width="18" style="334" customWidth="1"/>
    <col min="11" max="11" width="18" style="334" hidden="1" customWidth="1"/>
    <col min="12" max="12" width="0" style="334" hidden="1" customWidth="1"/>
    <col min="13" max="14" width="0" style="335" hidden="1" customWidth="1"/>
    <col min="15" max="15" width="0" style="334" hidden="1" customWidth="1"/>
    <col min="16" max="16" width="0" style="336" hidden="1" customWidth="1"/>
    <col min="17" max="17" width="14.5703125" style="336" hidden="1" customWidth="1"/>
    <col min="18" max="18" width="0" style="334" hidden="1" customWidth="1"/>
    <col min="19" max="19" width="0" style="10" hidden="1" customWidth="1"/>
    <col min="20" max="16384" width="11.42578125" style="10"/>
  </cols>
  <sheetData>
    <row r="2" spans="2:26" ht="21">
      <c r="B2" s="399" t="s">
        <v>246</v>
      </c>
      <c r="C2" s="399"/>
      <c r="D2" s="333"/>
    </row>
    <row r="3" spans="2:26" ht="38.25" customHeight="1">
      <c r="B3" s="381" t="s">
        <v>108</v>
      </c>
      <c r="C3" s="381"/>
    </row>
    <row r="4" spans="2:26" s="11" customFormat="1">
      <c r="B4" s="338"/>
      <c r="C4" s="338"/>
      <c r="D4" s="338"/>
      <c r="E4" s="338"/>
      <c r="F4" s="338"/>
      <c r="G4" s="338"/>
      <c r="H4" s="338"/>
      <c r="I4" s="338"/>
      <c r="J4" s="338"/>
      <c r="K4" s="334"/>
      <c r="L4" s="339">
        <v>2023</v>
      </c>
      <c r="M4" s="339"/>
      <c r="N4" s="339"/>
      <c r="O4" s="339">
        <v>2024</v>
      </c>
      <c r="P4" s="339"/>
      <c r="Q4" s="339"/>
      <c r="R4" s="334"/>
      <c r="S4" s="334"/>
      <c r="T4" s="339"/>
      <c r="U4" s="335"/>
      <c r="V4" s="335"/>
      <c r="W4" s="339"/>
      <c r="X4" s="340"/>
      <c r="Y4" s="340"/>
      <c r="Z4" s="339"/>
    </row>
    <row r="9" spans="2:26">
      <c r="D9" s="385">
        <v>2023</v>
      </c>
      <c r="E9" s="385"/>
      <c r="F9" s="385"/>
      <c r="G9" s="385">
        <v>2024</v>
      </c>
      <c r="H9" s="385"/>
      <c r="I9" s="385"/>
    </row>
    <row r="10" spans="2:26" ht="15.75">
      <c r="D10" s="350" t="s">
        <v>238</v>
      </c>
      <c r="E10" s="350" t="s">
        <v>240</v>
      </c>
      <c r="F10" s="350" t="s">
        <v>245</v>
      </c>
      <c r="G10" s="350" t="s">
        <v>238</v>
      </c>
      <c r="H10" s="350" t="s">
        <v>240</v>
      </c>
      <c r="I10" s="350" t="s">
        <v>245</v>
      </c>
    </row>
    <row r="11" spans="2:26" ht="15.75">
      <c r="B11" s="359" t="s">
        <v>241</v>
      </c>
      <c r="C11" s="360"/>
      <c r="D11" s="341">
        <f>D25</f>
        <v>3.2112213403880072</v>
      </c>
      <c r="E11" s="342">
        <f t="shared" ref="E11:I11" si="0">E25</f>
        <v>31</v>
      </c>
      <c r="F11" s="343">
        <f>F25</f>
        <v>0.54929577464788737</v>
      </c>
      <c r="G11" s="341">
        <f t="shared" si="0"/>
        <v>3.3260321468654799</v>
      </c>
      <c r="H11" s="342">
        <f t="shared" si="0"/>
        <v>32</v>
      </c>
      <c r="I11" s="343">
        <f t="shared" si="0"/>
        <v>0.58571428571428574</v>
      </c>
    </row>
    <row r="12" spans="2:26">
      <c r="B12" s="386" t="s">
        <v>143</v>
      </c>
      <c r="C12" s="387"/>
      <c r="D12" s="341">
        <f>D26</f>
        <v>1.8181818181818186</v>
      </c>
      <c r="E12" s="342">
        <f t="shared" ref="E12:I12" si="1">E26</f>
        <v>33</v>
      </c>
      <c r="F12" s="343">
        <f t="shared" si="1"/>
        <v>0.66666666666666663</v>
      </c>
      <c r="G12" s="341">
        <f t="shared" si="1"/>
        <v>3.3409090909090917</v>
      </c>
      <c r="H12" s="342">
        <f t="shared" si="1"/>
        <v>28</v>
      </c>
      <c r="I12" s="343">
        <f t="shared" si="1"/>
        <v>0.66666666666666663</v>
      </c>
    </row>
    <row r="13" spans="2:26">
      <c r="B13" s="386" t="s">
        <v>152</v>
      </c>
      <c r="C13" s="387"/>
      <c r="D13" s="341">
        <f>D38</f>
        <v>4.0572390572390562</v>
      </c>
      <c r="E13" s="342">
        <f t="shared" ref="E13:H13" si="2">E38</f>
        <v>21</v>
      </c>
      <c r="F13" s="343">
        <f t="shared" si="2"/>
        <v>0.66666666666666663</v>
      </c>
      <c r="G13" s="341">
        <f t="shared" si="2"/>
        <v>4.368686868686865</v>
      </c>
      <c r="H13" s="342">
        <f t="shared" si="2"/>
        <v>27</v>
      </c>
      <c r="I13" s="343">
        <f>I38</f>
        <v>0.66666666666666663</v>
      </c>
    </row>
    <row r="14" spans="2:26">
      <c r="B14" s="386" t="s">
        <v>159</v>
      </c>
      <c r="C14" s="387"/>
      <c r="D14" s="341">
        <f>D48</f>
        <v>4.9181818181818198</v>
      </c>
      <c r="E14" s="342">
        <f t="shared" ref="E14:I14" si="3">E48</f>
        <v>17</v>
      </c>
      <c r="F14" s="343">
        <f t="shared" si="3"/>
        <v>0.4375</v>
      </c>
      <c r="G14" s="341">
        <f t="shared" si="3"/>
        <v>4.7252525252525244</v>
      </c>
      <c r="H14" s="342">
        <f t="shared" si="3"/>
        <v>23</v>
      </c>
      <c r="I14" s="343">
        <f t="shared" si="3"/>
        <v>0.5625</v>
      </c>
    </row>
    <row r="15" spans="2:26">
      <c r="B15" s="386" t="s">
        <v>179</v>
      </c>
      <c r="C15" s="387"/>
      <c r="D15" s="341">
        <f>D70</f>
        <v>0.45454545454545453</v>
      </c>
      <c r="E15" s="342">
        <f t="shared" ref="E15:H15" si="4">E70</f>
        <v>33</v>
      </c>
      <c r="F15" s="343">
        <f t="shared" si="4"/>
        <v>0.33333333333333331</v>
      </c>
      <c r="G15" s="341">
        <f t="shared" si="4"/>
        <v>1.3257575757575755</v>
      </c>
      <c r="H15" s="342">
        <f t="shared" si="4"/>
        <v>30</v>
      </c>
      <c r="I15" s="343">
        <f>I70</f>
        <v>0.33333333333333331</v>
      </c>
    </row>
    <row r="16" spans="2:26">
      <c r="B16" s="386" t="s">
        <v>189</v>
      </c>
      <c r="C16" s="387"/>
      <c r="D16" s="341">
        <f>D76</f>
        <v>1.976010101010101</v>
      </c>
      <c r="E16" s="342">
        <f t="shared" ref="E16:I16" si="5">E76</f>
        <v>33</v>
      </c>
      <c r="F16" s="343">
        <f t="shared" si="5"/>
        <v>0.63636363636363635</v>
      </c>
      <c r="G16" s="341">
        <f t="shared" si="5"/>
        <v>1.8034511784511793</v>
      </c>
      <c r="H16" s="342">
        <f t="shared" si="5"/>
        <v>33</v>
      </c>
      <c r="I16" s="343">
        <f t="shared" si="5"/>
        <v>0.59090909090909094</v>
      </c>
    </row>
    <row r="17" spans="2:17">
      <c r="B17" s="386" t="s">
        <v>219</v>
      </c>
      <c r="C17" s="387"/>
      <c r="D17" s="341">
        <f>D102</f>
        <v>6.0431697931697927</v>
      </c>
      <c r="E17" s="342">
        <f t="shared" ref="E17:I17" si="6">E102</f>
        <v>6</v>
      </c>
      <c r="F17" s="343">
        <f t="shared" si="6"/>
        <v>0.5</v>
      </c>
      <c r="G17" s="341">
        <f t="shared" si="6"/>
        <v>4.392135642135643</v>
      </c>
      <c r="H17" s="342">
        <f t="shared" si="6"/>
        <v>22</v>
      </c>
      <c r="I17" s="343">
        <f t="shared" si="6"/>
        <v>0.5714285714285714</v>
      </c>
    </row>
    <row r="19" spans="2:17" ht="36" customHeight="1">
      <c r="B19" s="383" t="s">
        <v>314</v>
      </c>
      <c r="C19" s="383"/>
      <c r="D19" s="383"/>
      <c r="E19" s="383"/>
      <c r="F19" s="383"/>
      <c r="G19" s="383"/>
      <c r="H19" s="383"/>
      <c r="I19" s="383"/>
    </row>
    <row r="23" spans="2:17">
      <c r="D23" s="384">
        <v>2023</v>
      </c>
      <c r="E23" s="384"/>
      <c r="F23" s="384"/>
      <c r="G23" s="384">
        <v>2024</v>
      </c>
      <c r="H23" s="384"/>
      <c r="I23" s="384"/>
    </row>
    <row r="24" spans="2:17" ht="30">
      <c r="D24" s="342" t="s">
        <v>238</v>
      </c>
      <c r="E24" s="342" t="s">
        <v>240</v>
      </c>
      <c r="F24" s="344" t="s">
        <v>245</v>
      </c>
      <c r="G24" s="342" t="s">
        <v>238</v>
      </c>
      <c r="H24" s="342" t="s">
        <v>240</v>
      </c>
      <c r="I24" s="344" t="s">
        <v>245</v>
      </c>
    </row>
    <row r="25" spans="2:17" ht="15.75">
      <c r="B25" s="353" t="s">
        <v>241</v>
      </c>
      <c r="C25" s="349"/>
      <c r="D25" s="350">
        <f>AVERAGE(D26,D38,D48,D70,D76,D102)</f>
        <v>3.2112213403880072</v>
      </c>
      <c r="E25" s="351" cm="1">
        <f t="array" ref="E25">_xlfn.XLOOKUP(1,((Posición_larga!$B$2:$B$6423)=Departamento!$B$3)*((Posición_larga!$C$2:$C$6423)=Departamento!$L$4)*((Posición_larga!$D$2:$D$6423)="IEG"),Posición_larga!$E$2:$E$6423)</f>
        <v>31</v>
      </c>
      <c r="F25" s="352">
        <f>COUNTIF(P27:P119,"♀")/COUNTA(P27:P119)</f>
        <v>0.54929577464788737</v>
      </c>
      <c r="G25" s="350">
        <f>AVERAGE(G26,G38,G48,G70,G76,G102)</f>
        <v>3.3260321468654799</v>
      </c>
      <c r="H25" s="351" cm="1">
        <f t="array" ref="H25">_xlfn.XLOOKUP(1,((Posición_larga!$B$2:$B$6423)=Departamento!$B$3)*((Posición_larga!$C$2:$C$6423)=Departamento!$O$4)*((Posición_larga!$D$2:$D$6423)="IEG"),Posición_larga!$E$2:$E$6423)</f>
        <v>32</v>
      </c>
      <c r="I25" s="352">
        <f>COUNTIF(Q27:Q119,"♀")/COUNTA(Q27:Q119)</f>
        <v>0.58571428571428574</v>
      </c>
    </row>
    <row r="26" spans="2:17" ht="15.75">
      <c r="B26" s="353" t="s">
        <v>143</v>
      </c>
      <c r="C26" s="349"/>
      <c r="D26" s="350">
        <f>AVERAGE(D27,D33)</f>
        <v>1.8181818181818186</v>
      </c>
      <c r="E26" s="351" cm="1">
        <f t="array" ref="E26">_xlfn.XLOOKUP(1,((Posición_larga!$B$2:$B$6423)=Departamento!$B$3)*((Posición_larga!$C$2:$C$6423)=Departamento!$L$4)*((Posición_larga!$D$2:$D$6423)="INF"),Posición_larga!$E$2:$E$6423)</f>
        <v>33</v>
      </c>
      <c r="F26" s="352">
        <f>COUNTIF(P28:P37,"♀")/COUNTA(P28:P37)</f>
        <v>0.66666666666666663</v>
      </c>
      <c r="G26" s="350">
        <f>AVERAGE(G27,G33)</f>
        <v>3.3409090909090917</v>
      </c>
      <c r="H26" s="351" cm="1">
        <f t="array" ref="H26">_xlfn.XLOOKUP(1,((Posición_larga!$B$2:$B$6423)=Departamento!$B$3)*((Posición_larga!$C$2:$C$6423)=Departamento!$O$4)*((Posición_larga!$D$2:$D$6423)="INF"),Posición_larga!$E$2:$E$6423)</f>
        <v>28</v>
      </c>
      <c r="I26" s="352">
        <f>COUNTIF(Q28:Q37,"♀")/COUNTA(Q28:Q37)</f>
        <v>0.66666666666666663</v>
      </c>
    </row>
    <row r="27" spans="2:17" ht="15" customHeight="1">
      <c r="B27" s="354" t="s">
        <v>118</v>
      </c>
      <c r="C27" s="355" t="s">
        <v>144</v>
      </c>
      <c r="D27" s="356">
        <f>AVERAGE(D28:D32)</f>
        <v>3.1818181818181825</v>
      </c>
      <c r="E27" s="357" cm="1">
        <f t="array" ref="E27">_xlfn.XLOOKUP(1,((Posición_larga!$B$2:$B$6423)=Departamento!$B$3)*((Posición_larga!$C$2:$C$6423)=Departamento!$L$4)*((Posición_larga!$D$2:$D$6423)=Departamento!$B27),Posición_larga!$E$2:$E$6423)</f>
        <v>28</v>
      </c>
      <c r="F27" s="358">
        <f>COUNTIF(F28:F32,"♀")/COUNTA(F28:F32)</f>
        <v>0.8</v>
      </c>
      <c r="G27" s="356">
        <f>AVERAGE(G28:G32)</f>
        <v>2.8181818181818179</v>
      </c>
      <c r="H27" s="357" cm="1">
        <f t="array" ref="H27">_xlfn.XLOOKUP(1,((Posición_larga!$B$2:$B$6423)=Departamento!$B$3)*((Posición_larga!$C$2:$C$6423)=Departamento!$O$4)*((Posición_larga!$D$2:$D$6423)=Departamento!$B27),Posición_larga!$E$2:$E$6423)</f>
        <v>26</v>
      </c>
      <c r="I27" s="358">
        <f>COUNTIF(Q28:Q32,"♀")/COUNTA(Q28:Q32)</f>
        <v>0.8</v>
      </c>
      <c r="P27" s="382" t="s">
        <v>313</v>
      </c>
      <c r="Q27" s="382"/>
    </row>
    <row r="28" spans="2:17">
      <c r="B28" s="345" t="s">
        <v>30</v>
      </c>
      <c r="C28" s="346" t="s">
        <v>325</v>
      </c>
      <c r="D28" s="341" cm="1">
        <f t="array" ref="D28">_xlfn.XLOOKUP(1,((Puntaje_larga!$B$2:$B$4621)=Departamento!$B$3)*((Puntaje_larga!$C$2:$C$4621)=Departamento!$L$4)*((Puntaje_larga!$D$2:$D$4621)=Departamento!$B28),Puntaje_larga!$E$2:$E$4621)</f>
        <v>1.9696969696969699</v>
      </c>
      <c r="E28" s="347" cm="1">
        <f t="array" ref="E28">_xlfn.XLOOKUP(1,((Posición_larga!$B$2:$B$6423)=Departamento!$B$3)*((Posición_larga!$C$2:$C$6423)=Departamento!$L$4)*((Posición_larga!$D$2:$D$6423)=Departamento!$B28),Posición_larga!$E$2:$E$6423)</f>
        <v>29</v>
      </c>
      <c r="F28" s="347" t="str">
        <f>P28</f>
        <v>♀</v>
      </c>
      <c r="G28" s="341" cm="1">
        <f t="array" ref="G28">_xlfn.XLOOKUP(1,((Puntaje_larga!$B$2:$B$4621)=Departamento!$B$3)*((Puntaje_larga!$C$2:$C$4621)=Departamento!$O$4)*((Puntaje_larga!$D$2:$D$4621)=Departamento!$B28),Puntaje_larga!$E$2:$E$4621)</f>
        <v>3.1818181818181799</v>
      </c>
      <c r="H28" s="347" cm="1">
        <f t="array" ref="H28">_xlfn.XLOOKUP(1,((Posición_larga!$B$2:$B$6423)=Departamento!$B$3)*((Posición_larga!$C$2:$C$6423)=Departamento!$O$4)*((Posición_larga!$D$2:$D$6423)=Departamento!$B28),Posición_larga!$E$2:$E$6423)</f>
        <v>22</v>
      </c>
      <c r="I28" s="347" t="str">
        <f>Q28</f>
        <v>♀</v>
      </c>
      <c r="M28" s="335" t="str" cm="1">
        <f t="array" ref="M28">_xlfn.XLOOKUP(1,((signo_largo!$B$2:$B$6621)=Departamento!$B$3)*((signo_largo!$C$2:$C$6621)=Departamento!$L$4)*((signo_largo!$D$2:$D$6621)=Departamento!$B28),signo_largo!$E$2:$E$6621)</f>
        <v>Mujer</v>
      </c>
      <c r="N28" s="335" t="str" cm="1">
        <f t="array" ref="N28">_xlfn.XLOOKUP(1,((signo_largo!$B$2:$B$6621)=Departamento!$B$3)*((signo_largo!$C$2:$C$6621)=Departamento!$O$4)*((signo_largo!$D$2:$D$6621)=Departamento!$B28),signo_largo!$E$2:$E$6621)</f>
        <v>Mujer</v>
      </c>
      <c r="O28" s="334" t="str">
        <f>VLOOKUP(B28,Estructura!A4:E96,3,FALSE)</f>
        <v>Positiva</v>
      </c>
      <c r="P28" s="348" t="str">
        <f>IF(O28="Positiva",IF(M28="Mujer","♀","♂"),IF(O28="Negativa",IF(M28="Mujer","♂","♀")))</f>
        <v>♀</v>
      </c>
      <c r="Q28" s="348" t="str">
        <f>IF(O28="Positiva",IF(N28="Mujer","♀","♂"),IF(O28="Negativa",IF(N28="Mujer","♂","♀")))</f>
        <v>♀</v>
      </c>
    </row>
    <row r="29" spans="2:17">
      <c r="B29" s="345" t="s">
        <v>31</v>
      </c>
      <c r="C29" s="346" t="s">
        <v>326</v>
      </c>
      <c r="D29" s="341" cm="1">
        <f t="array" ref="D29">_xlfn.XLOOKUP(1,((Puntaje_larga!$B$2:$B$4621)=Departamento!$B$3)*((Puntaje_larga!$C$2:$C$4621)=Departamento!$L$4)*((Puntaje_larga!$D$2:$D$4621)=Departamento!$B29),Puntaje_larga!$E$2:$E$4621)</f>
        <v>1.51515151515152</v>
      </c>
      <c r="E29" s="347" cm="1">
        <f t="array" ref="E29">_xlfn.XLOOKUP(1,((Posición_larga!$B$2:$B$6423)=Departamento!$B$3)*((Posición_larga!$C$2:$C$6423)=Departamento!$L$4)*((Posición_larga!$D$2:$D$6423)=Departamento!$B29),Posición_larga!$E$2:$E$6423)</f>
        <v>28</v>
      </c>
      <c r="F29" s="347" t="str">
        <f t="shared" ref="F29:F37" si="7">P29</f>
        <v>♀</v>
      </c>
      <c r="G29" s="341" cm="1">
        <f t="array" ref="G29">_xlfn.XLOOKUP(1,((Puntaje_larga!$B$2:$B$4621)=Departamento!$B$3)*((Puntaje_larga!$C$2:$C$4621)=Departamento!$O$4)*((Puntaje_larga!$D$2:$D$4621)=Departamento!$B29),Puntaje_larga!$E$2:$E$4621)</f>
        <v>0.45454545454545497</v>
      </c>
      <c r="H29" s="347" cm="1">
        <f t="array" ref="H29">_xlfn.XLOOKUP(1,((Posición_larga!$B$2:$B$6423)=Departamento!$B$3)*((Posición_larga!$C$2:$C$6423)=Departamento!$O$4)*((Posición_larga!$D$2:$D$6423)=Departamento!$B29),Posición_larga!$E$2:$E$6423)</f>
        <v>32</v>
      </c>
      <c r="I29" s="347" t="str">
        <f t="shared" ref="I29:I32" si="8">Q29</f>
        <v>♀</v>
      </c>
      <c r="M29" s="335" t="str" cm="1">
        <f t="array" ref="M29">_xlfn.XLOOKUP(1,((signo_largo!$B$2:$B$6621)=Departamento!$B$3)*((signo_largo!$C$2:$C$6621)=Departamento!$L$4)*((signo_largo!$D$2:$D$6621)=Departamento!$B29),signo_largo!$E$2:$E$6621)</f>
        <v>Mujer</v>
      </c>
      <c r="N29" s="335" t="str" cm="1">
        <f t="array" ref="N29">_xlfn.XLOOKUP(1,((signo_largo!$B$2:$B$6621)=Departamento!$B$3)*((signo_largo!$C$2:$C$6621)=Departamento!$O$4)*((signo_largo!$D$2:$D$6621)=Departamento!$B29),signo_largo!$E$2:$E$6621)</f>
        <v>Mujer</v>
      </c>
      <c r="O29" s="334" t="str">
        <f>VLOOKUP(B29,Estructura!A5:E97,3,FALSE)</f>
        <v>Positiva</v>
      </c>
      <c r="P29" s="348" t="str">
        <f t="shared" ref="P29:P92" si="9">IF(O29="Positiva",IF(M29="Mujer","♀","♂"),IF(O29="Negativa",IF(M29="Mujer","♂","♀")))</f>
        <v>♀</v>
      </c>
      <c r="Q29" s="348" t="str">
        <f t="shared" ref="Q29:Q92" si="10">IF(O29="Positiva",IF(N29="Mujer","♀","♂"),IF(O29="Negativa",IF(N29="Mujer","♂","♀")))</f>
        <v>♀</v>
      </c>
    </row>
    <row r="30" spans="2:17">
      <c r="B30" s="345" t="s">
        <v>32</v>
      </c>
      <c r="C30" s="346" t="s">
        <v>147</v>
      </c>
      <c r="D30" s="341" cm="1">
        <f t="array" ref="D30">_xlfn.XLOOKUP(1,((Puntaje_larga!$B$2:$B$4621)=Departamento!$B$3)*((Puntaje_larga!$C$2:$C$4621)=Departamento!$L$4)*((Puntaje_larga!$D$2:$D$4621)=Departamento!$B30),Puntaje_larga!$E$2:$E$4621)</f>
        <v>9.3939393939393891</v>
      </c>
      <c r="E30" s="347" cm="1">
        <f t="array" ref="E30">_xlfn.XLOOKUP(1,((Posición_larga!$B$2:$B$6423)=Departamento!$B$3)*((Posición_larga!$C$2:$C$6423)=Departamento!$L$4)*((Posición_larga!$D$2:$D$6423)=Departamento!$B30),Posición_larga!$E$2:$E$6423)</f>
        <v>1</v>
      </c>
      <c r="F30" s="347" t="str">
        <f t="shared" si="7"/>
        <v>♂</v>
      </c>
      <c r="G30" s="341" cm="1">
        <f t="array" ref="G30">_xlfn.XLOOKUP(1,((Puntaje_larga!$B$2:$B$4621)=Departamento!$B$3)*((Puntaje_larga!$C$2:$C$4621)=Departamento!$O$4)*((Puntaje_larga!$D$2:$D$4621)=Departamento!$B30),Puntaje_larga!$E$2:$E$4621)</f>
        <v>8.1818181818181799</v>
      </c>
      <c r="H30" s="347" cm="1">
        <f t="array" ref="H30">_xlfn.XLOOKUP(1,((Posición_larga!$B$2:$B$6423)=Departamento!$B$3)*((Posición_larga!$C$2:$C$6423)=Departamento!$O$4)*((Posición_larga!$D$2:$D$6423)=Departamento!$B30),Posición_larga!$E$2:$E$6423)</f>
        <v>11</v>
      </c>
      <c r="I30" s="347" t="str">
        <f t="shared" si="8"/>
        <v>♂</v>
      </c>
      <c r="M30" s="335" t="str" cm="1">
        <f t="array" ref="M30">_xlfn.XLOOKUP(1,((signo_largo!$B$2:$B$6621)=Departamento!$B$3)*((signo_largo!$C$2:$C$6621)=Departamento!$L$4)*((signo_largo!$D$2:$D$6621)=Departamento!$B30),signo_largo!$E$2:$E$6621)</f>
        <v>Hombre</v>
      </c>
      <c r="N30" s="335" t="str" cm="1">
        <f t="array" ref="N30">_xlfn.XLOOKUP(1,((signo_largo!$B$2:$B$6621)=Departamento!$B$3)*((signo_largo!$C$2:$C$6621)=Departamento!$O$4)*((signo_largo!$D$2:$D$6621)=Departamento!$B30),signo_largo!$E$2:$E$6621)</f>
        <v>Hombre</v>
      </c>
      <c r="O30" s="334" t="str">
        <f>VLOOKUP(B30,Estructura!A6:E98,3,FALSE)</f>
        <v>Positiva</v>
      </c>
      <c r="P30" s="348" t="str">
        <f t="shared" si="9"/>
        <v>♂</v>
      </c>
      <c r="Q30" s="348" t="str">
        <f t="shared" si="10"/>
        <v>♂</v>
      </c>
    </row>
    <row r="31" spans="2:17">
      <c r="B31" s="345" t="s">
        <v>33</v>
      </c>
      <c r="C31" s="346" t="s">
        <v>327</v>
      </c>
      <c r="D31" s="341" cm="1">
        <f t="array" ref="D31">_xlfn.XLOOKUP(1,((Puntaje_larga!$B$2:$B$4621)=Departamento!$B$3)*((Puntaje_larga!$C$2:$C$4621)=Departamento!$L$4)*((Puntaje_larga!$D$2:$D$4621)=Departamento!$B31),Puntaje_larga!$E$2:$E$4621)</f>
        <v>0.45454545454545497</v>
      </c>
      <c r="E31" s="347" cm="1">
        <f t="array" ref="E31">_xlfn.XLOOKUP(1,((Posición_larga!$B$2:$B$6423)=Departamento!$B$3)*((Posición_larga!$C$2:$C$6423)=Departamento!$L$4)*((Posición_larga!$D$2:$D$6423)=Departamento!$B31),Posición_larga!$E$2:$E$6423)</f>
        <v>33</v>
      </c>
      <c r="F31" s="347" t="str">
        <f t="shared" si="7"/>
        <v>♀</v>
      </c>
      <c r="G31" s="341" cm="1">
        <f t="array" ref="G31">_xlfn.XLOOKUP(1,((Puntaje_larga!$B$2:$B$4621)=Departamento!$B$3)*((Puntaje_larga!$C$2:$C$4621)=Departamento!$O$4)*((Puntaje_larga!$D$2:$D$4621)=Departamento!$B31),Puntaje_larga!$E$2:$E$4621)</f>
        <v>1.6666666666666701</v>
      </c>
      <c r="H31" s="347" cm="1">
        <f t="array" ref="H31">_xlfn.XLOOKUP(1,((Posición_larga!$B$2:$B$6423)=Departamento!$B$3)*((Posición_larga!$C$2:$C$6423)=Departamento!$O$4)*((Posición_larga!$D$2:$D$6423)=Departamento!$B31),Posición_larga!$E$2:$E$6423)</f>
        <v>29</v>
      </c>
      <c r="I31" s="347" t="str">
        <f t="shared" si="8"/>
        <v>♀</v>
      </c>
      <c r="M31" s="335" t="str" cm="1">
        <f t="array" ref="M31">_xlfn.XLOOKUP(1,((signo_largo!$B$2:$B$6621)=Departamento!$B$3)*((signo_largo!$C$2:$C$6621)=Departamento!$L$4)*((signo_largo!$D$2:$D$6621)=Departamento!$B31),signo_largo!$E$2:$E$6621)</f>
        <v>Mujer</v>
      </c>
      <c r="N31" s="335" t="str" cm="1">
        <f t="array" ref="N31">_xlfn.XLOOKUP(1,((signo_largo!$B$2:$B$6621)=Departamento!$B$3)*((signo_largo!$C$2:$C$6621)=Departamento!$O$4)*((signo_largo!$D$2:$D$6621)=Departamento!$B31),signo_largo!$E$2:$E$6621)</f>
        <v>Mujer</v>
      </c>
      <c r="O31" s="334" t="str">
        <f>VLOOKUP(B31,Estructura!A7:E99,3,FALSE)</f>
        <v>Positiva</v>
      </c>
      <c r="P31" s="348" t="str">
        <f t="shared" si="9"/>
        <v>♀</v>
      </c>
      <c r="Q31" s="348" t="str">
        <f t="shared" si="10"/>
        <v>♀</v>
      </c>
    </row>
    <row r="32" spans="2:17">
      <c r="B32" s="345" t="s">
        <v>34</v>
      </c>
      <c r="C32" s="346" t="s">
        <v>328</v>
      </c>
      <c r="D32" s="341" cm="1">
        <f t="array" ref="D32">_xlfn.XLOOKUP(1,((Puntaje_larga!$B$2:$B$4621)=Departamento!$B$3)*((Puntaje_larga!$C$2:$C$4621)=Departamento!$L$4)*((Puntaje_larga!$D$2:$D$4621)=Departamento!$B32),Puntaje_larga!$E$2:$E$4621)</f>
        <v>2.5757575757575801</v>
      </c>
      <c r="E32" s="347" cm="1">
        <f t="array" ref="E32">_xlfn.XLOOKUP(1,((Posición_larga!$B$2:$B$6423)=Departamento!$B$3)*((Posición_larga!$C$2:$C$6423)=Departamento!$L$4)*((Posición_larga!$D$2:$D$6423)=Departamento!$B32),Posición_larga!$E$2:$E$6423)</f>
        <v>22</v>
      </c>
      <c r="F32" s="347" t="str">
        <f t="shared" si="7"/>
        <v>♀</v>
      </c>
      <c r="G32" s="341" cm="1">
        <f t="array" ref="G32">_xlfn.XLOOKUP(1,((Puntaje_larga!$B$2:$B$4621)=Departamento!$B$3)*((Puntaje_larga!$C$2:$C$4621)=Departamento!$O$4)*((Puntaje_larga!$D$2:$D$4621)=Departamento!$B32),Puntaje_larga!$E$2:$E$4621)</f>
        <v>0.60606060606060597</v>
      </c>
      <c r="H32" s="347" cm="1">
        <f t="array" ref="H32">_xlfn.XLOOKUP(1,((Posición_larga!$B$2:$B$6423)=Departamento!$B$3)*((Posición_larga!$C$2:$C$6423)=Departamento!$O$4)*((Posición_larga!$D$2:$D$6423)=Departamento!$B32),Posición_larga!$E$2:$E$6423)</f>
        <v>31</v>
      </c>
      <c r="I32" s="347" t="str">
        <f t="shared" si="8"/>
        <v>♀</v>
      </c>
      <c r="M32" s="335" t="str" cm="1">
        <f t="array" ref="M32">_xlfn.XLOOKUP(1,((signo_largo!$B$2:$B$6621)=Departamento!$B$3)*((signo_largo!$C$2:$C$6621)=Departamento!$L$4)*((signo_largo!$D$2:$D$6621)=Departamento!$B32),signo_largo!$E$2:$E$6621)</f>
        <v>Mujer</v>
      </c>
      <c r="N32" s="335" t="str" cm="1">
        <f t="array" ref="N32">_xlfn.XLOOKUP(1,((signo_largo!$B$2:$B$6621)=Departamento!$B$3)*((signo_largo!$C$2:$C$6621)=Departamento!$O$4)*((signo_largo!$D$2:$D$6621)=Departamento!$B32),signo_largo!$E$2:$E$6621)</f>
        <v>Mujer</v>
      </c>
      <c r="O32" s="334" t="str">
        <f>VLOOKUP(B32,Estructura!A8:E100,3,FALSE)</f>
        <v>Positiva</v>
      </c>
      <c r="P32" s="348" t="str">
        <f t="shared" si="9"/>
        <v>♀</v>
      </c>
      <c r="Q32" s="348" t="str">
        <f t="shared" si="10"/>
        <v>♀</v>
      </c>
    </row>
    <row r="33" spans="2:17" ht="15.75">
      <c r="B33" s="354" t="s">
        <v>119</v>
      </c>
      <c r="C33" s="355" t="s">
        <v>148</v>
      </c>
      <c r="D33" s="356">
        <f>AVERAGE(D34:D37)</f>
        <v>0.45454545454545475</v>
      </c>
      <c r="E33" s="357" cm="1">
        <f t="array" ref="E33">_xlfn.XLOOKUP(1,((Posición_larga!$B$2:$B$6423)=Departamento!$B$3)*((Posición_larga!$C$2:$C$6423)=Departamento!$L$4)*((Posición_larga!$D$2:$D$6423)=Departamento!$B33),Posición_larga!$E$2:$E$6423)</f>
        <v>33</v>
      </c>
      <c r="F33" s="358">
        <f>COUNTIF(F34:F37,"♀")/COUNTA(F34:F37)</f>
        <v>0.5</v>
      </c>
      <c r="G33" s="356">
        <f>AVERAGE(G34:G37)</f>
        <v>3.8636363636363651</v>
      </c>
      <c r="H33" s="357" cm="1">
        <f t="array" ref="H33">_xlfn.XLOOKUP(1,((Posición_larga!$B$2:$B$6423)=Departamento!$B$3)*((Posición_larga!$C$2:$C$6423)=Departamento!$O$4)*((Posición_larga!$D$2:$D$6423)=Departamento!$B33),Posición_larga!$E$2:$E$6423)</f>
        <v>29</v>
      </c>
      <c r="I33" s="358">
        <f>COUNTIF(Q34:Q37,"♀")/COUNTA(Q34:Q37)</f>
        <v>0.5</v>
      </c>
      <c r="P33" s="348"/>
      <c r="Q33" s="348"/>
    </row>
    <row r="34" spans="2:17">
      <c r="B34" s="345" t="s">
        <v>35</v>
      </c>
      <c r="C34" s="346" t="s">
        <v>149</v>
      </c>
      <c r="D34" s="341" cm="1">
        <f t="array" ref="D34">_xlfn.XLOOKUP(1,((Puntaje_larga!$B$2:$B$4621)=Departamento!$B$3)*((Puntaje_larga!$C$2:$C$4621)=Departamento!$L$4)*((Puntaje_larga!$D$2:$D$4621)=Departamento!$B34),Puntaje_larga!$E$2:$E$4621)</f>
        <v>0.60606060606060597</v>
      </c>
      <c r="E34" s="347" cm="1">
        <f t="array" ref="E34">_xlfn.XLOOKUP(1,((Posición_larga!$B$2:$B$4621)=Departamento!$B$3)*((Posición_larga!$C$2:$C$4621)=Departamento!$L$4)*((Posición_larga!$D$2:$D$4621)=Departamento!$B34),Posición_larga!$E$2:$E$4621)</f>
        <v>32</v>
      </c>
      <c r="F34" s="347" t="str">
        <f t="shared" si="7"/>
        <v>♀</v>
      </c>
      <c r="G34" s="341" cm="1">
        <f t="array" ref="G34">_xlfn.XLOOKUP(1,((Puntaje_larga!$B$2:$B$4621)=Departamento!$B$3)*((Puntaje_larga!$C$2:$C$4621)=Departamento!$O$4)*((Puntaje_larga!$D$2:$D$4621)=Departamento!$B34),Puntaje_larga!$E$2:$E$4621)</f>
        <v>3.7878787878787898</v>
      </c>
      <c r="H34" s="347" cm="1">
        <f t="array" ref="H34">_xlfn.XLOOKUP(1,((Posición_larga!$B$2:$B$4621)=Departamento!$B$3)*((Posición_larga!$C$2:$C$4621)=Departamento!$O$4)*((Posición_larga!$D$2:$D$4621)=Departamento!$B34),Posición_larga!$E$2:$E$4621)</f>
        <v>27</v>
      </c>
      <c r="I34" s="347" t="str">
        <f t="shared" ref="I34:I37" si="11">Q34</f>
        <v>♀</v>
      </c>
      <c r="M34" s="335" t="str" cm="1">
        <f t="array" ref="M34">_xlfn.XLOOKUP(1,((signo_largo!$B$2:$B$6621)=Departamento!$B$3)*((signo_largo!$C$2:$C$6621)=Departamento!$L$4)*((signo_largo!$D$2:$D$6621)=Departamento!$B34),signo_largo!$E$2:$E$6621)</f>
        <v>Mujer</v>
      </c>
      <c r="N34" s="335" t="str" cm="1">
        <f t="array" ref="N34">_xlfn.XLOOKUP(1,((signo_largo!$B$2:$B$6621)=Departamento!$B$3)*((signo_largo!$C$2:$C$6621)=Departamento!$O$4)*((signo_largo!$D$2:$D$6621)=Departamento!$B34),signo_largo!$E$2:$E$6621)</f>
        <v>Mujer</v>
      </c>
      <c r="O34" s="334" t="str">
        <f>VLOOKUP(B34,Estructura!A10:E102,3,FALSE)</f>
        <v>Positiva</v>
      </c>
      <c r="P34" s="348" t="str">
        <f t="shared" si="9"/>
        <v>♀</v>
      </c>
      <c r="Q34" s="348" t="str">
        <f t="shared" si="10"/>
        <v>♀</v>
      </c>
    </row>
    <row r="35" spans="2:17">
      <c r="B35" s="345" t="s">
        <v>36</v>
      </c>
      <c r="C35" s="346" t="s">
        <v>150</v>
      </c>
      <c r="D35" s="341" cm="1">
        <f t="array" ref="D35">_xlfn.XLOOKUP(1,((Puntaje_larga!$B$2:$B$4621)=Departamento!$B$3)*((Puntaje_larga!$C$2:$C$4621)=Departamento!$L$4)*((Puntaje_larga!$D$2:$D$4621)=Departamento!$B35),Puntaje_larga!$E$2:$E$4621)</f>
        <v>0.15151515151515199</v>
      </c>
      <c r="E35" s="347" cm="1">
        <f t="array" ref="E35">_xlfn.XLOOKUP(1,((Posición_larga!$B$2:$B$4621)=Departamento!$B$3)*((Posición_larga!$C$2:$C$4621)=Departamento!$L$4)*((Posición_larga!$D$2:$D$4621)=Departamento!$B35),Posición_larga!$E$2:$E$4621)</f>
        <v>33</v>
      </c>
      <c r="F35" s="347" t="str">
        <f t="shared" si="7"/>
        <v>♂</v>
      </c>
      <c r="G35" s="341" cm="1">
        <f t="array" ref="G35">_xlfn.XLOOKUP(1,((Puntaje_larga!$B$2:$B$4621)=Departamento!$B$3)*((Puntaje_larga!$C$2:$C$4621)=Departamento!$O$4)*((Puntaje_larga!$D$2:$D$4621)=Departamento!$B35),Puntaje_larga!$E$2:$E$4621)</f>
        <v>1.8181818181818199</v>
      </c>
      <c r="H35" s="347" cm="1">
        <f t="array" ref="H35">_xlfn.XLOOKUP(1,((Posición_larga!$B$2:$B$4621)=Departamento!$B$3)*((Posición_larga!$C$2:$C$4621)=Departamento!$O$4)*((Posición_larga!$D$2:$D$4621)=Departamento!$B35),Posición_larga!$E$2:$E$4621)</f>
        <v>27</v>
      </c>
      <c r="I35" s="347" t="str">
        <f t="shared" si="11"/>
        <v>♂</v>
      </c>
      <c r="M35" s="335" t="str" cm="1">
        <f t="array" ref="M35">_xlfn.XLOOKUP(1,((signo_largo!$B$2:$B$6621)=Departamento!$B$3)*((signo_largo!$C$2:$C$6621)=Departamento!$L$4)*((signo_largo!$D$2:$D$6621)=Departamento!$B35),signo_largo!$E$2:$E$6621)</f>
        <v>Hombre</v>
      </c>
      <c r="N35" s="335" t="str" cm="1">
        <f t="array" ref="N35">_xlfn.XLOOKUP(1,((signo_largo!$B$2:$B$6621)=Departamento!$B$3)*((signo_largo!$C$2:$C$6621)=Departamento!$O$4)*((signo_largo!$D$2:$D$6621)=Departamento!$B35),signo_largo!$E$2:$E$6621)</f>
        <v>Hombre</v>
      </c>
      <c r="O35" s="334" t="str">
        <f>VLOOKUP(B35,Estructura!A11:E103,3,FALSE)</f>
        <v>Positiva</v>
      </c>
      <c r="P35" s="348" t="str">
        <f t="shared" si="9"/>
        <v>♂</v>
      </c>
      <c r="Q35" s="348" t="str">
        <f t="shared" si="10"/>
        <v>♂</v>
      </c>
    </row>
    <row r="36" spans="2:17">
      <c r="B36" s="345" t="s">
        <v>37</v>
      </c>
      <c r="C36" s="346" t="s">
        <v>329</v>
      </c>
      <c r="D36" s="341" cm="1">
        <f t="array" ref="D36">_xlfn.XLOOKUP(1,((Puntaje_larga!$B$2:$B$4621)=Departamento!$B$3)*((Puntaje_larga!$C$2:$C$4621)=Departamento!$L$4)*((Puntaje_larga!$D$2:$D$4621)=Departamento!$B36),Puntaje_larga!$E$2:$E$4621)</f>
        <v>0.45454545454545497</v>
      </c>
      <c r="E36" s="347" cm="1">
        <f t="array" ref="E36">_xlfn.XLOOKUP(1,((Posición_larga!$B$2:$B$4621)=Departamento!$B$3)*((Posición_larga!$C$2:$C$4621)=Departamento!$L$4)*((Posición_larga!$D$2:$D$4621)=Departamento!$B36),Posición_larga!$E$2:$E$4621)</f>
        <v>32</v>
      </c>
      <c r="F36" s="347" t="str">
        <f t="shared" si="7"/>
        <v>♀</v>
      </c>
      <c r="G36" s="341" cm="1">
        <f t="array" ref="G36">_xlfn.XLOOKUP(1,((Puntaje_larga!$B$2:$B$4621)=Departamento!$B$3)*((Puntaje_larga!$C$2:$C$4621)=Departamento!$O$4)*((Puntaje_larga!$D$2:$D$4621)=Departamento!$B36),Puntaje_larga!$E$2:$E$4621)</f>
        <v>1.0606060606060601</v>
      </c>
      <c r="H36" s="347" cm="1">
        <f t="array" ref="H36">_xlfn.XLOOKUP(1,((Posición_larga!$B$2:$B$4621)=Departamento!$B$3)*((Posición_larga!$C$2:$C$4621)=Departamento!$O$4)*((Posición_larga!$D$2:$D$4621)=Departamento!$B36),Posición_larga!$E$2:$E$4621)</f>
        <v>29</v>
      </c>
      <c r="I36" s="347" t="str">
        <f t="shared" si="11"/>
        <v>♀</v>
      </c>
      <c r="M36" s="335" t="str" cm="1">
        <f t="array" ref="M36">_xlfn.XLOOKUP(1,((signo_largo!$B$2:$B$6621)=Departamento!$B$3)*((signo_largo!$C$2:$C$6621)=Departamento!$L$4)*((signo_largo!$D$2:$D$6621)=Departamento!$B36),signo_largo!$E$2:$E$6621)</f>
        <v>Hombre</v>
      </c>
      <c r="N36" s="335" t="str" cm="1">
        <f t="array" ref="N36">_xlfn.XLOOKUP(1,((signo_largo!$B$2:$B$6621)=Departamento!$B$3)*((signo_largo!$C$2:$C$6621)=Departamento!$O$4)*((signo_largo!$D$2:$D$6621)=Departamento!$B36),signo_largo!$E$2:$E$6621)</f>
        <v>Hombre</v>
      </c>
      <c r="O36" s="334" t="str">
        <f>VLOOKUP(B36,Estructura!A12:E104,3,FALSE)</f>
        <v>Negativa</v>
      </c>
      <c r="P36" s="348" t="str">
        <f t="shared" si="9"/>
        <v>♀</v>
      </c>
      <c r="Q36" s="348" t="str">
        <f t="shared" si="10"/>
        <v>♀</v>
      </c>
    </row>
    <row r="37" spans="2:17">
      <c r="B37" s="345" t="s">
        <v>38</v>
      </c>
      <c r="C37" s="346" t="s">
        <v>330</v>
      </c>
      <c r="D37" s="341" cm="1">
        <f t="array" ref="D37">_xlfn.XLOOKUP(1,((Puntaje_larga!$B$2:$B$4621)=Departamento!$B$3)*((Puntaje_larga!$C$2:$C$4621)=Departamento!$L$4)*((Puntaje_larga!$D$2:$D$4621)=Departamento!$B37),Puntaje_larga!$E$2:$E$4621)</f>
        <v>0.60606060606060597</v>
      </c>
      <c r="E37" s="347" cm="1">
        <f t="array" ref="E37">_xlfn.XLOOKUP(1,((Posición_larga!$B$2:$B$4621)=Departamento!$B$3)*((Posición_larga!$C$2:$C$4621)=Departamento!$L$4)*((Posición_larga!$D$2:$D$4621)=Departamento!$B37),Posición_larga!$E$2:$E$4621)</f>
        <v>32</v>
      </c>
      <c r="F37" s="347" t="str">
        <f t="shared" si="7"/>
        <v>♂</v>
      </c>
      <c r="G37" s="341" cm="1">
        <f t="array" ref="G37">_xlfn.XLOOKUP(1,((Puntaje_larga!$B$2:$B$4621)=Departamento!$B$3)*((Puntaje_larga!$C$2:$C$4621)=Departamento!$O$4)*((Puntaje_larga!$D$2:$D$4621)=Departamento!$B37),Puntaje_larga!$E$2:$E$4621)</f>
        <v>8.7878787878787907</v>
      </c>
      <c r="H37" s="347" cm="1">
        <f t="array" ref="H37">_xlfn.XLOOKUP(1,((Posición_larga!$B$2:$B$4621)=Departamento!$B$3)*((Posición_larga!$C$2:$C$4621)=Departamento!$O$4)*((Posición_larga!$D$2:$D$4621)=Departamento!$B37),Posición_larga!$E$2:$E$4621)</f>
        <v>6</v>
      </c>
      <c r="I37" s="347" t="str">
        <f t="shared" si="11"/>
        <v>♂</v>
      </c>
      <c r="M37" s="335" t="str" cm="1">
        <f t="array" ref="M37">_xlfn.XLOOKUP(1,((signo_largo!$B$2:$B$6621)=Departamento!$B$3)*((signo_largo!$C$2:$C$6621)=Departamento!$L$4)*((signo_largo!$D$2:$D$6621)=Departamento!$B37),signo_largo!$E$2:$E$6621)</f>
        <v>Mujer</v>
      </c>
      <c r="N37" s="335" t="str" cm="1">
        <f t="array" ref="N37">_xlfn.XLOOKUP(1,((signo_largo!$B$2:$B$6621)=Departamento!$B$3)*((signo_largo!$C$2:$C$6621)=Departamento!$O$4)*((signo_largo!$D$2:$D$6621)=Departamento!$B37),signo_largo!$E$2:$E$6621)</f>
        <v>Mujer</v>
      </c>
      <c r="O37" s="334" t="str">
        <f>VLOOKUP(B37,Estructura!A13:E105,3,FALSE)</f>
        <v>Negativa</v>
      </c>
      <c r="P37" s="348" t="str">
        <f t="shared" si="9"/>
        <v>♂</v>
      </c>
      <c r="Q37" s="348" t="str">
        <f t="shared" si="10"/>
        <v>♂</v>
      </c>
    </row>
    <row r="38" spans="2:17" ht="15.75">
      <c r="B38" s="353" t="s">
        <v>152</v>
      </c>
      <c r="C38" s="349"/>
      <c r="D38" s="350">
        <f>AVERAGE(D39,D42,D46)</f>
        <v>4.0572390572390562</v>
      </c>
      <c r="E38" s="351" cm="1">
        <f t="array" ref="E38">_xlfn.XLOOKUP(1,((Posición_larga!$B$2:$B$6423)=Departamento!$B$3)*((Posición_larga!$C$2:$C$6423)=Departamento!$L$4)*((Posición_larga!$D$2:$D$6423)="INC"),Posición_larga!$E$2:$E$6423)</f>
        <v>21</v>
      </c>
      <c r="F38" s="352">
        <f>COUNTIF(P40:P47,"♀")/COUNTA(P40:P47)</f>
        <v>0.66666666666666663</v>
      </c>
      <c r="G38" s="350">
        <f>AVERAGE(G39,G42,G46)</f>
        <v>4.368686868686865</v>
      </c>
      <c r="H38" s="351" cm="1">
        <f t="array" ref="H38">_xlfn.XLOOKUP(1,((Posición_larga!$B$2:$B$6423)=Departamento!$B$3)*((Posición_larga!$C$2:$C$6423)=Departamento!$O$4)*((Posición_larga!$D$2:$D$6423)="INC"),Posición_larga!$E$2:$E$6423)</f>
        <v>27</v>
      </c>
      <c r="I38" s="352">
        <f>COUNTIF(Q40:Q47,"♀")/COUNTA(Q40:Q47)</f>
        <v>0.66666666666666663</v>
      </c>
      <c r="P38" s="348"/>
      <c r="Q38" s="348"/>
    </row>
    <row r="39" spans="2:17" ht="15.75">
      <c r="B39" s="354" t="s">
        <v>115</v>
      </c>
      <c r="C39" s="355" t="s">
        <v>153</v>
      </c>
      <c r="D39" s="356">
        <f>AVERAGE(D40:D41)</f>
        <v>2.5757575757575748</v>
      </c>
      <c r="E39" s="357" cm="1">
        <f t="array" ref="E39">_xlfn.XLOOKUP(1,((Posición_larga!$B$2:$B$6423)=Departamento!$B$3)*((Posición_larga!$C$2:$C$6423)=Departamento!$L$4)*((Posición_larga!$D$2:$D$6423)=Departamento!$B39),Posición_larga!$E$2:$E$6423)</f>
        <v>27</v>
      </c>
      <c r="F39" s="358">
        <f>COUNTIF(P40:P41,"♀")/COUNTA(P40:P41)</f>
        <v>0.5</v>
      </c>
      <c r="G39" s="356">
        <f>AVERAGE(G40:G41)</f>
        <v>1.89393939393939</v>
      </c>
      <c r="H39" s="357" cm="1">
        <f t="array" ref="H39">_xlfn.XLOOKUP(1,((Posición_larga!$B$2:$B$6423)=Departamento!$B$3)*((Posición_larga!$C$2:$C$6423)=Departamento!$O$4)*((Posición_larga!$D$2:$D$6423)=Departamento!$B39),Posición_larga!$E$2:$E$6423)</f>
        <v>31</v>
      </c>
      <c r="I39" s="358">
        <f>COUNTIF(Q40:Q41,"♀")/COUNTA(Q40:Q41)</f>
        <v>0.5</v>
      </c>
      <c r="P39" s="348"/>
      <c r="Q39" s="348"/>
    </row>
    <row r="40" spans="2:17">
      <c r="B40" s="345" t="s">
        <v>24</v>
      </c>
      <c r="C40" s="346" t="s">
        <v>331</v>
      </c>
      <c r="D40" s="341" cm="1">
        <f t="array" ref="D40">_xlfn.XLOOKUP(1,((Puntaje_larga!$B$2:$B$4621)=Departamento!$B$3)*((Puntaje_larga!$C$2:$C$4621)=Departamento!$L$4)*((Puntaje_larga!$D$2:$D$4621)=Departamento!$B40),Puntaje_larga!$E$2:$E$4621)</f>
        <v>1.36363636363636</v>
      </c>
      <c r="E40" s="347" cm="1">
        <f t="array" ref="E40">_xlfn.XLOOKUP(1,((Posición_larga!$B$2:$B$6423)=Departamento!$B$3)*((Posición_larga!$C$2:$C$6423)=Departamento!$L$4)*((Posición_larga!$D$2:$D$6423)=Departamento!$B40),Posición_larga!$E$2:$E$6423)</f>
        <v>28</v>
      </c>
      <c r="F40" s="347" t="str">
        <f t="shared" ref="F40:F47" si="12">P40</f>
        <v>♂</v>
      </c>
      <c r="G40" s="341" cm="1">
        <f t="array" ref="G40">_xlfn.XLOOKUP(1,((Puntaje_larga!$B$2:$B$4621)=Departamento!$B$3)*((Puntaje_larga!$C$2:$C$4621)=Departamento!$O$4)*((Puntaje_larga!$D$2:$D$4621)=Departamento!$B40),Puntaje_larga!$E$2:$E$4621)</f>
        <v>2.4242424242424199</v>
      </c>
      <c r="H40" s="347" cm="1">
        <f t="array" ref="H40">_xlfn.XLOOKUP(1,((Posición_larga!$B$2:$B$6423)=Departamento!$B$3)*((Posición_larga!$C$2:$C$6423)=Departamento!$O$4)*((Posición_larga!$D$2:$D$6423)=Departamento!$B40),Posición_larga!$E$2:$E$6423)</f>
        <v>26</v>
      </c>
      <c r="I40" s="347" t="str">
        <f t="shared" ref="I40:I41" si="13">Q40</f>
        <v>♂</v>
      </c>
      <c r="M40" s="335" t="str" cm="1">
        <f t="array" ref="M40">_xlfn.XLOOKUP(1,((signo_largo!$B$2:$B$6621)=Departamento!$B$3)*((signo_largo!$C$2:$C$6621)=Departamento!$L$4)*((signo_largo!$D$2:$D$6621)=Departamento!$B40),signo_largo!$E$2:$E$6621)</f>
        <v>Hombre</v>
      </c>
      <c r="N40" s="335" t="str" cm="1">
        <f t="array" ref="N40">_xlfn.XLOOKUP(1,((signo_largo!$B$2:$B$6621)=Departamento!$B$3)*((signo_largo!$C$2:$C$6621)=Departamento!$O$4)*((signo_largo!$D$2:$D$6621)=Departamento!$B40),signo_largo!$E$2:$E$6621)</f>
        <v>Hombre</v>
      </c>
      <c r="O40" s="334" t="str">
        <f>VLOOKUP(B40,Estructura!A16:E108,3,FALSE)</f>
        <v>Positiva</v>
      </c>
      <c r="P40" s="348" t="str">
        <f t="shared" si="9"/>
        <v>♂</v>
      </c>
      <c r="Q40" s="348" t="str">
        <f t="shared" si="10"/>
        <v>♂</v>
      </c>
    </row>
    <row r="41" spans="2:17">
      <c r="B41" s="345" t="s">
        <v>25</v>
      </c>
      <c r="C41" s="346" t="s">
        <v>154</v>
      </c>
      <c r="D41" s="341" cm="1">
        <f t="array" ref="D41">_xlfn.XLOOKUP(1,((Puntaje_larga!$B$2:$B$4621)=Departamento!$B$3)*((Puntaje_larga!$C$2:$C$4621)=Departamento!$L$4)*((Puntaje_larga!$D$2:$D$4621)=Departamento!$B41),Puntaje_larga!$E$2:$E$4621)</f>
        <v>3.7878787878787898</v>
      </c>
      <c r="E41" s="347" cm="1">
        <f t="array" ref="E41">_xlfn.XLOOKUP(1,((Posición_larga!$B$2:$B$6423)=Departamento!$B$3)*((Posición_larga!$C$2:$C$6423)=Departamento!$L$4)*((Posición_larga!$D$2:$D$6423)=Departamento!$B41),Posición_larga!$E$2:$E$6423)</f>
        <v>17</v>
      </c>
      <c r="F41" s="347" t="str">
        <f t="shared" si="12"/>
        <v>♀</v>
      </c>
      <c r="G41" s="341" cm="1">
        <f t="array" ref="G41">_xlfn.XLOOKUP(1,((Puntaje_larga!$B$2:$B$4621)=Departamento!$B$3)*((Puntaje_larga!$C$2:$C$4621)=Departamento!$O$4)*((Puntaje_larga!$D$2:$D$4621)=Departamento!$B41),Puntaje_larga!$E$2:$E$4621)</f>
        <v>1.36363636363636</v>
      </c>
      <c r="H41" s="347" cm="1">
        <f t="array" ref="H41">_xlfn.XLOOKUP(1,((Posición_larga!$B$2:$B$6423)=Departamento!$B$3)*((Posición_larga!$C$2:$C$6423)=Departamento!$O$4)*((Posición_larga!$D$2:$D$6423)=Departamento!$B41),Posición_larga!$E$2:$E$6423)</f>
        <v>32</v>
      </c>
      <c r="I41" s="347" t="str">
        <f t="shared" si="13"/>
        <v>♀</v>
      </c>
      <c r="M41" s="335" t="str" cm="1">
        <f t="array" ref="M41">_xlfn.XLOOKUP(1,((signo_largo!$B$2:$B$6621)=Departamento!$B$3)*((signo_largo!$C$2:$C$6621)=Departamento!$L$4)*((signo_largo!$D$2:$D$6621)=Departamento!$B41),signo_largo!$E$2:$E$6621)</f>
        <v>Hombre</v>
      </c>
      <c r="N41" s="335" t="str" cm="1">
        <f t="array" ref="N41">_xlfn.XLOOKUP(1,((signo_largo!$B$2:$B$6621)=Departamento!$B$3)*((signo_largo!$C$2:$C$6621)=Departamento!$O$4)*((signo_largo!$D$2:$D$6621)=Departamento!$B41),signo_largo!$E$2:$E$6621)</f>
        <v>Hombre</v>
      </c>
      <c r="O41" s="334" t="str">
        <f>VLOOKUP(B41,Estructura!A17:E109,3,FALSE)</f>
        <v>Negativa</v>
      </c>
      <c r="P41" s="348" t="str">
        <f t="shared" si="9"/>
        <v>♀</v>
      </c>
      <c r="Q41" s="348" t="str">
        <f t="shared" si="10"/>
        <v>♀</v>
      </c>
    </row>
    <row r="42" spans="2:17" ht="15.75">
      <c r="B42" s="354" t="s">
        <v>116</v>
      </c>
      <c r="C42" s="355" t="s">
        <v>156</v>
      </c>
      <c r="D42" s="356">
        <f>AVERAGE(D43:D45)</f>
        <v>1.565656565656566</v>
      </c>
      <c r="E42" s="357" cm="1">
        <f t="array" ref="E42">_xlfn.XLOOKUP(1,((Posición_larga!$B$2:$B$6423)=Departamento!$B$3)*((Posición_larga!$C$2:$C$6423)=Departamento!$L$4)*((Posición_larga!$D$2:$D$6423)=Departamento!$B42),Posición_larga!$E$2:$E$6423)</f>
        <v>30</v>
      </c>
      <c r="F42" s="358">
        <f>COUNTIF(P43:P45,"♀")/COUNTA(P43:P45)</f>
        <v>1</v>
      </c>
      <c r="G42" s="356">
        <f>AVERAGE(G43:G45)</f>
        <v>1.8181818181818166</v>
      </c>
      <c r="H42" s="357" cm="1">
        <f t="array" ref="H42">_xlfn.XLOOKUP(1,((Posición_larga!$B$2:$B$6423)=Departamento!$B$3)*((Posición_larga!$C$2:$C$6423)=Departamento!$O$4)*((Posición_larga!$D$2:$D$6423)=Departamento!$B42),Posición_larga!$E$2:$E$6423)</f>
        <v>30</v>
      </c>
      <c r="I42" s="358">
        <f>COUNTIF(Q43:Q45,"♀")/COUNTA(Q43:Q45)</f>
        <v>1</v>
      </c>
      <c r="P42" s="348"/>
      <c r="Q42" s="348"/>
    </row>
    <row r="43" spans="2:17">
      <c r="B43" s="345" t="s">
        <v>26</v>
      </c>
      <c r="C43" s="346" t="s">
        <v>324</v>
      </c>
      <c r="D43" s="341" cm="1">
        <f t="array" ref="D43">_xlfn.XLOOKUP(1,((Puntaje_larga!$B$2:$B$4621)=Departamento!$B$3)*((Puntaje_larga!$C$2:$C$4621)=Departamento!$L$4)*((Puntaje_larga!$D$2:$D$4621)=Departamento!$B43),Puntaje_larga!$E$2:$E$4621)</f>
        <v>0.90909090909090895</v>
      </c>
      <c r="E43" s="347" cm="1">
        <f t="array" ref="E43">_xlfn.XLOOKUP(1,((Posición_larga!$B$2:$B$6423)=Departamento!$B$3)*((Posición_larga!$C$2:$C$6423)=Departamento!$L$4)*((Posición_larga!$D$2:$D$6423)=Departamento!$B43),Posición_larga!$E$2:$E$6423)</f>
        <v>31</v>
      </c>
      <c r="F43" s="347" t="str">
        <f t="shared" si="12"/>
        <v>♀</v>
      </c>
      <c r="G43" s="341" cm="1">
        <f t="array" ref="G43">_xlfn.XLOOKUP(1,((Puntaje_larga!$B$2:$B$4621)=Departamento!$B$3)*((Puntaje_larga!$C$2:$C$4621)=Departamento!$O$4)*((Puntaje_larga!$D$2:$D$4621)=Departamento!$B43),Puntaje_larga!$E$2:$E$4621)</f>
        <v>1.36363636363636</v>
      </c>
      <c r="H43" s="347" cm="1">
        <f t="array" ref="H43">_xlfn.XLOOKUP(1,((Posición_larga!$B$2:$B$6423)=Departamento!$B$3)*((Posición_larga!$C$2:$C$6423)=Departamento!$O$4)*((Posición_larga!$D$2:$D$6423)=Departamento!$B43),Posición_larga!$E$2:$E$6423)</f>
        <v>29</v>
      </c>
      <c r="I43" s="347" t="str">
        <f t="shared" ref="I43:I45" si="14">Q43</f>
        <v>♀</v>
      </c>
      <c r="M43" s="335" t="str" cm="1">
        <f t="array" ref="M43">_xlfn.XLOOKUP(1,((signo_largo!$B$2:$B$6621)=Departamento!$B$3)*((signo_largo!$C$2:$C$6621)=Departamento!$L$4)*((signo_largo!$D$2:$D$6621)=Departamento!$B43),signo_largo!$E$2:$E$6621)</f>
        <v>Mujer</v>
      </c>
      <c r="N43" s="335" t="str" cm="1">
        <f t="array" ref="N43">_xlfn.XLOOKUP(1,((signo_largo!$B$2:$B$6621)=Departamento!$B$3)*((signo_largo!$C$2:$C$6621)=Departamento!$O$4)*((signo_largo!$D$2:$D$6621)=Departamento!$B43),signo_largo!$E$2:$E$6621)</f>
        <v>Mujer</v>
      </c>
      <c r="O43" s="334" t="str">
        <f>VLOOKUP(B43,Estructura!A19:E111,3,FALSE)</f>
        <v>Positiva</v>
      </c>
      <c r="P43" s="348" t="str">
        <f t="shared" si="9"/>
        <v>♀</v>
      </c>
      <c r="Q43" s="348" t="str">
        <f t="shared" si="10"/>
        <v>♀</v>
      </c>
    </row>
    <row r="44" spans="2:17">
      <c r="B44" s="345" t="s">
        <v>27</v>
      </c>
      <c r="C44" s="346" t="s">
        <v>332</v>
      </c>
      <c r="D44" s="341" cm="1">
        <f t="array" ref="D44">_xlfn.XLOOKUP(1,((Puntaje_larga!$B$2:$B$4621)=Departamento!$B$3)*((Puntaje_larga!$C$2:$C$4621)=Departamento!$L$4)*((Puntaje_larga!$D$2:$D$4621)=Departamento!$B44),Puntaje_larga!$E$2:$E$4621)</f>
        <v>2.8787878787878798</v>
      </c>
      <c r="E44" s="347" cm="1">
        <f t="array" ref="E44">_xlfn.XLOOKUP(1,((Posición_larga!$B$2:$B$6423)=Departamento!$B$3)*((Posición_larga!$C$2:$C$6423)=Departamento!$L$4)*((Posición_larga!$D$2:$D$6423)=Departamento!$B44),Posición_larga!$E$2:$E$6423)</f>
        <v>23</v>
      </c>
      <c r="F44" s="347" t="str">
        <f t="shared" si="12"/>
        <v>♀</v>
      </c>
      <c r="G44" s="341" cm="1">
        <f t="array" ref="G44">_xlfn.XLOOKUP(1,((Puntaje_larga!$B$2:$B$4621)=Departamento!$B$3)*((Puntaje_larga!$C$2:$C$4621)=Departamento!$O$4)*((Puntaje_larga!$D$2:$D$4621)=Departamento!$B44),Puntaje_larga!$E$2:$E$4621)</f>
        <v>1.9696969696969699</v>
      </c>
      <c r="H44" s="347" cm="1">
        <f t="array" ref="H44">_xlfn.XLOOKUP(1,((Posición_larga!$B$2:$B$6423)=Departamento!$B$3)*((Posición_larga!$C$2:$C$6423)=Departamento!$O$4)*((Posición_larga!$D$2:$D$6423)=Departamento!$B44),Posición_larga!$E$2:$E$6423)</f>
        <v>29</v>
      </c>
      <c r="I44" s="347" t="str">
        <f t="shared" si="14"/>
        <v>♀</v>
      </c>
      <c r="M44" s="335" t="str" cm="1">
        <f t="array" ref="M44">_xlfn.XLOOKUP(1,((signo_largo!$B$2:$B$6621)=Departamento!$B$3)*((signo_largo!$C$2:$C$6621)=Departamento!$L$4)*((signo_largo!$D$2:$D$6621)=Departamento!$B44),signo_largo!$E$2:$E$6621)</f>
        <v>Mujer</v>
      </c>
      <c r="N44" s="335" t="str" cm="1">
        <f t="array" ref="N44">_xlfn.XLOOKUP(1,((signo_largo!$B$2:$B$6621)=Departamento!$B$3)*((signo_largo!$C$2:$C$6621)=Departamento!$O$4)*((signo_largo!$D$2:$D$6621)=Departamento!$B44),signo_largo!$E$2:$E$6621)</f>
        <v>Mujer</v>
      </c>
      <c r="O44" s="334" t="str">
        <f>VLOOKUP(B44,Estructura!A20:E112,3,FALSE)</f>
        <v>Positiva</v>
      </c>
      <c r="P44" s="348" t="str">
        <f t="shared" si="9"/>
        <v>♀</v>
      </c>
      <c r="Q44" s="348" t="str">
        <f t="shared" si="10"/>
        <v>♀</v>
      </c>
    </row>
    <row r="45" spans="2:17">
      <c r="B45" s="345" t="s">
        <v>308</v>
      </c>
      <c r="C45" s="346" t="s">
        <v>333</v>
      </c>
      <c r="D45" s="341" cm="1">
        <f t="array" ref="D45">_xlfn.XLOOKUP(1,((Puntaje_larga!$B$2:$B$4621)=Departamento!$B$3)*((Puntaje_larga!$C$2:$C$4621)=Departamento!$L$4)*((Puntaje_larga!$D$2:$D$4621)=Departamento!$B45),Puntaje_larga!$E$2:$E$4621)</f>
        <v>0.90909090909090895</v>
      </c>
      <c r="E45" s="347" cm="1">
        <f t="array" ref="E45">_xlfn.XLOOKUP(1,((Posición_larga!$B$2:$B$6423)=Departamento!$B$3)*((Posición_larga!$C$2:$C$6423)=Departamento!$L$4)*((Posición_larga!$D$2:$D$6423)=Departamento!$B45),Posición_larga!$E$2:$E$6423)</f>
        <v>30</v>
      </c>
      <c r="F45" s="347" t="str">
        <f t="shared" si="12"/>
        <v>♀</v>
      </c>
      <c r="G45" s="341" cm="1">
        <f t="array" ref="G45">_xlfn.XLOOKUP(1,((Puntaje_larga!$B$2:$B$4621)=Departamento!$B$3)*((Puntaje_larga!$C$2:$C$4621)=Departamento!$O$4)*((Puntaje_larga!$D$2:$D$4621)=Departamento!$B45),Puntaje_larga!$E$2:$E$4621)</f>
        <v>2.1212121212121202</v>
      </c>
      <c r="H45" s="347" cm="1">
        <f t="array" ref="H45">_xlfn.XLOOKUP(1,((Posición_larga!$B$2:$B$6423)=Departamento!$B$3)*((Posición_larga!$C$2:$C$6423)=Departamento!$O$4)*((Posición_larga!$D$2:$D$6423)=Departamento!$B45),Posición_larga!$E$2:$E$6423)</f>
        <v>27</v>
      </c>
      <c r="I45" s="347" t="str">
        <f t="shared" si="14"/>
        <v>♀</v>
      </c>
      <c r="M45" s="335" t="str" cm="1">
        <f t="array" ref="M45">_xlfn.XLOOKUP(1,((signo_largo!$B$2:$B$6621)=Departamento!$B$3)*((signo_largo!$C$2:$C$6621)=Departamento!$L$4)*((signo_largo!$D$2:$D$6621)=Departamento!$B45),signo_largo!$E$2:$E$6621)</f>
        <v>Mujer</v>
      </c>
      <c r="N45" s="335" t="str" cm="1">
        <f t="array" ref="N45">_xlfn.XLOOKUP(1,((signo_largo!$B$2:$B$6621)=Departamento!$B$3)*((signo_largo!$C$2:$C$6621)=Departamento!$O$4)*((signo_largo!$D$2:$D$6621)=Departamento!$B45),signo_largo!$E$2:$E$6621)</f>
        <v>Mujer</v>
      </c>
      <c r="O45" s="334" t="str">
        <f>VLOOKUP(B45,Estructura!A21:E113,3,FALSE)</f>
        <v>Positiva</v>
      </c>
      <c r="P45" s="348" t="str">
        <f t="shared" si="9"/>
        <v>♀</v>
      </c>
      <c r="Q45" s="348" t="str">
        <f t="shared" si="10"/>
        <v>♀</v>
      </c>
    </row>
    <row r="46" spans="2:17" ht="15.75">
      <c r="B46" s="354" t="s">
        <v>117</v>
      </c>
      <c r="C46" s="355" t="s">
        <v>157</v>
      </c>
      <c r="D46" s="356">
        <f>D47</f>
        <v>8.0303030303030294</v>
      </c>
      <c r="E46" s="357" cm="1">
        <f t="array" ref="E46">_xlfn.XLOOKUP(1,((Posición_larga!$B$2:$B$6423)=Departamento!$B$3)*((Posición_larga!$C$2:$C$6423)=Departamento!$L$4)*((Posición_larga!$D$2:$D$6423)=Departamento!$B46),Posición_larga!$E$2:$E$6423)</f>
        <v>6</v>
      </c>
      <c r="F46" s="358">
        <f>COUNTIF(P47,"♀")/COUNTA(P47)</f>
        <v>0</v>
      </c>
      <c r="G46" s="356">
        <f>AVERAGE(G47)</f>
        <v>9.3939393939393891</v>
      </c>
      <c r="H46" s="357" cm="1">
        <f t="array" ref="H46">_xlfn.XLOOKUP(1,((Posición_larga!$B$2:$B$6423)=Departamento!$B$3)*((Posición_larga!$C$2:$C$6423)=Departamento!$O$4)*((Posición_larga!$D$2:$D$6423)=Departamento!$B46),Posición_larga!$E$2:$E$6423)</f>
        <v>3</v>
      </c>
      <c r="I46" s="358">
        <f>COUNTIF(Q47,"♀")/COUNTA(Q47)</f>
        <v>0</v>
      </c>
      <c r="P46" s="348"/>
      <c r="Q46" s="348"/>
    </row>
    <row r="47" spans="2:17">
      <c r="B47" s="345" t="s">
        <v>28</v>
      </c>
      <c r="C47" s="346" t="s">
        <v>158</v>
      </c>
      <c r="D47" s="341" cm="1">
        <f t="array" ref="D47">_xlfn.XLOOKUP(1,((Puntaje_larga!$B$2:$B$4621)=Departamento!$B$3)*((Puntaje_larga!$C$2:$C$4621)=Departamento!$L$4)*((Puntaje_larga!$D$2:$D$4621)=Departamento!$B47),Puntaje_larga!$E$2:$E$4621)</f>
        <v>8.0303030303030294</v>
      </c>
      <c r="E47" s="347" cm="1">
        <f t="array" ref="E47">_xlfn.XLOOKUP(1,((Posición_larga!$B$2:$B$6423)=Departamento!$B$3)*((Posición_larga!$C$2:$C$6423)=Departamento!$L$4)*((Posición_larga!$D$2:$D$6423)=Departamento!$B47),Posición_larga!$E$2:$E$6423)</f>
        <v>6</v>
      </c>
      <c r="F47" s="347" t="str">
        <f t="shared" si="12"/>
        <v>♂</v>
      </c>
      <c r="G47" s="341" cm="1">
        <f t="array" ref="G47">_xlfn.XLOOKUP(1,((Puntaje_larga!$B$2:$B$4621)=Departamento!$B$3)*((Puntaje_larga!$C$2:$C$4621)=Departamento!$O$4)*((Puntaje_larga!$D$2:$D$4621)=Departamento!$B47),Puntaje_larga!$E$2:$E$4621)</f>
        <v>9.3939393939393891</v>
      </c>
      <c r="H47" s="347" cm="1">
        <f t="array" ref="H47">_xlfn.XLOOKUP(1,((Posición_larga!$B$2:$B$6423)=Departamento!$B$3)*((Posición_larga!$C$2:$C$6423)=Departamento!$O$4)*((Posición_larga!$D$2:$D$6423)=Departamento!$B47),Posición_larga!$E$2:$E$6423)</f>
        <v>3</v>
      </c>
      <c r="I47" s="347" t="str">
        <f>Q47</f>
        <v>♂</v>
      </c>
      <c r="M47" s="335" t="str" cm="1">
        <f t="array" ref="M47">_xlfn.XLOOKUP(1,((signo_largo!$B$2:$B$6621)=Departamento!$B$3)*((signo_largo!$C$2:$C$6621)=Departamento!$L$4)*((signo_largo!$D$2:$D$6621)=Departamento!$B47),signo_largo!$E$2:$E$6621)</f>
        <v>Mujer</v>
      </c>
      <c r="N47" s="335" t="str" cm="1">
        <f t="array" ref="N47">_xlfn.XLOOKUP(1,((signo_largo!$B$2:$B$6621)=Departamento!$B$3)*((signo_largo!$C$2:$C$6621)=Departamento!$O$4)*((signo_largo!$D$2:$D$6621)=Departamento!$B47),signo_largo!$E$2:$E$6621)</f>
        <v>Mujer</v>
      </c>
      <c r="O47" s="334" t="str">
        <f>VLOOKUP(B47,Estructura!A23:E115,3,FALSE)</f>
        <v>Negativa</v>
      </c>
      <c r="P47" s="348" t="str">
        <f t="shared" si="9"/>
        <v>♂</v>
      </c>
      <c r="Q47" s="348" t="str">
        <f t="shared" si="10"/>
        <v>♂</v>
      </c>
    </row>
    <row r="48" spans="2:17" ht="15.75">
      <c r="B48" s="353" t="s">
        <v>159</v>
      </c>
      <c r="C48" s="349"/>
      <c r="D48" s="350">
        <f>AVERAGE(D49,D55,D60,D63,D67)</f>
        <v>4.9181818181818198</v>
      </c>
      <c r="E48" s="351" cm="1">
        <f t="array" ref="E48">_xlfn.XLOOKUP(1,((Posición_larga!$B$2:$B$6423)=Departamento!$B$3)*((Posición_larga!$C$2:$C$6423)=Departamento!$L$4)*((Posición_larga!$D$2:$D$6423)="MER"),Posición_larga!$E$2:$E$6423)</f>
        <v>17</v>
      </c>
      <c r="F48" s="352">
        <f>COUNTIF(P50:P69,"♀")/COUNTA(P50:P69)</f>
        <v>0.4375</v>
      </c>
      <c r="G48" s="350">
        <f>AVERAGE(G49,G55,G60,G63,G67)</f>
        <v>4.7252525252525244</v>
      </c>
      <c r="H48" s="351" cm="1">
        <f t="array" ref="H48">_xlfn.XLOOKUP(1,((Posición_larga!$B$2:$B$6423)=Departamento!$B$3)*((Posición_larga!$C$2:$C$6423)=Departamento!$O$4)*((Posición_larga!$D$2:$D$6423)="MER"),Posición_larga!$E$2:$E$6423)</f>
        <v>23</v>
      </c>
      <c r="I48" s="352">
        <f>COUNTIF(Q50:Q69,"♀")/COUNTA(Q50:Q69)</f>
        <v>0.5625</v>
      </c>
      <c r="P48" s="348"/>
      <c r="Q48" s="348"/>
    </row>
    <row r="49" spans="2:17" ht="15.75">
      <c r="B49" s="354" t="s">
        <v>126</v>
      </c>
      <c r="C49" s="355" t="s">
        <v>160</v>
      </c>
      <c r="D49" s="356">
        <f>AVERAGE(D50:D54)</f>
        <v>5.878787878787878</v>
      </c>
      <c r="E49" s="357" cm="1">
        <f t="array" ref="E49">_xlfn.XLOOKUP(1,((Posición_larga!$B$2:$B$6423)=Departamento!$B$3)*((Posición_larga!$C$2:$C$6423)=Departamento!$L$4)*((Posición_larga!$D$2:$D$6423)=Departamento!$B49),Posición_larga!$E$2:$E$6423)</f>
        <v>9</v>
      </c>
      <c r="F49" s="358">
        <f>COUNTIF(P50:P54,"♀")/COUNTA(P50:P54)</f>
        <v>0.2</v>
      </c>
      <c r="G49" s="356">
        <f>AVERAGE(G50:G54)</f>
        <v>5.2424242424242422</v>
      </c>
      <c r="H49" s="357" cm="1">
        <f t="array" ref="H49">_xlfn.XLOOKUP(1,((Posición_larga!$B$2:$B$6423)=Departamento!$B$3)*((Posición_larga!$C$2:$C$6423)=Departamento!$O$4)*((Posición_larga!$D$2:$D$6423)=Departamento!$B49),Posición_larga!$E$2:$E$6423)</f>
        <v>14</v>
      </c>
      <c r="I49" s="358">
        <f>COUNTIF(Q50:Q54,"♀")/COUNTA(Q50:Q54)</f>
        <v>0.6</v>
      </c>
      <c r="P49" s="348"/>
      <c r="Q49" s="348"/>
    </row>
    <row r="50" spans="2:17">
      <c r="B50" s="345" t="s">
        <v>39</v>
      </c>
      <c r="C50" s="346" t="s">
        <v>161</v>
      </c>
      <c r="D50" s="341" cm="1">
        <f t="array" ref="D50">_xlfn.XLOOKUP(1,((Puntaje_larga!$B$2:$B$4621)=Departamento!$B$3)*((Puntaje_larga!$C$2:$C$4621)=Departamento!$L$4)*((Puntaje_larga!$D$2:$D$4621)=Departamento!$B50),Puntaje_larga!$E$2:$E$4621)</f>
        <v>0.90909090909090895</v>
      </c>
      <c r="E50" s="347" cm="1">
        <f t="array" ref="E50">_xlfn.XLOOKUP(1,((Posición_larga!$B$2:$B$6423)=Departamento!$B$3)*((Posición_larga!$C$2:$C$6423)=Departamento!$L$4)*((Posición_larga!$D$2:$D$6423)=Departamento!$B50),Posición_larga!$E$2:$E$6423)</f>
        <v>32</v>
      </c>
      <c r="F50" s="347" t="str">
        <f t="shared" ref="F50:F69" si="15">P50</f>
        <v>♂</v>
      </c>
      <c r="G50" s="341" cm="1">
        <f t="array" ref="G50">_xlfn.XLOOKUP(1,((Puntaje_larga!$B$2:$B$4621)=Departamento!$B$3)*((Puntaje_larga!$C$2:$C$4621)=Departamento!$O$4)*((Puntaje_larga!$D$2:$D$4621)=Departamento!$B50),Puntaje_larga!$E$2:$E$4621)</f>
        <v>5</v>
      </c>
      <c r="H50" s="347" cm="1">
        <f t="array" ref="H50">_xlfn.XLOOKUP(1,((Posición_larga!$B$2:$B$6423)=Departamento!$B$3)*((Posición_larga!$C$2:$C$6423)=Departamento!$O$4)*((Posición_larga!$D$2:$D$6423)=Departamento!$B50),Posición_larga!$E$2:$E$6423)</f>
        <v>17</v>
      </c>
      <c r="I50" s="347" t="str">
        <f t="shared" ref="I50:I69" si="16">Q50</f>
        <v>♂</v>
      </c>
      <c r="M50" s="335" t="str" cm="1">
        <f t="array" ref="M50">_xlfn.XLOOKUP(1,((signo_largo!$B$2:$B$6621)=Departamento!$B$3)*((signo_largo!$C$2:$C$6621)=Departamento!$L$4)*((signo_largo!$D$2:$D$6621)=Departamento!$B50),signo_largo!$E$2:$E$6621)</f>
        <v>Hombre</v>
      </c>
      <c r="N50" s="335" t="str" cm="1">
        <f t="array" ref="N50">_xlfn.XLOOKUP(1,((signo_largo!$B$2:$B$6621)=Departamento!$B$3)*((signo_largo!$C$2:$C$6621)=Departamento!$O$4)*((signo_largo!$D$2:$D$6621)=Departamento!$B50),signo_largo!$E$2:$E$6621)</f>
        <v>Hombre</v>
      </c>
      <c r="O50" s="334" t="str">
        <f>VLOOKUP(B50,Estructura!A26:E118,3,FALSE)</f>
        <v>Positiva</v>
      </c>
      <c r="P50" s="348" t="str">
        <f t="shared" si="9"/>
        <v>♂</v>
      </c>
      <c r="Q50" s="348" t="str">
        <f t="shared" si="10"/>
        <v>♂</v>
      </c>
    </row>
    <row r="51" spans="2:17">
      <c r="B51" s="345" t="s">
        <v>40</v>
      </c>
      <c r="C51" s="346" t="s">
        <v>310</v>
      </c>
      <c r="D51" s="341" cm="1">
        <f t="array" ref="D51">_xlfn.XLOOKUP(1,((Puntaje_larga!$B$2:$B$4621)=Departamento!$B$3)*((Puntaje_larga!$C$2:$C$4621)=Departamento!$L$4)*((Puntaje_larga!$D$2:$D$4621)=Departamento!$B51),Puntaje_larga!$E$2:$E$4621)</f>
        <v>9.0909090909090899</v>
      </c>
      <c r="E51" s="347" cm="1">
        <f t="array" ref="E51">_xlfn.XLOOKUP(1,((Posición_larga!$B$2:$B$6423)=Departamento!$B$3)*((Posición_larga!$C$2:$C$6423)=Departamento!$L$4)*((Posición_larga!$D$2:$D$6423)=Departamento!$B51),Posición_larga!$E$2:$E$6423)</f>
        <v>6</v>
      </c>
      <c r="F51" s="347" t="str">
        <f t="shared" si="15"/>
        <v>♂</v>
      </c>
      <c r="G51" s="341" cm="1">
        <f t="array" ref="G51">_xlfn.XLOOKUP(1,((Puntaje_larga!$B$2:$B$4621)=Departamento!$B$3)*((Puntaje_larga!$C$2:$C$4621)=Departamento!$O$4)*((Puntaje_larga!$D$2:$D$4621)=Departamento!$B51),Puntaje_larga!$E$2:$E$4621)</f>
        <v>2.2727272727272698</v>
      </c>
      <c r="H51" s="347" cm="1">
        <f t="array" ref="H51">_xlfn.XLOOKUP(1,((Posición_larga!$B$2:$B$6423)=Departamento!$B$3)*((Posición_larga!$C$2:$C$6423)=Departamento!$O$4)*((Posición_larga!$D$2:$D$6423)=Departamento!$B51),Posición_larga!$E$2:$E$6423)</f>
        <v>26</v>
      </c>
      <c r="I51" s="347" t="str">
        <f t="shared" si="16"/>
        <v>♀</v>
      </c>
      <c r="M51" s="335" t="str" cm="1">
        <f t="array" ref="M51">_xlfn.XLOOKUP(1,((signo_largo!$B$2:$B$6621)=Departamento!$B$3)*((signo_largo!$C$2:$C$6621)=Departamento!$L$4)*((signo_largo!$D$2:$D$6621)=Departamento!$B51),signo_largo!$E$2:$E$6621)</f>
        <v>Hombre</v>
      </c>
      <c r="N51" s="335" t="str" cm="1">
        <f t="array" ref="N51">_xlfn.XLOOKUP(1,((signo_largo!$B$2:$B$6621)=Departamento!$B$3)*((signo_largo!$C$2:$C$6621)=Departamento!$O$4)*((signo_largo!$D$2:$D$6621)=Departamento!$B51),signo_largo!$E$2:$E$6621)</f>
        <v>Mujer</v>
      </c>
      <c r="O51" s="334" t="str">
        <f>VLOOKUP(B51,Estructura!A27:E119,3,FALSE)</f>
        <v>Positiva</v>
      </c>
      <c r="P51" s="348" t="str">
        <f t="shared" si="9"/>
        <v>♂</v>
      </c>
      <c r="Q51" s="348" t="str">
        <f t="shared" si="10"/>
        <v>♀</v>
      </c>
    </row>
    <row r="52" spans="2:17">
      <c r="B52" s="345" t="s">
        <v>41</v>
      </c>
      <c r="C52" s="346" t="s">
        <v>163</v>
      </c>
      <c r="D52" s="341" cm="1">
        <f t="array" ref="D52">_xlfn.XLOOKUP(1,((Puntaje_larga!$B$2:$B$4621)=Departamento!$B$3)*((Puntaje_larga!$C$2:$C$4621)=Departamento!$L$4)*((Puntaje_larga!$D$2:$D$4621)=Departamento!$B52),Puntaje_larga!$E$2:$E$4621)</f>
        <v>9.0909090909090899</v>
      </c>
      <c r="E52" s="347" cm="1">
        <f t="array" ref="E52">_xlfn.XLOOKUP(1,((Posición_larga!$B$2:$B$6423)=Departamento!$B$3)*((Posición_larga!$C$2:$C$6423)=Departamento!$L$4)*((Posición_larga!$D$2:$D$6423)=Departamento!$B52),Posición_larga!$E$2:$E$6423)</f>
        <v>3</v>
      </c>
      <c r="F52" s="347" t="str">
        <f t="shared" si="15"/>
        <v>♂</v>
      </c>
      <c r="G52" s="341" cm="1">
        <f t="array" ref="G52">_xlfn.XLOOKUP(1,((Puntaje_larga!$B$2:$B$4621)=Departamento!$B$3)*((Puntaje_larga!$C$2:$C$4621)=Departamento!$O$4)*((Puntaje_larga!$D$2:$D$4621)=Departamento!$B52),Puntaje_larga!$E$2:$E$4621)</f>
        <v>8.9393939393939394</v>
      </c>
      <c r="H52" s="347" cm="1">
        <f t="array" ref="H52">_xlfn.XLOOKUP(1,((Posición_larga!$B$2:$B$6423)=Departamento!$B$3)*((Posición_larga!$C$2:$C$6423)=Departamento!$O$4)*((Posición_larga!$D$2:$D$6423)=Departamento!$B52),Posición_larga!$E$2:$E$6423)</f>
        <v>5</v>
      </c>
      <c r="I52" s="347" t="str">
        <f t="shared" si="16"/>
        <v>♀</v>
      </c>
      <c r="M52" s="335" t="str" cm="1">
        <f t="array" ref="M52">_xlfn.XLOOKUP(1,((signo_largo!$B$2:$B$6621)=Departamento!$B$3)*((signo_largo!$C$2:$C$6621)=Departamento!$L$4)*((signo_largo!$D$2:$D$6621)=Departamento!$B52),signo_largo!$E$2:$E$6621)</f>
        <v>Hombre</v>
      </c>
      <c r="N52" s="335" t="str" cm="1">
        <f t="array" ref="N52">_xlfn.XLOOKUP(1,((signo_largo!$B$2:$B$6621)=Departamento!$B$3)*((signo_largo!$C$2:$C$6621)=Departamento!$O$4)*((signo_largo!$D$2:$D$6621)=Departamento!$B52),signo_largo!$E$2:$E$6621)</f>
        <v>Mujer</v>
      </c>
      <c r="O52" s="334" t="str">
        <f>VLOOKUP(B52,Estructura!A28:E120,3,FALSE)</f>
        <v>Positiva</v>
      </c>
      <c r="P52" s="348" t="str">
        <f t="shared" si="9"/>
        <v>♂</v>
      </c>
      <c r="Q52" s="348" t="str">
        <f t="shared" si="10"/>
        <v>♀</v>
      </c>
    </row>
    <row r="53" spans="2:17">
      <c r="B53" s="345" t="s">
        <v>42</v>
      </c>
      <c r="C53" s="346" t="s">
        <v>164</v>
      </c>
      <c r="D53" s="341" cm="1">
        <f t="array" ref="D53">_xlfn.XLOOKUP(1,((Puntaje_larga!$B$2:$B$4621)=Departamento!$B$3)*((Puntaje_larga!$C$2:$C$4621)=Departamento!$L$4)*((Puntaje_larga!$D$2:$D$4621)=Departamento!$B53),Puntaje_larga!$E$2:$E$4621)</f>
        <v>0.30303030303030298</v>
      </c>
      <c r="E53" s="347" cm="1">
        <f t="array" ref="E53">_xlfn.XLOOKUP(1,((Posición_larga!$B$2:$B$6423)=Departamento!$B$3)*((Posición_larga!$C$2:$C$6423)=Departamento!$L$4)*((Posición_larga!$D$2:$D$6423)=Departamento!$B53),Posición_larga!$E$2:$E$6423)</f>
        <v>33</v>
      </c>
      <c r="F53" s="347" t="str">
        <f t="shared" si="15"/>
        <v>♂</v>
      </c>
      <c r="G53" s="341" cm="1">
        <f t="array" ref="G53">_xlfn.XLOOKUP(1,((Puntaje_larga!$B$2:$B$4621)=Departamento!$B$3)*((Puntaje_larga!$C$2:$C$4621)=Departamento!$O$4)*((Puntaje_larga!$D$2:$D$4621)=Departamento!$B53),Puntaje_larga!$E$2:$E$4621)</f>
        <v>0.15151515151515199</v>
      </c>
      <c r="H53" s="347" cm="1">
        <f t="array" ref="H53">_xlfn.XLOOKUP(1,((Posición_larga!$B$2:$B$6423)=Departamento!$B$3)*((Posición_larga!$C$2:$C$6423)=Departamento!$O$4)*((Posición_larga!$D$2:$D$6423)=Departamento!$B53),Posición_larga!$E$2:$E$6423)</f>
        <v>33</v>
      </c>
      <c r="I53" s="347" t="str">
        <f t="shared" si="16"/>
        <v>♂</v>
      </c>
      <c r="M53" s="335" t="str" cm="1">
        <f t="array" ref="M53">_xlfn.XLOOKUP(1,((signo_largo!$B$2:$B$6621)=Departamento!$B$3)*((signo_largo!$C$2:$C$6621)=Departamento!$L$4)*((signo_largo!$D$2:$D$6621)=Departamento!$B53),signo_largo!$E$2:$E$6621)</f>
        <v>Hombre</v>
      </c>
      <c r="N53" s="335" t="str" cm="1">
        <f t="array" ref="N53">_xlfn.XLOOKUP(1,((signo_largo!$B$2:$B$6621)=Departamento!$B$3)*((signo_largo!$C$2:$C$6621)=Departamento!$O$4)*((signo_largo!$D$2:$D$6621)=Departamento!$B53),signo_largo!$E$2:$E$6621)</f>
        <v>Hombre</v>
      </c>
      <c r="O53" s="334" t="str">
        <f>VLOOKUP(B53,Estructura!A29:E121,3,FALSE)</f>
        <v>Positiva</v>
      </c>
      <c r="P53" s="348" t="str">
        <f t="shared" si="9"/>
        <v>♂</v>
      </c>
      <c r="Q53" s="348" t="str">
        <f t="shared" si="10"/>
        <v>♂</v>
      </c>
    </row>
    <row r="54" spans="2:17">
      <c r="B54" s="345" t="s">
        <v>43</v>
      </c>
      <c r="C54" s="346" t="s">
        <v>165</v>
      </c>
      <c r="D54" s="341" cm="1">
        <f t="array" ref="D54">_xlfn.XLOOKUP(1,((Puntaje_larga!$B$2:$B$4621)=Departamento!$B$3)*((Puntaje_larga!$C$2:$C$4621)=Departamento!$L$4)*((Puntaje_larga!$D$2:$D$4621)=Departamento!$B54),Puntaje_larga!$E$2:$E$4621)</f>
        <v>10</v>
      </c>
      <c r="E54" s="347" cm="1">
        <f t="array" ref="E54">_xlfn.XLOOKUP(1,((Posición_larga!$B$2:$B$6423)=Departamento!$B$3)*((Posición_larga!$C$2:$C$6423)=Departamento!$L$4)*((Posición_larga!$D$2:$D$6423)=Departamento!$B54),Posición_larga!$E$2:$E$6423)</f>
        <v>1</v>
      </c>
      <c r="F54" s="347" t="str">
        <f t="shared" si="15"/>
        <v>♀</v>
      </c>
      <c r="G54" s="341" cm="1">
        <f t="array" ref="G54">_xlfn.XLOOKUP(1,((Puntaje_larga!$B$2:$B$4621)=Departamento!$B$3)*((Puntaje_larga!$C$2:$C$4621)=Departamento!$O$4)*((Puntaje_larga!$D$2:$D$4621)=Departamento!$B54),Puntaje_larga!$E$2:$E$4621)</f>
        <v>9.8484848484848495</v>
      </c>
      <c r="H54" s="347" cm="1">
        <f t="array" ref="H54">_xlfn.XLOOKUP(1,((Posición_larga!$B$2:$B$6423)=Departamento!$B$3)*((Posición_larga!$C$2:$C$6423)=Departamento!$O$4)*((Posición_larga!$D$2:$D$6423)=Departamento!$B54),Posición_larga!$E$2:$E$6423)</f>
        <v>1</v>
      </c>
      <c r="I54" s="347" t="str">
        <f t="shared" si="16"/>
        <v>♀</v>
      </c>
      <c r="M54" s="335" t="str" cm="1">
        <f t="array" ref="M54">_xlfn.XLOOKUP(1,((signo_largo!$B$2:$B$6621)=Departamento!$B$3)*((signo_largo!$C$2:$C$6621)=Departamento!$L$4)*((signo_largo!$D$2:$D$6621)=Departamento!$B54),signo_largo!$E$2:$E$6621)</f>
        <v>Mujer</v>
      </c>
      <c r="N54" s="335" t="str" cm="1">
        <f t="array" ref="N54">_xlfn.XLOOKUP(1,((signo_largo!$B$2:$B$6621)=Departamento!$B$3)*((signo_largo!$C$2:$C$6621)=Departamento!$O$4)*((signo_largo!$D$2:$D$6621)=Departamento!$B54),signo_largo!$E$2:$E$6621)</f>
        <v>Mujer</v>
      </c>
      <c r="O54" s="334" t="str">
        <f>VLOOKUP(B54,Estructura!A30:E122,3,FALSE)</f>
        <v>Positiva</v>
      </c>
      <c r="P54" s="348" t="str">
        <f t="shared" si="9"/>
        <v>♀</v>
      </c>
      <c r="Q54" s="348" t="str">
        <f t="shared" si="10"/>
        <v>♀</v>
      </c>
    </row>
    <row r="55" spans="2:17" ht="15.75">
      <c r="B55" s="354" t="s">
        <v>127</v>
      </c>
      <c r="C55" s="355" t="s">
        <v>166</v>
      </c>
      <c r="D55" s="356">
        <f>AVERAGE(D56:D59)</f>
        <v>7.1212121212121202</v>
      </c>
      <c r="E55" s="357" cm="1">
        <f t="array" ref="E55">_xlfn.XLOOKUP(1,((Posición_larga!$B$2:$B$6423)=Departamento!$B$3)*((Posición_larga!$C$2:$C$6423)=Departamento!$L$4)*((Posición_larga!$D$2:$D$6423)=Departamento!$B55),Posición_larga!$E$2:$E$6423)</f>
        <v>6</v>
      </c>
      <c r="F55" s="358">
        <f>COUNTIF(P56:P59,"♀")/COUNTA(P56:P59)</f>
        <v>0.5</v>
      </c>
      <c r="G55" s="356">
        <f>AVERAGE(G56:G59)</f>
        <v>7.5000000000000018</v>
      </c>
      <c r="H55" s="357" cm="1">
        <f t="array" ref="H55">_xlfn.XLOOKUP(1,((Posición_larga!$B$2:$B$6423)=Departamento!$B$3)*((Posición_larga!$C$2:$C$6423)=Departamento!$O$4)*((Posición_larga!$D$2:$D$6423)=Departamento!$B55),Posición_larga!$E$2:$E$6423)</f>
        <v>6</v>
      </c>
      <c r="I55" s="358">
        <f>COUNTIF(Q56:Q59,"♀")/COUNTA(Q56:Q59)</f>
        <v>0.5</v>
      </c>
      <c r="P55" s="348"/>
      <c r="Q55" s="348"/>
    </row>
    <row r="56" spans="2:17">
      <c r="B56" s="345" t="s">
        <v>44</v>
      </c>
      <c r="C56" s="346" t="s">
        <v>167</v>
      </c>
      <c r="D56" s="341" cm="1">
        <f t="array" ref="D56">_xlfn.XLOOKUP(1,((Puntaje_larga!$B$2:$B$4621)=Departamento!$B$3)*((Puntaje_larga!$C$2:$C$4621)=Departamento!$L$4)*((Puntaje_larga!$D$2:$D$4621)=Departamento!$B56),Puntaje_larga!$E$2:$E$4621)</f>
        <v>4.39393939393939</v>
      </c>
      <c r="E56" s="347" cm="1">
        <f t="array" ref="E56">_xlfn.XLOOKUP(1,((Posición_larga!$B$2:$B$6423)=Departamento!$B$3)*((Posición_larga!$C$2:$C$6423)=Departamento!$L$4)*((Posición_larga!$D$2:$D$6423)=Departamento!$B56),Posición_larga!$E$2:$E$6423)</f>
        <v>18</v>
      </c>
      <c r="F56" s="347" t="str">
        <f t="shared" si="15"/>
        <v>♂</v>
      </c>
      <c r="G56" s="341" cm="1">
        <f t="array" ref="G56">_xlfn.XLOOKUP(1,((Puntaje_larga!$B$2:$B$4621)=Departamento!$B$3)*((Puntaje_larga!$C$2:$C$4621)=Departamento!$O$4)*((Puntaje_larga!$D$2:$D$4621)=Departamento!$B56),Puntaje_larga!$E$2:$E$4621)</f>
        <v>4.0909090909090899</v>
      </c>
      <c r="H56" s="347" cm="1">
        <f t="array" ref="H56">_xlfn.XLOOKUP(1,((Posición_larga!$B$2:$B$6423)=Departamento!$B$3)*((Posición_larga!$C$2:$C$6423)=Departamento!$O$4)*((Posición_larga!$D$2:$D$6423)=Departamento!$B56),Posición_larga!$E$2:$E$6423)</f>
        <v>21</v>
      </c>
      <c r="I56" s="347" t="str">
        <f t="shared" si="16"/>
        <v>♂</v>
      </c>
      <c r="M56" s="335" t="str" cm="1">
        <f t="array" ref="M56">_xlfn.XLOOKUP(1,((signo_largo!$B$2:$B$6621)=Departamento!$B$3)*((signo_largo!$C$2:$C$6621)=Departamento!$L$4)*((signo_largo!$D$2:$D$6621)=Departamento!$B56),signo_largo!$E$2:$E$6621)</f>
        <v>Hombre</v>
      </c>
      <c r="N56" s="335" t="str" cm="1">
        <f t="array" ref="N56">_xlfn.XLOOKUP(1,((signo_largo!$B$2:$B$6621)=Departamento!$B$3)*((signo_largo!$C$2:$C$6621)=Departamento!$O$4)*((signo_largo!$D$2:$D$6621)=Departamento!$B56),signo_largo!$E$2:$E$6621)</f>
        <v>Hombre</v>
      </c>
      <c r="O56" s="334" t="str">
        <f>VLOOKUP(B56,Estructura!A32:E124,3,FALSE)</f>
        <v>Positiva</v>
      </c>
      <c r="P56" s="348" t="str">
        <f t="shared" si="9"/>
        <v>♂</v>
      </c>
      <c r="Q56" s="348" t="str">
        <f t="shared" si="10"/>
        <v>♂</v>
      </c>
    </row>
    <row r="57" spans="2:17">
      <c r="B57" s="345" t="s">
        <v>45</v>
      </c>
      <c r="C57" s="346" t="s">
        <v>168</v>
      </c>
      <c r="D57" s="341" cm="1">
        <f t="array" ref="D57">_xlfn.XLOOKUP(1,((Puntaje_larga!$B$2:$B$4621)=Departamento!$B$3)*((Puntaje_larga!$C$2:$C$4621)=Departamento!$L$4)*((Puntaje_larga!$D$2:$D$4621)=Departamento!$B57),Puntaje_larga!$E$2:$E$4621)</f>
        <v>10</v>
      </c>
      <c r="E57" s="347" cm="1">
        <f t="array" ref="E57">_xlfn.XLOOKUP(1,((Posición_larga!$B$2:$B$6423)=Departamento!$B$3)*((Posición_larga!$C$2:$C$6423)=Departamento!$L$4)*((Posición_larga!$D$2:$D$6423)=Departamento!$B57),Posición_larga!$E$2:$E$6423)</f>
        <v>1</v>
      </c>
      <c r="F57" s="347" t="str">
        <f t="shared" si="15"/>
        <v>♀</v>
      </c>
      <c r="G57" s="341" cm="1">
        <f t="array" ref="G57">_xlfn.XLOOKUP(1,((Puntaje_larga!$B$2:$B$4621)=Departamento!$B$3)*((Puntaje_larga!$C$2:$C$4621)=Departamento!$O$4)*((Puntaje_larga!$D$2:$D$4621)=Departamento!$B57),Puntaje_larga!$E$2:$E$4621)</f>
        <v>9.5454545454545503</v>
      </c>
      <c r="H57" s="347" cm="1">
        <f t="array" ref="H57">_xlfn.XLOOKUP(1,((Posición_larga!$B$2:$B$6423)=Departamento!$B$3)*((Posición_larga!$C$2:$C$6423)=Departamento!$O$4)*((Posición_larga!$D$2:$D$6423)=Departamento!$B57),Posición_larga!$E$2:$E$6423)</f>
        <v>2</v>
      </c>
      <c r="I57" s="347" t="str">
        <f t="shared" si="16"/>
        <v>♀</v>
      </c>
      <c r="M57" s="335" t="str" cm="1">
        <f t="array" ref="M57">_xlfn.XLOOKUP(1,((signo_largo!$B$2:$B$6621)=Departamento!$B$3)*((signo_largo!$C$2:$C$6621)=Departamento!$L$4)*((signo_largo!$D$2:$D$6621)=Departamento!$B57),signo_largo!$E$2:$E$6621)</f>
        <v>Hombre</v>
      </c>
      <c r="N57" s="335" t="str" cm="1">
        <f t="array" ref="N57">_xlfn.XLOOKUP(1,((signo_largo!$B$2:$B$6621)=Departamento!$B$3)*((signo_largo!$C$2:$C$6621)=Departamento!$O$4)*((signo_largo!$D$2:$D$6621)=Departamento!$B57),signo_largo!$E$2:$E$6621)</f>
        <v>Hombre</v>
      </c>
      <c r="O57" s="334" t="str">
        <f>VLOOKUP(B57,Estructura!A33:E125,3,FALSE)</f>
        <v>Negativa</v>
      </c>
      <c r="P57" s="348" t="str">
        <f t="shared" si="9"/>
        <v>♀</v>
      </c>
      <c r="Q57" s="348" t="str">
        <f t="shared" si="10"/>
        <v>♀</v>
      </c>
    </row>
    <row r="58" spans="2:17">
      <c r="B58" s="345" t="s">
        <v>46</v>
      </c>
      <c r="C58" s="346" t="s">
        <v>311</v>
      </c>
      <c r="D58" s="341" cm="1">
        <f t="array" ref="D58">_xlfn.XLOOKUP(1,((Puntaje_larga!$B$2:$B$4621)=Departamento!$B$3)*((Puntaje_larga!$C$2:$C$4621)=Departamento!$L$4)*((Puntaje_larga!$D$2:$D$4621)=Departamento!$B58),Puntaje_larga!$E$2:$E$4621)</f>
        <v>8.1818181818181799</v>
      </c>
      <c r="E58" s="347" cm="1">
        <f t="array" ref="E58">_xlfn.XLOOKUP(1,((Posición_larga!$B$2:$B$6423)=Departamento!$B$3)*((Posición_larga!$C$2:$C$6423)=Departamento!$L$4)*((Posición_larga!$D$2:$D$6423)=Departamento!$B58),Posición_larga!$E$2:$E$6423)</f>
        <v>8</v>
      </c>
      <c r="F58" s="347" t="str">
        <f t="shared" si="15"/>
        <v>♀</v>
      </c>
      <c r="G58" s="341" cm="1">
        <f t="array" ref="G58">_xlfn.XLOOKUP(1,((Puntaje_larga!$B$2:$B$4621)=Departamento!$B$3)*((Puntaje_larga!$C$2:$C$4621)=Departamento!$O$4)*((Puntaje_larga!$D$2:$D$4621)=Departamento!$B58),Puntaje_larga!$E$2:$E$4621)</f>
        <v>7.5757575757575797</v>
      </c>
      <c r="H58" s="347" cm="1">
        <f t="array" ref="H58">_xlfn.XLOOKUP(1,((Posición_larga!$B$2:$B$6423)=Departamento!$B$3)*((Posición_larga!$C$2:$C$6423)=Departamento!$O$4)*((Posición_larga!$D$2:$D$6423)=Departamento!$B58),Posición_larga!$E$2:$E$6423)</f>
        <v>9</v>
      </c>
      <c r="I58" s="347" t="str">
        <f t="shared" si="16"/>
        <v>♀</v>
      </c>
      <c r="M58" s="335" t="str" cm="1">
        <f t="array" ref="M58">_xlfn.XLOOKUP(1,((signo_largo!$B$2:$B$6621)=Departamento!$B$3)*((signo_largo!$C$2:$C$6621)=Departamento!$L$4)*((signo_largo!$D$2:$D$6621)=Departamento!$B58),signo_largo!$E$2:$E$6621)</f>
        <v>Hombre</v>
      </c>
      <c r="N58" s="335" t="str" cm="1">
        <f t="array" ref="N58">_xlfn.XLOOKUP(1,((signo_largo!$B$2:$B$6621)=Departamento!$B$3)*((signo_largo!$C$2:$C$6621)=Departamento!$O$4)*((signo_largo!$D$2:$D$6621)=Departamento!$B58),signo_largo!$E$2:$E$6621)</f>
        <v>Hombre</v>
      </c>
      <c r="O58" s="334" t="str">
        <f>VLOOKUP(B58,Estructura!A34:E126,3,FALSE)</f>
        <v>Negativa</v>
      </c>
      <c r="P58" s="348" t="str">
        <f t="shared" si="9"/>
        <v>♀</v>
      </c>
      <c r="Q58" s="348" t="str">
        <f t="shared" si="10"/>
        <v>♀</v>
      </c>
    </row>
    <row r="59" spans="2:17">
      <c r="B59" s="345" t="s">
        <v>47</v>
      </c>
      <c r="C59" s="346" t="s">
        <v>312</v>
      </c>
      <c r="D59" s="341" cm="1">
        <f t="array" ref="D59">_xlfn.XLOOKUP(1,((Puntaje_larga!$B$2:$B$4621)=Departamento!$B$3)*((Puntaje_larga!$C$2:$C$4621)=Departamento!$L$4)*((Puntaje_larga!$D$2:$D$4621)=Departamento!$B59),Puntaje_larga!$E$2:$E$4621)</f>
        <v>5.9090909090909101</v>
      </c>
      <c r="E59" s="347" cm="1">
        <f t="array" ref="E59">_xlfn.XLOOKUP(1,((Posición_larga!$B$2:$B$6423)=Departamento!$B$3)*((Posición_larga!$C$2:$C$6423)=Departamento!$L$4)*((Posición_larga!$D$2:$D$6423)=Departamento!$B59),Posición_larga!$E$2:$E$6423)</f>
        <v>14</v>
      </c>
      <c r="F59" s="347" t="str">
        <f t="shared" si="15"/>
        <v>♂</v>
      </c>
      <c r="G59" s="341" cm="1">
        <f t="array" ref="G59">_xlfn.XLOOKUP(1,((Puntaje_larga!$B$2:$B$4621)=Departamento!$B$3)*((Puntaje_larga!$C$2:$C$4621)=Departamento!$O$4)*((Puntaje_larga!$D$2:$D$4621)=Departamento!$B59),Puntaje_larga!$E$2:$E$4621)</f>
        <v>8.7878787878787907</v>
      </c>
      <c r="H59" s="347" cm="1">
        <f t="array" ref="H59">_xlfn.XLOOKUP(1,((Posición_larga!$B$2:$B$6423)=Departamento!$B$3)*((Posición_larga!$C$2:$C$6423)=Departamento!$O$4)*((Posición_larga!$D$2:$D$6423)=Departamento!$B59),Posición_larga!$E$2:$E$6423)</f>
        <v>6</v>
      </c>
      <c r="I59" s="347" t="str">
        <f t="shared" si="16"/>
        <v>♂</v>
      </c>
      <c r="M59" s="335" t="str" cm="1">
        <f t="array" ref="M59">_xlfn.XLOOKUP(1,((signo_largo!$B$2:$B$6621)=Departamento!$B$3)*((signo_largo!$C$2:$C$6621)=Departamento!$L$4)*((signo_largo!$D$2:$D$6621)=Departamento!$B59),signo_largo!$E$2:$E$6621)</f>
        <v>Hombre</v>
      </c>
      <c r="N59" s="335" t="str" cm="1">
        <f t="array" ref="N59">_xlfn.XLOOKUP(1,((signo_largo!$B$2:$B$6621)=Departamento!$B$3)*((signo_largo!$C$2:$C$6621)=Departamento!$O$4)*((signo_largo!$D$2:$D$6621)=Departamento!$B59),signo_largo!$E$2:$E$6621)</f>
        <v>Hombre</v>
      </c>
      <c r="O59" s="334" t="str">
        <f>VLOOKUP(B59,Estructura!A35:E127,3,FALSE)</f>
        <v>Positiva</v>
      </c>
      <c r="P59" s="348" t="str">
        <f t="shared" si="9"/>
        <v>♂</v>
      </c>
      <c r="Q59" s="348" t="str">
        <f t="shared" si="10"/>
        <v>♂</v>
      </c>
    </row>
    <row r="60" spans="2:17" ht="15.75">
      <c r="B60" s="354" t="s">
        <v>128</v>
      </c>
      <c r="C60" s="355" t="s">
        <v>169</v>
      </c>
      <c r="D60" s="356">
        <f>AVERAGE(D61:D62)</f>
        <v>4.8484848484848513</v>
      </c>
      <c r="E60" s="357" cm="1">
        <f t="array" ref="E60">_xlfn.XLOOKUP(1,((Posición_larga!$B$2:$B$6423)=Departamento!$B$3)*((Posición_larga!$C$2:$C$6423)=Departamento!$L$4)*((Posición_larga!$D$2:$D$6423)=Departamento!$B60),Posición_larga!$E$2:$E$6423)</f>
        <v>17</v>
      </c>
      <c r="F60" s="358">
        <f>COUNTIF(P61:P62,"♀")/COUNTA(P61:P62)</f>
        <v>1</v>
      </c>
      <c r="G60" s="356">
        <f>AVERAGE(G61:G62)</f>
        <v>5.3787878787878753</v>
      </c>
      <c r="H60" s="357" cm="1">
        <f t="array" ref="H60">_xlfn.XLOOKUP(1,((Posición_larga!$B$2:$B$6423)=Departamento!$B$3)*((Posición_larga!$C$2:$C$6423)=Departamento!$O$4)*((Posición_larga!$D$2:$D$6423)=Departamento!$B60),Posición_larga!$E$2:$E$6423)</f>
        <v>21</v>
      </c>
      <c r="I60" s="358">
        <f>COUNTIF(Q61:Q62,"♀")/COUNTA(Q61:Q62)</f>
        <v>0.5</v>
      </c>
      <c r="P60" s="348"/>
      <c r="Q60" s="348"/>
    </row>
    <row r="61" spans="2:17">
      <c r="B61" s="345" t="s">
        <v>48</v>
      </c>
      <c r="C61" s="346" t="s">
        <v>170</v>
      </c>
      <c r="D61" s="341" cm="1">
        <f t="array" ref="D61">_xlfn.XLOOKUP(1,((Puntaje_larga!$B$2:$B$4621)=Departamento!$B$3)*((Puntaje_larga!$C$2:$C$4621)=Departamento!$L$4)*((Puntaje_larga!$D$2:$D$4621)=Departamento!$B61),Puntaje_larga!$E$2:$E$4621)</f>
        <v>9.5454545454545503</v>
      </c>
      <c r="E61" s="347" cm="1">
        <f t="array" ref="E61">_xlfn.XLOOKUP(1,((Posición_larga!$B$2:$B$6423)=Departamento!$B$3)*((Posición_larga!$C$2:$C$6423)=Departamento!$L$4)*((Posición_larga!$D$2:$D$6423)=Departamento!$B61),Posición_larga!$E$2:$E$6423)</f>
        <v>2</v>
      </c>
      <c r="F61" s="347" t="str">
        <f t="shared" si="15"/>
        <v>♀</v>
      </c>
      <c r="G61" s="341" cm="1">
        <f t="array" ref="G61">_xlfn.XLOOKUP(1,((Puntaje_larga!$B$2:$B$4621)=Departamento!$B$3)*((Puntaje_larga!$C$2:$C$4621)=Departamento!$O$4)*((Puntaje_larga!$D$2:$D$4621)=Departamento!$B61),Puntaje_larga!$E$2:$E$4621)</f>
        <v>8.4848484848484809</v>
      </c>
      <c r="H61" s="347" cm="1">
        <f t="array" ref="H61">_xlfn.XLOOKUP(1,((Posición_larga!$B$2:$B$6423)=Departamento!$B$3)*((Posición_larga!$C$2:$C$6423)=Departamento!$O$4)*((Posición_larga!$D$2:$D$6423)=Departamento!$B61),Posición_larga!$E$2:$E$6423)</f>
        <v>6</v>
      </c>
      <c r="I61" s="347" t="str">
        <f t="shared" si="16"/>
        <v>♂</v>
      </c>
      <c r="M61" s="335" t="str" cm="1">
        <f t="array" ref="M61">_xlfn.XLOOKUP(1,((signo_largo!$B$2:$B$6621)=Departamento!$B$3)*((signo_largo!$C$2:$C$6621)=Departamento!$L$4)*((signo_largo!$D$2:$D$6621)=Departamento!$B61),signo_largo!$E$2:$E$6621)</f>
        <v>Mujer</v>
      </c>
      <c r="N61" s="335" t="str" cm="1">
        <f t="array" ref="N61">_xlfn.XLOOKUP(1,((signo_largo!$B$2:$B$6621)=Departamento!$B$3)*((signo_largo!$C$2:$C$6621)=Departamento!$O$4)*((signo_largo!$D$2:$D$6621)=Departamento!$B61),signo_largo!$E$2:$E$6621)</f>
        <v>Hombre</v>
      </c>
      <c r="O61" s="334" t="str">
        <f>VLOOKUP(B61,Estructura!A37:E129,3,FALSE)</f>
        <v>Positiva</v>
      </c>
      <c r="P61" s="348" t="str">
        <f t="shared" si="9"/>
        <v>♀</v>
      </c>
      <c r="Q61" s="348" t="str">
        <f t="shared" si="10"/>
        <v>♂</v>
      </c>
    </row>
    <row r="62" spans="2:17">
      <c r="B62" s="345" t="s">
        <v>49</v>
      </c>
      <c r="C62" s="346" t="s">
        <v>171</v>
      </c>
      <c r="D62" s="341" cm="1">
        <f t="array" ref="D62">_xlfn.XLOOKUP(1,((Puntaje_larga!$B$2:$B$4621)=Departamento!$B$3)*((Puntaje_larga!$C$2:$C$4621)=Departamento!$L$4)*((Puntaje_larga!$D$2:$D$4621)=Departamento!$B62),Puntaje_larga!$E$2:$E$4621)</f>
        <v>0.15151515151515199</v>
      </c>
      <c r="E62" s="347" cm="1">
        <f t="array" ref="E62">_xlfn.XLOOKUP(1,((Posición_larga!$B$2:$B$6423)=Departamento!$B$3)*((Posición_larga!$C$2:$C$6423)=Departamento!$L$4)*((Posición_larga!$D$2:$D$6423)=Departamento!$B62),Posición_larga!$E$2:$E$6423)</f>
        <v>33</v>
      </c>
      <c r="F62" s="347" t="str">
        <f t="shared" si="15"/>
        <v>♀</v>
      </c>
      <c r="G62" s="341" cm="1">
        <f t="array" ref="G62">_xlfn.XLOOKUP(1,((Puntaje_larga!$B$2:$B$4621)=Departamento!$B$3)*((Puntaje_larga!$C$2:$C$4621)=Departamento!$O$4)*((Puntaje_larga!$D$2:$D$4621)=Departamento!$B62),Puntaje_larga!$E$2:$E$4621)</f>
        <v>2.2727272727272698</v>
      </c>
      <c r="H62" s="347" cm="1">
        <f t="array" ref="H62">_xlfn.XLOOKUP(1,((Posición_larga!$B$2:$B$6423)=Departamento!$B$3)*((Posición_larga!$C$2:$C$6423)=Departamento!$O$4)*((Posición_larga!$D$2:$D$6423)=Departamento!$B62),Posición_larga!$E$2:$E$6423)</f>
        <v>29</v>
      </c>
      <c r="I62" s="347" t="str">
        <f t="shared" si="16"/>
        <v>♀</v>
      </c>
      <c r="M62" s="335" t="str" cm="1">
        <f t="array" ref="M62">_xlfn.XLOOKUP(1,((signo_largo!$B$2:$B$6621)=Departamento!$B$3)*((signo_largo!$C$2:$C$6621)=Departamento!$L$4)*((signo_largo!$D$2:$D$6621)=Departamento!$B62),signo_largo!$E$2:$E$6621)</f>
        <v>Mujer</v>
      </c>
      <c r="N62" s="335" t="str" cm="1">
        <f t="array" ref="N62">_xlfn.XLOOKUP(1,((signo_largo!$B$2:$B$6621)=Departamento!$B$3)*((signo_largo!$C$2:$C$6621)=Departamento!$O$4)*((signo_largo!$D$2:$D$6621)=Departamento!$B62),signo_largo!$E$2:$E$6621)</f>
        <v>Mujer</v>
      </c>
      <c r="O62" s="334" t="str">
        <f>VLOOKUP(B62,Estructura!A38:E130,3,FALSE)</f>
        <v>Positiva</v>
      </c>
      <c r="P62" s="348" t="str">
        <f t="shared" si="9"/>
        <v>♀</v>
      </c>
      <c r="Q62" s="348" t="str">
        <f t="shared" si="10"/>
        <v>♀</v>
      </c>
    </row>
    <row r="63" spans="2:17" ht="15.75">
      <c r="B63" s="354" t="s">
        <v>129</v>
      </c>
      <c r="C63" s="355" t="s">
        <v>309</v>
      </c>
      <c r="D63" s="356">
        <f>AVERAGE(D64:D66)</f>
        <v>1.0606060606060608</v>
      </c>
      <c r="E63" s="357" cm="1">
        <f t="array" ref="E63">_xlfn.XLOOKUP(1,((Posición_larga!$B$2:$B$6423)=Departamento!$B$3)*((Posición_larga!$C$2:$C$6423)=Departamento!$L$4)*((Posición_larga!$D$2:$D$6423)=Departamento!$B63),Posición_larga!$E$2:$E$6423)</f>
        <v>33</v>
      </c>
      <c r="F63" s="358">
        <f>COUNTIF(P64:P66,"♀")/COUNTA(P64:P66)</f>
        <v>0.33333333333333331</v>
      </c>
      <c r="G63" s="356">
        <f>AVERAGE(G64:G66)</f>
        <v>2.6262626262626276</v>
      </c>
      <c r="H63" s="357" cm="1">
        <f t="array" ref="H63">_xlfn.XLOOKUP(1,((Posición_larga!$B$2:$B$6423)=Departamento!$B$3)*((Posición_larga!$C$2:$C$6423)=Departamento!$O$4)*((Posición_larga!$D$2:$D$6423)=Departamento!$B63),Posición_larga!$E$2:$E$6423)</f>
        <v>31</v>
      </c>
      <c r="I63" s="358">
        <f>COUNTIF(Q64:Q66,"♀")/COUNTA(Q64:Q66)</f>
        <v>0.66666666666666663</v>
      </c>
      <c r="P63" s="348"/>
      <c r="Q63" s="348"/>
    </row>
    <row r="64" spans="2:17">
      <c r="B64" s="345" t="s">
        <v>50</v>
      </c>
      <c r="C64" s="346" t="s">
        <v>172</v>
      </c>
      <c r="D64" s="341" cm="1">
        <f t="array" ref="D64">_xlfn.XLOOKUP(1,((Puntaje_larga!$B$2:$B$4621)=Departamento!$B$3)*((Puntaje_larga!$C$2:$C$4621)=Departamento!$L$4)*((Puntaje_larga!$D$2:$D$4621)=Departamento!$B64),Puntaje_larga!$E$2:$E$4621)</f>
        <v>1.36363636363636</v>
      </c>
      <c r="E64" s="347" cm="1">
        <f t="array" ref="E64">_xlfn.XLOOKUP(1,((Posición_larga!$B$2:$B$6423)=Departamento!$B$3)*((Posición_larga!$C$2:$C$6423)=Departamento!$L$4)*((Posición_larga!$D$2:$D$6423)=Departamento!$B64),Posición_larga!$E$2:$E$6423)</f>
        <v>27</v>
      </c>
      <c r="F64" s="347" t="str">
        <f t="shared" si="15"/>
        <v>♀</v>
      </c>
      <c r="G64" s="341" cm="1">
        <f t="array" ref="G64">_xlfn.XLOOKUP(1,((Puntaje_larga!$B$2:$B$4621)=Departamento!$B$3)*((Puntaje_larga!$C$2:$C$4621)=Departamento!$O$4)*((Puntaje_larga!$D$2:$D$4621)=Departamento!$B64),Puntaje_larga!$E$2:$E$4621)</f>
        <v>3.7878787878787898</v>
      </c>
      <c r="H64" s="347" cm="1">
        <f t="array" ref="H64">_xlfn.XLOOKUP(1,((Posición_larga!$B$2:$B$6423)=Departamento!$B$3)*((Posición_larga!$C$2:$C$6423)=Departamento!$O$4)*((Posición_larga!$D$2:$D$6423)=Departamento!$B64),Posición_larga!$E$2:$E$6423)</f>
        <v>24</v>
      </c>
      <c r="I64" s="347" t="str">
        <f t="shared" si="16"/>
        <v>♀</v>
      </c>
      <c r="M64" s="335" t="str" cm="1">
        <f t="array" ref="M64">_xlfn.XLOOKUP(1,((signo_largo!$B$2:$B$6621)=Departamento!$B$3)*((signo_largo!$C$2:$C$6621)=Departamento!$L$4)*((signo_largo!$D$2:$D$6621)=Departamento!$B64),signo_largo!$E$2:$E$6621)</f>
        <v>Mujer</v>
      </c>
      <c r="N64" s="335" t="str" cm="1">
        <f t="array" ref="N64">_xlfn.XLOOKUP(1,((signo_largo!$B$2:$B$6621)=Departamento!$B$3)*((signo_largo!$C$2:$C$6621)=Departamento!$O$4)*((signo_largo!$D$2:$D$6621)=Departamento!$B64),signo_largo!$E$2:$E$6621)</f>
        <v>Mujer</v>
      </c>
      <c r="O64" s="334" t="str">
        <f>VLOOKUP(B64,Estructura!A40:E132,3,FALSE)</f>
        <v>Positiva</v>
      </c>
      <c r="P64" s="348" t="str">
        <f t="shared" si="9"/>
        <v>♀</v>
      </c>
      <c r="Q64" s="348" t="str">
        <f t="shared" si="10"/>
        <v>♀</v>
      </c>
    </row>
    <row r="65" spans="2:17">
      <c r="B65" s="345" t="s">
        <v>51</v>
      </c>
      <c r="C65" s="346" t="s">
        <v>173</v>
      </c>
      <c r="D65" s="341" cm="1">
        <f t="array" ref="D65">_xlfn.XLOOKUP(1,((Puntaje_larga!$B$2:$B$4621)=Departamento!$B$3)*((Puntaje_larga!$C$2:$C$4621)=Departamento!$L$4)*((Puntaje_larga!$D$2:$D$4621)=Departamento!$B65),Puntaje_larga!$E$2:$E$4621)</f>
        <v>0.15151515151515199</v>
      </c>
      <c r="E65" s="347" cm="1">
        <f t="array" ref="E65">_xlfn.XLOOKUP(1,((Posición_larga!$B$2:$B$6423)=Departamento!$B$3)*((Posición_larga!$C$2:$C$6423)=Departamento!$L$4)*((Posición_larga!$D$2:$D$6423)=Departamento!$B65),Posición_larga!$E$2:$E$6423)</f>
        <v>33</v>
      </c>
      <c r="F65" s="347" t="str">
        <f t="shared" si="15"/>
        <v>♂</v>
      </c>
      <c r="G65" s="341" cm="1">
        <f t="array" ref="G65">_xlfn.XLOOKUP(1,((Puntaje_larga!$B$2:$B$4621)=Departamento!$B$3)*((Puntaje_larga!$C$2:$C$4621)=Departamento!$O$4)*((Puntaje_larga!$D$2:$D$4621)=Departamento!$B65),Puntaje_larga!$E$2:$E$4621)</f>
        <v>3.9393939393939399</v>
      </c>
      <c r="H65" s="347" cm="1">
        <f t="array" ref="H65">_xlfn.XLOOKUP(1,((Posición_larga!$B$2:$B$6423)=Departamento!$B$3)*((Posición_larga!$C$2:$C$6423)=Departamento!$O$4)*((Posición_larga!$D$2:$D$6423)=Departamento!$B65),Posición_larga!$E$2:$E$6423)</f>
        <v>24</v>
      </c>
      <c r="I65" s="347" t="str">
        <f t="shared" si="16"/>
        <v>♀</v>
      </c>
      <c r="M65" s="335" t="str" cm="1">
        <f t="array" ref="M65">_xlfn.XLOOKUP(1,((signo_largo!$B$2:$B$6621)=Departamento!$B$3)*((signo_largo!$C$2:$C$6621)=Departamento!$L$4)*((signo_largo!$D$2:$D$6621)=Departamento!$B65),signo_largo!$E$2:$E$6621)</f>
        <v>Hombre</v>
      </c>
      <c r="N65" s="335" t="str" cm="1">
        <f t="array" ref="N65">_xlfn.XLOOKUP(1,((signo_largo!$B$2:$B$6621)=Departamento!$B$3)*((signo_largo!$C$2:$C$6621)=Departamento!$O$4)*((signo_largo!$D$2:$D$6621)=Departamento!$B65),signo_largo!$E$2:$E$6621)</f>
        <v>Mujer</v>
      </c>
      <c r="O65" s="334" t="str">
        <f>VLOOKUP(B65,Estructura!A41:E133,3,FALSE)</f>
        <v>Positiva</v>
      </c>
      <c r="P65" s="348" t="str">
        <f t="shared" si="9"/>
        <v>♂</v>
      </c>
      <c r="Q65" s="348" t="str">
        <f t="shared" si="10"/>
        <v>♀</v>
      </c>
    </row>
    <row r="66" spans="2:17">
      <c r="B66" s="345" t="s">
        <v>52</v>
      </c>
      <c r="C66" s="346" t="s">
        <v>174</v>
      </c>
      <c r="D66" s="341" cm="1">
        <f t="array" ref="D66">_xlfn.XLOOKUP(1,((Puntaje_larga!$B$2:$B$4621)=Departamento!$B$3)*((Puntaje_larga!$C$2:$C$4621)=Departamento!$L$4)*((Puntaje_larga!$D$2:$D$4621)=Departamento!$B66),Puntaje_larga!$E$2:$E$4621)</f>
        <v>1.6666666666666701</v>
      </c>
      <c r="E66" s="347" cm="1">
        <f t="array" ref="E66">_xlfn.XLOOKUP(1,((Posición_larga!$B$2:$B$6423)=Departamento!$B$3)*((Posición_larga!$C$2:$C$6423)=Departamento!$L$4)*((Posición_larga!$D$2:$D$6423)=Departamento!$B66),Posición_larga!$E$2:$E$6423)</f>
        <v>30</v>
      </c>
      <c r="F66" s="347" t="str">
        <f t="shared" si="15"/>
        <v>♂</v>
      </c>
      <c r="G66" s="341" cm="1">
        <f t="array" ref="G66">_xlfn.XLOOKUP(1,((Puntaje_larga!$B$2:$B$4621)=Departamento!$B$3)*((Puntaje_larga!$C$2:$C$4621)=Departamento!$O$4)*((Puntaje_larga!$D$2:$D$4621)=Departamento!$B66),Puntaje_larga!$E$2:$E$4621)</f>
        <v>0.15151515151515199</v>
      </c>
      <c r="H66" s="347" cm="1">
        <f t="array" ref="H66">_xlfn.XLOOKUP(1,((Posición_larga!$B$2:$B$6423)=Departamento!$B$3)*((Posición_larga!$C$2:$C$6423)=Departamento!$O$4)*((Posición_larga!$D$2:$D$6423)=Departamento!$B66),Posición_larga!$E$2:$E$6423)</f>
        <v>33</v>
      </c>
      <c r="I66" s="347" t="str">
        <f t="shared" si="16"/>
        <v>♂</v>
      </c>
      <c r="M66" s="335" t="str" cm="1">
        <f t="array" ref="M66">_xlfn.XLOOKUP(1,((signo_largo!$B$2:$B$6621)=Departamento!$B$3)*((signo_largo!$C$2:$C$6621)=Departamento!$L$4)*((signo_largo!$D$2:$D$6621)=Departamento!$B66),signo_largo!$E$2:$E$6621)</f>
        <v>Mujer</v>
      </c>
      <c r="N66" s="335" t="str" cm="1">
        <f t="array" ref="N66">_xlfn.XLOOKUP(1,((signo_largo!$B$2:$B$6621)=Departamento!$B$3)*((signo_largo!$C$2:$C$6621)=Departamento!$O$4)*((signo_largo!$D$2:$D$6621)=Departamento!$B66),signo_largo!$E$2:$E$6621)</f>
        <v>Mujer</v>
      </c>
      <c r="O66" s="334" t="str">
        <f>VLOOKUP(B66,Estructura!A42:E134,3,FALSE)</f>
        <v>Negativa</v>
      </c>
      <c r="P66" s="348" t="str">
        <f t="shared" si="9"/>
        <v>♂</v>
      </c>
      <c r="Q66" s="348" t="str">
        <f t="shared" si="10"/>
        <v>♂</v>
      </c>
    </row>
    <row r="67" spans="2:17" ht="15.75">
      <c r="B67" s="354" t="s">
        <v>130</v>
      </c>
      <c r="C67" s="355" t="s">
        <v>176</v>
      </c>
      <c r="D67" s="356">
        <f>AVERAGE(D68:D69)</f>
        <v>5.6818181818181852</v>
      </c>
      <c r="E67" s="357" cm="1">
        <f t="array" ref="E67">_xlfn.XLOOKUP(1,((Posición_larga!$B$2:$B$6423)=Departamento!$B$3)*((Posición_larga!$C$2:$C$6423)=Departamento!$L$4)*((Posición_larga!$D$2:$D$6423)=Departamento!$B67),Posición_larga!$E$2:$E$6423)</f>
        <v>12</v>
      </c>
      <c r="F67" s="358">
        <f>COUNTIF(P68:P69,"♀")/COUNTA(P68:P69)</f>
        <v>0.5</v>
      </c>
      <c r="G67" s="356">
        <f>AVERAGE(G68:G69)</f>
        <v>2.8787878787878798</v>
      </c>
      <c r="H67" s="357" cm="1">
        <f t="array" ref="H67">_xlfn.XLOOKUP(1,((Posición_larga!$B$2:$B$6423)=Departamento!$B$3)*((Posición_larga!$C$2:$C$6423)=Departamento!$O$4)*((Posición_larga!$D$2:$D$6423)=Departamento!$B67),Posición_larga!$E$2:$E$6423)</f>
        <v>28</v>
      </c>
      <c r="I67" s="358">
        <f>COUNTIF(Q68:Q69,"♀")/COUNTA(Q68:Q69)</f>
        <v>0.5</v>
      </c>
      <c r="P67" s="348"/>
      <c r="Q67" s="348"/>
    </row>
    <row r="68" spans="2:17">
      <c r="B68" s="345" t="s">
        <v>53</v>
      </c>
      <c r="C68" s="346" t="s">
        <v>177</v>
      </c>
      <c r="D68" s="341" cm="1">
        <f t="array" ref="D68">_xlfn.XLOOKUP(1,((Puntaje_larga!$B$2:$B$4621)=Departamento!$B$3)*((Puntaje_larga!$C$2:$C$4621)=Departamento!$L$4)*((Puntaje_larga!$D$2:$D$4621)=Departamento!$B68),Puntaje_larga!$E$2:$E$4621)</f>
        <v>3.6363636363636398</v>
      </c>
      <c r="E68" s="347" cm="1">
        <f t="array" ref="E68">_xlfn.XLOOKUP(1,((Posición_larga!$B$2:$B$6423)=Departamento!$B$3)*((Posición_larga!$C$2:$C$6423)=Departamento!$L$4)*((Posición_larga!$D$2:$D$6423)=Departamento!$B68),Posición_larga!$E$2:$E$6423)</f>
        <v>22</v>
      </c>
      <c r="F68" s="347" t="str">
        <f t="shared" si="15"/>
        <v>♀</v>
      </c>
      <c r="G68" s="341" cm="1">
        <f t="array" ref="G68">_xlfn.XLOOKUP(1,((Puntaje_larga!$B$2:$B$4621)=Departamento!$B$3)*((Puntaje_larga!$C$2:$C$4621)=Departamento!$O$4)*((Puntaje_larga!$D$2:$D$4621)=Departamento!$B68),Puntaje_larga!$E$2:$E$4621)</f>
        <v>2.2727272727272698</v>
      </c>
      <c r="H68" s="347" cm="1">
        <f t="array" ref="H68">_xlfn.XLOOKUP(1,((Posición_larga!$B$2:$B$6423)=Departamento!$B$3)*((Posición_larga!$C$2:$C$6423)=Departamento!$O$4)*((Posición_larga!$D$2:$D$6423)=Departamento!$B68),Posición_larga!$E$2:$E$6423)</f>
        <v>26</v>
      </c>
      <c r="I68" s="347" t="str">
        <f t="shared" si="16"/>
        <v>♀</v>
      </c>
      <c r="M68" s="335" t="str" cm="1">
        <f t="array" ref="M68">_xlfn.XLOOKUP(1,((signo_largo!$B$2:$B$6621)=Departamento!$B$3)*((signo_largo!$C$2:$C$6621)=Departamento!$L$4)*((signo_largo!$D$2:$D$6621)=Departamento!$B68),signo_largo!$E$2:$E$6621)</f>
        <v>Mujer</v>
      </c>
      <c r="N68" s="335" t="str" cm="1">
        <f t="array" ref="N68">_xlfn.XLOOKUP(1,((signo_largo!$B$2:$B$6621)=Departamento!$B$3)*((signo_largo!$C$2:$C$6621)=Departamento!$O$4)*((signo_largo!$D$2:$D$6621)=Departamento!$B68),signo_largo!$E$2:$E$6621)</f>
        <v>Mujer</v>
      </c>
      <c r="O68" s="334" t="str">
        <f>VLOOKUP(B68,Estructura!A44:E136,3,FALSE)</f>
        <v>Positiva</v>
      </c>
      <c r="P68" s="348" t="str">
        <f t="shared" si="9"/>
        <v>♀</v>
      </c>
      <c r="Q68" s="348" t="str">
        <f t="shared" si="10"/>
        <v>♀</v>
      </c>
    </row>
    <row r="69" spans="2:17">
      <c r="B69" s="345" t="s">
        <v>54</v>
      </c>
      <c r="C69" s="346" t="s">
        <v>178</v>
      </c>
      <c r="D69" s="341" cm="1">
        <f t="array" ref="D69">_xlfn.XLOOKUP(1,((Puntaje_larga!$B$2:$B$4621)=Departamento!$B$3)*((Puntaje_larga!$C$2:$C$4621)=Departamento!$L$4)*((Puntaje_larga!$D$2:$D$4621)=Departamento!$B69),Puntaje_larga!$E$2:$E$4621)</f>
        <v>7.7272727272727302</v>
      </c>
      <c r="E69" s="347" cm="1">
        <f t="array" ref="E69">_xlfn.XLOOKUP(1,((Posición_larga!$B$2:$B$6423)=Departamento!$B$3)*((Posición_larga!$C$2:$C$6423)=Departamento!$L$4)*((Posición_larga!$D$2:$D$6423)=Departamento!$B69),Posición_larga!$E$2:$E$6423)</f>
        <v>10</v>
      </c>
      <c r="F69" s="347" t="str">
        <f t="shared" si="15"/>
        <v>♂</v>
      </c>
      <c r="G69" s="341" cm="1">
        <f t="array" ref="G69">_xlfn.XLOOKUP(1,((Puntaje_larga!$B$2:$B$4621)=Departamento!$B$3)*((Puntaje_larga!$C$2:$C$4621)=Departamento!$O$4)*((Puntaje_larga!$D$2:$D$4621)=Departamento!$B69),Puntaje_larga!$E$2:$E$4621)</f>
        <v>3.4848484848484902</v>
      </c>
      <c r="H69" s="347" cm="1">
        <f t="array" ref="H69">_xlfn.XLOOKUP(1,((Posición_larga!$B$2:$B$6423)=Departamento!$B$3)*((Posición_larga!$C$2:$C$6423)=Departamento!$O$4)*((Posición_larga!$D$2:$D$6423)=Departamento!$B69),Posición_larga!$E$2:$E$6423)</f>
        <v>22</v>
      </c>
      <c r="I69" s="347" t="str">
        <f t="shared" si="16"/>
        <v>♂</v>
      </c>
      <c r="M69" s="335" t="str" cm="1">
        <f t="array" ref="M69">_xlfn.XLOOKUP(1,((signo_largo!$B$2:$B$6621)=Departamento!$B$3)*((signo_largo!$C$2:$C$6621)=Departamento!$L$4)*((signo_largo!$D$2:$D$6621)=Departamento!$B69),signo_largo!$E$2:$E$6621)</f>
        <v>Hombre</v>
      </c>
      <c r="N69" s="335" t="str" cm="1">
        <f t="array" ref="N69">_xlfn.XLOOKUP(1,((signo_largo!$B$2:$B$6621)=Departamento!$B$3)*((signo_largo!$C$2:$C$6621)=Departamento!$O$4)*((signo_largo!$D$2:$D$6621)=Departamento!$B69),signo_largo!$E$2:$E$6621)</f>
        <v>Hombre</v>
      </c>
      <c r="O69" s="334" t="str">
        <f>VLOOKUP(B69,Estructura!A45:E137,3,FALSE)</f>
        <v>Positiva</v>
      </c>
      <c r="P69" s="348" t="str">
        <f t="shared" si="9"/>
        <v>♂</v>
      </c>
      <c r="Q69" s="348" t="str">
        <f t="shared" si="10"/>
        <v>♂</v>
      </c>
    </row>
    <row r="70" spans="2:17" ht="15.75">
      <c r="B70" s="353" t="s">
        <v>179</v>
      </c>
      <c r="C70" s="349"/>
      <c r="D70" s="350">
        <f>AVERAGE(D71,D74)</f>
        <v>0.45454545454545453</v>
      </c>
      <c r="E70" s="351" cm="1">
        <f t="array" ref="E70">_xlfn.XLOOKUP(1,((Posición_larga!$B$2:$B$6423)=Departamento!$B$3)*((Posición_larga!$C$2:$C$6423)=Departamento!$L$4)*((Posición_larga!$D$2:$D$6423)="REP"),Posición_larga!$E$2:$E$6423)</f>
        <v>33</v>
      </c>
      <c r="F70" s="352">
        <f>COUNTIF(P72:P75,"♀")/COUNTA(P72:P75)</f>
        <v>0.33333333333333331</v>
      </c>
      <c r="G70" s="350">
        <f>AVERAGE(G71,G74)</f>
        <v>1.3257575757575755</v>
      </c>
      <c r="H70" s="351" cm="1">
        <f t="array" ref="H70">_xlfn.XLOOKUP(1,((Posición_larga!$B$2:$B$6423)=Departamento!$B$3)*((Posición_larga!$C$2:$C$6423)=Departamento!$O$4)*((Posición_larga!$D$2:$D$6423)="REP"),Posición_larga!$E$2:$E$6423)</f>
        <v>30</v>
      </c>
      <c r="I70" s="352">
        <f>COUNTIF(Q72:Q75,"♀")/COUNTA(Q72:Q75)</f>
        <v>0.33333333333333331</v>
      </c>
      <c r="P70" s="348"/>
      <c r="Q70" s="348"/>
    </row>
    <row r="71" spans="2:17" ht="15.75">
      <c r="B71" s="354" t="s">
        <v>180</v>
      </c>
      <c r="C71" s="355" t="s">
        <v>181</v>
      </c>
      <c r="D71" s="356">
        <f>AVERAGE(D72:D73)</f>
        <v>0.60606060606060608</v>
      </c>
      <c r="E71" s="357" cm="1">
        <f t="array" ref="E71">_xlfn.XLOOKUP(1,((Posición_larga!$B$2:$B$6423)=Departamento!$B$3)*((Posición_larga!$C$2:$C$6423)=Departamento!$L$4)*((Posición_larga!$D$2:$D$6423)=Departamento!$B71),Posición_larga!$E$2:$E$6423)</f>
        <v>31</v>
      </c>
      <c r="F71" s="358">
        <f>COUNTIF(P72:P73,"♀")/COUNTA(P72:P73)</f>
        <v>0.5</v>
      </c>
      <c r="G71" s="356">
        <f>AVERAGE(G72:G73)</f>
        <v>0.68181818181818099</v>
      </c>
      <c r="H71" s="357" cm="1">
        <f t="array" ref="H71">_xlfn.XLOOKUP(1,((Posición_larga!$B$2:$B$6423)=Departamento!$B$3)*((Posición_larga!$C$2:$C$6423)=Departamento!$O$4)*((Posición_larga!$D$2:$D$6423)=Departamento!$B71),Posición_larga!$E$2:$E$6423)</f>
        <v>31</v>
      </c>
      <c r="I71" s="358">
        <f>COUNTIF(Q72:Q73,"♀")/COUNTA(Q72:Q73)</f>
        <v>0.5</v>
      </c>
      <c r="P71" s="348"/>
      <c r="Q71" s="348"/>
    </row>
    <row r="72" spans="2:17">
      <c r="B72" s="345" t="s">
        <v>55</v>
      </c>
      <c r="C72" s="346" t="s">
        <v>182</v>
      </c>
      <c r="D72" s="341" cm="1">
        <f t="array" ref="D72">_xlfn.XLOOKUP(1,((Puntaje_larga!$B$2:$B$4621)=Departamento!$B$3)*((Puntaje_larga!$C$2:$C$4621)=Departamento!$L$4)*((Puntaje_larga!$D$2:$D$4621)=Departamento!$B72),Puntaje_larga!$E$2:$E$4621)</f>
        <v>0.15151515151515199</v>
      </c>
      <c r="E72" s="347" cm="1">
        <f t="array" ref="E72">_xlfn.XLOOKUP(1,((Posición_larga!$B$2:$B$6423)=Departamento!$B$3)*((Posición_larga!$C$2:$C$6423)=Departamento!$L$4)*((Posición_larga!$D$2:$D$6423)=Departamento!$B72),Posición_larga!$E$2:$E$6423)</f>
        <v>27</v>
      </c>
      <c r="F72" s="347" t="str">
        <f t="shared" ref="F72:F73" si="17">P72</f>
        <v>♀</v>
      </c>
      <c r="G72" s="341" cm="1">
        <f t="array" ref="G72">_xlfn.XLOOKUP(1,((Puntaje_larga!$B$2:$B$4621)=Departamento!$B$3)*((Puntaje_larga!$C$2:$C$4621)=Departamento!$O$4)*((Puntaje_larga!$D$2:$D$4621)=Departamento!$B72),Puntaje_larga!$E$2:$E$4621)</f>
        <v>0.15151515151515199</v>
      </c>
      <c r="H72" s="347" cm="1">
        <f t="array" ref="H72">_xlfn.XLOOKUP(1,((Posición_larga!$B$2:$B$6423)=Departamento!$B$3)*((Posición_larga!$C$2:$C$6423)=Departamento!$O$4)*((Posición_larga!$D$2:$D$6423)=Departamento!$B72),Posición_larga!$E$2:$E$6423)</f>
        <v>27</v>
      </c>
      <c r="I72" s="347" t="str">
        <f t="shared" ref="I72:I73" si="18">Q72</f>
        <v>♀</v>
      </c>
      <c r="M72" s="335" t="str" cm="1">
        <f t="array" ref="M72">_xlfn.XLOOKUP(1,((signo_largo!$B$2:$B$6621)=Departamento!$B$3)*((signo_largo!$C$2:$C$6621)=Departamento!$L$4)*((signo_largo!$D$2:$D$6621)=Departamento!$B72),signo_largo!$E$2:$E$6621)</f>
        <v>Mujer</v>
      </c>
      <c r="N72" s="335" t="str" cm="1">
        <f t="array" ref="N72">_xlfn.XLOOKUP(1,((signo_largo!$B$2:$B$6621)=Departamento!$B$3)*((signo_largo!$C$2:$C$6621)=Departamento!$O$4)*((signo_largo!$D$2:$D$6621)=Departamento!$B72),signo_largo!$E$2:$E$6621)</f>
        <v>Mujer</v>
      </c>
      <c r="O72" s="334" t="str">
        <f>VLOOKUP(B72,Estructura!A48:E140,3,FALSE)</f>
        <v>Positiva</v>
      </c>
      <c r="P72" s="348" t="str">
        <f t="shared" si="9"/>
        <v>♀</v>
      </c>
      <c r="Q72" s="348" t="str">
        <f t="shared" si="10"/>
        <v>♀</v>
      </c>
    </row>
    <row r="73" spans="2:17">
      <c r="B73" s="345" t="s">
        <v>56</v>
      </c>
      <c r="C73" s="346" t="s">
        <v>184</v>
      </c>
      <c r="D73" s="341" cm="1">
        <f t="array" ref="D73">_xlfn.XLOOKUP(1,((Puntaje_larga!$B$2:$B$4621)=Departamento!$B$3)*((Puntaje_larga!$C$2:$C$4621)=Departamento!$L$4)*((Puntaje_larga!$D$2:$D$4621)=Departamento!$B73),Puntaje_larga!$E$2:$E$4621)</f>
        <v>1.0606060606060601</v>
      </c>
      <c r="E73" s="347" cm="1">
        <f t="array" ref="E73">_xlfn.XLOOKUP(1,((Posición_larga!$B$2:$B$6423)=Departamento!$B$3)*((Posición_larga!$C$2:$C$6423)=Departamento!$L$4)*((Posición_larga!$D$2:$D$6423)=Departamento!$B73),Posición_larga!$E$2:$E$6423)</f>
        <v>30</v>
      </c>
      <c r="F73" s="347" t="str">
        <f t="shared" si="17"/>
        <v>♂</v>
      </c>
      <c r="G73" s="341" cm="1">
        <f t="array" ref="G73">_xlfn.XLOOKUP(1,((Puntaje_larga!$B$2:$B$4621)=Departamento!$B$3)*((Puntaje_larga!$C$2:$C$4621)=Departamento!$O$4)*((Puntaje_larga!$D$2:$D$4621)=Departamento!$B73),Puntaje_larga!$E$2:$E$4621)</f>
        <v>1.2121212121212099</v>
      </c>
      <c r="H73" s="347" cm="1">
        <f t="array" ref="H73">_xlfn.XLOOKUP(1,((Posición_larga!$B$2:$B$6423)=Departamento!$B$3)*((Posición_larga!$C$2:$C$6423)=Departamento!$O$4)*((Posición_larga!$D$2:$D$6423)=Departamento!$B73),Posición_larga!$E$2:$E$6423)</f>
        <v>30</v>
      </c>
      <c r="I73" s="347" t="str">
        <f t="shared" si="18"/>
        <v>♂</v>
      </c>
      <c r="M73" s="335" t="str" cm="1">
        <f t="array" ref="M73">_xlfn.XLOOKUP(1,((signo_largo!$B$2:$B$6621)=Departamento!$B$3)*((signo_largo!$C$2:$C$6621)=Departamento!$L$4)*((signo_largo!$D$2:$D$6621)=Departamento!$B73),signo_largo!$E$2:$E$6621)</f>
        <v>Hombre</v>
      </c>
      <c r="N73" s="335" t="str" cm="1">
        <f t="array" ref="N73">_xlfn.XLOOKUP(1,((signo_largo!$B$2:$B$6621)=Departamento!$B$3)*((signo_largo!$C$2:$C$6621)=Departamento!$O$4)*((signo_largo!$D$2:$D$6621)=Departamento!$B73),signo_largo!$E$2:$E$6621)</f>
        <v>Hombre</v>
      </c>
      <c r="O73" s="334" t="str">
        <f>VLOOKUP(B73,Estructura!A49:E141,3,FALSE)</f>
        <v>Positiva</v>
      </c>
      <c r="P73" s="348" t="str">
        <f t="shared" si="9"/>
        <v>♂</v>
      </c>
      <c r="Q73" s="348" t="str">
        <f t="shared" si="10"/>
        <v>♂</v>
      </c>
    </row>
    <row r="74" spans="2:17" ht="15.75">
      <c r="B74" s="354" t="s">
        <v>131</v>
      </c>
      <c r="C74" s="355" t="s">
        <v>186</v>
      </c>
      <c r="D74" s="356">
        <f>AVERAGE(D75)</f>
        <v>0.30303030303030298</v>
      </c>
      <c r="E74" s="357" cm="1">
        <f t="array" ref="E74">_xlfn.XLOOKUP(1,((Posición_larga!$B$2:$B$6423)=Departamento!$B$3)*((Posición_larga!$C$2:$C$6423)=Departamento!$L$4)*((Posición_larga!$D$2:$D$6423)=Departamento!$B74),Posición_larga!$E$2:$E$6423)</f>
        <v>32</v>
      </c>
      <c r="F74" s="358">
        <f>COUNTIF(P75:P75,"♀")/COUNTA(P75:P75)</f>
        <v>0</v>
      </c>
      <c r="G74" s="356">
        <f>AVERAGE(G75)</f>
        <v>1.9696969696969699</v>
      </c>
      <c r="H74" s="357" cm="1">
        <f t="array" ref="H74">_xlfn.XLOOKUP(1,((Posición_larga!$B$2:$B$6423)=Departamento!$B$3)*((Posición_larga!$C$2:$C$6423)=Departamento!$O$4)*((Posición_larga!$D$2:$D$6423)=Departamento!$B74),Posición_larga!$E$2:$E$6423)</f>
        <v>27</v>
      </c>
      <c r="I74" s="358">
        <f>COUNTIF(Q75:Q75,"♀")/COUNTA(Q75:Q75)</f>
        <v>0</v>
      </c>
      <c r="P74" s="348"/>
      <c r="Q74" s="348"/>
    </row>
    <row r="75" spans="2:17">
      <c r="B75" s="345" t="s">
        <v>57</v>
      </c>
      <c r="C75" s="346" t="s">
        <v>187</v>
      </c>
      <c r="D75" s="341" cm="1">
        <f t="array" ref="D75">_xlfn.XLOOKUP(1,((Puntaje_larga!$B$2:$B$4621)=Departamento!$B$3)*((Puntaje_larga!$C$2:$C$4621)=Departamento!$L$4)*((Puntaje_larga!$D$2:$D$4621)=Departamento!$B75),Puntaje_larga!$E$2:$E$4621)</f>
        <v>0.30303030303030298</v>
      </c>
      <c r="E75" s="347" cm="1">
        <f t="array" ref="E75">_xlfn.XLOOKUP(1,((Posición_larga!$B$2:$B$6423)=Departamento!$B$3)*((Posición_larga!$C$2:$C$6423)=Departamento!$L$4)*((Posición_larga!$D$2:$D$6423)=Departamento!$B75),Posición_larga!$E$2:$E$6423)</f>
        <v>32</v>
      </c>
      <c r="F75" s="347" t="str">
        <f t="shared" ref="F75" si="19">P75</f>
        <v>♂</v>
      </c>
      <c r="G75" s="341" cm="1">
        <f t="array" ref="G75">_xlfn.XLOOKUP(1,((Puntaje_larga!$B$2:$B$4621)=Departamento!$B$3)*((Puntaje_larga!$C$2:$C$4621)=Departamento!$O$4)*((Puntaje_larga!$D$2:$D$4621)=Departamento!$B75),Puntaje_larga!$E$2:$E$4621)</f>
        <v>1.9696969696969699</v>
      </c>
      <c r="H75" s="347" cm="1">
        <f t="array" ref="H75">_xlfn.XLOOKUP(1,((Posición_larga!$B$2:$B$6423)=Departamento!$B$3)*((Posición_larga!$C$2:$C$6423)=Departamento!$O$4)*((Posición_larga!$D$2:$D$6423)=Departamento!$B75),Posición_larga!$E$2:$E$6423)</f>
        <v>27</v>
      </c>
      <c r="I75" s="347" t="str">
        <f t="shared" ref="I75" si="20">Q75</f>
        <v>♂</v>
      </c>
      <c r="M75" s="335" t="str" cm="1">
        <f t="array" ref="M75">_xlfn.XLOOKUP(1,((signo_largo!$B$2:$B$6621)=Departamento!$B$3)*((signo_largo!$C$2:$C$6621)=Departamento!$L$4)*((signo_largo!$D$2:$D$6621)=Departamento!$B75),signo_largo!$E$2:$E$6621)</f>
        <v>Hombre</v>
      </c>
      <c r="N75" s="335" t="str" cm="1">
        <f t="array" ref="N75">_xlfn.XLOOKUP(1,((signo_largo!$B$2:$B$6621)=Departamento!$B$3)*((signo_largo!$C$2:$C$6621)=Departamento!$O$4)*((signo_largo!$D$2:$D$6621)=Departamento!$B75),signo_largo!$E$2:$E$6621)</f>
        <v>Hombre</v>
      </c>
      <c r="O75" s="334" t="str">
        <f>VLOOKUP(B75,Estructura!A51:E143,3,FALSE)</f>
        <v>Positiva</v>
      </c>
      <c r="P75" s="348" t="str">
        <f t="shared" si="9"/>
        <v>♂</v>
      </c>
      <c r="Q75" s="348" t="str">
        <f t="shared" si="10"/>
        <v>♂</v>
      </c>
    </row>
    <row r="76" spans="2:17" ht="15.75">
      <c r="B76" s="353" t="s">
        <v>189</v>
      </c>
      <c r="C76" s="349"/>
      <c r="D76" s="350">
        <f>AVERAGE(D77,D90,D99)</f>
        <v>1.976010101010101</v>
      </c>
      <c r="E76" s="351" cm="1">
        <f t="array" ref="E76">_xlfn.XLOOKUP(1,((Posición_larga!$B$2:$B$6423)=Departamento!$B$3)*((Posición_larga!$C$2:$C$6423)=Departamento!$L$4)*((Posición_larga!$D$2:$D$6423)="EDU"),Posición_larga!$E$2:$E$6423)</f>
        <v>33</v>
      </c>
      <c r="F76" s="352">
        <f>COUNTIF(P78:P101,"♀")/COUNTA(P78:P101)</f>
        <v>0.63636363636363635</v>
      </c>
      <c r="G76" s="350">
        <f>AVERAGE(G77,G90,G99)</f>
        <v>1.8034511784511793</v>
      </c>
      <c r="H76" s="351" cm="1">
        <f t="array" ref="H76">_xlfn.XLOOKUP(1,((Posición_larga!$B$2:$B$6423)=Departamento!$B$3)*((Posición_larga!$C$2:$C$6423)=Departamento!$O$4)*((Posición_larga!$D$2:$D$6423)="EDU"),Posición_larga!$E$2:$E$6423)</f>
        <v>33</v>
      </c>
      <c r="I76" s="352">
        <f>COUNTIF(Q78:Q101,"♀")/COUNTA(Q78:Q101)</f>
        <v>0.59090909090909094</v>
      </c>
      <c r="P76" s="348"/>
      <c r="Q76" s="348"/>
    </row>
    <row r="77" spans="2:17" ht="15.75">
      <c r="B77" s="354" t="s">
        <v>123</v>
      </c>
      <c r="C77" s="355" t="s">
        <v>190</v>
      </c>
      <c r="D77" s="356">
        <f>AVERAGE(D78:D89)</f>
        <v>1.5530303030303034</v>
      </c>
      <c r="E77" s="357" cm="1">
        <f t="array" ref="E77">_xlfn.XLOOKUP(1,((Posición_larga!$B$2:$B$6423)=Departamento!$B$3)*((Posición_larga!$C$2:$C$6423)=Departamento!$L$4)*((Posición_larga!$D$2:$D$6423)=Departamento!$B77),Posición_larga!$E$2:$E$6423)</f>
        <v>33</v>
      </c>
      <c r="F77" s="358">
        <f>COUNTIF(P78:P89,"♀")/COUNTA(P78:P89)</f>
        <v>0.75</v>
      </c>
      <c r="G77" s="356">
        <f>AVERAGE(G78:G89)</f>
        <v>2.8156565656565662</v>
      </c>
      <c r="H77" s="357" cm="1">
        <f t="array" ref="H77">_xlfn.XLOOKUP(1,((Posición_larga!$B$2:$B$6423)=Departamento!$B$3)*((Posición_larga!$C$2:$C$6423)=Departamento!$O$4)*((Posición_larga!$D$2:$D$6423)=Departamento!$B77),Posición_larga!$E$2:$E$6423)</f>
        <v>31</v>
      </c>
      <c r="I77" s="358">
        <f>COUNTIF(Q78:Q89,"♀")/COUNTA(Q78:Q89)</f>
        <v>0.75</v>
      </c>
      <c r="P77" s="348"/>
      <c r="Q77" s="348"/>
    </row>
    <row r="78" spans="2:17">
      <c r="B78" s="345" t="s">
        <v>2</v>
      </c>
      <c r="C78" s="346" t="s">
        <v>191</v>
      </c>
      <c r="D78" s="341" cm="1">
        <f t="array" ref="D78">_xlfn.XLOOKUP(1,((Puntaje_larga!$B$2:$B$4621)=Departamento!$B$3)*((Puntaje_larga!$C$2:$C$4621)=Departamento!$L$4)*((Puntaje_larga!$D$2:$D$4621)=Departamento!$B78),Puntaje_larga!$E$2:$E$4621)</f>
        <v>1.36363636363636</v>
      </c>
      <c r="E78" s="347" cm="1">
        <f t="array" ref="E78">_xlfn.XLOOKUP(1,((Posición_larga!$B$2:$B$6423)=Departamento!$B$3)*((Posición_larga!$C$2:$C$6423)=Departamento!$L$4)*((Posición_larga!$D$2:$D$6423)=Departamento!$B78),Posición_larga!$E$2:$E$6423)</f>
        <v>30</v>
      </c>
      <c r="F78" s="347" t="str">
        <f t="shared" ref="F78:F89" si="21">P78</f>
        <v>♂</v>
      </c>
      <c r="G78" s="341" cm="1">
        <f t="array" ref="G78">_xlfn.XLOOKUP(1,((Puntaje_larga!$B$2:$B$4621)=Departamento!$B$3)*((Puntaje_larga!$C$2:$C$4621)=Departamento!$O$4)*((Puntaje_larga!$D$2:$D$4621)=Departamento!$B78),Puntaje_larga!$E$2:$E$4621)</f>
        <v>0.90909090909090895</v>
      </c>
      <c r="H78" s="347" cm="1">
        <f t="array" ref="H78">_xlfn.XLOOKUP(1,((Posición_larga!$B$2:$B$6423)=Departamento!$B$3)*((Posición_larga!$C$2:$C$6423)=Departamento!$O$4)*((Posición_larga!$D$2:$D$6423)=Departamento!$B78),Posición_larga!$E$2:$E$6423)</f>
        <v>30</v>
      </c>
      <c r="I78" s="347" t="str">
        <f t="shared" ref="I78:I89" si="22">Q78</f>
        <v>♀</v>
      </c>
      <c r="M78" s="335" t="str" cm="1">
        <f t="array" ref="M78">_xlfn.XLOOKUP(1,((signo_largo!$B$2:$B$6621)=Departamento!$B$3)*((signo_largo!$C$2:$C$6621)=Departamento!$L$4)*((signo_largo!$D$2:$D$6621)=Departamento!$B78),signo_largo!$E$2:$E$6621)</f>
        <v>Hombre</v>
      </c>
      <c r="N78" s="335" t="str" cm="1">
        <f t="array" ref="N78">_xlfn.XLOOKUP(1,((signo_largo!$B$2:$B$6621)=Departamento!$B$3)*((signo_largo!$C$2:$C$6621)=Departamento!$O$4)*((signo_largo!$D$2:$D$6621)=Departamento!$B78),signo_largo!$E$2:$E$6621)</f>
        <v>Mujer</v>
      </c>
      <c r="O78" s="334" t="str">
        <f>VLOOKUP(B78,Estructura!A54:E146,3,FALSE)</f>
        <v>Positiva</v>
      </c>
      <c r="P78" s="348" t="str">
        <f t="shared" si="9"/>
        <v>♂</v>
      </c>
      <c r="Q78" s="348" t="str">
        <f t="shared" si="10"/>
        <v>♀</v>
      </c>
    </row>
    <row r="79" spans="2:17">
      <c r="B79" s="345" t="s">
        <v>6</v>
      </c>
      <c r="C79" s="346" t="s">
        <v>193</v>
      </c>
      <c r="D79" s="341" cm="1">
        <f t="array" ref="D79">_xlfn.XLOOKUP(1,((Puntaje_larga!$B$2:$B$4621)=Departamento!$B$3)*((Puntaje_larga!$C$2:$C$4621)=Departamento!$L$4)*((Puntaje_larga!$D$2:$D$4621)=Departamento!$B79),Puntaje_larga!$E$2:$E$4621)</f>
        <v>1.0606060606060601</v>
      </c>
      <c r="E79" s="347" cm="1">
        <f t="array" ref="E79">_xlfn.XLOOKUP(1,((Posición_larga!$B$2:$B$6423)=Departamento!$B$3)*((Posición_larga!$C$2:$C$6423)=Departamento!$L$4)*((Posición_larga!$D$2:$D$6423)=Departamento!$B79),Posición_larga!$E$2:$E$6423)</f>
        <v>30</v>
      </c>
      <c r="F79" s="347" t="str">
        <f t="shared" si="21"/>
        <v>♀</v>
      </c>
      <c r="G79" s="341" cm="1">
        <f t="array" ref="G79">_xlfn.XLOOKUP(1,((Puntaje_larga!$B$2:$B$4621)=Departamento!$B$3)*((Puntaje_larga!$C$2:$C$4621)=Departamento!$O$4)*((Puntaje_larga!$D$2:$D$4621)=Departamento!$B79),Puntaje_larga!$E$2:$E$4621)</f>
        <v>8.6363636363636402</v>
      </c>
      <c r="H79" s="347" cm="1">
        <f t="array" ref="H79">_xlfn.XLOOKUP(1,((Posición_larga!$B$2:$B$6423)=Departamento!$B$3)*((Posición_larga!$C$2:$C$6423)=Departamento!$O$4)*((Posición_larga!$D$2:$D$6423)=Departamento!$B79),Posición_larga!$E$2:$E$6423)</f>
        <v>8</v>
      </c>
      <c r="I79" s="347" t="str">
        <f t="shared" si="22"/>
        <v>♂</v>
      </c>
      <c r="M79" s="335" t="str" cm="1">
        <f t="array" ref="M79">_xlfn.XLOOKUP(1,((signo_largo!$B$2:$B$6621)=Departamento!$B$3)*((signo_largo!$C$2:$C$6621)=Departamento!$L$4)*((signo_largo!$D$2:$D$6621)=Departamento!$B79),signo_largo!$E$2:$E$6621)</f>
        <v>Mujer</v>
      </c>
      <c r="N79" s="335" t="str" cm="1">
        <f t="array" ref="N79">_xlfn.XLOOKUP(1,((signo_largo!$B$2:$B$6621)=Departamento!$B$3)*((signo_largo!$C$2:$C$6621)=Departamento!$O$4)*((signo_largo!$D$2:$D$6621)=Departamento!$B79),signo_largo!$E$2:$E$6621)</f>
        <v>Hombre</v>
      </c>
      <c r="O79" s="334" t="str">
        <f>VLOOKUP(B79,Estructura!A55:E147,3,FALSE)</f>
        <v>Positiva</v>
      </c>
      <c r="P79" s="348" t="str">
        <f t="shared" si="9"/>
        <v>♀</v>
      </c>
      <c r="Q79" s="348" t="str">
        <f t="shared" si="10"/>
        <v>♂</v>
      </c>
    </row>
    <row r="80" spans="2:17">
      <c r="B80" s="345" t="s">
        <v>7</v>
      </c>
      <c r="C80" s="346" t="s">
        <v>194</v>
      </c>
      <c r="D80" s="341" cm="1">
        <f t="array" ref="D80">_xlfn.XLOOKUP(1,((Puntaje_larga!$B$2:$B$4621)=Departamento!$B$3)*((Puntaje_larga!$C$2:$C$4621)=Departamento!$L$4)*((Puntaje_larga!$D$2:$D$4621)=Departamento!$B80),Puntaje_larga!$E$2:$E$4621)</f>
        <v>1.6666666666666701</v>
      </c>
      <c r="E80" s="347" cm="1">
        <f t="array" ref="E80">_xlfn.XLOOKUP(1,((Posición_larga!$B$2:$B$6423)=Departamento!$B$3)*((Posición_larga!$C$2:$C$6423)=Departamento!$L$4)*((Posición_larga!$D$2:$D$6423)=Departamento!$B80),Posición_larga!$E$2:$E$6423)</f>
        <v>27</v>
      </c>
      <c r="F80" s="347" t="str">
        <f t="shared" si="21"/>
        <v>♂</v>
      </c>
      <c r="G80" s="341" cm="1">
        <f t="array" ref="G80">_xlfn.XLOOKUP(1,((Puntaje_larga!$B$2:$B$4621)=Departamento!$B$3)*((Puntaje_larga!$C$2:$C$4621)=Departamento!$O$4)*((Puntaje_larga!$D$2:$D$4621)=Departamento!$B80),Puntaje_larga!$E$2:$E$4621)</f>
        <v>3.7878787878787898</v>
      </c>
      <c r="H80" s="347" cm="1">
        <f t="array" ref="H80">_xlfn.XLOOKUP(1,((Posición_larga!$B$2:$B$6423)=Departamento!$B$3)*((Posición_larga!$C$2:$C$6423)=Departamento!$O$4)*((Posición_larga!$D$2:$D$6423)=Departamento!$B80),Posición_larga!$E$2:$E$6423)</f>
        <v>23</v>
      </c>
      <c r="I80" s="347" t="str">
        <f t="shared" si="22"/>
        <v>♂</v>
      </c>
      <c r="M80" s="335" t="str" cm="1">
        <f t="array" ref="M80">_xlfn.XLOOKUP(1,((signo_largo!$B$2:$B$6621)=Departamento!$B$3)*((signo_largo!$C$2:$C$6621)=Departamento!$L$4)*((signo_largo!$D$2:$D$6621)=Departamento!$B80),signo_largo!$E$2:$E$6621)</f>
        <v>Hombre</v>
      </c>
      <c r="N80" s="335" t="str" cm="1">
        <f t="array" ref="N80">_xlfn.XLOOKUP(1,((signo_largo!$B$2:$B$6621)=Departamento!$B$3)*((signo_largo!$C$2:$C$6621)=Departamento!$O$4)*((signo_largo!$D$2:$D$6621)=Departamento!$B80),signo_largo!$E$2:$E$6621)</f>
        <v>Hombre</v>
      </c>
      <c r="O80" s="334" t="str">
        <f>VLOOKUP(B80,Estructura!A56:E148,3,FALSE)</f>
        <v>Positiva</v>
      </c>
      <c r="P80" s="348" t="str">
        <f t="shared" si="9"/>
        <v>♂</v>
      </c>
      <c r="Q80" s="348" t="str">
        <f t="shared" si="10"/>
        <v>♂</v>
      </c>
    </row>
    <row r="81" spans="2:17">
      <c r="B81" s="345" t="s">
        <v>8</v>
      </c>
      <c r="C81" s="346" t="s">
        <v>195</v>
      </c>
      <c r="D81" s="341" cm="1">
        <f t="array" ref="D81">_xlfn.XLOOKUP(1,((Puntaje_larga!$B$2:$B$4621)=Departamento!$B$3)*((Puntaje_larga!$C$2:$C$4621)=Departamento!$L$4)*((Puntaje_larga!$D$2:$D$4621)=Departamento!$B81),Puntaje_larga!$E$2:$E$4621)</f>
        <v>1.51515151515152</v>
      </c>
      <c r="E81" s="347" cm="1">
        <f t="array" ref="E81">_xlfn.XLOOKUP(1,((Posición_larga!$B$2:$B$6423)=Departamento!$B$3)*((Posición_larga!$C$2:$C$6423)=Departamento!$L$4)*((Posición_larga!$D$2:$D$6423)=Departamento!$B81),Posición_larga!$E$2:$E$6423)</f>
        <v>28</v>
      </c>
      <c r="F81" s="347" t="str">
        <f t="shared" si="21"/>
        <v>♀</v>
      </c>
      <c r="G81" s="341" cm="1">
        <f t="array" ref="G81">_xlfn.XLOOKUP(1,((Puntaje_larga!$B$2:$B$4621)=Departamento!$B$3)*((Puntaje_larga!$C$2:$C$4621)=Departamento!$O$4)*((Puntaje_larga!$D$2:$D$4621)=Departamento!$B81),Puntaje_larga!$E$2:$E$4621)</f>
        <v>3.4848484848484902</v>
      </c>
      <c r="H81" s="347" cm="1">
        <f t="array" ref="H81">_xlfn.XLOOKUP(1,((Posición_larga!$B$2:$B$6423)=Departamento!$B$3)*((Posición_larga!$C$2:$C$6423)=Departamento!$O$4)*((Posición_larga!$D$2:$D$6423)=Departamento!$B81),Posición_larga!$E$2:$E$6423)</f>
        <v>22</v>
      </c>
      <c r="I81" s="347" t="str">
        <f t="shared" si="22"/>
        <v>♀</v>
      </c>
      <c r="M81" s="335" t="str" cm="1">
        <f t="array" ref="M81">_xlfn.XLOOKUP(1,((signo_largo!$B$2:$B$6621)=Departamento!$B$3)*((signo_largo!$C$2:$C$6621)=Departamento!$L$4)*((signo_largo!$D$2:$D$6621)=Departamento!$B81),signo_largo!$E$2:$E$6621)</f>
        <v>Mujer</v>
      </c>
      <c r="N81" s="335" t="str" cm="1">
        <f t="array" ref="N81">_xlfn.XLOOKUP(1,((signo_largo!$B$2:$B$6621)=Departamento!$B$3)*((signo_largo!$C$2:$C$6621)=Departamento!$O$4)*((signo_largo!$D$2:$D$6621)=Departamento!$B81),signo_largo!$E$2:$E$6621)</f>
        <v>Mujer</v>
      </c>
      <c r="O81" s="334" t="str">
        <f>VLOOKUP(B81,Estructura!A57:E149,3,FALSE)</f>
        <v>Positiva</v>
      </c>
      <c r="P81" s="348" t="str">
        <f t="shared" si="9"/>
        <v>♀</v>
      </c>
      <c r="Q81" s="348" t="str">
        <f t="shared" si="10"/>
        <v>♀</v>
      </c>
    </row>
    <row r="82" spans="2:17">
      <c r="B82" s="345" t="s">
        <v>9</v>
      </c>
      <c r="C82" s="346" t="s">
        <v>196</v>
      </c>
      <c r="D82" s="341" cm="1">
        <f t="array" ref="D82">_xlfn.XLOOKUP(1,((Puntaje_larga!$B$2:$B$4621)=Departamento!$B$3)*((Puntaje_larga!$C$2:$C$4621)=Departamento!$L$4)*((Puntaje_larga!$D$2:$D$4621)=Departamento!$B82),Puntaje_larga!$E$2:$E$4621)</f>
        <v>2.1212121212121202</v>
      </c>
      <c r="E82" s="347" cm="1">
        <f t="array" ref="E82">_xlfn.XLOOKUP(1,((Posición_larga!$B$2:$B$6423)=Departamento!$B$3)*((Posición_larga!$C$2:$C$6423)=Departamento!$L$4)*((Posición_larga!$D$2:$D$6423)=Departamento!$B82),Posición_larga!$E$2:$E$6423)</f>
        <v>27</v>
      </c>
      <c r="F82" s="347" t="str">
        <f t="shared" si="21"/>
        <v>♀</v>
      </c>
      <c r="G82" s="341" cm="1">
        <f t="array" ref="G82">_xlfn.XLOOKUP(1,((Puntaje_larga!$B$2:$B$4621)=Departamento!$B$3)*((Puntaje_larga!$C$2:$C$4621)=Departamento!$O$4)*((Puntaje_larga!$D$2:$D$4621)=Departamento!$B82),Puntaje_larga!$E$2:$E$4621)</f>
        <v>1.0606060606060601</v>
      </c>
      <c r="H82" s="347" cm="1">
        <f t="array" ref="H82">_xlfn.XLOOKUP(1,((Posición_larga!$B$2:$B$6423)=Departamento!$B$3)*((Posición_larga!$C$2:$C$6423)=Departamento!$O$4)*((Posición_larga!$D$2:$D$6423)=Departamento!$B82),Posición_larga!$E$2:$E$6423)</f>
        <v>30</v>
      </c>
      <c r="I82" s="347" t="str">
        <f t="shared" si="22"/>
        <v>♀</v>
      </c>
      <c r="M82" s="335" t="str" cm="1">
        <f t="array" ref="M82">_xlfn.XLOOKUP(1,((signo_largo!$B$2:$B$6621)=Departamento!$B$3)*((signo_largo!$C$2:$C$6621)=Departamento!$L$4)*((signo_largo!$D$2:$D$6621)=Departamento!$B82),signo_largo!$E$2:$E$6621)</f>
        <v>Mujer</v>
      </c>
      <c r="N82" s="335" t="str" cm="1">
        <f t="array" ref="N82">_xlfn.XLOOKUP(1,((signo_largo!$B$2:$B$6621)=Departamento!$B$3)*((signo_largo!$C$2:$C$6621)=Departamento!$O$4)*((signo_largo!$D$2:$D$6621)=Departamento!$B82),signo_largo!$E$2:$E$6621)</f>
        <v>Mujer</v>
      </c>
      <c r="O82" s="334" t="str">
        <f>VLOOKUP(B82,Estructura!A58:E150,3,FALSE)</f>
        <v>Positiva</v>
      </c>
      <c r="P82" s="348" t="str">
        <f t="shared" si="9"/>
        <v>♀</v>
      </c>
      <c r="Q82" s="348" t="str">
        <f t="shared" si="10"/>
        <v>♀</v>
      </c>
    </row>
    <row r="83" spans="2:17">
      <c r="B83" s="345" t="s">
        <v>10</v>
      </c>
      <c r="C83" s="346" t="s">
        <v>197</v>
      </c>
      <c r="D83" s="341" cm="1">
        <f t="array" ref="D83">_xlfn.XLOOKUP(1,((Puntaje_larga!$B$2:$B$4621)=Departamento!$B$3)*((Puntaje_larga!$C$2:$C$4621)=Departamento!$L$4)*((Puntaje_larga!$D$2:$D$4621)=Departamento!$B83),Puntaje_larga!$E$2:$E$4621)</f>
        <v>0.15151515151515199</v>
      </c>
      <c r="E83" s="347" cm="1">
        <f t="array" ref="E83">_xlfn.XLOOKUP(1,((Posición_larga!$B$2:$B$6423)=Departamento!$B$3)*((Posición_larga!$C$2:$C$6423)=Departamento!$L$4)*((Posición_larga!$D$2:$D$6423)=Departamento!$B83),Posición_larga!$E$2:$E$6423)</f>
        <v>33</v>
      </c>
      <c r="F83" s="347" t="str">
        <f t="shared" si="21"/>
        <v>♀</v>
      </c>
      <c r="G83" s="341" cm="1">
        <f t="array" ref="G83">_xlfn.XLOOKUP(1,((Puntaje_larga!$B$2:$B$4621)=Departamento!$B$3)*((Puntaje_larga!$C$2:$C$4621)=Departamento!$O$4)*((Puntaje_larga!$D$2:$D$4621)=Departamento!$B83),Puntaje_larga!$E$2:$E$4621)</f>
        <v>2.1212121212121202</v>
      </c>
      <c r="H83" s="347" cm="1">
        <f t="array" ref="H83">_xlfn.XLOOKUP(1,((Posición_larga!$B$2:$B$6423)=Departamento!$B$3)*((Posición_larga!$C$2:$C$6423)=Departamento!$O$4)*((Posición_larga!$D$2:$D$6423)=Departamento!$B83),Posición_larga!$E$2:$E$6423)</f>
        <v>27</v>
      </c>
      <c r="I83" s="347" t="str">
        <f t="shared" si="22"/>
        <v>♀</v>
      </c>
      <c r="M83" s="335" t="str" cm="1">
        <f t="array" ref="M83">_xlfn.XLOOKUP(1,((signo_largo!$B$2:$B$6621)=Departamento!$B$3)*((signo_largo!$C$2:$C$6621)=Departamento!$L$4)*((signo_largo!$D$2:$D$6621)=Departamento!$B83),signo_largo!$E$2:$E$6621)</f>
        <v>Mujer</v>
      </c>
      <c r="N83" s="335" t="str" cm="1">
        <f t="array" ref="N83">_xlfn.XLOOKUP(1,((signo_largo!$B$2:$B$6621)=Departamento!$B$3)*((signo_largo!$C$2:$C$6621)=Departamento!$O$4)*((signo_largo!$D$2:$D$6621)=Departamento!$B83),signo_largo!$E$2:$E$6621)</f>
        <v>Mujer</v>
      </c>
      <c r="O83" s="334" t="str">
        <f>VLOOKUP(B83,Estructura!A59:E151,3,FALSE)</f>
        <v>Positiva</v>
      </c>
      <c r="P83" s="348" t="str">
        <f t="shared" si="9"/>
        <v>♀</v>
      </c>
      <c r="Q83" s="348" t="str">
        <f t="shared" si="10"/>
        <v>♀</v>
      </c>
    </row>
    <row r="84" spans="2:17">
      <c r="B84" s="345" t="s">
        <v>11</v>
      </c>
      <c r="C84" s="346" t="s">
        <v>199</v>
      </c>
      <c r="D84" s="341" cm="1">
        <f t="array" ref="D84">_xlfn.XLOOKUP(1,((Puntaje_larga!$B$2:$B$4621)=Departamento!$B$3)*((Puntaje_larga!$C$2:$C$4621)=Departamento!$L$4)*((Puntaje_larga!$D$2:$D$4621)=Departamento!$B84),Puntaje_larga!$E$2:$E$4621)</f>
        <v>0.90909090909090895</v>
      </c>
      <c r="E84" s="347" cm="1">
        <f t="array" ref="E84">_xlfn.XLOOKUP(1,((Posición_larga!$B$2:$B$6423)=Departamento!$B$3)*((Posición_larga!$C$2:$C$6423)=Departamento!$L$4)*((Posición_larga!$D$2:$D$6423)=Departamento!$B84),Posición_larga!$E$2:$E$6423)</f>
        <v>30</v>
      </c>
      <c r="F84" s="347" t="str">
        <f t="shared" si="21"/>
        <v>♀</v>
      </c>
      <c r="G84" s="341" cm="1">
        <f t="array" ref="G84">_xlfn.XLOOKUP(1,((Puntaje_larga!$B$2:$B$4621)=Departamento!$B$3)*((Puntaje_larga!$C$2:$C$4621)=Departamento!$O$4)*((Puntaje_larga!$D$2:$D$4621)=Departamento!$B84),Puntaje_larga!$E$2:$E$4621)</f>
        <v>2.4242424242424199</v>
      </c>
      <c r="H84" s="347" cm="1">
        <f t="array" ref="H84">_xlfn.XLOOKUP(1,((Posición_larga!$B$2:$B$6423)=Departamento!$B$3)*((Posición_larga!$C$2:$C$6423)=Departamento!$O$4)*((Posición_larga!$D$2:$D$6423)=Departamento!$B84),Posición_larga!$E$2:$E$6423)</f>
        <v>26</v>
      </c>
      <c r="I84" s="347" t="str">
        <f t="shared" si="22"/>
        <v>♀</v>
      </c>
      <c r="M84" s="335" t="str" cm="1">
        <f t="array" ref="M84">_xlfn.XLOOKUP(1,((signo_largo!$B$2:$B$6621)=Departamento!$B$3)*((signo_largo!$C$2:$C$6621)=Departamento!$L$4)*((signo_largo!$D$2:$D$6621)=Departamento!$B84),signo_largo!$E$2:$E$6621)</f>
        <v>Mujer</v>
      </c>
      <c r="N84" s="335" t="str" cm="1">
        <f t="array" ref="N84">_xlfn.XLOOKUP(1,((signo_largo!$B$2:$B$6621)=Departamento!$B$3)*((signo_largo!$C$2:$C$6621)=Departamento!$O$4)*((signo_largo!$D$2:$D$6621)=Departamento!$B84),signo_largo!$E$2:$E$6621)</f>
        <v>Mujer</v>
      </c>
      <c r="O84" s="334" t="str">
        <f>VLOOKUP(B84,Estructura!A60:E152,3,FALSE)</f>
        <v>Positiva</v>
      </c>
      <c r="P84" s="348" t="str">
        <f t="shared" si="9"/>
        <v>♀</v>
      </c>
      <c r="Q84" s="348" t="str">
        <f t="shared" si="10"/>
        <v>♀</v>
      </c>
    </row>
    <row r="85" spans="2:17" ht="15" customHeight="1">
      <c r="B85" s="345" t="s">
        <v>12</v>
      </c>
      <c r="C85" s="346" t="s">
        <v>200</v>
      </c>
      <c r="D85" s="341" cm="1">
        <f t="array" ref="D85">_xlfn.XLOOKUP(1,((Puntaje_larga!$B$2:$B$4621)=Departamento!$B$3)*((Puntaje_larga!$C$2:$C$4621)=Departamento!$L$4)*((Puntaje_larga!$D$2:$D$4621)=Departamento!$B85),Puntaje_larga!$E$2:$E$4621)</f>
        <v>5</v>
      </c>
      <c r="E85" s="347" cm="1">
        <f t="array" ref="E85">_xlfn.XLOOKUP(1,((Posición_larga!$B$2:$B$6423)=Departamento!$B$3)*((Posición_larga!$C$2:$C$6423)=Departamento!$L$4)*((Posición_larga!$D$2:$D$6423)=Departamento!$B85),Posición_larga!$E$2:$E$6423)</f>
        <v>22</v>
      </c>
      <c r="F85" s="347" t="str">
        <f t="shared" si="21"/>
        <v>♂</v>
      </c>
      <c r="G85" s="341" cm="1">
        <f t="array" ref="G85">_xlfn.XLOOKUP(1,((Puntaje_larga!$B$2:$B$4621)=Departamento!$B$3)*((Puntaje_larga!$C$2:$C$4621)=Departamento!$O$4)*((Puntaje_larga!$D$2:$D$4621)=Departamento!$B85),Puntaje_larga!$E$2:$E$4621)</f>
        <v>5.9090909090909101</v>
      </c>
      <c r="H85" s="347" cm="1">
        <f t="array" ref="H85">_xlfn.XLOOKUP(1,((Posición_larga!$B$2:$B$6423)=Departamento!$B$3)*((Posición_larga!$C$2:$C$6423)=Departamento!$O$4)*((Posición_larga!$D$2:$D$6423)=Departamento!$B85),Posición_larga!$E$2:$E$6423)</f>
        <v>10</v>
      </c>
      <c r="I85" s="347" t="str">
        <f t="shared" si="22"/>
        <v>♂</v>
      </c>
      <c r="M85" s="335" t="str" cm="1">
        <f t="array" ref="M85">_xlfn.XLOOKUP(1,((signo_largo!$B$2:$B$6621)=Departamento!$B$3)*((signo_largo!$C$2:$C$6621)=Departamento!$L$4)*((signo_largo!$D$2:$D$6621)=Departamento!$B85),signo_largo!$E$2:$E$6621)</f>
        <v>Hombre</v>
      </c>
      <c r="N85" s="335" t="str" cm="1">
        <f t="array" ref="N85">_xlfn.XLOOKUP(1,((signo_largo!$B$2:$B$6621)=Departamento!$B$3)*((signo_largo!$C$2:$C$6621)=Departamento!$O$4)*((signo_largo!$D$2:$D$6621)=Departamento!$B85),signo_largo!$E$2:$E$6621)</f>
        <v>Hombre</v>
      </c>
      <c r="O85" s="334" t="str">
        <f>VLOOKUP(B85,Estructura!A61:E153,3,FALSE)</f>
        <v>Positiva</v>
      </c>
      <c r="P85" s="348" t="str">
        <f t="shared" si="9"/>
        <v>♂</v>
      </c>
      <c r="Q85" s="348" t="str">
        <f t="shared" si="10"/>
        <v>♂</v>
      </c>
    </row>
    <row r="86" spans="2:17">
      <c r="B86" s="345" t="s">
        <v>13</v>
      </c>
      <c r="C86" s="346" t="s">
        <v>201</v>
      </c>
      <c r="D86" s="341" cm="1">
        <f t="array" ref="D86">_xlfn.XLOOKUP(1,((Puntaje_larga!$B$2:$B$4621)=Departamento!$B$3)*((Puntaje_larga!$C$2:$C$4621)=Departamento!$L$4)*((Puntaje_larga!$D$2:$D$4621)=Departamento!$B86),Puntaje_larga!$E$2:$E$4621)</f>
        <v>0.75757575757575801</v>
      </c>
      <c r="E86" s="347" cm="1">
        <f t="array" ref="E86">_xlfn.XLOOKUP(1,((Posición_larga!$B$2:$B$6423)=Departamento!$B$3)*((Posición_larga!$C$2:$C$6423)=Departamento!$L$4)*((Posición_larga!$D$2:$D$6423)=Departamento!$B86),Posición_larga!$E$2:$E$6423)</f>
        <v>31</v>
      </c>
      <c r="F86" s="347" t="str">
        <f t="shared" si="21"/>
        <v>♀</v>
      </c>
      <c r="G86" s="341" cm="1">
        <f t="array" ref="G86">_xlfn.XLOOKUP(1,((Puntaje_larga!$B$2:$B$4621)=Departamento!$B$3)*((Puntaje_larga!$C$2:$C$4621)=Departamento!$O$4)*((Puntaje_larga!$D$2:$D$4621)=Departamento!$B86),Puntaje_larga!$E$2:$E$4621)</f>
        <v>0.90909090909090895</v>
      </c>
      <c r="H86" s="347" cm="1">
        <f t="array" ref="H86">_xlfn.XLOOKUP(1,((Posición_larga!$B$2:$B$6423)=Departamento!$B$3)*((Posición_larga!$C$2:$C$6423)=Departamento!$O$4)*((Posición_larga!$D$2:$D$6423)=Departamento!$B86),Posición_larga!$E$2:$E$6423)</f>
        <v>31</v>
      </c>
      <c r="I86" s="347" t="str">
        <f t="shared" si="22"/>
        <v>♀</v>
      </c>
      <c r="M86" s="335" t="str" cm="1">
        <f t="array" ref="M86">_xlfn.XLOOKUP(1,((signo_largo!$B$2:$B$6621)=Departamento!$B$3)*((signo_largo!$C$2:$C$6621)=Departamento!$L$4)*((signo_largo!$D$2:$D$6621)=Departamento!$B86),signo_largo!$E$2:$E$6621)</f>
        <v>Hombre</v>
      </c>
      <c r="N86" s="335" t="str" cm="1">
        <f t="array" ref="N86">_xlfn.XLOOKUP(1,((signo_largo!$B$2:$B$6621)=Departamento!$B$3)*((signo_largo!$C$2:$C$6621)=Departamento!$O$4)*((signo_largo!$D$2:$D$6621)=Departamento!$B86),signo_largo!$E$2:$E$6621)</f>
        <v>Hombre</v>
      </c>
      <c r="O86" s="334" t="str">
        <f>VLOOKUP(B86,Estructura!A62:E154,3,FALSE)</f>
        <v>Negativa</v>
      </c>
      <c r="P86" s="348" t="str">
        <f t="shared" si="9"/>
        <v>♀</v>
      </c>
      <c r="Q86" s="348" t="str">
        <f t="shared" si="10"/>
        <v>♀</v>
      </c>
    </row>
    <row r="87" spans="2:17">
      <c r="B87" s="345" t="s">
        <v>3</v>
      </c>
      <c r="C87" s="346" t="s">
        <v>203</v>
      </c>
      <c r="D87" s="341" cm="1">
        <f t="array" ref="D87">_xlfn.XLOOKUP(1,((Puntaje_larga!$B$2:$B$4621)=Departamento!$B$3)*((Puntaje_larga!$C$2:$C$4621)=Departamento!$L$4)*((Puntaje_larga!$D$2:$D$4621)=Departamento!$B87),Puntaje_larga!$E$2:$E$4621)</f>
        <v>2.8787878787878798</v>
      </c>
      <c r="E87" s="347" cm="1">
        <f t="array" ref="E87">_xlfn.XLOOKUP(1,((Posición_larga!$B$2:$B$6423)=Departamento!$B$3)*((Posición_larga!$C$2:$C$6423)=Departamento!$L$4)*((Posición_larga!$D$2:$D$6423)=Departamento!$B87),Posición_larga!$E$2:$E$6423)</f>
        <v>24</v>
      </c>
      <c r="F87" s="347" t="str">
        <f t="shared" si="21"/>
        <v>♀</v>
      </c>
      <c r="G87" s="341" cm="1">
        <f t="array" ref="G87">_xlfn.XLOOKUP(1,((Puntaje_larga!$B$2:$B$4621)=Departamento!$B$3)*((Puntaje_larga!$C$2:$C$4621)=Departamento!$O$4)*((Puntaje_larga!$D$2:$D$4621)=Departamento!$B87),Puntaje_larga!$E$2:$E$4621)</f>
        <v>3.0303030303030298</v>
      </c>
      <c r="H87" s="347" cm="1">
        <f t="array" ref="H87">_xlfn.XLOOKUP(1,((Posición_larga!$B$2:$B$6423)=Departamento!$B$3)*((Posición_larga!$C$2:$C$6423)=Departamento!$O$4)*((Posición_larga!$D$2:$D$6423)=Departamento!$B87),Posición_larga!$E$2:$E$6423)</f>
        <v>24</v>
      </c>
      <c r="I87" s="347" t="str">
        <f t="shared" si="22"/>
        <v>♀</v>
      </c>
      <c r="M87" s="335" t="str" cm="1">
        <f t="array" ref="M87">_xlfn.XLOOKUP(1,((signo_largo!$B$2:$B$6621)=Departamento!$B$3)*((signo_largo!$C$2:$C$6621)=Departamento!$L$4)*((signo_largo!$D$2:$D$6621)=Departamento!$B87),signo_largo!$E$2:$E$6621)</f>
        <v>Hombre</v>
      </c>
      <c r="N87" s="335" t="str" cm="1">
        <f t="array" ref="N87">_xlfn.XLOOKUP(1,((signo_largo!$B$2:$B$6621)=Departamento!$B$3)*((signo_largo!$C$2:$C$6621)=Departamento!$O$4)*((signo_largo!$D$2:$D$6621)=Departamento!$B87),signo_largo!$E$2:$E$6621)</f>
        <v>Hombre</v>
      </c>
      <c r="O87" s="334" t="str">
        <f>VLOOKUP(B87,Estructura!A63:E155,3,FALSE)</f>
        <v>Negativa</v>
      </c>
      <c r="P87" s="348" t="str">
        <f t="shared" si="9"/>
        <v>♀</v>
      </c>
      <c r="Q87" s="348" t="str">
        <f t="shared" si="10"/>
        <v>♀</v>
      </c>
    </row>
    <row r="88" spans="2:17">
      <c r="B88" s="345" t="s">
        <v>4</v>
      </c>
      <c r="C88" s="346" t="s">
        <v>204</v>
      </c>
      <c r="D88" s="341" cm="1">
        <f t="array" ref="D88">_xlfn.XLOOKUP(1,((Puntaje_larga!$B$2:$B$4621)=Departamento!$B$3)*((Puntaje_larga!$C$2:$C$4621)=Departamento!$L$4)*((Puntaje_larga!$D$2:$D$4621)=Departamento!$B88),Puntaje_larga!$E$2:$E$4621)</f>
        <v>0.15151515151515199</v>
      </c>
      <c r="E88" s="347" cm="1">
        <f t="array" ref="E88">_xlfn.XLOOKUP(1,((Posición_larga!$B$2:$B$6423)=Departamento!$B$3)*((Posición_larga!$C$2:$C$6423)=Departamento!$L$4)*((Posición_larga!$D$2:$D$6423)=Departamento!$B88),Posición_larga!$E$2:$E$6423)</f>
        <v>33</v>
      </c>
      <c r="F88" s="347" t="str">
        <f t="shared" si="21"/>
        <v>♀</v>
      </c>
      <c r="G88" s="341" cm="1">
        <f t="array" ref="G88">_xlfn.XLOOKUP(1,((Puntaje_larga!$B$2:$B$4621)=Departamento!$B$3)*((Puntaje_larga!$C$2:$C$4621)=Departamento!$O$4)*((Puntaje_larga!$D$2:$D$4621)=Departamento!$B88),Puntaje_larga!$E$2:$E$4621)</f>
        <v>0.30303030303030298</v>
      </c>
      <c r="H88" s="347" cm="1">
        <f t="array" ref="H88">_xlfn.XLOOKUP(1,((Posición_larga!$B$2:$B$6423)=Departamento!$B$3)*((Posición_larga!$C$2:$C$6423)=Departamento!$O$4)*((Posición_larga!$D$2:$D$6423)=Departamento!$B88),Posición_larga!$E$2:$E$6423)</f>
        <v>33</v>
      </c>
      <c r="I88" s="347" t="str">
        <f t="shared" si="22"/>
        <v>♀</v>
      </c>
      <c r="M88" s="335" t="str" cm="1">
        <f t="array" ref="M88">_xlfn.XLOOKUP(1,((signo_largo!$B$2:$B$6621)=Departamento!$B$3)*((signo_largo!$C$2:$C$6621)=Departamento!$L$4)*((signo_largo!$D$2:$D$6621)=Departamento!$B88),signo_largo!$E$2:$E$6621)</f>
        <v>Hombre</v>
      </c>
      <c r="N88" s="335" t="str" cm="1">
        <f t="array" ref="N88">_xlfn.XLOOKUP(1,((signo_largo!$B$2:$B$6621)=Departamento!$B$3)*((signo_largo!$C$2:$C$6621)=Departamento!$O$4)*((signo_largo!$D$2:$D$6621)=Departamento!$B88),signo_largo!$E$2:$E$6621)</f>
        <v>Hombre</v>
      </c>
      <c r="O88" s="334" t="str">
        <f>VLOOKUP(B88,Estructura!A64:E156,3,FALSE)</f>
        <v>Negativa</v>
      </c>
      <c r="P88" s="348" t="str">
        <f t="shared" si="9"/>
        <v>♀</v>
      </c>
      <c r="Q88" s="348" t="str">
        <f t="shared" si="10"/>
        <v>♀</v>
      </c>
    </row>
    <row r="89" spans="2:17">
      <c r="B89" s="345" t="s">
        <v>5</v>
      </c>
      <c r="C89" s="346" t="s">
        <v>205</v>
      </c>
      <c r="D89" s="341" cm="1">
        <f t="array" ref="D89">_xlfn.XLOOKUP(1,((Puntaje_larga!$B$2:$B$4621)=Departamento!$B$3)*((Puntaje_larga!$C$2:$C$4621)=Departamento!$L$4)*((Puntaje_larga!$D$2:$D$4621)=Departamento!$B89),Puntaje_larga!$E$2:$E$4621)</f>
        <v>1.0606060606060601</v>
      </c>
      <c r="E89" s="347" cm="1">
        <f t="array" ref="E89">_xlfn.XLOOKUP(1,((Posición_larga!$B$2:$B$6423)=Departamento!$B$3)*((Posición_larga!$C$2:$C$6423)=Departamento!$L$4)*((Posición_larga!$D$2:$D$6423)=Departamento!$B89),Posición_larga!$E$2:$E$6423)</f>
        <v>30</v>
      </c>
      <c r="F89" s="347" t="str">
        <f t="shared" si="21"/>
        <v>♀</v>
      </c>
      <c r="G89" s="341" cm="1">
        <f t="array" ref="G89">_xlfn.XLOOKUP(1,((Puntaje_larga!$B$2:$B$4621)=Departamento!$B$3)*((Puntaje_larga!$C$2:$C$4621)=Departamento!$O$4)*((Puntaje_larga!$D$2:$D$4621)=Departamento!$B89),Puntaje_larga!$E$2:$E$4621)</f>
        <v>1.2121212121212099</v>
      </c>
      <c r="H89" s="347" cm="1">
        <f t="array" ref="H89">_xlfn.XLOOKUP(1,((Posición_larga!$B$2:$B$6423)=Departamento!$B$3)*((Posición_larga!$C$2:$C$6423)=Departamento!$O$4)*((Posición_larga!$D$2:$D$6423)=Departamento!$B89),Posición_larga!$E$2:$E$6423)</f>
        <v>30</v>
      </c>
      <c r="I89" s="347" t="str">
        <f t="shared" si="22"/>
        <v>♀</v>
      </c>
      <c r="M89" s="335" t="str" cm="1">
        <f t="array" ref="M89">_xlfn.XLOOKUP(1,((signo_largo!$B$2:$B$6621)=Departamento!$B$3)*((signo_largo!$C$2:$C$6621)=Departamento!$L$4)*((signo_largo!$D$2:$D$6621)=Departamento!$B89),signo_largo!$E$2:$E$6621)</f>
        <v>Hombre</v>
      </c>
      <c r="N89" s="335" t="str" cm="1">
        <f t="array" ref="N89">_xlfn.XLOOKUP(1,((signo_largo!$B$2:$B$6621)=Departamento!$B$3)*((signo_largo!$C$2:$C$6621)=Departamento!$O$4)*((signo_largo!$D$2:$D$6621)=Departamento!$B89),signo_largo!$E$2:$E$6621)</f>
        <v>Hombre</v>
      </c>
      <c r="O89" s="334" t="str">
        <f>VLOOKUP(B89,Estructura!A65:E157,3,FALSE)</f>
        <v>Negativa</v>
      </c>
      <c r="P89" s="348" t="str">
        <f t="shared" si="9"/>
        <v>♀</v>
      </c>
      <c r="Q89" s="348" t="str">
        <f t="shared" si="10"/>
        <v>♀</v>
      </c>
    </row>
    <row r="90" spans="2:17" ht="15.75">
      <c r="B90" s="354" t="s">
        <v>124</v>
      </c>
      <c r="C90" s="355" t="s">
        <v>206</v>
      </c>
      <c r="D90" s="356">
        <f>AVERAGE(D91:D98)</f>
        <v>3.9204545454545454</v>
      </c>
      <c r="E90" s="357" cm="1">
        <f t="array" ref="E90">_xlfn.XLOOKUP(1,((Posición_larga!$B$2:$B$6423)=Departamento!$B$3)*((Posición_larga!$C$2:$C$6423)=Departamento!$L$4)*((Posición_larga!$D$2:$D$6423)=Departamento!$B90),Posición_larga!$E$2:$E$6423)</f>
        <v>26</v>
      </c>
      <c r="F90" s="358">
        <f>COUNTIF(P91:P98,"♀")/COUNTA(P91:P98)</f>
        <v>0.625</v>
      </c>
      <c r="G90" s="356">
        <f>AVERAGE(G91:G98)</f>
        <v>1.6856060606060606</v>
      </c>
      <c r="H90" s="357" cm="1">
        <f t="array" ref="H90">_xlfn.XLOOKUP(1,((Posición_larga!$B$2:$B$6423)=Departamento!$B$3)*((Posición_larga!$C$2:$C$6423)=Departamento!$O$4)*((Posición_larga!$D$2:$D$6423)=Departamento!$B90),Posición_larga!$E$2:$E$6423)</f>
        <v>33</v>
      </c>
      <c r="I90" s="358">
        <f>COUNTIF(Q91:Q98,"♀")/COUNTA(Q91:Q98)</f>
        <v>0.5</v>
      </c>
      <c r="P90" s="348"/>
      <c r="Q90" s="348"/>
    </row>
    <row r="91" spans="2:17">
      <c r="B91" s="345" t="s">
        <v>14</v>
      </c>
      <c r="C91" s="346" t="s">
        <v>207</v>
      </c>
      <c r="D91" s="341" cm="1">
        <f t="array" ref="D91">_xlfn.XLOOKUP(1,((Puntaje_larga!$B$2:$B$4621)=Departamento!$B$3)*((Puntaje_larga!$C$2:$C$4621)=Departamento!$L$4)*((Puntaje_larga!$D$2:$D$4621)=Departamento!$B91),Puntaje_larga!$E$2:$E$4621)</f>
        <v>0.30303030303030298</v>
      </c>
      <c r="E91" s="347" cm="1">
        <f t="array" ref="E91">_xlfn.XLOOKUP(1,((Posición_larga!$B$2:$B$6423)=Departamento!$B$3)*((Posición_larga!$C$2:$C$6423)=Departamento!$L$4)*((Posición_larga!$D$2:$D$6423)=Departamento!$B91),Posición_larga!$E$2:$E$6423)</f>
        <v>32</v>
      </c>
      <c r="F91" s="347" t="str">
        <f t="shared" ref="F91:F98" si="23">P91</f>
        <v>♂</v>
      </c>
      <c r="G91" s="341" cm="1">
        <f t="array" ref="G91">_xlfn.XLOOKUP(1,((Puntaje_larga!$B$2:$B$4621)=Departamento!$B$3)*((Puntaje_larga!$C$2:$C$4621)=Departamento!$O$4)*((Puntaje_larga!$D$2:$D$4621)=Departamento!$B91),Puntaje_larga!$E$2:$E$4621)</f>
        <v>0.75757575757575801</v>
      </c>
      <c r="H91" s="347" cm="1">
        <f t="array" ref="H91">_xlfn.XLOOKUP(1,((Posición_larga!$B$2:$B$6423)=Departamento!$B$3)*((Posición_larga!$C$2:$C$6423)=Departamento!$O$4)*((Posición_larga!$D$2:$D$6423)=Departamento!$B91),Posición_larga!$E$2:$E$6423)</f>
        <v>32</v>
      </c>
      <c r="I91" s="347" t="str">
        <f t="shared" ref="I91:I98" si="24">Q91</f>
        <v>♂</v>
      </c>
      <c r="M91" s="335" t="str" cm="1">
        <f t="array" ref="M91">_xlfn.XLOOKUP(1,((signo_largo!$B$2:$B$6621)=Departamento!$B$3)*((signo_largo!$C$2:$C$6621)=Departamento!$L$4)*((signo_largo!$D$2:$D$6621)=Departamento!$B91),signo_largo!$E$2:$E$6621)</f>
        <v>Mujer</v>
      </c>
      <c r="N91" s="335" t="str" cm="1">
        <f t="array" ref="N91">_xlfn.XLOOKUP(1,((signo_largo!$B$2:$B$6621)=Departamento!$B$3)*((signo_largo!$C$2:$C$6621)=Departamento!$O$4)*((signo_largo!$D$2:$D$6621)=Departamento!$B91),signo_largo!$E$2:$E$6621)</f>
        <v>Mujer</v>
      </c>
      <c r="O91" s="334" t="str">
        <f>VLOOKUP(B91,Estructura!A67:E159,3,FALSE)</f>
        <v>Negativa</v>
      </c>
      <c r="P91" s="348" t="str">
        <f t="shared" si="9"/>
        <v>♂</v>
      </c>
      <c r="Q91" s="348" t="str">
        <f t="shared" si="10"/>
        <v>♂</v>
      </c>
    </row>
    <row r="92" spans="2:17">
      <c r="B92" s="345" t="s">
        <v>15</v>
      </c>
      <c r="C92" s="346" t="s">
        <v>208</v>
      </c>
      <c r="D92" s="341" cm="1">
        <f t="array" ref="D92">_xlfn.XLOOKUP(1,((Puntaje_larga!$B$2:$B$4621)=Departamento!$B$3)*((Puntaje_larga!$C$2:$C$4621)=Departamento!$L$4)*((Puntaje_larga!$D$2:$D$4621)=Departamento!$B92),Puntaje_larga!$E$2:$E$4621)</f>
        <v>6.9696969696969697</v>
      </c>
      <c r="E92" s="347" cm="1">
        <f t="array" ref="E92">_xlfn.XLOOKUP(1,((Posición_larga!$B$2:$B$6423)=Departamento!$B$3)*((Posición_larga!$C$2:$C$6423)=Departamento!$L$4)*((Posición_larga!$D$2:$D$6423)=Departamento!$B92),Posición_larga!$E$2:$E$6423)</f>
        <v>9</v>
      </c>
      <c r="F92" s="347" t="str">
        <f t="shared" si="23"/>
        <v>♀</v>
      </c>
      <c r="G92" s="341" cm="1">
        <f t="array" ref="G92">_xlfn.XLOOKUP(1,((Puntaje_larga!$B$2:$B$4621)=Departamento!$B$3)*((Puntaje_larga!$C$2:$C$4621)=Departamento!$O$4)*((Puntaje_larga!$D$2:$D$4621)=Departamento!$B92),Puntaje_larga!$E$2:$E$4621)</f>
        <v>0.30303030303030298</v>
      </c>
      <c r="H92" s="347" cm="1">
        <f t="array" ref="H92">_xlfn.XLOOKUP(1,((Posición_larga!$B$2:$B$6423)=Departamento!$B$3)*((Posición_larga!$C$2:$C$6423)=Departamento!$O$4)*((Posición_larga!$D$2:$D$6423)=Departamento!$B92),Posición_larga!$E$2:$E$6423)</f>
        <v>32</v>
      </c>
      <c r="I92" s="347" t="str">
        <f t="shared" si="24"/>
        <v>♂</v>
      </c>
      <c r="M92" s="335" t="str" cm="1">
        <f t="array" ref="M92">_xlfn.XLOOKUP(1,((signo_largo!$B$2:$B$6621)=Departamento!$B$3)*((signo_largo!$C$2:$C$6621)=Departamento!$L$4)*((signo_largo!$D$2:$D$6621)=Departamento!$B92),signo_largo!$E$2:$E$6621)</f>
        <v>Hombre</v>
      </c>
      <c r="N92" s="335" t="str" cm="1">
        <f t="array" ref="N92">_xlfn.XLOOKUP(1,((signo_largo!$B$2:$B$6621)=Departamento!$B$3)*((signo_largo!$C$2:$C$6621)=Departamento!$O$4)*((signo_largo!$D$2:$D$6621)=Departamento!$B92),signo_largo!$E$2:$E$6621)</f>
        <v>Mujer</v>
      </c>
      <c r="O92" s="334" t="str">
        <f>VLOOKUP(B92,Estructura!A68:E160,3,FALSE)</f>
        <v>Negativa</v>
      </c>
      <c r="P92" s="348" t="str">
        <f t="shared" si="9"/>
        <v>♀</v>
      </c>
      <c r="Q92" s="348" t="str">
        <f t="shared" si="10"/>
        <v>♂</v>
      </c>
    </row>
    <row r="93" spans="2:17">
      <c r="B93" s="345" t="s">
        <v>16</v>
      </c>
      <c r="C93" s="346" t="s">
        <v>209</v>
      </c>
      <c r="D93" s="341" cm="1">
        <f t="array" ref="D93">_xlfn.XLOOKUP(1,((Puntaje_larga!$B$2:$B$4621)=Departamento!$B$3)*((Puntaje_larga!$C$2:$C$4621)=Departamento!$L$4)*((Puntaje_larga!$D$2:$D$4621)=Departamento!$B93),Puntaje_larga!$E$2:$E$4621)</f>
        <v>6.0606060606060597</v>
      </c>
      <c r="E93" s="347" cm="1">
        <f t="array" ref="E93">_xlfn.XLOOKUP(1,((Posición_larga!$B$2:$B$6423)=Departamento!$B$3)*((Posición_larga!$C$2:$C$6423)=Departamento!$L$4)*((Posición_larga!$D$2:$D$6423)=Departamento!$B93),Posición_larga!$E$2:$E$6423)</f>
        <v>15</v>
      </c>
      <c r="F93" s="347" t="str">
        <f t="shared" si="23"/>
        <v>♀</v>
      </c>
      <c r="G93" s="341" cm="1">
        <f t="array" ref="G93">_xlfn.XLOOKUP(1,((Puntaje_larga!$B$2:$B$4621)=Departamento!$B$3)*((Puntaje_larga!$C$2:$C$4621)=Departamento!$O$4)*((Puntaje_larga!$D$2:$D$4621)=Departamento!$B93),Puntaje_larga!$E$2:$E$4621)</f>
        <v>0.30303030303030298</v>
      </c>
      <c r="H93" s="347" cm="1">
        <f t="array" ref="H93">_xlfn.XLOOKUP(1,((Posición_larga!$B$2:$B$6423)=Departamento!$B$3)*((Posición_larga!$C$2:$C$6423)=Departamento!$O$4)*((Posición_larga!$D$2:$D$6423)=Departamento!$B93),Posición_larga!$E$2:$E$6423)</f>
        <v>33</v>
      </c>
      <c r="I93" s="347" t="str">
        <f t="shared" si="24"/>
        <v>♀</v>
      </c>
      <c r="M93" s="335" t="str" cm="1">
        <f t="array" ref="M93">_xlfn.XLOOKUP(1,((signo_largo!$B$2:$B$6621)=Departamento!$B$3)*((signo_largo!$C$2:$C$6621)=Departamento!$L$4)*((signo_largo!$D$2:$D$6621)=Departamento!$B93),signo_largo!$E$2:$E$6621)</f>
        <v>Mujer</v>
      </c>
      <c r="N93" s="335" t="str" cm="1">
        <f t="array" ref="N93">_xlfn.XLOOKUP(1,((signo_largo!$B$2:$B$6621)=Departamento!$B$3)*((signo_largo!$C$2:$C$6621)=Departamento!$O$4)*((signo_largo!$D$2:$D$6621)=Departamento!$B93),signo_largo!$E$2:$E$6621)</f>
        <v>Mujer</v>
      </c>
      <c r="O93" s="334" t="str">
        <f>VLOOKUP(B93,Estructura!A69:E161,3,FALSE)</f>
        <v>Positiva</v>
      </c>
      <c r="P93" s="348" t="str">
        <f t="shared" ref="P93:P119" si="25">IF(O93="Positiva",IF(M93="Mujer","♀","♂"),IF(O93="Negativa",IF(M93="Mujer","♂","♀")))</f>
        <v>♀</v>
      </c>
      <c r="Q93" s="348" t="str">
        <f t="shared" ref="Q93:Q119" si="26">IF(O93="Positiva",IF(N93="Mujer","♀","♂"),IF(O93="Negativa",IF(N93="Mujer","♂","♀")))</f>
        <v>♀</v>
      </c>
    </row>
    <row r="94" spans="2:17">
      <c r="B94" s="345" t="s">
        <v>17</v>
      </c>
      <c r="C94" s="346" t="s">
        <v>210</v>
      </c>
      <c r="D94" s="341" cm="1">
        <f t="array" ref="D94">_xlfn.XLOOKUP(1,((Puntaje_larga!$B$2:$B$4621)=Departamento!$B$3)*((Puntaje_larga!$C$2:$C$4621)=Departamento!$L$4)*((Puntaje_larga!$D$2:$D$4621)=Departamento!$B94),Puntaje_larga!$E$2:$E$4621)</f>
        <v>4.6969696969696999</v>
      </c>
      <c r="E94" s="347" cm="1">
        <f t="array" ref="E94">_xlfn.XLOOKUP(1,((Posición_larga!$B$2:$B$6423)=Departamento!$B$3)*((Posición_larga!$C$2:$C$6423)=Departamento!$L$4)*((Posición_larga!$D$2:$D$6423)=Departamento!$B94),Posición_larga!$E$2:$E$6423)</f>
        <v>20</v>
      </c>
      <c r="F94" s="347" t="str">
        <f t="shared" si="23"/>
        <v>♀</v>
      </c>
      <c r="G94" s="341" cm="1">
        <f t="array" ref="G94">_xlfn.XLOOKUP(1,((Puntaje_larga!$B$2:$B$4621)=Departamento!$B$3)*((Puntaje_larga!$C$2:$C$4621)=Departamento!$O$4)*((Puntaje_larga!$D$2:$D$4621)=Departamento!$B94),Puntaje_larga!$E$2:$E$4621)</f>
        <v>1.0606060606060601</v>
      </c>
      <c r="H94" s="347" cm="1">
        <f t="array" ref="H94">_xlfn.XLOOKUP(1,((Posición_larga!$B$2:$B$6423)=Departamento!$B$3)*((Posición_larga!$C$2:$C$6423)=Departamento!$O$4)*((Posición_larga!$D$2:$D$6423)=Departamento!$B94),Posición_larga!$E$2:$E$6423)</f>
        <v>31</v>
      </c>
      <c r="I94" s="347" t="str">
        <f t="shared" si="24"/>
        <v>♀</v>
      </c>
      <c r="M94" s="335" t="str" cm="1">
        <f t="array" ref="M94">_xlfn.XLOOKUP(1,((signo_largo!$B$2:$B$6621)=Departamento!$B$3)*((signo_largo!$C$2:$C$6621)=Departamento!$L$4)*((signo_largo!$D$2:$D$6621)=Departamento!$B94),signo_largo!$E$2:$E$6621)</f>
        <v>Mujer</v>
      </c>
      <c r="N94" s="335" t="str" cm="1">
        <f t="array" ref="N94">_xlfn.XLOOKUP(1,((signo_largo!$B$2:$B$6621)=Departamento!$B$3)*((signo_largo!$C$2:$C$6621)=Departamento!$O$4)*((signo_largo!$D$2:$D$6621)=Departamento!$B94),signo_largo!$E$2:$E$6621)</f>
        <v>Mujer</v>
      </c>
      <c r="O94" s="334" t="str">
        <f>VLOOKUP(B94,Estructura!A70:E162,3,FALSE)</f>
        <v>Positiva</v>
      </c>
      <c r="P94" s="348" t="str">
        <f t="shared" si="25"/>
        <v>♀</v>
      </c>
      <c r="Q94" s="348" t="str">
        <f t="shared" si="26"/>
        <v>♀</v>
      </c>
    </row>
    <row r="95" spans="2:17">
      <c r="B95" s="345" t="s">
        <v>18</v>
      </c>
      <c r="C95" s="346" t="s">
        <v>211</v>
      </c>
      <c r="D95" s="341" cm="1">
        <f t="array" ref="D95">_xlfn.XLOOKUP(1,((Puntaje_larga!$B$2:$B$4621)=Departamento!$B$3)*((Puntaje_larga!$C$2:$C$4621)=Departamento!$L$4)*((Puntaje_larga!$D$2:$D$4621)=Departamento!$B95),Puntaje_larga!$E$2:$E$4621)</f>
        <v>1.2121212121212099</v>
      </c>
      <c r="E95" s="347" cm="1">
        <f t="array" ref="E95">_xlfn.XLOOKUP(1,((Posición_larga!$B$2:$B$6423)=Departamento!$B$3)*((Posición_larga!$C$2:$C$6423)=Departamento!$L$4)*((Posición_larga!$D$2:$D$6423)=Departamento!$B95),Posición_larga!$E$2:$E$6423)</f>
        <v>29</v>
      </c>
      <c r="F95" s="347" t="str">
        <f t="shared" si="23"/>
        <v>♂</v>
      </c>
      <c r="G95" s="341" cm="1">
        <f t="array" ref="G95">_xlfn.XLOOKUP(1,((Puntaje_larga!$B$2:$B$4621)=Departamento!$B$3)*((Puntaje_larga!$C$2:$C$4621)=Departamento!$O$4)*((Puntaje_larga!$D$2:$D$4621)=Departamento!$B95),Puntaje_larga!$E$2:$E$4621)</f>
        <v>1.8181818181818199</v>
      </c>
      <c r="H95" s="347" cm="1">
        <f t="array" ref="H95">_xlfn.XLOOKUP(1,((Posición_larga!$B$2:$B$6423)=Departamento!$B$3)*((Posición_larga!$C$2:$C$6423)=Departamento!$O$4)*((Posición_larga!$D$2:$D$6423)=Departamento!$B95),Posición_larga!$E$2:$E$6423)</f>
        <v>28</v>
      </c>
      <c r="I95" s="347" t="str">
        <f t="shared" si="24"/>
        <v>♂</v>
      </c>
      <c r="M95" s="335" t="str" cm="1">
        <f t="array" ref="M95">_xlfn.XLOOKUP(1,((signo_largo!$B$2:$B$6621)=Departamento!$B$3)*((signo_largo!$C$2:$C$6621)=Departamento!$L$4)*((signo_largo!$D$2:$D$6621)=Departamento!$B95),signo_largo!$E$2:$E$6621)</f>
        <v>Hombre</v>
      </c>
      <c r="N95" s="335" t="str" cm="1">
        <f t="array" ref="N95">_xlfn.XLOOKUP(1,((signo_largo!$B$2:$B$6621)=Departamento!$B$3)*((signo_largo!$C$2:$C$6621)=Departamento!$O$4)*((signo_largo!$D$2:$D$6621)=Departamento!$B95),signo_largo!$E$2:$E$6621)</f>
        <v>Hombre</v>
      </c>
      <c r="O95" s="334" t="str">
        <f>VLOOKUP(B95,Estructura!A71:E163,3,FALSE)</f>
        <v>Positiva</v>
      </c>
      <c r="P95" s="348" t="str">
        <f t="shared" si="25"/>
        <v>♂</v>
      </c>
      <c r="Q95" s="348" t="str">
        <f t="shared" si="26"/>
        <v>♂</v>
      </c>
    </row>
    <row r="96" spans="2:17">
      <c r="B96" s="345" t="s">
        <v>19</v>
      </c>
      <c r="C96" s="346" t="s">
        <v>212</v>
      </c>
      <c r="D96" s="341" cm="1">
        <f t="array" ref="D96">_xlfn.XLOOKUP(1,((Puntaje_larga!$B$2:$B$4621)=Departamento!$B$3)*((Puntaje_larga!$C$2:$C$4621)=Departamento!$L$4)*((Puntaje_larga!$D$2:$D$4621)=Departamento!$B96),Puntaje_larga!$E$2:$E$4621)</f>
        <v>8.4848484848484809</v>
      </c>
      <c r="E96" s="347" cm="1">
        <f t="array" ref="E96">_xlfn.XLOOKUP(1,((Posición_larga!$B$2:$B$6423)=Departamento!$B$3)*((Posición_larga!$C$2:$C$6423)=Departamento!$L$4)*((Posición_larga!$D$2:$D$6423)=Departamento!$B96),Posición_larga!$E$2:$E$6423)</f>
        <v>9</v>
      </c>
      <c r="F96" s="347" t="str">
        <f t="shared" si="23"/>
        <v>♀</v>
      </c>
      <c r="G96" s="341" cm="1">
        <f t="array" ref="G96">_xlfn.XLOOKUP(1,((Puntaje_larga!$B$2:$B$4621)=Departamento!$B$3)*((Puntaje_larga!$C$2:$C$4621)=Departamento!$O$4)*((Puntaje_larga!$D$2:$D$4621)=Departamento!$B96),Puntaje_larga!$E$2:$E$4621)</f>
        <v>5.7575757575757596</v>
      </c>
      <c r="H96" s="347" cm="1">
        <f t="array" ref="H96">_xlfn.XLOOKUP(1,((Posición_larga!$B$2:$B$6423)=Departamento!$B$3)*((Posición_larga!$C$2:$C$6423)=Departamento!$O$4)*((Posición_larga!$D$2:$D$6423)=Departamento!$B96),Posición_larga!$E$2:$E$6423)</f>
        <v>11</v>
      </c>
      <c r="I96" s="347" t="str">
        <f t="shared" si="24"/>
        <v>♂</v>
      </c>
      <c r="M96" s="335" t="str" cm="1">
        <f t="array" ref="M96">_xlfn.XLOOKUP(1,((signo_largo!$B$2:$B$6621)=Departamento!$B$3)*((signo_largo!$C$2:$C$6621)=Departamento!$L$4)*((signo_largo!$D$2:$D$6621)=Departamento!$B96),signo_largo!$E$2:$E$6621)</f>
        <v>Mujer</v>
      </c>
      <c r="N96" s="335" t="str" cm="1">
        <f t="array" ref="N96">_xlfn.XLOOKUP(1,((signo_largo!$B$2:$B$6621)=Departamento!$B$3)*((signo_largo!$C$2:$C$6621)=Departamento!$O$4)*((signo_largo!$D$2:$D$6621)=Departamento!$B96),signo_largo!$E$2:$E$6621)</f>
        <v>Hombre</v>
      </c>
      <c r="O96" s="334" t="str">
        <f>VLOOKUP(B96,Estructura!A72:E164,3,FALSE)</f>
        <v>Positiva</v>
      </c>
      <c r="P96" s="348" t="str">
        <f t="shared" si="25"/>
        <v>♀</v>
      </c>
      <c r="Q96" s="348" t="str">
        <f t="shared" si="26"/>
        <v>♂</v>
      </c>
    </row>
    <row r="97" spans="2:17">
      <c r="B97" s="345" t="s">
        <v>20</v>
      </c>
      <c r="C97" s="346" t="s">
        <v>213</v>
      </c>
      <c r="D97" s="341" cm="1">
        <f t="array" ref="D97">_xlfn.XLOOKUP(1,((Puntaje_larga!$B$2:$B$4621)=Departamento!$B$3)*((Puntaje_larga!$C$2:$C$4621)=Departamento!$L$4)*((Puntaje_larga!$D$2:$D$4621)=Departamento!$B97),Puntaje_larga!$E$2:$E$4621)</f>
        <v>0.90909090909090895</v>
      </c>
      <c r="E97" s="347" cm="1">
        <f t="array" ref="E97">_xlfn.XLOOKUP(1,((Posición_larga!$B$2:$B$6423)=Departamento!$B$3)*((Posición_larga!$C$2:$C$6423)=Departamento!$L$4)*((Posición_larga!$D$2:$D$6423)=Departamento!$B97),Posición_larga!$E$2:$E$6423)</f>
        <v>30</v>
      </c>
      <c r="F97" s="347" t="str">
        <f t="shared" si="23"/>
        <v>♀</v>
      </c>
      <c r="G97" s="341" cm="1">
        <f t="array" ref="G97">_xlfn.XLOOKUP(1,((Puntaje_larga!$B$2:$B$4621)=Departamento!$B$3)*((Puntaje_larga!$C$2:$C$4621)=Departamento!$O$4)*((Puntaje_larga!$D$2:$D$4621)=Departamento!$B97),Puntaje_larga!$E$2:$E$4621)</f>
        <v>1.36363636363636</v>
      </c>
      <c r="H97" s="347" cm="1">
        <f t="array" ref="H97">_xlfn.XLOOKUP(1,((Posición_larga!$B$2:$B$6423)=Departamento!$B$3)*((Posición_larga!$C$2:$C$6423)=Departamento!$O$4)*((Posición_larga!$D$2:$D$6423)=Departamento!$B97),Posición_larga!$E$2:$E$6423)</f>
        <v>31</v>
      </c>
      <c r="I97" s="347" t="str">
        <f t="shared" si="24"/>
        <v>♀</v>
      </c>
      <c r="M97" s="335" t="str" cm="1">
        <f t="array" ref="M97">_xlfn.XLOOKUP(1,((signo_largo!$B$2:$B$6621)=Departamento!$B$3)*((signo_largo!$C$2:$C$6621)=Departamento!$L$4)*((signo_largo!$D$2:$D$6621)=Departamento!$B97),signo_largo!$E$2:$E$6621)</f>
        <v>Mujer</v>
      </c>
      <c r="N97" s="335" t="str" cm="1">
        <f t="array" ref="N97">_xlfn.XLOOKUP(1,((signo_largo!$B$2:$B$6621)=Departamento!$B$3)*((signo_largo!$C$2:$C$6621)=Departamento!$O$4)*((signo_largo!$D$2:$D$6621)=Departamento!$B97),signo_largo!$E$2:$E$6621)</f>
        <v>Mujer</v>
      </c>
      <c r="O97" s="334" t="str">
        <f>VLOOKUP(B97,Estructura!A73:E165,3,FALSE)</f>
        <v>Positiva</v>
      </c>
      <c r="P97" s="348" t="str">
        <f t="shared" si="25"/>
        <v>♀</v>
      </c>
      <c r="Q97" s="348" t="str">
        <f t="shared" si="26"/>
        <v>♀</v>
      </c>
    </row>
    <row r="98" spans="2:17">
      <c r="B98" s="345" t="s">
        <v>21</v>
      </c>
      <c r="C98" s="346" t="s">
        <v>214</v>
      </c>
      <c r="D98" s="341" cm="1">
        <f t="array" ref="D98">_xlfn.XLOOKUP(1,((Puntaje_larga!$B$2:$B$4621)=Departamento!$B$3)*((Puntaje_larga!$C$2:$C$4621)=Departamento!$L$4)*((Puntaje_larga!$D$2:$D$4621)=Departamento!$B98),Puntaje_larga!$E$2:$E$4621)</f>
        <v>2.7272727272727302</v>
      </c>
      <c r="E98" s="347" cm="1">
        <f t="array" ref="E98">_xlfn.XLOOKUP(1,((Posición_larga!$B$2:$B$6423)=Departamento!$B$3)*((Posición_larga!$C$2:$C$6423)=Departamento!$L$4)*((Posición_larga!$D$2:$D$6423)=Departamento!$B98),Posición_larga!$E$2:$E$6423)</f>
        <v>23</v>
      </c>
      <c r="F98" s="347" t="str">
        <f t="shared" si="23"/>
        <v>♂</v>
      </c>
      <c r="G98" s="341" cm="1">
        <f t="array" ref="G98">_xlfn.XLOOKUP(1,((Puntaje_larga!$B$2:$B$4621)=Departamento!$B$3)*((Puntaje_larga!$C$2:$C$4621)=Departamento!$O$4)*((Puntaje_larga!$D$2:$D$4621)=Departamento!$B98),Puntaje_larga!$E$2:$E$4621)</f>
        <v>2.1212121212121202</v>
      </c>
      <c r="H98" s="347" cm="1">
        <f t="array" ref="H98">_xlfn.XLOOKUP(1,((Posición_larga!$B$2:$B$6423)=Departamento!$B$3)*((Posición_larga!$C$2:$C$6423)=Departamento!$O$4)*((Posición_larga!$D$2:$D$6423)=Departamento!$B98),Posición_larga!$E$2:$E$6423)</f>
        <v>29</v>
      </c>
      <c r="I98" s="347" t="str">
        <f t="shared" si="24"/>
        <v>♀</v>
      </c>
      <c r="M98" s="335" t="str" cm="1">
        <f t="array" ref="M98">_xlfn.XLOOKUP(1,((signo_largo!$B$2:$B$6621)=Departamento!$B$3)*((signo_largo!$C$2:$C$6621)=Departamento!$L$4)*((signo_largo!$D$2:$D$6621)=Departamento!$B98),signo_largo!$E$2:$E$6621)</f>
        <v>Hombre</v>
      </c>
      <c r="N98" s="335" t="str" cm="1">
        <f t="array" ref="N98">_xlfn.XLOOKUP(1,((signo_largo!$B$2:$B$6621)=Departamento!$B$3)*((signo_largo!$C$2:$C$6621)=Departamento!$O$4)*((signo_largo!$D$2:$D$6621)=Departamento!$B98),signo_largo!$E$2:$E$6621)</f>
        <v>Mujer</v>
      </c>
      <c r="O98" s="334" t="str">
        <f>VLOOKUP(B98,Estructura!A74:E166,3,FALSE)</f>
        <v>Positiva</v>
      </c>
      <c r="P98" s="348" t="str">
        <f t="shared" si="25"/>
        <v>♂</v>
      </c>
      <c r="Q98" s="348" t="str">
        <f t="shared" si="26"/>
        <v>♀</v>
      </c>
    </row>
    <row r="99" spans="2:17" ht="15.75">
      <c r="B99" s="354" t="s">
        <v>125</v>
      </c>
      <c r="C99" s="355" t="s">
        <v>215</v>
      </c>
      <c r="D99" s="356">
        <f>AVERAGE(D100:D101)</f>
        <v>0.45454545454545447</v>
      </c>
      <c r="E99" s="357" cm="1">
        <f t="array" ref="E99">_xlfn.XLOOKUP(1,((Posición_larga!$B$2:$B$6423)=Departamento!$B$3)*((Posición_larga!$C$2:$C$6423)=Departamento!$L$4)*((Posición_larga!$D$2:$D$6423)=Departamento!$B99),Posición_larga!$E$2:$E$6423)</f>
        <v>33</v>
      </c>
      <c r="F99" s="358">
        <f>COUNTIF(P100:P101,"♀")/COUNTA(P100:P101)</f>
        <v>0</v>
      </c>
      <c r="G99" s="356">
        <f>AVERAGE(G100:G101)</f>
        <v>0.9090909090909115</v>
      </c>
      <c r="H99" s="357" cm="1">
        <f t="array" ref="H99">_xlfn.XLOOKUP(1,((Posición_larga!$B$2:$B$6423)=Departamento!$B$3)*((Posición_larga!$C$2:$C$6423)=Departamento!$O$4)*((Posición_larga!$D$2:$D$6423)=Departamento!$B99),Posición_larga!$E$2:$E$6423)</f>
        <v>33</v>
      </c>
      <c r="I99" s="358">
        <f>COUNTIF(Q100:Q101,"♀")/COUNTA(Q100:Q101)</f>
        <v>0</v>
      </c>
      <c r="P99" s="348"/>
      <c r="Q99" s="348"/>
    </row>
    <row r="100" spans="2:17">
      <c r="B100" s="345" t="s">
        <v>22</v>
      </c>
      <c r="C100" s="346" t="s">
        <v>216</v>
      </c>
      <c r="D100" s="341" cm="1">
        <f t="array" ref="D100">_xlfn.XLOOKUP(1,((Puntaje_larga!$B$2:$B$4621)=Departamento!$B$3)*((Puntaje_larga!$C$2:$C$4621)=Departamento!$L$4)*((Puntaje_larga!$D$2:$D$4621)=Departamento!$B100),Puntaje_larga!$E$2:$E$4621)</f>
        <v>0.60606060606060597</v>
      </c>
      <c r="E100" s="347" cm="1">
        <f t="array" ref="E100">_xlfn.XLOOKUP(1,((Posición_larga!$B$2:$B$6423)=Departamento!$B$3)*((Posición_larga!$C$2:$C$6423)=Departamento!$L$4)*((Posición_larga!$D$2:$D$6423)=Departamento!$B100),Posición_larga!$E$2:$E$6423)</f>
        <v>32</v>
      </c>
      <c r="F100" s="347" t="str">
        <f t="shared" ref="F100:F101" si="27">P100</f>
        <v>♂</v>
      </c>
      <c r="G100" s="341" cm="1">
        <f t="array" ref="G100">_xlfn.XLOOKUP(1,((Puntaje_larga!$B$2:$B$4621)=Departamento!$B$3)*((Puntaje_larga!$C$2:$C$4621)=Departamento!$O$4)*((Puntaje_larga!$D$2:$D$4621)=Departamento!$B100),Puntaje_larga!$E$2:$E$4621)</f>
        <v>0.30303030303030298</v>
      </c>
      <c r="H100" s="347" cm="1">
        <f t="array" ref="H100">_xlfn.XLOOKUP(1,((Posición_larga!$B$2:$B$6423)=Departamento!$B$3)*((Posición_larga!$C$2:$C$6423)=Departamento!$O$4)*((Posición_larga!$D$2:$D$6423)=Departamento!$B100),Posición_larga!$E$2:$E$6423)</f>
        <v>33</v>
      </c>
      <c r="I100" s="347" t="str">
        <f t="shared" ref="I100:I101" si="28">Q100</f>
        <v>♂</v>
      </c>
      <c r="M100" s="335" t="str" cm="1">
        <f t="array" ref="M100">_xlfn.XLOOKUP(1,((signo_largo!$B$2:$B$6621)=Departamento!$B$3)*((signo_largo!$C$2:$C$6621)=Departamento!$L$4)*((signo_largo!$D$2:$D$6621)=Departamento!$B100),signo_largo!$E$2:$E$6621)</f>
        <v>Hombre</v>
      </c>
      <c r="N100" s="335" t="str" cm="1">
        <f t="array" ref="N100">_xlfn.XLOOKUP(1,((signo_largo!$B$2:$B$6621)=Departamento!$B$3)*((signo_largo!$C$2:$C$6621)=Departamento!$O$4)*((signo_largo!$D$2:$D$6621)=Departamento!$B100),signo_largo!$E$2:$E$6621)</f>
        <v>Hombre</v>
      </c>
      <c r="O100" s="334" t="str">
        <f>VLOOKUP(B100,Estructura!A76:E168,3,FALSE)</f>
        <v>Positiva</v>
      </c>
      <c r="P100" s="348" t="str">
        <f t="shared" si="25"/>
        <v>♂</v>
      </c>
      <c r="Q100" s="348" t="str">
        <f t="shared" si="26"/>
        <v>♂</v>
      </c>
    </row>
    <row r="101" spans="2:17">
      <c r="B101" s="345" t="s">
        <v>23</v>
      </c>
      <c r="C101" s="346" t="s">
        <v>218</v>
      </c>
      <c r="D101" s="341" cm="1">
        <f t="array" ref="D101">_xlfn.XLOOKUP(1,((Puntaje_larga!$B$2:$B$4621)=Departamento!$B$3)*((Puntaje_larga!$C$2:$C$4621)=Departamento!$L$4)*((Puntaje_larga!$D$2:$D$4621)=Departamento!$B101),Puntaje_larga!$E$2:$E$4621)</f>
        <v>0.30303030303030298</v>
      </c>
      <c r="E101" s="347" cm="1">
        <f t="array" ref="E101">_xlfn.XLOOKUP(1,((Posición_larga!$B$2:$B$6423)=Departamento!$B$3)*((Posición_larga!$C$2:$C$6423)=Departamento!$L$4)*((Posición_larga!$D$2:$D$6423)=Departamento!$B101),Posición_larga!$E$2:$E$6423)</f>
        <v>33</v>
      </c>
      <c r="F101" s="347" t="str">
        <f t="shared" si="27"/>
        <v>♂</v>
      </c>
      <c r="G101" s="341" cm="1">
        <f t="array" ref="G101">_xlfn.XLOOKUP(1,((Puntaje_larga!$B$2:$B$4621)=Departamento!$B$3)*((Puntaje_larga!$C$2:$C$4621)=Departamento!$O$4)*((Puntaje_larga!$D$2:$D$4621)=Departamento!$B101),Puntaje_larga!$E$2:$E$4621)</f>
        <v>1.51515151515152</v>
      </c>
      <c r="H101" s="347" cm="1">
        <f t="array" ref="H101">_xlfn.XLOOKUP(1,((Posición_larga!$B$2:$B$6423)=Departamento!$B$3)*((Posición_larga!$C$2:$C$6423)=Departamento!$O$4)*((Posición_larga!$D$2:$D$6423)=Departamento!$B101),Posición_larga!$E$2:$E$6423)</f>
        <v>31</v>
      </c>
      <c r="I101" s="347" t="str">
        <f t="shared" si="28"/>
        <v>♂</v>
      </c>
      <c r="M101" s="335" t="str" cm="1">
        <f t="array" ref="M101">_xlfn.XLOOKUP(1,((signo_largo!$B$2:$B$6621)=Departamento!$B$3)*((signo_largo!$C$2:$C$6621)=Departamento!$L$4)*((signo_largo!$D$2:$D$6621)=Departamento!$B101),signo_largo!$E$2:$E$6621)</f>
        <v>Hombre</v>
      </c>
      <c r="N101" s="335" t="str" cm="1">
        <f t="array" ref="N101">_xlfn.XLOOKUP(1,((signo_largo!$B$2:$B$6621)=Departamento!$B$3)*((signo_largo!$C$2:$C$6621)=Departamento!$O$4)*((signo_largo!$D$2:$D$6621)=Departamento!$B101),signo_largo!$E$2:$E$6621)</f>
        <v>Hombre</v>
      </c>
      <c r="O101" s="334" t="str">
        <f>VLOOKUP(B101,Estructura!A77:E169,3,FALSE)</f>
        <v>Positiva</v>
      </c>
      <c r="P101" s="348" t="str">
        <f t="shared" si="25"/>
        <v>♂</v>
      </c>
      <c r="Q101" s="348" t="str">
        <f t="shared" si="26"/>
        <v>♂</v>
      </c>
    </row>
    <row r="102" spans="2:17" ht="15.75">
      <c r="B102" s="353" t="s">
        <v>219</v>
      </c>
      <c r="C102" s="349"/>
      <c r="D102" s="350">
        <f>AVERAGE(D103,D108,D112)</f>
        <v>6.0431697931697927</v>
      </c>
      <c r="E102" s="351" cm="1">
        <f t="array" ref="E102">_xlfn.XLOOKUP(1,((Posición_larga!$B$2:$B$6423)=Departamento!$B$3)*((Posición_larga!$C$2:$C$6423)=Departamento!$L$4)*((Posición_larga!$D$2:$D$6423)="SAL"),Posición_larga!$E$2:$E$6423)</f>
        <v>6</v>
      </c>
      <c r="F102" s="352">
        <f>COUNTIF(P104:P119,"♀")/COUNTA(P104:P119)</f>
        <v>0.5</v>
      </c>
      <c r="G102" s="350">
        <f>AVERAGE(G103,G108,G112)</f>
        <v>4.392135642135643</v>
      </c>
      <c r="H102" s="351" cm="1">
        <f t="array" ref="H102">_xlfn.XLOOKUP(1,((Posición_larga!$B$2:$B$6423)=Departamento!$B$3)*((Posición_larga!$C$2:$C$6423)=Departamento!$O$4)*((Posición_larga!$D$2:$D$6423)="SAL"),Posición_larga!$E$2:$E$6423)</f>
        <v>22</v>
      </c>
      <c r="I102" s="352">
        <f>COUNTIF(Q104:Q119,"♀")/COUNTA(Q104:Q119)</f>
        <v>0.5714285714285714</v>
      </c>
      <c r="P102" s="348"/>
      <c r="Q102" s="348"/>
    </row>
    <row r="103" spans="2:17" ht="15.75">
      <c r="B103" s="354" t="s">
        <v>120</v>
      </c>
      <c r="C103" s="355" t="s">
        <v>220</v>
      </c>
      <c r="D103" s="356">
        <f>AVERAGE(D104:D107)</f>
        <v>6.325757575757577</v>
      </c>
      <c r="E103" s="357" cm="1">
        <f t="array" ref="E103">_xlfn.XLOOKUP(1,((Posición_larga!$B$2:$B$6423)=Departamento!$B$3)*((Posición_larga!$C$2:$C$6423)=Departamento!$L$4)*((Posición_larga!$D$2:$D$6423)=Departamento!$B103),Posición_larga!$E$2:$E$6423)</f>
        <v>7</v>
      </c>
      <c r="F103" s="358">
        <f>COUNTIF(P104:P107,"♀")/COUNTA(P104:P107)</f>
        <v>0</v>
      </c>
      <c r="G103" s="356">
        <f>AVERAGE(G104:G107)</f>
        <v>3.2196969696969702</v>
      </c>
      <c r="H103" s="357" cm="1">
        <f t="array" ref="H103">_xlfn.XLOOKUP(1,((Posición_larga!$B$2:$B$6423)=Departamento!$B$3)*((Posición_larga!$C$2:$C$6423)=Departamento!$O$4)*((Posición_larga!$D$2:$D$6423)=Departamento!$B103),Posición_larga!$E$2:$E$6423)</f>
        <v>30</v>
      </c>
      <c r="I103" s="358">
        <f>COUNTIF(Q104:Q107,"♀")/COUNTA(Q104:Q107)</f>
        <v>0.5</v>
      </c>
      <c r="P103" s="348"/>
      <c r="Q103" s="348"/>
    </row>
    <row r="104" spans="2:17">
      <c r="B104" s="345" t="s">
        <v>60</v>
      </c>
      <c r="C104" s="346" t="s">
        <v>221</v>
      </c>
      <c r="D104" s="341" cm="1">
        <f t="array" ref="D104">_xlfn.XLOOKUP(1,((Puntaje_larga!$B$2:$B$4621)=Departamento!$B$3)*((Puntaje_larga!$C$2:$C$4621)=Departamento!$L$4)*((Puntaje_larga!$D$2:$D$4621)=Departamento!$B104),Puntaje_larga!$E$2:$E$4621)</f>
        <v>7.2727272727272698</v>
      </c>
      <c r="E104" s="347" cm="1">
        <f t="array" ref="E104">_xlfn.XLOOKUP(1,((Posición_larga!$B$2:$B$6423)=Departamento!$B$3)*((Posición_larga!$C$2:$C$6423)=Departamento!$L$4)*((Posición_larga!$D$2:$D$6423)=Departamento!$B104),Posición_larga!$E$2:$E$6423)</f>
        <v>7</v>
      </c>
      <c r="F104" s="347" t="str">
        <f t="shared" ref="F104:F107" si="29">P104</f>
        <v>♂</v>
      </c>
      <c r="G104" s="341" cm="1">
        <f t="array" ref="G104">_xlfn.XLOOKUP(1,((Puntaje_larga!$B$2:$B$4621)=Departamento!$B$3)*((Puntaje_larga!$C$2:$C$4621)=Departamento!$O$4)*((Puntaje_larga!$D$2:$D$4621)=Departamento!$B104),Puntaje_larga!$E$2:$E$4621)</f>
        <v>8.7878787878787907</v>
      </c>
      <c r="H104" s="347" cm="1">
        <f t="array" ref="H104">_xlfn.XLOOKUP(1,((Posición_larga!$B$2:$B$6423)=Departamento!$B$3)*((Posición_larga!$C$2:$C$6423)=Departamento!$O$4)*((Posición_larga!$D$2:$D$6423)=Departamento!$B104),Posición_larga!$E$2:$E$6423)</f>
        <v>6</v>
      </c>
      <c r="I104" s="347" t="str">
        <f t="shared" ref="I104:I119" si="30">Q104</f>
        <v>♀</v>
      </c>
      <c r="M104" s="335" t="str" cm="1">
        <f t="array" ref="M104">_xlfn.XLOOKUP(1,((signo_largo!$B$2:$B$6621)=Departamento!$B$3)*((signo_largo!$C$2:$C$6621)=Departamento!$L$4)*((signo_largo!$D$2:$D$6621)=Departamento!$B104),signo_largo!$E$2:$E$6621)</f>
        <v>Hombre</v>
      </c>
      <c r="N104" s="335" t="str" cm="1">
        <f t="array" ref="N104">_xlfn.XLOOKUP(1,((signo_largo!$B$2:$B$6621)=Departamento!$B$3)*((signo_largo!$C$2:$C$6621)=Departamento!$O$4)*((signo_largo!$D$2:$D$6621)=Departamento!$B104),signo_largo!$E$2:$E$6621)</f>
        <v>Mujer</v>
      </c>
      <c r="O104" s="334" t="str">
        <f>VLOOKUP(B104,Estructura!A80:E172,3,FALSE)</f>
        <v>Positiva</v>
      </c>
      <c r="P104" s="348" t="str">
        <f t="shared" si="25"/>
        <v>♂</v>
      </c>
      <c r="Q104" s="348" t="str">
        <f t="shared" si="26"/>
        <v>♀</v>
      </c>
    </row>
    <row r="105" spans="2:17">
      <c r="B105" s="345" t="s">
        <v>61</v>
      </c>
      <c r="C105" s="346" t="s">
        <v>222</v>
      </c>
      <c r="D105" s="341" cm="1">
        <f t="array" ref="D105">_xlfn.XLOOKUP(1,((Puntaje_larga!$B$2:$B$4621)=Departamento!$B$3)*((Puntaje_larga!$C$2:$C$4621)=Departamento!$L$4)*((Puntaje_larga!$D$2:$D$4621)=Departamento!$B105),Puntaje_larga!$E$2:$E$4621)</f>
        <v>6.6666666666666696</v>
      </c>
      <c r="E105" s="347" cm="1">
        <f t="array" ref="E105">_xlfn.XLOOKUP(1,((Posición_larga!$B$2:$B$6423)=Departamento!$B$3)*((Posición_larga!$C$2:$C$6423)=Departamento!$L$4)*((Posición_larga!$D$2:$D$6423)=Departamento!$B105),Posición_larga!$E$2:$E$6423)</f>
        <v>12</v>
      </c>
      <c r="F105" s="347" t="str">
        <f t="shared" si="29"/>
        <v>♂</v>
      </c>
      <c r="G105" s="341" cm="1">
        <f t="array" ref="G105">_xlfn.XLOOKUP(1,((Puntaje_larga!$B$2:$B$4621)=Departamento!$B$3)*((Puntaje_larga!$C$2:$C$4621)=Departamento!$O$4)*((Puntaje_larga!$D$2:$D$4621)=Departamento!$B105),Puntaje_larga!$E$2:$E$4621)</f>
        <v>0.90909090909090895</v>
      </c>
      <c r="H105" s="347" cm="1">
        <f t="array" ref="H105">_xlfn.XLOOKUP(1,((Posición_larga!$B$2:$B$6423)=Departamento!$B$3)*((Posición_larga!$C$2:$C$6423)=Departamento!$O$4)*((Posición_larga!$D$2:$D$6423)=Departamento!$B105),Posición_larga!$E$2:$E$6423)</f>
        <v>31</v>
      </c>
      <c r="I105" s="347" t="str">
        <f t="shared" si="30"/>
        <v>♂</v>
      </c>
      <c r="M105" s="335" t="str" cm="1">
        <f t="array" ref="M105">_xlfn.XLOOKUP(1,((signo_largo!$B$2:$B$6621)=Departamento!$B$3)*((signo_largo!$C$2:$C$6621)=Departamento!$L$4)*((signo_largo!$D$2:$D$6621)=Departamento!$B105),signo_largo!$E$2:$E$6621)</f>
        <v>Hombre</v>
      </c>
      <c r="N105" s="335" t="str" cm="1">
        <f t="array" ref="N105">_xlfn.XLOOKUP(1,((signo_largo!$B$2:$B$6621)=Departamento!$B$3)*((signo_largo!$C$2:$C$6621)=Departamento!$O$4)*((signo_largo!$D$2:$D$6621)=Departamento!$B105),signo_largo!$E$2:$E$6621)</f>
        <v>Hombre</v>
      </c>
      <c r="O105" s="334" t="str">
        <f>VLOOKUP(B105,Estructura!A81:E173,3,FALSE)</f>
        <v>Positiva</v>
      </c>
      <c r="P105" s="348" t="str">
        <f t="shared" si="25"/>
        <v>♂</v>
      </c>
      <c r="Q105" s="348" t="str">
        <f t="shared" si="26"/>
        <v>♂</v>
      </c>
    </row>
    <row r="106" spans="2:17">
      <c r="B106" s="345" t="s">
        <v>62</v>
      </c>
      <c r="C106" s="346" t="s">
        <v>334</v>
      </c>
      <c r="D106" s="341" cm="1">
        <f t="array" ref="D106">_xlfn.XLOOKUP(1,((Puntaje_larga!$B$2:$B$4621)=Departamento!$B$3)*((Puntaje_larga!$C$2:$C$4621)=Departamento!$L$4)*((Puntaje_larga!$D$2:$D$4621)=Departamento!$B106),Puntaje_larga!$E$2:$E$4621)</f>
        <v>9.8484848484848495</v>
      </c>
      <c r="E106" s="347" cm="1">
        <f t="array" ref="E106">_xlfn.XLOOKUP(1,((Posición_larga!$B$2:$B$6423)=Departamento!$B$3)*((Posición_larga!$C$2:$C$6423)=Departamento!$L$4)*((Posición_larga!$D$2:$D$6423)=Departamento!$B106),Posición_larga!$E$2:$E$6423)</f>
        <v>2</v>
      </c>
      <c r="F106" s="347" t="str">
        <f t="shared" si="29"/>
        <v>♂</v>
      </c>
      <c r="G106" s="341" cm="1">
        <f t="array" ref="G106">_xlfn.XLOOKUP(1,((Puntaje_larga!$B$2:$B$4621)=Departamento!$B$3)*((Puntaje_larga!$C$2:$C$4621)=Departamento!$O$4)*((Puntaje_larga!$D$2:$D$4621)=Departamento!$B106),Puntaje_larga!$E$2:$E$4621)</f>
        <v>3.0303030303030298</v>
      </c>
      <c r="H106" s="347" cm="1">
        <f t="array" ref="H106">_xlfn.XLOOKUP(1,((Posición_larga!$B$2:$B$6423)=Departamento!$B$3)*((Posición_larga!$C$2:$C$6423)=Departamento!$O$4)*((Posición_larga!$D$2:$D$6423)=Departamento!$B106),Posición_larga!$E$2:$E$6423)</f>
        <v>24</v>
      </c>
      <c r="I106" s="347" t="str">
        <f t="shared" si="30"/>
        <v>♀</v>
      </c>
      <c r="M106" s="335" t="str" cm="1">
        <f t="array" ref="M106">_xlfn.XLOOKUP(1,((signo_largo!$B$2:$B$6621)=Departamento!$B$3)*((signo_largo!$C$2:$C$6621)=Departamento!$L$4)*((signo_largo!$D$2:$D$6621)=Departamento!$B106),signo_largo!$E$2:$E$6621)</f>
        <v>Mujer</v>
      </c>
      <c r="N106" s="335" t="str" cm="1">
        <f t="array" ref="N106">_xlfn.XLOOKUP(1,((signo_largo!$B$2:$B$6621)=Departamento!$B$3)*((signo_largo!$C$2:$C$6621)=Departamento!$O$4)*((signo_largo!$D$2:$D$6621)=Departamento!$B106),signo_largo!$E$2:$E$6621)</f>
        <v>Hombre</v>
      </c>
      <c r="O106" s="334" t="str">
        <f>VLOOKUP(B106,Estructura!A82:E174,3,FALSE)</f>
        <v>Negativa</v>
      </c>
      <c r="P106" s="348" t="str">
        <f t="shared" si="25"/>
        <v>♂</v>
      </c>
      <c r="Q106" s="348" t="str">
        <f t="shared" si="26"/>
        <v>♀</v>
      </c>
    </row>
    <row r="107" spans="2:17">
      <c r="B107" s="345" t="s">
        <v>63</v>
      </c>
      <c r="C107" s="346" t="s">
        <v>223</v>
      </c>
      <c r="D107" s="341" cm="1">
        <f t="array" ref="D107">_xlfn.XLOOKUP(1,((Puntaje_larga!$B$2:$B$4621)=Departamento!$B$3)*((Puntaje_larga!$C$2:$C$4621)=Departamento!$L$4)*((Puntaje_larga!$D$2:$D$4621)=Departamento!$B107),Puntaje_larga!$E$2:$E$4621)</f>
        <v>1.51515151515152</v>
      </c>
      <c r="E107" s="347" cm="1">
        <f t="array" ref="E107">_xlfn.XLOOKUP(1,((Posición_larga!$B$2:$B$6423)=Departamento!$B$3)*((Posición_larga!$C$2:$C$6423)=Departamento!$L$4)*((Posición_larga!$D$2:$D$6423)=Departamento!$B107),Posición_larga!$E$2:$E$6423)</f>
        <v>28</v>
      </c>
      <c r="F107" s="347" t="str">
        <f t="shared" si="29"/>
        <v>♂</v>
      </c>
      <c r="G107" s="341" cm="1">
        <f t="array" ref="G107">_xlfn.XLOOKUP(1,((Puntaje_larga!$B$2:$B$4621)=Departamento!$B$3)*((Puntaje_larga!$C$2:$C$4621)=Departamento!$O$4)*((Puntaje_larga!$D$2:$D$4621)=Departamento!$B107),Puntaje_larga!$E$2:$E$4621)</f>
        <v>0.15151515151515199</v>
      </c>
      <c r="H107" s="347" cm="1">
        <f t="array" ref="H107">_xlfn.XLOOKUP(1,((Posición_larga!$B$2:$B$6423)=Departamento!$B$3)*((Posición_larga!$C$2:$C$6423)=Departamento!$O$4)*((Posición_larga!$D$2:$D$6423)=Departamento!$B107),Posición_larga!$E$2:$E$6423)</f>
        <v>33</v>
      </c>
      <c r="I107" s="347" t="str">
        <f t="shared" si="30"/>
        <v>♂</v>
      </c>
      <c r="M107" s="335" t="str" cm="1">
        <f t="array" ref="M107">_xlfn.XLOOKUP(1,((signo_largo!$B$2:$B$6621)=Departamento!$B$3)*((signo_largo!$C$2:$C$6621)=Departamento!$L$4)*((signo_largo!$D$2:$D$6621)=Departamento!$B107),signo_largo!$E$2:$E$6621)</f>
        <v>Mujer</v>
      </c>
      <c r="N107" s="335" t="str" cm="1">
        <f t="array" ref="N107">_xlfn.XLOOKUP(1,((signo_largo!$B$2:$B$6621)=Departamento!$B$3)*((signo_largo!$C$2:$C$6621)=Departamento!$O$4)*((signo_largo!$D$2:$D$6621)=Departamento!$B107),signo_largo!$E$2:$E$6621)</f>
        <v>Mujer</v>
      </c>
      <c r="O107" s="334" t="str">
        <f>VLOOKUP(B107,Estructura!A83:E175,3,FALSE)</f>
        <v>Negativa</v>
      </c>
      <c r="P107" s="348" t="str">
        <f t="shared" si="25"/>
        <v>♂</v>
      </c>
      <c r="Q107" s="348" t="str">
        <f t="shared" si="26"/>
        <v>♂</v>
      </c>
    </row>
    <row r="108" spans="2:17" ht="15.75">
      <c r="B108" s="354" t="s">
        <v>121</v>
      </c>
      <c r="C108" s="355" t="s">
        <v>224</v>
      </c>
      <c r="D108" s="356">
        <f>AVERAGE(D109:D111)</f>
        <v>8.2323232323232336</v>
      </c>
      <c r="E108" s="357" cm="1">
        <f t="array" ref="E108">_xlfn.XLOOKUP(1,((Posición_larga!$B$2:$B$6423)=Departamento!$B$3)*((Posición_larga!$C$2:$C$6423)=Departamento!$L$4)*((Posición_larga!$D$2:$D$6423)=Departamento!$B108),Posición_larga!$E$2:$E$6423)</f>
        <v>3</v>
      </c>
      <c r="F108" s="358">
        <f>COUNTIF(P109:P111,"♀")/COUNTA(P109:P111)</f>
        <v>0.33333333333333331</v>
      </c>
      <c r="G108" s="356">
        <f>AVERAGE(G109:G111)</f>
        <v>5.1515151515151532</v>
      </c>
      <c r="H108" s="357" cm="1">
        <f t="array" ref="H108">_xlfn.XLOOKUP(1,((Posición_larga!$B$2:$B$6423)=Departamento!$B$3)*((Posición_larga!$C$2:$C$6423)=Departamento!$O$4)*((Posición_larga!$D$2:$D$6423)=Departamento!$B108),Posición_larga!$E$2:$E$6423)</f>
        <v>10</v>
      </c>
      <c r="I108" s="358">
        <f>COUNTIF(Q109:Q111,"♀")/COUNTA(Q109:Q111)</f>
        <v>0.33333333333333331</v>
      </c>
      <c r="P108" s="348"/>
      <c r="Q108" s="348"/>
    </row>
    <row r="109" spans="2:17">
      <c r="B109" s="345" t="s">
        <v>64</v>
      </c>
      <c r="C109" s="346" t="s">
        <v>225</v>
      </c>
      <c r="D109" s="341" cm="1">
        <f t="array" ref="D109">_xlfn.XLOOKUP(1,((Puntaje_larga!$B$2:$B$4621)=Departamento!$B$3)*((Puntaje_larga!$C$2:$C$4621)=Departamento!$L$4)*((Puntaje_larga!$D$2:$D$4621)=Departamento!$B109),Puntaje_larga!$E$2:$E$4621)</f>
        <v>8.9393939393939394</v>
      </c>
      <c r="E109" s="347" cm="1">
        <f t="array" ref="E109">_xlfn.XLOOKUP(1,((Posición_larga!$B$2:$B$6423)=Departamento!$B$3)*((Posición_larga!$C$2:$C$6423)=Departamento!$L$4)*((Posición_larga!$D$2:$D$6423)=Departamento!$B109),Posición_larga!$E$2:$E$6423)</f>
        <v>6</v>
      </c>
      <c r="F109" s="347" t="str">
        <f t="shared" ref="F109:F111" si="31">P109</f>
        <v>♂</v>
      </c>
      <c r="G109" s="341" cm="1">
        <f t="array" ref="G109">_xlfn.XLOOKUP(1,((Puntaje_larga!$B$2:$B$4621)=Departamento!$B$3)*((Puntaje_larga!$C$2:$C$4621)=Departamento!$O$4)*((Puntaje_larga!$D$2:$D$4621)=Departamento!$B109),Puntaje_larga!$E$2:$E$4621)</f>
        <v>3.0303030303030298</v>
      </c>
      <c r="H109" s="347" cm="1">
        <f t="array" ref="H109">_xlfn.XLOOKUP(1,((Posición_larga!$B$2:$B$6423)=Departamento!$B$3)*((Posición_larga!$C$2:$C$6423)=Departamento!$O$4)*((Posición_larga!$D$2:$D$6423)=Departamento!$B109),Posición_larga!$E$2:$E$6423)</f>
        <v>16</v>
      </c>
      <c r="I109" s="347" t="str">
        <f t="shared" si="30"/>
        <v>♂</v>
      </c>
      <c r="M109" s="335" t="str" cm="1">
        <f t="array" ref="M109">_xlfn.XLOOKUP(1,((signo_largo!$B$2:$B$6621)=Departamento!$B$3)*((signo_largo!$C$2:$C$6621)=Departamento!$L$4)*((signo_largo!$D$2:$D$6621)=Departamento!$B109),signo_largo!$E$2:$E$6621)</f>
        <v>Mujer</v>
      </c>
      <c r="N109" s="335" t="str" cm="1">
        <f t="array" ref="N109">_xlfn.XLOOKUP(1,((signo_largo!$B$2:$B$6621)=Departamento!$B$3)*((signo_largo!$C$2:$C$6621)=Departamento!$O$4)*((signo_largo!$D$2:$D$6621)=Departamento!$B109),signo_largo!$E$2:$E$6621)</f>
        <v>Mujer</v>
      </c>
      <c r="O109" s="334" t="str">
        <f>VLOOKUP(B109,Estructura!A85:E177,3,FALSE)</f>
        <v>Negativa</v>
      </c>
      <c r="P109" s="348" t="str">
        <f t="shared" si="25"/>
        <v>♂</v>
      </c>
      <c r="Q109" s="348" t="str">
        <f t="shared" si="26"/>
        <v>♂</v>
      </c>
    </row>
    <row r="110" spans="2:17">
      <c r="B110" s="345" t="s">
        <v>65</v>
      </c>
      <c r="C110" s="346" t="s">
        <v>227</v>
      </c>
      <c r="D110" s="341" cm="1">
        <f t="array" ref="D110">_xlfn.XLOOKUP(1,((Puntaje_larga!$B$2:$B$4621)=Departamento!$B$3)*((Puntaje_larga!$C$2:$C$4621)=Departamento!$L$4)*((Puntaje_larga!$D$2:$D$4621)=Departamento!$B110),Puntaje_larga!$E$2:$E$4621)</f>
        <v>6.6666666666666696</v>
      </c>
      <c r="E110" s="347" cm="1">
        <f t="array" ref="E110">_xlfn.XLOOKUP(1,((Posición_larga!$B$2:$B$6423)=Departamento!$B$3)*((Posición_larga!$C$2:$C$6423)=Departamento!$L$4)*((Posición_larga!$D$2:$D$6423)=Departamento!$B110),Posición_larga!$E$2:$E$6423)</f>
        <v>12</v>
      </c>
      <c r="F110" s="347" t="str">
        <f t="shared" si="31"/>
        <v>♀</v>
      </c>
      <c r="G110" s="341" cm="1">
        <f t="array" ref="G110">_xlfn.XLOOKUP(1,((Puntaje_larga!$B$2:$B$4621)=Departamento!$B$3)*((Puntaje_larga!$C$2:$C$4621)=Departamento!$O$4)*((Puntaje_larga!$D$2:$D$4621)=Departamento!$B110),Puntaje_larga!$E$2:$E$4621)</f>
        <v>9.6969696969697008</v>
      </c>
      <c r="H110" s="347" cm="1">
        <f t="array" ref="H110">_xlfn.XLOOKUP(1,((Posición_larga!$B$2:$B$6423)=Departamento!$B$3)*((Posición_larga!$C$2:$C$6423)=Departamento!$O$4)*((Posición_larga!$D$2:$D$6423)=Departamento!$B110),Posición_larga!$E$2:$E$6423)</f>
        <v>1</v>
      </c>
      <c r="I110" s="347" t="str">
        <f t="shared" si="30"/>
        <v>♀</v>
      </c>
      <c r="M110" s="335" t="str" cm="1">
        <f t="array" ref="M110">_xlfn.XLOOKUP(1,((signo_largo!$B$2:$B$6621)=Departamento!$B$3)*((signo_largo!$C$2:$C$6621)=Departamento!$L$4)*((signo_largo!$D$2:$D$6621)=Departamento!$B110),signo_largo!$E$2:$E$6621)</f>
        <v>Mujer</v>
      </c>
      <c r="N110" s="335" t="str" cm="1">
        <f t="array" ref="N110">_xlfn.XLOOKUP(1,((signo_largo!$B$2:$B$6621)=Departamento!$B$3)*((signo_largo!$C$2:$C$6621)=Departamento!$O$4)*((signo_largo!$D$2:$D$6621)=Departamento!$B110),signo_largo!$E$2:$E$6621)</f>
        <v>Mujer</v>
      </c>
      <c r="O110" s="334" t="str">
        <f>VLOOKUP(B110,Estructura!A86:E178,3,FALSE)</f>
        <v>Positiva</v>
      </c>
      <c r="P110" s="348" t="str">
        <f t="shared" si="25"/>
        <v>♀</v>
      </c>
      <c r="Q110" s="348" t="str">
        <f t="shared" si="26"/>
        <v>♀</v>
      </c>
    </row>
    <row r="111" spans="2:17">
      <c r="B111" s="345" t="s">
        <v>66</v>
      </c>
      <c r="C111" s="346" t="s">
        <v>228</v>
      </c>
      <c r="D111" s="341" cm="1">
        <f t="array" ref="D111">_xlfn.XLOOKUP(1,((Puntaje_larga!$B$2:$B$4621)=Departamento!$B$3)*((Puntaje_larga!$C$2:$C$4621)=Departamento!$L$4)*((Puntaje_larga!$D$2:$D$4621)=Departamento!$B111),Puntaje_larga!$E$2:$E$4621)</f>
        <v>9.0909090909090899</v>
      </c>
      <c r="E111" s="347" cm="1">
        <f t="array" ref="E111">_xlfn.XLOOKUP(1,((Posición_larga!$B$2:$B$6423)=Departamento!$B$3)*((Posición_larga!$C$2:$C$6423)=Departamento!$L$4)*((Posición_larga!$D$2:$D$6423)=Departamento!$B111),Posición_larga!$E$2:$E$6423)</f>
        <v>4</v>
      </c>
      <c r="F111" s="347" t="str">
        <f t="shared" si="31"/>
        <v>♂</v>
      </c>
      <c r="G111" s="341" cm="1">
        <f t="array" ref="G111">_xlfn.XLOOKUP(1,((Puntaje_larga!$B$2:$B$4621)=Departamento!$B$3)*((Puntaje_larga!$C$2:$C$4621)=Departamento!$O$4)*((Puntaje_larga!$D$2:$D$4621)=Departamento!$B111),Puntaje_larga!$E$2:$E$4621)</f>
        <v>2.7272727272727302</v>
      </c>
      <c r="H111" s="347" cm="1">
        <f t="array" ref="H111">_xlfn.XLOOKUP(1,((Posición_larga!$B$2:$B$6423)=Departamento!$B$3)*((Posición_larga!$C$2:$C$6423)=Departamento!$O$4)*((Posición_larga!$D$2:$D$6423)=Departamento!$B111),Posición_larga!$E$2:$E$6423)</f>
        <v>23</v>
      </c>
      <c r="I111" s="347" t="str">
        <f t="shared" si="30"/>
        <v>♂</v>
      </c>
      <c r="M111" s="335" t="str" cm="1">
        <f t="array" ref="M111">_xlfn.XLOOKUP(1,((signo_largo!$B$2:$B$6621)=Departamento!$B$3)*((signo_largo!$C$2:$C$6621)=Departamento!$L$4)*((signo_largo!$D$2:$D$6621)=Departamento!$B111),signo_largo!$E$2:$E$6621)</f>
        <v>Mujer</v>
      </c>
      <c r="N111" s="335" t="str" cm="1">
        <f t="array" ref="N111">_xlfn.XLOOKUP(1,((signo_largo!$B$2:$B$6621)=Departamento!$B$3)*((signo_largo!$C$2:$C$6621)=Departamento!$O$4)*((signo_largo!$D$2:$D$6621)=Departamento!$B111),signo_largo!$E$2:$E$6621)</f>
        <v>Mujer</v>
      </c>
      <c r="O111" s="334" t="str">
        <f>VLOOKUP(B111,Estructura!A87:E179,3,FALSE)</f>
        <v>Negativa</v>
      </c>
      <c r="P111" s="348" t="str">
        <f t="shared" si="25"/>
        <v>♂</v>
      </c>
      <c r="Q111" s="348" t="str">
        <f t="shared" si="26"/>
        <v>♂</v>
      </c>
    </row>
    <row r="112" spans="2:17" ht="15.75">
      <c r="B112" s="354" t="s">
        <v>122</v>
      </c>
      <c r="C112" s="355" t="s">
        <v>229</v>
      </c>
      <c r="D112" s="356">
        <f>AVERAGE(D113:D119)</f>
        <v>3.5714285714285703</v>
      </c>
      <c r="E112" s="357" cm="1">
        <f t="array" ref="E112">_xlfn.XLOOKUP(1,((Posición_larga!$B$2:$B$6423)=Departamento!$B$3)*((Posición_larga!$C$2:$C$6423)=Departamento!$L$4)*((Posición_larga!$D$2:$D$6423)=Departamento!$B112),Posición_larga!$E$2:$E$6423)</f>
        <v>29</v>
      </c>
      <c r="F112" s="358">
        <f>COUNTIF(P113:P119,"♀")/COUNTA(P113:P119)</f>
        <v>0.8571428571428571</v>
      </c>
      <c r="G112" s="356">
        <f>AVERAGE(G113:G119)</f>
        <v>4.805194805194807</v>
      </c>
      <c r="H112" s="357" cm="1">
        <f t="array" ref="H112">_xlfn.XLOOKUP(1,((Posición_larga!$B$2:$B$6423)=Departamento!$B$3)*((Posición_larga!$C$2:$C$6423)=Departamento!$O$4)*((Posición_larga!$D$2:$D$6423)=Departamento!$B112),Posición_larga!$E$2:$E$6423)</f>
        <v>19</v>
      </c>
      <c r="I112" s="358">
        <f>COUNTIF(Q113:Q119,"♀")/COUNTA(Q113:Q119)</f>
        <v>0.7142857142857143</v>
      </c>
      <c r="P112" s="348"/>
      <c r="Q112" s="348"/>
    </row>
    <row r="113" spans="2:17">
      <c r="B113" s="345" t="s">
        <v>67</v>
      </c>
      <c r="C113" s="346" t="s">
        <v>230</v>
      </c>
      <c r="D113" s="341" cm="1">
        <f t="array" ref="D113">_xlfn.XLOOKUP(1,((Puntaje_larga!$B$2:$B$4621)=Departamento!$B$3)*((Puntaje_larga!$C$2:$C$4621)=Departamento!$L$4)*((Puntaje_larga!$D$2:$D$4621)=Departamento!$B113),Puntaje_larga!$E$2:$E$4621)</f>
        <v>2.5757575757575801</v>
      </c>
      <c r="E113" s="347" cm="1">
        <f t="array" ref="E113">_xlfn.XLOOKUP(1,((Posición_larga!$B$2:$B$6423)=Departamento!$B$3)*((Posición_larga!$C$2:$C$6423)=Departamento!$L$4)*((Posición_larga!$D$2:$D$6423)=Departamento!$B113),Posición_larga!$E$2:$E$6423)</f>
        <v>24</v>
      </c>
      <c r="F113" s="347" t="str">
        <f t="shared" ref="F113:F119" si="32">P113</f>
        <v>♀</v>
      </c>
      <c r="G113" s="341" cm="1">
        <f t="array" ref="G113">_xlfn.XLOOKUP(1,((Puntaje_larga!$B$2:$B$4621)=Departamento!$B$3)*((Puntaje_larga!$C$2:$C$4621)=Departamento!$O$4)*((Puntaje_larga!$D$2:$D$4621)=Departamento!$B113),Puntaje_larga!$E$2:$E$4621)</f>
        <v>8.7878787878787907</v>
      </c>
      <c r="H113" s="347" cm="1">
        <f t="array" ref="H113">_xlfn.XLOOKUP(1,((Posición_larga!$B$2:$B$6423)=Departamento!$B$3)*((Posición_larga!$C$2:$C$6423)=Departamento!$O$4)*((Posición_larga!$D$2:$D$6423)=Departamento!$B113),Posición_larga!$E$2:$E$6423)</f>
        <v>4</v>
      </c>
      <c r="I113" s="347" t="str">
        <f t="shared" si="30"/>
        <v>♀</v>
      </c>
      <c r="M113" s="335" t="str" cm="1">
        <f t="array" ref="M113">_xlfn.XLOOKUP(1,((signo_largo!$B$2:$B$6621)=Departamento!$B$3)*((signo_largo!$C$2:$C$6621)=Departamento!$L$4)*((signo_largo!$D$2:$D$6621)=Departamento!$B113),signo_largo!$E$2:$E$6621)</f>
        <v>Hombre</v>
      </c>
      <c r="N113" s="335" t="str" cm="1">
        <f t="array" ref="N113">_xlfn.XLOOKUP(1,((signo_largo!$B$2:$B$6621)=Departamento!$B$3)*((signo_largo!$C$2:$C$6621)=Departamento!$O$4)*((signo_largo!$D$2:$D$6621)=Departamento!$B113),signo_largo!$E$2:$E$6621)</f>
        <v>Hombre</v>
      </c>
      <c r="O113" s="334" t="str">
        <f>VLOOKUP(B113,Estructura!A89:E181,3,FALSE)</f>
        <v>Negativa</v>
      </c>
      <c r="P113" s="348" t="str">
        <f t="shared" si="25"/>
        <v>♀</v>
      </c>
      <c r="Q113" s="348" t="str">
        <f t="shared" si="26"/>
        <v>♀</v>
      </c>
    </row>
    <row r="114" spans="2:17">
      <c r="B114" s="345" t="s">
        <v>68</v>
      </c>
      <c r="C114" s="346" t="s">
        <v>232</v>
      </c>
      <c r="D114" s="341" cm="1">
        <f t="array" ref="D114">_xlfn.XLOOKUP(1,((Puntaje_larga!$B$2:$B$4621)=Departamento!$B$3)*((Puntaje_larga!$C$2:$C$4621)=Departamento!$L$4)*((Puntaje_larga!$D$2:$D$4621)=Departamento!$B114),Puntaje_larga!$E$2:$E$4621)</f>
        <v>8.4848484848484809</v>
      </c>
      <c r="E114" s="347" cm="1">
        <f t="array" ref="E114">_xlfn.XLOOKUP(1,((Posición_larga!$B$2:$B$6423)=Departamento!$B$3)*((Posición_larga!$C$2:$C$6423)=Departamento!$L$4)*((Posición_larga!$D$2:$D$6423)=Departamento!$B114),Posición_larga!$E$2:$E$6423)</f>
        <v>5</v>
      </c>
      <c r="F114" s="347" t="str">
        <f t="shared" si="32"/>
        <v>♀</v>
      </c>
      <c r="G114" s="341" cm="1">
        <f t="array" ref="G114">_xlfn.XLOOKUP(1,((Puntaje_larga!$B$2:$B$4621)=Departamento!$B$3)*((Puntaje_larga!$C$2:$C$4621)=Departamento!$O$4)*((Puntaje_larga!$D$2:$D$4621)=Departamento!$B114),Puntaje_larga!$E$2:$E$4621)</f>
        <v>0.45454545454545497</v>
      </c>
      <c r="H114" s="347" cm="1">
        <f t="array" ref="H114">_xlfn.XLOOKUP(1,((Posición_larga!$B$2:$B$6423)=Departamento!$B$3)*((Posición_larga!$C$2:$C$6423)=Departamento!$O$4)*((Posición_larga!$D$2:$D$6423)=Departamento!$B114),Posición_larga!$E$2:$E$6423)</f>
        <v>33</v>
      </c>
      <c r="I114" s="347" t="str">
        <f t="shared" si="30"/>
        <v>♀</v>
      </c>
      <c r="M114" s="335" t="str" cm="1">
        <f t="array" ref="M114">_xlfn.XLOOKUP(1,((signo_largo!$B$2:$B$6621)=Departamento!$B$3)*((signo_largo!$C$2:$C$6621)=Departamento!$L$4)*((signo_largo!$D$2:$D$6621)=Departamento!$B114),signo_largo!$E$2:$E$6621)</f>
        <v>Hombre</v>
      </c>
      <c r="N114" s="335" t="str" cm="1">
        <f t="array" ref="N114">_xlfn.XLOOKUP(1,((signo_largo!$B$2:$B$6621)=Departamento!$B$3)*((signo_largo!$C$2:$C$6621)=Departamento!$O$4)*((signo_largo!$D$2:$D$6621)=Departamento!$B114),signo_largo!$E$2:$E$6621)</f>
        <v>Hombre</v>
      </c>
      <c r="O114" s="334" t="str">
        <f>VLOOKUP(B114,Estructura!A90:E182,3,FALSE)</f>
        <v>Negativa</v>
      </c>
      <c r="P114" s="348" t="str">
        <f t="shared" si="25"/>
        <v>♀</v>
      </c>
      <c r="Q114" s="348" t="str">
        <f t="shared" si="26"/>
        <v>♀</v>
      </c>
    </row>
    <row r="115" spans="2:17">
      <c r="B115" s="345" t="s">
        <v>69</v>
      </c>
      <c r="C115" s="346" t="s">
        <v>233</v>
      </c>
      <c r="D115" s="341" cm="1">
        <f t="array" ref="D115">_xlfn.XLOOKUP(1,((Puntaje_larga!$B$2:$B$4621)=Departamento!$B$3)*((Puntaje_larga!$C$2:$C$4621)=Departamento!$L$4)*((Puntaje_larga!$D$2:$D$4621)=Departamento!$B115),Puntaje_larga!$E$2:$E$4621)</f>
        <v>5</v>
      </c>
      <c r="E115" s="347" cm="1">
        <f t="array" ref="E115">_xlfn.XLOOKUP(1,((Posición_larga!$B$2:$B$6423)=Departamento!$B$3)*((Posición_larga!$C$2:$C$6423)=Departamento!$L$4)*((Posición_larga!$D$2:$D$6423)=Departamento!$B115),Posición_larga!$E$2:$E$6423)</f>
        <v>16</v>
      </c>
      <c r="F115" s="347" t="str">
        <f t="shared" si="32"/>
        <v>♀</v>
      </c>
      <c r="G115" s="341" cm="1">
        <f t="array" ref="G115">_xlfn.XLOOKUP(1,((Puntaje_larga!$B$2:$B$4621)=Departamento!$B$3)*((Puntaje_larga!$C$2:$C$4621)=Departamento!$O$4)*((Puntaje_larga!$D$2:$D$4621)=Departamento!$B115),Puntaje_larga!$E$2:$E$4621)</f>
        <v>1.9696969696969699</v>
      </c>
      <c r="H115" s="347" cm="1">
        <f t="array" ref="H115">_xlfn.XLOOKUP(1,((Posición_larga!$B$2:$B$6423)=Departamento!$B$3)*((Posición_larga!$C$2:$C$6423)=Departamento!$O$4)*((Posición_larga!$D$2:$D$6423)=Departamento!$B115),Posición_larga!$E$2:$E$6423)</f>
        <v>28</v>
      </c>
      <c r="I115" s="347" t="str">
        <f t="shared" si="30"/>
        <v>♀</v>
      </c>
      <c r="M115" s="335" t="str" cm="1">
        <f t="array" ref="M115">_xlfn.XLOOKUP(1,((signo_largo!$B$2:$B$6621)=Departamento!$B$3)*((signo_largo!$C$2:$C$6621)=Departamento!$L$4)*((signo_largo!$D$2:$D$6621)=Departamento!$B115),signo_largo!$E$2:$E$6621)</f>
        <v>Hombre</v>
      </c>
      <c r="N115" s="335" t="str" cm="1">
        <f t="array" ref="N115">_xlfn.XLOOKUP(1,((signo_largo!$B$2:$B$6621)=Departamento!$B$3)*((signo_largo!$C$2:$C$6621)=Departamento!$O$4)*((signo_largo!$D$2:$D$6621)=Departamento!$B115),signo_largo!$E$2:$E$6621)</f>
        <v>Hombre</v>
      </c>
      <c r="O115" s="334" t="str">
        <f>VLOOKUP(B115,Estructura!A91:E183,3,FALSE)</f>
        <v>Negativa</v>
      </c>
      <c r="P115" s="348" t="str">
        <f t="shared" si="25"/>
        <v>♀</v>
      </c>
      <c r="Q115" s="348" t="str">
        <f t="shared" si="26"/>
        <v>♀</v>
      </c>
    </row>
    <row r="116" spans="2:17">
      <c r="B116" s="345" t="s">
        <v>70</v>
      </c>
      <c r="C116" s="346" t="s">
        <v>234</v>
      </c>
      <c r="D116" s="341" cm="1">
        <f t="array" ref="D116">_xlfn.XLOOKUP(1,((Puntaje_larga!$B$2:$B$4621)=Departamento!$B$3)*((Puntaje_larga!$C$2:$C$4621)=Departamento!$L$4)*((Puntaje_larga!$D$2:$D$4621)=Departamento!$B116),Puntaje_larga!$E$2:$E$4621)</f>
        <v>0.45454545454545497</v>
      </c>
      <c r="E116" s="347" cm="1">
        <f t="array" ref="E116">_xlfn.XLOOKUP(1,((Posición_larga!$B$2:$B$6423)=Departamento!$B$3)*((Posición_larga!$C$2:$C$6423)=Departamento!$L$4)*((Posición_larga!$D$2:$D$6423)=Departamento!$B116),Posición_larga!$E$2:$E$6423)</f>
        <v>31</v>
      </c>
      <c r="F116" s="347" t="str">
        <f t="shared" si="32"/>
        <v>♀</v>
      </c>
      <c r="G116" s="341" cm="1">
        <f t="array" ref="G116">_xlfn.XLOOKUP(1,((Puntaje_larga!$B$2:$B$4621)=Departamento!$B$3)*((Puntaje_larga!$C$2:$C$4621)=Departamento!$O$4)*((Puntaje_larga!$D$2:$D$4621)=Departamento!$B116),Puntaje_larga!$E$2:$E$4621)</f>
        <v>10</v>
      </c>
      <c r="H116" s="347" cm="1">
        <f t="array" ref="H116">_xlfn.XLOOKUP(1,((Posición_larga!$B$2:$B$6423)=Departamento!$B$3)*((Posición_larga!$C$2:$C$6423)=Departamento!$O$4)*((Posición_larga!$D$2:$D$6423)=Departamento!$B116),Posición_larga!$E$2:$E$6423)</f>
        <v>1</v>
      </c>
      <c r="I116" s="347" t="str">
        <f t="shared" si="30"/>
        <v>♂</v>
      </c>
      <c r="M116" s="335" t="str" cm="1">
        <f t="array" ref="M116">_xlfn.XLOOKUP(1,((signo_largo!$B$2:$B$6621)=Departamento!$B$3)*((signo_largo!$C$2:$C$6621)=Departamento!$L$4)*((signo_largo!$D$2:$D$6621)=Departamento!$B116),signo_largo!$E$2:$E$6621)</f>
        <v>Hombre</v>
      </c>
      <c r="N116" s="335" t="str" cm="1">
        <f t="array" ref="N116">_xlfn.XLOOKUP(1,((signo_largo!$B$2:$B$6621)=Departamento!$B$3)*((signo_largo!$C$2:$C$6621)=Departamento!$O$4)*((signo_largo!$D$2:$D$6621)=Departamento!$B116),signo_largo!$E$2:$E$6621)</f>
        <v>Mujer</v>
      </c>
      <c r="O116" s="334" t="str">
        <f>VLOOKUP(B116,Estructura!A92:E184,3,FALSE)</f>
        <v>Negativa</v>
      </c>
      <c r="P116" s="348" t="str">
        <f t="shared" si="25"/>
        <v>♀</v>
      </c>
      <c r="Q116" s="348" t="str">
        <f t="shared" si="26"/>
        <v>♂</v>
      </c>
    </row>
    <row r="117" spans="2:17">
      <c r="B117" s="345" t="s">
        <v>71</v>
      </c>
      <c r="C117" s="346" t="s">
        <v>235</v>
      </c>
      <c r="D117" s="341" cm="1">
        <f t="array" ref="D117">_xlfn.XLOOKUP(1,((Puntaje_larga!$B$2:$B$4621)=Departamento!$B$3)*((Puntaje_larga!$C$2:$C$4621)=Departamento!$L$4)*((Puntaje_larga!$D$2:$D$4621)=Departamento!$B117),Puntaje_larga!$E$2:$E$4621)</f>
        <v>6.5151515151515103</v>
      </c>
      <c r="E117" s="347" cm="1">
        <f t="array" ref="E117">_xlfn.XLOOKUP(1,((Posición_larga!$B$2:$B$6423)=Departamento!$B$3)*((Posición_larga!$C$2:$C$6423)=Departamento!$L$4)*((Posición_larga!$D$2:$D$6423)=Departamento!$B117),Posición_larga!$E$2:$E$6423)</f>
        <v>16</v>
      </c>
      <c r="F117" s="347" t="str">
        <f t="shared" si="32"/>
        <v>♀</v>
      </c>
      <c r="G117" s="341" cm="1">
        <f t="array" ref="G117">_xlfn.XLOOKUP(1,((Puntaje_larga!$B$2:$B$4621)=Departamento!$B$3)*((Puntaje_larga!$C$2:$C$4621)=Departamento!$O$4)*((Puntaje_larga!$D$2:$D$4621)=Departamento!$B117),Puntaje_larga!$E$2:$E$4621)</f>
        <v>5.60606060606061</v>
      </c>
      <c r="H117" s="347" cm="1">
        <f t="array" ref="H117">_xlfn.XLOOKUP(1,((Posición_larga!$B$2:$B$6423)=Departamento!$B$3)*((Posición_larga!$C$2:$C$6423)=Departamento!$O$4)*((Posición_larga!$D$2:$D$6423)=Departamento!$B117),Posición_larga!$E$2:$E$6423)</f>
        <v>10</v>
      </c>
      <c r="I117" s="347" t="str">
        <f t="shared" si="30"/>
        <v>♀</v>
      </c>
      <c r="M117" s="335" t="str" cm="1">
        <f t="array" ref="M117">_xlfn.XLOOKUP(1,((signo_largo!$B$2:$B$6621)=Departamento!$B$3)*((signo_largo!$C$2:$C$6621)=Departamento!$L$4)*((signo_largo!$D$2:$D$6621)=Departamento!$B117),signo_largo!$E$2:$E$6621)</f>
        <v>Hombre</v>
      </c>
      <c r="N117" s="335" t="str" cm="1">
        <f t="array" ref="N117">_xlfn.XLOOKUP(1,((signo_largo!$B$2:$B$6621)=Departamento!$B$3)*((signo_largo!$C$2:$C$6621)=Departamento!$O$4)*((signo_largo!$D$2:$D$6621)=Departamento!$B117),signo_largo!$E$2:$E$6621)</f>
        <v>Hombre</v>
      </c>
      <c r="O117" s="334" t="str">
        <f>VLOOKUP(B117,Estructura!A93:E185,3,FALSE)</f>
        <v>Negativa</v>
      </c>
      <c r="P117" s="348" t="str">
        <f t="shared" si="25"/>
        <v>♀</v>
      </c>
      <c r="Q117" s="348" t="str">
        <f t="shared" si="26"/>
        <v>♀</v>
      </c>
    </row>
    <row r="118" spans="2:17">
      <c r="B118" s="345" t="s">
        <v>72</v>
      </c>
      <c r="C118" s="346" t="s">
        <v>236</v>
      </c>
      <c r="D118" s="341" cm="1">
        <f t="array" ref="D118">_xlfn.XLOOKUP(1,((Puntaje_larga!$B$2:$B$4621)=Departamento!$B$3)*((Puntaje_larga!$C$2:$C$4621)=Departamento!$L$4)*((Puntaje_larga!$D$2:$D$4621)=Departamento!$B118),Puntaje_larga!$E$2:$E$4621)</f>
        <v>1.2121212121212099</v>
      </c>
      <c r="E118" s="347" cm="1">
        <f t="array" ref="E118">_xlfn.XLOOKUP(1,((Posición_larga!$B$2:$B$6423)=Departamento!$B$3)*((Posición_larga!$C$2:$C$6423)=Departamento!$L$4)*((Posición_larga!$D$2:$D$6423)=Departamento!$B118),Posición_larga!$E$2:$E$6423)</f>
        <v>32</v>
      </c>
      <c r="F118" s="347" t="str">
        <f t="shared" si="32"/>
        <v>♀</v>
      </c>
      <c r="G118" s="341" cm="1">
        <f t="array" ref="G118">_xlfn.XLOOKUP(1,((Puntaje_larga!$B$2:$B$4621)=Departamento!$B$3)*((Puntaje_larga!$C$2:$C$4621)=Departamento!$O$4)*((Puntaje_larga!$D$2:$D$4621)=Departamento!$B118),Puntaje_larga!$E$2:$E$4621)</f>
        <v>4.6969696969696999</v>
      </c>
      <c r="H118" s="347" cm="1">
        <f t="array" ref="H118">_xlfn.XLOOKUP(1,((Posición_larga!$B$2:$B$6423)=Departamento!$B$3)*((Posición_larga!$C$2:$C$6423)=Departamento!$O$4)*((Posición_larga!$D$2:$D$6423)=Departamento!$B118),Posición_larga!$E$2:$E$6423)</f>
        <v>14</v>
      </c>
      <c r="I118" s="347" t="str">
        <f t="shared" si="30"/>
        <v>♀</v>
      </c>
      <c r="M118" s="335" t="str" cm="1">
        <f t="array" ref="M118">_xlfn.XLOOKUP(1,((signo_largo!$B$2:$B$6621)=Departamento!$B$3)*((signo_largo!$C$2:$C$6621)=Departamento!$L$4)*((signo_largo!$D$2:$D$6621)=Departamento!$B118),signo_largo!$E$2:$E$6621)</f>
        <v>Hombre</v>
      </c>
      <c r="N118" s="335" t="str" cm="1">
        <f t="array" ref="N118">_xlfn.XLOOKUP(1,((signo_largo!$B$2:$B$6621)=Departamento!$B$3)*((signo_largo!$C$2:$C$6621)=Departamento!$O$4)*((signo_largo!$D$2:$D$6621)=Departamento!$B118),signo_largo!$E$2:$E$6621)</f>
        <v>Hombre</v>
      </c>
      <c r="O118" s="334" t="str">
        <f>VLOOKUP(B118,Estructura!A94:E186,3,FALSE)</f>
        <v>Negativa</v>
      </c>
      <c r="P118" s="348" t="str">
        <f t="shared" si="25"/>
        <v>♀</v>
      </c>
      <c r="Q118" s="348" t="str">
        <f t="shared" si="26"/>
        <v>♀</v>
      </c>
    </row>
    <row r="119" spans="2:17" ht="15" customHeight="1">
      <c r="B119" s="345" t="s">
        <v>73</v>
      </c>
      <c r="C119" s="346" t="s">
        <v>237</v>
      </c>
      <c r="D119" s="341" cm="1">
        <f t="array" ref="D119">_xlfn.XLOOKUP(1,((Puntaje_larga!$B$2:$B$4621)=Departamento!$B$3)*((Puntaje_larga!$C$2:$C$4621)=Departamento!$L$4)*((Puntaje_larga!$D$2:$D$4621)=Departamento!$B119),Puntaje_larga!$E$2:$E$4621)</f>
        <v>0.75757575757575801</v>
      </c>
      <c r="E119" s="347" cm="1">
        <f t="array" ref="E119">_xlfn.XLOOKUP(1,((Posición_larga!$B$2:$B$6423)=Departamento!$B$3)*((Posición_larga!$C$2:$C$6423)=Departamento!$L$4)*((Posición_larga!$D$2:$D$6423)=Departamento!$B119),Posición_larga!$E$2:$E$6423)</f>
        <v>30</v>
      </c>
      <c r="F119" s="347" t="str">
        <f t="shared" si="32"/>
        <v>♂</v>
      </c>
      <c r="G119" s="341" cm="1">
        <f t="array" ref="G119">_xlfn.XLOOKUP(1,((Puntaje_larga!$B$2:$B$4621)=Departamento!$B$3)*((Puntaje_larga!$C$2:$C$4621)=Departamento!$O$4)*((Puntaje_larga!$D$2:$D$4621)=Departamento!$B119),Puntaje_larga!$E$2:$E$4621)</f>
        <v>2.1212121212121202</v>
      </c>
      <c r="H119" s="347" cm="1">
        <f t="array" ref="H119">_xlfn.XLOOKUP(1,((Posición_larga!$B$2:$B$6423)=Departamento!$B$3)*((Posición_larga!$C$2:$C$6423)=Departamento!$O$4)*((Posición_larga!$D$2:$D$6423)=Departamento!$B119),Posición_larga!$E$2:$E$6423)</f>
        <v>27</v>
      </c>
      <c r="I119" s="347" t="str">
        <f t="shared" si="30"/>
        <v>♂</v>
      </c>
      <c r="M119" s="335" t="str" cm="1">
        <f t="array" ref="M119">_xlfn.XLOOKUP(1,((signo_largo!$B$2:$B$6621)=Departamento!$B$3)*((signo_largo!$C$2:$C$6621)=Departamento!$L$4)*((signo_largo!$D$2:$D$6621)=Departamento!$B119),signo_largo!$E$2:$E$6621)</f>
        <v>Mujer</v>
      </c>
      <c r="N119" s="335" t="str" cm="1">
        <f t="array" ref="N119">_xlfn.XLOOKUP(1,((signo_largo!$B$2:$B$6621)=Departamento!$B$3)*((signo_largo!$C$2:$C$6621)=Departamento!$O$4)*((signo_largo!$D$2:$D$6621)=Departamento!$B119),signo_largo!$E$2:$E$6621)</f>
        <v>Mujer</v>
      </c>
      <c r="O119" s="334" t="str">
        <f>VLOOKUP(B119,Estructura!A95:E187,3,FALSE)</f>
        <v>Negativa</v>
      </c>
      <c r="P119" s="348" t="str">
        <f t="shared" si="25"/>
        <v>♂</v>
      </c>
      <c r="Q119" s="348" t="str">
        <f t="shared" si="26"/>
        <v>♂</v>
      </c>
    </row>
  </sheetData>
  <sheetProtection algorithmName="SHA-512" hashValue="4PRa8xdjzwTdZmoJua7hmJUBIswDaJALEBDs3NcootOJPWmKM62ZD4JgzNqxbHvaOn8LNa+KOg3Qpl943V4QlA==" saltValue="/bEvKKbE2stytnQ4Bodj8w==" spinCount="100000" sheet="1" objects="1" scenarios="1"/>
  <protectedRanges>
    <protectedRange sqref="B2:C3" name="Departamento"/>
  </protectedRanges>
  <mergeCells count="14">
    <mergeCell ref="B2:C2"/>
    <mergeCell ref="B3:C3"/>
    <mergeCell ref="P27:Q27"/>
    <mergeCell ref="B19:I19"/>
    <mergeCell ref="D23:F23"/>
    <mergeCell ref="G23:I23"/>
    <mergeCell ref="D9:F9"/>
    <mergeCell ref="G9:I9"/>
    <mergeCell ref="B12:C12"/>
    <mergeCell ref="B13:C13"/>
    <mergeCell ref="B14:C14"/>
    <mergeCell ref="B15:C15"/>
    <mergeCell ref="B16:C16"/>
    <mergeCell ref="B17:C17"/>
  </mergeCell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5E6FBA-80FD-4F26-A48E-8668303DB272}">
          <x14:formula1>
            <xm:f>Hoja11!$B$3:$B$35</xm:f>
          </x14:formula1>
          <xm:sqref>C18 B3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9E030-C231-4E00-B108-93589B5025DD}">
  <dimension ref="A2:N76"/>
  <sheetViews>
    <sheetView topLeftCell="A50" workbookViewId="0">
      <selection activeCell="K64" sqref="K64"/>
    </sheetView>
  </sheetViews>
  <sheetFormatPr baseColWidth="10" defaultRowHeight="15"/>
  <cols>
    <col min="1" max="1" width="25.42578125" bestFit="1" customWidth="1"/>
    <col min="2" max="2" width="22.42578125" bestFit="1" customWidth="1"/>
    <col min="3" max="3" width="5" bestFit="1" customWidth="1"/>
    <col min="4" max="4" width="12.5703125" bestFit="1" customWidth="1"/>
    <col min="6" max="6" width="25.42578125" bestFit="1" customWidth="1"/>
    <col min="7" max="7" width="22.42578125" bestFit="1" customWidth="1"/>
    <col min="8" max="8" width="11.85546875" bestFit="1" customWidth="1"/>
    <col min="9" max="9" width="12.5703125" bestFit="1" customWidth="1"/>
    <col min="10" max="12" width="11.85546875" bestFit="1" customWidth="1"/>
  </cols>
  <sheetData>
    <row r="2" spans="1:9">
      <c r="B2" t="s">
        <v>316</v>
      </c>
      <c r="G2" t="s">
        <v>240</v>
      </c>
    </row>
    <row r="3" spans="1:9">
      <c r="A3" s="12" t="s">
        <v>315</v>
      </c>
      <c r="B3" s="12" t="s">
        <v>247</v>
      </c>
      <c r="F3" s="12" t="s">
        <v>315</v>
      </c>
      <c r="G3" s="12" t="s">
        <v>247</v>
      </c>
    </row>
    <row r="4" spans="1:9">
      <c r="A4" s="12" t="s">
        <v>249</v>
      </c>
      <c r="B4" t="s">
        <v>113</v>
      </c>
      <c r="C4" t="s">
        <v>80</v>
      </c>
      <c r="F4" s="12" t="s">
        <v>249</v>
      </c>
      <c r="G4" t="s">
        <v>113</v>
      </c>
      <c r="H4" t="s">
        <v>80</v>
      </c>
      <c r="I4" t="s">
        <v>248</v>
      </c>
    </row>
    <row r="5" spans="1:9">
      <c r="A5" s="13" t="s">
        <v>108</v>
      </c>
      <c r="B5" s="8">
        <v>1.8181818181818183</v>
      </c>
      <c r="C5" s="8">
        <v>3.3409090909090908</v>
      </c>
      <c r="F5" s="13" t="s">
        <v>108</v>
      </c>
      <c r="G5" s="246">
        <v>33</v>
      </c>
      <c r="H5" s="246">
        <v>28</v>
      </c>
      <c r="I5" s="246">
        <v>61</v>
      </c>
    </row>
    <row r="6" spans="1:9">
      <c r="A6" s="13" t="s">
        <v>79</v>
      </c>
      <c r="B6" s="8">
        <v>6.8598484848484844</v>
      </c>
      <c r="C6" s="8">
        <v>7.1287878787878789</v>
      </c>
      <c r="F6" s="13" t="s">
        <v>79</v>
      </c>
      <c r="G6" s="246">
        <v>4</v>
      </c>
      <c r="H6" s="246">
        <v>2</v>
      </c>
      <c r="I6" s="246">
        <v>6</v>
      </c>
    </row>
    <row r="7" spans="1:9">
      <c r="A7" s="13" t="s">
        <v>104</v>
      </c>
      <c r="B7" s="8">
        <v>3.7159090909090908</v>
      </c>
      <c r="C7" s="8">
        <v>4.7992424242424248</v>
      </c>
      <c r="F7" s="13" t="s">
        <v>104</v>
      </c>
      <c r="G7" s="246">
        <v>26</v>
      </c>
      <c r="H7" s="246">
        <v>23</v>
      </c>
      <c r="I7" s="246">
        <v>49</v>
      </c>
    </row>
    <row r="8" spans="1:9">
      <c r="A8" s="13" t="s">
        <v>107</v>
      </c>
      <c r="B8" s="8">
        <v>3.9621212121212119</v>
      </c>
      <c r="C8" s="8">
        <v>5.1287878787878789</v>
      </c>
      <c r="F8" s="13" t="s">
        <v>107</v>
      </c>
      <c r="G8" s="246">
        <v>24</v>
      </c>
      <c r="H8" s="246">
        <v>19</v>
      </c>
      <c r="I8" s="246">
        <v>43</v>
      </c>
    </row>
    <row r="9" spans="1:9">
      <c r="A9" s="13" t="s">
        <v>81</v>
      </c>
      <c r="B9" s="8">
        <v>5.3257575757575761</v>
      </c>
      <c r="C9" s="8">
        <v>6.5719696969696972</v>
      </c>
      <c r="F9" s="13" t="s">
        <v>81</v>
      </c>
      <c r="G9" s="246">
        <v>18</v>
      </c>
      <c r="H9" s="246">
        <v>7</v>
      </c>
      <c r="I9" s="246">
        <v>25</v>
      </c>
    </row>
    <row r="10" spans="1:9">
      <c r="A10" s="13" t="s">
        <v>82</v>
      </c>
      <c r="B10" s="8">
        <v>6.875</v>
      </c>
      <c r="C10" s="8">
        <v>6.9280303030303028</v>
      </c>
      <c r="F10" s="13" t="s">
        <v>82</v>
      </c>
      <c r="G10" s="246">
        <v>3</v>
      </c>
      <c r="H10" s="246">
        <v>5</v>
      </c>
      <c r="I10" s="246">
        <v>8</v>
      </c>
    </row>
    <row r="11" spans="1:9">
      <c r="A11" s="13" t="s">
        <v>83</v>
      </c>
      <c r="B11" s="8">
        <v>4.8636363636363633</v>
      </c>
      <c r="C11" s="8">
        <v>4.8409090909090908</v>
      </c>
      <c r="F11" s="13" t="s">
        <v>83</v>
      </c>
      <c r="G11" s="246">
        <v>21</v>
      </c>
      <c r="H11" s="246">
        <v>22</v>
      </c>
      <c r="I11" s="246">
        <v>43</v>
      </c>
    </row>
    <row r="12" spans="1:9">
      <c r="A12" s="13" t="s">
        <v>84</v>
      </c>
      <c r="B12" s="8">
        <v>5.3598484848484844</v>
      </c>
      <c r="C12" s="8">
        <v>7.128787878787878</v>
      </c>
      <c r="F12" s="13" t="s">
        <v>84</v>
      </c>
      <c r="G12" s="246">
        <v>17</v>
      </c>
      <c r="H12" s="246">
        <v>3</v>
      </c>
      <c r="I12" s="246">
        <v>20</v>
      </c>
    </row>
    <row r="13" spans="1:9">
      <c r="A13" s="13" t="s">
        <v>85</v>
      </c>
      <c r="B13" s="8">
        <v>6.2803030303030303</v>
      </c>
      <c r="C13" s="8">
        <v>6.2878787878787872</v>
      </c>
      <c r="F13" s="13" t="s">
        <v>85</v>
      </c>
      <c r="G13" s="246">
        <v>8</v>
      </c>
      <c r="H13" s="246">
        <v>9</v>
      </c>
      <c r="I13" s="246">
        <v>17</v>
      </c>
    </row>
    <row r="14" spans="1:9">
      <c r="A14" s="13" t="s">
        <v>86</v>
      </c>
      <c r="B14" s="8">
        <v>4.0075757575757578</v>
      </c>
      <c r="C14" s="8">
        <v>5.0340909090909092</v>
      </c>
      <c r="F14" s="13" t="s">
        <v>86</v>
      </c>
      <c r="G14" s="246">
        <v>23</v>
      </c>
      <c r="H14" s="246">
        <v>21</v>
      </c>
      <c r="I14" s="246">
        <v>44</v>
      </c>
    </row>
    <row r="15" spans="1:9">
      <c r="A15" s="13" t="s">
        <v>105</v>
      </c>
      <c r="B15" s="8">
        <v>5.7045454545454533</v>
      </c>
      <c r="C15" s="8">
        <v>6.041666666666667</v>
      </c>
      <c r="F15" s="13" t="s">
        <v>105</v>
      </c>
      <c r="G15" s="246">
        <v>13</v>
      </c>
      <c r="H15" s="246">
        <v>13</v>
      </c>
      <c r="I15" s="246">
        <v>26</v>
      </c>
    </row>
    <row r="16" spans="1:9">
      <c r="A16" s="13" t="s">
        <v>87</v>
      </c>
      <c r="B16" s="8">
        <v>3.9280303030303028</v>
      </c>
      <c r="C16" s="8">
        <v>6.2234848484848495</v>
      </c>
      <c r="F16" s="13" t="s">
        <v>87</v>
      </c>
      <c r="G16" s="246">
        <v>25</v>
      </c>
      <c r="H16" s="246">
        <v>11</v>
      </c>
      <c r="I16" s="246">
        <v>36</v>
      </c>
    </row>
    <row r="17" spans="1:9">
      <c r="A17" s="13" t="s">
        <v>88</v>
      </c>
      <c r="B17" s="8">
        <v>5.3068181818181817</v>
      </c>
      <c r="C17" s="8">
        <v>4.6590909090909083</v>
      </c>
      <c r="F17" s="13" t="s">
        <v>88</v>
      </c>
      <c r="G17" s="246">
        <v>19</v>
      </c>
      <c r="H17" s="246">
        <v>25</v>
      </c>
      <c r="I17" s="246">
        <v>44</v>
      </c>
    </row>
    <row r="18" spans="1:9">
      <c r="A18" s="13" t="s">
        <v>91</v>
      </c>
      <c r="B18" s="8">
        <v>2.3939393939393936</v>
      </c>
      <c r="C18" s="8">
        <v>2.3901515151515156</v>
      </c>
      <c r="F18" s="13" t="s">
        <v>91</v>
      </c>
      <c r="G18" s="246">
        <v>32</v>
      </c>
      <c r="H18" s="246">
        <v>30</v>
      </c>
      <c r="I18" s="246">
        <v>62</v>
      </c>
    </row>
    <row r="19" spans="1:9">
      <c r="A19" s="13" t="s">
        <v>89</v>
      </c>
      <c r="B19" s="8">
        <v>5.416666666666667</v>
      </c>
      <c r="C19" s="8">
        <v>5.6098484848484844</v>
      </c>
      <c r="F19" s="13" t="s">
        <v>89</v>
      </c>
      <c r="G19" s="246">
        <v>16</v>
      </c>
      <c r="H19" s="246">
        <v>17</v>
      </c>
      <c r="I19" s="246">
        <v>33</v>
      </c>
    </row>
    <row r="20" spans="1:9">
      <c r="A20" s="13" t="s">
        <v>90</v>
      </c>
      <c r="B20" s="8">
        <v>6.9734848484848477</v>
      </c>
      <c r="C20" s="8">
        <v>7.5113636363636358</v>
      </c>
      <c r="F20" s="13" t="s">
        <v>90</v>
      </c>
      <c r="G20" s="246">
        <v>2</v>
      </c>
      <c r="H20" s="246">
        <v>1</v>
      </c>
      <c r="I20" s="246">
        <v>3</v>
      </c>
    </row>
    <row r="21" spans="1:9">
      <c r="A21" s="13" t="s">
        <v>109</v>
      </c>
      <c r="B21" s="8">
        <v>2.6628787878787876</v>
      </c>
      <c r="C21" s="8">
        <v>0.98106060606060597</v>
      </c>
      <c r="F21" s="13" t="s">
        <v>109</v>
      </c>
      <c r="G21" s="246">
        <v>29</v>
      </c>
      <c r="H21" s="246">
        <v>33</v>
      </c>
      <c r="I21" s="246">
        <v>62</v>
      </c>
    </row>
    <row r="22" spans="1:9">
      <c r="A22" s="13" t="s">
        <v>110</v>
      </c>
      <c r="B22" s="8">
        <v>3.1590909090909092</v>
      </c>
      <c r="C22" s="8">
        <v>2.3106060606060606</v>
      </c>
      <c r="F22" s="13" t="s">
        <v>110</v>
      </c>
      <c r="G22" s="246">
        <v>27</v>
      </c>
      <c r="H22" s="246">
        <v>31</v>
      </c>
      <c r="I22" s="246">
        <v>58</v>
      </c>
    </row>
    <row r="23" spans="1:9">
      <c r="A23" s="13" t="s">
        <v>92</v>
      </c>
      <c r="B23" s="8">
        <v>5.5189393939393927</v>
      </c>
      <c r="C23" s="8">
        <v>6.2954545454545459</v>
      </c>
      <c r="F23" s="13" t="s">
        <v>92</v>
      </c>
      <c r="G23" s="246">
        <v>14</v>
      </c>
      <c r="H23" s="246">
        <v>8</v>
      </c>
      <c r="I23" s="246">
        <v>22</v>
      </c>
    </row>
    <row r="24" spans="1:9">
      <c r="A24" s="13" t="s">
        <v>93</v>
      </c>
      <c r="B24" s="8">
        <v>2.8219696969696968</v>
      </c>
      <c r="C24" s="8">
        <v>3.8068181818181817</v>
      </c>
      <c r="F24" s="13" t="s">
        <v>93</v>
      </c>
      <c r="G24" s="246">
        <v>28</v>
      </c>
      <c r="H24" s="246">
        <v>27</v>
      </c>
      <c r="I24" s="246">
        <v>55</v>
      </c>
    </row>
    <row r="25" spans="1:9">
      <c r="A25" s="13" t="s">
        <v>94</v>
      </c>
      <c r="B25" s="8">
        <v>6.1325757575757578</v>
      </c>
      <c r="C25" s="8">
        <v>5.9962121212121211</v>
      </c>
      <c r="F25" s="13" t="s">
        <v>94</v>
      </c>
      <c r="G25" s="246">
        <v>9</v>
      </c>
      <c r="H25" s="246">
        <v>14</v>
      </c>
      <c r="I25" s="246">
        <v>23</v>
      </c>
    </row>
    <row r="26" spans="1:9">
      <c r="A26" s="13" t="s">
        <v>95</v>
      </c>
      <c r="B26" s="8">
        <v>6.8143939393939386</v>
      </c>
      <c r="C26" s="8">
        <v>4.666666666666667</v>
      </c>
      <c r="F26" s="13" t="s">
        <v>95</v>
      </c>
      <c r="G26" s="246">
        <v>5</v>
      </c>
      <c r="H26" s="246">
        <v>24</v>
      </c>
      <c r="I26" s="246">
        <v>29</v>
      </c>
    </row>
    <row r="27" spans="1:9">
      <c r="A27" s="13" t="s">
        <v>96</v>
      </c>
      <c r="B27" s="8">
        <v>5.8939393939393945</v>
      </c>
      <c r="C27" s="8">
        <v>6.2424242424242422</v>
      </c>
      <c r="F27" s="13" t="s">
        <v>96</v>
      </c>
      <c r="G27" s="246">
        <v>10</v>
      </c>
      <c r="H27" s="246">
        <v>10</v>
      </c>
      <c r="I27" s="246">
        <v>20</v>
      </c>
    </row>
    <row r="28" spans="1:9">
      <c r="A28" s="13" t="s">
        <v>97</v>
      </c>
      <c r="B28" s="8">
        <v>5.4583333333333339</v>
      </c>
      <c r="C28" s="8">
        <v>4.5416666666666661</v>
      </c>
      <c r="F28" s="13" t="s">
        <v>97</v>
      </c>
      <c r="G28" s="246">
        <v>15</v>
      </c>
      <c r="H28" s="246">
        <v>26</v>
      </c>
      <c r="I28" s="246">
        <v>41</v>
      </c>
    </row>
    <row r="29" spans="1:9">
      <c r="A29" s="13" t="s">
        <v>106</v>
      </c>
      <c r="B29" s="8">
        <v>4.045454545454545</v>
      </c>
      <c r="C29" s="8">
        <v>5.1780303030303028</v>
      </c>
      <c r="F29" s="13" t="s">
        <v>106</v>
      </c>
      <c r="G29" s="246">
        <v>22</v>
      </c>
      <c r="H29" s="246">
        <v>18</v>
      </c>
      <c r="I29" s="246">
        <v>40</v>
      </c>
    </row>
    <row r="30" spans="1:9">
      <c r="A30" s="13" t="s">
        <v>98</v>
      </c>
      <c r="B30" s="8">
        <v>6.4962121212121211</v>
      </c>
      <c r="C30" s="8">
        <v>6.9962121212121211</v>
      </c>
      <c r="F30" s="13" t="s">
        <v>98</v>
      </c>
      <c r="G30" s="246">
        <v>7</v>
      </c>
      <c r="H30" s="246">
        <v>4</v>
      </c>
      <c r="I30" s="246">
        <v>11</v>
      </c>
    </row>
    <row r="31" spans="1:9">
      <c r="A31" s="13" t="s">
        <v>99</v>
      </c>
      <c r="B31" s="8">
        <v>7.0871212121212119</v>
      </c>
      <c r="C31" s="8">
        <v>6.8674242424242422</v>
      </c>
      <c r="F31" s="13" t="s">
        <v>99</v>
      </c>
      <c r="G31" s="246">
        <v>1</v>
      </c>
      <c r="H31" s="246">
        <v>6</v>
      </c>
      <c r="I31" s="246">
        <v>7</v>
      </c>
    </row>
    <row r="32" spans="1:9">
      <c r="A32" s="13" t="s">
        <v>100</v>
      </c>
      <c r="B32" s="8">
        <v>5.3068181818181817</v>
      </c>
      <c r="C32" s="8">
        <v>5.7424242424242422</v>
      </c>
      <c r="F32" s="13" t="s">
        <v>100</v>
      </c>
      <c r="G32" s="246">
        <v>19</v>
      </c>
      <c r="H32" s="246">
        <v>16</v>
      </c>
      <c r="I32" s="246">
        <v>35</v>
      </c>
    </row>
    <row r="33" spans="1:14">
      <c r="A33" s="13" t="s">
        <v>101</v>
      </c>
      <c r="B33" s="8">
        <v>5.8409090909090908</v>
      </c>
      <c r="C33" s="8">
        <v>6.1590909090909083</v>
      </c>
      <c r="F33" s="13" t="s">
        <v>101</v>
      </c>
      <c r="G33" s="246">
        <v>11</v>
      </c>
      <c r="H33" s="246">
        <v>12</v>
      </c>
      <c r="I33" s="246">
        <v>23</v>
      </c>
    </row>
    <row r="34" spans="1:14">
      <c r="A34" s="13" t="s">
        <v>102</v>
      </c>
      <c r="B34" s="8">
        <v>5.7537878787878789</v>
      </c>
      <c r="C34" s="8">
        <v>5.1098484848484844</v>
      </c>
      <c r="F34" s="13" t="s">
        <v>102</v>
      </c>
      <c r="G34" s="246">
        <v>12</v>
      </c>
      <c r="H34" s="246">
        <v>20</v>
      </c>
      <c r="I34" s="246">
        <v>32</v>
      </c>
    </row>
    <row r="35" spans="1:14">
      <c r="A35" s="13" t="s">
        <v>103</v>
      </c>
      <c r="B35" s="8">
        <v>6.7462121212121211</v>
      </c>
      <c r="C35" s="8">
        <v>5.9356060606060606</v>
      </c>
      <c r="F35" s="13" t="s">
        <v>103</v>
      </c>
      <c r="G35" s="246">
        <v>6</v>
      </c>
      <c r="H35" s="246">
        <v>15</v>
      </c>
      <c r="I35" s="246">
        <v>21</v>
      </c>
    </row>
    <row r="36" spans="1:14">
      <c r="A36" s="13" t="s">
        <v>111</v>
      </c>
      <c r="B36" s="8">
        <v>2.481060606060606</v>
      </c>
      <c r="C36" s="8">
        <v>2.2234848484848486</v>
      </c>
      <c r="F36" s="13" t="s">
        <v>111</v>
      </c>
      <c r="G36" s="246">
        <v>31</v>
      </c>
      <c r="H36" s="246">
        <v>32</v>
      </c>
      <c r="I36" s="246">
        <v>63</v>
      </c>
    </row>
    <row r="37" spans="1:14">
      <c r="A37" s="13" t="s">
        <v>112</v>
      </c>
      <c r="B37" s="8">
        <v>2.5946969696969702</v>
      </c>
      <c r="C37" s="8">
        <v>2.6969696969696972</v>
      </c>
      <c r="F37" s="13" t="s">
        <v>112</v>
      </c>
      <c r="G37" s="246">
        <v>30</v>
      </c>
      <c r="H37" s="246">
        <v>29</v>
      </c>
      <c r="I37" s="246">
        <v>59</v>
      </c>
    </row>
    <row r="38" spans="1:14">
      <c r="F38" s="13" t="s">
        <v>248</v>
      </c>
      <c r="G38" s="246">
        <v>560</v>
      </c>
      <c r="H38" s="246">
        <v>561</v>
      </c>
      <c r="I38" s="246">
        <v>1121</v>
      </c>
    </row>
    <row r="42" spans="1:14" ht="30">
      <c r="A42" s="247" t="s">
        <v>318</v>
      </c>
      <c r="B42" s="388">
        <v>2024</v>
      </c>
      <c r="C42" s="389"/>
      <c r="D42" s="388">
        <v>2025</v>
      </c>
      <c r="E42" s="389"/>
      <c r="F42" s="390" t="s">
        <v>319</v>
      </c>
    </row>
    <row r="43" spans="1:14" ht="45">
      <c r="A43" s="247" t="s">
        <v>0</v>
      </c>
      <c r="B43" s="247" t="s">
        <v>238</v>
      </c>
      <c r="C43" s="247" t="s">
        <v>320</v>
      </c>
      <c r="D43" s="247" t="s">
        <v>238</v>
      </c>
      <c r="E43" s="247" t="s">
        <v>320</v>
      </c>
      <c r="F43" s="391"/>
    </row>
    <row r="44" spans="1:14">
      <c r="A44" s="248" t="s">
        <v>108</v>
      </c>
      <c r="B44" s="248">
        <v>1.82</v>
      </c>
      <c r="C44" s="248">
        <v>33</v>
      </c>
      <c r="D44" s="248">
        <v>3.34</v>
      </c>
      <c r="E44" s="248">
        <v>28</v>
      </c>
      <c r="F44" s="249">
        <v>5</v>
      </c>
      <c r="H44" t="b">
        <f>ROUND(_xlfn.XLOOKUP($A44,$A$5:$A$37,$B$5:$B$37),2)=B44</f>
        <v>1</v>
      </c>
      <c r="I44" t="b">
        <f>ROUND(_xlfn.XLOOKUP($A44,$A$5:$A$37,$G$5:$G$37),2)=C44</f>
        <v>1</v>
      </c>
      <c r="J44" t="b">
        <f>ROUND(_xlfn.XLOOKUP($A44,$A$5:$A$37,$C$5:$C$37),2)=D44</f>
        <v>1</v>
      </c>
      <c r="K44">
        <f>ROUND(_xlfn.XLOOKUP($A44,$A$5:$A$37,$H$5:$H$37),2)</f>
        <v>28</v>
      </c>
      <c r="L44" t="b">
        <f>ROUND(_xlfn.XLOOKUP($A44,$A$5:$A$37,$H$5:$H$37),2)=E44</f>
        <v>1</v>
      </c>
      <c r="M44">
        <f>ROUND(_xlfn.XLOOKUP($A44,$A$5:$A$37,$G$5:$G$37),2)</f>
        <v>33</v>
      </c>
      <c r="N44">
        <f>+M44-K44</f>
        <v>5</v>
      </c>
    </row>
    <row r="45" spans="1:14">
      <c r="A45" s="248" t="s">
        <v>79</v>
      </c>
      <c r="B45" s="248">
        <v>6.86</v>
      </c>
      <c r="C45" s="248">
        <v>4</v>
      </c>
      <c r="D45" s="248">
        <v>7.13</v>
      </c>
      <c r="E45" s="248">
        <v>2</v>
      </c>
      <c r="F45" s="250">
        <v>2</v>
      </c>
      <c r="H45" t="b">
        <f t="shared" ref="H45:H76" si="0">ROUND(_xlfn.XLOOKUP($A45,$A$5:$A$37,$B$5:$B$37),2)=B45</f>
        <v>1</v>
      </c>
      <c r="I45" t="b">
        <f t="shared" ref="I45:I76" si="1">ROUND(_xlfn.XLOOKUP($A45,$A$5:$A$37,$G$5:$G$37),2)=C45</f>
        <v>1</v>
      </c>
      <c r="J45" t="b">
        <f t="shared" ref="J45:J76" si="2">ROUND(_xlfn.XLOOKUP($A45,$A$5:$A$37,$C$5:$C$37),2)=D45</f>
        <v>1</v>
      </c>
      <c r="K45">
        <f t="shared" ref="K45:K76" si="3">ROUND(_xlfn.XLOOKUP($A45,$A$5:$A$37,$H$5:$H$37),2)</f>
        <v>2</v>
      </c>
      <c r="L45" t="b">
        <f t="shared" ref="L45:L76" si="4">ROUND(_xlfn.XLOOKUP($A45,$A$5:$A$37,$H$5:$H$37),2)=E45</f>
        <v>1</v>
      </c>
      <c r="M45">
        <f t="shared" ref="M45:M76" si="5">ROUND(_xlfn.XLOOKUP($A45,$A$5:$A$37,$G$5:$G$37),2)</f>
        <v>4</v>
      </c>
      <c r="N45">
        <f t="shared" ref="N45:N76" si="6">+M45-K45</f>
        <v>2</v>
      </c>
    </row>
    <row r="46" spans="1:14">
      <c r="A46" s="248" t="s">
        <v>104</v>
      </c>
      <c r="B46" s="248">
        <v>3.72</v>
      </c>
      <c r="C46" s="248">
        <v>26</v>
      </c>
      <c r="D46" s="248">
        <v>4.8</v>
      </c>
      <c r="E46" s="248">
        <v>23</v>
      </c>
      <c r="F46" s="251">
        <v>3</v>
      </c>
      <c r="H46" t="b">
        <f t="shared" si="0"/>
        <v>1</v>
      </c>
      <c r="I46" t="b">
        <f t="shared" si="1"/>
        <v>1</v>
      </c>
      <c r="J46" t="b">
        <f t="shared" si="2"/>
        <v>1</v>
      </c>
      <c r="K46">
        <f t="shared" si="3"/>
        <v>23</v>
      </c>
      <c r="L46" t="b">
        <f t="shared" si="4"/>
        <v>1</v>
      </c>
      <c r="M46">
        <f t="shared" si="5"/>
        <v>26</v>
      </c>
      <c r="N46">
        <f t="shared" si="6"/>
        <v>3</v>
      </c>
    </row>
    <row r="47" spans="1:14">
      <c r="A47" s="248" t="s">
        <v>81</v>
      </c>
      <c r="B47" s="248">
        <v>5.33</v>
      </c>
      <c r="C47" s="248">
        <v>18</v>
      </c>
      <c r="D47" s="248">
        <v>6.57</v>
      </c>
      <c r="E47" s="248">
        <v>7</v>
      </c>
      <c r="F47" s="252">
        <v>11</v>
      </c>
      <c r="H47" t="b">
        <f t="shared" si="0"/>
        <v>1</v>
      </c>
      <c r="I47" t="b">
        <f t="shared" si="1"/>
        <v>1</v>
      </c>
      <c r="J47" t="b">
        <f t="shared" si="2"/>
        <v>1</v>
      </c>
      <c r="K47">
        <f t="shared" si="3"/>
        <v>7</v>
      </c>
      <c r="L47" t="b">
        <f t="shared" si="4"/>
        <v>1</v>
      </c>
      <c r="M47">
        <f t="shared" si="5"/>
        <v>18</v>
      </c>
      <c r="N47">
        <f t="shared" si="6"/>
        <v>11</v>
      </c>
    </row>
    <row r="48" spans="1:14">
      <c r="A48" s="248" t="s">
        <v>82</v>
      </c>
      <c r="B48" s="248">
        <v>6.88</v>
      </c>
      <c r="C48" s="248">
        <v>3</v>
      </c>
      <c r="D48" s="248">
        <v>6.93</v>
      </c>
      <c r="E48" s="248">
        <v>5</v>
      </c>
      <c r="F48" s="253">
        <v>-2</v>
      </c>
      <c r="H48" t="b">
        <f t="shared" si="0"/>
        <v>1</v>
      </c>
      <c r="I48" t="b">
        <f t="shared" si="1"/>
        <v>1</v>
      </c>
      <c r="J48" t="b">
        <f t="shared" si="2"/>
        <v>1</v>
      </c>
      <c r="K48">
        <f t="shared" si="3"/>
        <v>5</v>
      </c>
      <c r="L48" t="b">
        <f t="shared" si="4"/>
        <v>1</v>
      </c>
      <c r="M48">
        <f t="shared" si="5"/>
        <v>3</v>
      </c>
      <c r="N48">
        <f t="shared" si="6"/>
        <v>-2</v>
      </c>
    </row>
    <row r="49" spans="1:14">
      <c r="A49" s="248" t="s">
        <v>83</v>
      </c>
      <c r="B49" s="248">
        <v>4.8600000000000003</v>
      </c>
      <c r="C49" s="248">
        <v>21</v>
      </c>
      <c r="D49" s="248">
        <v>4.84</v>
      </c>
      <c r="E49" s="248">
        <v>22</v>
      </c>
      <c r="F49" s="254">
        <v>-1</v>
      </c>
      <c r="H49" t="b">
        <f t="shared" si="0"/>
        <v>1</v>
      </c>
      <c r="I49" t="b">
        <f t="shared" si="1"/>
        <v>1</v>
      </c>
      <c r="J49" t="b">
        <f t="shared" si="2"/>
        <v>1</v>
      </c>
      <c r="K49">
        <f t="shared" si="3"/>
        <v>22</v>
      </c>
      <c r="L49" t="b">
        <f t="shared" si="4"/>
        <v>1</v>
      </c>
      <c r="M49">
        <f t="shared" si="5"/>
        <v>21</v>
      </c>
      <c r="N49">
        <f t="shared" si="6"/>
        <v>-1</v>
      </c>
    </row>
    <row r="50" spans="1:14">
      <c r="A50" s="248" t="s">
        <v>84</v>
      </c>
      <c r="B50" s="248">
        <v>5.36</v>
      </c>
      <c r="C50" s="248">
        <v>17</v>
      </c>
      <c r="D50" s="248">
        <v>7.13</v>
      </c>
      <c r="E50" s="248">
        <v>3</v>
      </c>
      <c r="F50" s="255">
        <v>14</v>
      </c>
      <c r="H50" t="b">
        <f t="shared" si="0"/>
        <v>1</v>
      </c>
      <c r="I50" t="b">
        <f t="shared" si="1"/>
        <v>1</v>
      </c>
      <c r="J50" t="b">
        <f t="shared" si="2"/>
        <v>1</v>
      </c>
      <c r="K50">
        <f t="shared" si="3"/>
        <v>3</v>
      </c>
      <c r="L50" t="b">
        <f t="shared" si="4"/>
        <v>1</v>
      </c>
      <c r="M50">
        <f t="shared" si="5"/>
        <v>17</v>
      </c>
      <c r="N50">
        <f t="shared" si="6"/>
        <v>14</v>
      </c>
    </row>
    <row r="51" spans="1:14">
      <c r="A51" s="248" t="s">
        <v>85</v>
      </c>
      <c r="B51" s="248">
        <v>6.28</v>
      </c>
      <c r="C51" s="248">
        <v>8</v>
      </c>
      <c r="D51" s="248">
        <v>6.29</v>
      </c>
      <c r="E51" s="248">
        <v>9</v>
      </c>
      <c r="F51" s="254">
        <v>-1</v>
      </c>
      <c r="H51" t="b">
        <f t="shared" si="0"/>
        <v>1</v>
      </c>
      <c r="I51" t="b">
        <f t="shared" si="1"/>
        <v>1</v>
      </c>
      <c r="J51" t="b">
        <f t="shared" si="2"/>
        <v>1</v>
      </c>
      <c r="K51">
        <f t="shared" si="3"/>
        <v>9</v>
      </c>
      <c r="L51" t="b">
        <f t="shared" si="4"/>
        <v>1</v>
      </c>
      <c r="M51">
        <f t="shared" si="5"/>
        <v>8</v>
      </c>
      <c r="N51">
        <f t="shared" si="6"/>
        <v>-1</v>
      </c>
    </row>
    <row r="52" spans="1:14">
      <c r="A52" s="248" t="s">
        <v>86</v>
      </c>
      <c r="B52" s="248">
        <v>4.01</v>
      </c>
      <c r="C52" s="248">
        <v>23</v>
      </c>
      <c r="D52" s="248">
        <v>5.03</v>
      </c>
      <c r="E52" s="248">
        <v>21</v>
      </c>
      <c r="F52" s="250">
        <v>2</v>
      </c>
      <c r="H52" t="b">
        <f t="shared" si="0"/>
        <v>1</v>
      </c>
      <c r="I52" t="b">
        <f t="shared" si="1"/>
        <v>1</v>
      </c>
      <c r="J52" t="b">
        <f t="shared" si="2"/>
        <v>1</v>
      </c>
      <c r="K52">
        <f t="shared" si="3"/>
        <v>21</v>
      </c>
      <c r="L52" t="b">
        <f t="shared" si="4"/>
        <v>1</v>
      </c>
      <c r="M52">
        <f t="shared" si="5"/>
        <v>23</v>
      </c>
      <c r="N52">
        <f t="shared" si="6"/>
        <v>2</v>
      </c>
    </row>
    <row r="53" spans="1:14">
      <c r="A53" s="248" t="s">
        <v>105</v>
      </c>
      <c r="B53" s="248">
        <v>5.7</v>
      </c>
      <c r="C53" s="248">
        <v>13</v>
      </c>
      <c r="D53" s="248">
        <v>6.04</v>
      </c>
      <c r="E53" s="248">
        <v>13</v>
      </c>
      <c r="F53" s="256">
        <v>0</v>
      </c>
      <c r="H53" t="b">
        <f t="shared" si="0"/>
        <v>1</v>
      </c>
      <c r="I53" t="b">
        <f t="shared" si="1"/>
        <v>1</v>
      </c>
      <c r="J53" t="b">
        <f t="shared" si="2"/>
        <v>1</v>
      </c>
      <c r="K53">
        <f t="shared" si="3"/>
        <v>13</v>
      </c>
      <c r="L53" t="b">
        <f t="shared" si="4"/>
        <v>1</v>
      </c>
      <c r="M53">
        <f t="shared" si="5"/>
        <v>13</v>
      </c>
      <c r="N53">
        <f t="shared" si="6"/>
        <v>0</v>
      </c>
    </row>
    <row r="54" spans="1:14">
      <c r="A54" s="248" t="s">
        <v>87</v>
      </c>
      <c r="B54" s="248">
        <v>3.93</v>
      </c>
      <c r="C54" s="248">
        <v>25</v>
      </c>
      <c r="D54" s="248">
        <v>6.22</v>
      </c>
      <c r="E54" s="248">
        <v>11</v>
      </c>
      <c r="F54" s="255">
        <v>14</v>
      </c>
      <c r="H54" t="b">
        <f t="shared" si="0"/>
        <v>1</v>
      </c>
      <c r="I54" t="b">
        <f t="shared" si="1"/>
        <v>1</v>
      </c>
      <c r="J54" t="b">
        <f t="shared" si="2"/>
        <v>1</v>
      </c>
      <c r="K54">
        <f t="shared" si="3"/>
        <v>11</v>
      </c>
      <c r="L54" t="b">
        <f t="shared" si="4"/>
        <v>1</v>
      </c>
      <c r="M54">
        <f t="shared" si="5"/>
        <v>25</v>
      </c>
      <c r="N54">
        <f t="shared" si="6"/>
        <v>14</v>
      </c>
    </row>
    <row r="55" spans="1:14" ht="15.75" thickBot="1">
      <c r="A55" s="263" t="s">
        <v>88</v>
      </c>
      <c r="B55" s="263">
        <v>5.31</v>
      </c>
      <c r="C55" s="263">
        <v>19</v>
      </c>
      <c r="D55" s="263">
        <v>4.66</v>
      </c>
      <c r="E55" s="263">
        <v>25</v>
      </c>
      <c r="F55" s="264">
        <v>-6</v>
      </c>
      <c r="H55" t="b">
        <f t="shared" si="0"/>
        <v>1</v>
      </c>
      <c r="I55" t="b">
        <f t="shared" si="1"/>
        <v>1</v>
      </c>
      <c r="J55" t="b">
        <f t="shared" si="2"/>
        <v>1</v>
      </c>
      <c r="K55">
        <f t="shared" si="3"/>
        <v>25</v>
      </c>
      <c r="L55" t="b">
        <f t="shared" si="4"/>
        <v>1</v>
      </c>
      <c r="M55">
        <f t="shared" si="5"/>
        <v>19</v>
      </c>
      <c r="N55">
        <f t="shared" si="6"/>
        <v>-6</v>
      </c>
    </row>
    <row r="56" spans="1:14" s="308" customFormat="1" ht="15.75" thickBot="1">
      <c r="A56" s="306" t="s">
        <v>91</v>
      </c>
      <c r="B56" s="307">
        <v>2.39</v>
      </c>
      <c r="C56" s="307">
        <v>32</v>
      </c>
      <c r="D56" s="307">
        <v>2.39</v>
      </c>
      <c r="E56" s="307">
        <v>29</v>
      </c>
      <c r="F56" s="307">
        <v>3</v>
      </c>
      <c r="H56" s="308" t="b">
        <f t="shared" si="0"/>
        <v>1</v>
      </c>
      <c r="I56" s="308" t="b">
        <f t="shared" si="1"/>
        <v>1</v>
      </c>
      <c r="J56" s="308" t="b">
        <f t="shared" si="2"/>
        <v>1</v>
      </c>
      <c r="K56" s="308">
        <f t="shared" si="3"/>
        <v>30</v>
      </c>
      <c r="L56" s="308" t="b">
        <f t="shared" si="4"/>
        <v>0</v>
      </c>
      <c r="M56" s="308">
        <f t="shared" si="5"/>
        <v>32</v>
      </c>
      <c r="N56" s="308">
        <f t="shared" si="6"/>
        <v>2</v>
      </c>
    </row>
    <row r="57" spans="1:14">
      <c r="A57" s="265" t="s">
        <v>89</v>
      </c>
      <c r="B57" s="265">
        <v>5.42</v>
      </c>
      <c r="C57" s="265">
        <v>16</v>
      </c>
      <c r="D57" s="265">
        <v>5.61</v>
      </c>
      <c r="E57" s="265">
        <v>17</v>
      </c>
      <c r="F57" s="266">
        <v>-1</v>
      </c>
      <c r="H57" t="b">
        <f t="shared" si="0"/>
        <v>1</v>
      </c>
      <c r="I57" t="b">
        <f t="shared" si="1"/>
        <v>1</v>
      </c>
      <c r="J57" t="b">
        <f t="shared" si="2"/>
        <v>1</v>
      </c>
      <c r="K57">
        <f t="shared" si="3"/>
        <v>17</v>
      </c>
      <c r="L57" t="b">
        <f t="shared" si="4"/>
        <v>1</v>
      </c>
      <c r="M57">
        <f t="shared" si="5"/>
        <v>16</v>
      </c>
      <c r="N57">
        <f t="shared" si="6"/>
        <v>-1</v>
      </c>
    </row>
    <row r="58" spans="1:14" ht="15.75" thickBot="1">
      <c r="A58" s="263" t="s">
        <v>90</v>
      </c>
      <c r="B58" s="263">
        <v>6.97</v>
      </c>
      <c r="C58" s="263">
        <v>2</v>
      </c>
      <c r="D58" s="263">
        <v>7.51</v>
      </c>
      <c r="E58" s="263">
        <v>1</v>
      </c>
      <c r="F58" s="268">
        <v>1</v>
      </c>
      <c r="H58" t="b">
        <f t="shared" si="0"/>
        <v>1</v>
      </c>
      <c r="I58" t="b">
        <f t="shared" si="1"/>
        <v>1</v>
      </c>
      <c r="J58" t="b">
        <f t="shared" si="2"/>
        <v>1</v>
      </c>
      <c r="K58">
        <f t="shared" si="3"/>
        <v>1</v>
      </c>
      <c r="L58" t="b">
        <f t="shared" si="4"/>
        <v>1</v>
      </c>
      <c r="M58">
        <f t="shared" si="5"/>
        <v>2</v>
      </c>
      <c r="N58">
        <f t="shared" si="6"/>
        <v>1</v>
      </c>
    </row>
    <row r="59" spans="1:14" s="308" customFormat="1" ht="15.75" thickBot="1">
      <c r="A59" s="306" t="s">
        <v>109</v>
      </c>
      <c r="B59" s="307">
        <v>2.66</v>
      </c>
      <c r="C59" s="307">
        <v>29</v>
      </c>
      <c r="D59" s="307">
        <v>0.98</v>
      </c>
      <c r="E59" s="307">
        <v>32</v>
      </c>
      <c r="F59" s="307">
        <v>-3</v>
      </c>
      <c r="H59" s="308" t="b">
        <f t="shared" si="0"/>
        <v>1</v>
      </c>
      <c r="I59" s="308" t="b">
        <f t="shared" si="1"/>
        <v>1</v>
      </c>
      <c r="J59" s="308" t="b">
        <f t="shared" si="2"/>
        <v>1</v>
      </c>
      <c r="K59" s="308">
        <f t="shared" si="3"/>
        <v>33</v>
      </c>
      <c r="L59" s="308" t="b">
        <f t="shared" si="4"/>
        <v>0</v>
      </c>
      <c r="M59" s="308">
        <f t="shared" si="5"/>
        <v>29</v>
      </c>
      <c r="N59" s="308">
        <f t="shared" si="6"/>
        <v>-4</v>
      </c>
    </row>
    <row r="60" spans="1:14" s="308" customFormat="1" ht="15.75" thickBot="1">
      <c r="A60" s="306" t="s">
        <v>110</v>
      </c>
      <c r="B60" s="307">
        <v>3.16</v>
      </c>
      <c r="C60" s="307">
        <v>27</v>
      </c>
      <c r="D60" s="307">
        <v>2.31</v>
      </c>
      <c r="E60" s="307">
        <v>30</v>
      </c>
      <c r="F60" s="307">
        <v>-3</v>
      </c>
      <c r="H60" s="308" t="b">
        <f t="shared" si="0"/>
        <v>1</v>
      </c>
      <c r="I60" s="308" t="b">
        <f t="shared" si="1"/>
        <v>1</v>
      </c>
      <c r="J60" s="308" t="b">
        <f t="shared" si="2"/>
        <v>1</v>
      </c>
      <c r="K60" s="308">
        <f t="shared" si="3"/>
        <v>31</v>
      </c>
      <c r="L60" s="308" t="b">
        <f t="shared" si="4"/>
        <v>0</v>
      </c>
      <c r="M60" s="308">
        <f t="shared" si="5"/>
        <v>27</v>
      </c>
      <c r="N60" s="308">
        <f t="shared" si="6"/>
        <v>-4</v>
      </c>
    </row>
    <row r="61" spans="1:14">
      <c r="A61" s="265" t="s">
        <v>92</v>
      </c>
      <c r="B61" s="265">
        <v>5.52</v>
      </c>
      <c r="C61" s="265">
        <v>14</v>
      </c>
      <c r="D61" s="265">
        <v>6.3</v>
      </c>
      <c r="E61" s="265">
        <v>8</v>
      </c>
      <c r="F61" s="269">
        <v>6</v>
      </c>
      <c r="H61" t="b">
        <f t="shared" si="0"/>
        <v>1</v>
      </c>
      <c r="I61" t="b">
        <f t="shared" si="1"/>
        <v>1</v>
      </c>
      <c r="J61" t="b">
        <f t="shared" si="2"/>
        <v>1</v>
      </c>
      <c r="K61">
        <f t="shared" si="3"/>
        <v>8</v>
      </c>
      <c r="L61" t="b">
        <f t="shared" si="4"/>
        <v>1</v>
      </c>
      <c r="M61">
        <f t="shared" si="5"/>
        <v>14</v>
      </c>
      <c r="N61">
        <f t="shared" si="6"/>
        <v>6</v>
      </c>
    </row>
    <row r="62" spans="1:14">
      <c r="A62" s="248" t="s">
        <v>93</v>
      </c>
      <c r="B62" s="248">
        <v>2.82</v>
      </c>
      <c r="C62" s="248">
        <v>28</v>
      </c>
      <c r="D62" s="248">
        <v>3.81</v>
      </c>
      <c r="E62" s="248">
        <v>27</v>
      </c>
      <c r="F62" s="257">
        <v>1</v>
      </c>
      <c r="H62" t="b">
        <f t="shared" si="0"/>
        <v>1</v>
      </c>
      <c r="I62" t="b">
        <f t="shared" si="1"/>
        <v>1</v>
      </c>
      <c r="J62" t="b">
        <f t="shared" si="2"/>
        <v>1</v>
      </c>
      <c r="K62">
        <f t="shared" si="3"/>
        <v>27</v>
      </c>
      <c r="L62" t="b">
        <f t="shared" si="4"/>
        <v>1</v>
      </c>
      <c r="M62">
        <f t="shared" si="5"/>
        <v>28</v>
      </c>
      <c r="N62">
        <f t="shared" si="6"/>
        <v>1</v>
      </c>
    </row>
    <row r="63" spans="1:14">
      <c r="A63" s="248" t="s">
        <v>94</v>
      </c>
      <c r="B63" s="248">
        <v>6.13</v>
      </c>
      <c r="C63" s="248">
        <v>9</v>
      </c>
      <c r="D63" s="248">
        <v>6</v>
      </c>
      <c r="E63" s="248">
        <v>14</v>
      </c>
      <c r="F63" s="258">
        <v>-5</v>
      </c>
      <c r="H63" t="b">
        <f t="shared" si="0"/>
        <v>1</v>
      </c>
      <c r="I63" t="b">
        <f t="shared" si="1"/>
        <v>1</v>
      </c>
      <c r="J63" t="b">
        <f t="shared" si="2"/>
        <v>1</v>
      </c>
      <c r="K63">
        <f t="shared" si="3"/>
        <v>14</v>
      </c>
      <c r="L63" t="b">
        <f t="shared" si="4"/>
        <v>1</v>
      </c>
      <c r="M63">
        <f t="shared" si="5"/>
        <v>9</v>
      </c>
      <c r="N63">
        <f t="shared" si="6"/>
        <v>-5</v>
      </c>
    </row>
    <row r="64" spans="1:14">
      <c r="A64" s="248" t="s">
        <v>95</v>
      </c>
      <c r="B64" s="248">
        <v>6.81</v>
      </c>
      <c r="C64" s="248">
        <v>5</v>
      </c>
      <c r="D64" s="248">
        <v>4.67</v>
      </c>
      <c r="E64" s="248">
        <v>24</v>
      </c>
      <c r="F64" s="259">
        <v>-19</v>
      </c>
      <c r="H64" t="b">
        <f t="shared" si="0"/>
        <v>1</v>
      </c>
      <c r="I64" t="b">
        <f t="shared" si="1"/>
        <v>1</v>
      </c>
      <c r="J64" t="b">
        <f t="shared" si="2"/>
        <v>1</v>
      </c>
      <c r="K64">
        <f t="shared" si="3"/>
        <v>24</v>
      </c>
      <c r="L64" t="b">
        <f t="shared" si="4"/>
        <v>1</v>
      </c>
      <c r="M64">
        <f t="shared" si="5"/>
        <v>5</v>
      </c>
      <c r="N64">
        <f t="shared" si="6"/>
        <v>-19</v>
      </c>
    </row>
    <row r="65" spans="1:14">
      <c r="A65" s="248" t="s">
        <v>96</v>
      </c>
      <c r="B65" s="248">
        <v>5.89</v>
      </c>
      <c r="C65" s="248">
        <v>10</v>
      </c>
      <c r="D65" s="248">
        <v>6.24</v>
      </c>
      <c r="E65" s="248">
        <v>10</v>
      </c>
      <c r="F65" s="256">
        <v>0</v>
      </c>
      <c r="H65" t="b">
        <f t="shared" si="0"/>
        <v>1</v>
      </c>
      <c r="I65" t="b">
        <f t="shared" si="1"/>
        <v>1</v>
      </c>
      <c r="J65" t="b">
        <f t="shared" si="2"/>
        <v>1</v>
      </c>
      <c r="K65">
        <f t="shared" si="3"/>
        <v>10</v>
      </c>
      <c r="L65" t="b">
        <f t="shared" si="4"/>
        <v>1</v>
      </c>
      <c r="M65">
        <f t="shared" si="5"/>
        <v>10</v>
      </c>
      <c r="N65">
        <f t="shared" si="6"/>
        <v>0</v>
      </c>
    </row>
    <row r="66" spans="1:14">
      <c r="A66" s="248" t="s">
        <v>97</v>
      </c>
      <c r="B66" s="248">
        <v>5.46</v>
      </c>
      <c r="C66" s="248">
        <v>15</v>
      </c>
      <c r="D66" s="248">
        <v>4.54</v>
      </c>
      <c r="E66" s="248">
        <v>26</v>
      </c>
      <c r="F66" s="260">
        <v>-11</v>
      </c>
      <c r="H66" t="b">
        <f t="shared" si="0"/>
        <v>1</v>
      </c>
      <c r="I66" t="b">
        <f t="shared" si="1"/>
        <v>1</v>
      </c>
      <c r="J66" t="b">
        <f t="shared" si="2"/>
        <v>1</v>
      </c>
      <c r="K66">
        <f t="shared" si="3"/>
        <v>26</v>
      </c>
      <c r="L66" t="b">
        <f t="shared" si="4"/>
        <v>1</v>
      </c>
      <c r="M66">
        <f t="shared" si="5"/>
        <v>15</v>
      </c>
      <c r="N66">
        <f t="shared" si="6"/>
        <v>-11</v>
      </c>
    </row>
    <row r="67" spans="1:14">
      <c r="A67" s="248" t="s">
        <v>106</v>
      </c>
      <c r="B67" s="248">
        <v>4.05</v>
      </c>
      <c r="C67" s="248">
        <v>22</v>
      </c>
      <c r="D67" s="248">
        <v>5.18</v>
      </c>
      <c r="E67" s="248">
        <v>18</v>
      </c>
      <c r="F67" s="261">
        <v>4</v>
      </c>
      <c r="H67" t="b">
        <f t="shared" si="0"/>
        <v>1</v>
      </c>
      <c r="I67" t="b">
        <f t="shared" si="1"/>
        <v>1</v>
      </c>
      <c r="J67" t="b">
        <f t="shared" si="2"/>
        <v>1</v>
      </c>
      <c r="K67">
        <f t="shared" si="3"/>
        <v>18</v>
      </c>
      <c r="L67" t="b">
        <f t="shared" si="4"/>
        <v>1</v>
      </c>
      <c r="M67">
        <f t="shared" si="5"/>
        <v>22</v>
      </c>
      <c r="N67">
        <f t="shared" si="6"/>
        <v>4</v>
      </c>
    </row>
    <row r="68" spans="1:14">
      <c r="A68" s="248" t="s">
        <v>98</v>
      </c>
      <c r="B68" s="248">
        <v>6.5</v>
      </c>
      <c r="C68" s="248">
        <v>7</v>
      </c>
      <c r="D68" s="248">
        <v>7</v>
      </c>
      <c r="E68" s="248">
        <v>4</v>
      </c>
      <c r="F68" s="251">
        <v>3</v>
      </c>
      <c r="H68" t="b">
        <f t="shared" si="0"/>
        <v>1</v>
      </c>
      <c r="I68" t="b">
        <f t="shared" si="1"/>
        <v>1</v>
      </c>
      <c r="J68" t="b">
        <f t="shared" si="2"/>
        <v>1</v>
      </c>
      <c r="K68">
        <f t="shared" si="3"/>
        <v>4</v>
      </c>
      <c r="L68" t="b">
        <f t="shared" si="4"/>
        <v>1</v>
      </c>
      <c r="M68">
        <f t="shared" si="5"/>
        <v>7</v>
      </c>
      <c r="N68">
        <f t="shared" si="6"/>
        <v>3</v>
      </c>
    </row>
    <row r="69" spans="1:14">
      <c r="A69" s="248" t="s">
        <v>99</v>
      </c>
      <c r="B69" s="248">
        <v>7.09</v>
      </c>
      <c r="C69" s="248">
        <v>1</v>
      </c>
      <c r="D69" s="248">
        <v>6.87</v>
      </c>
      <c r="E69" s="248">
        <v>6</v>
      </c>
      <c r="F69" s="258">
        <v>-5</v>
      </c>
      <c r="H69" t="b">
        <f t="shared" si="0"/>
        <v>1</v>
      </c>
      <c r="I69" t="b">
        <f t="shared" si="1"/>
        <v>1</v>
      </c>
      <c r="J69" t="b">
        <f t="shared" si="2"/>
        <v>1</v>
      </c>
      <c r="K69">
        <f t="shared" si="3"/>
        <v>6</v>
      </c>
      <c r="L69" t="b">
        <f t="shared" si="4"/>
        <v>1</v>
      </c>
      <c r="M69">
        <f t="shared" si="5"/>
        <v>1</v>
      </c>
      <c r="N69">
        <f t="shared" si="6"/>
        <v>-5</v>
      </c>
    </row>
    <row r="70" spans="1:14" ht="28.5">
      <c r="A70" s="248" t="s">
        <v>107</v>
      </c>
      <c r="B70" s="248">
        <v>3.96</v>
      </c>
      <c r="C70" s="248">
        <v>24</v>
      </c>
      <c r="D70" s="248">
        <v>5.13</v>
      </c>
      <c r="E70" s="248">
        <v>19</v>
      </c>
      <c r="F70" s="249">
        <v>5</v>
      </c>
      <c r="H70" t="b">
        <f t="shared" si="0"/>
        <v>1</v>
      </c>
      <c r="I70" t="b">
        <f t="shared" si="1"/>
        <v>1</v>
      </c>
      <c r="J70" t="b">
        <f t="shared" si="2"/>
        <v>1</v>
      </c>
      <c r="K70">
        <f t="shared" si="3"/>
        <v>19</v>
      </c>
      <c r="L70" t="b">
        <f t="shared" si="4"/>
        <v>1</v>
      </c>
      <c r="M70">
        <f t="shared" si="5"/>
        <v>24</v>
      </c>
      <c r="N70">
        <f t="shared" si="6"/>
        <v>5</v>
      </c>
    </row>
    <row r="71" spans="1:14">
      <c r="A71" s="248" t="s">
        <v>100</v>
      </c>
      <c r="B71" s="248">
        <v>5.31</v>
      </c>
      <c r="C71" s="248">
        <v>19</v>
      </c>
      <c r="D71" s="248">
        <v>5.74</v>
      </c>
      <c r="E71" s="248">
        <v>16</v>
      </c>
      <c r="F71" s="251">
        <v>3</v>
      </c>
      <c r="H71" t="b">
        <f t="shared" si="0"/>
        <v>1</v>
      </c>
      <c r="I71" t="b">
        <f t="shared" si="1"/>
        <v>1</v>
      </c>
      <c r="J71" t="b">
        <f t="shared" si="2"/>
        <v>1</v>
      </c>
      <c r="K71">
        <f t="shared" si="3"/>
        <v>16</v>
      </c>
      <c r="L71" t="b">
        <f t="shared" si="4"/>
        <v>1</v>
      </c>
      <c r="M71">
        <f t="shared" si="5"/>
        <v>19</v>
      </c>
      <c r="N71">
        <f t="shared" si="6"/>
        <v>3</v>
      </c>
    </row>
    <row r="72" spans="1:14">
      <c r="A72" s="248" t="s">
        <v>101</v>
      </c>
      <c r="B72" s="248">
        <v>5.84</v>
      </c>
      <c r="C72" s="248">
        <v>11</v>
      </c>
      <c r="D72" s="248">
        <v>6.16</v>
      </c>
      <c r="E72" s="248">
        <v>12</v>
      </c>
      <c r="F72" s="254">
        <v>-1</v>
      </c>
      <c r="H72" t="b">
        <f t="shared" si="0"/>
        <v>1</v>
      </c>
      <c r="I72" t="b">
        <f t="shared" si="1"/>
        <v>1</v>
      </c>
      <c r="J72" t="b">
        <f t="shared" si="2"/>
        <v>1</v>
      </c>
      <c r="K72">
        <f t="shared" si="3"/>
        <v>12</v>
      </c>
      <c r="L72" t="b">
        <f t="shared" si="4"/>
        <v>1</v>
      </c>
      <c r="M72">
        <f t="shared" si="5"/>
        <v>11</v>
      </c>
      <c r="N72">
        <f t="shared" si="6"/>
        <v>-1</v>
      </c>
    </row>
    <row r="73" spans="1:14">
      <c r="A73" s="248" t="s">
        <v>102</v>
      </c>
      <c r="B73" s="248">
        <v>5.75</v>
      </c>
      <c r="C73" s="248">
        <v>12</v>
      </c>
      <c r="D73" s="248">
        <v>5.1100000000000003</v>
      </c>
      <c r="E73" s="248">
        <v>20</v>
      </c>
      <c r="F73" s="262">
        <v>-8</v>
      </c>
      <c r="H73" t="b">
        <f t="shared" si="0"/>
        <v>1</v>
      </c>
      <c r="I73" t="b">
        <f t="shared" si="1"/>
        <v>1</v>
      </c>
      <c r="J73" t="b">
        <f t="shared" si="2"/>
        <v>1</v>
      </c>
      <c r="K73">
        <f t="shared" si="3"/>
        <v>20</v>
      </c>
      <c r="L73" t="b">
        <f t="shared" si="4"/>
        <v>1</v>
      </c>
      <c r="M73">
        <f t="shared" si="5"/>
        <v>12</v>
      </c>
      <c r="N73">
        <f t="shared" si="6"/>
        <v>-8</v>
      </c>
    </row>
    <row r="74" spans="1:14" ht="15.75" thickBot="1">
      <c r="A74" s="263" t="s">
        <v>103</v>
      </c>
      <c r="B74" s="263">
        <v>6.75</v>
      </c>
      <c r="C74" s="263">
        <v>6</v>
      </c>
      <c r="D74" s="263">
        <v>5.94</v>
      </c>
      <c r="E74" s="263">
        <v>15</v>
      </c>
      <c r="F74" s="270">
        <v>-9</v>
      </c>
      <c r="H74" t="b">
        <f t="shared" si="0"/>
        <v>1</v>
      </c>
      <c r="I74" t="b">
        <f t="shared" si="1"/>
        <v>1</v>
      </c>
      <c r="J74" t="b">
        <f t="shared" si="2"/>
        <v>1</v>
      </c>
      <c r="K74">
        <f t="shared" si="3"/>
        <v>15</v>
      </c>
      <c r="L74" t="b">
        <f t="shared" si="4"/>
        <v>1</v>
      </c>
      <c r="M74">
        <f t="shared" si="5"/>
        <v>6</v>
      </c>
      <c r="N74">
        <f t="shared" si="6"/>
        <v>-9</v>
      </c>
    </row>
    <row r="75" spans="1:14" s="308" customFormat="1" ht="15.75" thickBot="1">
      <c r="A75" s="306" t="s">
        <v>111</v>
      </c>
      <c r="B75" s="307">
        <v>2.48</v>
      </c>
      <c r="C75" s="307">
        <v>31</v>
      </c>
      <c r="D75" s="307">
        <v>2.2200000000000002</v>
      </c>
      <c r="E75" s="307">
        <v>31</v>
      </c>
      <c r="F75" s="307">
        <v>0</v>
      </c>
      <c r="H75" s="308" t="b">
        <f t="shared" si="0"/>
        <v>1</v>
      </c>
      <c r="I75" s="308" t="b">
        <f t="shared" si="1"/>
        <v>1</v>
      </c>
      <c r="J75" s="308" t="b">
        <f>ROUND(_xlfn.XLOOKUP($A75,$A$5:$A$37,$C$5:$C$37),2)=D75</f>
        <v>1</v>
      </c>
      <c r="K75" s="308">
        <f t="shared" si="3"/>
        <v>32</v>
      </c>
      <c r="L75" s="308" t="b">
        <f t="shared" si="4"/>
        <v>0</v>
      </c>
      <c r="M75" s="308">
        <f t="shared" si="5"/>
        <v>31</v>
      </c>
      <c r="N75" s="308">
        <f t="shared" si="6"/>
        <v>-1</v>
      </c>
    </row>
    <row r="76" spans="1:14" s="308" customFormat="1" ht="15.75" thickBot="1">
      <c r="A76" s="306" t="s">
        <v>112</v>
      </c>
      <c r="B76" s="307">
        <v>2.59</v>
      </c>
      <c r="C76" s="307">
        <v>30</v>
      </c>
      <c r="D76" s="307">
        <v>2.7</v>
      </c>
      <c r="E76" s="307">
        <v>28</v>
      </c>
      <c r="F76" s="307">
        <v>2</v>
      </c>
      <c r="H76" s="308" t="b">
        <f t="shared" si="0"/>
        <v>1</v>
      </c>
      <c r="I76" s="308" t="b">
        <f t="shared" si="1"/>
        <v>1</v>
      </c>
      <c r="J76" s="308" t="b">
        <f t="shared" si="2"/>
        <v>1</v>
      </c>
      <c r="K76" s="308">
        <f t="shared" si="3"/>
        <v>29</v>
      </c>
      <c r="L76" s="308" t="b">
        <f t="shared" si="4"/>
        <v>0</v>
      </c>
      <c r="M76" s="308">
        <f t="shared" si="5"/>
        <v>30</v>
      </c>
      <c r="N76" s="308">
        <f t="shared" si="6"/>
        <v>1</v>
      </c>
    </row>
  </sheetData>
  <mergeCells count="3">
    <mergeCell ref="B42:C42"/>
    <mergeCell ref="D42:E42"/>
    <mergeCell ref="F42:F43"/>
  </mergeCells>
  <conditionalFormatting sqref="N44:N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43FF-DCA8-4EDF-A1FD-8BE14EFE0CB9}">
  <dimension ref="A2:K76"/>
  <sheetViews>
    <sheetView topLeftCell="A59" workbookViewId="0">
      <selection activeCell="D74" sqref="A74:XFD76"/>
    </sheetView>
  </sheetViews>
  <sheetFormatPr baseColWidth="10" defaultRowHeight="15"/>
  <cols>
    <col min="1" max="1" width="25.42578125" bestFit="1" customWidth="1"/>
    <col min="2" max="2" width="22.42578125" bestFit="1" customWidth="1"/>
    <col min="3" max="3" width="5" bestFit="1" customWidth="1"/>
    <col min="4" max="4" width="12.5703125" bestFit="1" customWidth="1"/>
    <col min="6" max="6" width="25.42578125" bestFit="1" customWidth="1"/>
    <col min="7" max="7" width="22.42578125" bestFit="1" customWidth="1"/>
    <col min="8" max="8" width="11.85546875" bestFit="1" customWidth="1"/>
    <col min="9" max="9" width="12.5703125" bestFit="1" customWidth="1"/>
    <col min="10" max="10" width="12" bestFit="1" customWidth="1"/>
    <col min="11" max="11" width="17.140625" bestFit="1" customWidth="1"/>
    <col min="12" max="12" width="17" bestFit="1" customWidth="1"/>
  </cols>
  <sheetData>
    <row r="2" spans="1:9">
      <c r="B2" t="s">
        <v>316</v>
      </c>
      <c r="G2" t="s">
        <v>240</v>
      </c>
    </row>
    <row r="3" spans="1:9">
      <c r="A3" s="12" t="s">
        <v>321</v>
      </c>
      <c r="B3" s="12" t="s">
        <v>247</v>
      </c>
      <c r="F3" s="12" t="s">
        <v>321</v>
      </c>
      <c r="G3" s="12" t="s">
        <v>247</v>
      </c>
    </row>
    <row r="4" spans="1:9">
      <c r="A4" s="12" t="s">
        <v>249</v>
      </c>
      <c r="B4" t="s">
        <v>113</v>
      </c>
      <c r="C4" t="s">
        <v>80</v>
      </c>
      <c r="F4" s="12" t="s">
        <v>249</v>
      </c>
      <c r="G4" t="s">
        <v>113</v>
      </c>
      <c r="H4" t="s">
        <v>80</v>
      </c>
      <c r="I4" t="s">
        <v>248</v>
      </c>
    </row>
    <row r="5" spans="1:9">
      <c r="A5" s="13" t="s">
        <v>108</v>
      </c>
      <c r="B5" s="8">
        <v>4.0572390572390571</v>
      </c>
      <c r="C5" s="8">
        <v>4.3686868686868685</v>
      </c>
      <c r="F5" s="13" t="s">
        <v>108</v>
      </c>
      <c r="G5" s="246">
        <v>21</v>
      </c>
      <c r="H5" s="246">
        <v>27</v>
      </c>
      <c r="I5" s="246">
        <v>48</v>
      </c>
    </row>
    <row r="6" spans="1:9">
      <c r="A6" s="13" t="s">
        <v>79</v>
      </c>
      <c r="B6" s="8">
        <v>5.9511784511784507</v>
      </c>
      <c r="C6" s="8">
        <v>6.8855218855218849</v>
      </c>
      <c r="F6" s="13" t="s">
        <v>79</v>
      </c>
      <c r="G6" s="246">
        <v>7</v>
      </c>
      <c r="H6" s="246">
        <v>9</v>
      </c>
      <c r="I6" s="246">
        <v>16</v>
      </c>
    </row>
    <row r="7" spans="1:9">
      <c r="A7" s="13" t="s">
        <v>104</v>
      </c>
      <c r="B7" s="8">
        <v>3.6279461279461276</v>
      </c>
      <c r="C7" s="8">
        <v>4.4612794612794611</v>
      </c>
      <c r="F7" s="13" t="s">
        <v>104</v>
      </c>
      <c r="G7" s="246">
        <v>23</v>
      </c>
      <c r="H7" s="246">
        <v>25</v>
      </c>
      <c r="I7" s="246">
        <v>48</v>
      </c>
    </row>
    <row r="8" spans="1:9">
      <c r="A8" s="13" t="s">
        <v>107</v>
      </c>
      <c r="B8" s="8">
        <v>7.3989898989898988</v>
      </c>
      <c r="C8" s="8">
        <v>7.7777777777777786</v>
      </c>
      <c r="F8" s="13" t="s">
        <v>107</v>
      </c>
      <c r="G8" s="246">
        <v>1</v>
      </c>
      <c r="H8" s="246">
        <v>5</v>
      </c>
      <c r="I8" s="246">
        <v>6</v>
      </c>
    </row>
    <row r="9" spans="1:9">
      <c r="A9" s="13" t="s">
        <v>81</v>
      </c>
      <c r="B9" s="8">
        <v>5.9175084175084178</v>
      </c>
      <c r="C9" s="8">
        <v>7.8451178451178443</v>
      </c>
      <c r="F9" s="13" t="s">
        <v>81</v>
      </c>
      <c r="G9" s="246">
        <v>8</v>
      </c>
      <c r="H9" s="246">
        <v>4</v>
      </c>
      <c r="I9" s="246">
        <v>12</v>
      </c>
    </row>
    <row r="10" spans="1:9">
      <c r="A10" s="13" t="s">
        <v>82</v>
      </c>
      <c r="B10" s="8">
        <v>6.8181818181818175</v>
      </c>
      <c r="C10" s="8">
        <v>8.737373737373737</v>
      </c>
      <c r="F10" s="13" t="s">
        <v>82</v>
      </c>
      <c r="G10" s="246">
        <v>2</v>
      </c>
      <c r="H10" s="246">
        <v>1</v>
      </c>
      <c r="I10" s="246">
        <v>3</v>
      </c>
    </row>
    <row r="11" spans="1:9">
      <c r="A11" s="13" t="s">
        <v>83</v>
      </c>
      <c r="B11" s="8">
        <v>5.4713804713804706</v>
      </c>
      <c r="C11" s="8">
        <v>5.2441077441077439</v>
      </c>
      <c r="F11" s="13" t="s">
        <v>83</v>
      </c>
      <c r="G11" s="246">
        <v>13</v>
      </c>
      <c r="H11" s="246">
        <v>17</v>
      </c>
      <c r="I11" s="246">
        <v>30</v>
      </c>
    </row>
    <row r="12" spans="1:9">
      <c r="A12" s="13" t="s">
        <v>84</v>
      </c>
      <c r="B12" s="8">
        <v>4.486531986531987</v>
      </c>
      <c r="C12" s="8">
        <v>7.2558922558922561</v>
      </c>
      <c r="F12" s="13" t="s">
        <v>84</v>
      </c>
      <c r="G12" s="246">
        <v>17</v>
      </c>
      <c r="H12" s="246">
        <v>7</v>
      </c>
      <c r="I12" s="246">
        <v>24</v>
      </c>
    </row>
    <row r="13" spans="1:9">
      <c r="A13" s="13" t="s">
        <v>85</v>
      </c>
      <c r="B13" s="8">
        <v>5.1936026936026929</v>
      </c>
      <c r="C13" s="8">
        <v>5.8754208754208745</v>
      </c>
      <c r="F13" s="13" t="s">
        <v>85</v>
      </c>
      <c r="G13" s="246">
        <v>15</v>
      </c>
      <c r="H13" s="246">
        <v>14</v>
      </c>
      <c r="I13" s="246">
        <v>29</v>
      </c>
    </row>
    <row r="14" spans="1:9">
      <c r="A14" s="13" t="s">
        <v>86</v>
      </c>
      <c r="B14" s="8">
        <v>4.1329966329966332</v>
      </c>
      <c r="C14" s="8">
        <v>7.1717171717171704</v>
      </c>
      <c r="F14" s="13" t="s">
        <v>86</v>
      </c>
      <c r="G14" s="246">
        <v>19</v>
      </c>
      <c r="H14" s="246">
        <v>8</v>
      </c>
      <c r="I14" s="246">
        <v>27</v>
      </c>
    </row>
    <row r="15" spans="1:9">
      <c r="A15" s="13" t="s">
        <v>105</v>
      </c>
      <c r="B15" s="8">
        <v>5.0589225589225597</v>
      </c>
      <c r="C15" s="8">
        <v>6.3215488215488209</v>
      </c>
      <c r="F15" s="13" t="s">
        <v>105</v>
      </c>
      <c r="G15" s="246">
        <v>16</v>
      </c>
      <c r="H15" s="246">
        <v>11</v>
      </c>
      <c r="I15" s="246">
        <v>27</v>
      </c>
    </row>
    <row r="16" spans="1:9">
      <c r="A16" s="13" t="s">
        <v>87</v>
      </c>
      <c r="B16" s="8">
        <v>2.1212121212121215</v>
      </c>
      <c r="C16" s="8">
        <v>4.3939393939393936</v>
      </c>
      <c r="F16" s="13" t="s">
        <v>87</v>
      </c>
      <c r="G16" s="246">
        <v>30</v>
      </c>
      <c r="H16" s="246">
        <v>26</v>
      </c>
      <c r="I16" s="246">
        <v>56</v>
      </c>
    </row>
    <row r="17" spans="1:9">
      <c r="A17" s="13" t="s">
        <v>88</v>
      </c>
      <c r="B17" s="8">
        <v>3.6195286195286194</v>
      </c>
      <c r="C17" s="8">
        <v>5.0252525252525251</v>
      </c>
      <c r="F17" s="13" t="s">
        <v>88</v>
      </c>
      <c r="G17" s="246">
        <v>24</v>
      </c>
      <c r="H17" s="246">
        <v>19</v>
      </c>
      <c r="I17" s="246">
        <v>43</v>
      </c>
    </row>
    <row r="18" spans="1:9">
      <c r="A18" s="13" t="s">
        <v>91</v>
      </c>
      <c r="B18" s="8">
        <v>3.5016835016835017</v>
      </c>
      <c r="C18" s="8">
        <v>2.1885521885521886</v>
      </c>
      <c r="F18" s="13" t="s">
        <v>91</v>
      </c>
      <c r="G18" s="246">
        <v>25</v>
      </c>
      <c r="H18" s="246">
        <v>33</v>
      </c>
      <c r="I18" s="246">
        <v>58</v>
      </c>
    </row>
    <row r="19" spans="1:9">
      <c r="A19" s="13" t="s">
        <v>89</v>
      </c>
      <c r="B19" s="8">
        <v>1.8265993265993268</v>
      </c>
      <c r="C19" s="8">
        <v>4.8821548821548815</v>
      </c>
      <c r="F19" s="13" t="s">
        <v>89</v>
      </c>
      <c r="G19" s="246">
        <v>32</v>
      </c>
      <c r="H19" s="246">
        <v>20</v>
      </c>
      <c r="I19" s="246">
        <v>52</v>
      </c>
    </row>
    <row r="20" spans="1:9">
      <c r="A20" s="13" t="s">
        <v>90</v>
      </c>
      <c r="B20" s="8">
        <v>6.6245791245791237</v>
      </c>
      <c r="C20" s="8">
        <v>8.4090909090909101</v>
      </c>
      <c r="F20" s="13" t="s">
        <v>90</v>
      </c>
      <c r="G20" s="246">
        <v>4</v>
      </c>
      <c r="H20" s="246">
        <v>3</v>
      </c>
      <c r="I20" s="246">
        <v>7</v>
      </c>
    </row>
    <row r="21" spans="1:9">
      <c r="A21" s="13" t="s">
        <v>109</v>
      </c>
      <c r="B21" s="8">
        <v>2.003367003367003</v>
      </c>
      <c r="C21" s="8">
        <v>4.3013468013468019</v>
      </c>
      <c r="F21" s="13" t="s">
        <v>109</v>
      </c>
      <c r="G21" s="246">
        <v>31</v>
      </c>
      <c r="H21" s="246">
        <v>28</v>
      </c>
      <c r="I21" s="246">
        <v>59</v>
      </c>
    </row>
    <row r="22" spans="1:9">
      <c r="A22" s="13" t="s">
        <v>110</v>
      </c>
      <c r="B22" s="8">
        <v>3.0134680134680139</v>
      </c>
      <c r="C22" s="8">
        <v>3.1986531986531985</v>
      </c>
      <c r="F22" s="13" t="s">
        <v>110</v>
      </c>
      <c r="G22" s="246">
        <v>29</v>
      </c>
      <c r="H22" s="246">
        <v>31</v>
      </c>
      <c r="I22" s="246">
        <v>60</v>
      </c>
    </row>
    <row r="23" spans="1:9">
      <c r="A23" s="13" t="s">
        <v>92</v>
      </c>
      <c r="B23" s="8">
        <v>6.0437710437710441</v>
      </c>
      <c r="C23" s="8">
        <v>5.2525252525252526</v>
      </c>
      <c r="F23" s="13" t="s">
        <v>92</v>
      </c>
      <c r="G23" s="246">
        <v>5</v>
      </c>
      <c r="H23" s="246">
        <v>16</v>
      </c>
      <c r="I23" s="246">
        <v>21</v>
      </c>
    </row>
    <row r="24" spans="1:9">
      <c r="A24" s="13" t="s">
        <v>93</v>
      </c>
      <c r="B24" s="8">
        <v>5.7323232323232318</v>
      </c>
      <c r="C24" s="8">
        <v>3.6784511784511786</v>
      </c>
      <c r="F24" s="13" t="s">
        <v>93</v>
      </c>
      <c r="G24" s="246">
        <v>11</v>
      </c>
      <c r="H24" s="246">
        <v>29</v>
      </c>
      <c r="I24" s="246">
        <v>40</v>
      </c>
    </row>
    <row r="25" spans="1:9">
      <c r="A25" s="13" t="s">
        <v>94</v>
      </c>
      <c r="B25" s="8">
        <v>3.0471380471380471</v>
      </c>
      <c r="C25" s="8">
        <v>5.1094276094276099</v>
      </c>
      <c r="F25" s="13" t="s">
        <v>94</v>
      </c>
      <c r="G25" s="246">
        <v>28</v>
      </c>
      <c r="H25" s="246">
        <v>18</v>
      </c>
      <c r="I25" s="246">
        <v>46</v>
      </c>
    </row>
    <row r="26" spans="1:9">
      <c r="A26" s="13" t="s">
        <v>95</v>
      </c>
      <c r="B26" s="8">
        <v>5.7744107744107751</v>
      </c>
      <c r="C26" s="8">
        <v>6.8350168350168348</v>
      </c>
      <c r="F26" s="13" t="s">
        <v>95</v>
      </c>
      <c r="G26" s="246">
        <v>10</v>
      </c>
      <c r="H26" s="246">
        <v>10</v>
      </c>
      <c r="I26" s="246">
        <v>20</v>
      </c>
    </row>
    <row r="27" spans="1:9">
      <c r="A27" s="13" t="s">
        <v>96</v>
      </c>
      <c r="B27" s="8">
        <v>3.9309764309764308</v>
      </c>
      <c r="C27" s="8">
        <v>4.5791245791245796</v>
      </c>
      <c r="F27" s="13" t="s">
        <v>96</v>
      </c>
      <c r="G27" s="246">
        <v>22</v>
      </c>
      <c r="H27" s="246">
        <v>24</v>
      </c>
      <c r="I27" s="246">
        <v>46</v>
      </c>
    </row>
    <row r="28" spans="1:9">
      <c r="A28" s="13" t="s">
        <v>97</v>
      </c>
      <c r="B28" s="8">
        <v>5.8417508417508417</v>
      </c>
      <c r="C28" s="8">
        <v>5.5976430976430978</v>
      </c>
      <c r="F28" s="13" t="s">
        <v>97</v>
      </c>
      <c r="G28" s="246">
        <v>9</v>
      </c>
      <c r="H28" s="246">
        <v>15</v>
      </c>
      <c r="I28" s="246">
        <v>24</v>
      </c>
    </row>
    <row r="29" spans="1:9">
      <c r="A29" s="13" t="s">
        <v>106</v>
      </c>
      <c r="B29" s="8">
        <v>1.3888888888888891</v>
      </c>
      <c r="C29" s="8">
        <v>3.215488215488215</v>
      </c>
      <c r="F29" s="13" t="s">
        <v>106</v>
      </c>
      <c r="G29" s="246">
        <v>33</v>
      </c>
      <c r="H29" s="246">
        <v>30</v>
      </c>
      <c r="I29" s="246">
        <v>63</v>
      </c>
    </row>
    <row r="30" spans="1:9">
      <c r="A30" s="13" t="s">
        <v>98</v>
      </c>
      <c r="B30" s="8">
        <v>5.6986531986531981</v>
      </c>
      <c r="C30" s="8">
        <v>5.8754208754208754</v>
      </c>
      <c r="F30" s="13" t="s">
        <v>98</v>
      </c>
      <c r="G30" s="246">
        <v>12</v>
      </c>
      <c r="H30" s="246">
        <v>13</v>
      </c>
      <c r="I30" s="246">
        <v>25</v>
      </c>
    </row>
    <row r="31" spans="1:9">
      <c r="A31" s="13" t="s">
        <v>99</v>
      </c>
      <c r="B31" s="8">
        <v>5.3198653198653192</v>
      </c>
      <c r="C31" s="8">
        <v>4.8148148148148149</v>
      </c>
      <c r="F31" s="13" t="s">
        <v>99</v>
      </c>
      <c r="G31" s="246">
        <v>14</v>
      </c>
      <c r="H31" s="246">
        <v>21</v>
      </c>
      <c r="I31" s="246">
        <v>35</v>
      </c>
    </row>
    <row r="32" spans="1:9">
      <c r="A32" s="13" t="s">
        <v>100</v>
      </c>
      <c r="B32" s="8">
        <v>4.4528619528619524</v>
      </c>
      <c r="C32" s="8">
        <v>7.6851851851851842</v>
      </c>
      <c r="F32" s="13" t="s">
        <v>100</v>
      </c>
      <c r="G32" s="246">
        <v>18</v>
      </c>
      <c r="H32" s="246">
        <v>6</v>
      </c>
      <c r="I32" s="246">
        <v>24</v>
      </c>
    </row>
    <row r="33" spans="1:11">
      <c r="A33" s="13" t="s">
        <v>101</v>
      </c>
      <c r="B33" s="8">
        <v>3.2659932659932664</v>
      </c>
      <c r="C33" s="8">
        <v>4.705387205387205</v>
      </c>
      <c r="F33" s="13" t="s">
        <v>101</v>
      </c>
      <c r="G33" s="246">
        <v>27</v>
      </c>
      <c r="H33" s="246">
        <v>22</v>
      </c>
      <c r="I33" s="246">
        <v>49</v>
      </c>
    </row>
    <row r="34" spans="1:11">
      <c r="A34" s="13" t="s">
        <v>102</v>
      </c>
      <c r="B34" s="8">
        <v>5.9932659932659931</v>
      </c>
      <c r="C34" s="8">
        <v>6.0185185185185182</v>
      </c>
      <c r="F34" s="13" t="s">
        <v>102</v>
      </c>
      <c r="G34" s="246">
        <v>6</v>
      </c>
      <c r="H34" s="246">
        <v>12</v>
      </c>
      <c r="I34" s="246">
        <v>18</v>
      </c>
    </row>
    <row r="35" spans="1:11">
      <c r="A35" s="13" t="s">
        <v>103</v>
      </c>
      <c r="B35" s="8">
        <v>6.8013468013468001</v>
      </c>
      <c r="C35" s="8">
        <v>8.5353535353535364</v>
      </c>
      <c r="F35" s="13" t="s">
        <v>103</v>
      </c>
      <c r="G35" s="246">
        <v>3</v>
      </c>
      <c r="H35" s="246">
        <v>2</v>
      </c>
      <c r="I35" s="246">
        <v>5</v>
      </c>
    </row>
    <row r="36" spans="1:11">
      <c r="A36" s="13" t="s">
        <v>111</v>
      </c>
      <c r="B36" s="8">
        <v>4.0740740740740735</v>
      </c>
      <c r="C36" s="8">
        <v>4.6043771043771038</v>
      </c>
      <c r="F36" s="13" t="s">
        <v>111</v>
      </c>
      <c r="G36" s="246">
        <v>20</v>
      </c>
      <c r="H36" s="246">
        <v>23</v>
      </c>
      <c r="I36" s="246">
        <v>43</v>
      </c>
    </row>
    <row r="37" spans="1:11">
      <c r="A37" s="13" t="s">
        <v>112</v>
      </c>
      <c r="B37" s="8">
        <v>3.4427609427609434</v>
      </c>
      <c r="C37" s="8">
        <v>2.5168350168350169</v>
      </c>
      <c r="F37" s="13" t="s">
        <v>112</v>
      </c>
      <c r="G37" s="246">
        <v>26</v>
      </c>
      <c r="H37" s="246">
        <v>32</v>
      </c>
      <c r="I37" s="246">
        <v>58</v>
      </c>
    </row>
    <row r="38" spans="1:11">
      <c r="F38" s="13" t="s">
        <v>248</v>
      </c>
      <c r="G38" s="246">
        <v>561</v>
      </c>
      <c r="H38" s="246">
        <v>561</v>
      </c>
      <c r="I38" s="246">
        <v>1122</v>
      </c>
    </row>
    <row r="42" spans="1:11" ht="28.5">
      <c r="A42" s="271" t="s">
        <v>322</v>
      </c>
      <c r="B42" s="392">
        <v>2024</v>
      </c>
      <c r="C42" s="392"/>
      <c r="D42" s="392">
        <v>2025</v>
      </c>
      <c r="E42" s="392"/>
      <c r="F42" s="392" t="s">
        <v>319</v>
      </c>
    </row>
    <row r="43" spans="1:11" ht="28.5">
      <c r="A43" s="271" t="s">
        <v>0</v>
      </c>
      <c r="B43" s="271" t="s">
        <v>238</v>
      </c>
      <c r="C43" s="271" t="s">
        <v>320</v>
      </c>
      <c r="D43" s="271" t="s">
        <v>238</v>
      </c>
      <c r="E43" s="271" t="s">
        <v>320</v>
      </c>
      <c r="F43" s="392"/>
    </row>
    <row r="44" spans="1:11">
      <c r="A44" s="272" t="s">
        <v>82</v>
      </c>
      <c r="B44" s="272">
        <v>6.82</v>
      </c>
      <c r="C44" s="272">
        <v>2</v>
      </c>
      <c r="D44" s="272">
        <v>8.74</v>
      </c>
      <c r="E44" s="272">
        <v>1</v>
      </c>
      <c r="F44" s="273">
        <v>1</v>
      </c>
      <c r="H44" t="b">
        <f>ROUND(_xlfn.XLOOKUP($A44,$A$5:$A$37,$B$5:$B$37),2)=B44</f>
        <v>1</v>
      </c>
      <c r="I44" t="b">
        <f>ROUND(_xlfn.XLOOKUP($A44,$A$5:$A$37,$G$5:$G$37),2)=C44</f>
        <v>1</v>
      </c>
      <c r="J44" t="b">
        <f>ROUND(_xlfn.XLOOKUP($A44,$A$5:$A$37,$C$5:$C$37),2)=D44</f>
        <v>1</v>
      </c>
      <c r="K44" t="b">
        <f>ROUND(_xlfn.XLOOKUP($A44,$A$5:$A$37,$H$5:$H$37),2)=E44</f>
        <v>1</v>
      </c>
    </row>
    <row r="45" spans="1:11">
      <c r="A45" s="272" t="s">
        <v>103</v>
      </c>
      <c r="B45" s="272">
        <v>6.8</v>
      </c>
      <c r="C45" s="272">
        <v>3</v>
      </c>
      <c r="D45" s="272">
        <v>8.5399999999999991</v>
      </c>
      <c r="E45" s="272">
        <v>2</v>
      </c>
      <c r="F45" s="273">
        <v>1</v>
      </c>
      <c r="H45" t="b">
        <f t="shared" ref="H45:H76" si="0">ROUND(_xlfn.XLOOKUP($A45,$A$5:$A$37,$B$5:$B$37),2)=B45</f>
        <v>1</v>
      </c>
      <c r="I45" t="b">
        <f t="shared" ref="I45:I76" si="1">ROUND(_xlfn.XLOOKUP($A45,$A$5:$A$37,$G$5:$G$37),2)=C45</f>
        <v>1</v>
      </c>
      <c r="J45" t="b">
        <f t="shared" ref="J45:J76" si="2">ROUND(_xlfn.XLOOKUP($A45,$A$5:$A$37,$C$5:$C$37),2)=D45</f>
        <v>1</v>
      </c>
      <c r="K45" t="b">
        <f t="shared" ref="K45:K76" si="3">ROUND(_xlfn.XLOOKUP($A45,$A$5:$A$37,$H$5:$H$37),2)=E45</f>
        <v>1</v>
      </c>
    </row>
    <row r="46" spans="1:11">
      <c r="A46" s="272" t="s">
        <v>90</v>
      </c>
      <c r="B46" s="272">
        <v>6.62</v>
      </c>
      <c r="C46" s="272">
        <v>4</v>
      </c>
      <c r="D46" s="272">
        <v>8.41</v>
      </c>
      <c r="E46" s="272">
        <v>3</v>
      </c>
      <c r="F46" s="273">
        <v>1</v>
      </c>
      <c r="H46" t="b">
        <f t="shared" si="0"/>
        <v>1</v>
      </c>
      <c r="I46" t="b">
        <f t="shared" si="1"/>
        <v>1</v>
      </c>
      <c r="J46" t="b">
        <f t="shared" si="2"/>
        <v>1</v>
      </c>
      <c r="K46" t="b">
        <f t="shared" si="3"/>
        <v>1</v>
      </c>
    </row>
    <row r="47" spans="1:11">
      <c r="A47" s="272" t="s">
        <v>81</v>
      </c>
      <c r="B47" s="272">
        <v>5.92</v>
      </c>
      <c r="C47" s="272">
        <v>8</v>
      </c>
      <c r="D47" s="272">
        <v>7.85</v>
      </c>
      <c r="E47" s="272">
        <v>4</v>
      </c>
      <c r="F47" s="274">
        <v>4</v>
      </c>
      <c r="H47" t="b">
        <f t="shared" si="0"/>
        <v>1</v>
      </c>
      <c r="I47" t="b">
        <f t="shared" si="1"/>
        <v>1</v>
      </c>
      <c r="J47" t="b">
        <f t="shared" si="2"/>
        <v>1</v>
      </c>
      <c r="K47" t="b">
        <f t="shared" si="3"/>
        <v>1</v>
      </c>
    </row>
    <row r="48" spans="1:11" ht="28.5">
      <c r="A48" s="272" t="s">
        <v>107</v>
      </c>
      <c r="B48" s="272">
        <v>7.4</v>
      </c>
      <c r="C48" s="272">
        <v>1</v>
      </c>
      <c r="D48" s="272">
        <v>7.78</v>
      </c>
      <c r="E48" s="272">
        <v>5</v>
      </c>
      <c r="F48" s="275">
        <v>-4</v>
      </c>
      <c r="H48" t="b">
        <f t="shared" si="0"/>
        <v>1</v>
      </c>
      <c r="I48" t="b">
        <f t="shared" si="1"/>
        <v>1</v>
      </c>
      <c r="J48" t="b">
        <f t="shared" si="2"/>
        <v>1</v>
      </c>
      <c r="K48" t="b">
        <f t="shared" si="3"/>
        <v>1</v>
      </c>
    </row>
    <row r="49" spans="1:11">
      <c r="A49" s="272" t="s">
        <v>100</v>
      </c>
      <c r="B49" s="272">
        <v>4.45</v>
      </c>
      <c r="C49" s="272">
        <v>18</v>
      </c>
      <c r="D49" s="272">
        <v>7.69</v>
      </c>
      <c r="E49" s="272">
        <v>6</v>
      </c>
      <c r="F49" s="276">
        <v>12</v>
      </c>
      <c r="H49" t="b">
        <f t="shared" si="0"/>
        <v>1</v>
      </c>
      <c r="I49" t="b">
        <f t="shared" si="1"/>
        <v>1</v>
      </c>
      <c r="J49" t="b">
        <f t="shared" si="2"/>
        <v>1</v>
      </c>
      <c r="K49" t="b">
        <f t="shared" si="3"/>
        <v>1</v>
      </c>
    </row>
    <row r="50" spans="1:11">
      <c r="A50" s="272" t="s">
        <v>84</v>
      </c>
      <c r="B50" s="272">
        <v>4.49</v>
      </c>
      <c r="C50" s="272">
        <v>17</v>
      </c>
      <c r="D50" s="272">
        <v>7.26</v>
      </c>
      <c r="E50" s="272">
        <v>7</v>
      </c>
      <c r="F50" s="277">
        <v>10</v>
      </c>
      <c r="H50" t="b">
        <f t="shared" si="0"/>
        <v>1</v>
      </c>
      <c r="I50" t="b">
        <f t="shared" si="1"/>
        <v>1</v>
      </c>
      <c r="J50" t="b">
        <f t="shared" si="2"/>
        <v>1</v>
      </c>
      <c r="K50" t="b">
        <f t="shared" si="3"/>
        <v>1</v>
      </c>
    </row>
    <row r="51" spans="1:11">
      <c r="A51" s="272" t="s">
        <v>86</v>
      </c>
      <c r="B51" s="272">
        <v>4.13</v>
      </c>
      <c r="C51" s="272">
        <v>19</v>
      </c>
      <c r="D51" s="272">
        <v>7.17</v>
      </c>
      <c r="E51" s="272">
        <v>8</v>
      </c>
      <c r="F51" s="278">
        <v>11</v>
      </c>
      <c r="H51" t="b">
        <f t="shared" si="0"/>
        <v>1</v>
      </c>
      <c r="I51" t="b">
        <f t="shared" si="1"/>
        <v>1</v>
      </c>
      <c r="J51" t="b">
        <f t="shared" si="2"/>
        <v>1</v>
      </c>
      <c r="K51" t="b">
        <f t="shared" si="3"/>
        <v>1</v>
      </c>
    </row>
    <row r="52" spans="1:11">
      <c r="A52" s="272" t="s">
        <v>79</v>
      </c>
      <c r="B52" s="272">
        <v>5.95</v>
      </c>
      <c r="C52" s="272">
        <v>7</v>
      </c>
      <c r="D52" s="272">
        <v>6.89</v>
      </c>
      <c r="E52" s="272">
        <v>9</v>
      </c>
      <c r="F52" s="279">
        <v>-2</v>
      </c>
      <c r="H52" t="b">
        <f t="shared" si="0"/>
        <v>1</v>
      </c>
      <c r="I52" t="b">
        <f t="shared" si="1"/>
        <v>1</v>
      </c>
      <c r="J52" t="b">
        <f t="shared" si="2"/>
        <v>1</v>
      </c>
      <c r="K52" t="b">
        <f t="shared" si="3"/>
        <v>1</v>
      </c>
    </row>
    <row r="53" spans="1:11">
      <c r="A53" s="272" t="s">
        <v>95</v>
      </c>
      <c r="B53" s="272">
        <v>5.77</v>
      </c>
      <c r="C53" s="272">
        <v>10</v>
      </c>
      <c r="D53" s="272">
        <v>6.84</v>
      </c>
      <c r="E53" s="272">
        <v>10</v>
      </c>
      <c r="F53" s="280">
        <v>0</v>
      </c>
      <c r="H53" t="b">
        <f t="shared" si="0"/>
        <v>1</v>
      </c>
      <c r="I53" t="b">
        <f t="shared" si="1"/>
        <v>1</v>
      </c>
      <c r="J53" t="b">
        <f t="shared" si="2"/>
        <v>1</v>
      </c>
      <c r="K53" t="b">
        <f t="shared" si="3"/>
        <v>1</v>
      </c>
    </row>
    <row r="54" spans="1:11">
      <c r="A54" s="272" t="s">
        <v>105</v>
      </c>
      <c r="B54" s="272">
        <v>5.0599999999999996</v>
      </c>
      <c r="C54" s="272">
        <v>16</v>
      </c>
      <c r="D54" s="272">
        <v>6.32</v>
      </c>
      <c r="E54" s="272">
        <v>11</v>
      </c>
      <c r="F54" s="281">
        <v>5</v>
      </c>
      <c r="H54" t="b">
        <f t="shared" si="0"/>
        <v>1</v>
      </c>
      <c r="I54" t="b">
        <f t="shared" si="1"/>
        <v>1</v>
      </c>
      <c r="J54" t="b">
        <f t="shared" si="2"/>
        <v>1</v>
      </c>
      <c r="K54" t="b">
        <f t="shared" si="3"/>
        <v>1</v>
      </c>
    </row>
    <row r="55" spans="1:11">
      <c r="A55" s="272" t="s">
        <v>102</v>
      </c>
      <c r="B55" s="272">
        <v>5.99</v>
      </c>
      <c r="C55" s="272">
        <v>6</v>
      </c>
      <c r="D55" s="272">
        <v>6.02</v>
      </c>
      <c r="E55" s="272">
        <v>12</v>
      </c>
      <c r="F55" s="282">
        <v>-6</v>
      </c>
      <c r="H55" t="b">
        <f t="shared" si="0"/>
        <v>1</v>
      </c>
      <c r="I55" t="b">
        <f t="shared" si="1"/>
        <v>1</v>
      </c>
      <c r="J55" t="b">
        <f t="shared" si="2"/>
        <v>1</v>
      </c>
      <c r="K55" t="b">
        <f t="shared" si="3"/>
        <v>1</v>
      </c>
    </row>
    <row r="56" spans="1:11">
      <c r="A56" s="272" t="s">
        <v>98</v>
      </c>
      <c r="B56" s="272">
        <v>5.7</v>
      </c>
      <c r="C56" s="272">
        <v>12</v>
      </c>
      <c r="D56" s="272">
        <v>5.88</v>
      </c>
      <c r="E56" s="272">
        <v>13</v>
      </c>
      <c r="F56" s="309">
        <v>-1</v>
      </c>
      <c r="H56" t="b">
        <f t="shared" si="0"/>
        <v>1</v>
      </c>
      <c r="I56" t="b">
        <f t="shared" si="1"/>
        <v>1</v>
      </c>
      <c r="J56" t="b">
        <f t="shared" si="2"/>
        <v>1</v>
      </c>
      <c r="K56" t="b">
        <f t="shared" si="3"/>
        <v>1</v>
      </c>
    </row>
    <row r="57" spans="1:11">
      <c r="A57" s="272" t="s">
        <v>85</v>
      </c>
      <c r="B57" s="272">
        <v>5.19</v>
      </c>
      <c r="C57" s="272">
        <v>15</v>
      </c>
      <c r="D57" s="272">
        <v>5.88</v>
      </c>
      <c r="E57" s="272">
        <v>14</v>
      </c>
      <c r="F57" s="310">
        <v>1</v>
      </c>
      <c r="H57" t="b">
        <f t="shared" si="0"/>
        <v>1</v>
      </c>
      <c r="I57" t="b">
        <f t="shared" si="1"/>
        <v>1</v>
      </c>
      <c r="J57" t="b">
        <f t="shared" si="2"/>
        <v>1</v>
      </c>
      <c r="K57" t="b">
        <f t="shared" si="3"/>
        <v>1</v>
      </c>
    </row>
    <row r="58" spans="1:11">
      <c r="A58" s="272" t="s">
        <v>97</v>
      </c>
      <c r="B58" s="272">
        <v>5.84</v>
      </c>
      <c r="C58" s="272">
        <v>9</v>
      </c>
      <c r="D58" s="272">
        <v>5.6</v>
      </c>
      <c r="E58" s="272">
        <v>15</v>
      </c>
      <c r="F58" s="311">
        <v>-6</v>
      </c>
      <c r="H58" t="b">
        <f t="shared" si="0"/>
        <v>1</v>
      </c>
      <c r="I58" t="b">
        <f t="shared" si="1"/>
        <v>1</v>
      </c>
      <c r="J58" t="b">
        <f t="shared" si="2"/>
        <v>1</v>
      </c>
      <c r="K58" t="b">
        <f t="shared" si="3"/>
        <v>1</v>
      </c>
    </row>
    <row r="59" spans="1:11">
      <c r="A59" s="272" t="s">
        <v>92</v>
      </c>
      <c r="B59" s="272">
        <v>6.04</v>
      </c>
      <c r="C59" s="272">
        <v>5</v>
      </c>
      <c r="D59" s="272">
        <v>5.25</v>
      </c>
      <c r="E59" s="272">
        <v>16</v>
      </c>
      <c r="F59" s="312">
        <v>-11</v>
      </c>
      <c r="H59" t="b">
        <f t="shared" si="0"/>
        <v>1</v>
      </c>
      <c r="I59" t="b">
        <f t="shared" si="1"/>
        <v>1</v>
      </c>
      <c r="J59" t="b">
        <f t="shared" si="2"/>
        <v>1</v>
      </c>
      <c r="K59" t="b">
        <f t="shared" si="3"/>
        <v>1</v>
      </c>
    </row>
    <row r="60" spans="1:11">
      <c r="A60" s="272" t="s">
        <v>83</v>
      </c>
      <c r="B60" s="272">
        <v>5.47</v>
      </c>
      <c r="C60" s="272">
        <v>13</v>
      </c>
      <c r="D60" s="272">
        <v>5.24</v>
      </c>
      <c r="E60" s="272">
        <v>17</v>
      </c>
      <c r="F60" s="313">
        <v>-4</v>
      </c>
      <c r="H60" t="b">
        <f t="shared" si="0"/>
        <v>1</v>
      </c>
      <c r="I60" t="b">
        <f t="shared" si="1"/>
        <v>1</v>
      </c>
      <c r="J60" t="b">
        <f t="shared" si="2"/>
        <v>1</v>
      </c>
      <c r="K60" t="b">
        <f t="shared" si="3"/>
        <v>1</v>
      </c>
    </row>
    <row r="61" spans="1:11">
      <c r="A61" s="272" t="s">
        <v>94</v>
      </c>
      <c r="B61" s="272">
        <v>3.05</v>
      </c>
      <c r="C61" s="272">
        <v>28</v>
      </c>
      <c r="D61" s="272">
        <v>5.1100000000000003</v>
      </c>
      <c r="E61" s="272">
        <v>18</v>
      </c>
      <c r="F61" s="314">
        <v>10</v>
      </c>
      <c r="H61" t="b">
        <f t="shared" si="0"/>
        <v>1</v>
      </c>
      <c r="I61" t="b">
        <f t="shared" si="1"/>
        <v>1</v>
      </c>
      <c r="J61" t="b">
        <f t="shared" si="2"/>
        <v>1</v>
      </c>
      <c r="K61" t="b">
        <f t="shared" si="3"/>
        <v>1</v>
      </c>
    </row>
    <row r="62" spans="1:11">
      <c r="A62" s="272" t="s">
        <v>88</v>
      </c>
      <c r="B62" s="272">
        <v>3.62</v>
      </c>
      <c r="C62" s="272">
        <v>24</v>
      </c>
      <c r="D62" s="272">
        <v>5.03</v>
      </c>
      <c r="E62" s="272">
        <v>19</v>
      </c>
      <c r="F62" s="315">
        <v>5</v>
      </c>
      <c r="H62" t="b">
        <f t="shared" si="0"/>
        <v>1</v>
      </c>
      <c r="I62" t="b">
        <f t="shared" si="1"/>
        <v>1</v>
      </c>
      <c r="J62" t="b">
        <f t="shared" si="2"/>
        <v>1</v>
      </c>
      <c r="K62" t="b">
        <f t="shared" si="3"/>
        <v>1</v>
      </c>
    </row>
    <row r="63" spans="1:11">
      <c r="A63" s="272" t="s">
        <v>89</v>
      </c>
      <c r="B63" s="272">
        <v>1.83</v>
      </c>
      <c r="C63" s="272">
        <v>32</v>
      </c>
      <c r="D63" s="272">
        <v>4.88</v>
      </c>
      <c r="E63" s="272">
        <v>20</v>
      </c>
      <c r="F63" s="316">
        <v>12</v>
      </c>
      <c r="H63" t="b">
        <f t="shared" si="0"/>
        <v>1</v>
      </c>
      <c r="I63" t="b">
        <f t="shared" si="1"/>
        <v>1</v>
      </c>
      <c r="J63" t="b">
        <f t="shared" si="2"/>
        <v>1</v>
      </c>
      <c r="K63" t="b">
        <f t="shared" si="3"/>
        <v>1</v>
      </c>
    </row>
    <row r="64" spans="1:11">
      <c r="A64" s="272" t="s">
        <v>99</v>
      </c>
      <c r="B64" s="272">
        <v>5.32</v>
      </c>
      <c r="C64" s="272">
        <v>14</v>
      </c>
      <c r="D64" s="272">
        <v>4.8099999999999996</v>
      </c>
      <c r="E64" s="272">
        <v>21</v>
      </c>
      <c r="F64" s="317">
        <v>-7</v>
      </c>
      <c r="H64" t="b">
        <f t="shared" si="0"/>
        <v>1</v>
      </c>
      <c r="I64" t="b">
        <f t="shared" si="1"/>
        <v>1</v>
      </c>
      <c r="J64" t="b">
        <f t="shared" si="2"/>
        <v>1</v>
      </c>
      <c r="K64" t="b">
        <f t="shared" si="3"/>
        <v>1</v>
      </c>
    </row>
    <row r="65" spans="1:11">
      <c r="A65" s="272" t="s">
        <v>101</v>
      </c>
      <c r="B65" s="272">
        <v>3.27</v>
      </c>
      <c r="C65" s="272">
        <v>27</v>
      </c>
      <c r="D65" s="272">
        <v>4.71</v>
      </c>
      <c r="E65" s="272">
        <v>22</v>
      </c>
      <c r="F65" s="315">
        <v>5</v>
      </c>
      <c r="H65" t="b">
        <f t="shared" si="0"/>
        <v>1</v>
      </c>
      <c r="I65" t="b">
        <f t="shared" si="1"/>
        <v>1</v>
      </c>
      <c r="J65" t="b">
        <f t="shared" si="2"/>
        <v>1</v>
      </c>
      <c r="K65" t="b">
        <f t="shared" si="3"/>
        <v>1</v>
      </c>
    </row>
    <row r="66" spans="1:11">
      <c r="A66" s="272" t="s">
        <v>111</v>
      </c>
      <c r="B66" s="272">
        <v>4.07</v>
      </c>
      <c r="C66" s="272">
        <v>20</v>
      </c>
      <c r="D66" s="272">
        <v>4.5999999999999996</v>
      </c>
      <c r="E66" s="272">
        <v>23</v>
      </c>
      <c r="F66" s="318">
        <v>-3</v>
      </c>
      <c r="H66" t="b">
        <f t="shared" si="0"/>
        <v>1</v>
      </c>
      <c r="I66" t="b">
        <f t="shared" si="1"/>
        <v>1</v>
      </c>
      <c r="J66" t="b">
        <f t="shared" si="2"/>
        <v>1</v>
      </c>
      <c r="K66" t="b">
        <f t="shared" si="3"/>
        <v>1</v>
      </c>
    </row>
    <row r="67" spans="1:11">
      <c r="A67" s="272" t="s">
        <v>96</v>
      </c>
      <c r="B67" s="272">
        <v>3.93</v>
      </c>
      <c r="C67" s="272">
        <v>22</v>
      </c>
      <c r="D67" s="272">
        <v>4.58</v>
      </c>
      <c r="E67" s="272">
        <v>24</v>
      </c>
      <c r="F67" s="319">
        <v>-2</v>
      </c>
      <c r="H67" t="b">
        <f t="shared" si="0"/>
        <v>1</v>
      </c>
      <c r="I67" t="b">
        <f t="shared" si="1"/>
        <v>1</v>
      </c>
      <c r="J67" t="b">
        <f t="shared" si="2"/>
        <v>1</v>
      </c>
      <c r="K67" t="b">
        <f t="shared" si="3"/>
        <v>1</v>
      </c>
    </row>
    <row r="68" spans="1:11">
      <c r="A68" s="272" t="s">
        <v>104</v>
      </c>
      <c r="B68" s="272">
        <v>3.63</v>
      </c>
      <c r="C68" s="272">
        <v>23</v>
      </c>
      <c r="D68" s="272">
        <v>4.46</v>
      </c>
      <c r="E68" s="272">
        <v>25</v>
      </c>
      <c r="F68" s="319">
        <v>-2</v>
      </c>
      <c r="H68" t="b">
        <f t="shared" si="0"/>
        <v>1</v>
      </c>
      <c r="I68" t="b">
        <f t="shared" si="1"/>
        <v>1</v>
      </c>
      <c r="J68" t="b">
        <f t="shared" si="2"/>
        <v>1</v>
      </c>
      <c r="K68" t="b">
        <f t="shared" si="3"/>
        <v>1</v>
      </c>
    </row>
    <row r="69" spans="1:11">
      <c r="A69" s="272" t="s">
        <v>87</v>
      </c>
      <c r="B69" s="272">
        <v>2.12</v>
      </c>
      <c r="C69" s="272">
        <v>30</v>
      </c>
      <c r="D69" s="272">
        <v>4.3899999999999997</v>
      </c>
      <c r="E69" s="272">
        <v>26</v>
      </c>
      <c r="F69" s="320">
        <v>4</v>
      </c>
      <c r="H69" t="b">
        <f t="shared" si="0"/>
        <v>1</v>
      </c>
      <c r="I69" t="b">
        <f t="shared" si="1"/>
        <v>1</v>
      </c>
      <c r="J69" t="b">
        <f t="shared" si="2"/>
        <v>1</v>
      </c>
      <c r="K69" t="b">
        <f t="shared" si="3"/>
        <v>1</v>
      </c>
    </row>
    <row r="70" spans="1:11">
      <c r="A70" s="272" t="s">
        <v>108</v>
      </c>
      <c r="B70" s="272">
        <v>4.0599999999999996</v>
      </c>
      <c r="C70" s="272">
        <v>21</v>
      </c>
      <c r="D70" s="272">
        <v>4.37</v>
      </c>
      <c r="E70" s="272">
        <v>27</v>
      </c>
      <c r="F70" s="311">
        <v>-6</v>
      </c>
      <c r="H70" t="b">
        <f t="shared" si="0"/>
        <v>1</v>
      </c>
      <c r="I70" t="b">
        <f t="shared" si="1"/>
        <v>1</v>
      </c>
      <c r="J70" t="b">
        <f t="shared" si="2"/>
        <v>1</v>
      </c>
      <c r="K70" t="b">
        <f t="shared" si="3"/>
        <v>1</v>
      </c>
    </row>
    <row r="71" spans="1:11">
      <c r="A71" s="272" t="s">
        <v>109</v>
      </c>
      <c r="B71" s="272">
        <v>2</v>
      </c>
      <c r="C71" s="272">
        <v>31</v>
      </c>
      <c r="D71" s="272">
        <v>4.3</v>
      </c>
      <c r="E71" s="272">
        <v>28</v>
      </c>
      <c r="F71" s="321">
        <v>3</v>
      </c>
      <c r="H71" t="b">
        <f t="shared" si="0"/>
        <v>1</v>
      </c>
      <c r="I71" t="b">
        <f t="shared" si="1"/>
        <v>1</v>
      </c>
      <c r="J71" t="b">
        <f t="shared" si="2"/>
        <v>1</v>
      </c>
      <c r="K71" t="b">
        <f t="shared" si="3"/>
        <v>1</v>
      </c>
    </row>
    <row r="72" spans="1:11">
      <c r="A72" s="272" t="s">
        <v>93</v>
      </c>
      <c r="B72" s="272">
        <v>5.73</v>
      </c>
      <c r="C72" s="272">
        <v>11</v>
      </c>
      <c r="D72" s="272">
        <v>3.68</v>
      </c>
      <c r="E72" s="272">
        <v>29</v>
      </c>
      <c r="F72" s="322">
        <v>-18</v>
      </c>
      <c r="H72" t="b">
        <f t="shared" si="0"/>
        <v>1</v>
      </c>
      <c r="I72" t="b">
        <f t="shared" si="1"/>
        <v>1</v>
      </c>
      <c r="J72" t="b">
        <f t="shared" si="2"/>
        <v>1</v>
      </c>
      <c r="K72" t="b">
        <f t="shared" si="3"/>
        <v>1</v>
      </c>
    </row>
    <row r="73" spans="1:11">
      <c r="A73" s="272" t="s">
        <v>106</v>
      </c>
      <c r="B73" s="272">
        <v>1.39</v>
      </c>
      <c r="C73" s="272">
        <v>33</v>
      </c>
      <c r="D73" s="272">
        <v>3.22</v>
      </c>
      <c r="E73" s="272">
        <v>30</v>
      </c>
      <c r="F73" s="321">
        <v>3</v>
      </c>
      <c r="H73" t="b">
        <f t="shared" si="0"/>
        <v>1</v>
      </c>
      <c r="I73" t="b">
        <f t="shared" si="1"/>
        <v>1</v>
      </c>
      <c r="J73" t="b">
        <f t="shared" si="2"/>
        <v>1</v>
      </c>
      <c r="K73" t="b">
        <f t="shared" si="3"/>
        <v>1</v>
      </c>
    </row>
    <row r="74" spans="1:11">
      <c r="A74" s="272" t="s">
        <v>110</v>
      </c>
      <c r="B74" s="272">
        <v>3.01</v>
      </c>
      <c r="C74" s="272">
        <v>29</v>
      </c>
      <c r="D74" s="272">
        <v>3.2</v>
      </c>
      <c r="E74" s="272">
        <v>31</v>
      </c>
      <c r="F74" s="319">
        <v>-2</v>
      </c>
      <c r="H74" t="b">
        <f t="shared" si="0"/>
        <v>1</v>
      </c>
      <c r="I74" t="b">
        <f t="shared" si="1"/>
        <v>1</v>
      </c>
      <c r="J74" t="b">
        <f t="shared" si="2"/>
        <v>1</v>
      </c>
      <c r="K74" t="b">
        <f t="shared" si="3"/>
        <v>1</v>
      </c>
    </row>
    <row r="75" spans="1:11">
      <c r="A75" s="272" t="s">
        <v>112</v>
      </c>
      <c r="B75" s="272">
        <v>3.44</v>
      </c>
      <c r="C75" s="272">
        <v>26</v>
      </c>
      <c r="D75" s="272">
        <v>2.52</v>
      </c>
      <c r="E75" s="272">
        <v>32</v>
      </c>
      <c r="F75" s="311">
        <v>-6</v>
      </c>
      <c r="H75" t="b">
        <f t="shared" si="0"/>
        <v>1</v>
      </c>
      <c r="I75" t="b">
        <f t="shared" si="1"/>
        <v>1</v>
      </c>
      <c r="J75" t="b">
        <f t="shared" si="2"/>
        <v>1</v>
      </c>
      <c r="K75" t="b">
        <f t="shared" si="3"/>
        <v>1</v>
      </c>
    </row>
    <row r="76" spans="1:11">
      <c r="A76" s="272" t="s">
        <v>91</v>
      </c>
      <c r="B76" s="272">
        <v>3.5</v>
      </c>
      <c r="C76" s="272">
        <v>25</v>
      </c>
      <c r="D76" s="272">
        <v>2.19</v>
      </c>
      <c r="E76" s="272">
        <v>33</v>
      </c>
      <c r="F76" s="323">
        <v>-8</v>
      </c>
      <c r="H76" t="b">
        <f t="shared" si="0"/>
        <v>1</v>
      </c>
      <c r="I76" t="b">
        <f t="shared" si="1"/>
        <v>1</v>
      </c>
      <c r="J76" t="b">
        <f t="shared" si="2"/>
        <v>1</v>
      </c>
      <c r="K76" t="b">
        <f t="shared" si="3"/>
        <v>1</v>
      </c>
    </row>
  </sheetData>
  <mergeCells count="3">
    <mergeCell ref="B42:C42"/>
    <mergeCell ref="D42:E42"/>
    <mergeCell ref="F42:F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5FB12-FB77-4431-BFEB-F156C43B9069}">
  <dimension ref="A2:K76"/>
  <sheetViews>
    <sheetView topLeftCell="A40" workbookViewId="0">
      <selection activeCell="K76" sqref="K44:K76"/>
    </sheetView>
  </sheetViews>
  <sheetFormatPr baseColWidth="10" defaultRowHeight="15"/>
  <cols>
    <col min="1" max="1" width="25.42578125" bestFit="1" customWidth="1"/>
    <col min="2" max="2" width="22.42578125" bestFit="1" customWidth="1"/>
    <col min="3" max="3" width="5" bestFit="1" customWidth="1"/>
    <col min="4" max="4" width="12.5703125" bestFit="1" customWidth="1"/>
    <col min="6" max="6" width="25.42578125" bestFit="1" customWidth="1"/>
    <col min="7" max="7" width="22.42578125" bestFit="1" customWidth="1"/>
    <col min="8" max="8" width="11.85546875" bestFit="1" customWidth="1"/>
    <col min="9" max="9" width="12.5703125" bestFit="1" customWidth="1"/>
    <col min="10" max="11" width="11.85546875" bestFit="1" customWidth="1"/>
  </cols>
  <sheetData>
    <row r="2" spans="1:9">
      <c r="B2" t="s">
        <v>316</v>
      </c>
      <c r="G2" t="s">
        <v>240</v>
      </c>
    </row>
    <row r="3" spans="1:9">
      <c r="A3" s="12" t="s">
        <v>317</v>
      </c>
      <c r="B3" s="12" t="s">
        <v>247</v>
      </c>
      <c r="F3" s="12" t="s">
        <v>317</v>
      </c>
      <c r="G3" s="12" t="s">
        <v>247</v>
      </c>
    </row>
    <row r="4" spans="1:9">
      <c r="A4" s="12" t="s">
        <v>249</v>
      </c>
      <c r="B4" t="s">
        <v>113</v>
      </c>
      <c r="C4" t="s">
        <v>80</v>
      </c>
      <c r="F4" s="12" t="s">
        <v>249</v>
      </c>
      <c r="G4" t="s">
        <v>113</v>
      </c>
      <c r="H4" t="s">
        <v>80</v>
      </c>
      <c r="I4" t="s">
        <v>248</v>
      </c>
    </row>
    <row r="5" spans="1:9">
      <c r="A5" s="13" t="s">
        <v>108</v>
      </c>
      <c r="B5" s="8">
        <v>4.9181818181818189</v>
      </c>
      <c r="C5" s="8">
        <v>4.7252525252525253</v>
      </c>
      <c r="F5" s="13" t="s">
        <v>108</v>
      </c>
      <c r="G5" s="246">
        <v>17</v>
      </c>
      <c r="H5" s="246">
        <v>23</v>
      </c>
      <c r="I5" s="246">
        <v>40</v>
      </c>
    </row>
    <row r="6" spans="1:9">
      <c r="A6" s="13" t="s">
        <v>79</v>
      </c>
      <c r="B6" s="8">
        <v>4.833333333333333</v>
      </c>
      <c r="C6" s="8">
        <v>5.1409090909090907</v>
      </c>
      <c r="F6" s="13" t="s">
        <v>79</v>
      </c>
      <c r="G6" s="246">
        <v>18</v>
      </c>
      <c r="H6" s="246">
        <v>17</v>
      </c>
      <c r="I6" s="246">
        <v>35</v>
      </c>
    </row>
    <row r="7" spans="1:9">
      <c r="A7" s="13" t="s">
        <v>104</v>
      </c>
      <c r="B7" s="8">
        <v>5.0984848484848477</v>
      </c>
      <c r="C7" s="8">
        <v>5.5217171717171718</v>
      </c>
      <c r="F7" s="13" t="s">
        <v>104</v>
      </c>
      <c r="G7" s="246">
        <v>13</v>
      </c>
      <c r="H7" s="246">
        <v>14</v>
      </c>
      <c r="I7" s="246">
        <v>27</v>
      </c>
    </row>
    <row r="8" spans="1:9">
      <c r="A8" s="13" t="s">
        <v>107</v>
      </c>
      <c r="B8" s="8">
        <v>5.933838383838383</v>
      </c>
      <c r="C8" s="8">
        <v>5.4232323232323232</v>
      </c>
      <c r="F8" s="13" t="s">
        <v>107</v>
      </c>
      <c r="G8" s="246">
        <v>5</v>
      </c>
      <c r="H8" s="246">
        <v>16</v>
      </c>
      <c r="I8" s="246">
        <v>21</v>
      </c>
    </row>
    <row r="9" spans="1:9">
      <c r="A9" s="13" t="s">
        <v>81</v>
      </c>
      <c r="B9" s="8">
        <v>5.5979797979797983</v>
      </c>
      <c r="C9" s="8">
        <v>5.0626262626262619</v>
      </c>
      <c r="F9" s="13" t="s">
        <v>81</v>
      </c>
      <c r="G9" s="246">
        <v>7</v>
      </c>
      <c r="H9" s="246">
        <v>19</v>
      </c>
      <c r="I9" s="246">
        <v>26</v>
      </c>
    </row>
    <row r="10" spans="1:9">
      <c r="A10" s="13" t="s">
        <v>82</v>
      </c>
      <c r="B10" s="8">
        <v>7.4580808080808083</v>
      </c>
      <c r="C10" s="8">
        <v>6.4792929292929298</v>
      </c>
      <c r="F10" s="13" t="s">
        <v>82</v>
      </c>
      <c r="G10" s="246">
        <v>1</v>
      </c>
      <c r="H10" s="246">
        <v>4</v>
      </c>
      <c r="I10" s="246">
        <v>5</v>
      </c>
    </row>
    <row r="11" spans="1:9">
      <c r="A11" s="13" t="s">
        <v>83</v>
      </c>
      <c r="B11" s="8">
        <v>4.1646464646464647</v>
      </c>
      <c r="C11" s="8">
        <v>4.4232323232323223</v>
      </c>
      <c r="F11" s="13" t="s">
        <v>83</v>
      </c>
      <c r="G11" s="246">
        <v>25</v>
      </c>
      <c r="H11" s="246">
        <v>27</v>
      </c>
      <c r="I11" s="246">
        <v>52</v>
      </c>
    </row>
    <row r="12" spans="1:9">
      <c r="A12" s="13" t="s">
        <v>84</v>
      </c>
      <c r="B12" s="8">
        <v>6.0914141414141412</v>
      </c>
      <c r="C12" s="8">
        <v>5.8944444444444439</v>
      </c>
      <c r="F12" s="13" t="s">
        <v>84</v>
      </c>
      <c r="G12" s="246">
        <v>4</v>
      </c>
      <c r="H12" s="246">
        <v>10</v>
      </c>
      <c r="I12" s="246">
        <v>14</v>
      </c>
    </row>
    <row r="13" spans="1:9">
      <c r="A13" s="13" t="s">
        <v>85</v>
      </c>
      <c r="B13" s="8">
        <v>6.1989898989898986</v>
      </c>
      <c r="C13" s="8">
        <v>6.963636363636363</v>
      </c>
      <c r="F13" s="13" t="s">
        <v>85</v>
      </c>
      <c r="G13" s="246">
        <v>3</v>
      </c>
      <c r="H13" s="246">
        <v>1</v>
      </c>
      <c r="I13" s="246">
        <v>4</v>
      </c>
    </row>
    <row r="14" spans="1:9">
      <c r="A14" s="13" t="s">
        <v>86</v>
      </c>
      <c r="B14" s="8">
        <v>4.2787878787878784</v>
      </c>
      <c r="C14" s="8">
        <v>3.9641414141414146</v>
      </c>
      <c r="F14" s="13" t="s">
        <v>86</v>
      </c>
      <c r="G14" s="246">
        <v>24</v>
      </c>
      <c r="H14" s="246">
        <v>31</v>
      </c>
      <c r="I14" s="246">
        <v>55</v>
      </c>
    </row>
    <row r="15" spans="1:9">
      <c r="A15" s="13" t="s">
        <v>105</v>
      </c>
      <c r="B15" s="8">
        <v>4.8121212121212125</v>
      </c>
      <c r="C15" s="8">
        <v>5.0085858585858585</v>
      </c>
      <c r="F15" s="13" t="s">
        <v>105</v>
      </c>
      <c r="G15" s="246">
        <v>20</v>
      </c>
      <c r="H15" s="246">
        <v>20</v>
      </c>
      <c r="I15" s="246">
        <v>40</v>
      </c>
    </row>
    <row r="16" spans="1:9">
      <c r="A16" s="13" t="s">
        <v>87</v>
      </c>
      <c r="B16" s="8">
        <v>4.7737373737373741</v>
      </c>
      <c r="C16" s="8">
        <v>5.0696969696969685</v>
      </c>
      <c r="F16" s="13" t="s">
        <v>87</v>
      </c>
      <c r="G16" s="246">
        <v>21</v>
      </c>
      <c r="H16" s="246">
        <v>18</v>
      </c>
      <c r="I16" s="246">
        <v>39</v>
      </c>
    </row>
    <row r="17" spans="1:9">
      <c r="A17" s="13" t="s">
        <v>88</v>
      </c>
      <c r="B17" s="8">
        <v>2.7762626262626262</v>
      </c>
      <c r="C17" s="8">
        <v>4.0242424242424235</v>
      </c>
      <c r="F17" s="13" t="s">
        <v>88</v>
      </c>
      <c r="G17" s="246">
        <v>33</v>
      </c>
      <c r="H17" s="246">
        <v>30</v>
      </c>
      <c r="I17" s="246">
        <v>63</v>
      </c>
    </row>
    <row r="18" spans="1:9">
      <c r="A18" s="13" t="s">
        <v>91</v>
      </c>
      <c r="B18" s="8">
        <v>4.3636363636363633</v>
      </c>
      <c r="C18" s="8">
        <v>4.11010101010101</v>
      </c>
      <c r="F18" s="13" t="s">
        <v>91</v>
      </c>
      <c r="G18" s="246">
        <v>23</v>
      </c>
      <c r="H18" s="246">
        <v>28</v>
      </c>
      <c r="I18" s="246">
        <v>51</v>
      </c>
    </row>
    <row r="19" spans="1:9">
      <c r="A19" s="13" t="s">
        <v>89</v>
      </c>
      <c r="B19" s="8">
        <v>4.9611111111111104</v>
      </c>
      <c r="C19" s="8">
        <v>4.8833333333333329</v>
      </c>
      <c r="F19" s="13" t="s">
        <v>89</v>
      </c>
      <c r="G19" s="246">
        <v>16</v>
      </c>
      <c r="H19" s="246">
        <v>21</v>
      </c>
      <c r="I19" s="246">
        <v>37</v>
      </c>
    </row>
    <row r="20" spans="1:9">
      <c r="A20" s="13" t="s">
        <v>90</v>
      </c>
      <c r="B20" s="8">
        <v>6.9368686868686869</v>
      </c>
      <c r="C20" s="8">
        <v>6.0101010101010104</v>
      </c>
      <c r="F20" s="13" t="s">
        <v>90</v>
      </c>
      <c r="G20" s="246">
        <v>2</v>
      </c>
      <c r="H20" s="246">
        <v>7</v>
      </c>
      <c r="I20" s="246">
        <v>9</v>
      </c>
    </row>
    <row r="21" spans="1:9">
      <c r="A21" s="13" t="s">
        <v>109</v>
      </c>
      <c r="B21" s="8">
        <v>3.728787878787879</v>
      </c>
      <c r="C21" s="8">
        <v>4.8378787878787879</v>
      </c>
      <c r="F21" s="13" t="s">
        <v>109</v>
      </c>
      <c r="G21" s="246">
        <v>30</v>
      </c>
      <c r="H21" s="246">
        <v>22</v>
      </c>
      <c r="I21" s="246">
        <v>52</v>
      </c>
    </row>
    <row r="22" spans="1:9">
      <c r="A22" s="13" t="s">
        <v>110</v>
      </c>
      <c r="B22" s="8">
        <v>5.5964646464646464</v>
      </c>
      <c r="C22" s="8">
        <v>5.8565656565656568</v>
      </c>
      <c r="F22" s="13" t="s">
        <v>110</v>
      </c>
      <c r="G22" s="246">
        <v>8</v>
      </c>
      <c r="H22" s="246">
        <v>11</v>
      </c>
      <c r="I22" s="246">
        <v>19</v>
      </c>
    </row>
    <row r="23" spans="1:9">
      <c r="A23" s="13" t="s">
        <v>92</v>
      </c>
      <c r="B23" s="8">
        <v>5.0590909090909095</v>
      </c>
      <c r="C23" s="8">
        <v>5.6676767676767676</v>
      </c>
      <c r="F23" s="13" t="s">
        <v>92</v>
      </c>
      <c r="G23" s="246">
        <v>15</v>
      </c>
      <c r="H23" s="246">
        <v>13</v>
      </c>
      <c r="I23" s="246">
        <v>28</v>
      </c>
    </row>
    <row r="24" spans="1:9">
      <c r="A24" s="13" t="s">
        <v>93</v>
      </c>
      <c r="B24" s="8">
        <v>3.1797979797979798</v>
      </c>
      <c r="C24" s="8">
        <v>3.6646464646464643</v>
      </c>
      <c r="F24" s="13" t="s">
        <v>93</v>
      </c>
      <c r="G24" s="246">
        <v>32</v>
      </c>
      <c r="H24" s="246">
        <v>32</v>
      </c>
      <c r="I24" s="246">
        <v>64</v>
      </c>
    </row>
    <row r="25" spans="1:9">
      <c r="A25" s="13" t="s">
        <v>94</v>
      </c>
      <c r="B25" s="8">
        <v>3.8055555555555558</v>
      </c>
      <c r="C25" s="8">
        <v>4.1075757575757574</v>
      </c>
      <c r="F25" s="13" t="s">
        <v>94</v>
      </c>
      <c r="G25" s="246">
        <v>28</v>
      </c>
      <c r="H25" s="246">
        <v>29</v>
      </c>
      <c r="I25" s="246">
        <v>57</v>
      </c>
    </row>
    <row r="26" spans="1:9">
      <c r="A26" s="13" t="s">
        <v>95</v>
      </c>
      <c r="B26" s="8">
        <v>5.086363636363636</v>
      </c>
      <c r="C26" s="8">
        <v>5.9828282828282839</v>
      </c>
      <c r="F26" s="13" t="s">
        <v>95</v>
      </c>
      <c r="G26" s="246">
        <v>14</v>
      </c>
      <c r="H26" s="246">
        <v>8</v>
      </c>
      <c r="I26" s="246">
        <v>22</v>
      </c>
    </row>
    <row r="27" spans="1:9">
      <c r="A27" s="13" t="s">
        <v>96</v>
      </c>
      <c r="B27" s="8">
        <v>5.1909090909090905</v>
      </c>
      <c r="C27" s="8">
        <v>4.5267676767676779</v>
      </c>
      <c r="F27" s="13" t="s">
        <v>96</v>
      </c>
      <c r="G27" s="246">
        <v>12</v>
      </c>
      <c r="H27" s="246">
        <v>26</v>
      </c>
      <c r="I27" s="246">
        <v>38</v>
      </c>
    </row>
    <row r="28" spans="1:9">
      <c r="A28" s="13" t="s">
        <v>97</v>
      </c>
      <c r="B28" s="8">
        <v>3.9833333333333329</v>
      </c>
      <c r="C28" s="8">
        <v>5.6833333333333336</v>
      </c>
      <c r="F28" s="13" t="s">
        <v>97</v>
      </c>
      <c r="G28" s="246">
        <v>27</v>
      </c>
      <c r="H28" s="246">
        <v>12</v>
      </c>
      <c r="I28" s="246">
        <v>39</v>
      </c>
    </row>
    <row r="29" spans="1:9">
      <c r="A29" s="13" t="s">
        <v>106</v>
      </c>
      <c r="B29" s="8">
        <v>4.1353535353535351</v>
      </c>
      <c r="C29" s="8">
        <v>4.6202020202020204</v>
      </c>
      <c r="F29" s="13" t="s">
        <v>106</v>
      </c>
      <c r="G29" s="246">
        <v>26</v>
      </c>
      <c r="H29" s="246">
        <v>24</v>
      </c>
      <c r="I29" s="246">
        <v>50</v>
      </c>
    </row>
    <row r="30" spans="1:9">
      <c r="A30" s="13" t="s">
        <v>98</v>
      </c>
      <c r="B30" s="8">
        <v>5.7737373737373732</v>
      </c>
      <c r="C30" s="8">
        <v>6.6383838383838398</v>
      </c>
      <c r="F30" s="13" t="s">
        <v>98</v>
      </c>
      <c r="G30" s="246">
        <v>6</v>
      </c>
      <c r="H30" s="246">
        <v>3</v>
      </c>
      <c r="I30" s="246">
        <v>9</v>
      </c>
    </row>
    <row r="31" spans="1:9">
      <c r="A31" s="13" t="s">
        <v>99</v>
      </c>
      <c r="B31" s="8">
        <v>5.4737373737373733</v>
      </c>
      <c r="C31" s="8">
        <v>6.7969696969696969</v>
      </c>
      <c r="F31" s="13" t="s">
        <v>99</v>
      </c>
      <c r="G31" s="246">
        <v>11</v>
      </c>
      <c r="H31" s="246">
        <v>2</v>
      </c>
      <c r="I31" s="246">
        <v>13</v>
      </c>
    </row>
    <row r="32" spans="1:9">
      <c r="A32" s="13" t="s">
        <v>100</v>
      </c>
      <c r="B32" s="8">
        <v>5.5020202020202023</v>
      </c>
      <c r="C32" s="8">
        <v>6.4282828282828275</v>
      </c>
      <c r="F32" s="13" t="s">
        <v>100</v>
      </c>
      <c r="G32" s="246">
        <v>9</v>
      </c>
      <c r="H32" s="246">
        <v>5</v>
      </c>
      <c r="I32" s="246">
        <v>14</v>
      </c>
    </row>
    <row r="33" spans="1:11">
      <c r="A33" s="13" t="s">
        <v>101</v>
      </c>
      <c r="B33" s="8">
        <v>3.7429292929292934</v>
      </c>
      <c r="C33" s="8">
        <v>4.542424242424242</v>
      </c>
      <c r="F33" s="13" t="s">
        <v>101</v>
      </c>
      <c r="G33" s="246">
        <v>29</v>
      </c>
      <c r="H33" s="246">
        <v>25</v>
      </c>
      <c r="I33" s="246">
        <v>54</v>
      </c>
    </row>
    <row r="34" spans="1:11">
      <c r="A34" s="13" t="s">
        <v>102</v>
      </c>
      <c r="B34" s="8">
        <v>4.5944444444444441</v>
      </c>
      <c r="C34" s="8">
        <v>6.3181818181818183</v>
      </c>
      <c r="F34" s="13" t="s">
        <v>102</v>
      </c>
      <c r="G34" s="246">
        <v>22</v>
      </c>
      <c r="H34" s="246">
        <v>6</v>
      </c>
      <c r="I34" s="246">
        <v>28</v>
      </c>
    </row>
    <row r="35" spans="1:11">
      <c r="A35" s="13" t="s">
        <v>103</v>
      </c>
      <c r="B35" s="8">
        <v>5.4747474747474749</v>
      </c>
      <c r="C35" s="8">
        <v>5.440404040404041</v>
      </c>
      <c r="F35" s="13" t="s">
        <v>103</v>
      </c>
      <c r="G35" s="246">
        <v>10</v>
      </c>
      <c r="H35" s="246">
        <v>15</v>
      </c>
      <c r="I35" s="246">
        <v>25</v>
      </c>
    </row>
    <row r="36" spans="1:11">
      <c r="A36" s="13" t="s">
        <v>111</v>
      </c>
      <c r="B36" s="8">
        <v>4.8303030303030301</v>
      </c>
      <c r="C36" s="8">
        <v>5.9484848484848483</v>
      </c>
      <c r="F36" s="13" t="s">
        <v>111</v>
      </c>
      <c r="G36" s="246">
        <v>19</v>
      </c>
      <c r="H36" s="246">
        <v>9</v>
      </c>
      <c r="I36" s="246">
        <v>28</v>
      </c>
    </row>
    <row r="37" spans="1:11">
      <c r="A37" s="13" t="s">
        <v>112</v>
      </c>
      <c r="B37" s="8">
        <v>3.6479797979797985</v>
      </c>
      <c r="C37" s="8">
        <v>3.2116161616161611</v>
      </c>
      <c r="F37" s="13" t="s">
        <v>112</v>
      </c>
      <c r="G37" s="246">
        <v>31</v>
      </c>
      <c r="H37" s="246">
        <v>33</v>
      </c>
      <c r="I37" s="246">
        <v>64</v>
      </c>
    </row>
    <row r="38" spans="1:11">
      <c r="F38" s="13" t="s">
        <v>248</v>
      </c>
      <c r="G38" s="246">
        <v>561</v>
      </c>
      <c r="H38" s="246">
        <v>561</v>
      </c>
      <c r="I38" s="246">
        <v>1122</v>
      </c>
    </row>
    <row r="42" spans="1:11">
      <c r="A42" s="395" t="s">
        <v>0</v>
      </c>
      <c r="B42" s="393">
        <v>2024</v>
      </c>
      <c r="C42" s="394"/>
      <c r="D42" s="393">
        <v>2025</v>
      </c>
      <c r="E42" s="394"/>
      <c r="F42" s="395" t="s">
        <v>323</v>
      </c>
    </row>
    <row r="43" spans="1:11" ht="42.75">
      <c r="A43" s="396"/>
      <c r="B43" s="283" t="s">
        <v>238</v>
      </c>
      <c r="C43" s="283" t="s">
        <v>320</v>
      </c>
      <c r="D43" s="283" t="s">
        <v>238</v>
      </c>
      <c r="E43" s="283" t="s">
        <v>320</v>
      </c>
      <c r="F43" s="396"/>
    </row>
    <row r="44" spans="1:11">
      <c r="A44" s="284" t="s">
        <v>85</v>
      </c>
      <c r="B44" s="285">
        <v>6.2</v>
      </c>
      <c r="C44" s="285">
        <v>3</v>
      </c>
      <c r="D44" s="285">
        <v>6.96</v>
      </c>
      <c r="E44" s="285">
        <v>1</v>
      </c>
      <c r="F44" s="286">
        <v>2</v>
      </c>
      <c r="H44" t="b">
        <f>ROUND(_xlfn.XLOOKUP($A44,$A$5:$A$37,$B$5:$B$37),2)=B44</f>
        <v>1</v>
      </c>
      <c r="I44" t="b">
        <f>ROUND(_xlfn.XLOOKUP($A44,$A$5:$A$37,$G$5:$G$37),2)=C44</f>
        <v>1</v>
      </c>
      <c r="J44" t="b">
        <f>ROUND(_xlfn.XLOOKUP($A44,$A$5:$A$37,$C$5:$C$37),2)=D44</f>
        <v>1</v>
      </c>
      <c r="K44" t="b">
        <f>ROUND(_xlfn.XLOOKUP($A44,$A$5:$A$37,$H$5:$H$37),2)=E44</f>
        <v>1</v>
      </c>
    </row>
    <row r="45" spans="1:11">
      <c r="A45" s="284" t="s">
        <v>99</v>
      </c>
      <c r="B45" s="285">
        <v>5.47</v>
      </c>
      <c r="C45" s="285">
        <v>11</v>
      </c>
      <c r="D45" s="285">
        <v>6.8</v>
      </c>
      <c r="E45" s="285">
        <v>2</v>
      </c>
      <c r="F45" s="287">
        <v>9</v>
      </c>
      <c r="H45" t="b">
        <f t="shared" ref="H45:H76" si="0">ROUND(_xlfn.XLOOKUP($A45,$A$5:$A$37,$B$5:$B$37),2)=B45</f>
        <v>1</v>
      </c>
      <c r="I45" t="b">
        <f t="shared" ref="I45:I76" si="1">ROUND(_xlfn.XLOOKUP($A45,$A$5:$A$37,$G$5:$G$37),2)=C45</f>
        <v>1</v>
      </c>
      <c r="J45" t="b">
        <f t="shared" ref="J45:J76" si="2">ROUND(_xlfn.XLOOKUP($A45,$A$5:$A$37,$C$5:$C$37),2)=D45</f>
        <v>1</v>
      </c>
      <c r="K45" t="b">
        <f t="shared" ref="K45:K76" si="3">ROUND(_xlfn.XLOOKUP($A45,$A$5:$A$37,$H$5:$H$37),2)=E45</f>
        <v>1</v>
      </c>
    </row>
    <row r="46" spans="1:11">
      <c r="A46" s="284" t="s">
        <v>98</v>
      </c>
      <c r="B46" s="285">
        <v>5.77</v>
      </c>
      <c r="C46" s="285">
        <v>6</v>
      </c>
      <c r="D46" s="285">
        <v>6.64</v>
      </c>
      <c r="E46" s="285">
        <v>3</v>
      </c>
      <c r="F46" s="288">
        <v>3</v>
      </c>
      <c r="H46" t="b">
        <f t="shared" si="0"/>
        <v>1</v>
      </c>
      <c r="I46" t="b">
        <f t="shared" si="1"/>
        <v>1</v>
      </c>
      <c r="J46" t="b">
        <f t="shared" si="2"/>
        <v>1</v>
      </c>
      <c r="K46" t="b">
        <f t="shared" si="3"/>
        <v>1</v>
      </c>
    </row>
    <row r="47" spans="1:11">
      <c r="A47" s="284" t="s">
        <v>82</v>
      </c>
      <c r="B47" s="285">
        <v>7.46</v>
      </c>
      <c r="C47" s="285">
        <v>1</v>
      </c>
      <c r="D47" s="285">
        <v>6.48</v>
      </c>
      <c r="E47" s="285">
        <v>4</v>
      </c>
      <c r="F47" s="289">
        <v>-3</v>
      </c>
      <c r="H47" t="b">
        <f t="shared" si="0"/>
        <v>1</v>
      </c>
      <c r="I47" t="b">
        <f t="shared" si="1"/>
        <v>1</v>
      </c>
      <c r="J47" t="b">
        <f t="shared" si="2"/>
        <v>1</v>
      </c>
      <c r="K47" t="b">
        <f t="shared" si="3"/>
        <v>1</v>
      </c>
    </row>
    <row r="48" spans="1:11">
      <c r="A48" s="284" t="s">
        <v>100</v>
      </c>
      <c r="B48" s="285">
        <v>5.5</v>
      </c>
      <c r="C48" s="285">
        <v>9</v>
      </c>
      <c r="D48" s="285">
        <v>6.43</v>
      </c>
      <c r="E48" s="285">
        <v>5</v>
      </c>
      <c r="F48" s="290">
        <v>4</v>
      </c>
      <c r="H48" t="b">
        <f t="shared" si="0"/>
        <v>1</v>
      </c>
      <c r="I48" t="b">
        <f t="shared" si="1"/>
        <v>1</v>
      </c>
      <c r="J48" t="b">
        <f t="shared" si="2"/>
        <v>1</v>
      </c>
      <c r="K48" t="b">
        <f t="shared" si="3"/>
        <v>1</v>
      </c>
    </row>
    <row r="49" spans="1:11">
      <c r="A49" s="284" t="s">
        <v>102</v>
      </c>
      <c r="B49" s="285">
        <v>4.59</v>
      </c>
      <c r="C49" s="285">
        <v>22</v>
      </c>
      <c r="D49" s="285">
        <v>6.32</v>
      </c>
      <c r="E49" s="285">
        <v>6</v>
      </c>
      <c r="F49" s="291">
        <v>16</v>
      </c>
      <c r="H49" t="b">
        <f t="shared" si="0"/>
        <v>1</v>
      </c>
      <c r="I49" t="b">
        <f t="shared" si="1"/>
        <v>1</v>
      </c>
      <c r="J49" t="b">
        <f t="shared" si="2"/>
        <v>1</v>
      </c>
      <c r="K49" t="b">
        <f t="shared" si="3"/>
        <v>1</v>
      </c>
    </row>
    <row r="50" spans="1:11">
      <c r="A50" s="284" t="s">
        <v>90</v>
      </c>
      <c r="B50" s="285">
        <v>6.94</v>
      </c>
      <c r="C50" s="285">
        <v>2</v>
      </c>
      <c r="D50" s="285">
        <v>6.01</v>
      </c>
      <c r="E50" s="285">
        <v>7</v>
      </c>
      <c r="F50" s="292">
        <v>-5</v>
      </c>
      <c r="H50" t="b">
        <f t="shared" si="0"/>
        <v>1</v>
      </c>
      <c r="I50" t="b">
        <f t="shared" si="1"/>
        <v>1</v>
      </c>
      <c r="J50" t="b">
        <f t="shared" si="2"/>
        <v>1</v>
      </c>
      <c r="K50" t="b">
        <f t="shared" si="3"/>
        <v>1</v>
      </c>
    </row>
    <row r="51" spans="1:11">
      <c r="A51" s="284" t="s">
        <v>95</v>
      </c>
      <c r="B51" s="285">
        <v>5.09</v>
      </c>
      <c r="C51" s="285">
        <v>14</v>
      </c>
      <c r="D51" s="285">
        <v>5.98</v>
      </c>
      <c r="E51" s="285">
        <v>8</v>
      </c>
      <c r="F51" s="293">
        <v>6</v>
      </c>
      <c r="H51" t="b">
        <f t="shared" si="0"/>
        <v>1</v>
      </c>
      <c r="I51" t="b">
        <f t="shared" si="1"/>
        <v>1</v>
      </c>
      <c r="J51" t="b">
        <f t="shared" si="2"/>
        <v>1</v>
      </c>
      <c r="K51" t="b">
        <f t="shared" si="3"/>
        <v>1</v>
      </c>
    </row>
    <row r="52" spans="1:11">
      <c r="A52" s="284" t="s">
        <v>111</v>
      </c>
      <c r="B52" s="285">
        <v>4.83</v>
      </c>
      <c r="C52" s="285">
        <v>19</v>
      </c>
      <c r="D52" s="285">
        <v>5.95</v>
      </c>
      <c r="E52" s="285">
        <v>9</v>
      </c>
      <c r="F52" s="294">
        <v>10</v>
      </c>
      <c r="H52" t="b">
        <f t="shared" si="0"/>
        <v>1</v>
      </c>
      <c r="I52" t="b">
        <f t="shared" si="1"/>
        <v>1</v>
      </c>
      <c r="J52" t="b">
        <f t="shared" si="2"/>
        <v>1</v>
      </c>
      <c r="K52" t="b">
        <f t="shared" si="3"/>
        <v>1</v>
      </c>
    </row>
    <row r="53" spans="1:11">
      <c r="A53" s="284" t="s">
        <v>84</v>
      </c>
      <c r="B53" s="285">
        <v>6.09</v>
      </c>
      <c r="C53" s="285">
        <v>4</v>
      </c>
      <c r="D53" s="285">
        <v>5.89</v>
      </c>
      <c r="E53" s="285">
        <v>10</v>
      </c>
      <c r="F53" s="295">
        <v>-6</v>
      </c>
      <c r="H53" t="b">
        <f t="shared" si="0"/>
        <v>1</v>
      </c>
      <c r="I53" t="b">
        <f t="shared" si="1"/>
        <v>1</v>
      </c>
      <c r="J53" t="b">
        <f t="shared" si="2"/>
        <v>1</v>
      </c>
      <c r="K53" t="b">
        <f t="shared" si="3"/>
        <v>1</v>
      </c>
    </row>
    <row r="54" spans="1:11">
      <c r="A54" s="284" t="s">
        <v>110</v>
      </c>
      <c r="B54" s="285">
        <v>5.6</v>
      </c>
      <c r="C54" s="285">
        <v>8</v>
      </c>
      <c r="D54" s="285">
        <v>5.86</v>
      </c>
      <c r="E54" s="285">
        <v>11</v>
      </c>
      <c r="F54" s="289">
        <v>-3</v>
      </c>
      <c r="H54" t="b">
        <f t="shared" si="0"/>
        <v>1</v>
      </c>
      <c r="I54" t="b">
        <f t="shared" si="1"/>
        <v>1</v>
      </c>
      <c r="J54" t="b">
        <f t="shared" si="2"/>
        <v>1</v>
      </c>
      <c r="K54" t="b">
        <f t="shared" si="3"/>
        <v>1</v>
      </c>
    </row>
    <row r="55" spans="1:11" ht="15.75" thickBot="1">
      <c r="A55" s="284" t="s">
        <v>97</v>
      </c>
      <c r="B55" s="285">
        <v>3.98</v>
      </c>
      <c r="C55" s="285">
        <v>27</v>
      </c>
      <c r="D55" s="285">
        <v>5.68</v>
      </c>
      <c r="E55" s="285">
        <v>12</v>
      </c>
      <c r="F55" s="296">
        <v>15</v>
      </c>
      <c r="H55" t="b">
        <f t="shared" si="0"/>
        <v>1</v>
      </c>
      <c r="I55" t="b">
        <f t="shared" si="1"/>
        <v>1</v>
      </c>
      <c r="J55" t="b">
        <f t="shared" si="2"/>
        <v>1</v>
      </c>
      <c r="K55" t="b">
        <f t="shared" si="3"/>
        <v>1</v>
      </c>
    </row>
    <row r="56" spans="1:11" s="267" customFormat="1" ht="15.75" thickBot="1">
      <c r="A56" s="284" t="s">
        <v>92</v>
      </c>
      <c r="B56" s="285">
        <v>5.0599999999999996</v>
      </c>
      <c r="C56" s="285">
        <v>15</v>
      </c>
      <c r="D56" s="285">
        <v>5.67</v>
      </c>
      <c r="E56" s="285">
        <v>13</v>
      </c>
      <c r="F56" s="286">
        <v>2</v>
      </c>
      <c r="H56" s="267" t="b">
        <f t="shared" si="0"/>
        <v>1</v>
      </c>
      <c r="I56" s="267" t="b">
        <f t="shared" si="1"/>
        <v>1</v>
      </c>
      <c r="J56" s="267" t="b">
        <f t="shared" si="2"/>
        <v>1</v>
      </c>
      <c r="K56" t="b">
        <f t="shared" si="3"/>
        <v>1</v>
      </c>
    </row>
    <row r="57" spans="1:11">
      <c r="A57" s="284" t="s">
        <v>104</v>
      </c>
      <c r="B57" s="285">
        <v>5.0999999999999996</v>
      </c>
      <c r="C57" s="285">
        <v>13</v>
      </c>
      <c r="D57" s="285">
        <v>5.52</v>
      </c>
      <c r="E57" s="285">
        <v>14</v>
      </c>
      <c r="F57" s="297">
        <v>-1</v>
      </c>
      <c r="H57" t="b">
        <f t="shared" si="0"/>
        <v>1</v>
      </c>
      <c r="I57" t="b">
        <f t="shared" si="1"/>
        <v>1</v>
      </c>
      <c r="J57" t="b">
        <f t="shared" si="2"/>
        <v>1</v>
      </c>
      <c r="K57" t="b">
        <f t="shared" si="3"/>
        <v>1</v>
      </c>
    </row>
    <row r="58" spans="1:11" ht="15.75" thickBot="1">
      <c r="A58" s="284" t="s">
        <v>103</v>
      </c>
      <c r="B58" s="285">
        <v>5.47</v>
      </c>
      <c r="C58" s="285">
        <v>10</v>
      </c>
      <c r="D58" s="285">
        <v>5.44</v>
      </c>
      <c r="E58" s="285">
        <v>15</v>
      </c>
      <c r="F58" s="292">
        <v>-5</v>
      </c>
      <c r="H58" t="b">
        <f t="shared" si="0"/>
        <v>1</v>
      </c>
      <c r="I58" t="b">
        <f t="shared" si="1"/>
        <v>1</v>
      </c>
      <c r="J58" t="b">
        <f t="shared" si="2"/>
        <v>1</v>
      </c>
      <c r="K58" t="b">
        <f t="shared" si="3"/>
        <v>1</v>
      </c>
    </row>
    <row r="59" spans="1:11" s="267" customFormat="1" ht="15.75" thickBot="1">
      <c r="A59" s="284" t="s">
        <v>107</v>
      </c>
      <c r="B59" s="285">
        <v>5.93</v>
      </c>
      <c r="C59" s="285">
        <v>5</v>
      </c>
      <c r="D59" s="285">
        <v>5.42</v>
      </c>
      <c r="E59" s="285">
        <v>16</v>
      </c>
      <c r="F59" s="298">
        <v>-11</v>
      </c>
      <c r="H59" s="267" t="b">
        <f t="shared" si="0"/>
        <v>1</v>
      </c>
      <c r="I59" s="267" t="b">
        <f t="shared" si="1"/>
        <v>1</v>
      </c>
      <c r="J59" s="267" t="b">
        <f t="shared" si="2"/>
        <v>1</v>
      </c>
      <c r="K59" t="b">
        <f t="shared" si="3"/>
        <v>1</v>
      </c>
    </row>
    <row r="60" spans="1:11" s="267" customFormat="1" ht="15.75" thickBot="1">
      <c r="A60" s="284" t="s">
        <v>79</v>
      </c>
      <c r="B60" s="285">
        <v>4.83</v>
      </c>
      <c r="C60" s="285">
        <v>18</v>
      </c>
      <c r="D60" s="285">
        <v>5.14</v>
      </c>
      <c r="E60" s="285">
        <v>17</v>
      </c>
      <c r="F60" s="299">
        <v>1</v>
      </c>
      <c r="H60" s="267" t="b">
        <f t="shared" si="0"/>
        <v>1</v>
      </c>
      <c r="I60" s="267" t="b">
        <f t="shared" si="1"/>
        <v>1</v>
      </c>
      <c r="J60" s="267" t="b">
        <f t="shared" si="2"/>
        <v>1</v>
      </c>
      <c r="K60" t="b">
        <f t="shared" si="3"/>
        <v>1</v>
      </c>
    </row>
    <row r="61" spans="1:11">
      <c r="A61" s="284" t="s">
        <v>87</v>
      </c>
      <c r="B61" s="285">
        <v>4.7699999999999996</v>
      </c>
      <c r="C61" s="285">
        <v>21</v>
      </c>
      <c r="D61" s="285">
        <v>5.07</v>
      </c>
      <c r="E61" s="285">
        <v>18</v>
      </c>
      <c r="F61" s="288">
        <v>3</v>
      </c>
      <c r="H61" t="b">
        <f t="shared" si="0"/>
        <v>1</v>
      </c>
      <c r="I61" t="b">
        <f t="shared" si="1"/>
        <v>1</v>
      </c>
      <c r="J61" t="b">
        <f t="shared" si="2"/>
        <v>1</v>
      </c>
      <c r="K61" t="b">
        <f t="shared" si="3"/>
        <v>1</v>
      </c>
    </row>
    <row r="62" spans="1:11">
      <c r="A62" s="284" t="s">
        <v>81</v>
      </c>
      <c r="B62" s="285">
        <v>5.6</v>
      </c>
      <c r="C62" s="285">
        <v>7</v>
      </c>
      <c r="D62" s="285">
        <v>5.0599999999999996</v>
      </c>
      <c r="E62" s="285">
        <v>19</v>
      </c>
      <c r="F62" s="300">
        <v>-12</v>
      </c>
      <c r="H62" t="b">
        <f t="shared" si="0"/>
        <v>1</v>
      </c>
      <c r="I62" t="b">
        <f t="shared" si="1"/>
        <v>1</v>
      </c>
      <c r="J62" t="b">
        <f t="shared" si="2"/>
        <v>1</v>
      </c>
      <c r="K62" t="b">
        <f t="shared" si="3"/>
        <v>1</v>
      </c>
    </row>
    <row r="63" spans="1:11">
      <c r="A63" s="284" t="s">
        <v>105</v>
      </c>
      <c r="B63" s="285">
        <v>4.8099999999999996</v>
      </c>
      <c r="C63" s="285">
        <v>20</v>
      </c>
      <c r="D63" s="285">
        <v>5.01</v>
      </c>
      <c r="E63" s="285">
        <v>20</v>
      </c>
      <c r="F63" s="301">
        <v>0</v>
      </c>
      <c r="H63" t="b">
        <f t="shared" si="0"/>
        <v>1</v>
      </c>
      <c r="I63" t="b">
        <f t="shared" si="1"/>
        <v>1</v>
      </c>
      <c r="J63" t="b">
        <f t="shared" si="2"/>
        <v>1</v>
      </c>
      <c r="K63" t="b">
        <f t="shared" si="3"/>
        <v>1</v>
      </c>
    </row>
    <row r="64" spans="1:11">
      <c r="A64" s="284" t="s">
        <v>89</v>
      </c>
      <c r="B64" s="285">
        <v>4.96</v>
      </c>
      <c r="C64" s="285">
        <v>16</v>
      </c>
      <c r="D64" s="285">
        <v>4.88</v>
      </c>
      <c r="E64" s="285">
        <v>21</v>
      </c>
      <c r="F64" s="292">
        <v>-5</v>
      </c>
      <c r="H64" t="b">
        <f t="shared" si="0"/>
        <v>1</v>
      </c>
      <c r="I64" t="b">
        <f t="shared" si="1"/>
        <v>1</v>
      </c>
      <c r="J64" t="b">
        <f t="shared" si="2"/>
        <v>1</v>
      </c>
      <c r="K64" t="b">
        <f t="shared" si="3"/>
        <v>1</v>
      </c>
    </row>
    <row r="65" spans="1:11">
      <c r="A65" s="284" t="s">
        <v>109</v>
      </c>
      <c r="B65" s="285">
        <v>3.73</v>
      </c>
      <c r="C65" s="285">
        <v>30</v>
      </c>
      <c r="D65" s="285">
        <v>4.84</v>
      </c>
      <c r="E65" s="285">
        <v>22</v>
      </c>
      <c r="F65" s="302">
        <v>8</v>
      </c>
      <c r="H65" t="b">
        <f t="shared" si="0"/>
        <v>1</v>
      </c>
      <c r="I65" t="b">
        <f t="shared" si="1"/>
        <v>1</v>
      </c>
      <c r="J65" t="b">
        <f t="shared" si="2"/>
        <v>1</v>
      </c>
      <c r="K65" t="b">
        <f t="shared" si="3"/>
        <v>1</v>
      </c>
    </row>
    <row r="66" spans="1:11">
      <c r="A66" s="284" t="s">
        <v>108</v>
      </c>
      <c r="B66" s="285">
        <v>4.92</v>
      </c>
      <c r="C66" s="285">
        <v>17</v>
      </c>
      <c r="D66" s="285">
        <v>4.7300000000000004</v>
      </c>
      <c r="E66" s="285">
        <v>23</v>
      </c>
      <c r="F66" s="295">
        <v>-6</v>
      </c>
      <c r="H66" t="b">
        <f t="shared" si="0"/>
        <v>1</v>
      </c>
      <c r="I66" t="b">
        <f t="shared" si="1"/>
        <v>1</v>
      </c>
      <c r="J66" t="b">
        <f t="shared" si="2"/>
        <v>1</v>
      </c>
      <c r="K66" t="b">
        <f t="shared" si="3"/>
        <v>1</v>
      </c>
    </row>
    <row r="67" spans="1:11">
      <c r="A67" s="284" t="s">
        <v>106</v>
      </c>
      <c r="B67" s="285">
        <v>4.1399999999999997</v>
      </c>
      <c r="C67" s="285">
        <v>26</v>
      </c>
      <c r="D67" s="285">
        <v>4.62</v>
      </c>
      <c r="E67" s="285">
        <v>24</v>
      </c>
      <c r="F67" s="286">
        <v>2</v>
      </c>
      <c r="H67" t="b">
        <f t="shared" si="0"/>
        <v>1</v>
      </c>
      <c r="I67" t="b">
        <f t="shared" si="1"/>
        <v>1</v>
      </c>
      <c r="J67" t="b">
        <f t="shared" si="2"/>
        <v>1</v>
      </c>
      <c r="K67" t="b">
        <f t="shared" si="3"/>
        <v>1</v>
      </c>
    </row>
    <row r="68" spans="1:11">
      <c r="A68" s="284" t="s">
        <v>101</v>
      </c>
      <c r="B68" s="285">
        <v>3.74</v>
      </c>
      <c r="C68" s="285">
        <v>29</v>
      </c>
      <c r="D68" s="285">
        <v>4.54</v>
      </c>
      <c r="E68" s="285">
        <v>25</v>
      </c>
      <c r="F68" s="290">
        <v>4</v>
      </c>
      <c r="H68" t="b">
        <f t="shared" si="0"/>
        <v>1</v>
      </c>
      <c r="I68" t="b">
        <f t="shared" si="1"/>
        <v>1</v>
      </c>
      <c r="J68" t="b">
        <f t="shared" si="2"/>
        <v>1</v>
      </c>
      <c r="K68" t="b">
        <f t="shared" si="3"/>
        <v>1</v>
      </c>
    </row>
    <row r="69" spans="1:11">
      <c r="A69" s="284" t="s">
        <v>96</v>
      </c>
      <c r="B69" s="285">
        <v>5.19</v>
      </c>
      <c r="C69" s="285">
        <v>12</v>
      </c>
      <c r="D69" s="285">
        <v>4.53</v>
      </c>
      <c r="E69" s="285">
        <v>26</v>
      </c>
      <c r="F69" s="303">
        <v>-14</v>
      </c>
      <c r="H69" t="b">
        <f t="shared" si="0"/>
        <v>1</v>
      </c>
      <c r="I69" t="b">
        <f t="shared" si="1"/>
        <v>1</v>
      </c>
      <c r="J69" t="b">
        <f t="shared" si="2"/>
        <v>1</v>
      </c>
      <c r="K69" t="b">
        <f t="shared" si="3"/>
        <v>1</v>
      </c>
    </row>
    <row r="70" spans="1:11">
      <c r="A70" s="284" t="s">
        <v>83</v>
      </c>
      <c r="B70" s="285">
        <v>4.16</v>
      </c>
      <c r="C70" s="285">
        <v>25</v>
      </c>
      <c r="D70" s="285">
        <v>4.42</v>
      </c>
      <c r="E70" s="285">
        <v>27</v>
      </c>
      <c r="F70" s="304">
        <v>-2</v>
      </c>
      <c r="H70" t="b">
        <f t="shared" si="0"/>
        <v>1</v>
      </c>
      <c r="I70" t="b">
        <f t="shared" si="1"/>
        <v>1</v>
      </c>
      <c r="J70" t="b">
        <f t="shared" si="2"/>
        <v>1</v>
      </c>
      <c r="K70" t="b">
        <f t="shared" si="3"/>
        <v>1</v>
      </c>
    </row>
    <row r="71" spans="1:11">
      <c r="A71" s="284" t="s">
        <v>91</v>
      </c>
      <c r="B71" s="285">
        <v>4.3600000000000003</v>
      </c>
      <c r="C71" s="285">
        <v>23</v>
      </c>
      <c r="D71" s="285">
        <v>4.1100000000000003</v>
      </c>
      <c r="E71" s="285">
        <v>28</v>
      </c>
      <c r="F71" s="292">
        <v>-5</v>
      </c>
      <c r="H71" t="b">
        <f t="shared" si="0"/>
        <v>1</v>
      </c>
      <c r="I71" t="b">
        <f t="shared" si="1"/>
        <v>1</v>
      </c>
      <c r="J71" t="b">
        <f t="shared" si="2"/>
        <v>1</v>
      </c>
      <c r="K71" t="b">
        <f t="shared" si="3"/>
        <v>1</v>
      </c>
    </row>
    <row r="72" spans="1:11">
      <c r="A72" s="284" t="s">
        <v>94</v>
      </c>
      <c r="B72" s="285">
        <v>3.81</v>
      </c>
      <c r="C72" s="285">
        <v>28</v>
      </c>
      <c r="D72" s="285">
        <v>4.1100000000000003</v>
      </c>
      <c r="E72" s="285">
        <v>29</v>
      </c>
      <c r="F72" s="297">
        <v>-1</v>
      </c>
      <c r="H72" t="b">
        <f t="shared" si="0"/>
        <v>1</v>
      </c>
      <c r="I72" t="b">
        <f t="shared" si="1"/>
        <v>1</v>
      </c>
      <c r="J72" t="b">
        <f t="shared" si="2"/>
        <v>1</v>
      </c>
      <c r="K72" t="b">
        <f t="shared" si="3"/>
        <v>1</v>
      </c>
    </row>
    <row r="73" spans="1:11">
      <c r="A73" s="284" t="s">
        <v>88</v>
      </c>
      <c r="B73" s="285">
        <v>2.78</v>
      </c>
      <c r="C73" s="285">
        <v>33</v>
      </c>
      <c r="D73" s="285">
        <v>4.0199999999999996</v>
      </c>
      <c r="E73" s="285">
        <v>30</v>
      </c>
      <c r="F73" s="288">
        <v>3</v>
      </c>
      <c r="H73" t="b">
        <f t="shared" si="0"/>
        <v>1</v>
      </c>
      <c r="I73" t="b">
        <f t="shared" si="1"/>
        <v>1</v>
      </c>
      <c r="J73" t="b">
        <f t="shared" si="2"/>
        <v>1</v>
      </c>
      <c r="K73" t="b">
        <f t="shared" si="3"/>
        <v>1</v>
      </c>
    </row>
    <row r="74" spans="1:11" ht="15.75" thickBot="1">
      <c r="A74" s="284" t="s">
        <v>86</v>
      </c>
      <c r="B74" s="285">
        <v>4.28</v>
      </c>
      <c r="C74" s="285">
        <v>24</v>
      </c>
      <c r="D74" s="285">
        <v>3.96</v>
      </c>
      <c r="E74" s="285">
        <v>31</v>
      </c>
      <c r="F74" s="305">
        <v>-7</v>
      </c>
      <c r="H74" t="b">
        <f t="shared" si="0"/>
        <v>1</v>
      </c>
      <c r="I74" t="b">
        <f t="shared" si="1"/>
        <v>1</v>
      </c>
      <c r="J74" t="b">
        <f t="shared" si="2"/>
        <v>1</v>
      </c>
      <c r="K74" t="b">
        <f t="shared" si="3"/>
        <v>1</v>
      </c>
    </row>
    <row r="75" spans="1:11" s="267" customFormat="1" ht="15.75" thickBot="1">
      <c r="A75" s="284" t="s">
        <v>93</v>
      </c>
      <c r="B75" s="285">
        <v>3.18</v>
      </c>
      <c r="C75" s="285">
        <v>32</v>
      </c>
      <c r="D75" s="285">
        <v>3.66</v>
      </c>
      <c r="E75" s="285">
        <v>32</v>
      </c>
      <c r="F75" s="301">
        <v>0</v>
      </c>
      <c r="H75" s="267" t="b">
        <f t="shared" si="0"/>
        <v>1</v>
      </c>
      <c r="I75" s="267" t="b">
        <f t="shared" si="1"/>
        <v>1</v>
      </c>
      <c r="J75" s="267" t="b">
        <f t="shared" si="2"/>
        <v>1</v>
      </c>
      <c r="K75" t="b">
        <f t="shared" si="3"/>
        <v>1</v>
      </c>
    </row>
    <row r="76" spans="1:11" s="267" customFormat="1" ht="15.75" thickBot="1">
      <c r="A76" s="284" t="s">
        <v>112</v>
      </c>
      <c r="B76" s="285">
        <v>3.65</v>
      </c>
      <c r="C76" s="285">
        <v>31</v>
      </c>
      <c r="D76" s="285">
        <v>3.21</v>
      </c>
      <c r="E76" s="285">
        <v>33</v>
      </c>
      <c r="F76" s="304">
        <v>-2</v>
      </c>
      <c r="H76" s="267" t="b">
        <f t="shared" si="0"/>
        <v>1</v>
      </c>
      <c r="I76" s="267" t="b">
        <f t="shared" si="1"/>
        <v>1</v>
      </c>
      <c r="J76" s="267" t="b">
        <f t="shared" si="2"/>
        <v>1</v>
      </c>
      <c r="K76" t="b">
        <f t="shared" si="3"/>
        <v>1</v>
      </c>
    </row>
  </sheetData>
  <mergeCells count="4">
    <mergeCell ref="B42:C42"/>
    <mergeCell ref="D42:E42"/>
    <mergeCell ref="F42:F43"/>
    <mergeCell ref="A42:A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FDD76-C066-4234-BE40-1D567E44312B}">
  <dimension ref="A1:BU67"/>
  <sheetViews>
    <sheetView showGridLines="0" workbookViewId="0">
      <pane xSplit="3" ySplit="1" topLeftCell="BI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11.5703125" defaultRowHeight="15"/>
  <cols>
    <col min="1" max="1" width="11.28515625" bestFit="1" customWidth="1"/>
    <col min="2" max="2" width="21.85546875" bestFit="1" customWidth="1"/>
    <col min="3" max="3" width="5.5703125" bestFit="1" customWidth="1"/>
    <col min="4" max="41" width="9" bestFit="1" customWidth="1"/>
    <col min="42" max="44" width="10.140625" bestFit="1" customWidth="1"/>
    <col min="45" max="73" width="9" bestFit="1" customWidth="1"/>
    <col min="80" max="80" width="11.85546875" bestFit="1" customWidth="1"/>
  </cols>
  <sheetData>
    <row r="1" spans="1:73">
      <c r="A1" s="361" t="s">
        <v>114</v>
      </c>
      <c r="B1" s="361" t="s">
        <v>0</v>
      </c>
      <c r="C1" s="361" t="s">
        <v>1</v>
      </c>
      <c r="D1" s="362" t="s">
        <v>24</v>
      </c>
      <c r="E1" s="362" t="s">
        <v>25</v>
      </c>
      <c r="F1" s="362" t="s">
        <v>26</v>
      </c>
      <c r="G1" s="362" t="s">
        <v>27</v>
      </c>
      <c r="H1" s="362" t="s">
        <v>308</v>
      </c>
      <c r="I1" s="362" t="s">
        <v>28</v>
      </c>
      <c r="J1" s="363" t="s">
        <v>30</v>
      </c>
      <c r="K1" s="363" t="s">
        <v>31</v>
      </c>
      <c r="L1" s="363" t="s">
        <v>32</v>
      </c>
      <c r="M1" s="363" t="s">
        <v>33</v>
      </c>
      <c r="N1" s="363" t="s">
        <v>34</v>
      </c>
      <c r="O1" s="363" t="s">
        <v>35</v>
      </c>
      <c r="P1" s="363" t="s">
        <v>36</v>
      </c>
      <c r="Q1" s="363" t="s">
        <v>37</v>
      </c>
      <c r="R1" s="363" t="s">
        <v>38</v>
      </c>
      <c r="S1" s="364" t="s">
        <v>60</v>
      </c>
      <c r="T1" s="364" t="s">
        <v>61</v>
      </c>
      <c r="U1" s="364" t="s">
        <v>62</v>
      </c>
      <c r="V1" s="364" t="s">
        <v>63</v>
      </c>
      <c r="W1" s="364" t="s">
        <v>64</v>
      </c>
      <c r="X1" s="364" t="s">
        <v>65</v>
      </c>
      <c r="Y1" s="364" t="s">
        <v>66</v>
      </c>
      <c r="Z1" s="364" t="s">
        <v>67</v>
      </c>
      <c r="AA1" s="364" t="s">
        <v>68</v>
      </c>
      <c r="AB1" s="364" t="s">
        <v>69</v>
      </c>
      <c r="AC1" s="364" t="s">
        <v>70</v>
      </c>
      <c r="AD1" s="364" t="s">
        <v>71</v>
      </c>
      <c r="AE1" s="364" t="s">
        <v>72</v>
      </c>
      <c r="AF1" s="364" t="s">
        <v>73</v>
      </c>
      <c r="AG1" s="361" t="s">
        <v>2</v>
      </c>
      <c r="AH1" s="361" t="s">
        <v>6</v>
      </c>
      <c r="AI1" s="361" t="s">
        <v>7</v>
      </c>
      <c r="AJ1" s="361" t="s">
        <v>8</v>
      </c>
      <c r="AK1" s="361" t="s">
        <v>9</v>
      </c>
      <c r="AL1" s="361" t="s">
        <v>10</v>
      </c>
      <c r="AM1" s="361" t="s">
        <v>11</v>
      </c>
      <c r="AN1" s="361" t="s">
        <v>12</v>
      </c>
      <c r="AO1" s="361" t="s">
        <v>13</v>
      </c>
      <c r="AP1" s="361" t="s">
        <v>3</v>
      </c>
      <c r="AQ1" s="361" t="s">
        <v>4</v>
      </c>
      <c r="AR1" s="361" t="s">
        <v>5</v>
      </c>
      <c r="AS1" s="361" t="s">
        <v>14</v>
      </c>
      <c r="AT1" s="361" t="s">
        <v>15</v>
      </c>
      <c r="AU1" s="361" t="s">
        <v>16</v>
      </c>
      <c r="AV1" s="361" t="s">
        <v>17</v>
      </c>
      <c r="AW1" s="361" t="s">
        <v>18</v>
      </c>
      <c r="AX1" s="361" t="s">
        <v>19</v>
      </c>
      <c r="AY1" s="361" t="s">
        <v>20</v>
      </c>
      <c r="AZ1" s="361" t="s">
        <v>21</v>
      </c>
      <c r="BA1" s="361" t="s">
        <v>22</v>
      </c>
      <c r="BB1" s="361" t="s">
        <v>23</v>
      </c>
      <c r="BC1" s="365" t="s">
        <v>39</v>
      </c>
      <c r="BD1" s="365" t="s">
        <v>40</v>
      </c>
      <c r="BE1" s="365" t="s">
        <v>41</v>
      </c>
      <c r="BF1" s="365" t="s">
        <v>42</v>
      </c>
      <c r="BG1" s="365" t="s">
        <v>43</v>
      </c>
      <c r="BH1" s="365" t="s">
        <v>44</v>
      </c>
      <c r="BI1" s="365" t="s">
        <v>45</v>
      </c>
      <c r="BJ1" s="365" t="s">
        <v>46</v>
      </c>
      <c r="BK1" s="365" t="s">
        <v>47</v>
      </c>
      <c r="BL1" s="365" t="s">
        <v>48</v>
      </c>
      <c r="BM1" s="365" t="s">
        <v>49</v>
      </c>
      <c r="BN1" s="365" t="s">
        <v>50</v>
      </c>
      <c r="BO1" s="365" t="s">
        <v>51</v>
      </c>
      <c r="BP1" s="365" t="s">
        <v>52</v>
      </c>
      <c r="BQ1" s="365" t="s">
        <v>53</v>
      </c>
      <c r="BR1" s="365" t="s">
        <v>54</v>
      </c>
      <c r="BS1" s="361" t="s">
        <v>55</v>
      </c>
      <c r="BT1" s="361" t="s">
        <v>56</v>
      </c>
      <c r="BU1" s="361" t="s">
        <v>57</v>
      </c>
    </row>
    <row r="2" spans="1:73">
      <c r="A2" s="367">
        <v>5</v>
      </c>
      <c r="B2" s="367" t="s">
        <v>79</v>
      </c>
      <c r="C2" s="367">
        <v>2024</v>
      </c>
      <c r="D2" s="370">
        <v>-2.59911692740784E-2</v>
      </c>
      <c r="E2" s="370">
        <v>-5.54944800755462E-2</v>
      </c>
      <c r="F2" s="370">
        <v>1.3669443912863899E-3</v>
      </c>
      <c r="G2" s="370">
        <v>1.7975100525605299E-3</v>
      </c>
      <c r="H2" s="370">
        <v>-6.4745054114420501E-4</v>
      </c>
      <c r="I2" s="370">
        <v>3.3187183693931801</v>
      </c>
      <c r="J2" s="370">
        <v>1.14932891612477E-2</v>
      </c>
      <c r="K2" s="370">
        <v>1.0254783757732899E-3</v>
      </c>
      <c r="L2" s="370">
        <v>3.56524677104715E-3</v>
      </c>
      <c r="M2" s="370">
        <v>9.9904253713915895E-5</v>
      </c>
      <c r="N2" s="370">
        <v>4.0496282205480802E-3</v>
      </c>
      <c r="O2" s="370">
        <v>1.90878004905654E-3</v>
      </c>
      <c r="P2" s="370">
        <v>1.02664132261653E-2</v>
      </c>
      <c r="Q2" s="370">
        <v>-1.5341756130214899E-2</v>
      </c>
      <c r="R2" s="370">
        <v>-3.8589704858228498E-2</v>
      </c>
      <c r="S2" s="370">
        <v>6.5947886183775999E-3</v>
      </c>
      <c r="T2" s="370">
        <v>3.4380876691988901E-3</v>
      </c>
      <c r="U2" s="370">
        <v>1.23225905331335E-2</v>
      </c>
      <c r="V2" s="370">
        <v>5.71441902578931E-3</v>
      </c>
      <c r="W2" s="370">
        <v>0.70127162542013399</v>
      </c>
      <c r="X2" s="370">
        <v>0.24396190309123</v>
      </c>
      <c r="Y2" s="370">
        <v>0.57059268025404897</v>
      </c>
      <c r="Z2" s="370">
        <v>-7.9854506827098798E-2</v>
      </c>
      <c r="AA2" s="370">
        <v>-5.8056951431873002E-3</v>
      </c>
      <c r="AB2" s="370">
        <v>-7.7004345254974103E-3</v>
      </c>
      <c r="AC2" s="370">
        <v>-0.30932846717245899</v>
      </c>
      <c r="AD2" s="370">
        <v>-0.46335883121115601</v>
      </c>
      <c r="AE2" s="370">
        <v>-0.30563054242266902</v>
      </c>
      <c r="AF2" s="370">
        <v>2.3912534985768799E-2</v>
      </c>
      <c r="AG2" s="370">
        <v>5.6373148380643202E-3</v>
      </c>
      <c r="AH2" s="370">
        <v>-3.3572917662493202E-3</v>
      </c>
      <c r="AI2" s="370">
        <v>6.0632897116487004E-3</v>
      </c>
      <c r="AJ2" s="370">
        <v>2.37536137513472E-2</v>
      </c>
      <c r="AK2" s="370">
        <v>6.19965305725379E-2</v>
      </c>
      <c r="AL2" s="370">
        <v>-2.2856968499099101E-2</v>
      </c>
      <c r="AM2" s="370">
        <v>4.9693411966163703E-3</v>
      </c>
      <c r="AN2" s="370">
        <v>5.2667468044829899E-3</v>
      </c>
      <c r="AO2" s="370">
        <v>-7.5267996492926698E-3</v>
      </c>
      <c r="AP2" s="370">
        <v>-8.5539886292196707E-2</v>
      </c>
      <c r="AQ2" s="370">
        <v>-0.12012659744406599</v>
      </c>
      <c r="AR2" s="370">
        <v>-2.6166685643598801E-2</v>
      </c>
      <c r="AS2" s="370">
        <v>-5.2252427709036403E-2</v>
      </c>
      <c r="AT2" s="370">
        <v>0.15852061920361399</v>
      </c>
      <c r="AU2" s="370">
        <v>5.6575659117976502E-3</v>
      </c>
      <c r="AV2" s="370">
        <v>-0.108114585271507</v>
      </c>
      <c r="AW2" s="370">
        <v>2.066212634303E-2</v>
      </c>
      <c r="AX2" s="370">
        <v>3.2075791807418E-2</v>
      </c>
      <c r="AY2" s="370">
        <v>1.26411588889585E-2</v>
      </c>
      <c r="AZ2" s="370">
        <v>1.9497619898447801E-3</v>
      </c>
      <c r="BA2" s="370">
        <v>-3.2532986691821898E-2</v>
      </c>
      <c r="BB2" s="370">
        <v>-2.4850978377325798E-2</v>
      </c>
      <c r="BC2" s="370">
        <v>-8.9740416428421704E-3</v>
      </c>
      <c r="BD2" s="370">
        <v>-3.70562980566866E-3</v>
      </c>
      <c r="BE2" s="370">
        <v>-1.44648565625527E-2</v>
      </c>
      <c r="BF2" s="370">
        <v>-5.4380783096254302E-3</v>
      </c>
      <c r="BG2" s="370">
        <v>-1.4101556682249196E-2</v>
      </c>
      <c r="BH2" s="370">
        <v>-0.20894762338564599</v>
      </c>
      <c r="BI2" s="370">
        <v>0.192197670886258</v>
      </c>
      <c r="BJ2" s="370">
        <v>-0.28990366456494998</v>
      </c>
      <c r="BK2" s="370">
        <v>-3.0502928912636298E-2</v>
      </c>
      <c r="BL2" s="370">
        <v>-0.168210659808184</v>
      </c>
      <c r="BM2" s="370">
        <v>3.7895615008269198E-2</v>
      </c>
      <c r="BN2" s="370">
        <v>5.5206851525391003E-2</v>
      </c>
      <c r="BO2" s="370">
        <v>5.5206851525391003E-2</v>
      </c>
      <c r="BP2" s="370">
        <v>-1.52905198776758E-3</v>
      </c>
      <c r="BQ2" s="370">
        <v>1.2420582691457601E-2</v>
      </c>
      <c r="BR2" s="370">
        <v>-0.13518513429489301</v>
      </c>
      <c r="BS2" s="370">
        <v>-6.5476190476190493E-2</v>
      </c>
      <c r="BT2" s="370">
        <v>-3.5863045260263798E-3</v>
      </c>
      <c r="BU2" s="370">
        <v>1.4818526955200999E-3</v>
      </c>
    </row>
    <row r="3" spans="1:73">
      <c r="A3" s="367">
        <v>8</v>
      </c>
      <c r="B3" s="367" t="s">
        <v>81</v>
      </c>
      <c r="C3" s="367">
        <v>2024</v>
      </c>
      <c r="D3" s="370">
        <v>-8.4210570825576697E-4</v>
      </c>
      <c r="E3" s="370">
        <v>-8.1577399144355106E-3</v>
      </c>
      <c r="F3" s="370">
        <v>2.6961097722695399E-3</v>
      </c>
      <c r="G3" s="370">
        <v>5.83267809671371E-3</v>
      </c>
      <c r="H3" s="370">
        <v>2.6791513717434401E-3</v>
      </c>
      <c r="I3" s="370">
        <v>2.8592626065229401</v>
      </c>
      <c r="J3" s="370">
        <v>1.2597631605965E-2</v>
      </c>
      <c r="K3" s="370">
        <v>1.60113630607859E-3</v>
      </c>
      <c r="L3" s="370">
        <v>3.6948952592333301E-2</v>
      </c>
      <c r="M3" s="370">
        <v>4.3719162102648402E-5</v>
      </c>
      <c r="N3" s="370">
        <v>5.9304405301769001E-3</v>
      </c>
      <c r="O3" s="370">
        <v>1.2658569612786601E-2</v>
      </c>
      <c r="P3" s="370">
        <v>4.6691822772618498E-3</v>
      </c>
      <c r="Q3" s="370">
        <v>-6.4956853801794497E-3</v>
      </c>
      <c r="R3" s="370">
        <v>2.70005193411034E-2</v>
      </c>
      <c r="S3" s="370">
        <v>3.1816679201035602E-3</v>
      </c>
      <c r="T3" s="370">
        <v>-2.9459835347983598E-3</v>
      </c>
      <c r="U3" s="370">
        <v>4.3926439974054403E-3</v>
      </c>
      <c r="V3" s="370">
        <v>2.0045023677851399E-2</v>
      </c>
      <c r="W3" s="370">
        <v>0.51021148216017598</v>
      </c>
      <c r="X3" s="370">
        <v>4.7396153712775897E-2</v>
      </c>
      <c r="Y3" s="370">
        <v>0.55116595344122299</v>
      </c>
      <c r="Z3" s="370">
        <v>-4.4661094857371998E-2</v>
      </c>
      <c r="AA3" s="370">
        <v>-9.1139600567544096E-2</v>
      </c>
      <c r="AB3" s="370">
        <v>4.5585046180034998E-2</v>
      </c>
      <c r="AC3" s="370">
        <v>-0.237063122080411</v>
      </c>
      <c r="AD3" s="370">
        <v>-0.42800805237037998</v>
      </c>
      <c r="AE3" s="370">
        <v>-0.130542734955374</v>
      </c>
      <c r="AF3" s="370">
        <v>0.101797769934311</v>
      </c>
      <c r="AG3" s="370">
        <v>2.92849254026235E-3</v>
      </c>
      <c r="AH3" s="370">
        <v>1.8687840977483699E-2</v>
      </c>
      <c r="AI3" s="370">
        <v>1.15982660884982E-2</v>
      </c>
      <c r="AJ3" s="370">
        <v>2.87253424237967E-2</v>
      </c>
      <c r="AK3" s="370">
        <v>3.8442495510084197E-2</v>
      </c>
      <c r="AL3" s="370">
        <v>-1.1292028936813799E-2</v>
      </c>
      <c r="AM3" s="370">
        <v>3.3917779242932399E-3</v>
      </c>
      <c r="AN3" s="370">
        <v>5.5855842497460902E-2</v>
      </c>
      <c r="AO3" s="370">
        <v>-3.7978086256078701E-2</v>
      </c>
      <c r="AP3" s="370">
        <v>-4.1423180954098998E-2</v>
      </c>
      <c r="AQ3" s="370">
        <v>-4.4352995877413898E-2</v>
      </c>
      <c r="AR3" s="370">
        <v>-1.8481295328106499E-2</v>
      </c>
      <c r="AS3" s="370">
        <v>1.22963253410032E-2</v>
      </c>
      <c r="AT3" s="370">
        <v>3.3953578377283397E-2</v>
      </c>
      <c r="AU3" s="370">
        <v>-2.5759033676685299E-2</v>
      </c>
      <c r="AV3" s="370">
        <v>-4.6907308526724097E-2</v>
      </c>
      <c r="AW3" s="370">
        <v>-2.50319223595643E-2</v>
      </c>
      <c r="AX3" s="370">
        <v>-2.8110823865970299E-2</v>
      </c>
      <c r="AY3" s="370">
        <v>5.6034086720081998E-3</v>
      </c>
      <c r="AZ3" s="370">
        <v>8.4863267505991605E-4</v>
      </c>
      <c r="BA3" s="370">
        <v>-4.5620879526449597E-3</v>
      </c>
      <c r="BB3" s="370">
        <v>-7.9445883500495699E-3</v>
      </c>
      <c r="BC3" s="370">
        <v>-2.76209700114386E-3</v>
      </c>
      <c r="BD3" s="370">
        <v>3.1695439899666299E-3</v>
      </c>
      <c r="BE3" s="370">
        <v>-1.84718719603136E-2</v>
      </c>
      <c r="BF3" s="370">
        <v>-6.9797834339025699E-3</v>
      </c>
      <c r="BG3" s="370">
        <v>-1.1829392102571716E-2</v>
      </c>
      <c r="BH3" s="370">
        <v>-0.18178907422305299</v>
      </c>
      <c r="BI3" s="370">
        <v>0.37311744758819698</v>
      </c>
      <c r="BJ3" s="370">
        <v>-0.37818440472521903</v>
      </c>
      <c r="BK3" s="370">
        <v>-4.8275172479058097E-2</v>
      </c>
      <c r="BL3" s="370">
        <v>-0.23359997803150301</v>
      </c>
      <c r="BM3" s="370">
        <v>-1.0229181600351901E-2</v>
      </c>
      <c r="BN3" s="370">
        <v>1.6247459127530499E-2</v>
      </c>
      <c r="BO3" s="370">
        <v>1.6247459127530499E-2</v>
      </c>
      <c r="BP3" s="370">
        <v>-1.7474879860200999E-2</v>
      </c>
      <c r="BQ3" s="370">
        <v>-2.6553376877938499E-3</v>
      </c>
      <c r="BR3" s="370">
        <v>-0.14150188494971799</v>
      </c>
      <c r="BS3" s="370">
        <v>-0.16666666666666699</v>
      </c>
      <c r="BT3" s="370">
        <v>-1.7138764957426601E-2</v>
      </c>
      <c r="BU3" s="370">
        <v>-8.2301105982239098E-4</v>
      </c>
    </row>
    <row r="4" spans="1:73">
      <c r="A4" s="367">
        <v>11</v>
      </c>
      <c r="B4" s="367" t="s">
        <v>82</v>
      </c>
      <c r="C4" s="367">
        <v>2024</v>
      </c>
      <c r="D4" s="370">
        <v>8.5383899862593298E-3</v>
      </c>
      <c r="E4" s="370">
        <v>9.6452857014731204E-4</v>
      </c>
      <c r="F4" s="370">
        <v>2.5433108962411399E-3</v>
      </c>
      <c r="G4" s="370">
        <v>5.8886186765601898E-3</v>
      </c>
      <c r="H4" s="370">
        <v>1.93495525164821E-3</v>
      </c>
      <c r="I4" s="370">
        <v>1.2345779428416299</v>
      </c>
      <c r="J4" s="370">
        <v>5.5620707117387102E-3</v>
      </c>
      <c r="K4" s="370">
        <v>8.0369078533554499E-5</v>
      </c>
      <c r="L4" s="370">
        <v>5.67703950707264E-3</v>
      </c>
      <c r="M4" s="370">
        <v>6.9086482663304604E-6</v>
      </c>
      <c r="N4" s="370">
        <v>2.41241809015507E-3</v>
      </c>
      <c r="O4" s="370">
        <v>-8.5572676849405907E-3</v>
      </c>
      <c r="P4" s="370">
        <v>-7.0603350746134302E-2</v>
      </c>
      <c r="Q4" s="370">
        <v>4.6550505968282897E-2</v>
      </c>
      <c r="R4" s="370">
        <v>3.6616763981792401E-2</v>
      </c>
      <c r="S4" s="370">
        <v>1.50798425582029E-2</v>
      </c>
      <c r="T4" s="370">
        <v>5.6714322183091604E-4</v>
      </c>
      <c r="U4" s="370">
        <v>3.5485155866037399E-2</v>
      </c>
      <c r="V4" s="370">
        <v>8.55172409260644E-3</v>
      </c>
      <c r="W4" s="370">
        <v>0.68512845986775694</v>
      </c>
      <c r="X4" s="370">
        <v>0.119473481658602</v>
      </c>
      <c r="Y4" s="370">
        <v>0.37884720813851602</v>
      </c>
      <c r="Z4" s="370">
        <v>-3.1081520530227501E-3</v>
      </c>
      <c r="AA4" s="370">
        <v>-2.7245534034918001E-2</v>
      </c>
      <c r="AB4" s="370">
        <v>7.0705700960233204E-4</v>
      </c>
      <c r="AC4" s="370">
        <v>-0.26900336362462601</v>
      </c>
      <c r="AD4" s="370">
        <v>-0.29649814394754198</v>
      </c>
      <c r="AE4" s="370">
        <v>-0.19511016434752901</v>
      </c>
      <c r="AF4" s="370">
        <v>0.114974683320639</v>
      </c>
      <c r="AG4" s="370">
        <v>9.8786157265225204E-4</v>
      </c>
      <c r="AH4" s="370">
        <v>3.3919129882483199E-3</v>
      </c>
      <c r="AI4" s="370">
        <v>6.6240719717713401E-3</v>
      </c>
      <c r="AJ4" s="370">
        <v>1.46499976051111E-2</v>
      </c>
      <c r="AK4" s="370">
        <v>3.1740420184395601E-2</v>
      </c>
      <c r="AL4" s="370">
        <v>-9.4502325677686492E-3</v>
      </c>
      <c r="AM4" s="370">
        <v>1.6728497905027599E-3</v>
      </c>
      <c r="AN4" s="370">
        <v>1.1612158807628101E-2</v>
      </c>
      <c r="AO4" s="370">
        <v>-1.11874624429726E-2</v>
      </c>
      <c r="AP4" s="370">
        <v>-1.94575031366007E-2</v>
      </c>
      <c r="AQ4" s="370">
        <v>-4.2607158922782801E-2</v>
      </c>
      <c r="AR4" s="370">
        <v>-6.4860713742429105E-2</v>
      </c>
      <c r="AS4" s="370">
        <v>5.2201009985435198E-2</v>
      </c>
      <c r="AT4" s="370">
        <v>-3.0491290827731402E-2</v>
      </c>
      <c r="AU4" s="370">
        <v>4.7538423230953301E-2</v>
      </c>
      <c r="AV4" s="370">
        <v>-3.02686636417644E-2</v>
      </c>
      <c r="AW4" s="370">
        <v>-3.2792930740524598E-2</v>
      </c>
      <c r="AX4" s="370">
        <v>-3.04516339340653E-3</v>
      </c>
      <c r="AY4" s="370">
        <v>3.0841571880909501E-3</v>
      </c>
      <c r="AZ4" s="370">
        <v>8.2727243375451504E-4</v>
      </c>
      <c r="BA4" s="370">
        <v>-2.7007214805943602E-2</v>
      </c>
      <c r="BB4" s="370">
        <v>-1.9152228944742101E-2</v>
      </c>
      <c r="BC4" s="370">
        <v>-3.9986731108934302E-4</v>
      </c>
      <c r="BD4" s="370">
        <v>3.4790210123074E-3</v>
      </c>
      <c r="BE4" s="370">
        <v>-1.45404093157987E-2</v>
      </c>
      <c r="BF4" s="370">
        <v>-1.06981355459597E-2</v>
      </c>
      <c r="BG4" s="370">
        <v>-1.2273881810461532E-2</v>
      </c>
      <c r="BH4" s="370">
        <v>-0.121754285595628</v>
      </c>
      <c r="BI4" s="370">
        <v>4.3342402853016902E-2</v>
      </c>
      <c r="BJ4" s="370">
        <v>-0.135417962184812</v>
      </c>
      <c r="BK4" s="370">
        <v>-1.4419035286515801E-2</v>
      </c>
      <c r="BL4" s="370">
        <v>-0.154952754507026</v>
      </c>
      <c r="BM4" s="370">
        <v>5.4059278700620697E-3</v>
      </c>
      <c r="BN4" s="370">
        <v>0.15906633436748699</v>
      </c>
      <c r="BO4" s="370">
        <v>0.15906633436748699</v>
      </c>
      <c r="BP4" s="370">
        <v>0</v>
      </c>
      <c r="BQ4" s="370">
        <v>1.6147453976727601E-2</v>
      </c>
      <c r="BR4" s="370">
        <v>-2.41994441823613E-2</v>
      </c>
      <c r="BS4" s="370">
        <v>1.16959064327484E-2</v>
      </c>
      <c r="BT4" s="370">
        <v>-2.2009549026488499E-2</v>
      </c>
      <c r="BU4" s="370">
        <v>7.0987243555020298E-5</v>
      </c>
    </row>
    <row r="5" spans="1:73">
      <c r="A5" s="367">
        <v>13</v>
      </c>
      <c r="B5" s="367" t="s">
        <v>83</v>
      </c>
      <c r="C5" s="367">
        <v>2024</v>
      </c>
      <c r="D5" s="370">
        <v>-1.06454154879762E-3</v>
      </c>
      <c r="E5" s="370">
        <v>-3.0004453587468002E-2</v>
      </c>
      <c r="F5" s="370">
        <v>7.7633895301062296E-3</v>
      </c>
      <c r="G5" s="370">
        <v>7.6363275791252998E-3</v>
      </c>
      <c r="H5" s="370">
        <v>4.5599937043950302E-3</v>
      </c>
      <c r="I5" s="370">
        <v>4.3315716091596297</v>
      </c>
      <c r="J5" s="370">
        <v>1.0853250014951301E-2</v>
      </c>
      <c r="K5" s="370">
        <v>2.4359099263460801E-3</v>
      </c>
      <c r="L5" s="370">
        <v>3.68701250113408E-2</v>
      </c>
      <c r="M5" s="370">
        <v>6.2819003397534095E-5</v>
      </c>
      <c r="N5" s="370">
        <v>1.1229086491895199E-2</v>
      </c>
      <c r="O5" s="370">
        <v>1.0721441227152699E-2</v>
      </c>
      <c r="P5" s="370">
        <v>-6.6338826075067206E-2</v>
      </c>
      <c r="Q5" s="370">
        <v>1.7275125616853799E-3</v>
      </c>
      <c r="R5" s="370">
        <v>-5.6458629845355102E-2</v>
      </c>
      <c r="S5" s="370">
        <v>8.2381001391907197E-3</v>
      </c>
      <c r="T5" s="370">
        <v>-5.8650392511008396E-3</v>
      </c>
      <c r="U5" s="370">
        <v>2.2959317934650902E-2</v>
      </c>
      <c r="V5" s="370">
        <v>2.0282862607226199E-2</v>
      </c>
      <c r="W5" s="370">
        <v>0.50851043902146797</v>
      </c>
      <c r="X5" s="370">
        <v>5.4062260044900397E-2</v>
      </c>
      <c r="Y5" s="370">
        <v>0.57107403228933995</v>
      </c>
      <c r="Z5" s="370">
        <v>-4.7108766889491803E-2</v>
      </c>
      <c r="AA5" s="370">
        <v>-1.5827822416340499E-2</v>
      </c>
      <c r="AB5" s="370">
        <v>-2.1849044953316299E-2</v>
      </c>
      <c r="AC5" s="370">
        <v>-0.23796616714786201</v>
      </c>
      <c r="AD5" s="370">
        <v>-0.48088767168345298</v>
      </c>
      <c r="AE5" s="370">
        <v>-0.146021032520775</v>
      </c>
      <c r="AF5" s="370">
        <v>-1.1394069050445601E-2</v>
      </c>
      <c r="AG5" s="370">
        <v>1.64109488558796E-3</v>
      </c>
      <c r="AH5" s="370">
        <v>-8.6899681082299399E-3</v>
      </c>
      <c r="AI5" s="370">
        <v>7.4995782156261296E-3</v>
      </c>
      <c r="AJ5" s="370">
        <v>3.2124804975043497E-2</v>
      </c>
      <c r="AK5" s="370">
        <v>6.2621616491332896E-2</v>
      </c>
      <c r="AL5" s="370">
        <v>-1.8705106360576901E-2</v>
      </c>
      <c r="AM5" s="370">
        <v>1.12956077855716E-2</v>
      </c>
      <c r="AN5" s="370">
        <v>2.7301796029268698E-2</v>
      </c>
      <c r="AO5" s="370">
        <v>-1.42959031654952E-2</v>
      </c>
      <c r="AP5" s="370">
        <v>-0.104374047184215</v>
      </c>
      <c r="AQ5" s="370">
        <v>-0.10189468371818899</v>
      </c>
      <c r="AR5" s="370">
        <v>-2.0743510962857901E-2</v>
      </c>
      <c r="AS5" s="370">
        <v>-6.8751896640778604E-2</v>
      </c>
      <c r="AT5" s="370">
        <v>1.1107692322530499E-2</v>
      </c>
      <c r="AU5" s="370">
        <v>-2.5019422275866499E-2</v>
      </c>
      <c r="AV5" s="370">
        <v>5.17438244550932E-2</v>
      </c>
      <c r="AW5" s="370">
        <v>-1.7894635100973201E-2</v>
      </c>
      <c r="AX5" s="370">
        <v>3.4332042248905903E-2</v>
      </c>
      <c r="AY5" s="370">
        <v>1.1799498191898501E-2</v>
      </c>
      <c r="AZ5" s="370">
        <v>4.8952965753883103E-3</v>
      </c>
      <c r="BA5" s="370">
        <v>-1.81764516327425E-2</v>
      </c>
      <c r="BB5" s="370">
        <v>-1.5777209872191399E-2</v>
      </c>
      <c r="BC5" s="370">
        <v>6.6223128385039399E-3</v>
      </c>
      <c r="BD5" s="370">
        <v>-8.6052788393080999E-4</v>
      </c>
      <c r="BE5" s="370">
        <v>-2.0085286904252399E-2</v>
      </c>
      <c r="BF5" s="370">
        <v>-3.4091938868368301E-3</v>
      </c>
      <c r="BG5" s="370">
        <v>-1.1851039170201251E-2</v>
      </c>
      <c r="BH5" s="370">
        <v>-0.23324551579179401</v>
      </c>
      <c r="BI5" s="370">
        <v>0.61663648779258096</v>
      </c>
      <c r="BJ5" s="370">
        <v>-0.57654572078274802</v>
      </c>
      <c r="BK5" s="370">
        <v>-5.6359061063953803E-2</v>
      </c>
      <c r="BL5" s="370">
        <v>-0.19977856594899401</v>
      </c>
      <c r="BM5" s="370">
        <v>-1.5323733374293901E-2</v>
      </c>
      <c r="BN5" s="370">
        <v>1.2588236522335599E-2</v>
      </c>
      <c r="BO5" s="370">
        <v>1.2588236522335599E-2</v>
      </c>
      <c r="BP5" s="370">
        <v>-2.9004697499921201E-2</v>
      </c>
      <c r="BQ5" s="370">
        <v>9.0226656104824401E-2</v>
      </c>
      <c r="BR5" s="370">
        <v>8.9747196703042306E-2</v>
      </c>
      <c r="BS5" s="370">
        <v>-0.1</v>
      </c>
      <c r="BT5" s="370">
        <v>-1.19884397533299E-2</v>
      </c>
      <c r="BU5" s="370">
        <v>1.19786125509378E-3</v>
      </c>
    </row>
    <row r="6" spans="1:73">
      <c r="A6" s="367">
        <v>15</v>
      </c>
      <c r="B6" s="367" t="s">
        <v>84</v>
      </c>
      <c r="C6" s="367">
        <v>2024</v>
      </c>
      <c r="D6" s="370">
        <v>-6.5491643668253302E-3</v>
      </c>
      <c r="E6" s="370">
        <v>-8.7301393021367094E-2</v>
      </c>
      <c r="F6" s="370">
        <v>6.0395002358612799E-3</v>
      </c>
      <c r="G6" s="370">
        <v>5.1449539222686198E-3</v>
      </c>
      <c r="H6" s="370">
        <v>1.52352804978757E-3</v>
      </c>
      <c r="I6" s="370">
        <v>1.81941286085418</v>
      </c>
      <c r="J6" s="370">
        <v>2.4110022527542201E-3</v>
      </c>
      <c r="K6" s="370">
        <v>7.4220253868476603E-4</v>
      </c>
      <c r="L6" s="370">
        <v>-2.57906653077931E-4</v>
      </c>
      <c r="M6" s="370">
        <v>5.9190985633235003E-5</v>
      </c>
      <c r="N6" s="370">
        <v>5.7168032885837397E-3</v>
      </c>
      <c r="O6" s="370">
        <v>-4.3127406663317998E-2</v>
      </c>
      <c r="P6" s="370">
        <v>-2.1404204585926201E-3</v>
      </c>
      <c r="Q6" s="370">
        <v>-8.3705357142857106E-3</v>
      </c>
      <c r="R6" s="370">
        <v>-6.1438561438561301E-2</v>
      </c>
      <c r="S6" s="370">
        <v>8.0487462178118405E-3</v>
      </c>
      <c r="T6" s="370">
        <v>2.2559504454298701E-3</v>
      </c>
      <c r="U6" s="370">
        <v>6.7322014682268505E-2</v>
      </c>
      <c r="V6" s="370">
        <v>-3.9459127452228598E-2</v>
      </c>
      <c r="W6" s="370">
        <v>0.68572744922096895</v>
      </c>
      <c r="X6" s="370">
        <v>0.13467561463241001</v>
      </c>
      <c r="Y6" s="370">
        <v>0.44086417306292902</v>
      </c>
      <c r="Z6" s="370">
        <v>-0.105499364780084</v>
      </c>
      <c r="AA6" s="370">
        <v>-4.4603095679439798E-2</v>
      </c>
      <c r="AB6" s="370">
        <v>-0.28621775241340103</v>
      </c>
      <c r="AC6" s="370">
        <v>-6.9039330437728003E-2</v>
      </c>
      <c r="AD6" s="370">
        <v>-0.39501845671911501</v>
      </c>
      <c r="AE6" s="370">
        <v>-0.28009763290963602</v>
      </c>
      <c r="AF6" s="370">
        <v>-1.8894988718516799E-3</v>
      </c>
      <c r="AG6" s="370">
        <v>5.6883796283130903E-3</v>
      </c>
      <c r="AH6" s="370">
        <v>-1.85519427781607E-3</v>
      </c>
      <c r="AI6" s="370">
        <v>-4.0454138785451702E-4</v>
      </c>
      <c r="AJ6" s="370">
        <v>2.6178807042231699E-2</v>
      </c>
      <c r="AK6" s="370">
        <v>5.7863501728281301E-2</v>
      </c>
      <c r="AL6" s="370">
        <v>6.8371203729769695E-2</v>
      </c>
      <c r="AM6" s="370">
        <v>8.4751765164541495E-3</v>
      </c>
      <c r="AN6" s="370">
        <v>3.1443133212502299E-2</v>
      </c>
      <c r="AO6" s="370">
        <v>-3.7318389965952901E-3</v>
      </c>
      <c r="AP6" s="370">
        <v>-7.2197825733764098E-3</v>
      </c>
      <c r="AQ6" s="370">
        <v>-0.12904605354082399</v>
      </c>
      <c r="AR6" s="370">
        <v>-2.7994697956785702E-2</v>
      </c>
      <c r="AS6" s="370">
        <v>1.5463315174479599E-2</v>
      </c>
      <c r="AT6" s="370">
        <v>-6.3698559617002201E-2</v>
      </c>
      <c r="AU6" s="370">
        <v>-2.43723091656581E-2</v>
      </c>
      <c r="AV6" s="370">
        <v>-0.13502971055819901</v>
      </c>
      <c r="AW6" s="370">
        <v>4.9137972052227197E-2</v>
      </c>
      <c r="AX6" s="370">
        <v>0.15169932071345099</v>
      </c>
      <c r="AY6" s="370">
        <v>1.03693285487156E-2</v>
      </c>
      <c r="AZ6" s="370">
        <v>2.1204012322216998E-3</v>
      </c>
      <c r="BA6" s="370">
        <v>-2.14634902991396E-2</v>
      </c>
      <c r="BB6" s="370">
        <v>-2.1607333439790301E-2</v>
      </c>
      <c r="BC6" s="370">
        <v>1.9494047831007302E-2</v>
      </c>
      <c r="BD6" s="370">
        <v>-1.8191471060013801E-3</v>
      </c>
      <c r="BE6" s="370">
        <v>-1.8174143382567998E-2</v>
      </c>
      <c r="BF6" s="370">
        <v>2.28671807347819E-4</v>
      </c>
      <c r="BG6" s="370">
        <v>-8.7895157702694033E-3</v>
      </c>
      <c r="BH6" s="370">
        <v>-0.23071608751646999</v>
      </c>
      <c r="BI6" s="370">
        <v>0.16981325338033901</v>
      </c>
      <c r="BJ6" s="370">
        <v>-0.33514766264699197</v>
      </c>
      <c r="BK6" s="370">
        <v>-5.8951021418539098E-2</v>
      </c>
      <c r="BL6" s="370">
        <v>-0.183782339529308</v>
      </c>
      <c r="BM6" s="370">
        <v>-5.1043551542626301E-3</v>
      </c>
      <c r="BN6" s="370">
        <v>1.7127859425385202E-2</v>
      </c>
      <c r="BO6" s="370">
        <v>1.7127859425385202E-2</v>
      </c>
      <c r="BP6" s="370">
        <v>-1.85649991344989E-2</v>
      </c>
      <c r="BQ6" s="370">
        <v>-3.5682660541204503E-2</v>
      </c>
      <c r="BR6" s="370">
        <v>-4.5964848868238602E-2</v>
      </c>
      <c r="BS6" s="370">
        <v>-0.266666666666667</v>
      </c>
      <c r="BT6" s="370">
        <v>-7.5730244528445399E-3</v>
      </c>
      <c r="BU6" s="370">
        <v>1.47440020687832E-2</v>
      </c>
    </row>
    <row r="7" spans="1:73">
      <c r="A7" s="367">
        <v>17</v>
      </c>
      <c r="B7" s="367" t="s">
        <v>85</v>
      </c>
      <c r="C7" s="367">
        <v>2024</v>
      </c>
      <c r="D7" s="370">
        <v>2.7916459441440802E-2</v>
      </c>
      <c r="E7" s="370">
        <v>3.3632118857977199E-2</v>
      </c>
      <c r="F7" s="370">
        <v>4.0885174544830396E-3</v>
      </c>
      <c r="G7" s="370">
        <v>4.8743652933795501E-3</v>
      </c>
      <c r="H7" s="370">
        <v>1.9863212088490701E-3</v>
      </c>
      <c r="I7" s="370">
        <v>3.9972633147176202</v>
      </c>
      <c r="J7" s="370">
        <v>1.27457618542101E-2</v>
      </c>
      <c r="K7" s="370">
        <v>1.08335506991031E-3</v>
      </c>
      <c r="L7" s="370">
        <v>2.7628974650942498E-2</v>
      </c>
      <c r="M7" s="370">
        <v>8.5827323456311896E-5</v>
      </c>
      <c r="N7" s="370">
        <v>4.3065813510724596E-3</v>
      </c>
      <c r="O7" s="370">
        <v>-5.2605504460419197E-4</v>
      </c>
      <c r="P7" s="370">
        <v>-6.9218158901203997E-3</v>
      </c>
      <c r="Q7" s="370">
        <v>-1.91315388838974E-2</v>
      </c>
      <c r="R7" s="370">
        <v>-4.50143846370267E-2</v>
      </c>
      <c r="S7" s="370">
        <v>1.48891171336357E-2</v>
      </c>
      <c r="T7" s="370">
        <v>3.93592724312766E-3</v>
      </c>
      <c r="U7" s="370">
        <v>4.37096595731944E-2</v>
      </c>
      <c r="V7" s="370">
        <v>-1.7306016174953202E-2</v>
      </c>
      <c r="W7" s="370">
        <v>1.0760551689442599</v>
      </c>
      <c r="X7" s="370">
        <v>9.0397764037563305E-2</v>
      </c>
      <c r="Y7" s="370">
        <v>0.71559275898862995</v>
      </c>
      <c r="Z7" s="370">
        <v>-0.120031579799268</v>
      </c>
      <c r="AA7" s="370">
        <v>-0.13002065402164201</v>
      </c>
      <c r="AB7" s="370">
        <v>-2.4675370537694599E-2</v>
      </c>
      <c r="AC7" s="370">
        <v>-0.33163248003465401</v>
      </c>
      <c r="AD7" s="370">
        <v>-0.45257245635281601</v>
      </c>
      <c r="AE7" s="370">
        <v>-0.28967447999732499</v>
      </c>
      <c r="AF7" s="370">
        <v>2.3457872113119099E-2</v>
      </c>
      <c r="AG7" s="370">
        <v>9.8735248904664504E-3</v>
      </c>
      <c r="AH7" s="370">
        <v>1.43898568195188E-2</v>
      </c>
      <c r="AI7" s="370">
        <v>-3.0029702608660798E-3</v>
      </c>
      <c r="AJ7" s="370">
        <v>2.76662862061006E-2</v>
      </c>
      <c r="AK7" s="370">
        <v>4.7505576950098202E-2</v>
      </c>
      <c r="AL7" s="370">
        <v>-2.14780615778449E-2</v>
      </c>
      <c r="AM7" s="370">
        <v>6.3926796059072004E-4</v>
      </c>
      <c r="AN7" s="370">
        <v>1.8012286799897501E-2</v>
      </c>
      <c r="AO7" s="370">
        <v>-1.9357377288737002E-2</v>
      </c>
      <c r="AP7" s="370">
        <v>-3.8408601015631302E-2</v>
      </c>
      <c r="AQ7" s="370">
        <v>-6.7746504600421101E-2</v>
      </c>
      <c r="AR7" s="370">
        <v>-2.14387053791684E-2</v>
      </c>
      <c r="AS7" s="370">
        <v>-1.2365327111509099E-2</v>
      </c>
      <c r="AT7" s="370">
        <v>-3.9355949241363496E-3</v>
      </c>
      <c r="AU7" s="370">
        <v>-1.49934651337034E-2</v>
      </c>
      <c r="AV7" s="370">
        <v>4.5058342806031298E-2</v>
      </c>
      <c r="AW7" s="370">
        <v>-1.9721712838484E-2</v>
      </c>
      <c r="AX7" s="370">
        <v>6.9758754346658E-2</v>
      </c>
      <c r="AY7" s="370">
        <v>3.72934674595471E-3</v>
      </c>
      <c r="AZ7" s="370">
        <v>7.9929889098420898E-4</v>
      </c>
      <c r="BA7" s="370">
        <v>-3.2349754471747698E-2</v>
      </c>
      <c r="BB7" s="370">
        <v>-2.32340861563879E-2</v>
      </c>
      <c r="BC7" s="370">
        <v>-6.4975181674359096E-3</v>
      </c>
      <c r="BD7" s="370">
        <v>2.52437165541522E-3</v>
      </c>
      <c r="BE7" s="370">
        <v>-1.28335020096377E-2</v>
      </c>
      <c r="BF7" s="370">
        <v>-6.4942696393568101E-3</v>
      </c>
      <c r="BG7" s="370">
        <v>-6.0997104011600335E-3</v>
      </c>
      <c r="BH7" s="370">
        <v>-0.28806620156623802</v>
      </c>
      <c r="BI7" s="370">
        <v>0.10479298503651201</v>
      </c>
      <c r="BJ7" s="370">
        <v>-0.323375752340814</v>
      </c>
      <c r="BK7" s="370">
        <v>-4.13509806704562E-2</v>
      </c>
      <c r="BL7" s="370">
        <v>-0.15717961177822401</v>
      </c>
      <c r="BM7" s="370">
        <v>8.6284790992785295E-3</v>
      </c>
      <c r="BN7" s="370">
        <v>1.90669219352133E-2</v>
      </c>
      <c r="BO7" s="370">
        <v>1.90669219352133E-2</v>
      </c>
      <c r="BP7" s="370">
        <v>3.0999958108164699E-3</v>
      </c>
      <c r="BQ7" s="370">
        <v>-2.6282725683067702E-3</v>
      </c>
      <c r="BR7" s="370">
        <v>4.2789411166842199E-2</v>
      </c>
      <c r="BS7" s="370">
        <v>-0.30000000000000099</v>
      </c>
      <c r="BT7" s="370">
        <v>-1.6044309167267599E-2</v>
      </c>
      <c r="BU7" s="370">
        <v>4.0088104556409501E-3</v>
      </c>
    </row>
    <row r="8" spans="1:73">
      <c r="A8" s="367">
        <v>18</v>
      </c>
      <c r="B8" s="367" t="s">
        <v>86</v>
      </c>
      <c r="C8" s="367">
        <v>2024</v>
      </c>
      <c r="D8" s="370">
        <v>5.2543207277144502E-3</v>
      </c>
      <c r="E8" s="370">
        <v>6.5068913348133896E-3</v>
      </c>
      <c r="F8" s="370">
        <v>6.3989953280237004E-3</v>
      </c>
      <c r="G8" s="370">
        <v>1.6274158344093299E-3</v>
      </c>
      <c r="H8" s="370">
        <v>2.0504412619552301E-3</v>
      </c>
      <c r="I8" s="370">
        <v>3.6505897706276</v>
      </c>
      <c r="J8" s="370">
        <v>3.2733114300102603E-2</v>
      </c>
      <c r="K8" s="370">
        <v>2.2040309022806201E-3</v>
      </c>
      <c r="L8" s="370">
        <v>-2.3661718331746901E-3</v>
      </c>
      <c r="M8" s="370">
        <v>8.3911581046055796E-5</v>
      </c>
      <c r="N8" s="370">
        <v>7.2163231263173604E-3</v>
      </c>
      <c r="O8" s="370">
        <v>-2.36627906976749E-2</v>
      </c>
      <c r="P8" s="370">
        <v>-2.1154945683247699E-2</v>
      </c>
      <c r="Q8" s="370">
        <v>-4.0936444256756702E-2</v>
      </c>
      <c r="R8" s="370">
        <v>-4.14799826564528E-2</v>
      </c>
      <c r="S8" s="370">
        <v>1.8436790570106699E-2</v>
      </c>
      <c r="T8" s="370">
        <v>-3.3175444318933503E-2</v>
      </c>
      <c r="U8" s="370">
        <v>4.7618642321319599E-2</v>
      </c>
      <c r="V8" s="370">
        <v>2.7316870463439301E-2</v>
      </c>
      <c r="W8" s="370">
        <v>0.34395816656842398</v>
      </c>
      <c r="X8" s="370">
        <v>0.247793091402424</v>
      </c>
      <c r="Y8" s="370">
        <v>0.40003402648099601</v>
      </c>
      <c r="Z8" s="370">
        <v>-4.3534581495060398E-2</v>
      </c>
      <c r="AA8" s="370">
        <v>-0.127980599186299</v>
      </c>
      <c r="AB8" s="370">
        <v>-2.5625901817329801E-2</v>
      </c>
      <c r="AC8" s="370">
        <v>-0.20271690110846599</v>
      </c>
      <c r="AD8" s="370">
        <v>-0.677184160511762</v>
      </c>
      <c r="AE8" s="370">
        <v>-0.26657483548265698</v>
      </c>
      <c r="AF8" s="370">
        <v>0.119538488069242</v>
      </c>
      <c r="AG8" s="370">
        <v>4.9501808701008197E-3</v>
      </c>
      <c r="AH8" s="370">
        <v>-2.0140847277514501E-2</v>
      </c>
      <c r="AI8" s="370">
        <v>-1.80970346686018E-3</v>
      </c>
      <c r="AJ8" s="370">
        <v>4.9822756785742398E-2</v>
      </c>
      <c r="AK8" s="370">
        <v>0.118962073276229</v>
      </c>
      <c r="AL8" s="370">
        <v>0.16785798938893601</v>
      </c>
      <c r="AM8" s="370">
        <v>1.97907942308965E-2</v>
      </c>
      <c r="AN8" s="370">
        <v>-4.2428342037056303E-2</v>
      </c>
      <c r="AO8" s="370">
        <v>-4.0378818221794503E-2</v>
      </c>
      <c r="AP8" s="370">
        <v>-2.8803169670838999E-2</v>
      </c>
      <c r="AQ8" s="370">
        <v>-2.9863746564418502E-2</v>
      </c>
      <c r="AR8" s="370">
        <v>3.5052616244372302E-2</v>
      </c>
      <c r="AS8" s="370">
        <v>-4.6412060369318602E-2</v>
      </c>
      <c r="AT8" s="370">
        <v>2.3831221133606601E-2</v>
      </c>
      <c r="AU8" s="370">
        <v>-4.38919803268436E-3</v>
      </c>
      <c r="AV8" s="370">
        <v>3.2003379405963601E-2</v>
      </c>
      <c r="AW8" s="370">
        <v>2.8769004445163501E-2</v>
      </c>
      <c r="AX8" s="370">
        <v>0.29209063065250102</v>
      </c>
      <c r="AY8" s="370">
        <v>1.1148607151879901E-2</v>
      </c>
      <c r="AZ8" s="370">
        <v>1.27496820605968E-2</v>
      </c>
      <c r="BA8" s="370">
        <v>-3.70656460804357E-2</v>
      </c>
      <c r="BB8" s="370">
        <v>-2.37446769320694E-2</v>
      </c>
      <c r="BC8" s="370">
        <v>-5.6197254175022603E-2</v>
      </c>
      <c r="BD8" s="370">
        <v>-9.0495355161732093E-3</v>
      </c>
      <c r="BE8" s="370">
        <v>-1.12411337061429E-2</v>
      </c>
      <c r="BF8" s="370">
        <v>2.1299215945314999E-3</v>
      </c>
      <c r="BG8" s="370">
        <v>-1.5984384537063384E-2</v>
      </c>
      <c r="BH8" s="370">
        <v>-0.30021551729685703</v>
      </c>
      <c r="BI8" s="370">
        <v>0.48073532016371801</v>
      </c>
      <c r="BJ8" s="370">
        <v>-0.54032483813989296</v>
      </c>
      <c r="BK8" s="370">
        <v>-7.3793852652238007E-2</v>
      </c>
      <c r="BL8" s="370">
        <v>-0.18596244586389299</v>
      </c>
      <c r="BM8" s="370">
        <v>-8.6001338630408708E-3</v>
      </c>
      <c r="BN8" s="370">
        <v>2.22593914328655E-2</v>
      </c>
      <c r="BO8" s="370">
        <v>2.22593914328655E-2</v>
      </c>
      <c r="BP8" s="370">
        <v>-1.4858584287911E-2</v>
      </c>
      <c r="BQ8" s="370">
        <v>5.2881388960744097E-2</v>
      </c>
      <c r="BR8" s="370">
        <v>-0.15349744937430601</v>
      </c>
      <c r="BS8" s="370">
        <v>-0.33333333333333498</v>
      </c>
      <c r="BT8" s="370">
        <v>-4.0316747329685099E-2</v>
      </c>
      <c r="BU8" s="370">
        <v>6.7819722992136802E-2</v>
      </c>
    </row>
    <row r="9" spans="1:73">
      <c r="A9" s="367">
        <v>19</v>
      </c>
      <c r="B9" s="367" t="s">
        <v>87</v>
      </c>
      <c r="C9" s="367">
        <v>2024</v>
      </c>
      <c r="D9" s="370">
        <v>-1.09780425303966E-2</v>
      </c>
      <c r="E9" s="370">
        <v>6.8484344719736495E-2</v>
      </c>
      <c r="F9" s="370">
        <v>3.1738101728670302E-3</v>
      </c>
      <c r="G9" s="370">
        <v>1.1213959065834301E-2</v>
      </c>
      <c r="H9" s="370">
        <v>5.9517336631234596E-3</v>
      </c>
      <c r="I9" s="370">
        <v>4.8427148822952697</v>
      </c>
      <c r="J9" s="370">
        <v>6.6946041344500698E-3</v>
      </c>
      <c r="K9" s="370">
        <v>2.4451334988720701E-4</v>
      </c>
      <c r="L9" s="370">
        <v>4.1245135236904502E-3</v>
      </c>
      <c r="M9" s="370">
        <v>9.1638840552360793E-5</v>
      </c>
      <c r="N9" s="370">
        <v>6.2342926361686202E-3</v>
      </c>
      <c r="O9" s="370">
        <v>3.8119814138731201E-3</v>
      </c>
      <c r="P9" s="370">
        <v>-3.2473093135897302E-2</v>
      </c>
      <c r="Q9" s="370">
        <v>3.3136695304225097E-2</v>
      </c>
      <c r="R9" s="370">
        <v>-6.4051205375756301E-2</v>
      </c>
      <c r="S9" s="370">
        <v>3.9867146952479102E-3</v>
      </c>
      <c r="T9" s="370">
        <v>7.5277040585721303E-3</v>
      </c>
      <c r="U9" s="370">
        <v>0.11152157478487</v>
      </c>
      <c r="V9" s="370">
        <v>5.0668930621174503E-3</v>
      </c>
      <c r="W9" s="370">
        <v>0.26233630362597199</v>
      </c>
      <c r="X9" s="370">
        <v>0.26625326544845102</v>
      </c>
      <c r="Y9" s="370">
        <v>0.15946003624236499</v>
      </c>
      <c r="Z9" s="370">
        <v>-1.8764890478095101E-2</v>
      </c>
      <c r="AA9" s="370">
        <v>-4.33827380952682E-2</v>
      </c>
      <c r="AB9" s="370">
        <v>-5.6317775151145501E-3</v>
      </c>
      <c r="AC9" s="370">
        <v>-0.124379231164349</v>
      </c>
      <c r="AD9" s="370">
        <v>-0.73175358359307296</v>
      </c>
      <c r="AE9" s="370">
        <v>-0.216098688595602</v>
      </c>
      <c r="AF9" s="370">
        <v>6.2323276556414502E-2</v>
      </c>
      <c r="AG9" s="370">
        <v>6.3833271367833497E-3</v>
      </c>
      <c r="AH9" s="370">
        <v>-2.4682160823830301E-2</v>
      </c>
      <c r="AI9" s="370">
        <v>7.5190790970421407E-5</v>
      </c>
      <c r="AJ9" s="370">
        <v>2.4158720111135901E-2</v>
      </c>
      <c r="AK9" s="370">
        <v>6.1465430072861302E-2</v>
      </c>
      <c r="AL9" s="370">
        <v>1.2145728012563001E-2</v>
      </c>
      <c r="AM9" s="370">
        <v>8.6723589572336897E-3</v>
      </c>
      <c r="AN9" s="370">
        <v>-5.1634146743082896E-3</v>
      </c>
      <c r="AO9" s="370">
        <v>-4.4618571629709301E-2</v>
      </c>
      <c r="AP9" s="370">
        <v>-4.3470698743800003E-2</v>
      </c>
      <c r="AQ9" s="370">
        <v>-0.15599341641023801</v>
      </c>
      <c r="AR9" s="370">
        <v>-9.5355512104266807E-2</v>
      </c>
      <c r="AS9" s="370">
        <v>0.13571475440375599</v>
      </c>
      <c r="AT9" s="370">
        <v>-1.9781753667757501E-2</v>
      </c>
      <c r="AU9" s="370">
        <v>-1.6333402358238599E-2</v>
      </c>
      <c r="AV9" s="370">
        <v>-3.2870925860383399E-2</v>
      </c>
      <c r="AW9" s="370">
        <v>2.5346939316907301E-2</v>
      </c>
      <c r="AX9" s="370">
        <v>6.2795399679509395E-2</v>
      </c>
      <c r="AY9" s="370">
        <v>1.97688034443936E-2</v>
      </c>
      <c r="AZ9" s="370">
        <v>6.6608709926871497E-3</v>
      </c>
      <c r="BA9" s="370">
        <v>-2.1302579544491801E-2</v>
      </c>
      <c r="BB9" s="370">
        <v>-1.6693935019294899E-2</v>
      </c>
      <c r="BC9" s="370">
        <v>-3.2929830486199803E-2</v>
      </c>
      <c r="BD9" s="370">
        <v>3.13017924922443E-3</v>
      </c>
      <c r="BE9" s="370">
        <v>-8.6431447632543193E-3</v>
      </c>
      <c r="BF9" s="370">
        <v>-5.16742510232938E-3</v>
      </c>
      <c r="BG9" s="370">
        <v>-7.982701996327727E-3</v>
      </c>
      <c r="BH9" s="370">
        <v>-0.22853435975685699</v>
      </c>
      <c r="BI9" s="370">
        <v>0.46724047274074298</v>
      </c>
      <c r="BJ9" s="370">
        <v>-0.57118978154551403</v>
      </c>
      <c r="BK9" s="370">
        <v>-7.5659290956859804E-2</v>
      </c>
      <c r="BL9" s="370">
        <v>-0.14753046268245701</v>
      </c>
      <c r="BM9" s="370">
        <v>2.2948943865179601E-2</v>
      </c>
      <c r="BN9" s="370">
        <v>2.8586271682274001E-2</v>
      </c>
      <c r="BO9" s="370">
        <v>2.8586271682274001E-2</v>
      </c>
      <c r="BP9" s="370">
        <v>1.57902100697568E-2</v>
      </c>
      <c r="BQ9" s="370">
        <v>3.7532286477213503E-2</v>
      </c>
      <c r="BR9" s="370">
        <v>-2.8761837408969398E-2</v>
      </c>
      <c r="BS9" s="370">
        <v>-0.33333333333333398</v>
      </c>
      <c r="BT9" s="370">
        <v>-1.6320949501124098E-2</v>
      </c>
      <c r="BU9" s="370">
        <v>3.18155739842493E-3</v>
      </c>
    </row>
    <row r="10" spans="1:73">
      <c r="A10" s="367">
        <v>20</v>
      </c>
      <c r="B10" s="367" t="s">
        <v>88</v>
      </c>
      <c r="C10" s="367">
        <v>2024</v>
      </c>
      <c r="D10" s="370">
        <v>1.31256502819908E-2</v>
      </c>
      <c r="E10" s="370">
        <v>-6.5275415638759895E-2</v>
      </c>
      <c r="F10" s="370">
        <v>9.5081247160393005E-3</v>
      </c>
      <c r="G10" s="370">
        <v>8.3874047978509999E-3</v>
      </c>
      <c r="H10" s="370">
        <v>6.1427839190330499E-3</v>
      </c>
      <c r="I10" s="370">
        <v>3.4041659441709098</v>
      </c>
      <c r="J10" s="370">
        <v>2.5036532909864299E-2</v>
      </c>
      <c r="K10" s="370">
        <v>9.5775056371145903E-3</v>
      </c>
      <c r="L10" s="370">
        <v>8.49217872989203E-3</v>
      </c>
      <c r="M10" s="370">
        <v>8.7309544379008303E-5</v>
      </c>
      <c r="N10" s="370">
        <v>5.9001494414881502E-3</v>
      </c>
      <c r="O10" s="370">
        <v>1.11052108093527E-2</v>
      </c>
      <c r="P10" s="370">
        <v>-4.0878602964896697E-2</v>
      </c>
      <c r="Q10" s="370">
        <v>-3.0586674528302198E-2</v>
      </c>
      <c r="R10" s="370">
        <v>-5.7267131047223502E-2</v>
      </c>
      <c r="S10" s="370">
        <v>3.55649909283566E-3</v>
      </c>
      <c r="T10" s="370">
        <v>-2.3906731097813401E-3</v>
      </c>
      <c r="U10" s="370">
        <v>5.3686368836203202E-2</v>
      </c>
      <c r="V10" s="370">
        <v>8.8173389163261392E-3</v>
      </c>
      <c r="W10" s="370">
        <v>0.28324514234843301</v>
      </c>
      <c r="X10" s="370">
        <v>5.0840328328008201E-2</v>
      </c>
      <c r="Y10" s="370">
        <v>0.24267599931749201</v>
      </c>
      <c r="Z10" s="370">
        <v>-7.5873107167815895E-2</v>
      </c>
      <c r="AA10" s="370">
        <v>-8.7698166607434805E-2</v>
      </c>
      <c r="AB10" s="370">
        <v>4.2629876979329399E-2</v>
      </c>
      <c r="AC10" s="370">
        <v>-0.25172294135788598</v>
      </c>
      <c r="AD10" s="370">
        <v>-0.51521793218968304</v>
      </c>
      <c r="AE10" s="370">
        <v>-0.262766033774601</v>
      </c>
      <c r="AF10" s="370">
        <v>9.98276859404192E-2</v>
      </c>
      <c r="AG10" s="370">
        <v>2.8894645048371799E-3</v>
      </c>
      <c r="AH10" s="370">
        <v>-3.96452690047622E-3</v>
      </c>
      <c r="AI10" s="370">
        <v>1.9515552154096599E-2</v>
      </c>
      <c r="AJ10" s="370">
        <v>4.1246820167183701E-2</v>
      </c>
      <c r="AK10" s="370">
        <v>7.5824423795425394E-2</v>
      </c>
      <c r="AL10" s="370">
        <v>8.6173412816943993E-3</v>
      </c>
      <c r="AM10" s="370">
        <v>9.8605452589962898E-3</v>
      </c>
      <c r="AN10" s="370">
        <v>0.15000037864490401</v>
      </c>
      <c r="AO10" s="370">
        <v>-2.58802295555184E-2</v>
      </c>
      <c r="AP10" s="370">
        <v>-6.3242593680846906E-2</v>
      </c>
      <c r="AQ10" s="370">
        <v>-4.7085895736933697E-2</v>
      </c>
      <c r="AR10" s="370">
        <v>-2.9243855583810201E-2</v>
      </c>
      <c r="AS10" s="370">
        <v>-6.6768542240339707E-2</v>
      </c>
      <c r="AT10" s="370">
        <v>2.4386245372101101E-2</v>
      </c>
      <c r="AU10" s="370">
        <v>-2.5387252128074501E-2</v>
      </c>
      <c r="AV10" s="370">
        <v>3.7227610543133199E-2</v>
      </c>
      <c r="AW10" s="370">
        <v>-2.0621706312184501E-2</v>
      </c>
      <c r="AX10" s="370">
        <v>-6.8418421666412502E-2</v>
      </c>
      <c r="AY10" s="370">
        <v>1.6945328932945501E-2</v>
      </c>
      <c r="AZ10" s="370">
        <v>4.6781689109289197E-2</v>
      </c>
      <c r="BA10" s="370">
        <v>-2.3404950360223799E-2</v>
      </c>
      <c r="BB10" s="370">
        <v>-4.18670224197618E-3</v>
      </c>
      <c r="BC10" s="370">
        <v>1.6033939448963402E-2</v>
      </c>
      <c r="BD10" s="370">
        <v>-4.5829166708232297E-3</v>
      </c>
      <c r="BE10" s="370">
        <v>-2.4826558395025799E-2</v>
      </c>
      <c r="BF10" s="370">
        <v>-4.6723462609398704E-3</v>
      </c>
      <c r="BG10" s="370">
        <v>-1.5133392554110593E-2</v>
      </c>
      <c r="BH10" s="370">
        <v>-0.28623774601602697</v>
      </c>
      <c r="BI10" s="370">
        <v>0.32155855215372903</v>
      </c>
      <c r="BJ10" s="370">
        <v>-0.499435720497234</v>
      </c>
      <c r="BK10" s="370">
        <v>-7.3842197024379996E-2</v>
      </c>
      <c r="BL10" s="370">
        <v>-0.23344042440242399</v>
      </c>
      <c r="BM10" s="370">
        <v>9.3967951718095299E-2</v>
      </c>
      <c r="BN10" s="370">
        <v>2.3721305719325E-2</v>
      </c>
      <c r="BO10" s="370">
        <v>2.3721305719325E-2</v>
      </c>
      <c r="BP10" s="370">
        <v>-1.5290519877675501E-3</v>
      </c>
      <c r="BQ10" s="370">
        <v>2.5310888193411301E-2</v>
      </c>
      <c r="BR10" s="370">
        <v>6.0272411595401101E-2</v>
      </c>
      <c r="BS10" s="370">
        <v>-0.40000000000000102</v>
      </c>
      <c r="BT10" s="370">
        <v>-1.8427364378402599E-2</v>
      </c>
      <c r="BU10" s="370">
        <v>2.2340423586718498E-2</v>
      </c>
    </row>
    <row r="11" spans="1:73">
      <c r="A11" s="367">
        <v>23</v>
      </c>
      <c r="B11" s="367" t="s">
        <v>89</v>
      </c>
      <c r="C11" s="367">
        <v>2024</v>
      </c>
      <c r="D11" s="370">
        <v>-3.7885590213192202E-3</v>
      </c>
      <c r="E11" s="370">
        <v>-3.08095194531549E-2</v>
      </c>
      <c r="F11" s="370">
        <v>4.8634864116695598E-3</v>
      </c>
      <c r="G11" s="370">
        <v>1.05293304519235E-2</v>
      </c>
      <c r="H11" s="370">
        <v>1.00324136577871E-2</v>
      </c>
      <c r="I11" s="370">
        <v>4.4673601997567296</v>
      </c>
      <c r="J11" s="370">
        <v>1.7306058166385301E-2</v>
      </c>
      <c r="K11" s="370">
        <v>8.0138595136566404E-4</v>
      </c>
      <c r="L11" s="370">
        <v>1.15404233409271E-2</v>
      </c>
      <c r="M11" s="370">
        <v>7.4181354576552202E-5</v>
      </c>
      <c r="N11" s="370">
        <v>8.1661432819109692E-3</v>
      </c>
      <c r="O11" s="370">
        <v>4.0586888555044102E-2</v>
      </c>
      <c r="P11" s="370">
        <v>-8.5605633545892696E-3</v>
      </c>
      <c r="Q11" s="370">
        <v>-7.6034650368827797E-2</v>
      </c>
      <c r="R11" s="370">
        <v>6.4542671244374001E-3</v>
      </c>
      <c r="S11" s="370">
        <v>-5.1767568795162602E-5</v>
      </c>
      <c r="T11" s="370">
        <v>-4.8957631768121297E-2</v>
      </c>
      <c r="U11" s="370">
        <v>2.9543479807051999E-2</v>
      </c>
      <c r="V11" s="370">
        <v>9.83028461831216E-3</v>
      </c>
      <c r="W11" s="370">
        <v>0.42606772544778398</v>
      </c>
      <c r="X11" s="370">
        <v>0.15868973288611499</v>
      </c>
      <c r="Y11" s="370">
        <v>0.64547988003145496</v>
      </c>
      <c r="Z11" s="370">
        <v>-9.9420466705174501E-2</v>
      </c>
      <c r="AA11" s="370">
        <v>-4.4356066622133501E-3</v>
      </c>
      <c r="AB11" s="370">
        <v>-1.0394523482512E-2</v>
      </c>
      <c r="AC11" s="370">
        <v>-0.226929735060379</v>
      </c>
      <c r="AD11" s="370">
        <v>-0.320297119500698</v>
      </c>
      <c r="AE11" s="370">
        <v>-0.11166152707421099</v>
      </c>
      <c r="AF11" s="370">
        <v>-9.3413844680440297E-2</v>
      </c>
      <c r="AG11" s="370">
        <v>6.0178582393176101E-4</v>
      </c>
      <c r="AH11" s="370">
        <v>-5.7390002095495498E-3</v>
      </c>
      <c r="AI11" s="370">
        <v>1.2136497738191199E-3</v>
      </c>
      <c r="AJ11" s="370">
        <v>2.51523348618274E-2</v>
      </c>
      <c r="AK11" s="370">
        <v>5.8414328069395803E-2</v>
      </c>
      <c r="AL11" s="370">
        <v>6.51358418340868E-3</v>
      </c>
      <c r="AM11" s="370">
        <v>5.4054899725626097E-3</v>
      </c>
      <c r="AN11" s="370">
        <v>4.16599845981959E-2</v>
      </c>
      <c r="AO11" s="370">
        <v>-3.8338098258793599E-2</v>
      </c>
      <c r="AP11" s="370">
        <v>-8.2505751220902604E-2</v>
      </c>
      <c r="AQ11" s="370">
        <v>-0.15897332927080099</v>
      </c>
      <c r="AR11" s="370">
        <v>-6.3736426980520094E-2</v>
      </c>
      <c r="AS11" s="370">
        <v>-5.45349156553862E-2</v>
      </c>
      <c r="AT11" s="370">
        <v>5.07202661965531E-2</v>
      </c>
      <c r="AU11" s="370">
        <v>-3.1637143198661698E-2</v>
      </c>
      <c r="AV11" s="370">
        <v>5.4040588821506898E-2</v>
      </c>
      <c r="AW11" s="370">
        <v>-1.27311022143982E-2</v>
      </c>
      <c r="AX11" s="370">
        <v>0.28468275837725299</v>
      </c>
      <c r="AY11" s="370">
        <v>1.76297867898941E-2</v>
      </c>
      <c r="AZ11" s="370">
        <v>9.9545736482274205E-4</v>
      </c>
      <c r="BA11" s="370">
        <v>-1.71513729750154E-2</v>
      </c>
      <c r="BB11" s="370">
        <v>-1.0695201461894101E-2</v>
      </c>
      <c r="BC11" s="370">
        <v>-2.7591182158894501E-2</v>
      </c>
      <c r="BD11" s="370">
        <v>-2.4588091138901401E-3</v>
      </c>
      <c r="BE11" s="370">
        <v>-2.0696689906810398E-2</v>
      </c>
      <c r="BF11" s="370">
        <v>-7.5298957894176996E-3</v>
      </c>
      <c r="BG11" s="370">
        <v>-9.0790735901835062E-3</v>
      </c>
      <c r="BH11" s="370">
        <v>-0.22458051716969099</v>
      </c>
      <c r="BI11" s="370">
        <v>0.25806018947530601</v>
      </c>
      <c r="BJ11" s="370">
        <v>-0.54107784622190802</v>
      </c>
      <c r="BK11" s="370">
        <v>-6.0491180493668799E-2</v>
      </c>
      <c r="BL11" s="370">
        <v>-0.185320048384646</v>
      </c>
      <c r="BM11" s="370">
        <v>-1.08015853209512E-3</v>
      </c>
      <c r="BN11" s="370">
        <v>5.2965538974510699E-3</v>
      </c>
      <c r="BO11" s="370">
        <v>5.2965538974510699E-3</v>
      </c>
      <c r="BP11" s="370">
        <v>-2.9215814766273499E-2</v>
      </c>
      <c r="BQ11" s="370">
        <v>0.14055845402396699</v>
      </c>
      <c r="BR11" s="370">
        <v>-7.7196735356077101E-2</v>
      </c>
      <c r="BS11" s="370">
        <v>0</v>
      </c>
      <c r="BT11" s="370">
        <v>-1.39812860795677E-2</v>
      </c>
      <c r="BU11" s="370">
        <v>1.2768607910308399E-2</v>
      </c>
    </row>
    <row r="12" spans="1:73">
      <c r="A12" s="367">
        <v>25</v>
      </c>
      <c r="B12" s="367" t="s">
        <v>90</v>
      </c>
      <c r="C12" s="367">
        <v>2024</v>
      </c>
      <c r="D12" s="370">
        <v>-7.5921335978603602E-3</v>
      </c>
      <c r="E12" s="370">
        <v>9.1252154059792492E-3</v>
      </c>
      <c r="F12" s="370">
        <v>4.3097038754256103E-3</v>
      </c>
      <c r="G12" s="370">
        <v>1.3509665546934499E-3</v>
      </c>
      <c r="H12" s="370">
        <v>3.3405853861812401E-5</v>
      </c>
      <c r="I12" s="370">
        <v>2.5509085647999798</v>
      </c>
      <c r="J12" s="370">
        <v>-1.20337052021994E-4</v>
      </c>
      <c r="K12" s="370">
        <v>6.0653390509998099E-4</v>
      </c>
      <c r="L12" s="370">
        <v>3.09953592405468E-3</v>
      </c>
      <c r="M12" s="370">
        <v>1.20922534585004E-4</v>
      </c>
      <c r="N12" s="370">
        <v>2.1399086143909E-3</v>
      </c>
      <c r="O12" s="370">
        <v>1.20643511376156E-2</v>
      </c>
      <c r="P12" s="370">
        <v>-3.1314196751365597E-2</v>
      </c>
      <c r="Q12" s="370">
        <v>4.0792248217692596E-3</v>
      </c>
      <c r="R12" s="370">
        <v>3.5027388102429897E-2</v>
      </c>
      <c r="S12" s="370">
        <v>5.5430236384395098E-3</v>
      </c>
      <c r="T12" s="370">
        <v>-2.6193372276941398E-3</v>
      </c>
      <c r="U12" s="370">
        <v>5.8840349779647298E-2</v>
      </c>
      <c r="V12" s="370">
        <v>1.8566708246084501E-2</v>
      </c>
      <c r="W12" s="370">
        <v>0.32460431867123202</v>
      </c>
      <c r="X12" s="370">
        <v>0.22270925024883401</v>
      </c>
      <c r="Y12" s="370">
        <v>0.43624993567942799</v>
      </c>
      <c r="Z12" s="370">
        <v>-5.2094353878039297E-2</v>
      </c>
      <c r="AA12" s="370">
        <v>-6.6463019330617407E-2</v>
      </c>
      <c r="AB12" s="370">
        <v>-9.6091080193466002E-2</v>
      </c>
      <c r="AC12" s="370">
        <v>-0.182429270051325</v>
      </c>
      <c r="AD12" s="370">
        <v>-0.341858360981456</v>
      </c>
      <c r="AE12" s="370">
        <v>-0.23346105649955701</v>
      </c>
      <c r="AF12" s="370">
        <v>2.5773324578589499E-2</v>
      </c>
      <c r="AG12" s="370">
        <v>7.2072384838625103E-3</v>
      </c>
      <c r="AH12" s="370">
        <v>-9.6860259407708597E-4</v>
      </c>
      <c r="AI12" s="370">
        <v>-2.65003262000025E-3</v>
      </c>
      <c r="AJ12" s="370">
        <v>1.26067493231014E-2</v>
      </c>
      <c r="AK12" s="370">
        <v>4.6406332192402699E-2</v>
      </c>
      <c r="AL12" s="370">
        <v>-3.71086272832181E-2</v>
      </c>
      <c r="AM12" s="370">
        <v>2.3792419604660699E-2</v>
      </c>
      <c r="AN12" s="370">
        <v>4.7329602108572899E-2</v>
      </c>
      <c r="AO12" s="370">
        <v>-1.8978639827036299E-2</v>
      </c>
      <c r="AP12" s="370">
        <v>-3.4425674465530201E-2</v>
      </c>
      <c r="AQ12" s="370">
        <v>-9.5866321760590803E-2</v>
      </c>
      <c r="AR12" s="370">
        <v>-5.7271595194134502E-2</v>
      </c>
      <c r="AS12" s="370">
        <v>2.2818876896676899E-3</v>
      </c>
      <c r="AT12" s="370">
        <v>-7.0742750553904193E-2</v>
      </c>
      <c r="AU12" s="370">
        <v>-1.3857250057539501E-2</v>
      </c>
      <c r="AV12" s="370">
        <v>-0.103246165048021</v>
      </c>
      <c r="AW12" s="370">
        <v>1.3315894193906001E-2</v>
      </c>
      <c r="AX12" s="370">
        <v>-6.6823767708930601E-2</v>
      </c>
      <c r="AY12" s="370">
        <v>3.3617924403034599E-2</v>
      </c>
      <c r="AZ12" s="370">
        <v>4.7573764954253897E-3</v>
      </c>
      <c r="BA12" s="370">
        <v>-2.42086416297215E-2</v>
      </c>
      <c r="BB12" s="370">
        <v>-2.2615835651955001E-2</v>
      </c>
      <c r="BC12" s="370">
        <v>1.7602640423501399E-5</v>
      </c>
      <c r="BD12" s="370">
        <v>1.6583285858466799E-3</v>
      </c>
      <c r="BE12" s="370">
        <v>-1.54774089006954E-2</v>
      </c>
      <c r="BF12" s="370">
        <v>-1.0175516219133899E-2</v>
      </c>
      <c r="BG12" s="370">
        <v>-7.9498091313989667E-3</v>
      </c>
      <c r="BH12" s="370">
        <v>-0.15790145665463101</v>
      </c>
      <c r="BI12" s="370">
        <v>0.14403296619683501</v>
      </c>
      <c r="BJ12" s="370">
        <v>-0.230340390461101</v>
      </c>
      <c r="BK12" s="370">
        <v>-2.30726014202562E-2</v>
      </c>
      <c r="BL12" s="370">
        <v>-0.18716345353915001</v>
      </c>
      <c r="BM12" s="370">
        <v>4.3077378461794996E-3</v>
      </c>
      <c r="BN12" s="370">
        <v>8.2142184513282104E-2</v>
      </c>
      <c r="BO12" s="370">
        <v>8.2142184513282104E-2</v>
      </c>
      <c r="BP12" s="370">
        <v>-7.3549336120466097E-3</v>
      </c>
      <c r="BQ12" s="370">
        <v>-7.21063948393901E-3</v>
      </c>
      <c r="BR12" s="370">
        <v>-9.3770513672468594E-2</v>
      </c>
      <c r="BS12" s="370">
        <v>-0.17142857142857101</v>
      </c>
      <c r="BT12" s="370">
        <v>-3.8255754548612098E-3</v>
      </c>
      <c r="BU12" s="370">
        <v>5.0727806715185298E-3</v>
      </c>
    </row>
    <row r="13" spans="1:73">
      <c r="A13" s="367">
        <v>27</v>
      </c>
      <c r="B13" s="367" t="s">
        <v>91</v>
      </c>
      <c r="C13" s="367">
        <v>2024</v>
      </c>
      <c r="D13" s="370">
        <v>6.8831579213688598E-2</v>
      </c>
      <c r="E13" s="370">
        <v>-3.5649523446672701E-2</v>
      </c>
      <c r="F13" s="370">
        <v>2.0413785495079599E-2</v>
      </c>
      <c r="G13" s="370">
        <v>1.58582137822223E-2</v>
      </c>
      <c r="H13" s="370">
        <v>1.48538654277826E-2</v>
      </c>
      <c r="I13" s="370">
        <v>6.8337996569830297</v>
      </c>
      <c r="J13" s="370">
        <v>0.13689716914771499</v>
      </c>
      <c r="K13" s="370">
        <v>7.0815888578473797E-3</v>
      </c>
      <c r="L13" s="370">
        <v>0.10434772556267199</v>
      </c>
      <c r="M13" s="370">
        <v>-3.9326651169248703E-2</v>
      </c>
      <c r="N13" s="370">
        <v>1.77882247600946E-2</v>
      </c>
      <c r="O13" s="370">
        <v>-2.0739973906631199E-2</v>
      </c>
      <c r="P13" s="370">
        <v>-1.2504319805150601E-2</v>
      </c>
      <c r="Q13" s="370">
        <v>-0.16345980126467999</v>
      </c>
      <c r="R13" s="370">
        <v>0.19212255593630301</v>
      </c>
      <c r="S13" s="370">
        <v>6.0224432473705402E-4</v>
      </c>
      <c r="T13" s="370">
        <v>-2.35012266039769E-2</v>
      </c>
      <c r="U13" s="370">
        <v>-4.6861957697620403E-3</v>
      </c>
      <c r="V13" s="370">
        <v>3.0046680712086798E-2</v>
      </c>
      <c r="W13" s="370">
        <v>0.191769377892134</v>
      </c>
      <c r="X13" s="370">
        <v>0.43005477071575499</v>
      </c>
      <c r="Y13" s="370">
        <v>0.19870080011987601</v>
      </c>
      <c r="Z13" s="370">
        <v>-1.6719645302030201E-2</v>
      </c>
      <c r="AA13" s="370">
        <v>-6.5032291784512794E-2</v>
      </c>
      <c r="AB13" s="370">
        <v>-2.8242342925346799E-2</v>
      </c>
      <c r="AC13" s="370">
        <v>-0.125423669916747</v>
      </c>
      <c r="AD13" s="370">
        <v>-0.46023196075591299</v>
      </c>
      <c r="AE13" s="370">
        <v>4.5743919947856003E-2</v>
      </c>
      <c r="AF13" s="370">
        <v>0.184775068269565</v>
      </c>
      <c r="AG13" s="370">
        <v>2.4934005426561601E-2</v>
      </c>
      <c r="AH13" s="370">
        <v>1.5137109699444399E-2</v>
      </c>
      <c r="AI13" s="370">
        <v>-4.5384209666274799E-3</v>
      </c>
      <c r="AJ13" s="370">
        <v>4.4345662809018999E-2</v>
      </c>
      <c r="AK13" s="370">
        <v>0.11806117184397801</v>
      </c>
      <c r="AL13" s="370">
        <v>-9.9774928439347793E-2</v>
      </c>
      <c r="AM13" s="370">
        <v>1.7459314027531599E-2</v>
      </c>
      <c r="AN13" s="370">
        <v>0.23070302935704201</v>
      </c>
      <c r="AO13" s="370">
        <v>4.3769974369430196E-3</v>
      </c>
      <c r="AP13" s="370">
        <v>-2.4495885834275099E-2</v>
      </c>
      <c r="AQ13" s="370">
        <v>-5.1818324469286602E-2</v>
      </c>
      <c r="AR13" s="370">
        <v>3.1402095408712499E-2</v>
      </c>
      <c r="AS13" s="370">
        <v>2.1118990416846999E-2</v>
      </c>
      <c r="AT13" s="370">
        <v>-6.2378762887282E-3</v>
      </c>
      <c r="AU13" s="370">
        <v>-5.1177913091237301E-2</v>
      </c>
      <c r="AV13" s="370">
        <v>-4.4813288775376204E-3</v>
      </c>
      <c r="AW13" s="370">
        <v>3.2240774138845497E-2</v>
      </c>
      <c r="AX13" s="370">
        <v>-0.66256931342098002</v>
      </c>
      <c r="AY13" s="370">
        <v>3.7019273388868998E-2</v>
      </c>
      <c r="AZ13" s="370">
        <v>4.02803456055092E-2</v>
      </c>
      <c r="BA13" s="370">
        <v>2.29075438037416E-2</v>
      </c>
      <c r="BB13" s="370">
        <v>1.14301022456684E-4</v>
      </c>
      <c r="BC13" s="370">
        <v>-9.9689909118401296E-2</v>
      </c>
      <c r="BD13" s="370">
        <v>-1.02011129606629E-2</v>
      </c>
      <c r="BE13" s="370">
        <v>7.5463910448338297E-4</v>
      </c>
      <c r="BF13" s="370">
        <v>1.0828036626623199E-5</v>
      </c>
      <c r="BG13" s="370">
        <v>-1.6920651830095147E-2</v>
      </c>
      <c r="BH13" s="370">
        <v>-0.52468007376579595</v>
      </c>
      <c r="BI13" s="370">
        <v>0.34910845464342799</v>
      </c>
      <c r="BJ13" s="370">
        <v>-0.38072824212956402</v>
      </c>
      <c r="BK13" s="370">
        <v>-1.7395315935255399E-2</v>
      </c>
      <c r="BL13" s="370">
        <v>-0.127898281803003</v>
      </c>
      <c r="BM13" s="370">
        <v>-0.14142349902071799</v>
      </c>
      <c r="BN13" s="370">
        <v>1.50814640793621E-2</v>
      </c>
      <c r="BO13" s="370">
        <v>1.50814640793621E-2</v>
      </c>
      <c r="BP13" s="370">
        <v>-1.50887979795535E-2</v>
      </c>
      <c r="BQ13" s="370">
        <v>0.30404771342294001</v>
      </c>
      <c r="BR13" s="370">
        <v>-0.16174363025897501</v>
      </c>
      <c r="BS13" s="370">
        <v>-0.33333333333333498</v>
      </c>
      <c r="BT13" s="370">
        <v>-3.6971887266048803E-2</v>
      </c>
      <c r="BU13" s="370">
        <v>1.73452094244173E-2</v>
      </c>
    </row>
    <row r="14" spans="1:73">
      <c r="A14" s="367">
        <v>41</v>
      </c>
      <c r="B14" s="367" t="s">
        <v>92</v>
      </c>
      <c r="C14" s="367">
        <v>2024</v>
      </c>
      <c r="D14" s="370">
        <v>-3.8616050682554699E-2</v>
      </c>
      <c r="E14" s="370">
        <v>-2.9024378599354899E-2</v>
      </c>
      <c r="F14" s="370">
        <v>4.31805536470999E-3</v>
      </c>
      <c r="G14" s="370">
        <v>4.4531506656427999E-3</v>
      </c>
      <c r="H14" s="370">
        <v>3.5907963089293702E-3</v>
      </c>
      <c r="I14" s="370">
        <v>4.2429168914926798</v>
      </c>
      <c r="J14" s="370">
        <v>2.9835417487345602E-3</v>
      </c>
      <c r="K14" s="370">
        <v>7.2695834896147797E-4</v>
      </c>
      <c r="L14" s="370">
        <v>7.6615987396629198E-3</v>
      </c>
      <c r="M14" s="370">
        <v>3.9503966703841702E-5</v>
      </c>
      <c r="N14" s="370">
        <v>5.2413733759762802E-3</v>
      </c>
      <c r="O14" s="370">
        <v>-2.28000819507626E-2</v>
      </c>
      <c r="P14" s="370">
        <v>-5.9738228794832898E-2</v>
      </c>
      <c r="Q14" s="370">
        <v>-1.4729150854805299E-2</v>
      </c>
      <c r="R14" s="370">
        <v>-7.4173173649614094E-2</v>
      </c>
      <c r="S14" s="370">
        <v>8.7107154835839203E-3</v>
      </c>
      <c r="T14" s="370">
        <v>2.3387945740849101E-2</v>
      </c>
      <c r="U14" s="370">
        <v>1.6132794107603599E-2</v>
      </c>
      <c r="V14" s="370">
        <v>1.3388952009566199E-2</v>
      </c>
      <c r="W14" s="370">
        <v>0.26639976270735499</v>
      </c>
      <c r="X14" s="370">
        <v>0.13947340496643201</v>
      </c>
      <c r="Y14" s="370">
        <v>0.33911832837990502</v>
      </c>
      <c r="Z14" s="370">
        <v>-6.2988685360610405E-2</v>
      </c>
      <c r="AA14" s="370">
        <v>-8.1746860685343106E-2</v>
      </c>
      <c r="AB14" s="370">
        <v>-4.47854332854557E-2</v>
      </c>
      <c r="AC14" s="370">
        <v>-0.238999655525934</v>
      </c>
      <c r="AD14" s="370">
        <v>-0.62809584480277203</v>
      </c>
      <c r="AE14" s="370">
        <v>-0.35187742268348998</v>
      </c>
      <c r="AF14" s="370">
        <v>0.17896213506342801</v>
      </c>
      <c r="AG14" s="370">
        <v>8.4605151822914598E-3</v>
      </c>
      <c r="AH14" s="370">
        <v>6.8255540461633199E-3</v>
      </c>
      <c r="AI14" s="370">
        <v>3.5441554611926002E-4</v>
      </c>
      <c r="AJ14" s="370">
        <v>3.8831570989307201E-2</v>
      </c>
      <c r="AK14" s="370">
        <v>8.7498025371087904E-2</v>
      </c>
      <c r="AL14" s="370">
        <v>-6.7857023280056298E-3</v>
      </c>
      <c r="AM14" s="370">
        <v>1.7313384724287E-2</v>
      </c>
      <c r="AN14" s="370">
        <v>0.118331677489728</v>
      </c>
      <c r="AO14" s="370">
        <v>-4.28561845960934E-4</v>
      </c>
      <c r="AP14" s="370">
        <v>-2.1123702466755E-2</v>
      </c>
      <c r="AQ14" s="370">
        <v>-0.180347575244794</v>
      </c>
      <c r="AR14" s="370">
        <v>-5.07270098224709E-2</v>
      </c>
      <c r="AS14" s="370">
        <v>-2.2365259431389999E-2</v>
      </c>
      <c r="AT14" s="370">
        <v>1.2215974793859099E-2</v>
      </c>
      <c r="AU14" s="370">
        <v>-2.8222217570091E-2</v>
      </c>
      <c r="AV14" s="370">
        <v>-2.1363269771010399E-2</v>
      </c>
      <c r="AW14" s="370">
        <v>2.18875463938192E-2</v>
      </c>
      <c r="AX14" s="370">
        <v>7.5417838839749798E-2</v>
      </c>
      <c r="AY14" s="370">
        <v>1.5257680061087599E-2</v>
      </c>
      <c r="AZ14" s="370">
        <v>1.0017788757496799E-2</v>
      </c>
      <c r="BA14" s="370">
        <v>-3.2503324855003402E-2</v>
      </c>
      <c r="BB14" s="370">
        <v>-2.6611034427374499E-2</v>
      </c>
      <c r="BC14" s="370">
        <v>1.56730281453254E-2</v>
      </c>
      <c r="BD14" s="370">
        <v>8.3328301757657299E-4</v>
      </c>
      <c r="BE14" s="370">
        <v>-1.42754367469629E-2</v>
      </c>
      <c r="BF14" s="370">
        <v>-7.4391168993932404E-3</v>
      </c>
      <c r="BG14" s="370">
        <v>-9.328856252480415E-3</v>
      </c>
      <c r="BH14" s="370">
        <v>-0.30827478690847399</v>
      </c>
      <c r="BI14" s="370">
        <v>0.295305370922054</v>
      </c>
      <c r="BJ14" s="370">
        <v>-0.53918395167420596</v>
      </c>
      <c r="BK14" s="370">
        <v>-4.85273214854069E-2</v>
      </c>
      <c r="BL14" s="370">
        <v>-0.15620532364886999</v>
      </c>
      <c r="BM14" s="370">
        <v>1.7472963079768901E-2</v>
      </c>
      <c r="BN14" s="370">
        <v>1.0244530727900301E-2</v>
      </c>
      <c r="BO14" s="370">
        <v>1.0244530727900301E-2</v>
      </c>
      <c r="BP14" s="370">
        <v>1.52905198776758E-3</v>
      </c>
      <c r="BQ14" s="370">
        <v>9.5762032911415204E-2</v>
      </c>
      <c r="BR14" s="370">
        <v>-3.4569646748093603E-2</v>
      </c>
      <c r="BS14" s="370">
        <v>0</v>
      </c>
      <c r="BT14" s="370">
        <v>-1.41125021387413E-2</v>
      </c>
      <c r="BU14" s="370">
        <v>3.1504412538743199E-4</v>
      </c>
    </row>
    <row r="15" spans="1:73">
      <c r="A15" s="367">
        <v>44</v>
      </c>
      <c r="B15" s="367" t="s">
        <v>93</v>
      </c>
      <c r="C15" s="367">
        <v>2024</v>
      </c>
      <c r="D15" s="370">
        <v>4.45390793817564E-2</v>
      </c>
      <c r="E15" s="370">
        <v>-1.9917522078964599E-2</v>
      </c>
      <c r="F15" s="370">
        <v>1.8051763910169001E-2</v>
      </c>
      <c r="G15" s="370">
        <v>1.33860524016601E-2</v>
      </c>
      <c r="H15" s="370">
        <v>1.11555773818072E-2</v>
      </c>
      <c r="I15" s="370">
        <v>4.3013723461686197</v>
      </c>
      <c r="J15" s="370">
        <v>3.56560116410699E-2</v>
      </c>
      <c r="K15" s="370">
        <v>1.03393157050951E-2</v>
      </c>
      <c r="L15" s="370">
        <v>5.0041922682090602E-2</v>
      </c>
      <c r="M15" s="370">
        <v>8.3836421064629305E-5</v>
      </c>
      <c r="N15" s="370">
        <v>6.2804256317080002E-3</v>
      </c>
      <c r="O15" s="370">
        <v>6.6342751030566804E-2</v>
      </c>
      <c r="P15" s="370">
        <v>-3.01108107550399E-2</v>
      </c>
      <c r="Q15" s="370">
        <v>4.2780968006562801E-2</v>
      </c>
      <c r="R15" s="370">
        <v>-4.4175968048000896E-3</v>
      </c>
      <c r="S15" s="370">
        <v>4.4920947818221499E-3</v>
      </c>
      <c r="T15" s="370">
        <v>-9.9920505347357705E-2</v>
      </c>
      <c r="U15" s="370">
        <v>4.5162904513490802E-2</v>
      </c>
      <c r="V15" s="370">
        <v>-2.9766472485656E-2</v>
      </c>
      <c r="W15" s="370">
        <v>0.183200833933095</v>
      </c>
      <c r="X15" s="370">
        <v>9.5215827864241195E-2</v>
      </c>
      <c r="Y15" s="370">
        <v>0.161405093016252</v>
      </c>
      <c r="Z15" s="370">
        <v>-5.5517303594688303E-2</v>
      </c>
      <c r="AA15" s="370">
        <v>-1.6609315252774499E-2</v>
      </c>
      <c r="AB15" s="370">
        <v>-4.7249596463751096E-3</v>
      </c>
      <c r="AC15" s="370">
        <v>-0.22646525675520501</v>
      </c>
      <c r="AD15" s="370">
        <v>-0.317052754161529</v>
      </c>
      <c r="AE15" s="370">
        <v>-0.120387988736315</v>
      </c>
      <c r="AF15" s="370">
        <v>2.3400169663703601E-2</v>
      </c>
      <c r="AG15" s="370">
        <v>1.07086379306255E-2</v>
      </c>
      <c r="AH15" s="370">
        <v>1.00700905206522E-2</v>
      </c>
      <c r="AI15" s="370">
        <v>2.2994728759041399E-3</v>
      </c>
      <c r="AJ15" s="370">
        <v>5.9656936916338298E-2</v>
      </c>
      <c r="AK15" s="370">
        <v>0.140646357180023</v>
      </c>
      <c r="AL15" s="370">
        <v>-1.2991867390891801E-2</v>
      </c>
      <c r="AM15" s="370">
        <v>2.3695737627137201E-2</v>
      </c>
      <c r="AN15" s="370">
        <v>0.31642831045481001</v>
      </c>
      <c r="AO15" s="370">
        <v>-6.1699951986446698E-2</v>
      </c>
      <c r="AP15" s="370">
        <v>-8.7370947740607594E-2</v>
      </c>
      <c r="AQ15" s="370">
        <v>-6.0301740006701299E-2</v>
      </c>
      <c r="AR15" s="370">
        <v>-3.0644775650689501E-2</v>
      </c>
      <c r="AS15" s="370">
        <v>2.8244867208723001E-2</v>
      </c>
      <c r="AT15" s="370">
        <v>-2.6271077877928199E-2</v>
      </c>
      <c r="AU15" s="370">
        <v>-1.6471814319092299E-2</v>
      </c>
      <c r="AV15" s="370">
        <v>-6.0635157489916401E-2</v>
      </c>
      <c r="AW15" s="370">
        <v>4.8820181322184599E-4</v>
      </c>
      <c r="AX15" s="370">
        <v>-1.1337210113020199E-2</v>
      </c>
      <c r="AY15" s="370">
        <v>6.0882043248694097E-2</v>
      </c>
      <c r="AZ15" s="370">
        <v>3.6835009998191601E-2</v>
      </c>
      <c r="BA15" s="370">
        <v>-1.7503118892750202E-2</v>
      </c>
      <c r="BB15" s="370">
        <v>-1.3059283919530301E-2</v>
      </c>
      <c r="BC15" s="370">
        <v>-1.0227506836989799E-2</v>
      </c>
      <c r="BD15" s="370">
        <v>-3.7665653148386299E-3</v>
      </c>
      <c r="BE15" s="370">
        <v>-1.02619909569231E-2</v>
      </c>
      <c r="BF15" s="370">
        <v>-2.8692713423585899E-3</v>
      </c>
      <c r="BG15" s="370">
        <v>-1.8003578825918343E-2</v>
      </c>
      <c r="BH15" s="370">
        <v>-0.19171515935686201</v>
      </c>
      <c r="BI15" s="370">
        <v>0.181220747882022</v>
      </c>
      <c r="BJ15" s="370">
        <v>-0.43120447502876302</v>
      </c>
      <c r="BK15" s="370">
        <v>-1.21369640900428E-2</v>
      </c>
      <c r="BL15" s="370">
        <v>-0.25433425307514002</v>
      </c>
      <c r="BM15" s="370">
        <v>-9.1185975620172999E-2</v>
      </c>
      <c r="BN15" s="370">
        <v>3.64169080868946E-2</v>
      </c>
      <c r="BO15" s="370">
        <v>3.64169080868946E-2</v>
      </c>
      <c r="BP15" s="370">
        <v>-2.9811265299267298E-2</v>
      </c>
      <c r="BQ15" s="370">
        <v>7.3410698365402899E-2</v>
      </c>
      <c r="BR15" s="370">
        <v>-0.22105149624654299</v>
      </c>
      <c r="BS15" s="370">
        <v>-1</v>
      </c>
      <c r="BT15" s="370">
        <v>-2.0670875213231899E-2</v>
      </c>
      <c r="BU15" s="370">
        <v>4.2245752025365998E-2</v>
      </c>
    </row>
    <row r="16" spans="1:73">
      <c r="A16" s="367">
        <v>47</v>
      </c>
      <c r="B16" s="367" t="s">
        <v>94</v>
      </c>
      <c r="C16" s="367">
        <v>2024</v>
      </c>
      <c r="D16" s="370">
        <v>1.40614971119169E-2</v>
      </c>
      <c r="E16" s="370">
        <v>-1.1253907557027799E-2</v>
      </c>
      <c r="F16" s="370">
        <v>1.3317523457227099E-2</v>
      </c>
      <c r="G16" s="370">
        <v>9.6241481964243602E-3</v>
      </c>
      <c r="H16" s="370">
        <v>7.7037260859753797E-3</v>
      </c>
      <c r="I16" s="370">
        <v>3.9220994081084699</v>
      </c>
      <c r="J16" s="370">
        <v>1.52497622574384E-2</v>
      </c>
      <c r="K16" s="370">
        <v>2.1694277109077799E-3</v>
      </c>
      <c r="L16" s="370">
        <v>1.20918782196597E-2</v>
      </c>
      <c r="M16" s="370">
        <v>6.8224060368822303E-5</v>
      </c>
      <c r="N16" s="370">
        <v>6.51032661143266E-3</v>
      </c>
      <c r="O16" s="370">
        <v>2.8231046552944501E-5</v>
      </c>
      <c r="P16" s="370">
        <v>-2.8316782069495498E-2</v>
      </c>
      <c r="Q16" s="370">
        <v>-3.4566295769611698E-2</v>
      </c>
      <c r="R16" s="370">
        <v>-1.8116419125502801E-2</v>
      </c>
      <c r="S16" s="370">
        <v>6.51770577737218E-3</v>
      </c>
      <c r="T16" s="370">
        <v>2.0895567380277199E-2</v>
      </c>
      <c r="U16" s="370">
        <v>3.08985651614181E-2</v>
      </c>
      <c r="V16" s="370">
        <v>2.5627300234059801E-2</v>
      </c>
      <c r="W16" s="370">
        <v>0.14604363415902599</v>
      </c>
      <c r="X16" s="370">
        <v>9.6493678955745302E-2</v>
      </c>
      <c r="Y16" s="370">
        <v>0.40857972257214697</v>
      </c>
      <c r="Z16" s="370">
        <v>-5.8702187628581197E-2</v>
      </c>
      <c r="AA16" s="370">
        <v>-7.0914711622610802E-2</v>
      </c>
      <c r="AB16" s="370">
        <v>8.3059031244232494E-3</v>
      </c>
      <c r="AC16" s="370">
        <v>-0.31167381126326998</v>
      </c>
      <c r="AD16" s="370">
        <v>-0.48796121454960201</v>
      </c>
      <c r="AE16" s="370">
        <v>-0.17623930662979301</v>
      </c>
      <c r="AF16" s="370">
        <v>0.102056886824564</v>
      </c>
      <c r="AG16" s="370">
        <v>3.1595410612841198E-3</v>
      </c>
      <c r="AH16" s="370">
        <v>-1.40553370717413E-2</v>
      </c>
      <c r="AI16" s="370">
        <v>3.6168578196733702E-3</v>
      </c>
      <c r="AJ16" s="370">
        <v>3.3013515457135101E-2</v>
      </c>
      <c r="AK16" s="370">
        <v>8.0425242906271205E-2</v>
      </c>
      <c r="AL16" s="370">
        <v>4.3215133947073402E-2</v>
      </c>
      <c r="AM16" s="370">
        <v>8.9525525762213197E-3</v>
      </c>
      <c r="AN16" s="370">
        <v>6.0386485015532801E-2</v>
      </c>
      <c r="AO16" s="370">
        <v>-3.1793808641956502E-2</v>
      </c>
      <c r="AP16" s="370">
        <v>-4.1073796558534201E-2</v>
      </c>
      <c r="AQ16" s="370">
        <v>-9.7434488284774398E-2</v>
      </c>
      <c r="AR16" s="370">
        <v>-8.4035164022826195E-2</v>
      </c>
      <c r="AS16" s="370">
        <v>-0.104884042672544</v>
      </c>
      <c r="AT16" s="370">
        <v>-8.4456793369245206E-2</v>
      </c>
      <c r="AU16" s="370">
        <v>-8.2339503971439604E-2</v>
      </c>
      <c r="AV16" s="370">
        <v>2.7175156169725299E-2</v>
      </c>
      <c r="AW16" s="370">
        <v>9.75880403398839E-2</v>
      </c>
      <c r="AX16" s="370">
        <v>0.138926985250617</v>
      </c>
      <c r="AY16" s="370">
        <v>1.6237230870868698E-2</v>
      </c>
      <c r="AZ16" s="370">
        <v>1.63583156069796E-2</v>
      </c>
      <c r="BA16" s="370">
        <v>-1.6528471497876101E-2</v>
      </c>
      <c r="BB16" s="370">
        <v>-4.7649997694179198E-3</v>
      </c>
      <c r="BC16" s="370">
        <v>6.3172385991302496E-2</v>
      </c>
      <c r="BD16" s="370">
        <v>1.0682189392526599E-3</v>
      </c>
      <c r="BE16" s="370">
        <v>-1.7942763899588599E-2</v>
      </c>
      <c r="BF16" s="370">
        <v>-6.07084077820348E-3</v>
      </c>
      <c r="BG16" s="370">
        <v>-1.0955692151648962E-2</v>
      </c>
      <c r="BH16" s="370">
        <v>-0.26850626998792299</v>
      </c>
      <c r="BI16" s="370">
        <v>0.53113423671225102</v>
      </c>
      <c r="BJ16" s="370">
        <v>-0.52809635933212595</v>
      </c>
      <c r="BK16" s="370">
        <v>-9.0201107208982695E-2</v>
      </c>
      <c r="BL16" s="370">
        <v>-0.17300832133024699</v>
      </c>
      <c r="BM16" s="370">
        <v>5.8683128534462101E-2</v>
      </c>
      <c r="BN16" s="370">
        <v>4.6444753859659904E-3</v>
      </c>
      <c r="BO16" s="370">
        <v>4.6444753859659904E-3</v>
      </c>
      <c r="BP16" s="370">
        <v>-1.93355574089519E-2</v>
      </c>
      <c r="BQ16" s="370">
        <v>9.8865744135342701E-2</v>
      </c>
      <c r="BR16" s="370">
        <v>-8.1021387581056703E-2</v>
      </c>
      <c r="BS16" s="370">
        <v>0.2</v>
      </c>
      <c r="BT16" s="370">
        <v>-1.3424502548011299E-2</v>
      </c>
      <c r="BU16" s="370">
        <v>6.36909693454838E-3</v>
      </c>
    </row>
    <row r="17" spans="1:73">
      <c r="A17" s="367">
        <v>50</v>
      </c>
      <c r="B17" s="367" t="s">
        <v>95</v>
      </c>
      <c r="C17" s="367">
        <v>2024</v>
      </c>
      <c r="D17" s="370">
        <v>-1.9150943259603499E-2</v>
      </c>
      <c r="E17" s="370">
        <v>-8.2261943128690701E-2</v>
      </c>
      <c r="F17" s="370">
        <v>5.6057157914750797E-3</v>
      </c>
      <c r="G17" s="370">
        <v>3.4983523510952199E-3</v>
      </c>
      <c r="H17" s="370">
        <v>2.7558781299099398E-3</v>
      </c>
      <c r="I17" s="370">
        <v>2.2692866240170102</v>
      </c>
      <c r="J17" s="370">
        <v>2.06634172967456E-2</v>
      </c>
      <c r="K17" s="370">
        <v>4.0151910390652801E-3</v>
      </c>
      <c r="L17" s="370">
        <v>4.2037791664342001E-3</v>
      </c>
      <c r="M17" s="370">
        <v>1.1695621034346299E-4</v>
      </c>
      <c r="N17" s="370">
        <v>6.9485561461796897E-3</v>
      </c>
      <c r="O17" s="370">
        <v>-1.2718284038505201E-2</v>
      </c>
      <c r="P17" s="370">
        <v>-8.3811237509165096E-2</v>
      </c>
      <c r="Q17" s="370">
        <v>-5.3571428571428603E-2</v>
      </c>
      <c r="R17" s="370">
        <v>-6.5424597575365999E-3</v>
      </c>
      <c r="S17" s="370">
        <v>8.8446039295574201E-3</v>
      </c>
      <c r="T17" s="370">
        <v>3.7982196865659002E-4</v>
      </c>
      <c r="U17" s="370">
        <v>8.8984158834097202E-2</v>
      </c>
      <c r="V17" s="370">
        <v>8.2987850532183605E-2</v>
      </c>
      <c r="W17" s="370">
        <v>0.42735605004364902</v>
      </c>
      <c r="X17" s="370">
        <v>0.14773973742239899</v>
      </c>
      <c r="Y17" s="370">
        <v>0.579759310658161</v>
      </c>
      <c r="Z17" s="370">
        <v>-0.16898811645095099</v>
      </c>
      <c r="AA17" s="370">
        <v>-9.9053242064012906E-2</v>
      </c>
      <c r="AB17" s="370">
        <v>-7.3518907915539694E-2</v>
      </c>
      <c r="AC17" s="370">
        <v>-0.306569252741412</v>
      </c>
      <c r="AD17" s="370">
        <v>-0.49123967806869201</v>
      </c>
      <c r="AE17" s="370">
        <v>-0.29065327870167501</v>
      </c>
      <c r="AF17" s="370">
        <v>-9.8522273623788695E-2</v>
      </c>
      <c r="AG17" s="370">
        <v>1.5401993092385899E-3</v>
      </c>
      <c r="AH17" s="370">
        <v>7.4707014692447296E-3</v>
      </c>
      <c r="AI17" s="370">
        <v>-4.1839106058671501E-4</v>
      </c>
      <c r="AJ17" s="370">
        <v>2.6209869999070601E-2</v>
      </c>
      <c r="AK17" s="370">
        <v>6.3133776491055199E-2</v>
      </c>
      <c r="AL17" s="370">
        <v>-4.5418769297291099E-2</v>
      </c>
      <c r="AM17" s="370">
        <v>1.8983756977667399E-2</v>
      </c>
      <c r="AN17" s="370">
        <v>4.06702528014544E-2</v>
      </c>
      <c r="AO17" s="370">
        <v>-2.2870610804828401E-2</v>
      </c>
      <c r="AP17" s="370">
        <v>-3.4665551906943898E-2</v>
      </c>
      <c r="AQ17" s="370">
        <v>-0.11549088203282</v>
      </c>
      <c r="AR17" s="370">
        <v>-7.3108508076425105E-2</v>
      </c>
      <c r="AS17" s="370">
        <v>5.9938838948900902E-3</v>
      </c>
      <c r="AT17" s="370">
        <v>1.3026706063473401E-3</v>
      </c>
      <c r="AU17" s="370">
        <v>-3.9243929452793203E-2</v>
      </c>
      <c r="AV17" s="370">
        <v>-5.8389558637777401E-2</v>
      </c>
      <c r="AW17" s="370">
        <v>2.23512385968179E-2</v>
      </c>
      <c r="AX17" s="370">
        <v>-0.17794188413044401</v>
      </c>
      <c r="AY17" s="370">
        <v>1.9534836783461601E-2</v>
      </c>
      <c r="AZ17" s="370">
        <v>9.2377984163129704E-3</v>
      </c>
      <c r="BA17" s="370">
        <v>-3.2782811699620697E-2</v>
      </c>
      <c r="BB17" s="370">
        <v>-1.3551749969906501E-2</v>
      </c>
      <c r="BC17" s="370">
        <v>8.1696103562671702E-4</v>
      </c>
      <c r="BD17" s="370">
        <v>-3.6627944904562101E-4</v>
      </c>
      <c r="BE17" s="370">
        <v>-2.2630330163242899E-2</v>
      </c>
      <c r="BF17" s="370">
        <v>-5.3123125643567901E-3</v>
      </c>
      <c r="BG17" s="370">
        <v>-8.4926365084606863E-3</v>
      </c>
      <c r="BH17" s="370">
        <v>-0.21295879145091601</v>
      </c>
      <c r="BI17" s="370">
        <v>0.118817647733599</v>
      </c>
      <c r="BJ17" s="370">
        <v>-0.343041144774203</v>
      </c>
      <c r="BK17" s="370">
        <v>-4.5008932961648401E-2</v>
      </c>
      <c r="BL17" s="370">
        <v>-0.20076609985309099</v>
      </c>
      <c r="BM17" s="370">
        <v>3.5165444159579199E-3</v>
      </c>
      <c r="BN17" s="370">
        <v>2.06114572705055E-2</v>
      </c>
      <c r="BO17" s="370">
        <v>2.06114572705055E-2</v>
      </c>
      <c r="BP17" s="370">
        <v>9.3927479248580095E-3</v>
      </c>
      <c r="BQ17" s="370">
        <v>7.5977061370839797E-3</v>
      </c>
      <c r="BR17" s="370">
        <v>-0.128812453479873</v>
      </c>
      <c r="BS17" s="370">
        <v>-0.5</v>
      </c>
      <c r="BT17" s="370">
        <v>-1.65594100703081E-2</v>
      </c>
      <c r="BU17" s="370">
        <v>3.4753094390437299E-2</v>
      </c>
    </row>
    <row r="18" spans="1:73">
      <c r="A18" s="367">
        <v>52</v>
      </c>
      <c r="B18" s="367" t="s">
        <v>96</v>
      </c>
      <c r="C18" s="367">
        <v>2024</v>
      </c>
      <c r="D18" s="370">
        <v>-3.7208280678842201E-2</v>
      </c>
      <c r="E18" s="370">
        <v>-0.10650200806931701</v>
      </c>
      <c r="F18" s="370">
        <v>2.9815149569425502E-3</v>
      </c>
      <c r="G18" s="370">
        <v>3.2934473241690702E-3</v>
      </c>
      <c r="H18" s="370">
        <v>1.23542411638693E-3</v>
      </c>
      <c r="I18" s="370">
        <v>5.2728654360699103</v>
      </c>
      <c r="J18" s="370">
        <v>5.9729469450817696E-3</v>
      </c>
      <c r="K18" s="370">
        <v>7.6853498477992598E-4</v>
      </c>
      <c r="L18" s="370">
        <v>2.3325552130228902E-3</v>
      </c>
      <c r="M18" s="370">
        <v>9.6500341817927994E-5</v>
      </c>
      <c r="N18" s="370">
        <v>5.4273435413633199E-3</v>
      </c>
      <c r="O18" s="370">
        <v>-2.9341566458258399E-2</v>
      </c>
      <c r="P18" s="370">
        <v>-4.1630414066837901E-2</v>
      </c>
      <c r="Q18" s="370">
        <v>3.6035628019324001E-2</v>
      </c>
      <c r="R18" s="370">
        <v>-1.48070427596115E-2</v>
      </c>
      <c r="S18" s="370">
        <v>1.0631945329646E-2</v>
      </c>
      <c r="T18" s="370">
        <v>1.77756690687631E-2</v>
      </c>
      <c r="U18" s="370">
        <v>4.5425511476896101E-2</v>
      </c>
      <c r="V18" s="370">
        <v>-2.1944098439032399E-2</v>
      </c>
      <c r="W18" s="370">
        <v>0.21208539162805201</v>
      </c>
      <c r="X18" s="370">
        <v>0.278246105094691</v>
      </c>
      <c r="Y18" s="370">
        <v>0.30447944614097799</v>
      </c>
      <c r="Z18" s="370">
        <v>2.4543195370837899E-2</v>
      </c>
      <c r="AA18" s="370">
        <v>-8.1609269834999207E-2</v>
      </c>
      <c r="AB18" s="370">
        <v>2.6828595177622499E-3</v>
      </c>
      <c r="AC18" s="370">
        <v>-0.114811906844192</v>
      </c>
      <c r="AD18" s="370">
        <v>-0.54109376114948304</v>
      </c>
      <c r="AE18" s="370">
        <v>-0.15313576334965701</v>
      </c>
      <c r="AF18" s="370">
        <v>7.5034397280881807E-2</v>
      </c>
      <c r="AG18" s="370">
        <v>-2.27722176343021E-3</v>
      </c>
      <c r="AH18" s="370">
        <v>-1.1708002509911301E-3</v>
      </c>
      <c r="AI18" s="370">
        <v>-5.1909827075650103E-3</v>
      </c>
      <c r="AJ18" s="370">
        <v>3.9149893391695403E-2</v>
      </c>
      <c r="AK18" s="370">
        <v>7.7282274012791793E-2</v>
      </c>
      <c r="AL18" s="370">
        <v>0.37056048270423397</v>
      </c>
      <c r="AM18" s="370">
        <v>5.9043502338941697E-3</v>
      </c>
      <c r="AN18" s="370">
        <v>2.2109968448975201E-2</v>
      </c>
      <c r="AO18" s="370">
        <v>-1.6161771753592999E-2</v>
      </c>
      <c r="AP18" s="370">
        <v>-2.9817906741885E-2</v>
      </c>
      <c r="AQ18" s="370">
        <v>-0.12126168031149499</v>
      </c>
      <c r="AR18" s="370">
        <v>-2.6862674585507101E-2</v>
      </c>
      <c r="AS18" s="370">
        <v>8.7840753229844706E-2</v>
      </c>
      <c r="AT18" s="370">
        <v>1.0378298131914401E-3</v>
      </c>
      <c r="AU18" s="370">
        <v>-1.1039548704384399E-2</v>
      </c>
      <c r="AV18" s="370">
        <v>-0.114068863124981</v>
      </c>
      <c r="AW18" s="370">
        <v>2.6867659678390401E-2</v>
      </c>
      <c r="AX18" s="370">
        <v>-0.12908393721098599</v>
      </c>
      <c r="AY18" s="370">
        <v>1.7668912805710001E-2</v>
      </c>
      <c r="AZ18" s="370">
        <v>8.2378900604815793E-3</v>
      </c>
      <c r="BA18" s="370">
        <v>-3.0280749340321201E-2</v>
      </c>
      <c r="BB18" s="370">
        <v>-9.8758008154741991E-3</v>
      </c>
      <c r="BC18" s="370">
        <v>-3.2614899307421202E-2</v>
      </c>
      <c r="BD18" s="370">
        <v>-7.1921948876560102E-3</v>
      </c>
      <c r="BE18" s="370">
        <v>-5.1475334888591703E-3</v>
      </c>
      <c r="BF18" s="370">
        <v>-9.4367660457083998E-3</v>
      </c>
      <c r="BG18" s="370">
        <v>-8.3036425506535609E-3</v>
      </c>
      <c r="BH18" s="370">
        <v>-0.111394107196647</v>
      </c>
      <c r="BI18" s="370">
        <v>0.326743228905437</v>
      </c>
      <c r="BJ18" s="370">
        <v>-0.55560483369504998</v>
      </c>
      <c r="BK18" s="370">
        <v>-5.59293426281679E-2</v>
      </c>
      <c r="BL18" s="370">
        <v>-0.225586710194254</v>
      </c>
      <c r="BM18" s="370">
        <v>6.8719157163784406E-2</v>
      </c>
      <c r="BN18" s="370">
        <v>1.4900793380952701E-2</v>
      </c>
      <c r="BO18" s="370">
        <v>1.4900793380952701E-2</v>
      </c>
      <c r="BP18" s="370">
        <v>-6.0433959516528598E-3</v>
      </c>
      <c r="BQ18" s="370">
        <v>5.30799332544689E-2</v>
      </c>
      <c r="BR18" s="370">
        <v>-0.110705406691362</v>
      </c>
      <c r="BS18" s="370">
        <v>-0.16666666666666699</v>
      </c>
      <c r="BT18" s="370">
        <v>-1.3796209949002601E-2</v>
      </c>
      <c r="BU18" s="370">
        <v>8.4330342306414494E-3</v>
      </c>
    </row>
    <row r="19" spans="1:73">
      <c r="A19" s="367">
        <v>54</v>
      </c>
      <c r="B19" s="367" t="s">
        <v>97</v>
      </c>
      <c r="C19" s="367">
        <v>2024</v>
      </c>
      <c r="D19" s="370">
        <v>-8.1669272280097002E-2</v>
      </c>
      <c r="E19" s="370">
        <v>4.4544481491428402E-2</v>
      </c>
      <c r="F19" s="370">
        <v>1.0698101425050699E-2</v>
      </c>
      <c r="G19" s="370">
        <v>2.7347154338442899E-3</v>
      </c>
      <c r="H19" s="370">
        <v>3.9016693018690402E-3</v>
      </c>
      <c r="I19" s="370">
        <v>2.7276681478435201</v>
      </c>
      <c r="J19" s="370">
        <v>2.56242033637127E-2</v>
      </c>
      <c r="K19" s="370">
        <v>7.6423862611642703E-4</v>
      </c>
      <c r="L19" s="370">
        <v>2.2358001933697001E-2</v>
      </c>
      <c r="M19" s="370">
        <v>8.5635910369393398E-5</v>
      </c>
      <c r="N19" s="370">
        <v>4.5104156470580203E-3</v>
      </c>
      <c r="O19" s="370">
        <v>-2.6141459437423499E-2</v>
      </c>
      <c r="P19" s="370">
        <v>-8.5387421377944098E-2</v>
      </c>
      <c r="Q19" s="370">
        <v>4.8179585735638998E-2</v>
      </c>
      <c r="R19" s="370">
        <v>-4.0275072227403001E-2</v>
      </c>
      <c r="S19" s="370">
        <v>1.33390560724682E-2</v>
      </c>
      <c r="T19" s="370">
        <v>-1.2899182303045601E-3</v>
      </c>
      <c r="U19" s="370">
        <v>5.3855743116645503E-2</v>
      </c>
      <c r="V19" s="370">
        <v>-5.3051015325274897E-2</v>
      </c>
      <c r="W19" s="370">
        <v>0.28427872710157898</v>
      </c>
      <c r="X19" s="370">
        <v>7.4252939129630796E-2</v>
      </c>
      <c r="Y19" s="370">
        <v>0.181993367008846</v>
      </c>
      <c r="Z19" s="370">
        <v>-6.4480588953421195E-2</v>
      </c>
      <c r="AA19" s="370">
        <v>-7.1938794503406206E-2</v>
      </c>
      <c r="AB19" s="370">
        <v>-7.81626306510117E-2</v>
      </c>
      <c r="AC19" s="370">
        <v>-0.36160997445822202</v>
      </c>
      <c r="AD19" s="370">
        <v>-0.51735463737313403</v>
      </c>
      <c r="AE19" s="370">
        <v>-0.18969162820970101</v>
      </c>
      <c r="AF19" s="370">
        <v>3.4684318797424403E-2</v>
      </c>
      <c r="AG19" s="370">
        <v>3.15035882222658E-3</v>
      </c>
      <c r="AH19" s="370">
        <v>-2.0145844592663002E-3</v>
      </c>
      <c r="AI19" s="370">
        <v>3.5099825976543202E-3</v>
      </c>
      <c r="AJ19" s="370">
        <v>3.0515381310014699E-2</v>
      </c>
      <c r="AK19" s="370">
        <v>6.6634321453723999E-2</v>
      </c>
      <c r="AL19" s="370">
        <v>7.5067549090140601E-2</v>
      </c>
      <c r="AM19" s="370">
        <v>4.6726997262990701E-3</v>
      </c>
      <c r="AN19" s="370">
        <v>4.4942653351893902E-2</v>
      </c>
      <c r="AO19" s="370">
        <v>-4.0821375801127604E-3</v>
      </c>
      <c r="AP19" s="370">
        <v>-4.5482228064258598E-2</v>
      </c>
      <c r="AQ19" s="370">
        <v>-8.9139528669247306E-2</v>
      </c>
      <c r="AR19" s="370">
        <v>-7.8279168781508299E-2</v>
      </c>
      <c r="AS19" s="370">
        <v>-4.5685668983309396E-3</v>
      </c>
      <c r="AT19" s="370">
        <v>-4.9445782701099401E-2</v>
      </c>
      <c r="AU19" s="370">
        <v>-3.1189866246562298E-2</v>
      </c>
      <c r="AV19" s="370">
        <v>-8.2377681985907492E-3</v>
      </c>
      <c r="AW19" s="370">
        <v>1.3922015943586699E-3</v>
      </c>
      <c r="AX19" s="370">
        <v>0.11655211379095</v>
      </c>
      <c r="AY19" s="370">
        <v>1.0977156276571601E-2</v>
      </c>
      <c r="AZ19" s="370">
        <v>2.6098810490996498E-3</v>
      </c>
      <c r="BA19" s="370">
        <v>-2.7754213201956701E-2</v>
      </c>
      <c r="BB19" s="370">
        <v>-2.0241646777529501E-2</v>
      </c>
      <c r="BC19" s="370">
        <v>6.1401002578489296E-3</v>
      </c>
      <c r="BD19" s="370">
        <v>2.4075986560374799E-3</v>
      </c>
      <c r="BE19" s="370">
        <v>-1.21830404274853E-2</v>
      </c>
      <c r="BF19" s="370">
        <v>-6.8652462203345104E-3</v>
      </c>
      <c r="BG19" s="370">
        <v>-1.1188492832377061E-2</v>
      </c>
      <c r="BH19" s="370">
        <v>-0.28496639988802003</v>
      </c>
      <c r="BI19" s="370">
        <v>0.18071351068677599</v>
      </c>
      <c r="BJ19" s="370">
        <v>-0.49243974333356799</v>
      </c>
      <c r="BK19" s="370">
        <v>-4.4330108514786901E-2</v>
      </c>
      <c r="BL19" s="370">
        <v>-0.155555210750042</v>
      </c>
      <c r="BM19" s="370">
        <v>-8.9901554174186497E-3</v>
      </c>
      <c r="BN19" s="370">
        <v>1.67834536488813E-2</v>
      </c>
      <c r="BO19" s="370">
        <v>1.67834536488813E-2</v>
      </c>
      <c r="BP19" s="370">
        <v>-1.49264598805883E-2</v>
      </c>
      <c r="BQ19" s="370">
        <v>6.3409026555915002E-2</v>
      </c>
      <c r="BR19" s="370">
        <v>-6.9520922330163701E-2</v>
      </c>
      <c r="BS19" s="370">
        <v>-0.33333333333333398</v>
      </c>
      <c r="BT19" s="370">
        <v>-1.23799837942433E-2</v>
      </c>
      <c r="BU19" s="370">
        <v>2.44586628597636E-2</v>
      </c>
    </row>
    <row r="20" spans="1:73">
      <c r="A20" s="367">
        <v>63</v>
      </c>
      <c r="B20" s="367" t="s">
        <v>98</v>
      </c>
      <c r="C20" s="367">
        <v>2024</v>
      </c>
      <c r="D20" s="370">
        <v>0.129360974509862</v>
      </c>
      <c r="E20" s="370">
        <v>1.0088980464074099E-2</v>
      </c>
      <c r="F20" s="370">
        <v>3.2512976444202899E-3</v>
      </c>
      <c r="G20" s="370">
        <v>5.1355707690473396E-3</v>
      </c>
      <c r="H20" s="370">
        <v>4.5511845660824298E-3</v>
      </c>
      <c r="I20" s="370">
        <v>3.0014677184558001</v>
      </c>
      <c r="J20" s="370">
        <v>8.8053954425407407E-3</v>
      </c>
      <c r="K20" s="370">
        <v>4.1461318780590801E-4</v>
      </c>
      <c r="L20" s="370">
        <v>1.08456547458226E-2</v>
      </c>
      <c r="M20" s="370">
        <v>7.9486580138026395E-5</v>
      </c>
      <c r="N20" s="370">
        <v>5.3708806973884601E-3</v>
      </c>
      <c r="O20" s="370">
        <v>1.4079145256298E-2</v>
      </c>
      <c r="P20" s="370">
        <v>-2.5256893788288499E-2</v>
      </c>
      <c r="Q20" s="370">
        <v>-1.7149083329385601E-2</v>
      </c>
      <c r="R20" s="370">
        <v>-3.1696949599263301E-3</v>
      </c>
      <c r="S20" s="370">
        <v>1.93998281665268E-2</v>
      </c>
      <c r="T20" s="370">
        <v>7.1325428938432004E-3</v>
      </c>
      <c r="U20" s="370">
        <v>5.4673590070080498E-2</v>
      </c>
      <c r="V20" s="370">
        <v>-8.3619795631202504E-2</v>
      </c>
      <c r="W20" s="370">
        <v>0.87417606697968597</v>
      </c>
      <c r="X20" s="370">
        <v>5.8470596441654497E-2</v>
      </c>
      <c r="Y20" s="370">
        <v>0.386806621503613</v>
      </c>
      <c r="Z20" s="370">
        <v>-0.194695154659418</v>
      </c>
      <c r="AA20" s="370">
        <v>-9.8746990108207006E-2</v>
      </c>
      <c r="AB20" s="370">
        <v>-0.14838606326121101</v>
      </c>
      <c r="AC20" s="370">
        <v>-0.73147620178981498</v>
      </c>
      <c r="AD20" s="370">
        <v>-0.65790319915995099</v>
      </c>
      <c r="AE20" s="370">
        <v>-0.354287010376579</v>
      </c>
      <c r="AF20" s="370">
        <v>-0.10428113245244899</v>
      </c>
      <c r="AG20" s="370">
        <v>1.58345982064579E-3</v>
      </c>
      <c r="AH20" s="370">
        <v>3.5306352383975399E-2</v>
      </c>
      <c r="AI20" s="370">
        <v>9.2900986900107292E-3</v>
      </c>
      <c r="AJ20" s="370">
        <v>2.35771531230775E-2</v>
      </c>
      <c r="AK20" s="370">
        <v>3.1084866820207099E-2</v>
      </c>
      <c r="AL20" s="370">
        <v>-1.27980145691627E-2</v>
      </c>
      <c r="AM20" s="370">
        <v>3.9042839430092902E-3</v>
      </c>
      <c r="AN20" s="370">
        <v>1.2903524979753399E-2</v>
      </c>
      <c r="AO20" s="370">
        <v>-1.78456903047861E-3</v>
      </c>
      <c r="AP20" s="370">
        <v>-4.0020892071050397E-2</v>
      </c>
      <c r="AQ20" s="370">
        <v>-7.6325131822425493E-2</v>
      </c>
      <c r="AR20" s="370">
        <v>-0.107151626046485</v>
      </c>
      <c r="AS20" s="370">
        <v>5.4513092679533401E-2</v>
      </c>
      <c r="AT20" s="370">
        <v>8.1375966303970398E-2</v>
      </c>
      <c r="AU20" s="370">
        <v>-2.4958199476148499E-2</v>
      </c>
      <c r="AV20" s="370">
        <v>1.6657720434352801E-2</v>
      </c>
      <c r="AW20" s="370">
        <v>-3.0845093526609799E-3</v>
      </c>
      <c r="AX20" s="370">
        <v>-7.0012097178395197E-2</v>
      </c>
      <c r="AY20" s="370">
        <v>9.9300994780455194E-3</v>
      </c>
      <c r="AZ20" s="370">
        <v>1.04407008743015E-2</v>
      </c>
      <c r="BA20" s="370">
        <v>-3.2722705246414803E-2</v>
      </c>
      <c r="BB20" s="370">
        <v>-2.21502367019571E-2</v>
      </c>
      <c r="BC20" s="370">
        <v>4.8465671330271797E-4</v>
      </c>
      <c r="BD20" s="370">
        <v>3.4726013670122202E-3</v>
      </c>
      <c r="BE20" s="370">
        <v>-1.4629213285850399E-2</v>
      </c>
      <c r="BF20" s="370">
        <v>-1.14607948395061E-2</v>
      </c>
      <c r="BG20" s="370">
        <v>-8.0526935134172025E-3</v>
      </c>
      <c r="BH20" s="370">
        <v>-0.28499627946770101</v>
      </c>
      <c r="BI20" s="370">
        <v>8.8324282111531302E-2</v>
      </c>
      <c r="BJ20" s="370">
        <v>-0.26778160232852699</v>
      </c>
      <c r="BK20" s="370">
        <v>-4.5971251360873801E-2</v>
      </c>
      <c r="BL20" s="370">
        <v>-0.108289620136089</v>
      </c>
      <c r="BM20" s="370">
        <v>-2.9236961118374299E-3</v>
      </c>
      <c r="BN20" s="370">
        <v>3.4378303145312199E-2</v>
      </c>
      <c r="BO20" s="370">
        <v>3.4378303145312199E-2</v>
      </c>
      <c r="BP20" s="370">
        <v>4.6491445574014297E-3</v>
      </c>
      <c r="BQ20" s="370">
        <v>-1.55425335395179E-2</v>
      </c>
      <c r="BR20" s="370">
        <v>-5.7343392593388602E-2</v>
      </c>
      <c r="BS20" s="370">
        <v>0.66666666666667096</v>
      </c>
      <c r="BT20" s="370">
        <v>-2.4790903286568002E-2</v>
      </c>
      <c r="BU20" s="370">
        <v>1.6142077671980198E-2</v>
      </c>
    </row>
    <row r="21" spans="1:73">
      <c r="A21" s="367">
        <v>66</v>
      </c>
      <c r="B21" s="367" t="s">
        <v>99</v>
      </c>
      <c r="C21" s="367">
        <v>2024</v>
      </c>
      <c r="D21" s="370">
        <v>5.61684757134518E-2</v>
      </c>
      <c r="E21" s="370">
        <v>9.5406372696884706E-2</v>
      </c>
      <c r="F21" s="370">
        <v>5.7154829205209303E-3</v>
      </c>
      <c r="G21" s="370">
        <v>4.5007395355080001E-3</v>
      </c>
      <c r="H21" s="370">
        <v>3.5689108747651798E-3</v>
      </c>
      <c r="I21" s="370">
        <v>3.4358192756792301</v>
      </c>
      <c r="J21" s="370">
        <v>4.1340926682060302E-3</v>
      </c>
      <c r="K21" s="370">
        <v>1.4602221241901E-3</v>
      </c>
      <c r="L21" s="370">
        <v>2.1722649841996899E-2</v>
      </c>
      <c r="M21" s="370">
        <v>5.8595597466422003E-5</v>
      </c>
      <c r="N21" s="370">
        <v>3.55170162666323E-3</v>
      </c>
      <c r="O21" s="370">
        <v>8.7310926682902298E-3</v>
      </c>
      <c r="P21" s="370">
        <v>-1.4217324200148901E-2</v>
      </c>
      <c r="Q21" s="370">
        <v>-1.34662936719607E-2</v>
      </c>
      <c r="R21" s="370">
        <v>-4.7903981746858802E-2</v>
      </c>
      <c r="S21" s="370">
        <v>6.5745295100105398E-3</v>
      </c>
      <c r="T21" s="370">
        <v>1.44652659106899E-2</v>
      </c>
      <c r="U21" s="370">
        <v>2.9583029124283101E-2</v>
      </c>
      <c r="V21" s="370">
        <v>2.03774452267209E-2</v>
      </c>
      <c r="W21" s="370">
        <v>0.68882040873781603</v>
      </c>
      <c r="X21" s="370">
        <v>7.9634430148119897E-2</v>
      </c>
      <c r="Y21" s="370">
        <v>0.76611503164649797</v>
      </c>
      <c r="Z21" s="370">
        <v>-0.13399547078541399</v>
      </c>
      <c r="AA21" s="370">
        <v>-0.13224781969466201</v>
      </c>
      <c r="AB21" s="370">
        <v>-2.0000124046986398E-2</v>
      </c>
      <c r="AC21" s="370">
        <v>-0.74256941895684203</v>
      </c>
      <c r="AD21" s="370">
        <v>-0.54570987820088601</v>
      </c>
      <c r="AE21" s="370">
        <v>-0.36969431891139198</v>
      </c>
      <c r="AF21" s="370">
        <v>8.2247468771176294E-2</v>
      </c>
      <c r="AG21" s="370">
        <v>2.2014383778457599E-3</v>
      </c>
      <c r="AH21" s="370">
        <v>9.0205149322318198E-3</v>
      </c>
      <c r="AI21" s="370">
        <v>1.0064062255801001E-2</v>
      </c>
      <c r="AJ21" s="370">
        <v>1.7020035570536801E-2</v>
      </c>
      <c r="AK21" s="370">
        <v>3.7734989796486103E-2</v>
      </c>
      <c r="AL21" s="370">
        <v>-2.0637820907487701E-2</v>
      </c>
      <c r="AM21" s="370">
        <v>8.6259320845677803E-4</v>
      </c>
      <c r="AN21" s="370">
        <v>-6.9964397120909905E-4</v>
      </c>
      <c r="AO21" s="370">
        <v>-1.66951751139877E-3</v>
      </c>
      <c r="AP21" s="370">
        <v>-3.2434065653574699E-2</v>
      </c>
      <c r="AQ21" s="370">
        <v>-5.4294128227322797E-2</v>
      </c>
      <c r="AR21" s="370">
        <v>-2.80996125544591E-2</v>
      </c>
      <c r="AS21" s="370">
        <v>1.2928690962724299E-2</v>
      </c>
      <c r="AT21" s="370">
        <v>4.5071922189582302E-2</v>
      </c>
      <c r="AU21" s="370">
        <v>3.4026137935690003E-2</v>
      </c>
      <c r="AV21" s="370">
        <v>-0.17205977925993099</v>
      </c>
      <c r="AW21" s="370">
        <v>-1.6572105395469602E-2</v>
      </c>
      <c r="AX21" s="370">
        <v>-4.9603562341078301E-2</v>
      </c>
      <c r="AY21" s="370">
        <v>5.7777509696909403E-3</v>
      </c>
      <c r="AZ21" s="370">
        <v>1.45178608619882E-3</v>
      </c>
      <c r="BA21" s="370">
        <v>-2.4267847529729401E-2</v>
      </c>
      <c r="BB21" s="370">
        <v>-2.6106334274888902E-2</v>
      </c>
      <c r="BC21" s="370">
        <v>-5.94276858682544E-3</v>
      </c>
      <c r="BD21" s="370">
        <v>5.7409100866045101E-3</v>
      </c>
      <c r="BE21" s="370">
        <v>-1.40380844906603E-2</v>
      </c>
      <c r="BF21" s="370">
        <v>-6.8643663073431E-3</v>
      </c>
      <c r="BG21" s="370">
        <v>-8.5201724138239451E-3</v>
      </c>
      <c r="BH21" s="370">
        <v>-0.27618711310355898</v>
      </c>
      <c r="BI21" s="370">
        <v>0.135275267871309</v>
      </c>
      <c r="BJ21" s="370">
        <v>-0.30766133880083202</v>
      </c>
      <c r="BK21" s="370">
        <v>-3.52429973080347E-2</v>
      </c>
      <c r="BL21" s="370">
        <v>-0.13655637842415499</v>
      </c>
      <c r="BM21" s="370">
        <v>1.3886420146336601E-2</v>
      </c>
      <c r="BN21" s="370">
        <v>-3.2998591841313899E-3</v>
      </c>
      <c r="BO21" s="370">
        <v>-3.2998591841313899E-3</v>
      </c>
      <c r="BP21" s="370">
        <v>4.6263624245275704E-3</v>
      </c>
      <c r="BQ21" s="370">
        <v>-1.7526913031694399E-2</v>
      </c>
      <c r="BR21" s="370">
        <v>-5.9198471596817299E-2</v>
      </c>
      <c r="BS21" s="370">
        <v>-0.33333333333333298</v>
      </c>
      <c r="BT21" s="370">
        <v>-2.4295263660493401E-2</v>
      </c>
      <c r="BU21" s="370">
        <v>-2.5461410437948998E-4</v>
      </c>
    </row>
    <row r="22" spans="1:73">
      <c r="A22" s="367">
        <v>68</v>
      </c>
      <c r="B22" s="367" t="s">
        <v>100</v>
      </c>
      <c r="C22" s="367">
        <v>2024</v>
      </c>
      <c r="D22" s="370">
        <v>-6.7057314851543598E-3</v>
      </c>
      <c r="E22" s="370">
        <v>1.81938727213748E-2</v>
      </c>
      <c r="F22" s="370">
        <v>3.9078487232520201E-3</v>
      </c>
      <c r="G22" s="370">
        <v>1.9867413537901601E-3</v>
      </c>
      <c r="H22" s="370">
        <v>2.85169354317329E-3</v>
      </c>
      <c r="I22" s="370">
        <v>2.77107652351319</v>
      </c>
      <c r="J22" s="370">
        <v>1.0885486443702099E-2</v>
      </c>
      <c r="K22" s="370">
        <v>3.64094115903562E-4</v>
      </c>
      <c r="L22" s="370">
        <v>1.95956968106566E-2</v>
      </c>
      <c r="M22" s="370">
        <v>4.0666737018708697E-5</v>
      </c>
      <c r="N22" s="370">
        <v>7.0134830593213899E-3</v>
      </c>
      <c r="O22" s="370">
        <v>1.8528260980218099E-2</v>
      </c>
      <c r="P22" s="370">
        <v>-6.0255418363589899E-2</v>
      </c>
      <c r="Q22" s="370">
        <v>-1.8021954188646501E-2</v>
      </c>
      <c r="R22" s="370">
        <v>-4.2115317165976003E-2</v>
      </c>
      <c r="S22" s="370">
        <v>3.12643019661237E-3</v>
      </c>
      <c r="T22" s="370">
        <v>1.29935701161499E-2</v>
      </c>
      <c r="U22" s="370">
        <v>2.50496063146953E-2</v>
      </c>
      <c r="V22" s="370">
        <v>2.57698482295265E-2</v>
      </c>
      <c r="W22" s="370">
        <v>0.77956800108691504</v>
      </c>
      <c r="X22" s="370">
        <v>0.10852382479217</v>
      </c>
      <c r="Y22" s="370">
        <v>0.35724048621575</v>
      </c>
      <c r="Z22" s="370">
        <v>-7.8857571552218494E-2</v>
      </c>
      <c r="AA22" s="370">
        <v>1.08683981575589E-2</v>
      </c>
      <c r="AB22" s="370">
        <v>-0.17101207370191401</v>
      </c>
      <c r="AC22" s="370">
        <v>-0.30013713434455203</v>
      </c>
      <c r="AD22" s="370">
        <v>-0.41629376131498802</v>
      </c>
      <c r="AE22" s="370">
        <v>-0.225144167064211</v>
      </c>
      <c r="AF22" s="370">
        <v>7.8181565673658804E-2</v>
      </c>
      <c r="AG22" s="370">
        <v>1.9688563294945698E-3</v>
      </c>
      <c r="AH22" s="370">
        <v>2.9707841318411502E-3</v>
      </c>
      <c r="AI22" s="370">
        <v>2.2905480025014898E-3</v>
      </c>
      <c r="AJ22" s="370">
        <v>1.4463203490095399E-2</v>
      </c>
      <c r="AK22" s="370">
        <v>5.2336899247546101E-2</v>
      </c>
      <c r="AL22" s="370">
        <v>-3.15957802342241E-3</v>
      </c>
      <c r="AM22" s="370">
        <v>8.5446629157259601E-3</v>
      </c>
      <c r="AN22" s="370">
        <v>1.1861504505940401E-2</v>
      </c>
      <c r="AO22" s="370">
        <v>-1.4681519089098399E-2</v>
      </c>
      <c r="AP22" s="370">
        <v>-4.8220969775193703E-2</v>
      </c>
      <c r="AQ22" s="370">
        <v>-0.11522172131740401</v>
      </c>
      <c r="AR22" s="370">
        <v>-7.9638501850510399E-2</v>
      </c>
      <c r="AS22" s="370">
        <v>1.40822820158938E-2</v>
      </c>
      <c r="AT22" s="370">
        <v>7.4970182091258206E-2</v>
      </c>
      <c r="AU22" s="370">
        <v>1.06418721299577E-3</v>
      </c>
      <c r="AV22" s="370">
        <v>-9.8639551378428503E-2</v>
      </c>
      <c r="AW22" s="370">
        <v>-3.3205143824097498E-2</v>
      </c>
      <c r="AX22" s="370">
        <v>4.1921524374766601E-2</v>
      </c>
      <c r="AY22" s="370">
        <v>1.05222032300046E-2</v>
      </c>
      <c r="AZ22" s="370">
        <v>2.3744371142922901E-3</v>
      </c>
      <c r="BA22" s="370">
        <v>-2.7509054362482702E-2</v>
      </c>
      <c r="BB22" s="370">
        <v>-2.6284641457124999E-2</v>
      </c>
      <c r="BC22" s="370">
        <v>7.2737900155686998E-4</v>
      </c>
      <c r="BD22" s="370">
        <v>4.7572757624178303E-3</v>
      </c>
      <c r="BE22" s="370">
        <v>-1.5283939559292499E-2</v>
      </c>
      <c r="BF22" s="370">
        <v>-6.8710658525423197E-3</v>
      </c>
      <c r="BG22" s="370">
        <v>-1.0271627586040041E-2</v>
      </c>
      <c r="BH22" s="370">
        <v>-0.21162699314985101</v>
      </c>
      <c r="BI22" s="370">
        <v>0.130723992919343</v>
      </c>
      <c r="BJ22" s="370">
        <v>-0.340636785036592</v>
      </c>
      <c r="BK22" s="370">
        <v>-3.6409670182618398E-2</v>
      </c>
      <c r="BL22" s="370">
        <v>-0.158282555190665</v>
      </c>
      <c r="BM22" s="370">
        <v>1.1690607752932101E-2</v>
      </c>
      <c r="BN22" s="370">
        <v>9.9565640477753802E-3</v>
      </c>
      <c r="BO22" s="370">
        <v>9.9565640477753802E-3</v>
      </c>
      <c r="BP22" s="370">
        <v>-3.0272140363883601E-3</v>
      </c>
      <c r="BQ22" s="370">
        <v>9.80374207677631E-3</v>
      </c>
      <c r="BR22" s="370">
        <v>-0.115690801675567</v>
      </c>
      <c r="BS22" s="370">
        <v>-0.16666666666666699</v>
      </c>
      <c r="BT22" s="370">
        <v>-6.7718850128095703E-3</v>
      </c>
      <c r="BU22" s="370">
        <v>8.2262600501377802E-3</v>
      </c>
    </row>
    <row r="23" spans="1:73">
      <c r="A23" s="367">
        <v>70</v>
      </c>
      <c r="B23" s="367" t="s">
        <v>101</v>
      </c>
      <c r="C23" s="367">
        <v>2024</v>
      </c>
      <c r="D23" s="370">
        <v>-1.11243488193356E-2</v>
      </c>
      <c r="E23" s="370">
        <v>-1.34833717422101E-3</v>
      </c>
      <c r="F23" s="370">
        <v>6.7439744997253104E-3</v>
      </c>
      <c r="G23" s="370">
        <v>1.2688048844501299E-2</v>
      </c>
      <c r="H23" s="370">
        <v>1.7336740717330101E-2</v>
      </c>
      <c r="I23" s="370">
        <v>4.6197558292902103</v>
      </c>
      <c r="J23" s="370">
        <v>6.9883799449849604E-3</v>
      </c>
      <c r="K23" s="370">
        <v>1.9859326980570199E-3</v>
      </c>
      <c r="L23" s="370">
        <v>2.37508133706427E-2</v>
      </c>
      <c r="M23" s="370">
        <v>6.5467875832217394E-5</v>
      </c>
      <c r="N23" s="370">
        <v>7.9787536757508493E-3</v>
      </c>
      <c r="O23" s="370">
        <v>-1.6334289190128599E-2</v>
      </c>
      <c r="P23" s="370">
        <v>-1.0782610738216E-2</v>
      </c>
      <c r="Q23" s="370">
        <v>-8.6935459115154903E-3</v>
      </c>
      <c r="R23" s="370">
        <v>-2.5467794261647098E-2</v>
      </c>
      <c r="S23" s="370">
        <v>3.47538057269709E-3</v>
      </c>
      <c r="T23" s="370">
        <v>-0.17602253104805601</v>
      </c>
      <c r="U23" s="370">
        <v>1.7622787995533101E-2</v>
      </c>
      <c r="V23" s="370">
        <v>4.2482966288727901E-3</v>
      </c>
      <c r="W23" s="370">
        <v>0.380210617411118</v>
      </c>
      <c r="X23" s="370">
        <v>8.9667777342098007E-2</v>
      </c>
      <c r="Y23" s="370">
        <v>0.44758158926184599</v>
      </c>
      <c r="Z23" s="370">
        <v>-6.3451260114659805E-2</v>
      </c>
      <c r="AA23" s="370">
        <v>-2.81557895477445E-2</v>
      </c>
      <c r="AB23" s="370">
        <v>1.5860407477444102E-2</v>
      </c>
      <c r="AC23" s="370">
        <v>-5.21697700308053E-2</v>
      </c>
      <c r="AD23" s="370">
        <v>-0.54541119276206795</v>
      </c>
      <c r="AE23" s="370">
        <v>-0.18478694684018801</v>
      </c>
      <c r="AF23" s="370">
        <v>5.7716923670071599E-2</v>
      </c>
      <c r="AG23" s="370">
        <v>5.0615670033520004E-3</v>
      </c>
      <c r="AH23" s="370">
        <v>-1.1975542709745E-3</v>
      </c>
      <c r="AI23" s="370">
        <v>-6.30793687112737E-3</v>
      </c>
      <c r="AJ23" s="370">
        <v>3.0473380498138799E-2</v>
      </c>
      <c r="AK23" s="370">
        <v>6.4969309997130895E-2</v>
      </c>
      <c r="AL23" s="370">
        <v>-8.2596665602371902E-2</v>
      </c>
      <c r="AM23" s="370">
        <v>1.5409844440187601E-2</v>
      </c>
      <c r="AN23" s="370">
        <v>4.4339086268552798E-2</v>
      </c>
      <c r="AO23" s="370">
        <v>-7.7717830460270101E-2</v>
      </c>
      <c r="AP23" s="370">
        <v>-0.196475041802911</v>
      </c>
      <c r="AQ23" s="370">
        <v>-0.18263013602307801</v>
      </c>
      <c r="AR23" s="370">
        <v>-5.2539881161027403E-2</v>
      </c>
      <c r="AS23" s="370">
        <v>-0.102498052056702</v>
      </c>
      <c r="AT23" s="370">
        <v>-6.3375013892362095E-2</v>
      </c>
      <c r="AU23" s="370">
        <v>-1.49326132332003E-2</v>
      </c>
      <c r="AV23" s="370">
        <v>3.2974022052138799E-2</v>
      </c>
      <c r="AW23" s="370">
        <v>6.4457177201968704E-4</v>
      </c>
      <c r="AX23" s="370">
        <v>-0.14908363908751401</v>
      </c>
      <c r="AY23" s="370">
        <v>2.7740469479360898E-2</v>
      </c>
      <c r="AZ23" s="370">
        <v>1.5992217937554998E-2</v>
      </c>
      <c r="BA23" s="370">
        <v>-1.45872958992758E-2</v>
      </c>
      <c r="BB23" s="370">
        <v>-3.8805524586479601E-3</v>
      </c>
      <c r="BC23" s="370">
        <v>-3.5784631535700703E-2</v>
      </c>
      <c r="BD23" s="370">
        <v>-3.0374372790535099E-3</v>
      </c>
      <c r="BE23" s="370">
        <v>-1.3065882419463999E-2</v>
      </c>
      <c r="BF23" s="370">
        <v>-5.5104972269128102E-3</v>
      </c>
      <c r="BG23" s="370">
        <v>-1.0529973181914549E-2</v>
      </c>
      <c r="BH23" s="370">
        <v>-0.31260071102756298</v>
      </c>
      <c r="BI23" s="370">
        <v>0.40076761452035298</v>
      </c>
      <c r="BJ23" s="370">
        <v>-0.60942405984025205</v>
      </c>
      <c r="BK23" s="370">
        <v>-5.0595561442696502E-2</v>
      </c>
      <c r="BL23" s="370">
        <v>-6.5473224025490398E-2</v>
      </c>
      <c r="BM23" s="370">
        <v>-2.9195852308411302E-3</v>
      </c>
      <c r="BN23" s="370">
        <v>7.8947493126245508E-3</v>
      </c>
      <c r="BO23" s="370">
        <v>7.8947493126245508E-3</v>
      </c>
      <c r="BP23" s="370">
        <v>-3.4885037943141899E-2</v>
      </c>
      <c r="BQ23" s="370">
        <v>0.50506459673950899</v>
      </c>
      <c r="BR23" s="370">
        <v>-0.302680498652665</v>
      </c>
      <c r="BS23" s="370">
        <v>0.66666666666667096</v>
      </c>
      <c r="BT23" s="370">
        <v>-2.0800867752215599E-2</v>
      </c>
      <c r="BU23" s="370">
        <v>1.3407335283937001E-3</v>
      </c>
    </row>
    <row r="24" spans="1:73">
      <c r="A24" s="367">
        <v>73</v>
      </c>
      <c r="B24" s="367" t="s">
        <v>102</v>
      </c>
      <c r="C24" s="367">
        <v>2024</v>
      </c>
      <c r="D24" s="370">
        <v>-3.2177719927725199E-3</v>
      </c>
      <c r="E24" s="370">
        <v>-0.102931509528215</v>
      </c>
      <c r="F24" s="370">
        <v>7.8773414689551294E-3</v>
      </c>
      <c r="G24" s="370">
        <v>5.0526020918685603E-3</v>
      </c>
      <c r="H24" s="370">
        <v>3.1502146938587701E-3</v>
      </c>
      <c r="I24" s="370">
        <v>2.91248810514114</v>
      </c>
      <c r="J24" s="370">
        <v>1.07948764584615E-2</v>
      </c>
      <c r="K24" s="370">
        <v>3.10409298467728E-3</v>
      </c>
      <c r="L24" s="370">
        <v>5.8375288068484099E-3</v>
      </c>
      <c r="M24" s="370">
        <v>8.6928441906736496E-5</v>
      </c>
      <c r="N24" s="370">
        <v>5.3828269493863597E-3</v>
      </c>
      <c r="O24" s="370">
        <v>3.4016553063160503E-2</v>
      </c>
      <c r="P24" s="370">
        <v>-3.3760394714600399E-2</v>
      </c>
      <c r="Q24" s="370">
        <v>-1.3751752119229899E-2</v>
      </c>
      <c r="R24" s="370">
        <v>-0.104942362601627</v>
      </c>
      <c r="S24" s="370">
        <v>1.8814824553300299E-2</v>
      </c>
      <c r="T24" s="370">
        <v>3.1398169337560899E-3</v>
      </c>
      <c r="U24" s="370">
        <v>1.34319133701125E-2</v>
      </c>
      <c r="V24" s="370">
        <v>9.4976062391188502E-3</v>
      </c>
      <c r="W24" s="370">
        <v>0.46363976643794502</v>
      </c>
      <c r="X24" s="370">
        <v>0.13280637670127399</v>
      </c>
      <c r="Y24" s="370">
        <v>0.42972840393259099</v>
      </c>
      <c r="Z24" s="370">
        <v>-0.146679220480669</v>
      </c>
      <c r="AA24" s="370">
        <v>-7.7364822458795002E-2</v>
      </c>
      <c r="AB24" s="370">
        <v>-8.5246138910735E-2</v>
      </c>
      <c r="AC24" s="370">
        <v>-0.41783819982930698</v>
      </c>
      <c r="AD24" s="370">
        <v>-0.54959913241306901</v>
      </c>
      <c r="AE24" s="370">
        <v>-0.39829415747917701</v>
      </c>
      <c r="AF24" s="370">
        <v>9.3563950019823594E-2</v>
      </c>
      <c r="AG24" s="370">
        <v>6.1368228358384298E-3</v>
      </c>
      <c r="AH24" s="370">
        <v>8.4627732574425404E-4</v>
      </c>
      <c r="AI24" s="370">
        <v>2.1285982527201701E-3</v>
      </c>
      <c r="AJ24" s="370">
        <v>1.7405240156338101E-2</v>
      </c>
      <c r="AK24" s="370">
        <v>5.0284761750811903E-2</v>
      </c>
      <c r="AL24" s="370">
        <v>-1.0315317778795199E-2</v>
      </c>
      <c r="AM24" s="370">
        <v>1.9559468111612899E-2</v>
      </c>
      <c r="AN24" s="370">
        <v>8.8617806809572902E-2</v>
      </c>
      <c r="AO24" s="370">
        <v>-3.3442636718831999E-2</v>
      </c>
      <c r="AP24" s="370">
        <v>-5.3245834838284399E-2</v>
      </c>
      <c r="AQ24" s="370">
        <v>-0.15099084143247399</v>
      </c>
      <c r="AR24" s="370">
        <v>-2.54193998573497E-2</v>
      </c>
      <c r="AS24" s="370">
        <v>-5.1543619489624201E-2</v>
      </c>
      <c r="AT24" s="370">
        <v>-5.03803901403393E-2</v>
      </c>
      <c r="AU24" s="370">
        <v>-1.4212881713889401E-2</v>
      </c>
      <c r="AV24" s="370">
        <v>-0.103791927903481</v>
      </c>
      <c r="AW24" s="370">
        <v>3.12786877765601E-2</v>
      </c>
      <c r="AX24" s="370">
        <v>-4.1454055976296998E-2</v>
      </c>
      <c r="AY24" s="370">
        <v>1.44462224260272E-2</v>
      </c>
      <c r="AZ24" s="370">
        <v>5.9356594924991901E-3</v>
      </c>
      <c r="BA24" s="370">
        <v>-2.4820324772383599E-2</v>
      </c>
      <c r="BB24" s="370">
        <v>-2.75963453480907E-2</v>
      </c>
      <c r="BC24" s="370">
        <v>-1.9259522498066201E-2</v>
      </c>
      <c r="BD24" s="370">
        <v>2.10678974286208E-3</v>
      </c>
      <c r="BE24" s="370">
        <v>-1.1449492251218401E-2</v>
      </c>
      <c r="BF24" s="370">
        <v>-7.35769962817225E-3</v>
      </c>
      <c r="BG24" s="370">
        <v>-1.0319027252865921E-2</v>
      </c>
      <c r="BH24" s="370">
        <v>-0.286412364194856</v>
      </c>
      <c r="BI24" s="370">
        <v>0.24677538132673199</v>
      </c>
      <c r="BJ24" s="370">
        <v>-0.41356100170565402</v>
      </c>
      <c r="BK24" s="370">
        <v>-5.8649674644602301E-2</v>
      </c>
      <c r="BL24" s="370">
        <v>-0.14828527023445401</v>
      </c>
      <c r="BM24" s="370">
        <v>-7.9835553423552898E-3</v>
      </c>
      <c r="BN24" s="370">
        <v>1.86846169110562E-2</v>
      </c>
      <c r="BO24" s="370">
        <v>1.86846169110562E-2</v>
      </c>
      <c r="BP24" s="370">
        <v>-8.9658048373644703E-3</v>
      </c>
      <c r="BQ24" s="370">
        <v>-5.8878675260997703E-3</v>
      </c>
      <c r="BR24" s="370">
        <v>-5.9496546648265397E-3</v>
      </c>
      <c r="BS24" s="370">
        <v>-7.1428571428571105E-2</v>
      </c>
      <c r="BT24" s="370">
        <v>-9.9548701967478708E-3</v>
      </c>
      <c r="BU24" s="370">
        <v>7.9410116961127902E-3</v>
      </c>
    </row>
    <row r="25" spans="1:73">
      <c r="A25" s="367">
        <v>76</v>
      </c>
      <c r="B25" s="367" t="s">
        <v>103</v>
      </c>
      <c r="C25" s="367">
        <v>2024</v>
      </c>
      <c r="D25" s="370">
        <v>-4.7746014860343298E-3</v>
      </c>
      <c r="E25" s="370">
        <v>-2.03706859970798E-2</v>
      </c>
      <c r="F25" s="370">
        <v>1.15510051747147E-4</v>
      </c>
      <c r="G25" s="370">
        <v>2.8923473841897E-3</v>
      </c>
      <c r="H25" s="370">
        <v>1.5778394379755601E-3</v>
      </c>
      <c r="I25" s="370">
        <v>2.3199331705388802</v>
      </c>
      <c r="J25" s="370">
        <v>5.3884921218530103E-3</v>
      </c>
      <c r="K25" s="370">
        <v>1.7899004926417599E-3</v>
      </c>
      <c r="L25" s="370">
        <v>7.7519347371458602E-3</v>
      </c>
      <c r="M25" s="370">
        <v>4.9331387854905601E-5</v>
      </c>
      <c r="N25" s="370">
        <v>2.3745846875835499E-3</v>
      </c>
      <c r="O25" s="370">
        <v>-5.9902358717359799E-2</v>
      </c>
      <c r="P25" s="370">
        <v>-7.9090758574814804E-2</v>
      </c>
      <c r="Q25" s="370">
        <v>-1.0599461803400399E-2</v>
      </c>
      <c r="R25" s="370">
        <v>-3.2714261946982397E-2</v>
      </c>
      <c r="S25" s="370">
        <v>1.77964752215252E-2</v>
      </c>
      <c r="T25" s="370">
        <v>1.3603004130673701E-3</v>
      </c>
      <c r="U25" s="370">
        <v>5.1093773582222897E-2</v>
      </c>
      <c r="V25" s="370">
        <v>1.37235941352326E-2</v>
      </c>
      <c r="W25" s="370">
        <v>0.677124958536649</v>
      </c>
      <c r="X25" s="370">
        <v>0.11298391739373401</v>
      </c>
      <c r="Y25" s="370">
        <v>0.46234672205205102</v>
      </c>
      <c r="Z25" s="370">
        <v>-5.32887521094784E-2</v>
      </c>
      <c r="AA25" s="370">
        <v>-0.11039025423580601</v>
      </c>
      <c r="AB25" s="370">
        <v>-7.0951464569211304E-3</v>
      </c>
      <c r="AC25" s="370">
        <v>-0.45527408362570698</v>
      </c>
      <c r="AD25" s="370">
        <v>-0.70546949380840196</v>
      </c>
      <c r="AE25" s="370">
        <v>-0.24481771594145299</v>
      </c>
      <c r="AF25" s="370">
        <v>0.13028183027854601</v>
      </c>
      <c r="AG25" s="370">
        <v>5.6830679422040196E-3</v>
      </c>
      <c r="AH25" s="370">
        <v>1.18892625095432E-2</v>
      </c>
      <c r="AI25" s="370">
        <v>3.86058283357371E-3</v>
      </c>
      <c r="AJ25" s="370">
        <v>2.1427038246295799E-2</v>
      </c>
      <c r="AK25" s="370">
        <v>4.7885217548911903E-2</v>
      </c>
      <c r="AL25" s="370">
        <v>-9.0941920594498002E-3</v>
      </c>
      <c r="AM25" s="370">
        <v>4.6679679665921998E-3</v>
      </c>
      <c r="AN25" s="370">
        <v>-8.1005005949785405E-3</v>
      </c>
      <c r="AO25" s="370">
        <v>-9.2678849426659007E-3</v>
      </c>
      <c r="AP25" s="370">
        <v>-6.4799185700733605E-2</v>
      </c>
      <c r="AQ25" s="370">
        <v>-9.1442246192665194E-2</v>
      </c>
      <c r="AR25" s="370">
        <v>-6.1655864709035002E-2</v>
      </c>
      <c r="AS25" s="370">
        <v>3.2127250351434898E-2</v>
      </c>
      <c r="AT25" s="370">
        <v>6.1012863242414601E-3</v>
      </c>
      <c r="AU25" s="370">
        <v>4.8908011186233002E-2</v>
      </c>
      <c r="AV25" s="370">
        <v>-8.7163582548174301E-2</v>
      </c>
      <c r="AW25" s="370">
        <v>6.9363471345136804E-3</v>
      </c>
      <c r="AX25" s="370">
        <v>-3.9946522173103002E-2</v>
      </c>
      <c r="AY25" s="370">
        <v>7.8888193232569109E-3</v>
      </c>
      <c r="AZ25" s="370">
        <v>3.7895095801656801E-4</v>
      </c>
      <c r="BA25" s="370">
        <v>-2.71560566040627E-2</v>
      </c>
      <c r="BB25" s="370">
        <v>-2.0642258506095499E-2</v>
      </c>
      <c r="BC25" s="370">
        <v>-8.0393629080236298E-3</v>
      </c>
      <c r="BD25" s="370">
        <v>4.4554055691275298E-3</v>
      </c>
      <c r="BE25" s="370">
        <v>-1.5343450946983901E-2</v>
      </c>
      <c r="BF25" s="370">
        <v>-7.5573295542385403E-3</v>
      </c>
      <c r="BG25" s="370">
        <v>-1.0571840033260071E-2</v>
      </c>
      <c r="BH25" s="370">
        <v>-0.17480213095584199</v>
      </c>
      <c r="BI25" s="370">
        <v>0.221500862086314</v>
      </c>
      <c r="BJ25" s="370">
        <v>-0.23620681615464001</v>
      </c>
      <c r="BK25" s="370">
        <v>-3.8304370991745003E-2</v>
      </c>
      <c r="BL25" s="370">
        <v>-0.204753109937859</v>
      </c>
      <c r="BM25" s="370">
        <v>2.08798562396563E-2</v>
      </c>
      <c r="BN25" s="370">
        <v>6.1648396862867799E-2</v>
      </c>
      <c r="BO25" s="370">
        <v>6.1648396862867799E-2</v>
      </c>
      <c r="BP25" s="370">
        <v>4.7182175622542599E-3</v>
      </c>
      <c r="BQ25" s="370">
        <v>-3.5058209717439498E-3</v>
      </c>
      <c r="BR25" s="370">
        <v>-5.1753120860368101E-3</v>
      </c>
      <c r="BS25" s="370">
        <v>-0.13186813186813201</v>
      </c>
      <c r="BT25" s="370">
        <v>-7.2809210145613097E-3</v>
      </c>
      <c r="BU25" s="370">
        <v>4.3414901878583302E-4</v>
      </c>
    </row>
    <row r="26" spans="1:73">
      <c r="A26" s="367">
        <v>81</v>
      </c>
      <c r="B26" s="367" t="s">
        <v>104</v>
      </c>
      <c r="C26" s="367">
        <v>2024</v>
      </c>
      <c r="D26" s="370">
        <v>0.150931323492109</v>
      </c>
      <c r="E26" s="370">
        <v>3.6355381470060998E-3</v>
      </c>
      <c r="F26" s="370">
        <v>3.6727133822352901E-3</v>
      </c>
      <c r="G26" s="370">
        <v>9.2906403393295603E-3</v>
      </c>
      <c r="H26" s="370">
        <v>7.8991795900308799E-4</v>
      </c>
      <c r="I26" s="370">
        <v>5.7218294237048504</v>
      </c>
      <c r="J26" s="370">
        <v>3.2189278654047797E-2</v>
      </c>
      <c r="K26" s="370">
        <v>6.7645444609940996E-3</v>
      </c>
      <c r="L26" s="370">
        <v>3.8183180932427702E-2</v>
      </c>
      <c r="M26" s="370">
        <v>2.9754867722676399E-3</v>
      </c>
      <c r="N26" s="370">
        <v>6.3317846028952797E-3</v>
      </c>
      <c r="O26" s="370">
        <v>2.3922413793103298E-2</v>
      </c>
      <c r="P26" s="370">
        <v>1.63627143899901E-3</v>
      </c>
      <c r="Q26" s="370">
        <v>-3.3827675807164802E-2</v>
      </c>
      <c r="R26" s="370">
        <v>1.5721120984279399E-2</v>
      </c>
      <c r="S26" s="370">
        <v>2.6955149740630299E-3</v>
      </c>
      <c r="T26" s="370">
        <v>-1.9698542015740401E-2</v>
      </c>
      <c r="U26" s="370">
        <v>4.1281875897319298E-2</v>
      </c>
      <c r="V26" s="370">
        <v>-1.9648231875240701E-3</v>
      </c>
      <c r="W26" s="370">
        <v>0.583588651248657</v>
      </c>
      <c r="X26" s="370">
        <v>0.12916452397941799</v>
      </c>
      <c r="Y26" s="370">
        <v>0.48048907913459099</v>
      </c>
      <c r="Z26" s="370">
        <v>-0.130532213059918</v>
      </c>
      <c r="AA26" s="370">
        <v>-0.122490557136797</v>
      </c>
      <c r="AB26" s="370">
        <v>-0.13660979740242599</v>
      </c>
      <c r="AC26" s="370">
        <v>-0.27141057010716901</v>
      </c>
      <c r="AD26" s="370">
        <v>-0.69268450273414595</v>
      </c>
      <c r="AE26" s="370">
        <v>-0.33020944821168402</v>
      </c>
      <c r="AF26" s="370">
        <v>7.9227516907413795E-2</v>
      </c>
      <c r="AG26" s="370">
        <v>2.03027836974926E-2</v>
      </c>
      <c r="AH26" s="370">
        <v>1.58164023835135E-3</v>
      </c>
      <c r="AI26" s="370">
        <v>-2.8382827549391699E-3</v>
      </c>
      <c r="AJ26" s="370">
        <v>5.32349988346646E-2</v>
      </c>
      <c r="AK26" s="370">
        <v>8.6937146350753794E-2</v>
      </c>
      <c r="AL26" s="370">
        <v>0.45785713691517399</v>
      </c>
      <c r="AM26" s="370">
        <v>0.17312873956351299</v>
      </c>
      <c r="AN26" s="370">
        <v>2.0688734621382801</v>
      </c>
      <c r="AO26" s="370">
        <v>-4.9543950255735603E-2</v>
      </c>
      <c r="AP26" s="370">
        <v>-1.80462400085456E-3</v>
      </c>
      <c r="AQ26" s="370">
        <v>-0.103908231383356</v>
      </c>
      <c r="AR26" s="370">
        <v>-8.5730698115361006E-2</v>
      </c>
      <c r="AS26" s="370">
        <v>-5.6893552208562598E-2</v>
      </c>
      <c r="AT26" s="370">
        <v>-2.66583916706996E-2</v>
      </c>
      <c r="AU26" s="370">
        <v>-5.3753689585596801E-2</v>
      </c>
      <c r="AV26" s="370">
        <v>4.1159515523093798E-2</v>
      </c>
      <c r="AW26" s="370">
        <v>5.2867602371277501E-2</v>
      </c>
      <c r="AX26" s="370">
        <v>0.79334573662049601</v>
      </c>
      <c r="AY26" s="370">
        <v>6.7554296925070104E-2</v>
      </c>
      <c r="AZ26" s="370">
        <v>1.9461185236527501</v>
      </c>
      <c r="BA26" s="370">
        <v>-3.7379548574520402E-2</v>
      </c>
      <c r="BB26" s="370">
        <v>-2.1497003382029398E-2</v>
      </c>
      <c r="BC26" s="370">
        <v>-1.02638674846633E-2</v>
      </c>
      <c r="BD26" s="370">
        <v>1.0524607929567301E-3</v>
      </c>
      <c r="BE26" s="370">
        <v>-1.05041289398879E-2</v>
      </c>
      <c r="BF26" s="370">
        <v>-1.70226679625223E-3</v>
      </c>
      <c r="BG26" s="370">
        <v>-1.1907379850344364E-2</v>
      </c>
      <c r="BH26" s="370">
        <v>-0.136697859086889</v>
      </c>
      <c r="BI26" s="370">
        <v>-7.4129484857267405E-2</v>
      </c>
      <c r="BJ26" s="370">
        <v>-4.2099743812703698E-2</v>
      </c>
      <c r="BK26" s="370">
        <v>-6.7513842640320801E-2</v>
      </c>
      <c r="BL26" s="370">
        <v>-0.12772078252098501</v>
      </c>
      <c r="BM26" s="370">
        <v>2.93140195238649E-2</v>
      </c>
      <c r="BN26" s="370">
        <v>3.2112323393972103E-2</v>
      </c>
      <c r="BO26" s="370">
        <v>3.2112323393972103E-2</v>
      </c>
      <c r="BP26" s="370">
        <v>1.5357878996079899E-3</v>
      </c>
      <c r="BQ26" s="370">
        <v>0.20654064388337601</v>
      </c>
      <c r="BR26" s="370">
        <v>0.21191161686965801</v>
      </c>
      <c r="BS26" s="370">
        <v>0.66666666666667096</v>
      </c>
      <c r="BT26" s="370">
        <v>-7.5092413307516301E-2</v>
      </c>
      <c r="BU26" s="370">
        <v>0.13961423662146</v>
      </c>
    </row>
    <row r="27" spans="1:73">
      <c r="A27" s="367">
        <v>85</v>
      </c>
      <c r="B27" s="367" t="s">
        <v>105</v>
      </c>
      <c r="C27" s="367">
        <v>2024</v>
      </c>
      <c r="D27" s="370">
        <v>1.6302124073980399E-2</v>
      </c>
      <c r="E27" s="370">
        <v>5.3353886317397597E-2</v>
      </c>
      <c r="F27" s="370">
        <v>7.4231695503331196E-3</v>
      </c>
      <c r="G27" s="370">
        <v>5.4476904417949104E-3</v>
      </c>
      <c r="H27" s="370">
        <v>3.4625601895426098E-3</v>
      </c>
      <c r="I27" s="370">
        <v>2.6860404866183401</v>
      </c>
      <c r="J27" s="370">
        <v>2.54664838231289E-2</v>
      </c>
      <c r="K27" s="370">
        <v>1.47027694397078E-3</v>
      </c>
      <c r="L27" s="370">
        <v>2.4246139243715999E-2</v>
      </c>
      <c r="M27" s="370">
        <v>1.8206283933628699E-5</v>
      </c>
      <c r="N27" s="370">
        <v>5.5484287396564197E-3</v>
      </c>
      <c r="O27" s="370">
        <v>6.5767973856216601E-3</v>
      </c>
      <c r="P27" s="370">
        <v>-3.7107538554320502E-2</v>
      </c>
      <c r="Q27" s="370">
        <v>-8.6266390614216596E-3</v>
      </c>
      <c r="R27" s="370">
        <v>-4.4779417180173503E-2</v>
      </c>
      <c r="S27" s="370">
        <v>2.0608840372187899E-3</v>
      </c>
      <c r="T27" s="370">
        <v>-1.7961919512886899E-2</v>
      </c>
      <c r="U27" s="370">
        <v>9.9326988720153997E-2</v>
      </c>
      <c r="V27" s="370">
        <v>4.2107460404715101E-2</v>
      </c>
      <c r="W27" s="370">
        <v>0.47510377154448802</v>
      </c>
      <c r="X27" s="370">
        <v>0.22455758071593199</v>
      </c>
      <c r="Y27" s="370">
        <v>0.50952227500615099</v>
      </c>
      <c r="Z27" s="370">
        <v>-0.103861672142193</v>
      </c>
      <c r="AA27" s="370">
        <v>-6.4409557880475102E-2</v>
      </c>
      <c r="AB27" s="370">
        <v>8.1811034029649302E-2</v>
      </c>
      <c r="AC27" s="370">
        <v>-0.21070919868570601</v>
      </c>
      <c r="AD27" s="370">
        <v>-0.57842730137086595</v>
      </c>
      <c r="AE27" s="370">
        <v>-0.163909820651365</v>
      </c>
      <c r="AF27" s="370">
        <v>-4.4508321828283799E-2</v>
      </c>
      <c r="AG27" s="370">
        <v>2.3518297268182E-3</v>
      </c>
      <c r="AH27" s="370">
        <v>2.8678537386807999E-2</v>
      </c>
      <c r="AI27" s="370">
        <v>1.0840210756097601E-2</v>
      </c>
      <c r="AJ27" s="370">
        <v>8.6015064058845795E-3</v>
      </c>
      <c r="AK27" s="370">
        <v>5.7522912961267901E-2</v>
      </c>
      <c r="AL27" s="370">
        <v>0.18993242129347901</v>
      </c>
      <c r="AM27" s="370">
        <v>2.8456014220635401E-2</v>
      </c>
      <c r="AN27" s="370">
        <v>9.62086706591848E-2</v>
      </c>
      <c r="AO27" s="370">
        <v>-2.17919107818943E-2</v>
      </c>
      <c r="AP27" s="370">
        <v>-9.6068811471660298E-2</v>
      </c>
      <c r="AQ27" s="370">
        <v>-0.17260347377419799</v>
      </c>
      <c r="AR27" s="370">
        <v>-0.13065272542627701</v>
      </c>
      <c r="AS27" s="370">
        <v>5.5581242615646304E-3</v>
      </c>
      <c r="AT27" s="370">
        <v>1.6725138355803901E-2</v>
      </c>
      <c r="AU27" s="370">
        <v>-3.8041089037311897E-2</v>
      </c>
      <c r="AV27" s="370">
        <v>-5.6601212092863999E-2</v>
      </c>
      <c r="AW27" s="370">
        <v>4.0107815203784002E-2</v>
      </c>
      <c r="AX27" s="370">
        <v>0.35835787798437102</v>
      </c>
      <c r="AY27" s="370">
        <v>3.8856053963518503E-2</v>
      </c>
      <c r="AZ27" s="370">
        <v>5.2893980452157598E-3</v>
      </c>
      <c r="BA27" s="370">
        <v>-3.4975751991829999E-2</v>
      </c>
      <c r="BB27" s="370">
        <v>-2.4502928170624098E-2</v>
      </c>
      <c r="BC27" s="370">
        <v>-3.05739162071321E-3</v>
      </c>
      <c r="BD27" s="370">
        <v>-5.4548359051248101E-3</v>
      </c>
      <c r="BE27" s="370">
        <v>-2.03110904291753E-2</v>
      </c>
      <c r="BF27" s="370">
        <v>-2.2400324947916702E-3</v>
      </c>
      <c r="BG27" s="370">
        <v>-1.3637883654108405E-2</v>
      </c>
      <c r="BH27" s="370">
        <v>-9.6814998187516293E-2</v>
      </c>
      <c r="BI27" s="370">
        <v>0.185445368840748</v>
      </c>
      <c r="BJ27" s="370">
        <v>-8.3532253382699206E-2</v>
      </c>
      <c r="BK27" s="370">
        <v>-4.4723995868975103E-2</v>
      </c>
      <c r="BL27" s="370">
        <v>-0.162851529764101</v>
      </c>
      <c r="BM27" s="370">
        <v>1.2502598706595701E-2</v>
      </c>
      <c r="BN27" s="370">
        <v>5.6672384790270001E-2</v>
      </c>
      <c r="BO27" s="370">
        <v>5.6672384790270001E-2</v>
      </c>
      <c r="BP27" s="370">
        <v>1.09966067613422E-2</v>
      </c>
      <c r="BQ27" s="370">
        <v>4.4687720522378099E-2</v>
      </c>
      <c r="BR27" s="370">
        <v>-0.14817165919366801</v>
      </c>
      <c r="BS27" s="370">
        <v>-1</v>
      </c>
      <c r="BT27" s="370">
        <v>-2.9263803328099101E-2</v>
      </c>
      <c r="BU27" s="370">
        <v>2.779567957549E-2</v>
      </c>
    </row>
    <row r="28" spans="1:73">
      <c r="A28" s="367">
        <v>86</v>
      </c>
      <c r="B28" s="367" t="s">
        <v>106</v>
      </c>
      <c r="C28" s="367">
        <v>2024</v>
      </c>
      <c r="D28" s="370">
        <v>-2.4240104424395701E-2</v>
      </c>
      <c r="E28" s="370">
        <v>1.3001384892233601E-2</v>
      </c>
      <c r="F28" s="370">
        <v>2.9415611743555101E-2</v>
      </c>
      <c r="G28" s="370">
        <v>2.2674941239534001E-2</v>
      </c>
      <c r="H28" s="370">
        <v>5.2123519368699198E-3</v>
      </c>
      <c r="I28" s="370">
        <v>7.8908027633401296</v>
      </c>
      <c r="J28" s="370">
        <v>1.5595292400018401E-2</v>
      </c>
      <c r="K28" s="370">
        <v>2.04734804044905E-3</v>
      </c>
      <c r="L28" s="370">
        <v>5.69441004197871E-3</v>
      </c>
      <c r="M28" s="370">
        <v>-6.1479609454436802E-4</v>
      </c>
      <c r="N28" s="370">
        <v>4.9969511544051002E-3</v>
      </c>
      <c r="O28" s="370">
        <v>1.7687074829939699E-3</v>
      </c>
      <c r="P28" s="370">
        <v>3.6891051446307402E-2</v>
      </c>
      <c r="Q28" s="370">
        <v>-0.11486999467768701</v>
      </c>
      <c r="R28" s="370">
        <v>5.1160960251870002E-2</v>
      </c>
      <c r="S28" s="370">
        <v>7.2995548944756001E-3</v>
      </c>
      <c r="T28" s="370">
        <v>1.71244302962905</v>
      </c>
      <c r="U28" s="370">
        <v>5.7404966059472996E-3</v>
      </c>
      <c r="V28" s="370">
        <v>-2.4411282686406698E-2</v>
      </c>
      <c r="W28" s="370">
        <v>0.25800478424797701</v>
      </c>
      <c r="X28" s="370">
        <v>0.20391379720306499</v>
      </c>
      <c r="Y28" s="370">
        <v>0.43631150746853098</v>
      </c>
      <c r="Z28" s="370">
        <v>-6.6957968151559105E-2</v>
      </c>
      <c r="AA28" s="370">
        <v>-2.24344589272015E-2</v>
      </c>
      <c r="AB28" s="370">
        <v>-8.8073703518045193E-2</v>
      </c>
      <c r="AC28" s="370">
        <v>-0.19968210446225801</v>
      </c>
      <c r="AD28" s="370">
        <v>-0.85391125413813196</v>
      </c>
      <c r="AE28" s="370">
        <v>-0.31081940577422501</v>
      </c>
      <c r="AF28" s="370">
        <v>-3.0773378046883501E-2</v>
      </c>
      <c r="AG28" s="370">
        <v>2.1141344815421999E-3</v>
      </c>
      <c r="AH28" s="370">
        <v>-3.23267666816172E-2</v>
      </c>
      <c r="AI28" s="370">
        <v>-3.3732626589230898E-3</v>
      </c>
      <c r="AJ28" s="370">
        <v>3.7630563637807E-2</v>
      </c>
      <c r="AK28" s="370">
        <v>8.65640878480302E-2</v>
      </c>
      <c r="AL28" s="370">
        <v>1.0040316085109901E-2</v>
      </c>
      <c r="AM28" s="370">
        <v>0.159824528211987</v>
      </c>
      <c r="AN28" s="370">
        <v>-0.247582233209587</v>
      </c>
      <c r="AO28" s="370">
        <v>-7.1279813644654702E-2</v>
      </c>
      <c r="AP28" s="370">
        <v>-7.8648078782489195E-2</v>
      </c>
      <c r="AQ28" s="370">
        <v>-0.2277103619418</v>
      </c>
      <c r="AR28" s="370">
        <v>-9.5793152576350904E-2</v>
      </c>
      <c r="AS28" s="370">
        <v>-1.49791726755237E-2</v>
      </c>
      <c r="AT28" s="370">
        <v>1.73426251655317E-2</v>
      </c>
      <c r="AU28" s="370">
        <v>-1.7924681633231701E-2</v>
      </c>
      <c r="AV28" s="370">
        <v>2.3100006304185498E-3</v>
      </c>
      <c r="AW28" s="370">
        <v>4.9878377042477599E-2</v>
      </c>
      <c r="AX28" s="370">
        <v>0.46173970198360098</v>
      </c>
      <c r="AY28" s="370">
        <v>0.135480723330268</v>
      </c>
      <c r="AZ28" s="370">
        <v>1.7509144951127601E-2</v>
      </c>
      <c r="BA28" s="370">
        <v>-3.0319342975815001E-2</v>
      </c>
      <c r="BB28" s="370">
        <v>-1.6041501780530799E-2</v>
      </c>
      <c r="BC28" s="370">
        <v>-1.88482460260938E-2</v>
      </c>
      <c r="BD28" s="370">
        <v>-8.2352503058648104E-3</v>
      </c>
      <c r="BE28" s="370">
        <v>-2.9338659595139599E-3</v>
      </c>
      <c r="BF28" s="370">
        <v>5.6474425078156401E-3</v>
      </c>
      <c r="BG28" s="370">
        <v>-1.0397721462616409E-2</v>
      </c>
      <c r="BH28" s="370">
        <v>-0.234337717941593</v>
      </c>
      <c r="BI28" s="370">
        <v>2.7202642670063001E-2</v>
      </c>
      <c r="BJ28" s="370">
        <v>-2.2527334597983902E-2</v>
      </c>
      <c r="BK28" s="370">
        <v>-0.221436561094393</v>
      </c>
      <c r="BL28" s="370">
        <v>2.0180079873476801E-2</v>
      </c>
      <c r="BM28" s="370">
        <v>4.6365566835021299E-2</v>
      </c>
      <c r="BN28" s="370">
        <v>5.4540581425434401E-2</v>
      </c>
      <c r="BO28" s="370">
        <v>5.4540581425434401E-2</v>
      </c>
      <c r="BP28" s="370">
        <v>3.0814482806919398E-3</v>
      </c>
      <c r="BQ28" s="370">
        <v>0.51749927010400798</v>
      </c>
      <c r="BR28" s="370">
        <v>-0.24740962611574899</v>
      </c>
      <c r="BS28" s="370">
        <v>-0.66666666666666896</v>
      </c>
      <c r="BT28" s="370">
        <v>-4.2061329808094503E-2</v>
      </c>
      <c r="BU28" s="370">
        <v>5.8886471192307298E-2</v>
      </c>
    </row>
    <row r="29" spans="1:73" ht="27">
      <c r="A29" s="367">
        <v>88</v>
      </c>
      <c r="B29" s="367" t="s">
        <v>107</v>
      </c>
      <c r="C29" s="367">
        <v>2024</v>
      </c>
      <c r="D29" s="370">
        <v>-2.71326186311572E-2</v>
      </c>
      <c r="E29" s="370">
        <v>-6.06262792057813E-2</v>
      </c>
      <c r="F29" s="370">
        <v>-6.0240018123504803E-4</v>
      </c>
      <c r="G29" s="370">
        <v>1.4288803399721401E-3</v>
      </c>
      <c r="H29" s="370">
        <v>1.9123831322192099E-3</v>
      </c>
      <c r="I29" s="370">
        <v>1.9621616948084299</v>
      </c>
      <c r="J29" s="370">
        <v>1.8533402367949099E-2</v>
      </c>
      <c r="K29" s="370">
        <v>1.7623769060241001E-3</v>
      </c>
      <c r="L29" s="370">
        <v>8.7142341780888401E-3</v>
      </c>
      <c r="M29" s="370">
        <v>-0.11525974025974001</v>
      </c>
      <c r="N29" s="370">
        <v>1.86408160533443E-3</v>
      </c>
      <c r="O29" s="370">
        <v>-1.02040816326525E-2</v>
      </c>
      <c r="P29" s="370">
        <v>-2.3411628802464501E-2</v>
      </c>
      <c r="Q29" s="370">
        <v>4.4642857142857498E-2</v>
      </c>
      <c r="R29" s="370">
        <v>7.1428571428570495E-2</v>
      </c>
      <c r="S29" s="370">
        <v>8.7101787180990792E-3</v>
      </c>
      <c r="T29" s="370">
        <v>-9.0883791744046701E-3</v>
      </c>
      <c r="U29" s="370">
        <v>1.9529603085943E-3</v>
      </c>
      <c r="V29" s="370">
        <v>2.34381216747853E-2</v>
      </c>
      <c r="W29" s="370">
        <v>0.42380141089067302</v>
      </c>
      <c r="X29" s="370">
        <v>0.14869160065968301</v>
      </c>
      <c r="Y29" s="370">
        <v>1.3054314731454499</v>
      </c>
      <c r="Z29" s="370">
        <v>0.152386098052159</v>
      </c>
      <c r="AA29" s="370">
        <v>9.2606582144527105E-2</v>
      </c>
      <c r="AB29" s="370">
        <v>-3.2556190014829303E-2</v>
      </c>
      <c r="AC29" s="370">
        <v>-0.311204018596419</v>
      </c>
      <c r="AD29" s="370">
        <v>-0.92671471207925404</v>
      </c>
      <c r="AE29" s="370">
        <v>-0.25479256698357799</v>
      </c>
      <c r="AF29" s="370">
        <v>-0.166057936001308</v>
      </c>
      <c r="AG29" s="370">
        <v>-2.8028914836654602E-4</v>
      </c>
      <c r="AH29" s="370">
        <v>-9.8848610534016702E-3</v>
      </c>
      <c r="AI29" s="370">
        <v>8.8529604540101003E-4</v>
      </c>
      <c r="AJ29" s="370">
        <v>2.87837859163899E-3</v>
      </c>
      <c r="AK29" s="370">
        <v>1.97989292110917E-2</v>
      </c>
      <c r="AL29" s="370">
        <v>9.8426156115264105E-2</v>
      </c>
      <c r="AM29" s="370">
        <v>1.0000423198694499</v>
      </c>
      <c r="AN29" s="370">
        <v>0.19342459891324301</v>
      </c>
      <c r="AO29" s="370">
        <v>3.8883098553785501E-2</v>
      </c>
      <c r="AP29" s="370">
        <v>-3.46457595648655E-2</v>
      </c>
      <c r="AQ29" s="370">
        <v>-0.14535589782008401</v>
      </c>
      <c r="AR29" s="370">
        <v>-9.6880445512155897E-2</v>
      </c>
      <c r="AS29" s="370">
        <v>-1.00935999040032E-2</v>
      </c>
      <c r="AT29" s="370">
        <v>-1.5458493954567099E-2</v>
      </c>
      <c r="AU29" s="370">
        <v>4.1429648485666201E-2</v>
      </c>
      <c r="AV29" s="370">
        <v>-9.0410544341985394E-2</v>
      </c>
      <c r="AW29" s="370">
        <v>-6.1064980393986001E-2</v>
      </c>
      <c r="AX29" s="370">
        <v>0.352431837902353</v>
      </c>
      <c r="AY29" s="370">
        <v>-7.5163016593435106E-2</v>
      </c>
      <c r="AZ29" s="370">
        <v>6.8770379511755603E-2</v>
      </c>
      <c r="BA29" s="370">
        <v>-2.7633603254930202E-2</v>
      </c>
      <c r="BB29" s="370">
        <v>-1.4549017961748499E-2</v>
      </c>
      <c r="BC29" s="370">
        <v>2.09227633697287E-2</v>
      </c>
      <c r="BD29" s="370">
        <v>-1.2780339517604799E-2</v>
      </c>
      <c r="BE29" s="370">
        <v>-4.0490033677509699E-4</v>
      </c>
      <c r="BF29" s="370">
        <v>-1.01001513423053E-2</v>
      </c>
      <c r="BG29" s="370">
        <v>-1.8870657181669082E-2</v>
      </c>
      <c r="BH29" s="370">
        <v>-0.14455209570774999</v>
      </c>
      <c r="BI29" s="370">
        <v>-9.4026458308751504E-2</v>
      </c>
      <c r="BJ29" s="370">
        <v>-0.16453198000298699</v>
      </c>
      <c r="BK29" s="370">
        <v>-3.13377562339544E-3</v>
      </c>
      <c r="BL29" s="370">
        <v>-6.0993686315987004E-3</v>
      </c>
      <c r="BM29" s="370">
        <v>1.8917510589454199E-2</v>
      </c>
      <c r="BN29" s="370">
        <v>9.5597219407027104E-2</v>
      </c>
      <c r="BO29" s="370">
        <v>9.5597219407027104E-2</v>
      </c>
      <c r="BP29" s="370">
        <v>-7.2125093762621896E-3</v>
      </c>
      <c r="BQ29" s="370">
        <v>0.24903958100162299</v>
      </c>
      <c r="BR29" s="370">
        <v>-4.4754327473069899E-2</v>
      </c>
      <c r="BS29" s="370">
        <v>0</v>
      </c>
      <c r="BT29" s="370">
        <v>-0.38775510204081598</v>
      </c>
      <c r="BU29" s="370">
        <v>0.165201465201465</v>
      </c>
    </row>
    <row r="30" spans="1:73">
      <c r="A30" s="367">
        <v>91</v>
      </c>
      <c r="B30" s="367" t="s">
        <v>108</v>
      </c>
      <c r="C30" s="367">
        <v>2024</v>
      </c>
      <c r="D30" s="370">
        <v>-7.33139472196081E-2</v>
      </c>
      <c r="E30" s="370">
        <v>-0.190856339819412</v>
      </c>
      <c r="F30" s="370">
        <v>2.8507660451700601E-2</v>
      </c>
      <c r="G30" s="370">
        <v>1.66134074110518E-2</v>
      </c>
      <c r="H30" s="370">
        <v>1.0699144964072101E-2</v>
      </c>
      <c r="I30" s="370">
        <v>1.5330708114592</v>
      </c>
      <c r="J30" s="370">
        <v>2.1463416027488299E-2</v>
      </c>
      <c r="K30" s="370">
        <v>1.44024864235732E-2</v>
      </c>
      <c r="L30" s="370">
        <v>-6.9707271747596498E-3</v>
      </c>
      <c r="M30" s="370">
        <v>3.65850265841055E-2</v>
      </c>
      <c r="N30" s="370">
        <v>1.5768842815900401E-2</v>
      </c>
      <c r="O30" s="370">
        <v>4.5000000000000297E-2</v>
      </c>
      <c r="P30" s="370">
        <v>-6.28449548810502E-2</v>
      </c>
      <c r="Q30" s="370">
        <v>-0.147119341563786</v>
      </c>
      <c r="R30" s="370">
        <v>8.6195286195279198E-3</v>
      </c>
      <c r="S30" s="370">
        <v>2.7281419873938801E-3</v>
      </c>
      <c r="T30" s="370">
        <v>-0.15812695735444801</v>
      </c>
      <c r="U30" s="370">
        <v>-5.3262153665655801E-2</v>
      </c>
      <c r="V30" s="370">
        <v>0.59333792354439896</v>
      </c>
      <c r="W30" s="370">
        <v>0.39011377576448503</v>
      </c>
      <c r="X30" s="370">
        <v>4.4545799433170698E-2</v>
      </c>
      <c r="Y30" s="370">
        <v>0.464989643970046</v>
      </c>
      <c r="Z30" s="370">
        <v>-2.1309292996449E-2</v>
      </c>
      <c r="AA30" s="370">
        <v>-0.168782128539777</v>
      </c>
      <c r="AB30" s="370">
        <v>-0.11456311306556601</v>
      </c>
      <c r="AC30" s="370">
        <v>1.10389709400404E-2</v>
      </c>
      <c r="AD30" s="370">
        <v>-0.42149576459932298</v>
      </c>
      <c r="AE30" s="370">
        <v>-0.19885259834871299</v>
      </c>
      <c r="AF30" s="370">
        <v>0.12813978817347901</v>
      </c>
      <c r="AG30" s="370">
        <v>3.6592637130788898E-2</v>
      </c>
      <c r="AH30" s="370">
        <v>-2.3962155398722E-3</v>
      </c>
      <c r="AI30" s="370">
        <v>-6.3082468154514702E-3</v>
      </c>
      <c r="AJ30" s="370">
        <v>3.6391283604098601E-2</v>
      </c>
      <c r="AK30" s="370">
        <v>0.153785206303756</v>
      </c>
      <c r="AL30" s="370">
        <v>0.13241456266294699</v>
      </c>
      <c r="AM30" s="370">
        <v>8.56713504619247E-2</v>
      </c>
      <c r="AN30" s="370">
        <v>-2.6656238093216999E-2</v>
      </c>
      <c r="AO30" s="370">
        <v>-8.9559305907283795E-2</v>
      </c>
      <c r="AP30" s="370">
        <v>-6.7189648801177698E-2</v>
      </c>
      <c r="AQ30" s="370">
        <v>-0.23930980236364099</v>
      </c>
      <c r="AR30" s="370">
        <v>-0.15484042364367301</v>
      </c>
      <c r="AS30" s="370">
        <v>0.218696459797143</v>
      </c>
      <c r="AT30" s="370">
        <v>0.13641053785177501</v>
      </c>
      <c r="AU30" s="370">
        <v>0.144271990646759</v>
      </c>
      <c r="AV30" s="370">
        <v>0.133440914348088</v>
      </c>
      <c r="AW30" s="370">
        <v>-8.5497411183947297E-2</v>
      </c>
      <c r="AX30" s="370">
        <v>-6.4269052018642997E-2</v>
      </c>
      <c r="AY30" s="370">
        <v>0.27658936513695698</v>
      </c>
      <c r="AZ30" s="370">
        <v>7.5268289675473998E-2</v>
      </c>
      <c r="BA30" s="370">
        <v>-4.4316437305148101E-2</v>
      </c>
      <c r="BB30" s="370">
        <v>-3.1550437739741498E-2</v>
      </c>
      <c r="BC30" s="370">
        <v>-1.1593794324052499E-2</v>
      </c>
      <c r="BD30" s="370">
        <v>7.80955848758159E-3</v>
      </c>
      <c r="BE30" s="370">
        <v>4.3992288177879899E-3</v>
      </c>
      <c r="BF30" s="370">
        <v>-1.7328564043440901E-2</v>
      </c>
      <c r="BG30" s="370">
        <v>3.389456413944599E-3</v>
      </c>
      <c r="BH30" s="370">
        <v>-0.257706535926434</v>
      </c>
      <c r="BI30" s="370">
        <v>-2.6279071958817402E-2</v>
      </c>
      <c r="BJ30" s="370">
        <v>-0.18639717344933099</v>
      </c>
      <c r="BK30" s="370">
        <v>-1.4610689284762E-2</v>
      </c>
      <c r="BL30" s="370">
        <v>-0.107387097187263</v>
      </c>
      <c r="BM30" s="370">
        <v>7.2859088708784103E-2</v>
      </c>
      <c r="BN30" s="370">
        <v>4.31552575813876E-2</v>
      </c>
      <c r="BO30" s="370">
        <v>4.31552575813876E-2</v>
      </c>
      <c r="BP30" s="370">
        <v>8.4430261933253495E-2</v>
      </c>
      <c r="BQ30" s="370">
        <v>0.119598627817145</v>
      </c>
      <c r="BR30" s="370">
        <v>-0.12703745506253</v>
      </c>
      <c r="BS30" s="370">
        <v>1</v>
      </c>
      <c r="BT30" s="370">
        <v>-0.19306891025641101</v>
      </c>
      <c r="BU30" s="370">
        <v>-6.3896639268029104E-2</v>
      </c>
    </row>
    <row r="31" spans="1:73">
      <c r="A31" s="367">
        <v>94</v>
      </c>
      <c r="B31" s="367" t="s">
        <v>109</v>
      </c>
      <c r="C31" s="367">
        <v>2024</v>
      </c>
      <c r="D31" s="370">
        <v>-0.10918934754845599</v>
      </c>
      <c r="E31" s="370">
        <v>3.9531843558311297E-2</v>
      </c>
      <c r="F31" s="370">
        <v>0.11183181778187901</v>
      </c>
      <c r="G31" s="370">
        <v>4.5806775689818897E-2</v>
      </c>
      <c r="H31" s="370">
        <v>6.1088350293886699E-2</v>
      </c>
      <c r="I31" s="370">
        <v>2.20114779564032</v>
      </c>
      <c r="J31" s="370">
        <v>5.00773528459382E-2</v>
      </c>
      <c r="K31" s="370">
        <v>3.3231100825292098E-3</v>
      </c>
      <c r="L31" s="370">
        <v>2.2422443569821399E-2</v>
      </c>
      <c r="M31" s="370">
        <v>0.68675522306065895</v>
      </c>
      <c r="N31" s="370">
        <v>1.37152209445259E-2</v>
      </c>
      <c r="O31" s="370">
        <v>1.640625</v>
      </c>
      <c r="P31" s="370">
        <v>-0.115820029027576</v>
      </c>
      <c r="Q31" s="370">
        <v>-0.31730769230769301</v>
      </c>
      <c r="R31" s="370">
        <v>0.27972027972028102</v>
      </c>
      <c r="S31" s="370">
        <v>-1.2944735716315501E-2</v>
      </c>
      <c r="T31" s="370">
        <v>9.8821201137180195E-2</v>
      </c>
      <c r="U31" s="370">
        <v>3.1450072940018899E-2</v>
      </c>
      <c r="V31" s="370">
        <v>-7.0643243501745199E-3</v>
      </c>
      <c r="W31" s="370">
        <v>1.6243741068413899E-2</v>
      </c>
      <c r="X31" s="370">
        <v>0.38265859749397602</v>
      </c>
      <c r="Y31" s="370">
        <v>0.21302117045914801</v>
      </c>
      <c r="Z31" s="370">
        <v>-2.5551079882498301E-2</v>
      </c>
      <c r="AA31" s="370">
        <v>-8.7131257728565406E-2</v>
      </c>
      <c r="AB31" s="370">
        <v>-7.4852750762943399E-2</v>
      </c>
      <c r="AC31" s="370">
        <v>2.4354788376882101E-2</v>
      </c>
      <c r="AD31" s="370">
        <v>-0.17970433163125701</v>
      </c>
      <c r="AE31" s="370">
        <v>-0.101981194736187</v>
      </c>
      <c r="AF31" s="370">
        <v>-9.7606961392229893E-2</v>
      </c>
      <c r="AG31" s="370">
        <v>9.7941273878435806E-2</v>
      </c>
      <c r="AH31" s="370">
        <v>-3.2749000893036999E-2</v>
      </c>
      <c r="AI31" s="370">
        <v>1.6610998678052599E-2</v>
      </c>
      <c r="AJ31" s="370">
        <v>7.8420057185807607E-2</v>
      </c>
      <c r="AK31" s="370">
        <v>0.75322069547649595</v>
      </c>
      <c r="AL31" s="370">
        <v>-7.5244944984606696E-2</v>
      </c>
      <c r="AM31" s="370">
        <v>8.8949875113902899E-2</v>
      </c>
      <c r="AN31" s="370">
        <v>0.90301877389131602</v>
      </c>
      <c r="AO31" s="370">
        <v>-0.124397648730701</v>
      </c>
      <c r="AP31" s="370">
        <v>-0.122136327214452</v>
      </c>
      <c r="AQ31" s="370">
        <v>-0.13781022927237299</v>
      </c>
      <c r="AR31" s="370">
        <v>-0.174413292982354</v>
      </c>
      <c r="AS31" s="370">
        <v>0.26537887235420698</v>
      </c>
      <c r="AT31" s="370">
        <v>-3.6850919921189102E-3</v>
      </c>
      <c r="AU31" s="370">
        <v>4.6620673831936597E-2</v>
      </c>
      <c r="AV31" s="370">
        <v>-3.72908919773548E-3</v>
      </c>
      <c r="AW31" s="370">
        <v>-0.189567208402045</v>
      </c>
      <c r="AX31" s="370">
        <v>-0.169051861829284</v>
      </c>
      <c r="AY31" s="370">
        <v>6.3627382560945994E-2</v>
      </c>
      <c r="AZ31" s="370">
        <v>7.2633436349356817E-2</v>
      </c>
      <c r="BA31" s="370">
        <v>1.40919346427227E-2</v>
      </c>
      <c r="BB31" s="370">
        <v>-3.4586199428842598E-3</v>
      </c>
      <c r="BC31" s="370">
        <v>2.8087368973888999E-2</v>
      </c>
      <c r="BD31" s="370">
        <v>-2.31671002823052E-2</v>
      </c>
      <c r="BE31" s="370">
        <v>-1.8377043953708001E-2</v>
      </c>
      <c r="BF31" s="370">
        <v>-3.1199343780503598E-4</v>
      </c>
      <c r="BG31" s="370">
        <v>-1.7429739472132683E-2</v>
      </c>
      <c r="BH31" s="370">
        <v>-0.27168976490671698</v>
      </c>
      <c r="BI31" s="370">
        <v>0.54103061785176898</v>
      </c>
      <c r="BJ31" s="370">
        <v>-0.25480849028722002</v>
      </c>
      <c r="BK31" s="370">
        <v>2.6788138699077702E-2</v>
      </c>
      <c r="BL31" s="370">
        <v>-4.7100189404135601E-2</v>
      </c>
      <c r="BM31" s="370">
        <v>-1.2693874460435101E-2</v>
      </c>
      <c r="BN31" s="370">
        <v>4.26640041455515E-2</v>
      </c>
      <c r="BO31" s="370">
        <v>4.26640041455515E-2</v>
      </c>
      <c r="BP31" s="370">
        <v>-4.5783683082007004E-3</v>
      </c>
      <c r="BQ31" s="370">
        <v>-3.6740737300342198E-2</v>
      </c>
      <c r="BR31" s="370">
        <v>-0.24620053388330901</v>
      </c>
      <c r="BS31" s="370">
        <v>-1</v>
      </c>
      <c r="BT31" s="370">
        <v>-0.28197843822843799</v>
      </c>
      <c r="BU31" s="370">
        <v>-0.114942528735633</v>
      </c>
    </row>
    <row r="32" spans="1:73">
      <c r="A32" s="367">
        <v>95</v>
      </c>
      <c r="B32" s="367" t="s">
        <v>110</v>
      </c>
      <c r="C32" s="367">
        <v>2024</v>
      </c>
      <c r="D32" s="370">
        <v>0.251113713622451</v>
      </c>
      <c r="E32" s="370">
        <v>-0.13827825999247201</v>
      </c>
      <c r="F32" s="370">
        <v>2.06845216117095E-2</v>
      </c>
      <c r="G32" s="370">
        <v>2.9111207795669201E-2</v>
      </c>
      <c r="H32" s="370">
        <v>1.9918632969559199E-2</v>
      </c>
      <c r="I32" s="370">
        <v>2.7800429851827899</v>
      </c>
      <c r="J32" s="370">
        <v>4.3344637194775902E-2</v>
      </c>
      <c r="K32" s="370">
        <v>8.4381635184854094E-3</v>
      </c>
      <c r="L32" s="370">
        <v>4.2987043199690302E-2</v>
      </c>
      <c r="M32" s="370">
        <v>1.6968143545432299E-4</v>
      </c>
      <c r="N32" s="370">
        <v>8.0790522010557204E-3</v>
      </c>
      <c r="O32" s="370">
        <v>-4.8701298701299099E-2</v>
      </c>
      <c r="P32" s="370">
        <v>1.9916142557652099E-2</v>
      </c>
      <c r="Q32" s="370">
        <v>-0.20753512132822499</v>
      </c>
      <c r="R32" s="370">
        <v>0.125391849529781</v>
      </c>
      <c r="S32" s="370">
        <v>2.7483939067356002E-2</v>
      </c>
      <c r="T32" s="370">
        <v>-0.123312445746908</v>
      </c>
      <c r="U32" s="370">
        <v>8.3808631289934696E-2</v>
      </c>
      <c r="V32" s="370">
        <v>0.11654765750091101</v>
      </c>
      <c r="W32" s="370">
        <v>0.38758666012946602</v>
      </c>
      <c r="X32" s="370">
        <v>0.45331314992257798</v>
      </c>
      <c r="Y32" s="370">
        <v>0.27800179544162801</v>
      </c>
      <c r="Z32" s="370">
        <v>-0.14299722259701</v>
      </c>
      <c r="AA32" s="370">
        <v>3.05985964187536E-2</v>
      </c>
      <c r="AB32" s="370">
        <v>-0.113380131716091</v>
      </c>
      <c r="AC32" s="370">
        <v>1.8992232259916E-2</v>
      </c>
      <c r="AD32" s="370">
        <v>-0.57915708843207103</v>
      </c>
      <c r="AE32" s="370">
        <v>-0.36992774135395301</v>
      </c>
      <c r="AF32" s="370">
        <v>-0.136000936143854</v>
      </c>
      <c r="AG32" s="370">
        <v>-1.8232503897461699E-2</v>
      </c>
      <c r="AH32" s="370">
        <v>-9.0816006801775095E-2</v>
      </c>
      <c r="AI32" s="370">
        <v>-4.3804990857922999E-3</v>
      </c>
      <c r="AJ32" s="370">
        <v>4.6878568263589299E-2</v>
      </c>
      <c r="AK32" s="370">
        <v>0.16918390504976699</v>
      </c>
      <c r="AL32" s="370">
        <v>4.14834500308668E-2</v>
      </c>
      <c r="AM32" s="370">
        <v>0.14826184376998</v>
      </c>
      <c r="AN32" s="370">
        <v>0.60520594565924701</v>
      </c>
      <c r="AO32" s="370">
        <v>-5.0061122246835801E-2</v>
      </c>
      <c r="AP32" s="370">
        <v>1.09925714683101E-2</v>
      </c>
      <c r="AQ32" s="370">
        <v>4.5235186246540798E-2</v>
      </c>
      <c r="AR32" s="370">
        <v>4.88013525526583E-2</v>
      </c>
      <c r="AS32" s="370">
        <v>1.0587415042129801E-2</v>
      </c>
      <c r="AT32" s="370">
        <v>-8.4417386997984994E-3</v>
      </c>
      <c r="AU32" s="370">
        <v>-3.71202972946836E-2</v>
      </c>
      <c r="AV32" s="370">
        <v>-7.3768815353918204E-3</v>
      </c>
      <c r="AW32" s="370">
        <v>0.15910978410753501</v>
      </c>
      <c r="AX32" s="370">
        <v>0.220531784602467</v>
      </c>
      <c r="AY32" s="370">
        <v>0.14581327618495399</v>
      </c>
      <c r="AZ32" s="370">
        <v>0.114752850657972</v>
      </c>
      <c r="BA32" s="370">
        <v>-3.1863115322170801E-2</v>
      </c>
      <c r="BB32" s="370">
        <v>-7.9893627923194196E-2</v>
      </c>
      <c r="BC32" s="370">
        <v>1.1309300009295E-2</v>
      </c>
      <c r="BD32" s="370">
        <v>1.1953905950015001E-3</v>
      </c>
      <c r="BE32" s="370">
        <v>5.2331109483152996E-3</v>
      </c>
      <c r="BF32" s="370">
        <v>4.2384274240248902E-3</v>
      </c>
      <c r="BG32" s="370">
        <v>-9.0134519155756886E-3</v>
      </c>
      <c r="BH32" s="370">
        <v>-7.0657625419266595E-2</v>
      </c>
      <c r="BI32" s="370">
        <v>0.26072084126944201</v>
      </c>
      <c r="BJ32" s="370">
        <v>-0.13095848725846301</v>
      </c>
      <c r="BK32" s="370">
        <v>1.10312951065274E-2</v>
      </c>
      <c r="BL32" s="370">
        <v>-0.12506746589628201</v>
      </c>
      <c r="BM32" s="370">
        <v>-9.3315581735610702E-3</v>
      </c>
      <c r="BN32" s="370">
        <v>2.9709055855673398E-2</v>
      </c>
      <c r="BO32" s="370">
        <v>2.9709055855673398E-2</v>
      </c>
      <c r="BP32" s="370">
        <v>-4.2402522935779799E-2</v>
      </c>
      <c r="BQ32" s="370">
        <v>0.105925692493875</v>
      </c>
      <c r="BR32" s="370">
        <v>-0.121633393211073</v>
      </c>
      <c r="BS32" s="370">
        <v>-1</v>
      </c>
      <c r="BT32" s="370">
        <v>-0.14630164357859099</v>
      </c>
      <c r="BU32" s="370">
        <v>0.10966079264470301</v>
      </c>
    </row>
    <row r="33" spans="1:73">
      <c r="A33" s="367">
        <v>97</v>
      </c>
      <c r="B33" s="367" t="s">
        <v>111</v>
      </c>
      <c r="C33" s="367">
        <v>2024</v>
      </c>
      <c r="D33" s="370">
        <v>-0.18285331080678599</v>
      </c>
      <c r="E33" s="370">
        <v>-0.387598100272385</v>
      </c>
      <c r="F33" s="370">
        <v>-6.6534201007192498E-2</v>
      </c>
      <c r="G33" s="370">
        <v>1.02730260713755E-2</v>
      </c>
      <c r="H33" s="370">
        <v>3.7640547059883001E-3</v>
      </c>
      <c r="I33" s="370">
        <v>1.21098222420957</v>
      </c>
      <c r="J33" s="370">
        <v>5.8368558325715601E-2</v>
      </c>
      <c r="K33" s="370">
        <v>8.4669915592838797E-3</v>
      </c>
      <c r="L33" s="370">
        <v>4.5650773141583799E-2</v>
      </c>
      <c r="M33" s="370">
        <v>-0.22568161953629401</v>
      </c>
      <c r="N33" s="370">
        <v>8.0374798523509903E-3</v>
      </c>
      <c r="O33" s="370">
        <v>0.624999999999996</v>
      </c>
      <c r="P33" s="370">
        <v>0</v>
      </c>
      <c r="Q33" s="370">
        <v>-0.19999999999999901</v>
      </c>
      <c r="R33" s="370">
        <v>-9.6969696969696997E-2</v>
      </c>
      <c r="S33" s="370">
        <v>1.9845991482632802E-3</v>
      </c>
      <c r="T33" s="370">
        <v>-0.11391816642335199</v>
      </c>
      <c r="U33" s="370">
        <v>-5.2630968134285598E-3</v>
      </c>
      <c r="V33" s="370">
        <v>-2.3207384885034102E-3</v>
      </c>
      <c r="W33" s="370">
        <v>0.40679581296863299</v>
      </c>
      <c r="X33" s="370">
        <v>0.47935425055964898</v>
      </c>
      <c r="Y33" s="370">
        <v>0.28364962098095797</v>
      </c>
      <c r="Z33" s="370">
        <v>8.4380168202545E-2</v>
      </c>
      <c r="AA33" s="370">
        <v>-4.4436250294530001E-2</v>
      </c>
      <c r="AB33" s="370">
        <v>-0.26763259456217697</v>
      </c>
      <c r="AC33" s="370">
        <v>3.8807366387071801E-2</v>
      </c>
      <c r="AD33" s="370">
        <v>7.2912543622372497E-2</v>
      </c>
      <c r="AE33" s="370">
        <v>-0.63254172015404397</v>
      </c>
      <c r="AF33" s="370">
        <v>1.6285468029940999</v>
      </c>
      <c r="AG33" s="370">
        <v>0.34022072518924501</v>
      </c>
      <c r="AH33" s="370">
        <v>-4.4602529358630204E-3</v>
      </c>
      <c r="AI33" s="370">
        <v>3.9911593686398399E-2</v>
      </c>
      <c r="AJ33" s="370">
        <v>3.0082930231786001E-2</v>
      </c>
      <c r="AK33" s="370">
        <v>2.75667112177315E-2</v>
      </c>
      <c r="AL33" s="370">
        <v>0.146882072894717</v>
      </c>
      <c r="AM33" s="370">
        <v>0.124414495643366</v>
      </c>
      <c r="AN33" s="370">
        <v>0.58392701004699199</v>
      </c>
      <c r="AO33" s="370">
        <v>-2.5329222700819699E-2</v>
      </c>
      <c r="AP33" s="370">
        <v>-7.5372852557279005E-2</v>
      </c>
      <c r="AQ33" s="370">
        <v>5.8927241589673898E-2</v>
      </c>
      <c r="AR33" s="370">
        <v>-0.21649538191427101</v>
      </c>
      <c r="AS33" s="370">
        <v>0.18876229867244099</v>
      </c>
      <c r="AT33" s="370">
        <v>3.3299762060537703E-2</v>
      </c>
      <c r="AU33" s="370">
        <v>6.1932867388969602E-2</v>
      </c>
      <c r="AV33" s="370">
        <v>4.4725684437298401E-2</v>
      </c>
      <c r="AW33" s="370">
        <v>-0.106878646171692</v>
      </c>
      <c r="AX33" s="370">
        <v>-0.21829014289998799</v>
      </c>
      <c r="AY33" s="370">
        <v>0.73337328032072602</v>
      </c>
      <c r="AZ33" s="370">
        <v>0.39932084769210702</v>
      </c>
      <c r="BA33" s="370">
        <v>-9.65696728991031E-3</v>
      </c>
      <c r="BB33" s="370">
        <v>5.21611904600979E-2</v>
      </c>
      <c r="BC33" s="370">
        <v>-8.2749705843822005E-2</v>
      </c>
      <c r="BD33" s="370">
        <v>1.50245532105734E-2</v>
      </c>
      <c r="BE33" s="370">
        <v>-1.6224074309064401E-3</v>
      </c>
      <c r="BF33" s="370">
        <v>2.0010414529367301E-3</v>
      </c>
      <c r="BG33" s="370">
        <v>-1.7580266471997733E-2</v>
      </c>
      <c r="BH33" s="370">
        <v>-0.13110433282583001</v>
      </c>
      <c r="BI33" s="370">
        <v>2.1227351428173301E-2</v>
      </c>
      <c r="BJ33" s="370">
        <v>-6.0496341517384797E-2</v>
      </c>
      <c r="BK33" s="370">
        <v>7.33244733048234E-3</v>
      </c>
      <c r="BL33" s="370">
        <v>-7.3693834870128205E-2</v>
      </c>
      <c r="BM33" s="370">
        <v>-3.6426083905530503E-2</v>
      </c>
      <c r="BN33" s="370">
        <v>8.6417528062635807E-2</v>
      </c>
      <c r="BO33" s="370">
        <v>8.6417528062635807E-2</v>
      </c>
      <c r="BP33" s="370">
        <v>2.16791770920211E-2</v>
      </c>
      <c r="BQ33" s="370">
        <v>1.57259915654889E-2</v>
      </c>
      <c r="BR33" s="370">
        <v>-1.5347031186719699E-2</v>
      </c>
      <c r="BS33" s="370">
        <v>-1</v>
      </c>
      <c r="BT33" s="370">
        <v>-0.38817874310129902</v>
      </c>
      <c r="BU33" s="370">
        <v>-0.18681055155875401</v>
      </c>
    </row>
    <row r="34" spans="1:73">
      <c r="A34" s="367">
        <v>99</v>
      </c>
      <c r="B34" s="367" t="s">
        <v>112</v>
      </c>
      <c r="C34" s="367">
        <v>2024</v>
      </c>
      <c r="D34" s="370">
        <v>-7.9316514546828296E-2</v>
      </c>
      <c r="E34" s="370">
        <v>-6.0755284644392102E-2</v>
      </c>
      <c r="F34" s="370">
        <v>0.160281239649118</v>
      </c>
      <c r="G34" s="370">
        <v>0.137891279923641</v>
      </c>
      <c r="H34" s="370">
        <v>0.111407921972022</v>
      </c>
      <c r="I34" s="370">
        <v>4.0293415002336799</v>
      </c>
      <c r="J34" s="370">
        <v>3.9479683347999998E-2</v>
      </c>
      <c r="K34" s="370">
        <v>5.94506029031516E-2</v>
      </c>
      <c r="L34" s="370">
        <v>0.16300102427722701</v>
      </c>
      <c r="M34" s="370">
        <v>3.44920889512021E-2</v>
      </c>
      <c r="N34" s="370">
        <v>9.2314772204325796E-2</v>
      </c>
      <c r="O34" s="370">
        <v>0.34615384615385097</v>
      </c>
      <c r="P34" s="370">
        <v>-2.9790756461604999E-2</v>
      </c>
      <c r="Q34" s="370">
        <v>-7.4404761904762001E-2</v>
      </c>
      <c r="R34" s="370">
        <v>0</v>
      </c>
      <c r="S34" s="370">
        <v>2.1593813822466199E-2</v>
      </c>
      <c r="T34" s="370">
        <v>9.6062634507288799E-3</v>
      </c>
      <c r="U34" s="370">
        <v>1.9198360931343798E-2</v>
      </c>
      <c r="V34" s="370">
        <v>-8.4793532891609604E-4</v>
      </c>
      <c r="W34" s="370">
        <v>7.25560002192807E-2</v>
      </c>
      <c r="X34" s="370">
        <v>1.09330840472262</v>
      </c>
      <c r="Y34" s="370">
        <v>0.20632778104045699</v>
      </c>
      <c r="Z34" s="370">
        <v>-0.10210929682348099</v>
      </c>
      <c r="AA34" s="370">
        <v>-5.7729524721049301E-2</v>
      </c>
      <c r="AB34" s="370">
        <v>5.1154510523251401E-2</v>
      </c>
      <c r="AC34" s="370">
        <v>-0.107496356377126</v>
      </c>
      <c r="AD34" s="370">
        <v>-0.33143311725783903</v>
      </c>
      <c r="AE34" s="370">
        <v>-0.18347056517112001</v>
      </c>
      <c r="AF34" s="370">
        <v>1.14008122967021E-2</v>
      </c>
      <c r="AG34" s="370">
        <v>5.2358494476145802E-2</v>
      </c>
      <c r="AH34" s="370">
        <v>-8.2085691744373204E-2</v>
      </c>
      <c r="AI34" s="370">
        <v>2.5900043050211801E-2</v>
      </c>
      <c r="AJ34" s="370">
        <v>0.16914582583663301</v>
      </c>
      <c r="AK34" s="370">
        <v>0.33719682832793901</v>
      </c>
      <c r="AL34" s="370">
        <v>0.20858353536993701</v>
      </c>
      <c r="AM34" s="370">
        <v>0.26207820920293501</v>
      </c>
      <c r="AN34" s="370">
        <v>0.108834673930417</v>
      </c>
      <c r="AO34" s="370">
        <v>0.101616320983433</v>
      </c>
      <c r="AP34" s="370">
        <v>-1.9577307074835602E-2</v>
      </c>
      <c r="AQ34" s="370">
        <v>-0.20518897334862801</v>
      </c>
      <c r="AR34" s="370">
        <v>-0.165492096437826</v>
      </c>
      <c r="AS34" s="370">
        <v>-8.3990804380686498E-2</v>
      </c>
      <c r="AT34" s="370">
        <v>5.1545033874048699E-2</v>
      </c>
      <c r="AU34" s="370">
        <v>-5.8645249779602799E-3</v>
      </c>
      <c r="AV34" s="370">
        <v>0.120767368237999</v>
      </c>
      <c r="AW34" s="370">
        <v>0.29010332429604402</v>
      </c>
      <c r="AX34" s="370">
        <v>-0.205284457116791</v>
      </c>
      <c r="AY34" s="370">
        <v>2.1291067935845698</v>
      </c>
      <c r="AZ34" s="370">
        <v>8.8035244369517596E-2</v>
      </c>
      <c r="BA34" s="370">
        <v>-1.23957314941559E-2</v>
      </c>
      <c r="BB34" s="370">
        <v>-1.14869166600264E-2</v>
      </c>
      <c r="BC34" s="370">
        <v>-0.27702485358916101</v>
      </c>
      <c r="BD34" s="370">
        <v>2.95369420974744E-2</v>
      </c>
      <c r="BE34" s="370">
        <v>-2.0158590762959401E-2</v>
      </c>
      <c r="BF34" s="370">
        <v>7.4289284552693097E-3</v>
      </c>
      <c r="BG34" s="370">
        <v>-1.3344077596842722E-2</v>
      </c>
      <c r="BH34" s="370">
        <v>-0.115311111759841</v>
      </c>
      <c r="BI34" s="370">
        <v>0.18525373905442699</v>
      </c>
      <c r="BJ34" s="370">
        <v>-3.8634924694376703E-2</v>
      </c>
      <c r="BK34" s="370">
        <v>-0.113885220260947</v>
      </c>
      <c r="BL34" s="370">
        <v>-0.145311258251062</v>
      </c>
      <c r="BM34" s="370">
        <v>-8.4787740218288096E-2</v>
      </c>
      <c r="BN34" s="370">
        <v>0.35467126155434597</v>
      </c>
      <c r="BO34" s="370">
        <v>0.35467126155434597</v>
      </c>
      <c r="BP34" s="370">
        <v>3.8940809968847301E-2</v>
      </c>
      <c r="BQ34" s="370">
        <v>-0.25073929203286099</v>
      </c>
      <c r="BR34" s="370">
        <v>-7.8004685585238001E-2</v>
      </c>
      <c r="BS34" s="370">
        <v>-1</v>
      </c>
      <c r="BT34" s="370">
        <v>-0.142412035697595</v>
      </c>
      <c r="BU34" s="370">
        <v>2.9224829224828899E-2</v>
      </c>
    </row>
    <row r="35" spans="1:73">
      <c r="A35" s="367">
        <v>5</v>
      </c>
      <c r="B35" s="367" t="s">
        <v>79</v>
      </c>
      <c r="C35" s="367">
        <v>2023</v>
      </c>
      <c r="D35" s="370">
        <v>4.4451879822970601E-2</v>
      </c>
      <c r="E35" s="370">
        <v>3.0190791684001801E-2</v>
      </c>
      <c r="F35" s="370">
        <v>4.12982841700682E-3</v>
      </c>
      <c r="G35" s="370">
        <v>3.5195817285820002E-3</v>
      </c>
      <c r="H35" s="370">
        <v>2.41083508930553E-3</v>
      </c>
      <c r="I35" s="370">
        <v>3.5799429141493402</v>
      </c>
      <c r="J35" s="370">
        <v>4.9856175202142401E-3</v>
      </c>
      <c r="K35" s="370">
        <v>-4.0231886822491399E-5</v>
      </c>
      <c r="L35" s="370">
        <v>3.0656974589463998E-2</v>
      </c>
      <c r="M35" s="370">
        <v>6.8669240959816407E-5</v>
      </c>
      <c r="N35" s="370">
        <v>6.8736357545592201E-3</v>
      </c>
      <c r="O35" s="370">
        <v>1.44505105357442E-3</v>
      </c>
      <c r="P35" s="370">
        <v>-1.06932731628799E-2</v>
      </c>
      <c r="Q35" s="370">
        <v>-3.7615388884628198E-3</v>
      </c>
      <c r="R35" s="370">
        <v>-5.2870645128493397E-2</v>
      </c>
      <c r="S35" s="370">
        <v>9.9085078621096306E-3</v>
      </c>
      <c r="T35" s="370">
        <v>8.4432471726395304E-3</v>
      </c>
      <c r="U35" s="370">
        <v>1.3739576201478899E-2</v>
      </c>
      <c r="V35" s="370">
        <v>-9.2071692576155204E-3</v>
      </c>
      <c r="W35" s="370">
        <v>0.990237057555447</v>
      </c>
      <c r="X35" s="370">
        <v>0.20637096777518901</v>
      </c>
      <c r="Y35" s="370">
        <v>0.51975645814366001</v>
      </c>
      <c r="Z35" s="370">
        <v>-8.8420390107785296E-2</v>
      </c>
      <c r="AA35" s="370">
        <v>1.0993731732798899E-2</v>
      </c>
      <c r="AB35" s="370">
        <v>-1.3283020688800501E-2</v>
      </c>
      <c r="AC35" s="370">
        <v>-0.32422603996697402</v>
      </c>
      <c r="AD35" s="370">
        <v>-0.39855914832657602</v>
      </c>
      <c r="AE35" s="370">
        <v>-0.18330196946504099</v>
      </c>
      <c r="AF35" s="370">
        <v>1.2200649130218601E-2</v>
      </c>
      <c r="AG35" s="370">
        <v>3.4390462685626E-3</v>
      </c>
      <c r="AH35" s="370">
        <v>3.2056109975572302E-3</v>
      </c>
      <c r="AI35" s="370">
        <v>5.9755208159508796E-3</v>
      </c>
      <c r="AJ35" s="370">
        <v>2.26738870342858E-2</v>
      </c>
      <c r="AK35" s="370">
        <v>6.0426062970857099E-2</v>
      </c>
      <c r="AL35" s="370">
        <v>1.7083622997440401E-2</v>
      </c>
      <c r="AM35" s="370">
        <v>5.5503395471209202E-3</v>
      </c>
      <c r="AN35" s="370">
        <v>3.33710694355551E-3</v>
      </c>
      <c r="AO35" s="370">
        <v>-7.7440200821627904E-3</v>
      </c>
      <c r="AP35" s="370">
        <v>-8.5725698712779394E-2</v>
      </c>
      <c r="AQ35" s="370">
        <v>-0.122002124694192</v>
      </c>
      <c r="AR35" s="370">
        <v>-2.7187180202049702E-2</v>
      </c>
      <c r="AS35" s="370">
        <v>-6.6612434130710704E-2</v>
      </c>
      <c r="AT35" s="370">
        <v>-7.4221633242899897E-3</v>
      </c>
      <c r="AU35" s="370">
        <v>-3.5100731341202299E-2</v>
      </c>
      <c r="AV35" s="370">
        <v>-9.4412494158854499E-2</v>
      </c>
      <c r="AW35" s="370">
        <v>1.8839885461376601E-2</v>
      </c>
      <c r="AX35" s="370">
        <v>4.3586264753470702E-2</v>
      </c>
      <c r="AY35" s="370">
        <v>8.4533675170679907E-3</v>
      </c>
      <c r="AZ35" s="370">
        <v>7.9069693481150193E-3</v>
      </c>
      <c r="BA35" s="370">
        <v>-2.9774138580600702E-2</v>
      </c>
      <c r="BB35" s="370">
        <v>-2.7016017167463002E-2</v>
      </c>
      <c r="BC35" s="370">
        <v>1.4959562757244299E-3</v>
      </c>
      <c r="BD35" s="370">
        <v>-5.7563483351352404E-3</v>
      </c>
      <c r="BE35" s="370">
        <v>-1.4036974432636601E-2</v>
      </c>
      <c r="BF35" s="370">
        <v>-7.7440986554941898E-3</v>
      </c>
      <c r="BG35" s="370">
        <v>-1.3431188938075243E-2</v>
      </c>
      <c r="BH35" s="370">
        <v>-0.23942162254650601</v>
      </c>
      <c r="BI35" s="370">
        <v>0.210581445831626</v>
      </c>
      <c r="BJ35" s="370">
        <v>-0.29723160397543902</v>
      </c>
      <c r="BK35" s="370">
        <v>-3.07280102901537E-2</v>
      </c>
      <c r="BL35" s="370">
        <v>-0.185468595296296</v>
      </c>
      <c r="BM35" s="370">
        <v>4.1013372110291803E-2</v>
      </c>
      <c r="BN35" s="370">
        <v>0.149589237187959</v>
      </c>
      <c r="BO35" s="370">
        <v>-1.9094527856675099E-2</v>
      </c>
      <c r="BP35" s="370">
        <v>-1.01364153088291E-2</v>
      </c>
      <c r="BQ35" s="370">
        <v>1.6856457030882899E-2</v>
      </c>
      <c r="BR35" s="370">
        <v>6.8189225743904097E-2</v>
      </c>
      <c r="BS35" s="370">
        <v>-6.6666666666666693E-2</v>
      </c>
      <c r="BT35" s="370">
        <v>-3.9137215044123897E-3</v>
      </c>
      <c r="BU35" s="370">
        <v>-2.7099291805174099E-3</v>
      </c>
    </row>
    <row r="36" spans="1:73">
      <c r="A36" s="367">
        <v>8</v>
      </c>
      <c r="B36" s="367" t="s">
        <v>81</v>
      </c>
      <c r="C36" s="367">
        <v>2023</v>
      </c>
      <c r="D36" s="370">
        <v>3.4388516705732702E-2</v>
      </c>
      <c r="E36" s="370">
        <v>-1.24099980758257E-2</v>
      </c>
      <c r="F36" s="370">
        <v>3.7652286167643E-3</v>
      </c>
      <c r="G36" s="370">
        <v>5.3351077446907504E-3</v>
      </c>
      <c r="H36" s="370">
        <v>1.38895298992893E-3</v>
      </c>
      <c r="I36" s="370">
        <v>4.1465742416562597</v>
      </c>
      <c r="J36" s="370">
        <v>8.6561084012775503E-3</v>
      </c>
      <c r="K36" s="370">
        <v>1.9082766542141501E-3</v>
      </c>
      <c r="L36" s="370">
        <v>3.09009899035361E-2</v>
      </c>
      <c r="M36" s="370">
        <v>3.2817792604117899E-5</v>
      </c>
      <c r="N36" s="370">
        <v>6.3560122070373502E-3</v>
      </c>
      <c r="O36" s="370">
        <v>3.37401918047079E-2</v>
      </c>
      <c r="P36" s="370">
        <v>-7.9120843108673303E-2</v>
      </c>
      <c r="Q36" s="370">
        <v>2.9721415121240899E-3</v>
      </c>
      <c r="R36" s="370">
        <v>4.76486748426189E-2</v>
      </c>
      <c r="S36" s="370">
        <v>8.0191883100045099E-3</v>
      </c>
      <c r="T36" s="370">
        <v>-3.3522802724991999E-3</v>
      </c>
      <c r="U36" s="370">
        <v>1.5488158623293301E-2</v>
      </c>
      <c r="V36" s="370">
        <v>4.6694563239947202E-2</v>
      </c>
      <c r="W36" s="370">
        <v>0.208902962764482</v>
      </c>
      <c r="X36" s="370">
        <v>4.7598735103604399E-2</v>
      </c>
      <c r="Y36" s="370">
        <v>0.57384178861099899</v>
      </c>
      <c r="Z36" s="370">
        <v>-8.8637419673810502E-2</v>
      </c>
      <c r="AA36" s="370">
        <v>-6.538917190422E-2</v>
      </c>
      <c r="AB36" s="370">
        <v>-3.1259168057011502E-3</v>
      </c>
      <c r="AC36" s="370">
        <v>-0.41448059895957101</v>
      </c>
      <c r="AD36" s="370">
        <v>-0.31635071607120702</v>
      </c>
      <c r="AE36" s="370">
        <v>-0.122253805153691</v>
      </c>
      <c r="AF36" s="370">
        <v>-4.8970010676453998E-2</v>
      </c>
      <c r="AG36" s="370">
        <v>2.90578417687812E-3</v>
      </c>
      <c r="AH36" s="370">
        <v>2.2246928571837001E-2</v>
      </c>
      <c r="AI36" s="370">
        <v>1.4299917207552601E-2</v>
      </c>
      <c r="AJ36" s="370">
        <v>2.96135567320591E-2</v>
      </c>
      <c r="AK36" s="370">
        <v>3.4144863037848097E-2</v>
      </c>
      <c r="AL36" s="370">
        <v>-1.6450273238915899E-2</v>
      </c>
      <c r="AM36" s="370">
        <v>4.0034531917588802E-3</v>
      </c>
      <c r="AN36" s="370">
        <v>3.4236424342646198E-2</v>
      </c>
      <c r="AO36" s="370">
        <v>-3.7240893236268599E-2</v>
      </c>
      <c r="AP36" s="370">
        <v>-4.0964207939042499E-2</v>
      </c>
      <c r="AQ36" s="370">
        <v>-4.39566506481949E-2</v>
      </c>
      <c r="AR36" s="370">
        <v>-1.8109472309321299E-2</v>
      </c>
      <c r="AS36" s="370">
        <v>-4.8328458320152E-2</v>
      </c>
      <c r="AT36" s="370">
        <v>2.6027491594227601E-2</v>
      </c>
      <c r="AU36" s="370">
        <v>6.4500172371040304E-2</v>
      </c>
      <c r="AV36" s="370">
        <v>-3.2077998373204498E-3</v>
      </c>
      <c r="AW36" s="370">
        <v>-1.8908367403473399E-2</v>
      </c>
      <c r="AX36" s="370">
        <v>-3.36742432783027E-2</v>
      </c>
      <c r="AY36" s="370">
        <v>5.2083020808475801E-3</v>
      </c>
      <c r="AZ36" s="370">
        <v>9.6967993985800898E-3</v>
      </c>
      <c r="BA36" s="370">
        <v>-3.7936526734145401E-3</v>
      </c>
      <c r="BB36" s="370">
        <v>-1.43256456147485E-2</v>
      </c>
      <c r="BC36" s="370">
        <v>1.5691353485342899E-3</v>
      </c>
      <c r="BD36" s="370">
        <v>1.54591382802245E-3</v>
      </c>
      <c r="BE36" s="370">
        <v>-2.03571442246748E-2</v>
      </c>
      <c r="BF36" s="370">
        <v>-6.1231126995731399E-3</v>
      </c>
      <c r="BG36" s="370">
        <v>-8.4285132081107876E-3</v>
      </c>
      <c r="BH36" s="370">
        <v>-0.20071287883834399</v>
      </c>
      <c r="BI36" s="370">
        <v>0.39222427454632502</v>
      </c>
      <c r="BJ36" s="370">
        <v>-0.38685921379761201</v>
      </c>
      <c r="BK36" s="370">
        <v>-5.1759685126985401E-2</v>
      </c>
      <c r="BL36" s="370">
        <v>-0.197890038595568</v>
      </c>
      <c r="BM36" s="370">
        <v>3.4984462509337802E-2</v>
      </c>
      <c r="BN36" s="370">
        <v>3.8481617962751E-2</v>
      </c>
      <c r="BO36" s="370">
        <v>-5.9272169256235102E-2</v>
      </c>
      <c r="BP36" s="370">
        <v>0</v>
      </c>
      <c r="BQ36" s="370">
        <v>4.85555575955269E-3</v>
      </c>
      <c r="BR36" s="370">
        <v>1.3575146921143699E-3</v>
      </c>
      <c r="BS36" s="370">
        <v>-0.16666666666666699</v>
      </c>
      <c r="BT36" s="370">
        <v>-1.5883280169792301E-2</v>
      </c>
      <c r="BU36" s="370">
        <v>-1.1410233553218E-2</v>
      </c>
    </row>
    <row r="37" spans="1:73">
      <c r="A37" s="367">
        <v>11</v>
      </c>
      <c r="B37" s="367" t="s">
        <v>82</v>
      </c>
      <c r="C37" s="367">
        <v>2023</v>
      </c>
      <c r="D37" s="370">
        <v>3.7548252386772799E-2</v>
      </c>
      <c r="E37" s="370">
        <v>-9.4685477811826901E-2</v>
      </c>
      <c r="F37" s="370">
        <v>1.67839804908693E-3</v>
      </c>
      <c r="G37" s="370">
        <v>6.8440846414769803E-3</v>
      </c>
      <c r="H37" s="370">
        <v>1.3480983173660001E-3</v>
      </c>
      <c r="I37" s="370">
        <v>1.8378416553444199</v>
      </c>
      <c r="J37" s="370">
        <v>1.77014666264248E-3</v>
      </c>
      <c r="K37" s="370">
        <v>5.1088481465841004E-4</v>
      </c>
      <c r="L37" s="370">
        <v>2.16321344702495E-2</v>
      </c>
      <c r="M37" s="370">
        <v>6.7358619945162896E-6</v>
      </c>
      <c r="N37" s="370">
        <v>2.8301733447500901E-3</v>
      </c>
      <c r="O37" s="370">
        <v>-2.4515091308751302E-2</v>
      </c>
      <c r="P37" s="370">
        <v>-6.0902320365377197E-2</v>
      </c>
      <c r="Q37" s="370">
        <v>-6.9984020992361999E-3</v>
      </c>
      <c r="R37" s="370">
        <v>4.5704632185467997E-2</v>
      </c>
      <c r="S37" s="370">
        <v>2.8019433277921099E-2</v>
      </c>
      <c r="T37" s="370">
        <v>3.8856489628499001E-4</v>
      </c>
      <c r="U37" s="370">
        <v>7.4359284203694698E-2</v>
      </c>
      <c r="V37" s="370">
        <v>-7.5980376173989499E-3</v>
      </c>
      <c r="W37" s="370">
        <v>0.29504108819491698</v>
      </c>
      <c r="X37" s="370">
        <v>9.7587253547999797E-2</v>
      </c>
      <c r="Y37" s="370">
        <v>0.44512268464610499</v>
      </c>
      <c r="Z37" s="370">
        <v>9.3854578640757708E-3</v>
      </c>
      <c r="AA37" s="370">
        <v>-2.4396101992799599E-2</v>
      </c>
      <c r="AB37" s="370">
        <v>-3.5752919417247099E-2</v>
      </c>
      <c r="AC37" s="370">
        <v>-0.23228022004114501</v>
      </c>
      <c r="AD37" s="370">
        <v>-0.23787656837595</v>
      </c>
      <c r="AE37" s="370">
        <v>-0.14490933492887301</v>
      </c>
      <c r="AF37" s="370">
        <v>0.10095908002855999</v>
      </c>
      <c r="AG37" s="370">
        <v>8.5831823046914502E-4</v>
      </c>
      <c r="AH37" s="370">
        <v>9.1944733614100303E-3</v>
      </c>
      <c r="AI37" s="370">
        <v>8.8418221491844608E-3</v>
      </c>
      <c r="AJ37" s="370">
        <v>1.19235665534445E-2</v>
      </c>
      <c r="AK37" s="370">
        <v>3.2848788895217598E-2</v>
      </c>
      <c r="AL37" s="370">
        <v>-8.0897378943780192E-3</v>
      </c>
      <c r="AM37" s="370">
        <v>2.3014133422579E-3</v>
      </c>
      <c r="AN37" s="370">
        <v>7.0403843075771497E-3</v>
      </c>
      <c r="AO37" s="370">
        <v>-1.08487866762401E-2</v>
      </c>
      <c r="AP37" s="370">
        <v>-1.9532629169064199E-2</v>
      </c>
      <c r="AQ37" s="370">
        <v>-4.33866118212307E-2</v>
      </c>
      <c r="AR37" s="370">
        <v>-6.6921297430655502E-2</v>
      </c>
      <c r="AS37" s="370">
        <v>-2.3208364457669699E-2</v>
      </c>
      <c r="AT37" s="370">
        <v>-4.0178905412580901E-2</v>
      </c>
      <c r="AU37" s="370">
        <v>0.130073508971736</v>
      </c>
      <c r="AV37" s="370">
        <v>-1.51109106076029E-2</v>
      </c>
      <c r="AW37" s="370">
        <v>-4.70575497906187E-2</v>
      </c>
      <c r="AX37" s="370">
        <v>2.5045149763126199E-3</v>
      </c>
      <c r="AY37" s="370">
        <v>2.7992827270225998E-3</v>
      </c>
      <c r="AZ37" s="370">
        <v>3.7974934248766099E-3</v>
      </c>
      <c r="BA37" s="370">
        <v>-2.3036719778275001E-2</v>
      </c>
      <c r="BB37" s="370">
        <v>-2.0164162810491298E-2</v>
      </c>
      <c r="BC37" s="370">
        <v>-2.1814334255677399E-3</v>
      </c>
      <c r="BD37" s="370">
        <v>1.4324092449807099E-3</v>
      </c>
      <c r="BE37" s="370">
        <v>-1.69121993358744E-2</v>
      </c>
      <c r="BF37" s="370">
        <v>-1.00074469922275E-2</v>
      </c>
      <c r="BG37" s="370">
        <v>-1.2434105500131458E-2</v>
      </c>
      <c r="BH37" s="370">
        <v>-0.136507096003886</v>
      </c>
      <c r="BI37" s="370">
        <v>5.1492448400908199E-2</v>
      </c>
      <c r="BJ37" s="370">
        <v>-0.116538697990205</v>
      </c>
      <c r="BK37" s="370">
        <v>-1.60792000072571E-2</v>
      </c>
      <c r="BL37" s="370">
        <v>-0.11274719819302299</v>
      </c>
      <c r="BM37" s="370">
        <v>4.9167284764491097E-3</v>
      </c>
      <c r="BN37" s="370">
        <v>0.18128055552613301</v>
      </c>
      <c r="BO37" s="370">
        <v>-2.24454046679619E-3</v>
      </c>
      <c r="BP37" s="370">
        <v>-8.3996463306808093E-3</v>
      </c>
      <c r="BQ37" s="370">
        <v>3.1358222414412098E-3</v>
      </c>
      <c r="BR37" s="370">
        <v>-3.126758619096E-3</v>
      </c>
      <c r="BS37" s="370">
        <v>1.1695906432748499E-2</v>
      </c>
      <c r="BT37" s="370">
        <v>-1.9840081731918299E-2</v>
      </c>
      <c r="BU37" s="370">
        <v>-2.03868543359257E-3</v>
      </c>
    </row>
    <row r="38" spans="1:73">
      <c r="A38" s="367">
        <v>13</v>
      </c>
      <c r="B38" s="367" t="s">
        <v>83</v>
      </c>
      <c r="C38" s="367">
        <v>2023</v>
      </c>
      <c r="D38" s="370">
        <v>-5.4060698492169401E-3</v>
      </c>
      <c r="E38" s="370">
        <v>1.34685591311401E-4</v>
      </c>
      <c r="F38" s="370">
        <v>5.5122750476012698E-3</v>
      </c>
      <c r="G38" s="370">
        <v>7.9189371330107092E-3</v>
      </c>
      <c r="H38" s="370">
        <v>7.9372957116269401E-3</v>
      </c>
      <c r="I38" s="370">
        <v>4.4738072112775296</v>
      </c>
      <c r="J38" s="370">
        <v>1.07162340929919E-2</v>
      </c>
      <c r="K38" s="370">
        <v>2.8178883988852301E-3</v>
      </c>
      <c r="L38" s="370">
        <v>1.60162703617114E-2</v>
      </c>
      <c r="M38" s="370">
        <v>3.7724404359982902E-5</v>
      </c>
      <c r="N38" s="370">
        <v>6.5418552150915098E-3</v>
      </c>
      <c r="O38" s="370">
        <v>-3.19943127106408E-2</v>
      </c>
      <c r="P38" s="370">
        <v>-5.9290929470906098E-2</v>
      </c>
      <c r="Q38" s="370">
        <v>-2.34960884812517E-2</v>
      </c>
      <c r="R38" s="370">
        <v>-6.3480949949649701E-2</v>
      </c>
      <c r="S38" s="370">
        <v>6.1786483591574097E-3</v>
      </c>
      <c r="T38" s="370">
        <v>2.06856824547955E-2</v>
      </c>
      <c r="U38" s="370">
        <v>1.3834898767435599E-2</v>
      </c>
      <c r="V38" s="370">
        <v>-5.5675791871835799E-3</v>
      </c>
      <c r="W38" s="370">
        <v>0.14083694372043101</v>
      </c>
      <c r="X38" s="370">
        <v>7.5378893045275799E-2</v>
      </c>
      <c r="Y38" s="370">
        <v>0.35554768050581598</v>
      </c>
      <c r="Z38" s="370">
        <v>-7.5636362712020205E-2</v>
      </c>
      <c r="AA38" s="370">
        <v>-6.2404013061525002E-2</v>
      </c>
      <c r="AB38" s="370">
        <v>-8.2031812155165904E-2</v>
      </c>
      <c r="AC38" s="370">
        <v>-0.27124061823032503</v>
      </c>
      <c r="AD38" s="370">
        <v>-0.36731994860343298</v>
      </c>
      <c r="AE38" s="370">
        <v>-7.7121527583557795E-2</v>
      </c>
      <c r="AF38" s="370">
        <v>-2.82090290703698E-2</v>
      </c>
      <c r="AG38" s="370">
        <v>4.01214389052045E-3</v>
      </c>
      <c r="AH38" s="370">
        <v>7.7846249284796096E-3</v>
      </c>
      <c r="AI38" s="370">
        <v>9.0333074184828898E-3</v>
      </c>
      <c r="AJ38" s="370">
        <v>3.35516818004103E-2</v>
      </c>
      <c r="AK38" s="370">
        <v>5.8879812639655603E-2</v>
      </c>
      <c r="AL38" s="370">
        <v>-5.4414831752335E-3</v>
      </c>
      <c r="AM38" s="370">
        <v>1.3830416520342699E-2</v>
      </c>
      <c r="AN38" s="370">
        <v>1.7329782674278701E-2</v>
      </c>
      <c r="AO38" s="370">
        <v>-1.48906884892101E-2</v>
      </c>
      <c r="AP38" s="370">
        <v>-0.105216413016681</v>
      </c>
      <c r="AQ38" s="370">
        <v>-0.10295045554373</v>
      </c>
      <c r="AR38" s="370">
        <v>-2.05980697682886E-2</v>
      </c>
      <c r="AS38" s="370">
        <v>-0.13966339626794999</v>
      </c>
      <c r="AT38" s="370">
        <v>1.38273348781524E-2</v>
      </c>
      <c r="AU38" s="370">
        <v>-1.2893006117082899E-2</v>
      </c>
      <c r="AV38" s="370">
        <v>2.6465647426091601E-2</v>
      </c>
      <c r="AW38" s="370">
        <v>1.0674725281230001E-2</v>
      </c>
      <c r="AX38" s="370">
        <v>1.9533355496084499E-2</v>
      </c>
      <c r="AY38" s="370">
        <v>1.0308289297163599E-2</v>
      </c>
      <c r="AZ38" s="370">
        <v>2.2095802911149699E-2</v>
      </c>
      <c r="BA38" s="370">
        <v>-9.6272231041935E-3</v>
      </c>
      <c r="BB38" s="370">
        <v>-1.76598793508763E-2</v>
      </c>
      <c r="BC38" s="370">
        <v>-2.15529471501778E-2</v>
      </c>
      <c r="BD38" s="370">
        <v>-2.4176793817833101E-3</v>
      </c>
      <c r="BE38" s="370">
        <v>-2.0941924122550099E-2</v>
      </c>
      <c r="BF38" s="370">
        <v>-6.6078343154887201E-3</v>
      </c>
      <c r="BG38" s="370">
        <v>-1.0125396466354873E-2</v>
      </c>
      <c r="BH38" s="370">
        <v>-0.23637491034115199</v>
      </c>
      <c r="BI38" s="370">
        <v>0.62280395425975499</v>
      </c>
      <c r="BJ38" s="370">
        <v>-0.52780620913749199</v>
      </c>
      <c r="BK38" s="370">
        <v>-6.0739220387423701E-2</v>
      </c>
      <c r="BL38" s="370">
        <v>-0.20961450892906899</v>
      </c>
      <c r="BM38" s="370">
        <v>0.14162319484653599</v>
      </c>
      <c r="BN38" s="370">
        <v>9.2299448683149897E-3</v>
      </c>
      <c r="BO38" s="370">
        <v>-1.5449996586880701E-2</v>
      </c>
      <c r="BP38" s="370">
        <v>-1.29293683270464E-2</v>
      </c>
      <c r="BQ38" s="370">
        <v>1.2829756795560201E-2</v>
      </c>
      <c r="BR38" s="370">
        <v>-8.6019806064449506E-2</v>
      </c>
      <c r="BS38" s="370">
        <v>-0.16666666666666699</v>
      </c>
      <c r="BT38" s="370">
        <v>-1.17738345889208E-2</v>
      </c>
      <c r="BU38" s="370">
        <v>-1.29621446457505E-2</v>
      </c>
    </row>
    <row r="39" spans="1:73">
      <c r="A39" s="367">
        <v>15</v>
      </c>
      <c r="B39" s="367" t="s">
        <v>84</v>
      </c>
      <c r="C39" s="367">
        <v>2023</v>
      </c>
      <c r="D39" s="370">
        <v>-5.7529497623460699E-2</v>
      </c>
      <c r="E39" s="370">
        <v>9.0392814490881906E-2</v>
      </c>
      <c r="F39" s="370">
        <v>7.1050348522370202E-3</v>
      </c>
      <c r="G39" s="370">
        <v>9.5464330519574904E-3</v>
      </c>
      <c r="H39" s="370">
        <v>4.9192280446255102E-3</v>
      </c>
      <c r="I39" s="370">
        <v>3.0585989876493702</v>
      </c>
      <c r="J39" s="370">
        <v>9.5874788846992704E-3</v>
      </c>
      <c r="K39" s="370">
        <v>1.3195562372692901E-3</v>
      </c>
      <c r="L39" s="370">
        <v>2.00917620746539E-2</v>
      </c>
      <c r="M39" s="370">
        <v>2.2252023182821598E-5</v>
      </c>
      <c r="N39" s="370">
        <v>6.2515372654417204E-3</v>
      </c>
      <c r="O39" s="370">
        <v>-5.6078504586428497E-2</v>
      </c>
      <c r="P39" s="370">
        <v>-3.04687500000001E-2</v>
      </c>
      <c r="Q39" s="370">
        <v>1.6261876651487001E-2</v>
      </c>
      <c r="R39" s="370">
        <v>-6.7300168682656605E-2</v>
      </c>
      <c r="S39" s="370">
        <v>7.8806804695603905E-4</v>
      </c>
      <c r="T39" s="370">
        <v>-6.9929439273220201E-3</v>
      </c>
      <c r="U39" s="370">
        <v>4.5487214470435501E-3</v>
      </c>
      <c r="V39" s="370">
        <v>-1.741618008011E-3</v>
      </c>
      <c r="W39" s="370">
        <v>0.19486606732942</v>
      </c>
      <c r="X39" s="370">
        <v>0.177302734674116</v>
      </c>
      <c r="Y39" s="370">
        <v>0.35225571172360098</v>
      </c>
      <c r="Z39" s="370">
        <v>-7.42616285975434E-2</v>
      </c>
      <c r="AA39" s="370">
        <v>-0.12458002771135999</v>
      </c>
      <c r="AB39" s="370">
        <v>-0.19135228290481199</v>
      </c>
      <c r="AC39" s="370">
        <v>-6.3772431704526095E-2</v>
      </c>
      <c r="AD39" s="370">
        <v>-0.327690406321616</v>
      </c>
      <c r="AE39" s="370">
        <v>-0.191120768643469</v>
      </c>
      <c r="AF39" s="370">
        <v>-7.5169856598744006E-2</v>
      </c>
      <c r="AG39" s="370">
        <v>3.30651265461671E-3</v>
      </c>
      <c r="AH39" s="370">
        <v>-2.16221204368784E-2</v>
      </c>
      <c r="AI39" s="370">
        <v>1.0184169758592199E-2</v>
      </c>
      <c r="AJ39" s="370">
        <v>2.1984614481637001E-2</v>
      </c>
      <c r="AK39" s="370">
        <v>6.0801791506567497E-2</v>
      </c>
      <c r="AL39" s="370">
        <v>7.0129227710761396E-2</v>
      </c>
      <c r="AM39" s="370">
        <v>1.0182040533824301E-2</v>
      </c>
      <c r="AN39" s="370">
        <v>2.0848374717321701E-2</v>
      </c>
      <c r="AO39" s="370">
        <v>-3.9957714702388101E-3</v>
      </c>
      <c r="AP39" s="370">
        <v>-7.5621047679934198E-3</v>
      </c>
      <c r="AQ39" s="370">
        <v>-0.13075179512301999</v>
      </c>
      <c r="AR39" s="370">
        <v>-2.84112466755587E-2</v>
      </c>
      <c r="AS39" s="370">
        <v>1.85707920967428E-2</v>
      </c>
      <c r="AT39" s="370">
        <v>3.8666668908816898E-2</v>
      </c>
      <c r="AU39" s="370">
        <v>-5.6112510644858301E-3</v>
      </c>
      <c r="AV39" s="370">
        <v>-0.121688668623177</v>
      </c>
      <c r="AW39" s="370">
        <v>4.0778590504351203E-2</v>
      </c>
      <c r="AX39" s="370">
        <v>7.0919837895442497E-2</v>
      </c>
      <c r="AY39" s="370">
        <v>1.0469431574533301E-2</v>
      </c>
      <c r="AZ39" s="370">
        <v>1.03665851896062E-2</v>
      </c>
      <c r="BA39" s="370">
        <v>-2.0605299659114399E-2</v>
      </c>
      <c r="BB39" s="370">
        <v>-1.6231166218756501E-2</v>
      </c>
      <c r="BC39" s="370">
        <v>-1.4577856682599699E-2</v>
      </c>
      <c r="BD39" s="370">
        <v>-3.0195166603425301E-3</v>
      </c>
      <c r="BE39" s="370">
        <v>-1.76850185339609E-2</v>
      </c>
      <c r="BF39" s="370">
        <v>1.5339242548149899E-3</v>
      </c>
      <c r="BG39" s="370">
        <v>-8.3615598070391744E-3</v>
      </c>
      <c r="BH39" s="370">
        <v>-0.22728926715324699</v>
      </c>
      <c r="BI39" s="370">
        <v>0.22627421952918</v>
      </c>
      <c r="BJ39" s="370">
        <v>-0.31094523384009298</v>
      </c>
      <c r="BK39" s="370">
        <v>-4.7365330307392602E-2</v>
      </c>
      <c r="BL39" s="370">
        <v>-0.17827567709367301</v>
      </c>
      <c r="BM39" s="370">
        <v>-8.5435392569688604E-3</v>
      </c>
      <c r="BN39" s="370">
        <v>2.2476455852117098E-2</v>
      </c>
      <c r="BO39" s="370">
        <v>-1.2593055480538301E-2</v>
      </c>
      <c r="BP39" s="370">
        <v>-6.4303512579374604E-3</v>
      </c>
      <c r="BQ39" s="370">
        <v>-2.30066646903106E-2</v>
      </c>
      <c r="BR39" s="370">
        <v>-7.6352257210427099E-2</v>
      </c>
      <c r="BS39" s="370">
        <v>-0.266666666666666</v>
      </c>
      <c r="BT39" s="370">
        <v>-6.7353405936615499E-3</v>
      </c>
      <c r="BU39" s="370">
        <v>-2.4719332578019798E-3</v>
      </c>
    </row>
    <row r="40" spans="1:73">
      <c r="A40" s="367">
        <v>17</v>
      </c>
      <c r="B40" s="367" t="s">
        <v>85</v>
      </c>
      <c r="C40" s="367">
        <v>2023</v>
      </c>
      <c r="D40" s="370">
        <v>5.0671252651056098E-3</v>
      </c>
      <c r="E40" s="370">
        <v>-0.166870458989445</v>
      </c>
      <c r="F40" s="370">
        <v>4.5581547500384003E-3</v>
      </c>
      <c r="G40" s="370">
        <v>3.9347578953617401E-3</v>
      </c>
      <c r="H40" s="370">
        <v>4.1477741599472099E-3</v>
      </c>
      <c r="I40" s="370">
        <v>4.0475803704869602</v>
      </c>
      <c r="J40" s="370">
        <v>1.365624591867E-2</v>
      </c>
      <c r="K40" s="370">
        <v>1.0627096495025999E-3</v>
      </c>
      <c r="L40" s="370">
        <v>2.9430593114580201E-2</v>
      </c>
      <c r="M40" s="370">
        <v>6.0031280371782501E-5</v>
      </c>
      <c r="N40" s="370">
        <v>5.8485234057822797E-3</v>
      </c>
      <c r="O40" s="370">
        <v>-4.6149752383769097E-3</v>
      </c>
      <c r="P40" s="370">
        <v>-7.3797725508341298E-3</v>
      </c>
      <c r="Q40" s="370">
        <v>-5.9255025538045396E-3</v>
      </c>
      <c r="R40" s="370">
        <v>-7.0506743261902594E-2</v>
      </c>
      <c r="S40" s="370">
        <v>1.2555900151298101E-2</v>
      </c>
      <c r="T40" s="370">
        <v>4.0758795868488301E-3</v>
      </c>
      <c r="U40" s="370">
        <v>7.0986263326089594E-2</v>
      </c>
      <c r="V40" s="370">
        <v>6.0218710007643998E-2</v>
      </c>
      <c r="W40" s="370">
        <v>0.38928758295002502</v>
      </c>
      <c r="X40" s="370">
        <v>7.7783004763632299E-2</v>
      </c>
      <c r="Y40" s="370">
        <v>0.55183383570854505</v>
      </c>
      <c r="Z40" s="370">
        <v>-0.16737148198396001</v>
      </c>
      <c r="AA40" s="370">
        <v>-9.6141455874289003E-2</v>
      </c>
      <c r="AB40" s="370">
        <v>5.1850090028992997E-3</v>
      </c>
      <c r="AC40" s="370">
        <v>-0.38667629640941698</v>
      </c>
      <c r="AD40" s="370">
        <v>-0.33329868207966401</v>
      </c>
      <c r="AE40" s="370">
        <v>-0.29317610132199901</v>
      </c>
      <c r="AF40" s="370">
        <v>-8.5771127205334607E-5</v>
      </c>
      <c r="AG40" s="370">
        <v>3.3147497406026201E-3</v>
      </c>
      <c r="AH40" s="370">
        <v>-9.39007356532791E-3</v>
      </c>
      <c r="AI40" s="370">
        <v>-5.4233869105384204E-3</v>
      </c>
      <c r="AJ40" s="370">
        <v>2.7506174697418E-2</v>
      </c>
      <c r="AK40" s="370">
        <v>4.5667385696076902E-2</v>
      </c>
      <c r="AL40" s="370">
        <v>3.7169654842863803E-2</v>
      </c>
      <c r="AM40" s="370">
        <v>-1.2315447851228001E-4</v>
      </c>
      <c r="AN40" s="370">
        <v>1.14049241085659E-2</v>
      </c>
      <c r="AO40" s="370">
        <v>-1.9450015886934999E-2</v>
      </c>
      <c r="AP40" s="370">
        <v>-3.85509774266116E-2</v>
      </c>
      <c r="AQ40" s="370">
        <v>-6.8608794604407497E-2</v>
      </c>
      <c r="AR40" s="370">
        <v>-2.2045380515417101E-2</v>
      </c>
      <c r="AS40" s="370">
        <v>-7.0408467036432804E-2</v>
      </c>
      <c r="AT40" s="370">
        <v>-7.57704956162744E-2</v>
      </c>
      <c r="AU40" s="370">
        <v>-1.7340316075496898E-2</v>
      </c>
      <c r="AV40" s="370">
        <v>-4.5594458217876603E-2</v>
      </c>
      <c r="AW40" s="370">
        <v>-1.42119375384301E-2</v>
      </c>
      <c r="AX40" s="370">
        <v>-1.5775429570990901E-2</v>
      </c>
      <c r="AY40" s="370">
        <v>5.6854852472087098E-3</v>
      </c>
      <c r="AZ40" s="370">
        <v>6.5997073347911703E-3</v>
      </c>
      <c r="BA40" s="370">
        <v>-3.06041134005638E-2</v>
      </c>
      <c r="BB40" s="370">
        <v>-4.3411233580963E-2</v>
      </c>
      <c r="BC40" s="370">
        <v>6.1415728622174601E-4</v>
      </c>
      <c r="BD40" s="370">
        <v>9.4418808692760898E-4</v>
      </c>
      <c r="BE40" s="370">
        <v>-1.4883964029214099E-2</v>
      </c>
      <c r="BF40" s="370">
        <v>-6.9834273938486503E-3</v>
      </c>
      <c r="BG40" s="370">
        <v>-8.0405141721121651E-3</v>
      </c>
      <c r="BH40" s="370">
        <v>-0.29550573933586199</v>
      </c>
      <c r="BI40" s="370">
        <v>0.30742825468479301</v>
      </c>
      <c r="BJ40" s="370">
        <v>-0.32570683054632299</v>
      </c>
      <c r="BK40" s="370">
        <v>-4.1874227112057703E-2</v>
      </c>
      <c r="BL40" s="370">
        <v>-0.15962975893596201</v>
      </c>
      <c r="BM40" s="370">
        <v>2.2789292218858798E-2</v>
      </c>
      <c r="BN40" s="370">
        <v>-9.1725154050926998E-3</v>
      </c>
      <c r="BO40" s="370">
        <v>-1.58877583759897E-2</v>
      </c>
      <c r="BP40" s="370">
        <v>-1.6163793103448301E-2</v>
      </c>
      <c r="BQ40" s="370">
        <v>-5.98548271827607E-3</v>
      </c>
      <c r="BR40" s="370">
        <v>-2.8221373168151199E-2</v>
      </c>
      <c r="BS40" s="370">
        <v>-0.3</v>
      </c>
      <c r="BT40" s="370">
        <v>-1.8957577176755201E-2</v>
      </c>
      <c r="BU40" s="370">
        <v>-2.8183310941931598E-2</v>
      </c>
    </row>
    <row r="41" spans="1:73">
      <c r="A41" s="367">
        <v>18</v>
      </c>
      <c r="B41" s="367" t="s">
        <v>86</v>
      </c>
      <c r="C41" s="367">
        <v>2023</v>
      </c>
      <c r="D41" s="370">
        <v>-7.5352773878241006E-2</v>
      </c>
      <c r="E41" s="370">
        <v>-2.04961967619131E-2</v>
      </c>
      <c r="F41" s="370">
        <v>1.1990376483540101E-2</v>
      </c>
      <c r="G41" s="370">
        <v>4.5292197282459402E-3</v>
      </c>
      <c r="H41" s="370">
        <v>3.9084076594902402E-3</v>
      </c>
      <c r="I41" s="370">
        <v>4.3742062746590404</v>
      </c>
      <c r="J41" s="370">
        <v>1.9932479153162399E-2</v>
      </c>
      <c r="K41" s="370">
        <v>5.32201155221007E-3</v>
      </c>
      <c r="L41" s="370">
        <v>1.9516450584167198E-2</v>
      </c>
      <c r="M41" s="370">
        <v>6.2945776504767605E-5</v>
      </c>
      <c r="N41" s="370">
        <v>8.5994763412319594E-3</v>
      </c>
      <c r="O41" s="370">
        <v>4.9107142857141198E-2</v>
      </c>
      <c r="P41" s="370">
        <v>1.70142910392786E-4</v>
      </c>
      <c r="Q41" s="370">
        <v>-8.3290289256198705E-2</v>
      </c>
      <c r="R41" s="370">
        <v>-7.2973901098901894E-2</v>
      </c>
      <c r="S41" s="370">
        <v>1.9362569533445E-2</v>
      </c>
      <c r="T41" s="370">
        <v>-0.12121796944517201</v>
      </c>
      <c r="U41" s="370">
        <v>2.46405281495123E-2</v>
      </c>
      <c r="V41" s="370">
        <v>6.3478003704319205E-2</v>
      </c>
      <c r="W41" s="370">
        <v>0.30803628363580698</v>
      </c>
      <c r="X41" s="370">
        <v>0.25110827737614799</v>
      </c>
      <c r="Y41" s="370">
        <v>0.45242540049278401</v>
      </c>
      <c r="Z41" s="370">
        <v>-0.13457838143065701</v>
      </c>
      <c r="AA41" s="370">
        <v>-6.5373671948588299E-2</v>
      </c>
      <c r="AB41" s="370">
        <v>-0.116472286919742</v>
      </c>
      <c r="AC41" s="370">
        <v>-0.167525444017601</v>
      </c>
      <c r="AD41" s="370">
        <v>-0.50496545665665604</v>
      </c>
      <c r="AE41" s="370">
        <v>-0.109095884602955</v>
      </c>
      <c r="AF41" s="370">
        <v>-8.6429945327604299E-2</v>
      </c>
      <c r="AG41" s="370">
        <v>1.3060432599967401E-2</v>
      </c>
      <c r="AH41" s="370">
        <v>-1.92252948107802E-2</v>
      </c>
      <c r="AI41" s="370">
        <v>1.0358458839106899E-2</v>
      </c>
      <c r="AJ41" s="370">
        <v>5.5800371662530601E-2</v>
      </c>
      <c r="AK41" s="370">
        <v>0.100698734100906</v>
      </c>
      <c r="AL41" s="370">
        <v>6.0652903034106101E-2</v>
      </c>
      <c r="AM41" s="370">
        <v>2.1954746333655701E-2</v>
      </c>
      <c r="AN41" s="370">
        <v>1.49080144419003E-2</v>
      </c>
      <c r="AO41" s="370">
        <v>-3.9414004188254102E-2</v>
      </c>
      <c r="AP41" s="370">
        <v>-2.8888564532671399E-2</v>
      </c>
      <c r="AQ41" s="370">
        <v>-3.2935241978907903E-2</v>
      </c>
      <c r="AR41" s="370">
        <v>3.0179458907638498E-2</v>
      </c>
      <c r="AS41" s="370">
        <v>-9.4172835515104594E-2</v>
      </c>
      <c r="AT41" s="370">
        <v>-3.90236055905352E-2</v>
      </c>
      <c r="AU41" s="370">
        <v>-1.02338454970166E-2</v>
      </c>
      <c r="AV41" s="370">
        <v>0.106196675949179</v>
      </c>
      <c r="AW41" s="370">
        <v>1.1961138144088E-2</v>
      </c>
      <c r="AX41" s="370">
        <v>0.32366752387269099</v>
      </c>
      <c r="AY41" s="370">
        <v>2.6547731073529202E-2</v>
      </c>
      <c r="AZ41" s="370">
        <v>7.6179439859894296E-2</v>
      </c>
      <c r="BA41" s="370">
        <v>-3.15327207646698E-2</v>
      </c>
      <c r="BB41" s="370">
        <v>-3.3198850157694297E-2</v>
      </c>
      <c r="BC41" s="370">
        <v>2.32613452849449E-3</v>
      </c>
      <c r="BD41" s="370">
        <v>-9.8401272299577808E-3</v>
      </c>
      <c r="BE41" s="370">
        <v>-1.9183609032035601E-2</v>
      </c>
      <c r="BF41" s="370">
        <v>3.3842994975796501E-3</v>
      </c>
      <c r="BG41" s="370">
        <v>-1.5204157257032841E-2</v>
      </c>
      <c r="BH41" s="370">
        <v>-0.28947022743165102</v>
      </c>
      <c r="BI41" s="370">
        <v>0.283877907566155</v>
      </c>
      <c r="BJ41" s="370">
        <v>-0.44291254444373401</v>
      </c>
      <c r="BK41" s="370">
        <v>-6.4711598476585697E-2</v>
      </c>
      <c r="BL41" s="370">
        <v>-0.143721858346154</v>
      </c>
      <c r="BM41" s="370">
        <v>2.0277635826685101E-2</v>
      </c>
      <c r="BN41" s="370">
        <v>3.9518254153483902E-2</v>
      </c>
      <c r="BO41" s="370">
        <v>-3.05781529431043E-2</v>
      </c>
      <c r="BP41" s="370">
        <v>-3.1243623750254999E-2</v>
      </c>
      <c r="BQ41" s="370">
        <v>-1.59323260776504E-2</v>
      </c>
      <c r="BR41" s="370">
        <v>-0.117018236161073</v>
      </c>
      <c r="BS41" s="370">
        <v>-0.33333333333333398</v>
      </c>
      <c r="BT41" s="370">
        <v>-3.4154744662275999E-2</v>
      </c>
      <c r="BU41" s="370">
        <v>8.7024087024086802E-2</v>
      </c>
    </row>
    <row r="42" spans="1:73">
      <c r="A42" s="367">
        <v>19</v>
      </c>
      <c r="B42" s="367" t="s">
        <v>87</v>
      </c>
      <c r="C42" s="367">
        <v>2023</v>
      </c>
      <c r="D42" s="370">
        <v>-4.3772656232038298E-2</v>
      </c>
      <c r="E42" s="370">
        <v>-6.6789864529399098E-2</v>
      </c>
      <c r="F42" s="370">
        <v>2.9497901058110301E-2</v>
      </c>
      <c r="G42" s="370">
        <v>1.6989295880057299E-2</v>
      </c>
      <c r="H42" s="370">
        <v>1.0189369600088399E-2</v>
      </c>
      <c r="I42" s="370">
        <v>5.7265030905478396</v>
      </c>
      <c r="J42" s="370">
        <v>1.8564924969748299E-2</v>
      </c>
      <c r="K42" s="370">
        <v>3.0420366556654001E-3</v>
      </c>
      <c r="L42" s="370">
        <v>2.5950526266982001E-2</v>
      </c>
      <c r="M42" s="370">
        <v>5.2324470782576201E-5</v>
      </c>
      <c r="N42" s="370">
        <v>9.7850728504569502E-3</v>
      </c>
      <c r="O42" s="370">
        <v>-2.7667423770235001E-2</v>
      </c>
      <c r="P42" s="370">
        <v>-4.9762163615414502E-2</v>
      </c>
      <c r="Q42" s="370">
        <v>-1.7475102370274598E-2</v>
      </c>
      <c r="R42" s="370">
        <v>-0.101060026627029</v>
      </c>
      <c r="S42" s="370">
        <v>1.3956475978772901E-2</v>
      </c>
      <c r="T42" s="370">
        <v>7.9450232364901199E-3</v>
      </c>
      <c r="U42" s="370">
        <v>6.5640911322372902E-2</v>
      </c>
      <c r="V42" s="370">
        <v>-9.0924202961511508E-3</v>
      </c>
      <c r="W42" s="370">
        <v>0.14142076989440899</v>
      </c>
      <c r="X42" s="370">
        <v>0.23397979473754299</v>
      </c>
      <c r="Y42" s="370">
        <v>0.169212419652364</v>
      </c>
      <c r="Z42" s="370">
        <v>-4.6605774919448797E-2</v>
      </c>
      <c r="AA42" s="370">
        <v>-0.12780657862952399</v>
      </c>
      <c r="AB42" s="370">
        <v>-7.0702349966806105E-2</v>
      </c>
      <c r="AC42" s="370">
        <v>-0.13094356355365799</v>
      </c>
      <c r="AD42" s="370">
        <v>-0.57931808804516505</v>
      </c>
      <c r="AE42" s="370">
        <v>-0.14827352294086801</v>
      </c>
      <c r="AF42" s="370">
        <v>4.1000059369628902E-2</v>
      </c>
      <c r="AG42" s="370">
        <v>8.0212198364470605E-3</v>
      </c>
      <c r="AH42" s="370">
        <v>2.4064692229114901E-3</v>
      </c>
      <c r="AI42" s="370">
        <v>-1.8265250708798201E-3</v>
      </c>
      <c r="AJ42" s="370">
        <v>2.69901452370322E-2</v>
      </c>
      <c r="AK42" s="370">
        <v>8.1786842594809506E-2</v>
      </c>
      <c r="AL42" s="370">
        <v>-2.1383553136219199E-2</v>
      </c>
      <c r="AM42" s="370">
        <v>1.0735969240147801E-2</v>
      </c>
      <c r="AN42" s="370">
        <v>2.89223794535758E-2</v>
      </c>
      <c r="AO42" s="370">
        <v>-4.4166005033622897E-2</v>
      </c>
      <c r="AP42" s="370">
        <v>-4.3648000736506501E-2</v>
      </c>
      <c r="AQ42" s="370">
        <v>-0.15889357292985901</v>
      </c>
      <c r="AR42" s="370">
        <v>-9.9039968518452995E-2</v>
      </c>
      <c r="AS42" s="370">
        <v>0.16706468391878301</v>
      </c>
      <c r="AT42" s="370">
        <v>9.9115706698784008E-3</v>
      </c>
      <c r="AU42" s="370">
        <v>-2.4483868795462799E-2</v>
      </c>
      <c r="AV42" s="370">
        <v>-0.143563564629547</v>
      </c>
      <c r="AW42" s="370">
        <v>4.8277986929176703E-2</v>
      </c>
      <c r="AX42" s="370">
        <v>0.12617167085134601</v>
      </c>
      <c r="AY42" s="370">
        <v>9.3416680169276199E-3</v>
      </c>
      <c r="AZ42" s="370">
        <v>4.1383108835625397E-2</v>
      </c>
      <c r="BA42" s="370">
        <v>-1.25033802783592E-2</v>
      </c>
      <c r="BB42" s="370">
        <v>-2.4207281046470901E-2</v>
      </c>
      <c r="BC42" s="370">
        <v>-1.2883062874413599E-3</v>
      </c>
      <c r="BD42" s="370">
        <v>2.5248074369218498E-3</v>
      </c>
      <c r="BE42" s="370">
        <v>-1.10703838993005E-2</v>
      </c>
      <c r="BF42" s="370">
        <v>-8.2925094644890496E-3</v>
      </c>
      <c r="BG42" s="370">
        <v>-7.5904630118712301E-3</v>
      </c>
      <c r="BH42" s="370">
        <v>-0.25966860852907497</v>
      </c>
      <c r="BI42" s="370">
        <v>0.43966415942053</v>
      </c>
      <c r="BJ42" s="370">
        <v>-0.49496025654138698</v>
      </c>
      <c r="BK42" s="370">
        <v>-8.2351892488707806E-2</v>
      </c>
      <c r="BL42" s="370">
        <v>-0.171930738508703</v>
      </c>
      <c r="BM42" s="370">
        <v>9.3967640700056594E-3</v>
      </c>
      <c r="BN42" s="370">
        <v>3.6611860128140501E-2</v>
      </c>
      <c r="BO42" s="370">
        <v>-8.6268149060844193E-2</v>
      </c>
      <c r="BP42" s="370">
        <v>1.0847176325889499E-2</v>
      </c>
      <c r="BQ42" s="370">
        <v>-2.38927062888772E-2</v>
      </c>
      <c r="BR42" s="370">
        <v>-9.4050336358771594E-2</v>
      </c>
      <c r="BS42" s="370">
        <v>-0.33333333333333298</v>
      </c>
      <c r="BT42" s="370">
        <v>-1.6577235400764799E-2</v>
      </c>
      <c r="BU42" s="370">
        <v>-1.3455815758830401E-2</v>
      </c>
    </row>
    <row r="43" spans="1:73">
      <c r="A43" s="367">
        <v>20</v>
      </c>
      <c r="B43" s="367" t="s">
        <v>88</v>
      </c>
      <c r="C43" s="367">
        <v>2023</v>
      </c>
      <c r="D43" s="370">
        <v>-5.2243509410461797E-2</v>
      </c>
      <c r="E43" s="370">
        <v>0.113305679894221</v>
      </c>
      <c r="F43" s="370">
        <v>5.5031955024459102E-3</v>
      </c>
      <c r="G43" s="370">
        <v>1.05602466464991E-2</v>
      </c>
      <c r="H43" s="370">
        <v>7.0891422286790302E-3</v>
      </c>
      <c r="I43" s="370">
        <v>4.0449516757703901</v>
      </c>
      <c r="J43" s="370">
        <v>1.67742982493982E-2</v>
      </c>
      <c r="K43" s="370">
        <v>3.1354393762308302E-3</v>
      </c>
      <c r="L43" s="370">
        <v>8.8854369988653308E-3</v>
      </c>
      <c r="M43" s="370">
        <v>5.6878484727117697E-5</v>
      </c>
      <c r="N43" s="370">
        <v>5.6947242579875696E-3</v>
      </c>
      <c r="O43" s="370">
        <v>9.5360182316705205E-2</v>
      </c>
      <c r="P43" s="370">
        <v>-2.33785158597721E-2</v>
      </c>
      <c r="Q43" s="370">
        <v>-3.5844280889615103E-2</v>
      </c>
      <c r="R43" s="370">
        <v>-1.2830709879504101E-2</v>
      </c>
      <c r="S43" s="370">
        <v>2.0587326110955002E-2</v>
      </c>
      <c r="T43" s="370">
        <v>-3.0768018873627602E-3</v>
      </c>
      <c r="U43" s="370">
        <v>1.7822543844624599E-2</v>
      </c>
      <c r="V43" s="370">
        <v>1.11239256100415E-2</v>
      </c>
      <c r="W43" s="370">
        <v>6.6151749258252193E-2</v>
      </c>
      <c r="X43" s="370">
        <v>0.10949352447586699</v>
      </c>
      <c r="Y43" s="370">
        <v>0.35447689380652198</v>
      </c>
      <c r="Z43" s="370">
        <v>-0.118808668704488</v>
      </c>
      <c r="AA43" s="370">
        <v>-8.5490503831902001E-2</v>
      </c>
      <c r="AB43" s="370">
        <v>-1.07094208958555E-2</v>
      </c>
      <c r="AC43" s="370">
        <v>-0.188110124232134</v>
      </c>
      <c r="AD43" s="370">
        <v>-0.39628357548883197</v>
      </c>
      <c r="AE43" s="370">
        <v>-0.162018273443018</v>
      </c>
      <c r="AF43" s="370">
        <v>-5.1914007376293501E-2</v>
      </c>
      <c r="AG43" s="370">
        <v>6.5198625247692796E-3</v>
      </c>
      <c r="AH43" s="370">
        <v>1.9282830840738299E-2</v>
      </c>
      <c r="AI43" s="370">
        <v>2.2464689142363999E-2</v>
      </c>
      <c r="AJ43" s="370">
        <v>4.0537084209638197E-2</v>
      </c>
      <c r="AK43" s="370">
        <v>8.2313835726900098E-2</v>
      </c>
      <c r="AL43" s="370">
        <v>-5.0112944418789197E-2</v>
      </c>
      <c r="AM43" s="370">
        <v>1.02694668229339E-2</v>
      </c>
      <c r="AN43" s="370">
        <v>0.216260980958943</v>
      </c>
      <c r="AO43" s="370">
        <v>-2.5827508687945599E-2</v>
      </c>
      <c r="AP43" s="370">
        <v>-6.3333602075736795E-2</v>
      </c>
      <c r="AQ43" s="370">
        <v>-4.6636225636470803E-2</v>
      </c>
      <c r="AR43" s="370">
        <v>-2.86196412328493E-2</v>
      </c>
      <c r="AS43" s="370">
        <v>-0.151930352891955</v>
      </c>
      <c r="AT43" s="370">
        <v>-7.1638058549781294E-2</v>
      </c>
      <c r="AU43" s="370">
        <v>-2.51087512734228E-2</v>
      </c>
      <c r="AV43" s="370">
        <v>5.6887224968833597E-2</v>
      </c>
      <c r="AW43" s="370">
        <v>8.6251429558014802E-3</v>
      </c>
      <c r="AX43" s="370">
        <v>8.4638269587563E-2</v>
      </c>
      <c r="AY43" s="370">
        <v>1.77850426000042E-2</v>
      </c>
      <c r="AZ43" s="370">
        <v>0.20727378202117699</v>
      </c>
      <c r="BA43" s="370">
        <v>-1.7496748624589799E-2</v>
      </c>
      <c r="BB43" s="370">
        <v>-2.3600084434833302E-2</v>
      </c>
      <c r="BC43" s="370">
        <v>-1.1729323646481301E-2</v>
      </c>
      <c r="BD43" s="370">
        <v>-5.0295420678548204E-3</v>
      </c>
      <c r="BE43" s="370">
        <v>-2.39300180179042E-2</v>
      </c>
      <c r="BF43" s="370">
        <v>-4.5552704106353401E-3</v>
      </c>
      <c r="BG43" s="370">
        <v>-1.4378963149931045E-2</v>
      </c>
      <c r="BH43" s="370">
        <v>-0.30307857221877799</v>
      </c>
      <c r="BI43" s="370">
        <v>0.39758256740621301</v>
      </c>
      <c r="BJ43" s="370">
        <v>-0.47239688633534299</v>
      </c>
      <c r="BK43" s="370">
        <v>-8.3457386829322897E-2</v>
      </c>
      <c r="BL43" s="370">
        <v>-0.170506044206646</v>
      </c>
      <c r="BM43" s="370">
        <v>0.22921713704228699</v>
      </c>
      <c r="BN43" s="370">
        <v>2.7686684069143801E-2</v>
      </c>
      <c r="BO43" s="370">
        <v>-7.1090612905944997E-2</v>
      </c>
      <c r="BP43" s="370">
        <v>-2.87007879160079E-2</v>
      </c>
      <c r="BQ43" s="370">
        <v>-6.15409345214082E-2</v>
      </c>
      <c r="BR43" s="370">
        <v>-0.141048413935178</v>
      </c>
      <c r="BS43" s="370">
        <v>-0.4</v>
      </c>
      <c r="BT43" s="370">
        <v>-1.48650452073533E-2</v>
      </c>
      <c r="BU43" s="370">
        <v>-8.9659037027459403E-3</v>
      </c>
    </row>
    <row r="44" spans="1:73">
      <c r="A44" s="367">
        <v>23</v>
      </c>
      <c r="B44" s="367" t="s">
        <v>89</v>
      </c>
      <c r="C44" s="367">
        <v>2023</v>
      </c>
      <c r="D44" s="370">
        <v>-3.3294768856402597E-2</v>
      </c>
      <c r="E44" s="370">
        <v>0.23624130625819201</v>
      </c>
      <c r="F44" s="370">
        <v>1.0418077489640999E-2</v>
      </c>
      <c r="G44" s="370">
        <v>1.3590689842653899E-2</v>
      </c>
      <c r="H44" s="370">
        <v>1.5481795899063899E-2</v>
      </c>
      <c r="I44" s="370">
        <v>8.0699219008131102</v>
      </c>
      <c r="J44" s="370">
        <v>1.55583607693453E-2</v>
      </c>
      <c r="K44" s="370">
        <v>9.9753203375347894E-4</v>
      </c>
      <c r="L44" s="370">
        <v>4.0295191030102699E-2</v>
      </c>
      <c r="M44" s="370">
        <v>3.5795769618406397E-5</v>
      </c>
      <c r="N44" s="370">
        <v>1.0233124488348099E-2</v>
      </c>
      <c r="O44" s="370">
        <v>-5.11953721335802E-3</v>
      </c>
      <c r="P44" s="370">
        <v>-1.6406834776660498E-2</v>
      </c>
      <c r="Q44" s="370">
        <v>-9.5191062858713996E-2</v>
      </c>
      <c r="R44" s="370">
        <v>2.6630524267396101E-2</v>
      </c>
      <c r="S44" s="370">
        <v>7.46360382526214E-3</v>
      </c>
      <c r="T44" s="370">
        <v>-3.36266246712058E-2</v>
      </c>
      <c r="U44" s="370">
        <v>3.2234938681636099E-2</v>
      </c>
      <c r="V44" s="370">
        <v>3.0176756558856599E-2</v>
      </c>
      <c r="W44" s="370">
        <v>0.14767380039375899</v>
      </c>
      <c r="X44" s="370">
        <v>0.20211816473132299</v>
      </c>
      <c r="Y44" s="370">
        <v>0.64841588498491898</v>
      </c>
      <c r="Z44" s="370">
        <v>-9.3380811390682994E-2</v>
      </c>
      <c r="AA44" s="370">
        <v>-3.90969059575665E-2</v>
      </c>
      <c r="AB44" s="370">
        <v>6.9198582469676306E-2</v>
      </c>
      <c r="AC44" s="370">
        <v>-0.23558189315185199</v>
      </c>
      <c r="AD44" s="370">
        <v>-0.30932438246010302</v>
      </c>
      <c r="AE44" s="370">
        <v>-4.4711204639267803E-2</v>
      </c>
      <c r="AF44" s="370">
        <v>-3.1387988858531599E-2</v>
      </c>
      <c r="AG44" s="370">
        <v>7.0384549692576797E-3</v>
      </c>
      <c r="AH44" s="370">
        <v>-2.6473727257918099E-2</v>
      </c>
      <c r="AI44" s="370">
        <v>1.53855318336595E-3</v>
      </c>
      <c r="AJ44" s="370">
        <v>2.4408673529927299E-2</v>
      </c>
      <c r="AK44" s="370">
        <v>6.1264207430391002E-2</v>
      </c>
      <c r="AL44" s="370">
        <v>0.29856696907821001</v>
      </c>
      <c r="AM44" s="370">
        <v>8.68939959208446E-3</v>
      </c>
      <c r="AN44" s="370">
        <v>-1.15064658825779E-2</v>
      </c>
      <c r="AO44" s="370">
        <v>-3.80021175401202E-2</v>
      </c>
      <c r="AP44" s="370">
        <v>-8.2243525313634602E-2</v>
      </c>
      <c r="AQ44" s="370">
        <v>-0.15940946288122401</v>
      </c>
      <c r="AR44" s="370">
        <v>-6.3648610163152902E-2</v>
      </c>
      <c r="AS44" s="370">
        <v>-0.151512792464088</v>
      </c>
      <c r="AT44" s="370">
        <v>-1.2471631958591901E-2</v>
      </c>
      <c r="AU44" s="370">
        <v>-2.0431127108928401E-2</v>
      </c>
      <c r="AV44" s="370">
        <v>0.158225135482709</v>
      </c>
      <c r="AW44" s="370">
        <v>6.0910518483702103E-2</v>
      </c>
      <c r="AX44" s="370">
        <v>0.24193449708028</v>
      </c>
      <c r="AY44" s="370">
        <v>1.24015270015872E-2</v>
      </c>
      <c r="AZ44" s="370">
        <v>-2.4323727145421801E-3</v>
      </c>
      <c r="BA44" s="370">
        <v>-9.7964453453711804E-3</v>
      </c>
      <c r="BB44" s="370">
        <v>-2.81840528771003E-2</v>
      </c>
      <c r="BC44" s="370">
        <v>-6.4049030545882098E-3</v>
      </c>
      <c r="BD44" s="370">
        <v>-4.1497626031451696E-3</v>
      </c>
      <c r="BE44" s="370">
        <v>-2.14668810705183E-2</v>
      </c>
      <c r="BF44" s="370">
        <v>1.7502754417347E-3</v>
      </c>
      <c r="BG44" s="370">
        <v>-7.975338284400996E-3</v>
      </c>
      <c r="BH44" s="370">
        <v>-0.27503168745422801</v>
      </c>
      <c r="BI44" s="370">
        <v>0.35864844075011498</v>
      </c>
      <c r="BJ44" s="370">
        <v>-0.57894546487260201</v>
      </c>
      <c r="BK44" s="370">
        <v>-5.2548777103110497E-2</v>
      </c>
      <c r="BL44" s="370">
        <v>-0.15743724794539499</v>
      </c>
      <c r="BM44" s="370">
        <v>-1.7063432601985101E-2</v>
      </c>
      <c r="BN44" s="370">
        <v>2.2801272978996701E-2</v>
      </c>
      <c r="BO44" s="370">
        <v>0.131782739469925</v>
      </c>
      <c r="BP44" s="370">
        <v>-2.1816499055397599E-2</v>
      </c>
      <c r="BQ44" s="370">
        <v>-2.5080169230996801E-2</v>
      </c>
      <c r="BR44" s="370">
        <v>1.90104394067474E-2</v>
      </c>
      <c r="BS44" s="370">
        <v>0</v>
      </c>
      <c r="BT44" s="370">
        <v>-1.33172710730859E-2</v>
      </c>
      <c r="BU44" s="370">
        <v>-2.9918699186991801E-2</v>
      </c>
    </row>
    <row r="45" spans="1:73">
      <c r="A45" s="367">
        <v>25</v>
      </c>
      <c r="B45" s="367" t="s">
        <v>90</v>
      </c>
      <c r="C45" s="367">
        <v>2023</v>
      </c>
      <c r="D45" s="370">
        <v>-2.8930485903186899E-2</v>
      </c>
      <c r="E45" s="370">
        <v>8.3146152034589596E-2</v>
      </c>
      <c r="F45" s="370">
        <v>4.1003678380530997E-3</v>
      </c>
      <c r="G45" s="370">
        <v>4.69712520058188E-3</v>
      </c>
      <c r="H45" s="370">
        <v>2.4310781730655E-3</v>
      </c>
      <c r="I45" s="370">
        <v>2.3500129887677401</v>
      </c>
      <c r="J45" s="370">
        <v>3.4910150155941901E-3</v>
      </c>
      <c r="K45" s="370">
        <v>4.4092899735914399E-4</v>
      </c>
      <c r="L45" s="370">
        <v>9.1074600967273808E-3</v>
      </c>
      <c r="M45" s="370">
        <v>6.4458397979441705E-5</v>
      </c>
      <c r="N45" s="370">
        <v>4.3055978328030804E-3</v>
      </c>
      <c r="O45" s="370">
        <v>-4.9233644267164797E-2</v>
      </c>
      <c r="P45" s="370">
        <v>-3.3859173098570602E-2</v>
      </c>
      <c r="Q45" s="370">
        <v>3.3088164402411998E-3</v>
      </c>
      <c r="R45" s="370">
        <v>1.8154175336949699E-2</v>
      </c>
      <c r="S45" s="370">
        <v>1.9377522967507999E-2</v>
      </c>
      <c r="T45" s="370">
        <v>1.2845485604578201E-3</v>
      </c>
      <c r="U45" s="370">
        <v>7.8917798123969193E-2</v>
      </c>
      <c r="V45" s="370">
        <v>0.112153383973017</v>
      </c>
      <c r="W45" s="370">
        <v>0.16248185785778199</v>
      </c>
      <c r="X45" s="370">
        <v>0.164305433936555</v>
      </c>
      <c r="Y45" s="370">
        <v>0.27980000676694999</v>
      </c>
      <c r="Z45" s="370">
        <v>-8.0002378003926497E-2</v>
      </c>
      <c r="AA45" s="370">
        <v>-9.0352049779790694E-2</v>
      </c>
      <c r="AB45" s="370">
        <v>-0.10002404034701801</v>
      </c>
      <c r="AC45" s="370">
        <v>-0.12709281192758301</v>
      </c>
      <c r="AD45" s="370">
        <v>-0.230817493857601</v>
      </c>
      <c r="AE45" s="370">
        <v>-0.14505472351458401</v>
      </c>
      <c r="AF45" s="370">
        <v>4.0570552623184201E-2</v>
      </c>
      <c r="AG45" s="370">
        <v>4.5243017707492002E-3</v>
      </c>
      <c r="AH45" s="370">
        <v>-8.0204806141128595E-3</v>
      </c>
      <c r="AI45" s="370">
        <v>-2.23414925315753E-3</v>
      </c>
      <c r="AJ45" s="370">
        <v>1.2757212394725499E-2</v>
      </c>
      <c r="AK45" s="370">
        <v>4.8233729417751302E-2</v>
      </c>
      <c r="AL45" s="370">
        <v>-4.3520041498814201E-2</v>
      </c>
      <c r="AM45" s="370">
        <v>2.88299340667688E-2</v>
      </c>
      <c r="AN45" s="370">
        <v>1.8366272706621799E-2</v>
      </c>
      <c r="AO45" s="370">
        <v>-1.8387674329817499E-2</v>
      </c>
      <c r="AP45" s="370">
        <v>-3.3774907222845603E-2</v>
      </c>
      <c r="AQ45" s="370">
        <v>-9.5608478916123202E-2</v>
      </c>
      <c r="AR45" s="370">
        <v>-5.7990525317936803E-2</v>
      </c>
      <c r="AS45" s="370">
        <v>7.3903434612582294E-2</v>
      </c>
      <c r="AT45" s="370">
        <v>-3.7369597689978197E-2</v>
      </c>
      <c r="AU45" s="370">
        <v>-4.07043695457888E-2</v>
      </c>
      <c r="AV45" s="370">
        <v>1.61938689389549E-2</v>
      </c>
      <c r="AW45" s="370">
        <v>-3.7010746313958201E-3</v>
      </c>
      <c r="AX45" s="370">
        <v>-8.9513416096239397E-3</v>
      </c>
      <c r="AY45" s="370">
        <v>2.39554816012113E-2</v>
      </c>
      <c r="AZ45" s="370">
        <v>2.3343865176092399E-2</v>
      </c>
      <c r="BA45" s="370">
        <v>-2.3914194222836999E-2</v>
      </c>
      <c r="BB45" s="370">
        <v>-2.49668554719263E-2</v>
      </c>
      <c r="BC45" s="370">
        <v>-5.6295712565410799E-3</v>
      </c>
      <c r="BD45" s="370">
        <v>-8.4489755930203806E-5</v>
      </c>
      <c r="BE45" s="370">
        <v>-1.7338750944324199E-2</v>
      </c>
      <c r="BF45" s="370">
        <v>-8.5976849943699904E-3</v>
      </c>
      <c r="BG45" s="370">
        <v>-8.8602617704597875E-3</v>
      </c>
      <c r="BH45" s="370">
        <v>-0.17768784800036799</v>
      </c>
      <c r="BI45" s="370">
        <v>0.17765800472575899</v>
      </c>
      <c r="BJ45" s="370">
        <v>-0.23986070030163301</v>
      </c>
      <c r="BK45" s="370">
        <v>-2.7136739561224799E-2</v>
      </c>
      <c r="BL45" s="370">
        <v>-0.117528445595091</v>
      </c>
      <c r="BM45" s="370">
        <v>1.0873739567199E-2</v>
      </c>
      <c r="BN45" s="370">
        <v>0.12313472232348099</v>
      </c>
      <c r="BO45" s="370">
        <v>-1.87008132210254E-2</v>
      </c>
      <c r="BP45" s="370">
        <v>-5.1635720601237896E-3</v>
      </c>
      <c r="BQ45" s="370">
        <v>-1.70812699966466E-3</v>
      </c>
      <c r="BR45" s="370">
        <v>-3.9749645353590803E-2</v>
      </c>
      <c r="BS45" s="370">
        <v>-0.17142857142857101</v>
      </c>
      <c r="BT45" s="370">
        <v>-4.6772426777336399E-3</v>
      </c>
      <c r="BU45" s="370">
        <v>-4.4267494432822796E-3</v>
      </c>
    </row>
    <row r="46" spans="1:73">
      <c r="A46" s="367">
        <v>27</v>
      </c>
      <c r="B46" s="367" t="s">
        <v>91</v>
      </c>
      <c r="C46" s="367">
        <v>2023</v>
      </c>
      <c r="D46" s="370">
        <v>1.57222255114054E-3</v>
      </c>
      <c r="E46" s="370">
        <v>-9.0113218452931507E-2</v>
      </c>
      <c r="F46" s="370">
        <v>1.0935746640715199E-2</v>
      </c>
      <c r="G46" s="370">
        <v>1.26599881609056E-2</v>
      </c>
      <c r="H46" s="370">
        <v>6.1045259299723096E-3</v>
      </c>
      <c r="I46" s="370">
        <v>5.3948667322739299</v>
      </c>
      <c r="J46" s="370">
        <v>2.12310521729842E-2</v>
      </c>
      <c r="K46" s="370">
        <v>1.22197082334082E-2</v>
      </c>
      <c r="L46" s="370">
        <v>0.11412190904495501</v>
      </c>
      <c r="M46" s="370">
        <v>-3.8817495367064803E-2</v>
      </c>
      <c r="N46" s="370">
        <v>6.7762403056186599E-3</v>
      </c>
      <c r="O46" s="370">
        <v>-4.2651717543321997E-2</v>
      </c>
      <c r="P46" s="370">
        <v>-5.0748825092040803E-2</v>
      </c>
      <c r="Q46" s="370">
        <v>-8.3892442992388294E-2</v>
      </c>
      <c r="R46" s="370">
        <v>8.9844038731613299E-2</v>
      </c>
      <c r="S46" s="370">
        <v>5.4964521397085301E-3</v>
      </c>
      <c r="T46" s="370">
        <v>0.34249998939875398</v>
      </c>
      <c r="U46" s="370">
        <v>2.50965003504602E-2</v>
      </c>
      <c r="V46" s="370">
        <v>-5.5594425807311602E-2</v>
      </c>
      <c r="W46" s="370">
        <v>0.133155844191435</v>
      </c>
      <c r="X46" s="370">
        <v>0.71235888157358895</v>
      </c>
      <c r="Y46" s="370">
        <v>9.5973381906702904E-2</v>
      </c>
      <c r="Z46" s="370">
        <v>2.1135182290957299E-2</v>
      </c>
      <c r="AA46" s="370">
        <v>-5.5580694068038602E-3</v>
      </c>
      <c r="AB46" s="370">
        <v>-8.4558313573023694E-2</v>
      </c>
      <c r="AC46" s="370">
        <v>-7.9932249898513399E-2</v>
      </c>
      <c r="AD46" s="370">
        <v>-0.54491647627751405</v>
      </c>
      <c r="AE46" s="370">
        <v>-1.29528219865394E-2</v>
      </c>
      <c r="AF46" s="370">
        <v>0.249729499989197</v>
      </c>
      <c r="AG46" s="370">
        <v>0.13752358854792601</v>
      </c>
      <c r="AH46" s="370">
        <v>-1.4606986998787E-2</v>
      </c>
      <c r="AI46" s="370">
        <v>-5.3803122894500599E-5</v>
      </c>
      <c r="AJ46" s="370">
        <v>5.0785114319217298E-2</v>
      </c>
      <c r="AK46" s="370">
        <v>0.12541745844833499</v>
      </c>
      <c r="AL46" s="370">
        <v>-0.110395176780338</v>
      </c>
      <c r="AM46" s="370">
        <v>2.30530577950981E-2</v>
      </c>
      <c r="AN46" s="370">
        <v>0.11680022890238501</v>
      </c>
      <c r="AO46" s="370">
        <v>4.6937657540257098E-3</v>
      </c>
      <c r="AP46" s="370">
        <v>-2.4530845152331102E-2</v>
      </c>
      <c r="AQ46" s="370">
        <v>-5.2099109125957097E-2</v>
      </c>
      <c r="AR46" s="370">
        <v>3.0999415099767599E-2</v>
      </c>
      <c r="AS46" s="370">
        <v>0.26398447232959399</v>
      </c>
      <c r="AT46" s="370">
        <v>-1.9417160984593299E-2</v>
      </c>
      <c r="AU46" s="370">
        <v>-3.9534961705154498E-2</v>
      </c>
      <c r="AV46" s="370">
        <v>1.1095162450154E-2</v>
      </c>
      <c r="AW46" s="370">
        <v>-5.9296348030988801E-2</v>
      </c>
      <c r="AX46" s="370">
        <v>-0.377293259743959</v>
      </c>
      <c r="AY46" s="370">
        <v>1.4478366787078201E-2</v>
      </c>
      <c r="AZ46" s="370">
        <v>0.26091509528847201</v>
      </c>
      <c r="BA46" s="370">
        <v>3.1689959127254801E-2</v>
      </c>
      <c r="BB46" s="370">
        <v>-9.4621989948235306E-3</v>
      </c>
      <c r="BC46" s="370">
        <v>-3.6994328881010403E-2</v>
      </c>
      <c r="BD46" s="370">
        <v>-1.6417319009692101E-2</v>
      </c>
      <c r="BE46" s="370">
        <v>-5.8729975956885502E-3</v>
      </c>
      <c r="BF46" s="370">
        <v>8.3556409464554098E-4</v>
      </c>
      <c r="BG46" s="370">
        <v>-1.7577454285834845E-2</v>
      </c>
      <c r="BH46" s="370">
        <v>-0.42589873697901798</v>
      </c>
      <c r="BI46" s="370">
        <v>0.38216310170543399</v>
      </c>
      <c r="BJ46" s="370">
        <v>-0.33921876422202601</v>
      </c>
      <c r="BK46" s="370">
        <v>-1.06363814238855E-2</v>
      </c>
      <c r="BL46" s="370">
        <v>-0.132916120492821</v>
      </c>
      <c r="BM46" s="370">
        <v>-0.278096225838598</v>
      </c>
      <c r="BN46" s="370">
        <v>2.4128142607916701E-2</v>
      </c>
      <c r="BO46" s="370">
        <v>-9.8826777643384503E-2</v>
      </c>
      <c r="BP46" s="370">
        <v>2.6597474685419202E-3</v>
      </c>
      <c r="BQ46" s="370">
        <v>0.262162751123515</v>
      </c>
      <c r="BR46" s="370">
        <v>-4.0712146250701103E-2</v>
      </c>
      <c r="BS46" s="370">
        <v>-0.33333333333333398</v>
      </c>
      <c r="BT46" s="370">
        <v>-2.8218283919616099E-2</v>
      </c>
      <c r="BU46" s="370">
        <v>-4.9436858367387398E-2</v>
      </c>
    </row>
    <row r="47" spans="1:73">
      <c r="A47" s="367">
        <v>41</v>
      </c>
      <c r="B47" s="367" t="s">
        <v>92</v>
      </c>
      <c r="C47" s="367">
        <v>2023</v>
      </c>
      <c r="D47" s="370">
        <v>-1.5037511675037699E-2</v>
      </c>
      <c r="E47" s="370">
        <v>-4.2700679834090399E-2</v>
      </c>
      <c r="F47" s="370">
        <v>2.72782669576871E-3</v>
      </c>
      <c r="G47" s="370">
        <v>1.5178304505941099E-3</v>
      </c>
      <c r="H47" s="370">
        <v>2.4855983768503199E-3</v>
      </c>
      <c r="I47" s="370">
        <v>4.3265023151015596</v>
      </c>
      <c r="J47" s="370">
        <v>5.28635385915357E-3</v>
      </c>
      <c r="K47" s="370">
        <v>-4.3212303663732301E-5</v>
      </c>
      <c r="L47" s="370">
        <v>5.5584440724763496E-3</v>
      </c>
      <c r="M47" s="370">
        <v>2.8156182366005698E-5</v>
      </c>
      <c r="N47" s="370">
        <v>5.7910125097269897E-3</v>
      </c>
      <c r="O47" s="370">
        <v>-8.9375438292088896E-2</v>
      </c>
      <c r="P47" s="370">
        <v>-0.129360254740194</v>
      </c>
      <c r="Q47" s="370">
        <v>1.4662368364496E-2</v>
      </c>
      <c r="R47" s="370">
        <v>-0.106119668364798</v>
      </c>
      <c r="S47" s="370">
        <v>6.0548603698235299E-3</v>
      </c>
      <c r="T47" s="370">
        <v>8.6518325250330901E-4</v>
      </c>
      <c r="U47" s="370">
        <v>-1.17799004959289E-2</v>
      </c>
      <c r="V47" s="370">
        <v>-2.18455137405664E-2</v>
      </c>
      <c r="W47" s="370">
        <v>0.11273963808689901</v>
      </c>
      <c r="X47" s="370">
        <v>9.1891847536585594E-2</v>
      </c>
      <c r="Y47" s="370">
        <v>0.36797580964784099</v>
      </c>
      <c r="Z47" s="370">
        <v>-9.7653229743734193E-2</v>
      </c>
      <c r="AA47" s="370">
        <v>-7.2433641831622805E-2</v>
      </c>
      <c r="AB47" s="370">
        <v>3.67627245147258E-2</v>
      </c>
      <c r="AC47" s="370">
        <v>-0.22857910139641099</v>
      </c>
      <c r="AD47" s="370">
        <v>-0.44789000591119399</v>
      </c>
      <c r="AE47" s="370">
        <v>-0.24270823805252001</v>
      </c>
      <c r="AF47" s="370">
        <v>-1.8715517459774001E-2</v>
      </c>
      <c r="AG47" s="370">
        <v>6.4342831347151503E-3</v>
      </c>
      <c r="AH47" s="370">
        <v>1.3786413568144799E-2</v>
      </c>
      <c r="AI47" s="370">
        <v>2.7757773091978502E-3</v>
      </c>
      <c r="AJ47" s="370">
        <v>3.3185449738477299E-2</v>
      </c>
      <c r="AK47" s="370">
        <v>8.5970465183401096E-2</v>
      </c>
      <c r="AL47" s="370">
        <v>2.7291495679489599E-2</v>
      </c>
      <c r="AM47" s="370">
        <v>2.0922031215236399E-2</v>
      </c>
      <c r="AN47" s="370">
        <v>6.4346637489520797E-2</v>
      </c>
      <c r="AO47" s="370">
        <v>-4.8696971330330398E-4</v>
      </c>
      <c r="AP47" s="370">
        <v>-2.2192318442575399E-2</v>
      </c>
      <c r="AQ47" s="370">
        <v>-0.18205242103783401</v>
      </c>
      <c r="AR47" s="370">
        <v>-5.2290084493658899E-2</v>
      </c>
      <c r="AS47" s="370">
        <v>-3.7511386167384399E-2</v>
      </c>
      <c r="AT47" s="370">
        <v>-3.8482779019071503E-2</v>
      </c>
      <c r="AU47" s="370">
        <v>-3.1492329794266499E-2</v>
      </c>
      <c r="AV47" s="370">
        <v>-3.9354283638363602E-2</v>
      </c>
      <c r="AW47" s="370">
        <v>5.4017959704164897E-2</v>
      </c>
      <c r="AX47" s="370">
        <v>3.7339505825791798E-2</v>
      </c>
      <c r="AY47" s="370">
        <v>1.46421182120135E-2</v>
      </c>
      <c r="AZ47" s="370">
        <v>4.7792717398664801E-2</v>
      </c>
      <c r="BA47" s="370">
        <v>-3.3935326620625303E-2</v>
      </c>
      <c r="BB47" s="370">
        <v>-2.7318697696599399E-2</v>
      </c>
      <c r="BC47" s="370">
        <v>-1.24861655547802E-2</v>
      </c>
      <c r="BD47" s="370">
        <v>-2.2846737055934501E-3</v>
      </c>
      <c r="BE47" s="370">
        <v>-1.4850691107515201E-2</v>
      </c>
      <c r="BF47" s="370">
        <v>-8.1270797036711792E-3</v>
      </c>
      <c r="BG47" s="370">
        <v>-9.5292915405542095E-3</v>
      </c>
      <c r="BH47" s="370">
        <v>-0.35720554989875902</v>
      </c>
      <c r="BI47" s="370">
        <v>0.27523801274725701</v>
      </c>
      <c r="BJ47" s="370">
        <v>-0.54102604675527</v>
      </c>
      <c r="BK47" s="370">
        <v>-6.4268890251817298E-2</v>
      </c>
      <c r="BL47" s="370">
        <v>-0.137171125159571</v>
      </c>
      <c r="BM47" s="370">
        <v>7.91401309498776E-3</v>
      </c>
      <c r="BN47" s="370">
        <v>1.5807375070287899E-2</v>
      </c>
      <c r="BO47" s="370">
        <v>-4.63164477658837E-2</v>
      </c>
      <c r="BP47" s="370">
        <v>-9.0790294897799897E-3</v>
      </c>
      <c r="BQ47" s="370">
        <v>6.1223331575294103E-2</v>
      </c>
      <c r="BR47" s="370">
        <v>-8.9110776077992906E-2</v>
      </c>
      <c r="BS47" s="370">
        <v>0</v>
      </c>
      <c r="BT47" s="370">
        <v>-1.4840320567033201E-2</v>
      </c>
      <c r="BU47" s="370">
        <v>-2.1705792143446801E-2</v>
      </c>
    </row>
    <row r="48" spans="1:73">
      <c r="A48" s="367">
        <v>44</v>
      </c>
      <c r="B48" s="367" t="s">
        <v>93</v>
      </c>
      <c r="C48" s="367">
        <v>2023</v>
      </c>
      <c r="D48" s="370">
        <v>2.5840714093405201E-2</v>
      </c>
      <c r="E48" s="370">
        <v>2.2146898828121499E-3</v>
      </c>
      <c r="F48" s="370">
        <v>2.00083964756562E-2</v>
      </c>
      <c r="G48" s="370">
        <v>1.96505568454826E-2</v>
      </c>
      <c r="H48" s="370">
        <v>9.1359739225250897E-3</v>
      </c>
      <c r="I48" s="370">
        <v>2.7351977250899502</v>
      </c>
      <c r="J48" s="370">
        <v>2.7269245675289801E-2</v>
      </c>
      <c r="K48" s="370">
        <v>1.11450544783788E-2</v>
      </c>
      <c r="L48" s="370">
        <v>3.24452595767801E-2</v>
      </c>
      <c r="M48" s="370">
        <v>6.8324955498918504E-5</v>
      </c>
      <c r="N48" s="370">
        <v>8.4588393695098404E-3</v>
      </c>
      <c r="O48" s="370">
        <v>8.0309671945700004E-2</v>
      </c>
      <c r="P48" s="370">
        <v>-5.5926110480979903E-2</v>
      </c>
      <c r="Q48" s="370">
        <v>2.4234139066675001E-2</v>
      </c>
      <c r="R48" s="370">
        <v>-7.0678520093723995E-2</v>
      </c>
      <c r="S48" s="370">
        <v>1.4604782334378799E-2</v>
      </c>
      <c r="T48" s="370">
        <v>-0.164827323893558</v>
      </c>
      <c r="U48" s="370">
        <v>1.7813772412206899E-2</v>
      </c>
      <c r="V48" s="370">
        <v>8.5132250680842306E-2</v>
      </c>
      <c r="W48" s="370">
        <v>0.10430081696982201</v>
      </c>
      <c r="X48" s="370">
        <v>0.138378682801307</v>
      </c>
      <c r="Y48" s="370">
        <v>0.247240920248948</v>
      </c>
      <c r="Z48" s="370">
        <v>-1.1540011821196201E-2</v>
      </c>
      <c r="AA48" s="370">
        <v>-4.66718425614151E-2</v>
      </c>
      <c r="AB48" s="370">
        <v>-6.7675751871058606E-2</v>
      </c>
      <c r="AC48" s="370">
        <v>-0.28417881057491201</v>
      </c>
      <c r="AD48" s="370">
        <v>-0.23851856851581499</v>
      </c>
      <c r="AE48" s="370">
        <v>-8.2736357278000494E-2</v>
      </c>
      <c r="AF48" s="370">
        <v>3.50130671522687E-3</v>
      </c>
      <c r="AG48" s="370">
        <v>1.9635130992900298E-3</v>
      </c>
      <c r="AH48" s="370">
        <v>4.7421157845628E-3</v>
      </c>
      <c r="AI48" s="370">
        <v>2.9094943505180602E-3</v>
      </c>
      <c r="AJ48" s="370">
        <v>6.0747248498196502E-2</v>
      </c>
      <c r="AK48" s="370">
        <v>0.14138035449393799</v>
      </c>
      <c r="AL48" s="370">
        <v>1.9985134040559301E-2</v>
      </c>
      <c r="AM48" s="370">
        <v>3.4507042051790802E-2</v>
      </c>
      <c r="AN48" s="370">
        <v>0.12855211016704299</v>
      </c>
      <c r="AO48" s="370">
        <v>-6.1067134447963599E-2</v>
      </c>
      <c r="AP48" s="370">
        <v>-8.5936735508760798E-2</v>
      </c>
      <c r="AQ48" s="370">
        <v>-5.7857565744746299E-2</v>
      </c>
      <c r="AR48" s="370">
        <v>-2.9650648380460901E-2</v>
      </c>
      <c r="AS48" s="370">
        <v>4.6136916691673802E-2</v>
      </c>
      <c r="AT48" s="370">
        <v>2.49959375177942E-3</v>
      </c>
      <c r="AU48" s="370">
        <v>-5.1341047843303601E-2</v>
      </c>
      <c r="AV48" s="370">
        <v>2.1572992169946101E-2</v>
      </c>
      <c r="AW48" s="370">
        <v>6.26329429838067E-3</v>
      </c>
      <c r="AX48" s="370">
        <v>4.2861227662538401E-2</v>
      </c>
      <c r="AY48" s="370">
        <v>4.8399698309032298E-2</v>
      </c>
      <c r="AZ48" s="370">
        <v>0.15604364113296501</v>
      </c>
      <c r="BA48" s="370">
        <v>-1.7832715537924398E-2</v>
      </c>
      <c r="BB48" s="370">
        <v>-3.4717172434371203E-2</v>
      </c>
      <c r="BC48" s="370">
        <v>2.4907373339992399E-2</v>
      </c>
      <c r="BD48" s="370">
        <v>-9.0658092302938094E-3</v>
      </c>
      <c r="BE48" s="370">
        <v>-7.9223249638803901E-3</v>
      </c>
      <c r="BF48" s="370">
        <v>1.31242572322548E-3</v>
      </c>
      <c r="BG48" s="370">
        <v>-1.4956566139845263E-2</v>
      </c>
      <c r="BH48" s="370">
        <v>-0.17137071072775201</v>
      </c>
      <c r="BI48" s="370">
        <v>0.20313826403791799</v>
      </c>
      <c r="BJ48" s="370">
        <v>-0.41351529210639798</v>
      </c>
      <c r="BK48" s="370">
        <v>-5.1414447749055299E-2</v>
      </c>
      <c r="BL48" s="370">
        <v>-0.197299790344554</v>
      </c>
      <c r="BM48" s="370">
        <v>0.1191354322337</v>
      </c>
      <c r="BN48" s="370">
        <v>2.4057941004652399E-2</v>
      </c>
      <c r="BO48" s="370">
        <v>-0.23255432668797399</v>
      </c>
      <c r="BP48" s="370">
        <v>-2.2083136513934801E-2</v>
      </c>
      <c r="BQ48" s="370">
        <v>0.17408344956736499</v>
      </c>
      <c r="BR48" s="370">
        <v>-0.19135088480713899</v>
      </c>
      <c r="BS48" s="370">
        <v>-1</v>
      </c>
      <c r="BT48" s="370">
        <v>-2.2232764187028801E-2</v>
      </c>
      <c r="BU48" s="370">
        <v>-3.07017543859649E-2</v>
      </c>
    </row>
    <row r="49" spans="1:73">
      <c r="A49" s="367">
        <v>47</v>
      </c>
      <c r="B49" s="367" t="s">
        <v>94</v>
      </c>
      <c r="C49" s="367">
        <v>2023</v>
      </c>
      <c r="D49" s="370">
        <v>-3.2982005475552897E-2</v>
      </c>
      <c r="E49" s="370">
        <v>-0.11350909727259199</v>
      </c>
      <c r="F49" s="370">
        <v>6.0405117665521899E-3</v>
      </c>
      <c r="G49" s="370">
        <v>1.0438879993042299E-2</v>
      </c>
      <c r="H49" s="370">
        <v>8.6072916254512008E-3</v>
      </c>
      <c r="I49" s="370">
        <v>5.2190949183044699</v>
      </c>
      <c r="J49" s="370">
        <v>1.25443456279809E-2</v>
      </c>
      <c r="K49" s="370">
        <v>2.8353690315575698E-3</v>
      </c>
      <c r="L49" s="370">
        <v>8.5627644745165099E-3</v>
      </c>
      <c r="M49" s="370">
        <v>4.3676551242044097E-5</v>
      </c>
      <c r="N49" s="370">
        <v>1.1340295487478801E-2</v>
      </c>
      <c r="O49" s="370">
        <v>2.5438681644022E-2</v>
      </c>
      <c r="P49" s="370">
        <v>-3.4084188477650601E-2</v>
      </c>
      <c r="Q49" s="370">
        <v>-9.0019727042229495E-4</v>
      </c>
      <c r="R49" s="370">
        <v>-8.9742420628909896E-3</v>
      </c>
      <c r="S49" s="370">
        <v>3.5292434652529799E-3</v>
      </c>
      <c r="T49" s="370">
        <v>-1.0177143907157901E-3</v>
      </c>
      <c r="U49" s="370">
        <v>5.7304443580258699E-2</v>
      </c>
      <c r="V49" s="370">
        <v>-1.77276415636121E-2</v>
      </c>
      <c r="W49" s="370">
        <v>5.8280753423417903E-2</v>
      </c>
      <c r="X49" s="370">
        <v>0.19884353761392201</v>
      </c>
      <c r="Y49" s="370">
        <v>0.44898667014842902</v>
      </c>
      <c r="Z49" s="370">
        <v>-9.1141957386049105E-2</v>
      </c>
      <c r="AA49" s="370">
        <v>-9.1969621745937993E-2</v>
      </c>
      <c r="AB49" s="370">
        <v>-5.4925148195561699E-2</v>
      </c>
      <c r="AC49" s="370">
        <v>-0.40878448450600802</v>
      </c>
      <c r="AD49" s="370">
        <v>-0.397384950771623</v>
      </c>
      <c r="AE49" s="370">
        <v>-7.3067653168469804E-2</v>
      </c>
      <c r="AF49" s="370">
        <v>7.4414724039748199E-3</v>
      </c>
      <c r="AG49" s="370">
        <v>6.2688461760888404E-3</v>
      </c>
      <c r="AH49" s="370">
        <v>1.93641414550744E-2</v>
      </c>
      <c r="AI49" s="370">
        <v>2.995559498391E-3</v>
      </c>
      <c r="AJ49" s="370">
        <v>3.5601289711556003E-2</v>
      </c>
      <c r="AK49" s="370">
        <v>8.1329908877597001E-2</v>
      </c>
      <c r="AL49" s="370">
        <v>9.3588255274556095E-2</v>
      </c>
      <c r="AM49" s="370">
        <v>1.04129267548453E-2</v>
      </c>
      <c r="AN49" s="370">
        <v>8.4610688335069795E-2</v>
      </c>
      <c r="AO49" s="370">
        <v>-3.2215796807500502E-2</v>
      </c>
      <c r="AP49" s="370">
        <v>-4.2397029078218899E-2</v>
      </c>
      <c r="AQ49" s="370">
        <v>-9.8467002377680801E-2</v>
      </c>
      <c r="AR49" s="370">
        <v>-8.4580439373032099E-2</v>
      </c>
      <c r="AS49" s="370">
        <v>-0.168799065105565</v>
      </c>
      <c r="AT49" s="370">
        <v>9.1251635290841293E-3</v>
      </c>
      <c r="AU49" s="370">
        <v>-8.4129941471929297E-3</v>
      </c>
      <c r="AV49" s="370">
        <v>-9.4122844087434002E-3</v>
      </c>
      <c r="AW49" s="370">
        <v>5.2921851809293902E-2</v>
      </c>
      <c r="AX49" s="370">
        <v>9.6877857557512201E-2</v>
      </c>
      <c r="AY49" s="370">
        <v>1.70702772975776E-2</v>
      </c>
      <c r="AZ49" s="370">
        <v>5.2469287631055003E-2</v>
      </c>
      <c r="BA49" s="370">
        <v>-1.2954435737734801E-2</v>
      </c>
      <c r="BB49" s="370">
        <v>-1.9609324628426201E-2</v>
      </c>
      <c r="BC49" s="370">
        <v>-8.8110038728372603E-3</v>
      </c>
      <c r="BD49" s="370">
        <v>-8.3926828681363502E-4</v>
      </c>
      <c r="BE49" s="370">
        <v>-1.6691427085750901E-2</v>
      </c>
      <c r="BF49" s="370">
        <v>-6.19475426494234E-3</v>
      </c>
      <c r="BG49" s="370">
        <v>-1.1054139089320545E-2</v>
      </c>
      <c r="BH49" s="370">
        <v>-0.26968756588745302</v>
      </c>
      <c r="BI49" s="370">
        <v>0.68735156884673398</v>
      </c>
      <c r="BJ49" s="370">
        <v>-0.522848497957215</v>
      </c>
      <c r="BK49" s="370">
        <v>-8.0478908155819706E-2</v>
      </c>
      <c r="BL49" s="370">
        <v>-0.17143460758475301</v>
      </c>
      <c r="BM49" s="370">
        <v>6.2273469031017603E-2</v>
      </c>
      <c r="BN49" s="370">
        <v>1.7134868479899701E-2</v>
      </c>
      <c r="BO49" s="370">
        <v>-0.151932822531299</v>
      </c>
      <c r="BP49" s="370">
        <v>-1.68030391583869E-2</v>
      </c>
      <c r="BQ49" s="370">
        <v>0.214210202490698</v>
      </c>
      <c r="BR49" s="370">
        <v>3.70807807262825E-2</v>
      </c>
      <c r="BS49" s="370">
        <v>0.2</v>
      </c>
      <c r="BT49" s="370">
        <v>-1.3960617183269301E-2</v>
      </c>
      <c r="BU49" s="370">
        <v>-2.5658551974341401E-2</v>
      </c>
    </row>
    <row r="50" spans="1:73">
      <c r="A50" s="367">
        <v>50</v>
      </c>
      <c r="B50" s="367" t="s">
        <v>95</v>
      </c>
      <c r="C50" s="367">
        <v>2023</v>
      </c>
      <c r="D50" s="370">
        <v>1.60935522448141E-2</v>
      </c>
      <c r="E50" s="370">
        <v>-1.38104443783511E-2</v>
      </c>
      <c r="F50" s="370">
        <v>7.6652499031041798E-3</v>
      </c>
      <c r="G50" s="370">
        <v>9.9844856569494891E-3</v>
      </c>
      <c r="H50" s="370">
        <v>5.4911461214296802E-3</v>
      </c>
      <c r="I50" s="370">
        <v>3.0785894090575501</v>
      </c>
      <c r="J50" s="370">
        <v>1.96535719991192E-3</v>
      </c>
      <c r="K50" s="370">
        <v>-4.03686878185328E-4</v>
      </c>
      <c r="L50" s="370">
        <v>1.0045448508408101E-2</v>
      </c>
      <c r="M50" s="370">
        <v>6.9572761404622502E-5</v>
      </c>
      <c r="N50" s="370">
        <v>8.5971795674028495E-4</v>
      </c>
      <c r="O50" s="370">
        <v>8.7730263157895005E-2</v>
      </c>
      <c r="P50" s="370">
        <v>1.6794441000880301E-3</v>
      </c>
      <c r="Q50" s="370">
        <v>-4.1515641327063799E-2</v>
      </c>
      <c r="R50" s="370">
        <v>-2.3083862809203898E-2</v>
      </c>
      <c r="S50" s="370">
        <v>1.7647862099492002E-2</v>
      </c>
      <c r="T50" s="370">
        <v>2.1251506346562799E-2</v>
      </c>
      <c r="U50" s="370">
        <v>5.0190183226021499E-2</v>
      </c>
      <c r="V50" s="370">
        <v>3.5613247524272099E-2</v>
      </c>
      <c r="W50" s="370">
        <v>0.267896292360917</v>
      </c>
      <c r="X50" s="370">
        <v>0.14124359150410001</v>
      </c>
      <c r="Y50" s="370">
        <v>0.39804938455640498</v>
      </c>
      <c r="Z50" s="370">
        <v>-0.142054232071574</v>
      </c>
      <c r="AA50" s="370">
        <v>-0.128677128287015</v>
      </c>
      <c r="AB50" s="370">
        <v>-8.6727476557111605E-2</v>
      </c>
      <c r="AC50" s="370">
        <v>-0.36889495073235801</v>
      </c>
      <c r="AD50" s="370">
        <v>-0.40919212168834401</v>
      </c>
      <c r="AE50" s="370">
        <v>-0.17346593071800501</v>
      </c>
      <c r="AF50" s="370">
        <v>9.3429875275314097E-3</v>
      </c>
      <c r="AG50" s="370">
        <v>1.30418816040553E-3</v>
      </c>
      <c r="AH50" s="370">
        <v>-3.4985546411968899E-3</v>
      </c>
      <c r="AI50" s="370">
        <v>3.4033764348559499E-3</v>
      </c>
      <c r="AJ50" s="370">
        <v>2.44956479356498E-2</v>
      </c>
      <c r="AK50" s="370">
        <v>6.9650017997513802E-2</v>
      </c>
      <c r="AL50" s="370">
        <v>2.8709217610316501E-2</v>
      </c>
      <c r="AM50" s="370">
        <v>2.4426797355797301E-2</v>
      </c>
      <c r="AN50" s="370">
        <v>4.4913451015662798E-2</v>
      </c>
      <c r="AO50" s="370">
        <v>-2.3745088007385201E-2</v>
      </c>
      <c r="AP50" s="370">
        <v>-3.4959256223467301E-2</v>
      </c>
      <c r="AQ50" s="370">
        <v>-0.116907347248334</v>
      </c>
      <c r="AR50" s="370">
        <v>-7.5312887746505103E-2</v>
      </c>
      <c r="AS50" s="370">
        <v>-6.5119916328710897E-3</v>
      </c>
      <c r="AT50" s="370">
        <v>2.54041829168523E-2</v>
      </c>
      <c r="AU50" s="370">
        <v>-3.6962918664170799E-2</v>
      </c>
      <c r="AV50" s="370">
        <v>-0.14677006286779801</v>
      </c>
      <c r="AW50" s="370">
        <v>6.6151826181423595E-2</v>
      </c>
      <c r="AX50" s="370">
        <v>-6.0072988922373199E-2</v>
      </c>
      <c r="AY50" s="370">
        <v>2.1424855476947401E-2</v>
      </c>
      <c r="AZ50" s="370">
        <v>5.6067054367994897E-2</v>
      </c>
      <c r="BA50" s="370">
        <v>-2.76869527662125E-2</v>
      </c>
      <c r="BB50" s="370">
        <v>-3.79881554731058E-2</v>
      </c>
      <c r="BC50" s="370">
        <v>7.1373960409596903E-3</v>
      </c>
      <c r="BD50" s="370">
        <v>-8.5874604688187899E-4</v>
      </c>
      <c r="BE50" s="370">
        <v>-2.17810521291961E-2</v>
      </c>
      <c r="BF50" s="370">
        <v>-3.5703159453718699E-3</v>
      </c>
      <c r="BG50" s="370">
        <v>-1.0484798946218362E-2</v>
      </c>
      <c r="BH50" s="370">
        <v>-0.23217129527804201</v>
      </c>
      <c r="BI50" s="370">
        <v>0.17227609954836501</v>
      </c>
      <c r="BJ50" s="370">
        <v>-0.34231385490225202</v>
      </c>
      <c r="BK50" s="370">
        <v>-4.5649466906789601E-2</v>
      </c>
      <c r="BL50" s="370">
        <v>-0.18716751080717101</v>
      </c>
      <c r="BM50" s="370">
        <v>5.79160568431469E-3</v>
      </c>
      <c r="BN50" s="370">
        <v>3.9253857068617497E-2</v>
      </c>
      <c r="BO50" s="370">
        <v>-3.3292652076295497E-2</v>
      </c>
      <c r="BP50" s="370">
        <v>4.0143046608563902E-3</v>
      </c>
      <c r="BQ50" s="370">
        <v>5.5157850699902602E-2</v>
      </c>
      <c r="BR50" s="370">
        <v>-0.17325094858328299</v>
      </c>
      <c r="BS50" s="370">
        <v>-0.5</v>
      </c>
      <c r="BT50" s="370">
        <v>-1.5279632385335201E-2</v>
      </c>
      <c r="BU50" s="370">
        <v>6.2375735838753705E-4</v>
      </c>
    </row>
    <row r="51" spans="1:73">
      <c r="A51" s="367">
        <v>52</v>
      </c>
      <c r="B51" s="367" t="s">
        <v>96</v>
      </c>
      <c r="C51" s="367">
        <v>2023</v>
      </c>
      <c r="D51" s="370">
        <v>-2.2788127715144602E-2</v>
      </c>
      <c r="E51" s="370">
        <v>-5.2267776213636097E-2</v>
      </c>
      <c r="F51" s="370">
        <v>9.3826329015512799E-3</v>
      </c>
      <c r="G51" s="370">
        <v>4.9211128481295901E-3</v>
      </c>
      <c r="H51" s="370">
        <v>5.0018891844674203E-3</v>
      </c>
      <c r="I51" s="370">
        <v>5.2766356180493101</v>
      </c>
      <c r="J51" s="370">
        <v>1.2495582097828299E-2</v>
      </c>
      <c r="K51" s="370">
        <v>6.7681201904792702E-4</v>
      </c>
      <c r="L51" s="370">
        <v>2.4387668690194E-2</v>
      </c>
      <c r="M51" s="370">
        <v>7.4408308969718703E-5</v>
      </c>
      <c r="N51" s="370">
        <v>6.0951727904119297E-3</v>
      </c>
      <c r="O51" s="370">
        <v>-7.9432207199418695E-2</v>
      </c>
      <c r="P51" s="370">
        <v>-4.6837714984319399E-2</v>
      </c>
      <c r="Q51" s="370">
        <v>2.56825973870543E-3</v>
      </c>
      <c r="R51" s="370">
        <v>2.6492494903076402E-3</v>
      </c>
      <c r="S51" s="370">
        <v>9.5304044553631596E-3</v>
      </c>
      <c r="T51" s="370">
        <v>5.8775762388859404E-3</v>
      </c>
      <c r="U51" s="370">
        <v>3.1949419746934597E-2</v>
      </c>
      <c r="V51" s="370">
        <v>8.7345841602587099E-2</v>
      </c>
      <c r="W51" s="370">
        <v>0.26257584790965</v>
      </c>
      <c r="X51" s="370">
        <v>9.7799487212660199E-2</v>
      </c>
      <c r="Y51" s="370">
        <v>0.246662377421317</v>
      </c>
      <c r="Z51" s="370">
        <v>-1.9673325903669498E-3</v>
      </c>
      <c r="AA51" s="370">
        <v>-5.5820035883730502E-2</v>
      </c>
      <c r="AB51" s="370">
        <v>4.63600369670071E-2</v>
      </c>
      <c r="AC51" s="370">
        <v>-0.18122002046718999</v>
      </c>
      <c r="AD51" s="370">
        <v>-0.46050233641930699</v>
      </c>
      <c r="AE51" s="370">
        <v>-0.110158520924171</v>
      </c>
      <c r="AF51" s="370">
        <v>7.9437608743383695E-2</v>
      </c>
      <c r="AG51" s="370">
        <v>2.57830271388138E-3</v>
      </c>
      <c r="AH51" s="370">
        <v>-5.4396913560969097E-3</v>
      </c>
      <c r="AI51" s="370">
        <v>-1.3501575880001599E-3</v>
      </c>
      <c r="AJ51" s="370">
        <v>3.7793686497526097E-2</v>
      </c>
      <c r="AK51" s="370">
        <v>7.4920676779461196E-2</v>
      </c>
      <c r="AL51" s="370">
        <v>0.30900618383136003</v>
      </c>
      <c r="AM51" s="370">
        <v>8.7614468937859801E-3</v>
      </c>
      <c r="AN51" s="370">
        <v>9.4096698665870893E-3</v>
      </c>
      <c r="AO51" s="370">
        <v>-1.62036219674788E-2</v>
      </c>
      <c r="AP51" s="370">
        <v>-2.99949258327099E-2</v>
      </c>
      <c r="AQ51" s="370">
        <v>-0.123090536847386</v>
      </c>
      <c r="AR51" s="370">
        <v>-2.8250148787485E-2</v>
      </c>
      <c r="AS51" s="370">
        <v>4.8343094545607201E-2</v>
      </c>
      <c r="AT51" s="370">
        <v>-3.6339371292556502E-2</v>
      </c>
      <c r="AU51" s="370">
        <v>-8.6942562966542195E-3</v>
      </c>
      <c r="AV51" s="370">
        <v>-9.97539170452032E-2</v>
      </c>
      <c r="AW51" s="370">
        <v>2.4241117941651201E-2</v>
      </c>
      <c r="AX51" s="370">
        <v>-5.3489060719247097E-2</v>
      </c>
      <c r="AY51" s="370">
        <v>1.03882634242495E-2</v>
      </c>
      <c r="AZ51" s="370">
        <v>6.1078464525635402E-2</v>
      </c>
      <c r="BA51" s="370">
        <v>-3.3573367527159698E-2</v>
      </c>
      <c r="BB51" s="370">
        <v>-2.23609411138374E-2</v>
      </c>
      <c r="BC51" s="370">
        <v>-1.93064934704128E-2</v>
      </c>
      <c r="BD51" s="370">
        <v>-8.3728734411759407E-3</v>
      </c>
      <c r="BE51" s="370">
        <v>-4.8216263420278304E-3</v>
      </c>
      <c r="BF51" s="370">
        <v>-4.18439286645744E-3</v>
      </c>
      <c r="BG51" s="370">
        <v>-8.3770459444864817E-3</v>
      </c>
      <c r="BH51" s="370">
        <v>-0.13468526415406801</v>
      </c>
      <c r="BI51" s="370">
        <v>0.189093075358227</v>
      </c>
      <c r="BJ51" s="370">
        <v>-0.55365614222431703</v>
      </c>
      <c r="BK51" s="370">
        <v>-6.5355761229519305E-2</v>
      </c>
      <c r="BL51" s="370">
        <v>-0.17022797583431201</v>
      </c>
      <c r="BM51" s="370">
        <v>2.4668902550668202E-2</v>
      </c>
      <c r="BN51" s="370">
        <v>2.7032476334310999E-2</v>
      </c>
      <c r="BO51" s="370">
        <v>-2.5757220806221898E-3</v>
      </c>
      <c r="BP51" s="370">
        <v>-7.8241927596579604E-3</v>
      </c>
      <c r="BQ51" s="370">
        <v>6.6260159523056805E-2</v>
      </c>
      <c r="BR51" s="370">
        <v>-0.106782990679069</v>
      </c>
      <c r="BS51" s="370">
        <v>-0.16666666666666699</v>
      </c>
      <c r="BT51" s="370">
        <v>-1.2464009095430899E-2</v>
      </c>
      <c r="BU51" s="370">
        <v>-4.2754619025806E-3</v>
      </c>
    </row>
    <row r="52" spans="1:73">
      <c r="A52" s="367">
        <v>54</v>
      </c>
      <c r="B52" s="367" t="s">
        <v>97</v>
      </c>
      <c r="C52" s="367">
        <v>2023</v>
      </c>
      <c r="D52" s="370">
        <v>-4.7295928899787502E-2</v>
      </c>
      <c r="E52" s="370">
        <v>-8.2134847306957002E-3</v>
      </c>
      <c r="F52" s="370">
        <v>7.0333249085680997E-3</v>
      </c>
      <c r="G52" s="370">
        <v>1.9537806086649301E-3</v>
      </c>
      <c r="H52" s="370">
        <v>3.3570380371964401E-3</v>
      </c>
      <c r="I52" s="370">
        <v>3.7073568533021599</v>
      </c>
      <c r="J52" s="370">
        <v>2.05657501049849E-2</v>
      </c>
      <c r="K52" s="370">
        <v>8.7117759762929403E-4</v>
      </c>
      <c r="L52" s="370">
        <v>1.35858657581734E-2</v>
      </c>
      <c r="M52" s="370">
        <v>5.4901146138076102E-5</v>
      </c>
      <c r="N52" s="370">
        <v>4.7230297080529098E-3</v>
      </c>
      <c r="O52" s="370">
        <v>-3.0736549120843601E-2</v>
      </c>
      <c r="P52" s="370">
        <v>-9.3929923610779995E-2</v>
      </c>
      <c r="Q52" s="370">
        <v>6.6834705408426896E-3</v>
      </c>
      <c r="R52" s="370">
        <v>-5.1676547855722801E-2</v>
      </c>
      <c r="S52" s="370">
        <v>1.4831985840210799E-2</v>
      </c>
      <c r="T52" s="370">
        <v>1.09310421710584E-2</v>
      </c>
      <c r="U52" s="370">
        <v>5.5559851327734201E-2</v>
      </c>
      <c r="V52" s="370">
        <v>3.2305940305491498E-2</v>
      </c>
      <c r="W52" s="370">
        <v>0.12977379566764399</v>
      </c>
      <c r="X52" s="370">
        <v>7.1480710372724701E-2</v>
      </c>
      <c r="Y52" s="370">
        <v>0.204420201292039</v>
      </c>
      <c r="Z52" s="370">
        <v>-9.7905655635245295E-2</v>
      </c>
      <c r="AA52" s="370">
        <v>-5.13707323938494E-2</v>
      </c>
      <c r="AB52" s="370">
        <v>-0.10548508573170901</v>
      </c>
      <c r="AC52" s="370">
        <v>-0.24323343042284801</v>
      </c>
      <c r="AD52" s="370">
        <v>-0.39287904064353601</v>
      </c>
      <c r="AE52" s="370">
        <v>-0.20620134080139799</v>
      </c>
      <c r="AF52" s="370">
        <v>5.0752223682177799E-2</v>
      </c>
      <c r="AG52" s="370">
        <v>3.0541902413051699E-3</v>
      </c>
      <c r="AH52" s="370">
        <v>2.40676675732632E-3</v>
      </c>
      <c r="AI52" s="370">
        <v>5.0274482321799596E-3</v>
      </c>
      <c r="AJ52" s="370">
        <v>3.6849313407501097E-2</v>
      </c>
      <c r="AK52" s="370">
        <v>6.9452661168726906E-2</v>
      </c>
      <c r="AL52" s="370">
        <v>4.83919144256994E-2</v>
      </c>
      <c r="AM52" s="370">
        <v>5.5415897135393096E-3</v>
      </c>
      <c r="AN52" s="370">
        <v>1.76959500526019E-2</v>
      </c>
      <c r="AO52" s="370">
        <v>-5.1226179238416701E-3</v>
      </c>
      <c r="AP52" s="370">
        <v>-4.5839190621434198E-2</v>
      </c>
      <c r="AQ52" s="370">
        <v>-8.97838651296336E-2</v>
      </c>
      <c r="AR52" s="370">
        <v>-7.9131341349879203E-2</v>
      </c>
      <c r="AS52" s="370">
        <v>-2.9294145669215201E-2</v>
      </c>
      <c r="AT52" s="370">
        <v>-3.46863150223235E-2</v>
      </c>
      <c r="AU52" s="370">
        <v>-7.3432551332443998E-3</v>
      </c>
      <c r="AV52" s="370">
        <v>-0.105145956159113</v>
      </c>
      <c r="AW52" s="370">
        <v>5.2796124963099399E-2</v>
      </c>
      <c r="AX52" s="370">
        <v>4.4492000213417301E-2</v>
      </c>
      <c r="AY52" s="370">
        <v>8.48724271945305E-3</v>
      </c>
      <c r="AZ52" s="370">
        <v>4.8261488808479601E-2</v>
      </c>
      <c r="BA52" s="370">
        <v>-2.6315867609401598E-2</v>
      </c>
      <c r="BB52" s="370">
        <v>-2.90338237922638E-2</v>
      </c>
      <c r="BC52" s="370">
        <v>-3.2317077200011798E-2</v>
      </c>
      <c r="BD52" s="370">
        <v>-4.7665971134891401E-4</v>
      </c>
      <c r="BE52" s="370">
        <v>-1.5725660141095599E-2</v>
      </c>
      <c r="BF52" s="370">
        <v>-8.4657742190774894E-3</v>
      </c>
      <c r="BG52" s="370">
        <v>-1.241495826784737E-2</v>
      </c>
      <c r="BH52" s="370">
        <v>-0.291659315045525</v>
      </c>
      <c r="BI52" s="370">
        <v>0.225169611825143</v>
      </c>
      <c r="BJ52" s="370">
        <v>-0.50268953778027403</v>
      </c>
      <c r="BK52" s="370">
        <v>-5.7576148710279697E-2</v>
      </c>
      <c r="BL52" s="370">
        <v>-0.15648476927214</v>
      </c>
      <c r="BM52" s="370">
        <v>-4.8368883725448897E-2</v>
      </c>
      <c r="BN52" s="370">
        <v>3.3262628726507398E-2</v>
      </c>
      <c r="BO52" s="370">
        <v>-9.0081605507916898E-2</v>
      </c>
      <c r="BP52" s="370">
        <v>-1.1622225324584699E-2</v>
      </c>
      <c r="BQ52" s="370">
        <v>4.4123002778938297E-2</v>
      </c>
      <c r="BR52" s="370">
        <v>-0.100529534363392</v>
      </c>
      <c r="BS52" s="370">
        <v>-0.33333333333333298</v>
      </c>
      <c r="BT52" s="370">
        <v>-1.37895671364325E-2</v>
      </c>
      <c r="BU52" s="370">
        <v>-2.19082046226311E-2</v>
      </c>
    </row>
    <row r="53" spans="1:73">
      <c r="A53" s="367">
        <v>63</v>
      </c>
      <c r="B53" s="367" t="s">
        <v>98</v>
      </c>
      <c r="C53" s="367">
        <v>2023</v>
      </c>
      <c r="D53" s="370">
        <v>-6.3674754849626994E-2</v>
      </c>
      <c r="E53" s="370">
        <v>-4.3765235075316399E-2</v>
      </c>
      <c r="F53" s="370">
        <v>4.2561499666906397E-3</v>
      </c>
      <c r="G53" s="370">
        <v>2.4264113190009999E-3</v>
      </c>
      <c r="H53" s="370">
        <v>3.30977475730178E-3</v>
      </c>
      <c r="I53" s="370">
        <v>3.3847287885992601</v>
      </c>
      <c r="J53" s="370">
        <v>6.4313071833441496E-3</v>
      </c>
      <c r="K53" s="370">
        <v>6.4667431055962096E-4</v>
      </c>
      <c r="L53" s="370">
        <v>1.49281632644408E-2</v>
      </c>
      <c r="M53" s="370">
        <v>5.4212845946631798E-5</v>
      </c>
      <c r="N53" s="370">
        <v>7.2183760916676998E-3</v>
      </c>
      <c r="O53" s="370">
        <v>4.5008273579701601E-2</v>
      </c>
      <c r="P53" s="370">
        <v>-2.4591327826299501E-2</v>
      </c>
      <c r="Q53" s="370">
        <v>2.8374986358180301E-3</v>
      </c>
      <c r="R53" s="370">
        <v>-2.8151412079983101E-2</v>
      </c>
      <c r="S53" s="370">
        <v>2.7741272014528601E-2</v>
      </c>
      <c r="T53" s="370">
        <v>-3.7975356901611898E-3</v>
      </c>
      <c r="U53" s="370">
        <v>2.7610745590242999E-2</v>
      </c>
      <c r="V53" s="370">
        <v>-3.12419782703196E-2</v>
      </c>
      <c r="W53" s="370">
        <v>0.42151026221791799</v>
      </c>
      <c r="X53" s="370">
        <v>4.32129829852042E-2</v>
      </c>
      <c r="Y53" s="370">
        <v>0.43220389066120402</v>
      </c>
      <c r="Z53" s="370">
        <v>-0.221162166103025</v>
      </c>
      <c r="AA53" s="370">
        <v>-0.222453881934291</v>
      </c>
      <c r="AB53" s="370">
        <v>1.57661634886858E-2</v>
      </c>
      <c r="AC53" s="370">
        <v>-0.82326817600788205</v>
      </c>
      <c r="AD53" s="370">
        <v>-0.49792471450758102</v>
      </c>
      <c r="AE53" s="370">
        <v>-0.206022796087106</v>
      </c>
      <c r="AF53" s="370">
        <v>4.3397324708862997E-2</v>
      </c>
      <c r="AG53" s="370">
        <v>2.7400606951737002E-3</v>
      </c>
      <c r="AH53" s="370">
        <v>2.2193359575704698E-2</v>
      </c>
      <c r="AI53" s="370">
        <v>7.6231389817284197E-3</v>
      </c>
      <c r="AJ53" s="370">
        <v>1.9319853022212501E-2</v>
      </c>
      <c r="AK53" s="370">
        <v>3.4393455327756499E-2</v>
      </c>
      <c r="AL53" s="370">
        <v>-1.08532381416807E-2</v>
      </c>
      <c r="AM53" s="370">
        <v>4.28712935101409E-3</v>
      </c>
      <c r="AN53" s="370">
        <v>1.21489240993598E-2</v>
      </c>
      <c r="AO53" s="370">
        <v>-2.15512291312581E-3</v>
      </c>
      <c r="AP53" s="370">
        <v>-3.9746541759658902E-2</v>
      </c>
      <c r="AQ53" s="370">
        <v>-7.6997476169247403E-2</v>
      </c>
      <c r="AR53" s="370">
        <v>-0.110335990309902</v>
      </c>
      <c r="AS53" s="370">
        <v>-4.6781547647847102E-2</v>
      </c>
      <c r="AT53" s="370">
        <v>-2.5355521971426199E-2</v>
      </c>
      <c r="AU53" s="370">
        <v>-7.7406551636987004E-4</v>
      </c>
      <c r="AV53" s="370">
        <v>-0.17504824350958101</v>
      </c>
      <c r="AW53" s="370">
        <v>1.21903419880732E-2</v>
      </c>
      <c r="AX53" s="370">
        <v>-1.1026726194885801E-2</v>
      </c>
      <c r="AY53" s="370">
        <v>7.1432974079822797E-3</v>
      </c>
      <c r="AZ53" s="370">
        <v>3.8529306308942898E-2</v>
      </c>
      <c r="BA53" s="370">
        <v>-2.1462516109824099E-2</v>
      </c>
      <c r="BB53" s="370">
        <v>-2.583494125678E-2</v>
      </c>
      <c r="BC53" s="370">
        <v>-6.8181567084246598E-3</v>
      </c>
      <c r="BD53" s="370">
        <v>-9.9452840377366894E-5</v>
      </c>
      <c r="BE53" s="370">
        <v>-1.4686983195728601E-2</v>
      </c>
      <c r="BF53" s="370">
        <v>-7.1196821498508804E-3</v>
      </c>
      <c r="BG53" s="370">
        <v>-8.3450064729301363E-3</v>
      </c>
      <c r="BH53" s="370">
        <v>-0.27182523066233499</v>
      </c>
      <c r="BI53" s="370">
        <v>0.20394533544381999</v>
      </c>
      <c r="BJ53" s="370">
        <v>-0.26459322897177201</v>
      </c>
      <c r="BK53" s="370">
        <v>-4.4723397851178501E-2</v>
      </c>
      <c r="BL53" s="370">
        <v>-0.18813560314410799</v>
      </c>
      <c r="BM53" s="370">
        <v>5.26927224673625E-2</v>
      </c>
      <c r="BN53" s="370">
        <v>4.3977126847609703E-2</v>
      </c>
      <c r="BO53" s="370">
        <v>-5.7090433726330802E-3</v>
      </c>
      <c r="BP53" s="370">
        <v>-1.26310471138057E-2</v>
      </c>
      <c r="BQ53" s="370">
        <v>4.4426328957170398E-3</v>
      </c>
      <c r="BR53" s="370">
        <v>-3.3295178200183698E-2</v>
      </c>
      <c r="BS53" s="370">
        <v>0.66666666666666896</v>
      </c>
      <c r="BT53" s="370">
        <v>-2.8070081607366602E-2</v>
      </c>
      <c r="BU53" s="370">
        <v>-1.85185185185185E-2</v>
      </c>
    </row>
    <row r="54" spans="1:73">
      <c r="A54" s="367">
        <v>66</v>
      </c>
      <c r="B54" s="367" t="s">
        <v>99</v>
      </c>
      <c r="C54" s="367">
        <v>2023</v>
      </c>
      <c r="D54" s="370">
        <v>3.9937590143899498E-2</v>
      </c>
      <c r="E54" s="370">
        <v>0.34531191349718499</v>
      </c>
      <c r="F54" s="370">
        <v>3.54943443161107E-3</v>
      </c>
      <c r="G54" s="370">
        <v>3.9863978671176598E-3</v>
      </c>
      <c r="H54" s="370">
        <v>1.0240456493211701E-3</v>
      </c>
      <c r="I54" s="370">
        <v>3.4976437251982402</v>
      </c>
      <c r="J54" s="370">
        <v>4.3616276396428602E-3</v>
      </c>
      <c r="K54" s="370">
        <v>1.04013915388306E-3</v>
      </c>
      <c r="L54" s="370">
        <v>1.7798528375956899E-2</v>
      </c>
      <c r="M54" s="370">
        <v>4.2155107774665398E-5</v>
      </c>
      <c r="N54" s="370">
        <v>5.4392372060273197E-3</v>
      </c>
      <c r="O54" s="370">
        <v>-4.7252943616579099E-2</v>
      </c>
      <c r="P54" s="370">
        <v>-1.27726941550053E-2</v>
      </c>
      <c r="Q54" s="370">
        <v>-8.6648328396106908E-3</v>
      </c>
      <c r="R54" s="370">
        <v>-5.5714049450066104E-4</v>
      </c>
      <c r="S54" s="370">
        <v>1.0584591659526601E-2</v>
      </c>
      <c r="T54" s="370">
        <v>2.00675545413938E-3</v>
      </c>
      <c r="U54" s="370">
        <v>8.6385291960924204E-2</v>
      </c>
      <c r="V54" s="370">
        <v>7.97654068357007E-2</v>
      </c>
      <c r="W54" s="370">
        <v>0.34429750078167698</v>
      </c>
      <c r="X54" s="370">
        <v>6.4015063775645503E-2</v>
      </c>
      <c r="Y54" s="370">
        <v>0.57759964198145897</v>
      </c>
      <c r="Z54" s="370">
        <v>-0.15733324750600999</v>
      </c>
      <c r="AA54" s="370">
        <v>-0.19445526635884899</v>
      </c>
      <c r="AB54" s="370">
        <v>-1.63739395392224E-2</v>
      </c>
      <c r="AC54" s="370">
        <v>-0.76886768213618795</v>
      </c>
      <c r="AD54" s="370">
        <v>-0.42471202728285601</v>
      </c>
      <c r="AE54" s="370">
        <v>-0.27922655782074901</v>
      </c>
      <c r="AF54" s="370">
        <v>-6.1758269406544601E-2</v>
      </c>
      <c r="AG54" s="370">
        <v>1.4325810599692299E-3</v>
      </c>
      <c r="AH54" s="370">
        <v>-1.19802310376143E-2</v>
      </c>
      <c r="AI54" s="370">
        <v>1.3811923658770899E-2</v>
      </c>
      <c r="AJ54" s="370">
        <v>1.5042852637749699E-2</v>
      </c>
      <c r="AK54" s="370">
        <v>3.2768718525524397E-2</v>
      </c>
      <c r="AL54" s="370">
        <v>-3.4029801760890897E-2</v>
      </c>
      <c r="AM54" s="370">
        <v>1.8364575919016201E-3</v>
      </c>
      <c r="AN54" s="370">
        <v>-2.1412456766014701E-3</v>
      </c>
      <c r="AO54" s="370">
        <v>-1.9433595817440401E-3</v>
      </c>
      <c r="AP54" s="370">
        <v>-3.31360598796821E-2</v>
      </c>
      <c r="AQ54" s="370">
        <v>-5.4284139828170902E-2</v>
      </c>
      <c r="AR54" s="370">
        <v>-2.7801020902181901E-2</v>
      </c>
      <c r="AS54" s="370">
        <v>-4.2128129855612102E-2</v>
      </c>
      <c r="AT54" s="370">
        <v>-3.1895404251242203E-2</v>
      </c>
      <c r="AU54" s="370">
        <v>6.43642875911009E-3</v>
      </c>
      <c r="AV54" s="370">
        <v>3.2041332035174702E-2</v>
      </c>
      <c r="AW54" s="370">
        <v>-3.7771907659724297E-4</v>
      </c>
      <c r="AX54" s="370">
        <v>-1.15713114786185E-2</v>
      </c>
      <c r="AY54" s="370">
        <v>6.6063685554094203E-3</v>
      </c>
      <c r="AZ54" s="370">
        <v>2.5201051967515499E-3</v>
      </c>
      <c r="BA54" s="370">
        <v>-2.4663198657132498E-2</v>
      </c>
      <c r="BB54" s="370">
        <v>-3.09485446146558E-2</v>
      </c>
      <c r="BC54" s="370">
        <v>-1.1697424476331699E-2</v>
      </c>
      <c r="BD54" s="370">
        <v>4.3805895926275198E-3</v>
      </c>
      <c r="BE54" s="370">
        <v>-1.4269367357813E-2</v>
      </c>
      <c r="BF54" s="370">
        <v>-8.0873821818699208E-3</v>
      </c>
      <c r="BG54" s="370">
        <v>-8.6136558917419871E-3</v>
      </c>
      <c r="BH54" s="370">
        <v>-0.29332080008966099</v>
      </c>
      <c r="BI54" s="370">
        <v>0.21866192782474</v>
      </c>
      <c r="BJ54" s="370">
        <v>-0.28629983229183897</v>
      </c>
      <c r="BK54" s="370">
        <v>-3.5498871117070001E-2</v>
      </c>
      <c r="BL54" s="370">
        <v>-9.0842391840065206E-2</v>
      </c>
      <c r="BM54" s="370">
        <v>1.72571877370346E-2</v>
      </c>
      <c r="BN54" s="370">
        <v>6.7204030143842797E-2</v>
      </c>
      <c r="BO54" s="370">
        <v>-4.0143784009682097E-2</v>
      </c>
      <c r="BP54" s="370">
        <v>-5.20101939980234E-3</v>
      </c>
      <c r="BQ54" s="370">
        <v>-7.3276976117307002E-3</v>
      </c>
      <c r="BR54" s="370">
        <v>-0.138186407050127</v>
      </c>
      <c r="BS54" s="370">
        <v>-0.33333333333333298</v>
      </c>
      <c r="BT54" s="370">
        <v>-2.4810201028597899E-2</v>
      </c>
      <c r="BU54" s="370">
        <v>-3.87355606280695E-3</v>
      </c>
    </row>
    <row r="55" spans="1:73">
      <c r="A55" s="367">
        <v>68</v>
      </c>
      <c r="B55" s="367" t="s">
        <v>100</v>
      </c>
      <c r="C55" s="367">
        <v>2023</v>
      </c>
      <c r="D55" s="370">
        <v>-8.3487461048826303E-2</v>
      </c>
      <c r="E55" s="370">
        <v>1.4471896818520701E-2</v>
      </c>
      <c r="F55" s="370">
        <v>5.3021936115846798E-3</v>
      </c>
      <c r="G55" s="370">
        <v>3.4318371249749402E-3</v>
      </c>
      <c r="H55" s="370">
        <v>3.7597002917719902E-3</v>
      </c>
      <c r="I55" s="370">
        <v>4.8750428061162197</v>
      </c>
      <c r="J55" s="370">
        <v>1.56150919445112E-2</v>
      </c>
      <c r="K55" s="370">
        <v>1.1141120012634501E-3</v>
      </c>
      <c r="L55" s="370">
        <v>8.7007135252447892E-3</v>
      </c>
      <c r="M55" s="370">
        <v>2.9757439249406199E-5</v>
      </c>
      <c r="N55" s="370">
        <v>7.0031821534828802E-3</v>
      </c>
      <c r="O55" s="370">
        <v>-4.7070070350777003E-2</v>
      </c>
      <c r="P55" s="370">
        <v>-4.1146561970529898E-2</v>
      </c>
      <c r="Q55" s="370">
        <v>-3.8281658280648903E-2</v>
      </c>
      <c r="R55" s="370">
        <v>-3.2021821035338897E-2</v>
      </c>
      <c r="S55" s="370">
        <v>1.2556972021338901E-2</v>
      </c>
      <c r="T55" s="370">
        <v>6.3155001343119504E-3</v>
      </c>
      <c r="U55" s="370">
        <v>1.2648456770971799E-2</v>
      </c>
      <c r="V55" s="370">
        <v>1.43669171872704E-2</v>
      </c>
      <c r="W55" s="370">
        <v>0.36279162013234401</v>
      </c>
      <c r="X55" s="370">
        <v>9.2949770921342503E-2</v>
      </c>
      <c r="Y55" s="370">
        <v>0.32357211625980398</v>
      </c>
      <c r="Z55" s="370">
        <v>-8.5852917453506303E-2</v>
      </c>
      <c r="AA55" s="370">
        <v>-5.2110276678370801E-2</v>
      </c>
      <c r="AB55" s="370">
        <v>-0.24035997442199999</v>
      </c>
      <c r="AC55" s="370">
        <v>-0.30663133410573801</v>
      </c>
      <c r="AD55" s="370">
        <v>-0.33046574197844297</v>
      </c>
      <c r="AE55" s="370">
        <v>-0.16376734034894</v>
      </c>
      <c r="AF55" s="370">
        <v>-3.2893764609731001E-2</v>
      </c>
      <c r="AG55" s="370">
        <v>1.7474512934944301E-3</v>
      </c>
      <c r="AH55" s="370">
        <v>-1.51919959782026E-3</v>
      </c>
      <c r="AI55" s="370">
        <v>3.0241716534049399E-3</v>
      </c>
      <c r="AJ55" s="370">
        <v>1.8032394367542198E-2</v>
      </c>
      <c r="AK55" s="370">
        <v>5.4072426975425802E-2</v>
      </c>
      <c r="AL55" s="370">
        <v>4.8328210942333097E-3</v>
      </c>
      <c r="AM55" s="370">
        <v>9.4434896289798797E-3</v>
      </c>
      <c r="AN55" s="370">
        <v>5.9188202775178203E-3</v>
      </c>
      <c r="AO55" s="370">
        <v>-1.4134896129797099E-2</v>
      </c>
      <c r="AP55" s="370">
        <v>-4.85952897056608E-2</v>
      </c>
      <c r="AQ55" s="370">
        <v>-0.116978348241186</v>
      </c>
      <c r="AR55" s="370">
        <v>-8.1885548685146498E-2</v>
      </c>
      <c r="AS55" s="370">
        <v>-2.2583699236430499E-2</v>
      </c>
      <c r="AT55" s="370">
        <v>-5.0088736781082097E-2</v>
      </c>
      <c r="AU55" s="370">
        <v>-2.8293045772882101E-2</v>
      </c>
      <c r="AV55" s="370">
        <v>-4.9269365519030002E-2</v>
      </c>
      <c r="AW55" s="370">
        <v>2.4631904365883001E-2</v>
      </c>
      <c r="AX55" s="370">
        <v>4.2318677889691098E-2</v>
      </c>
      <c r="AY55" s="370">
        <v>8.3374478695600295E-3</v>
      </c>
      <c r="AZ55" s="370">
        <v>9.6025887926087308E-3</v>
      </c>
      <c r="BA55" s="370">
        <v>-2.4892488297941901E-2</v>
      </c>
      <c r="BB55" s="370">
        <v>-3.08695692252225E-2</v>
      </c>
      <c r="BC55" s="370">
        <v>1.16999633784653E-2</v>
      </c>
      <c r="BD55" s="370">
        <v>2.3847532133619799E-3</v>
      </c>
      <c r="BE55" s="370">
        <v>-1.6677812126846301E-2</v>
      </c>
      <c r="BF55" s="370">
        <v>-6.2059463382854304E-3</v>
      </c>
      <c r="BG55" s="370">
        <v>-9.7511837675587233E-3</v>
      </c>
      <c r="BH55" s="370">
        <v>-0.246640024438432</v>
      </c>
      <c r="BI55" s="370">
        <v>0.16684067069189701</v>
      </c>
      <c r="BJ55" s="370">
        <v>-0.33746592458146002</v>
      </c>
      <c r="BK55" s="370">
        <v>-3.3703629751037599E-2</v>
      </c>
      <c r="BL55" s="370">
        <v>-0.14833346418626001</v>
      </c>
      <c r="BM55" s="370">
        <v>2.0988706668458701E-2</v>
      </c>
      <c r="BN55" s="370">
        <v>2.7597004620090401E-2</v>
      </c>
      <c r="BO55" s="370">
        <v>-4.4993347113161802E-2</v>
      </c>
      <c r="BP55" s="370">
        <v>-1.37931034482759E-2</v>
      </c>
      <c r="BQ55" s="370">
        <v>7.3196737683610203E-3</v>
      </c>
      <c r="BR55" s="370">
        <v>-0.102222651696699</v>
      </c>
      <c r="BS55" s="370">
        <v>-0.16666666666666699</v>
      </c>
      <c r="BT55" s="370">
        <v>-6.3936877985295501E-3</v>
      </c>
      <c r="BU55" s="370">
        <v>3.0239573017229E-3</v>
      </c>
    </row>
    <row r="56" spans="1:73">
      <c r="A56" s="367">
        <v>70</v>
      </c>
      <c r="B56" s="367" t="s">
        <v>101</v>
      </c>
      <c r="C56" s="367">
        <v>2023</v>
      </c>
      <c r="D56" s="370">
        <v>-1.12302945286437E-2</v>
      </c>
      <c r="E56" s="370">
        <v>-4.3059980412866801E-2</v>
      </c>
      <c r="F56" s="370">
        <v>1.0882519856972099E-2</v>
      </c>
      <c r="G56" s="370">
        <v>1.6766367039816401E-2</v>
      </c>
      <c r="H56" s="370">
        <v>1.6397157284559701E-2</v>
      </c>
      <c r="I56" s="370">
        <v>5.3117805603416697</v>
      </c>
      <c r="J56" s="370">
        <v>1.1776072121623999E-2</v>
      </c>
      <c r="K56" s="370">
        <v>9.2073760460690602E-4</v>
      </c>
      <c r="L56" s="370">
        <v>2.6026596764756799E-2</v>
      </c>
      <c r="M56" s="370">
        <v>6.0217330235992201E-5</v>
      </c>
      <c r="N56" s="370">
        <v>9.9626453583309908E-3</v>
      </c>
      <c r="O56" s="370">
        <v>-2.20166180103301E-2</v>
      </c>
      <c r="P56" s="370">
        <v>-2.0872552593337898E-3</v>
      </c>
      <c r="Q56" s="370">
        <v>-1.9741156169111301E-2</v>
      </c>
      <c r="R56" s="370">
        <v>-3.2649319990238797E-2</v>
      </c>
      <c r="S56" s="370">
        <v>2.1931273408368401E-3</v>
      </c>
      <c r="T56" s="370">
        <v>9.36388531234148E-2</v>
      </c>
      <c r="U56" s="370">
        <v>2.8555028213152998E-2</v>
      </c>
      <c r="V56" s="370">
        <v>-3.3509875613813703E-2</v>
      </c>
      <c r="W56" s="370">
        <v>8.2812159905992805E-2</v>
      </c>
      <c r="X56" s="370">
        <v>8.4979021419915896E-2</v>
      </c>
      <c r="Y56" s="370">
        <v>0.54468067722953695</v>
      </c>
      <c r="Z56" s="370">
        <v>-7.7392188875378395E-2</v>
      </c>
      <c r="AA56" s="370">
        <v>6.24883462247008E-2</v>
      </c>
      <c r="AB56" s="370">
        <v>-2.6804900556850302E-2</v>
      </c>
      <c r="AC56" s="370">
        <v>-0.21294513992479999</v>
      </c>
      <c r="AD56" s="370">
        <v>-0.313788929526579</v>
      </c>
      <c r="AE56" s="370">
        <v>-0.17121829732932001</v>
      </c>
      <c r="AF56" s="370">
        <v>0.117451785171033</v>
      </c>
      <c r="AG56" s="370">
        <v>3.45261184286208E-3</v>
      </c>
      <c r="AH56" s="370">
        <v>5.2084463058352602E-3</v>
      </c>
      <c r="AI56" s="370">
        <v>-5.9191415319849398E-3</v>
      </c>
      <c r="AJ56" s="370">
        <v>3.4131136025980398E-2</v>
      </c>
      <c r="AK56" s="370">
        <v>7.0521514086736195E-2</v>
      </c>
      <c r="AL56" s="370">
        <v>3.8979585941895198E-2</v>
      </c>
      <c r="AM56" s="370">
        <v>2.4163011743004802E-2</v>
      </c>
      <c r="AN56" s="370">
        <v>2.3929853407838899E-2</v>
      </c>
      <c r="AO56" s="370">
        <v>-7.8802561677001795E-2</v>
      </c>
      <c r="AP56" s="370">
        <v>-0.19760368012563301</v>
      </c>
      <c r="AQ56" s="370">
        <v>-0.18528456104178501</v>
      </c>
      <c r="AR56" s="370">
        <v>-5.4723501198775303E-2</v>
      </c>
      <c r="AS56" s="370">
        <v>-0.193571249613397</v>
      </c>
      <c r="AT56" s="370">
        <v>-2.0444069912790699E-2</v>
      </c>
      <c r="AU56" s="370">
        <v>-2.5205971528814701E-2</v>
      </c>
      <c r="AV56" s="370">
        <v>5.3314186346662198E-2</v>
      </c>
      <c r="AW56" s="370">
        <v>3.7520581210423898E-2</v>
      </c>
      <c r="AX56" s="370">
        <v>-0.119483015466325</v>
      </c>
      <c r="AY56" s="370">
        <v>2.30877270833942E-2</v>
      </c>
      <c r="AZ56" s="370">
        <v>1.5947737464410999E-2</v>
      </c>
      <c r="BA56" s="370">
        <v>-4.4151795686483896E-3</v>
      </c>
      <c r="BB56" s="370">
        <v>-9.0699528919347492E-3</v>
      </c>
      <c r="BC56" s="370">
        <v>1.1729289192562E-2</v>
      </c>
      <c r="BD56" s="370">
        <v>-3.1806773099288701E-3</v>
      </c>
      <c r="BE56" s="370">
        <v>-1.4357072288107901E-2</v>
      </c>
      <c r="BF56" s="370">
        <v>-5.0528200827900096E-3</v>
      </c>
      <c r="BG56" s="370">
        <v>-8.9915756462687676E-3</v>
      </c>
      <c r="BH56" s="370">
        <v>-0.32567603190066802</v>
      </c>
      <c r="BI56" s="370">
        <v>0.40547158720188398</v>
      </c>
      <c r="BJ56" s="370">
        <v>-0.63978383717033205</v>
      </c>
      <c r="BK56" s="370">
        <v>-5.3355752102722802E-2</v>
      </c>
      <c r="BL56" s="370">
        <v>-0.14738718377804699</v>
      </c>
      <c r="BM56" s="370">
        <v>0.11261660902102601</v>
      </c>
      <c r="BN56" s="370">
        <v>2.5617958835952499E-3</v>
      </c>
      <c r="BO56" s="370">
        <v>-4.2105594113940902E-2</v>
      </c>
      <c r="BP56" s="370">
        <v>-2.5542784163473799E-2</v>
      </c>
      <c r="BQ56" s="370">
        <v>7.9240226785116996E-2</v>
      </c>
      <c r="BR56" s="370">
        <v>-0.19085927298543401</v>
      </c>
      <c r="BS56" s="370">
        <v>0.66666666666666896</v>
      </c>
      <c r="BT56" s="370">
        <v>-2.2283826784118901E-2</v>
      </c>
      <c r="BU56" s="370">
        <v>-5.4229628583533501E-2</v>
      </c>
    </row>
    <row r="57" spans="1:73">
      <c r="A57" s="367">
        <v>73</v>
      </c>
      <c r="B57" s="367" t="s">
        <v>102</v>
      </c>
      <c r="C57" s="367">
        <v>2023</v>
      </c>
      <c r="D57" s="370">
        <v>-4.6066446512574702E-2</v>
      </c>
      <c r="E57" s="370">
        <v>8.6694708586515096E-3</v>
      </c>
      <c r="F57" s="370">
        <v>9.2918616651881496E-3</v>
      </c>
      <c r="G57" s="370">
        <v>4.57011498077121E-3</v>
      </c>
      <c r="H57" s="370">
        <v>3.6392695945754901E-3</v>
      </c>
      <c r="I57" s="370">
        <v>2.9452473005079498</v>
      </c>
      <c r="J57" s="370">
        <v>7.4913896095422303E-3</v>
      </c>
      <c r="K57" s="370">
        <v>1.01430831040642E-3</v>
      </c>
      <c r="L57" s="370">
        <v>2.2406408029859701E-2</v>
      </c>
      <c r="M57" s="370">
        <v>6.44689073642162E-5</v>
      </c>
      <c r="N57" s="370">
        <v>8.8847235205528202E-3</v>
      </c>
      <c r="O57" s="370">
        <v>-1.12959774170784E-2</v>
      </c>
      <c r="P57" s="370">
        <v>-1.6711893035739299E-2</v>
      </c>
      <c r="Q57" s="370">
        <v>-1.54321907600596E-2</v>
      </c>
      <c r="R57" s="370">
        <v>-4.9253802983310703E-2</v>
      </c>
      <c r="S57" s="370">
        <v>9.4126046991753302E-3</v>
      </c>
      <c r="T57" s="370">
        <v>1.44338660112493E-2</v>
      </c>
      <c r="U57" s="370">
        <v>4.4669020577104299E-2</v>
      </c>
      <c r="V57" s="370">
        <v>-4.67186293934653E-2</v>
      </c>
      <c r="W57" s="370">
        <v>0.28271316582921602</v>
      </c>
      <c r="X57" s="370">
        <v>8.1369793233301596E-2</v>
      </c>
      <c r="Y57" s="370">
        <v>0.28400586802988997</v>
      </c>
      <c r="Z57" s="370">
        <v>-0.15106856661054599</v>
      </c>
      <c r="AA57" s="370">
        <v>-0.141789833878458</v>
      </c>
      <c r="AB57" s="370">
        <v>4.8302903665190702E-2</v>
      </c>
      <c r="AC57" s="370">
        <v>-0.28504382192702699</v>
      </c>
      <c r="AD57" s="370">
        <v>-0.44758103227835</v>
      </c>
      <c r="AE57" s="370">
        <v>-0.23491399696102999</v>
      </c>
      <c r="AF57" s="370">
        <v>0.14543074505025599</v>
      </c>
      <c r="AG57" s="370">
        <v>1.1221960409125999E-3</v>
      </c>
      <c r="AH57" s="370">
        <v>-1.22286790573223E-4</v>
      </c>
      <c r="AI57" s="370">
        <v>3.60355389766015E-3</v>
      </c>
      <c r="AJ57" s="370">
        <v>1.36153906802681E-2</v>
      </c>
      <c r="AK57" s="370">
        <v>4.9841140335199999E-2</v>
      </c>
      <c r="AL57" s="370">
        <v>-5.5295342092886004E-3</v>
      </c>
      <c r="AM57" s="370">
        <v>2.3582223291336E-2</v>
      </c>
      <c r="AN57" s="370">
        <v>3.93339615743536E-2</v>
      </c>
      <c r="AO57" s="370">
        <v>-3.3456909024397997E-2</v>
      </c>
      <c r="AP57" s="370">
        <v>-5.4541532517248401E-2</v>
      </c>
      <c r="AQ57" s="370">
        <v>-0.15590507860414299</v>
      </c>
      <c r="AR57" s="370">
        <v>-2.7301076313779898E-2</v>
      </c>
      <c r="AS57" s="370">
        <v>-5.1010154308938897E-2</v>
      </c>
      <c r="AT57" s="370">
        <v>-3.1589070008059002E-2</v>
      </c>
      <c r="AU57" s="370">
        <v>-8.9250163641655302E-3</v>
      </c>
      <c r="AV57" s="370">
        <v>1.1675042666497999E-2</v>
      </c>
      <c r="AW57" s="370">
        <v>-1.5941105320202299E-2</v>
      </c>
      <c r="AX57" s="370">
        <v>-1.7295414615271398E-2</v>
      </c>
      <c r="AY57" s="370">
        <v>1.64811391971268E-2</v>
      </c>
      <c r="AZ57" s="370">
        <v>-7.7070414732218897E-5</v>
      </c>
      <c r="BA57" s="370">
        <v>-2.5181487014782601E-2</v>
      </c>
      <c r="BB57" s="370">
        <v>-3.18997689376904E-2</v>
      </c>
      <c r="BC57" s="370">
        <v>-7.2195426507322301E-3</v>
      </c>
      <c r="BD57" s="370">
        <v>-6.8272467501386805E-5</v>
      </c>
      <c r="BE57" s="370">
        <v>-1.8456848903236001E-2</v>
      </c>
      <c r="BF57" s="370">
        <v>-8.2538687832501498E-3</v>
      </c>
      <c r="BG57" s="370">
        <v>-8.6402986192319602E-3</v>
      </c>
      <c r="BH57" s="370">
        <v>-0.29887522334046501</v>
      </c>
      <c r="BI57" s="370">
        <v>0.30958696370988797</v>
      </c>
      <c r="BJ57" s="370">
        <v>-0.37848411217897998</v>
      </c>
      <c r="BK57" s="370">
        <v>-5.9848185588990903E-2</v>
      </c>
      <c r="BL57" s="370">
        <v>-0.17066934208814</v>
      </c>
      <c r="BM57" s="370">
        <v>1.10378527896261E-2</v>
      </c>
      <c r="BN57" s="370">
        <v>3.1178656490806499E-2</v>
      </c>
      <c r="BO57" s="370">
        <v>-4.9509116413587698E-2</v>
      </c>
      <c r="BP57" s="370">
        <v>9.55687314713685E-3</v>
      </c>
      <c r="BQ57" s="370">
        <v>1.25965126611867E-2</v>
      </c>
      <c r="BR57" s="370">
        <v>0.22442888689380799</v>
      </c>
      <c r="BS57" s="370">
        <v>-7.1428571428570994E-2</v>
      </c>
      <c r="BT57" s="370">
        <v>-1.0006271421279101E-2</v>
      </c>
      <c r="BU57" s="370">
        <v>-8.6757272043518092E-3</v>
      </c>
    </row>
    <row r="58" spans="1:73">
      <c r="A58" s="367">
        <v>76</v>
      </c>
      <c r="B58" s="367" t="s">
        <v>103</v>
      </c>
      <c r="C58" s="367">
        <v>2023</v>
      </c>
      <c r="D58" s="370">
        <v>6.82855376281868E-3</v>
      </c>
      <c r="E58" s="370">
        <v>0.20196049525118201</v>
      </c>
      <c r="F58" s="370">
        <v>1.8763375583197401E-3</v>
      </c>
      <c r="G58" s="370">
        <v>1.0203706821791899E-3</v>
      </c>
      <c r="H58" s="370">
        <v>2.4149856964493801E-3</v>
      </c>
      <c r="I58" s="370">
        <v>2.90338346725563</v>
      </c>
      <c r="J58" s="370">
        <v>3.7391272012928202E-3</v>
      </c>
      <c r="K58" s="370">
        <v>1.09772569896137E-3</v>
      </c>
      <c r="L58" s="370">
        <v>1.49331861189678E-2</v>
      </c>
      <c r="M58" s="370">
        <v>3.87817598769472E-5</v>
      </c>
      <c r="N58" s="370">
        <v>2.15101364952774E-3</v>
      </c>
      <c r="O58" s="370">
        <v>-3.7944050335878103E-2</v>
      </c>
      <c r="P58" s="370">
        <v>-5.7669475791029899E-2</v>
      </c>
      <c r="Q58" s="370">
        <v>-8.9360706439543507E-3</v>
      </c>
      <c r="R58" s="370">
        <v>1.0480720388843699E-2</v>
      </c>
      <c r="S58" s="370">
        <v>2.16040698456107E-2</v>
      </c>
      <c r="T58" s="370">
        <v>-1.1610963605713099E-3</v>
      </c>
      <c r="U58" s="370">
        <v>7.6474240708261296E-2</v>
      </c>
      <c r="V58" s="370">
        <v>-4.4577170877556901E-2</v>
      </c>
      <c r="W58" s="370">
        <v>0.367335842054555</v>
      </c>
      <c r="X58" s="370">
        <v>9.9066453932773205E-2</v>
      </c>
      <c r="Y58" s="370">
        <v>0.42387484495567601</v>
      </c>
      <c r="Z58" s="370">
        <v>-0.111884411814809</v>
      </c>
      <c r="AA58" s="370">
        <v>-9.1755855068717904E-2</v>
      </c>
      <c r="AB58" s="370">
        <v>-8.3989200819036602E-2</v>
      </c>
      <c r="AC58" s="370">
        <v>-0.44459734702079601</v>
      </c>
      <c r="AD58" s="370">
        <v>-0.55988123028438996</v>
      </c>
      <c r="AE58" s="370">
        <v>-0.131097975506587</v>
      </c>
      <c r="AF58" s="370">
        <v>-4.6909241083769896E-3</v>
      </c>
      <c r="AG58" s="370">
        <v>4.7042689125456E-3</v>
      </c>
      <c r="AH58" s="370">
        <v>9.4065630128424196E-3</v>
      </c>
      <c r="AI58" s="370">
        <v>3.4674511028213E-3</v>
      </c>
      <c r="AJ58" s="370">
        <v>2.0095931632753701E-2</v>
      </c>
      <c r="AK58" s="370">
        <v>4.7241380569088498E-2</v>
      </c>
      <c r="AL58" s="370">
        <v>-3.1907141070972901E-2</v>
      </c>
      <c r="AM58" s="370">
        <v>6.5269947135004102E-3</v>
      </c>
      <c r="AN58" s="370">
        <v>-2.6391884409135698E-2</v>
      </c>
      <c r="AO58" s="370">
        <v>-8.7622629639784299E-3</v>
      </c>
      <c r="AP58" s="370">
        <v>-6.4456122556655698E-2</v>
      </c>
      <c r="AQ58" s="370">
        <v>-9.1840669908167596E-2</v>
      </c>
      <c r="AR58" s="370">
        <v>-6.2385459138043102E-2</v>
      </c>
      <c r="AS58" s="370">
        <v>2.8868929774998699E-2</v>
      </c>
      <c r="AT58" s="370">
        <v>-4.7402785870964397E-3</v>
      </c>
      <c r="AU58" s="370">
        <v>1.6350995398622802E-2</v>
      </c>
      <c r="AV58" s="370">
        <v>1.35840982534734E-2</v>
      </c>
      <c r="AW58" s="370">
        <v>2.2808766081982498E-2</v>
      </c>
      <c r="AX58" s="370">
        <v>-1.8340561255607801E-2</v>
      </c>
      <c r="AY58" s="370">
        <v>7.0604828719357197E-3</v>
      </c>
      <c r="AZ58" s="370">
        <v>9.5299335347637602E-3</v>
      </c>
      <c r="BA58" s="370">
        <v>-2.9409312351632199E-2</v>
      </c>
      <c r="BB58" s="370">
        <v>-3.01798876894184E-2</v>
      </c>
      <c r="BC58" s="370">
        <v>-1.1019287865914501E-2</v>
      </c>
      <c r="BD58" s="370">
        <v>2.39439898931227E-3</v>
      </c>
      <c r="BE58" s="370">
        <v>-1.5212564049554501E-2</v>
      </c>
      <c r="BF58" s="370">
        <v>-7.3099176027665701E-3</v>
      </c>
      <c r="BG58" s="370">
        <v>-1.0027689692420733E-2</v>
      </c>
      <c r="BH58" s="370">
        <v>-0.191725668525486</v>
      </c>
      <c r="BI58" s="370">
        <v>0.25502073267547298</v>
      </c>
      <c r="BJ58" s="370">
        <v>-0.22477898652049</v>
      </c>
      <c r="BK58" s="370">
        <v>-3.6170974921062603E-2</v>
      </c>
      <c r="BL58" s="370">
        <v>-0.18641336704933001</v>
      </c>
      <c r="BM58" s="370">
        <v>-2.0601072235749699E-2</v>
      </c>
      <c r="BN58" s="370">
        <v>0.102091041784322</v>
      </c>
      <c r="BO58" s="370">
        <v>-2.6207299085526201E-2</v>
      </c>
      <c r="BP58" s="370">
        <v>-2.6254533643696302E-3</v>
      </c>
      <c r="BQ58" s="370">
        <v>-4.7617676469444798E-3</v>
      </c>
      <c r="BR58" s="370">
        <v>-0.100523935926512</v>
      </c>
      <c r="BS58" s="370">
        <v>-0.13186813186813201</v>
      </c>
      <c r="BT58" s="370">
        <v>-7.1413230343730502E-3</v>
      </c>
      <c r="BU58" s="370">
        <v>-2.4349562316617001E-3</v>
      </c>
    </row>
    <row r="59" spans="1:73">
      <c r="A59" s="367">
        <v>81</v>
      </c>
      <c r="B59" s="367" t="s">
        <v>104</v>
      </c>
      <c r="C59" s="367">
        <v>2023</v>
      </c>
      <c r="D59" s="370">
        <v>0.41468672719470401</v>
      </c>
      <c r="E59" s="370">
        <v>-8.54038218226712E-2</v>
      </c>
      <c r="F59" s="370">
        <v>4.8151979989235899E-3</v>
      </c>
      <c r="G59" s="370">
        <v>3.0414322695268602E-3</v>
      </c>
      <c r="H59" s="370">
        <v>2.6855809625889E-3</v>
      </c>
      <c r="I59" s="370">
        <v>5.1563865968920304</v>
      </c>
      <c r="J59" s="370">
        <v>3.8704507109403097E-2</v>
      </c>
      <c r="K59" s="370">
        <v>3.9940276062939099E-3</v>
      </c>
      <c r="L59" s="370">
        <v>2.3435170947971599E-2</v>
      </c>
      <c r="M59" s="370">
        <v>5.4580378492101102E-2</v>
      </c>
      <c r="N59" s="370">
        <v>1.18595675776637E-2</v>
      </c>
      <c r="O59" s="370">
        <v>-4.4681122448980003E-2</v>
      </c>
      <c r="P59" s="370">
        <v>-1.62744534767266E-2</v>
      </c>
      <c r="Q59" s="370">
        <v>-3.38658391755738E-2</v>
      </c>
      <c r="R59" s="370">
        <v>3.2181705646859703E-2</v>
      </c>
      <c r="S59" s="370">
        <v>3.7904281118350202E-3</v>
      </c>
      <c r="T59" s="370">
        <v>-6.4869179855832704E-3</v>
      </c>
      <c r="U59" s="370">
        <v>9.8221519512696302E-3</v>
      </c>
      <c r="V59" s="370">
        <v>3.40577613233203E-3</v>
      </c>
      <c r="W59" s="370">
        <v>0.346159199149361</v>
      </c>
      <c r="X59" s="370">
        <v>0.13253492838400699</v>
      </c>
      <c r="Y59" s="370">
        <v>0.23271359976913999</v>
      </c>
      <c r="Z59" s="370">
        <v>-0.219432328707169</v>
      </c>
      <c r="AA59" s="370">
        <v>-1.11465780563793E-2</v>
      </c>
      <c r="AB59" s="370">
        <v>3.42828721166838E-2</v>
      </c>
      <c r="AC59" s="370">
        <v>-0.168725373028105</v>
      </c>
      <c r="AD59" s="370">
        <v>-0.86903282429473205</v>
      </c>
      <c r="AE59" s="370">
        <v>-0.20623752164106801</v>
      </c>
      <c r="AF59" s="370">
        <v>-0.225815099878449</v>
      </c>
      <c r="AG59" s="370">
        <v>2.5752013107146299E-2</v>
      </c>
      <c r="AH59" s="370">
        <v>-2.7492375605959799E-2</v>
      </c>
      <c r="AI59" s="370">
        <v>1.0622511651380499E-2</v>
      </c>
      <c r="AJ59" s="370">
        <v>5.85574959478148E-2</v>
      </c>
      <c r="AK59" s="370">
        <v>8.9844897621066594E-2</v>
      </c>
      <c r="AL59" s="370">
        <v>0.30304577342427003</v>
      </c>
      <c r="AM59" s="370">
        <v>0.19086865343772</v>
      </c>
      <c r="AN59" s="370">
        <v>0.372675576212945</v>
      </c>
      <c r="AO59" s="370">
        <v>-4.9632115909116099E-2</v>
      </c>
      <c r="AP59" s="370">
        <v>-2.84990752999386E-3</v>
      </c>
      <c r="AQ59" s="370">
        <v>-0.10445081942855</v>
      </c>
      <c r="AR59" s="370">
        <v>-8.71068824568169E-2</v>
      </c>
      <c r="AS59" s="370">
        <v>-3.4627656923198101E-2</v>
      </c>
      <c r="AT59" s="370">
        <v>4.2197933959238501E-2</v>
      </c>
      <c r="AU59" s="370">
        <v>-4.3077203121613498E-2</v>
      </c>
      <c r="AV59" s="370">
        <v>1.0374499320405101E-2</v>
      </c>
      <c r="AW59" s="370">
        <v>0.15924625673019199</v>
      </c>
      <c r="AX59" s="370">
        <v>0.14746112788662699</v>
      </c>
      <c r="AY59" s="370">
        <v>0.10145886664258701</v>
      </c>
      <c r="AZ59" s="370">
        <v>1.37950732697336</v>
      </c>
      <c r="BA59" s="370">
        <v>-3.6451447405249499E-2</v>
      </c>
      <c r="BB59" s="370">
        <v>-2.7198967011798799E-2</v>
      </c>
      <c r="BC59" s="370">
        <v>-4.9063109750685204E-3</v>
      </c>
      <c r="BD59" s="370">
        <v>3.5032092100626398E-4</v>
      </c>
      <c r="BE59" s="370">
        <v>-9.2099157488272701E-3</v>
      </c>
      <c r="BF59" s="370">
        <v>-2.8260022261199901E-3</v>
      </c>
      <c r="BG59" s="370">
        <v>-1.0032436058916013E-2</v>
      </c>
      <c r="BH59" s="370">
        <v>-0.16902873154114301</v>
      </c>
      <c r="BI59" s="370">
        <v>2.11247996947421E-2</v>
      </c>
      <c r="BJ59" s="370">
        <v>-4.7113021584308898E-2</v>
      </c>
      <c r="BK59" s="370">
        <v>-3.8631906024882701E-2</v>
      </c>
      <c r="BL59" s="370">
        <v>-0.173533734847063</v>
      </c>
      <c r="BM59" s="370">
        <v>2.0577534512028098E-2</v>
      </c>
      <c r="BN59" s="370">
        <v>5.0740918756996801E-2</v>
      </c>
      <c r="BO59" s="370">
        <v>-2.5816451549021201E-2</v>
      </c>
      <c r="BP59" s="370">
        <v>1.08012521805625E-2</v>
      </c>
      <c r="BQ59" s="370">
        <v>0.42223221767766</v>
      </c>
      <c r="BR59" s="370">
        <v>-0.31325316734619002</v>
      </c>
      <c r="BS59" s="370">
        <v>0.66666666666666896</v>
      </c>
      <c r="BT59" s="370">
        <v>-5.5546705074143499E-2</v>
      </c>
      <c r="BU59" s="370">
        <v>-3.7716081718177301E-2</v>
      </c>
    </row>
    <row r="60" spans="1:73">
      <c r="A60" s="367">
        <v>85</v>
      </c>
      <c r="B60" s="367" t="s">
        <v>105</v>
      </c>
      <c r="C60" s="367">
        <v>2023</v>
      </c>
      <c r="D60" s="370">
        <v>6.3294710747510793E-2</v>
      </c>
      <c r="E60" s="370">
        <v>0.17031103997265601</v>
      </c>
      <c r="F60" s="370">
        <v>7.5842723820636702E-3</v>
      </c>
      <c r="G60" s="370">
        <v>5.1518877291673896E-3</v>
      </c>
      <c r="H60" s="370">
        <v>2.3796457600034899E-3</v>
      </c>
      <c r="I60" s="370">
        <v>2.8073711499259302</v>
      </c>
      <c r="J60" s="370">
        <v>2.3463397278176899E-2</v>
      </c>
      <c r="K60" s="370">
        <v>2.35232645147802E-3</v>
      </c>
      <c r="L60" s="370">
        <v>7.9617009064238201E-3</v>
      </c>
      <c r="M60" s="370">
        <v>2.37196670205073E-5</v>
      </c>
      <c r="N60" s="370">
        <v>7.8937716769024793E-3</v>
      </c>
      <c r="O60" s="370">
        <v>4.3765138905804697E-2</v>
      </c>
      <c r="P60" s="370">
        <v>-1.1934257173115199E-2</v>
      </c>
      <c r="Q60" s="370">
        <v>5.2001600049231701E-3</v>
      </c>
      <c r="R60" s="370">
        <v>-5.7688062642729999E-2</v>
      </c>
      <c r="S60" s="370">
        <v>1.14797945909143E-2</v>
      </c>
      <c r="T60" s="370">
        <v>-8.1685493821854499E-2</v>
      </c>
      <c r="U60" s="370">
        <v>0.101589087792989</v>
      </c>
      <c r="V60" s="370">
        <v>-6.7866717687620107E-2</v>
      </c>
      <c r="W60" s="370">
        <v>0.26988013627215801</v>
      </c>
      <c r="X60" s="370">
        <v>0.192807712679329</v>
      </c>
      <c r="Y60" s="370">
        <v>0.27893458416490902</v>
      </c>
      <c r="Z60" s="370">
        <v>-0.128577170126603</v>
      </c>
      <c r="AA60" s="370">
        <v>-4.1062729221686203E-2</v>
      </c>
      <c r="AB60" s="370">
        <v>-0.12579716748516201</v>
      </c>
      <c r="AC60" s="370">
        <v>-0.212941286067304</v>
      </c>
      <c r="AD60" s="370">
        <v>-0.39127393167209501</v>
      </c>
      <c r="AE60" s="370">
        <v>-0.27086202201075399</v>
      </c>
      <c r="AF60" s="370">
        <v>9.9428171587479006E-2</v>
      </c>
      <c r="AG60" s="370">
        <v>9.3997159819679509E-3</v>
      </c>
      <c r="AH60" s="370">
        <v>3.0713417165605501E-2</v>
      </c>
      <c r="AI60" s="370">
        <v>3.01545098786608E-3</v>
      </c>
      <c r="AJ60" s="370">
        <v>1.4725858621197E-2</v>
      </c>
      <c r="AK60" s="370">
        <v>5.9678669643623602E-2</v>
      </c>
      <c r="AL60" s="370">
        <v>0.43779840993143299</v>
      </c>
      <c r="AM60" s="370">
        <v>4.26472906827099E-2</v>
      </c>
      <c r="AN60" s="370">
        <v>3.10581746582596E-2</v>
      </c>
      <c r="AO60" s="370">
        <v>-2.1248192041513299E-2</v>
      </c>
      <c r="AP60" s="370">
        <v>-9.6527212150975206E-2</v>
      </c>
      <c r="AQ60" s="370">
        <v>-0.17442224539109699</v>
      </c>
      <c r="AR60" s="370">
        <v>-0.133870918825576</v>
      </c>
      <c r="AS60" s="370">
        <v>-4.0698161405008397E-3</v>
      </c>
      <c r="AT60" s="370">
        <v>-4.9061384488638497E-2</v>
      </c>
      <c r="AU60" s="370">
        <v>-2.94933277976515E-2</v>
      </c>
      <c r="AV60" s="370">
        <v>1.19831651509054E-2</v>
      </c>
      <c r="AW60" s="370">
        <v>3.1014134481941999E-2</v>
      </c>
      <c r="AX60" s="370">
        <v>0.29780639452940799</v>
      </c>
      <c r="AY60" s="370">
        <v>2.56617532316821E-2</v>
      </c>
      <c r="AZ60" s="370">
        <v>4.5165055614263698E-2</v>
      </c>
      <c r="BA60" s="370">
        <v>-2.9087769550567501E-2</v>
      </c>
      <c r="BB60" s="370">
        <v>-2.969723969094E-2</v>
      </c>
      <c r="BC60" s="370">
        <v>5.2672458424094003E-4</v>
      </c>
      <c r="BD60" s="370">
        <v>-5.6279989408117197E-3</v>
      </c>
      <c r="BE60" s="370">
        <v>-1.71911787980253E-2</v>
      </c>
      <c r="BF60" s="370">
        <v>-1.40588961020627E-2</v>
      </c>
      <c r="BG60" s="370">
        <v>-1.4626568265518133E-2</v>
      </c>
      <c r="BH60" s="370">
        <v>-0.10010949472759099</v>
      </c>
      <c r="BI60" s="370">
        <v>0.185958441142763</v>
      </c>
      <c r="BJ60" s="370">
        <v>-2.5255586232891598E-2</v>
      </c>
      <c r="BK60" s="370">
        <v>-7.0061917338726507E-2</v>
      </c>
      <c r="BL60" s="370">
        <v>-0.204333234349836</v>
      </c>
      <c r="BM60" s="370">
        <v>1.5111812980887899E-2</v>
      </c>
      <c r="BN60" s="370">
        <v>5.40565685360066E-2</v>
      </c>
      <c r="BO60" s="370">
        <v>-5.7860772163911799E-2</v>
      </c>
      <c r="BP60" s="370">
        <v>4.0395245712434502E-3</v>
      </c>
      <c r="BQ60" s="370">
        <v>7.8536961339333702E-2</v>
      </c>
      <c r="BR60" s="370">
        <v>5.3089421253421198E-2</v>
      </c>
      <c r="BS60" s="370">
        <v>-1</v>
      </c>
      <c r="BT60" s="370">
        <v>-2.5680261578967498E-2</v>
      </c>
      <c r="BU60" s="370">
        <v>-2.04290091930535E-3</v>
      </c>
    </row>
    <row r="61" spans="1:73">
      <c r="A61" s="367">
        <v>86</v>
      </c>
      <c r="B61" s="367" t="s">
        <v>106</v>
      </c>
      <c r="C61" s="367">
        <v>2023</v>
      </c>
      <c r="D61" s="370">
        <v>0.16765125133258199</v>
      </c>
      <c r="E61" s="370">
        <v>-0.20283631711903399</v>
      </c>
      <c r="F61" s="370">
        <v>1.3173810026699199E-2</v>
      </c>
      <c r="G61" s="370">
        <v>2.0453637334936801E-2</v>
      </c>
      <c r="H61" s="370">
        <v>7.8706931170436905E-3</v>
      </c>
      <c r="I61" s="370">
        <v>5.5782712962429297</v>
      </c>
      <c r="J61" s="370">
        <v>2.2619923027485701E-2</v>
      </c>
      <c r="K61" s="370">
        <v>1.21975275334549E-2</v>
      </c>
      <c r="L61" s="370">
        <v>2.6777963785929101E-2</v>
      </c>
      <c r="M61" s="370">
        <v>-3.1396517731409199E-5</v>
      </c>
      <c r="N61" s="370">
        <v>6.1783001393750196E-3</v>
      </c>
      <c r="O61" s="370">
        <v>-9.2165898617511205E-2</v>
      </c>
      <c r="P61" s="370">
        <v>5.7474284972282998E-2</v>
      </c>
      <c r="Q61" s="370">
        <v>-0.117468975468976</v>
      </c>
      <c r="R61" s="370">
        <v>1.55363155363134E-3</v>
      </c>
      <c r="S61" s="370">
        <v>2.5777805723892901E-2</v>
      </c>
      <c r="T61" s="370">
        <v>-2.6978182056463101E-2</v>
      </c>
      <c r="U61" s="370">
        <v>6.1866934151810797E-3</v>
      </c>
      <c r="V61" s="370">
        <v>6.6379077656175999E-3</v>
      </c>
      <c r="W61" s="370">
        <v>0.27340094692056</v>
      </c>
      <c r="X61" s="370">
        <v>0.14386664725449499</v>
      </c>
      <c r="Y61" s="370">
        <v>0.44370230738371802</v>
      </c>
      <c r="Z61" s="370">
        <v>-3.8118887245594597E-2</v>
      </c>
      <c r="AA61" s="370">
        <v>-0.100758893088412</v>
      </c>
      <c r="AB61" s="370">
        <v>-1.6969233053739399E-2</v>
      </c>
      <c r="AC61" s="370">
        <v>-0.188755620915904</v>
      </c>
      <c r="AD61" s="370">
        <v>-0.68306117610821404</v>
      </c>
      <c r="AE61" s="370">
        <v>2.19740503289623E-2</v>
      </c>
      <c r="AF61" s="370">
        <v>0.22822733835435799</v>
      </c>
      <c r="AG61" s="370">
        <v>3.0233084824007098E-3</v>
      </c>
      <c r="AH61" s="370">
        <v>6.5367741967066201E-3</v>
      </c>
      <c r="AI61" s="370">
        <v>-6.8005312007026397E-3</v>
      </c>
      <c r="AJ61" s="370">
        <v>3.2809344481583097E-2</v>
      </c>
      <c r="AK61" s="370">
        <v>9.2138976774824494E-2</v>
      </c>
      <c r="AL61" s="370">
        <v>-3.8438306087798901E-3</v>
      </c>
      <c r="AM61" s="370">
        <v>0.18332349825341099</v>
      </c>
      <c r="AN61" s="370">
        <v>-1.14232816067271E-2</v>
      </c>
      <c r="AO61" s="370">
        <v>-7.1050222938702903E-2</v>
      </c>
      <c r="AP61" s="370">
        <v>-7.8658102261486604E-2</v>
      </c>
      <c r="AQ61" s="370">
        <v>-0.23219036651455299</v>
      </c>
      <c r="AR61" s="370">
        <v>-0.10088067757494799</v>
      </c>
      <c r="AS61" s="370">
        <v>3.6273103654450099E-2</v>
      </c>
      <c r="AT61" s="370">
        <v>6.0429124097612599E-2</v>
      </c>
      <c r="AU61" s="370">
        <v>-1.45292448687411E-2</v>
      </c>
      <c r="AV61" s="370">
        <v>-2.87082103971977E-2</v>
      </c>
      <c r="AW61" s="370">
        <v>1.3259666359118299E-2</v>
      </c>
      <c r="AX61" s="370">
        <v>0.125817090444034</v>
      </c>
      <c r="AY61" s="370">
        <v>0.13093822611893999</v>
      </c>
      <c r="AZ61" s="370">
        <v>0.65645464279591803</v>
      </c>
      <c r="BA61" s="370">
        <v>-3.7104368825853697E-2</v>
      </c>
      <c r="BB61" s="370">
        <v>-9.1248995528179794E-3</v>
      </c>
      <c r="BC61" s="370">
        <v>2.6287233047503699E-2</v>
      </c>
      <c r="BD61" s="370">
        <v>-7.6606050957575599E-3</v>
      </c>
      <c r="BE61" s="370">
        <v>-1.95636086409837E-3</v>
      </c>
      <c r="BF61" s="370">
        <v>-5.8346471943379798E-3</v>
      </c>
      <c r="BG61" s="370">
        <v>-1.0083030808990803E-2</v>
      </c>
      <c r="BH61" s="370">
        <v>-0.25077989561061897</v>
      </c>
      <c r="BI61" s="370">
        <v>0.102427265078363</v>
      </c>
      <c r="BJ61" s="370">
        <v>-2.0838858433762299E-2</v>
      </c>
      <c r="BK61" s="370">
        <v>-0.35103362178319802</v>
      </c>
      <c r="BL61" s="370">
        <v>6.1320906492031702E-3</v>
      </c>
      <c r="BM61" s="370">
        <v>8.7989616298806805E-2</v>
      </c>
      <c r="BN61" s="370">
        <v>5.9876991812012802E-2</v>
      </c>
      <c r="BO61" s="370">
        <v>-0.148572696002508</v>
      </c>
      <c r="BP61" s="370">
        <v>-2.1711366538952798E-2</v>
      </c>
      <c r="BQ61" s="370">
        <v>-0.104937761100273</v>
      </c>
      <c r="BR61" s="370">
        <v>-0.19191597224925</v>
      </c>
      <c r="BS61" s="370">
        <v>-0.66666666666666696</v>
      </c>
      <c r="BT61" s="370">
        <v>-3.8358176960520303E-2</v>
      </c>
      <c r="BU61" s="370">
        <v>-5.7237204182718597E-2</v>
      </c>
    </row>
    <row r="62" spans="1:73" ht="27">
      <c r="A62" s="367">
        <v>88</v>
      </c>
      <c r="B62" s="367" t="s">
        <v>107</v>
      </c>
      <c r="C62" s="367">
        <v>2023</v>
      </c>
      <c r="D62" s="370">
        <v>-2.17583305091642E-2</v>
      </c>
      <c r="E62" s="370">
        <v>-1.72370289190832E-2</v>
      </c>
      <c r="F62" s="370">
        <v>2.1773648905537399E-3</v>
      </c>
      <c r="G62" s="370">
        <v>6.0824852181276499E-3</v>
      </c>
      <c r="H62" s="370">
        <v>6.7619589678409803E-3</v>
      </c>
      <c r="I62" s="370">
        <v>1.7091717427703601</v>
      </c>
      <c r="J62" s="370">
        <v>-2.0136130884595801E-2</v>
      </c>
      <c r="K62" s="370">
        <v>1.4959589587689799E-3</v>
      </c>
      <c r="L62" s="370">
        <v>2.2887531319828801E-2</v>
      </c>
      <c r="M62" s="370">
        <v>-2.9336372239877999E-3</v>
      </c>
      <c r="N62" s="370">
        <v>-4.4681771548246403E-3</v>
      </c>
      <c r="O62" s="370">
        <v>0.152380952380954</v>
      </c>
      <c r="P62" s="370">
        <v>-2.3823406913786101E-2</v>
      </c>
      <c r="Q62" s="370">
        <v>4.2207792207792597E-2</v>
      </c>
      <c r="R62" s="370">
        <v>6.9568452380951398E-2</v>
      </c>
      <c r="S62" s="370">
        <v>1.95123900453567E-3</v>
      </c>
      <c r="T62" s="370">
        <v>-2.1239024200044E-4</v>
      </c>
      <c r="U62" s="370">
        <v>1.24027286996533E-3</v>
      </c>
      <c r="V62" s="370">
        <v>4.90064368509001E-4</v>
      </c>
      <c r="W62" s="370">
        <v>0.21599740360261799</v>
      </c>
      <c r="X62" s="370">
        <v>3.6709597978129303E-2</v>
      </c>
      <c r="Y62" s="370">
        <v>-1.01461723599248E-2</v>
      </c>
      <c r="Z62" s="370">
        <v>1.4622755047795E-2</v>
      </c>
      <c r="AA62" s="370">
        <v>-4.09887139688387E-2</v>
      </c>
      <c r="AB62" s="370">
        <v>-3.9858286877360802E-2</v>
      </c>
      <c r="AC62" s="370">
        <v>-0.22841394093789599</v>
      </c>
      <c r="AD62" s="370">
        <v>-0.54510701844328802</v>
      </c>
      <c r="AE62" s="370">
        <v>-0.241094229913286</v>
      </c>
      <c r="AF62" s="370">
        <v>-4.7133381954952903E-2</v>
      </c>
      <c r="AG62" s="370">
        <v>9.8213523466357403E-4</v>
      </c>
      <c r="AH62" s="370">
        <v>-2.3481476281352699E-2</v>
      </c>
      <c r="AI62" s="370">
        <v>-2.8019492319099298E-3</v>
      </c>
      <c r="AJ62" s="370">
        <v>-7.8285748659743702E-4</v>
      </c>
      <c r="AK62" s="370">
        <v>3.5576424792159098E-2</v>
      </c>
      <c r="AL62" s="370">
        <v>0.30886302493662698</v>
      </c>
      <c r="AM62" s="370">
        <v>1.1243500096581101</v>
      </c>
      <c r="AN62" s="370">
        <v>1.06863211349747E-2</v>
      </c>
      <c r="AO62" s="370">
        <v>3.9866001413784498E-2</v>
      </c>
      <c r="AP62" s="370">
        <v>-3.4291336462853601E-2</v>
      </c>
      <c r="AQ62" s="370">
        <v>-0.147992686508569</v>
      </c>
      <c r="AR62" s="370">
        <v>-9.9765947163218793E-2</v>
      </c>
      <c r="AS62" s="370">
        <v>1.9515036109378499E-2</v>
      </c>
      <c r="AT62" s="370">
        <v>4.7989003535720699E-2</v>
      </c>
      <c r="AU62" s="370">
        <v>0.179443166864417</v>
      </c>
      <c r="AV62" s="370">
        <v>-6.7304416393047795E-2</v>
      </c>
      <c r="AW62" s="370">
        <v>-9.3846721047736795E-2</v>
      </c>
      <c r="AX62" s="370">
        <v>0.106342150912332</v>
      </c>
      <c r="AY62" s="370">
        <v>0.28317825621620202</v>
      </c>
      <c r="AZ62" s="370">
        <v>5.1582781603591497E-2</v>
      </c>
      <c r="BA62" s="370">
        <v>2.9538983880703602E-2</v>
      </c>
      <c r="BB62" s="370">
        <v>-2.3684595675674502E-2</v>
      </c>
      <c r="BC62" s="370">
        <v>7.3359053910181504E-3</v>
      </c>
      <c r="BD62" s="370">
        <v>-1.7501144146173798E-2</v>
      </c>
      <c r="BE62" s="370">
        <v>-8.9710920013070605E-4</v>
      </c>
      <c r="BF62" s="370">
        <v>2.0789838709787101E-3</v>
      </c>
      <c r="BG62" s="370">
        <v>-1.6224469915177168E-2</v>
      </c>
      <c r="BH62" s="370">
        <v>-0.170609173417647</v>
      </c>
      <c r="BI62" s="370">
        <v>5.38509192036263E-2</v>
      </c>
      <c r="BJ62" s="370">
        <v>-0.18734660366164199</v>
      </c>
      <c r="BK62" s="370">
        <v>-4.5403946920627696E-3</v>
      </c>
      <c r="BL62" s="370">
        <v>-0.10930948710468601</v>
      </c>
      <c r="BM62" s="370">
        <v>5.1932456799518398E-2</v>
      </c>
      <c r="BN62" s="370">
        <v>0.205750042512439</v>
      </c>
      <c r="BO62" s="370">
        <v>1.5950317689354499E-2</v>
      </c>
      <c r="BP62" s="370">
        <v>-2.6227162995857401E-3</v>
      </c>
      <c r="BQ62" s="370">
        <v>4.5972424137649702E-2</v>
      </c>
      <c r="BR62" s="370">
        <v>-0.10578573551411501</v>
      </c>
      <c r="BS62" s="370">
        <v>0</v>
      </c>
      <c r="BT62" s="370">
        <v>-0.40476190476190499</v>
      </c>
      <c r="BU62" s="370">
        <v>-6.92640692640695E-2</v>
      </c>
    </row>
    <row r="63" spans="1:73">
      <c r="A63" s="367">
        <v>91</v>
      </c>
      <c r="B63" s="367" t="s">
        <v>108</v>
      </c>
      <c r="C63" s="367">
        <v>2023</v>
      </c>
      <c r="D63" s="370">
        <v>-0.13580126722674099</v>
      </c>
      <c r="E63" s="370">
        <v>-6.93770869249105E-2</v>
      </c>
      <c r="F63" s="370">
        <v>2.9570038415703302E-2</v>
      </c>
      <c r="G63" s="370">
        <v>1.1229527004725799E-2</v>
      </c>
      <c r="H63" s="370">
        <v>2.3672643642964002E-2</v>
      </c>
      <c r="I63" s="370">
        <v>2.4616510163910599</v>
      </c>
      <c r="J63" s="370">
        <v>2.7515924143836398E-2</v>
      </c>
      <c r="K63" s="370">
        <v>8.9110255935517108E-3</v>
      </c>
      <c r="L63" s="370">
        <v>-3.2888350294685898E-3</v>
      </c>
      <c r="M63" s="370">
        <v>0.217314395466294</v>
      </c>
      <c r="N63" s="370">
        <v>8.2450183250799506E-3</v>
      </c>
      <c r="O63" s="370">
        <v>0.377142857142859</v>
      </c>
      <c r="P63" s="370">
        <v>-0.18899902818270201</v>
      </c>
      <c r="Q63" s="370">
        <v>-0.249409681227863</v>
      </c>
      <c r="R63" s="370">
        <v>0.13798701298701299</v>
      </c>
      <c r="S63" s="370">
        <v>-5.48066883646256E-3</v>
      </c>
      <c r="T63" s="370">
        <v>-4.5161028970220401E-3</v>
      </c>
      <c r="U63" s="370">
        <v>1.2540768911177399E-3</v>
      </c>
      <c r="V63" s="370">
        <v>7.1792273608412602E-2</v>
      </c>
      <c r="W63" s="370">
        <v>8.8331521686754205E-2</v>
      </c>
      <c r="X63" s="370">
        <v>9.7423425314720799E-2</v>
      </c>
      <c r="Y63" s="370">
        <v>0.19109773894263499</v>
      </c>
      <c r="Z63" s="370">
        <v>-0.1248158691827</v>
      </c>
      <c r="AA63" s="370">
        <v>-2.67456048273438E-2</v>
      </c>
      <c r="AB63" s="370">
        <v>-4.9126199964764999E-2</v>
      </c>
      <c r="AC63" s="370">
        <v>-0.74444306807231997</v>
      </c>
      <c r="AD63" s="370">
        <v>-0.395749237916518</v>
      </c>
      <c r="AE63" s="370">
        <v>-0.33491992096713802</v>
      </c>
      <c r="AF63" s="370">
        <v>0.20540671545085001</v>
      </c>
      <c r="AG63" s="370">
        <v>-2.3251957691838201E-2</v>
      </c>
      <c r="AH63" s="370">
        <v>3.3389499102779198E-2</v>
      </c>
      <c r="AI63" s="370">
        <v>-1.3038191466702501E-2</v>
      </c>
      <c r="AJ63" s="370">
        <v>5.102765146984E-2</v>
      </c>
      <c r="AK63" s="370">
        <v>9.6425002096607898E-2</v>
      </c>
      <c r="AL63" s="370">
        <v>0.58302992437586498</v>
      </c>
      <c r="AM63" s="370">
        <v>0.198825831264132</v>
      </c>
      <c r="AN63" s="370">
        <v>-3.5876856901280001E-2</v>
      </c>
      <c r="AO63" s="370">
        <v>-9.0184288683131594E-2</v>
      </c>
      <c r="AP63" s="370">
        <v>-6.8564932490393499E-2</v>
      </c>
      <c r="AQ63" s="370">
        <v>-0.244935717045312</v>
      </c>
      <c r="AR63" s="370">
        <v>-0.162538462038126</v>
      </c>
      <c r="AS63" s="370">
        <v>0.34869000364826902</v>
      </c>
      <c r="AT63" s="370">
        <v>-1.8574418764407599E-2</v>
      </c>
      <c r="AU63" s="370">
        <v>2.3988516247060901E-2</v>
      </c>
      <c r="AV63" s="370">
        <v>4.6372941953739998E-2</v>
      </c>
      <c r="AW63" s="370">
        <v>-0.122096679845674</v>
      </c>
      <c r="AX63" s="370">
        <v>2.6682918165178999E-2</v>
      </c>
      <c r="AY63" s="370">
        <v>0.33426794539502502</v>
      </c>
      <c r="AZ63" s="370">
        <v>-5.8197249405264898E-2</v>
      </c>
      <c r="BA63" s="370">
        <v>-3.7287434682124802E-2</v>
      </c>
      <c r="BB63" s="370">
        <v>-6.6338026867918107E-2</v>
      </c>
      <c r="BC63" s="370">
        <v>-5.78220896111264E-2</v>
      </c>
      <c r="BD63" s="370">
        <v>-6.2192458046491695E-4</v>
      </c>
      <c r="BE63" s="370">
        <v>-3.3897020298188601E-3</v>
      </c>
      <c r="BF63" s="370">
        <v>-1.4165797111597E-2</v>
      </c>
      <c r="BG63" s="370">
        <v>4.3880831410551932E-4</v>
      </c>
      <c r="BH63" s="370">
        <v>-0.24907659704665</v>
      </c>
      <c r="BI63" s="370">
        <v>-1.39087794112846E-2</v>
      </c>
      <c r="BJ63" s="370">
        <v>-0.12789003224963899</v>
      </c>
      <c r="BK63" s="370">
        <v>-4.3741907990774501E-2</v>
      </c>
      <c r="BL63" s="370">
        <v>3.3667601870342102E-2</v>
      </c>
      <c r="BM63" s="370">
        <v>0.86218709853298603</v>
      </c>
      <c r="BN63" s="370">
        <v>0.11661703696146999</v>
      </c>
      <c r="BO63" s="370">
        <v>-0.813999008762889</v>
      </c>
      <c r="BP63" s="370">
        <v>2.4668435013262598E-2</v>
      </c>
      <c r="BQ63" s="370">
        <v>7.7761908583067599E-2</v>
      </c>
      <c r="BR63" s="370">
        <v>-4.1174123709752999E-2</v>
      </c>
      <c r="BS63" s="370">
        <v>1</v>
      </c>
      <c r="BT63" s="370">
        <v>-0.194685122569737</v>
      </c>
      <c r="BU63" s="370">
        <v>-0.66666666666666696</v>
      </c>
    </row>
    <row r="64" spans="1:73">
      <c r="A64" s="367">
        <v>94</v>
      </c>
      <c r="B64" s="367" t="s">
        <v>109</v>
      </c>
      <c r="C64" s="367">
        <v>2023</v>
      </c>
      <c r="D64" s="370">
        <v>-0.38404337178963399</v>
      </c>
      <c r="E64" s="370">
        <v>3.4900768043362597E-2</v>
      </c>
      <c r="F64" s="370">
        <v>8.2199227040439998E-2</v>
      </c>
      <c r="G64" s="370">
        <v>6.5413550318686606E-2</v>
      </c>
      <c r="H64" s="370">
        <v>5.3463498598871902E-2</v>
      </c>
      <c r="I64" s="370">
        <v>4.7539759993789596</v>
      </c>
      <c r="J64" s="370">
        <v>2.7283515312916201E-2</v>
      </c>
      <c r="K64" s="370">
        <v>8.52710090280907E-4</v>
      </c>
      <c r="L64" s="370">
        <v>3.4359540581238801E-2</v>
      </c>
      <c r="M64" s="370">
        <v>8.7421144594903605E-2</v>
      </c>
      <c r="N64" s="370">
        <v>6.7426203929063701E-3</v>
      </c>
      <c r="O64" s="370">
        <v>0.374999999999999</v>
      </c>
      <c r="P64" s="370">
        <v>-0.11785714285714299</v>
      </c>
      <c r="Q64" s="370">
        <v>8.0808080808081106E-2</v>
      </c>
      <c r="R64" s="370">
        <v>4.8433048433048E-2</v>
      </c>
      <c r="S64" s="370">
        <v>8.9034898400035794E-3</v>
      </c>
      <c r="T64" s="370">
        <v>-0.71811292179797204</v>
      </c>
      <c r="U64" s="370">
        <v>1.4768551324947201E-2</v>
      </c>
      <c r="V64" s="370">
        <v>-1.8471093862282999E-2</v>
      </c>
      <c r="W64" s="370">
        <v>7.1940356912449002E-2</v>
      </c>
      <c r="X64" s="370">
        <v>0.112690753023397</v>
      </c>
      <c r="Y64" s="370">
        <v>0.23130321591654299</v>
      </c>
      <c r="Z64" s="370">
        <v>-5.3105116096470603E-2</v>
      </c>
      <c r="AA64" s="370">
        <v>-0.14017722070253899</v>
      </c>
      <c r="AB64" s="370">
        <v>-0.17327076366166999</v>
      </c>
      <c r="AC64" s="370">
        <v>0.55690882395243202</v>
      </c>
      <c r="AD64" s="370">
        <v>-0.21528664621273899</v>
      </c>
      <c r="AE64" s="370">
        <v>1.2484607585295E-2</v>
      </c>
      <c r="AF64" s="370">
        <v>0.117556761842565</v>
      </c>
      <c r="AG64" s="370">
        <v>1.7823844955445901E-2</v>
      </c>
      <c r="AH64" s="370">
        <v>4.5910352831414099E-2</v>
      </c>
      <c r="AI64" s="370">
        <v>1.78175708128409E-2</v>
      </c>
      <c r="AJ64" s="370">
        <v>2.8319444680155501E-2</v>
      </c>
      <c r="AK64" s="370">
        <v>0.76834319526626804</v>
      </c>
      <c r="AL64" s="370">
        <v>-5.3716308494353597E-2</v>
      </c>
      <c r="AM64" s="370">
        <v>0.20208658959977399</v>
      </c>
      <c r="AN64" s="370">
        <v>2.2928173412528299</v>
      </c>
      <c r="AO64" s="370">
        <v>-0.12552876754989001</v>
      </c>
      <c r="AP64" s="370">
        <v>-0.122011401537123</v>
      </c>
      <c r="AQ64" s="370">
        <v>-0.14409693405733501</v>
      </c>
      <c r="AR64" s="370">
        <v>-0.188415199258572</v>
      </c>
      <c r="AS64" s="370">
        <v>0.50167737733303297</v>
      </c>
      <c r="AT64" s="370">
        <v>-7.3838893666573105E-2</v>
      </c>
      <c r="AU64" s="370">
        <v>2.7434388593099601E-2</v>
      </c>
      <c r="AV64" s="370">
        <v>-1.44250123706568E-2</v>
      </c>
      <c r="AW64" s="370">
        <v>-0.20633832212199299</v>
      </c>
      <c r="AX64" s="370">
        <v>3.8109307556540101E-2</v>
      </c>
      <c r="AY64" s="370">
        <v>5.0917824143270396</v>
      </c>
      <c r="AZ64" s="370">
        <v>1.46972071882096</v>
      </c>
      <c r="BA64" s="370">
        <v>2.0858434510089299E-2</v>
      </c>
      <c r="BB64" s="370">
        <v>-2.7304939511775098E-2</v>
      </c>
      <c r="BC64" s="370">
        <v>-6.2151829254800204E-3</v>
      </c>
      <c r="BD64" s="370">
        <v>-1.6030494292005499E-2</v>
      </c>
      <c r="BE64" s="370">
        <v>-1.8215692196995099E-2</v>
      </c>
      <c r="BF64" s="370">
        <v>1.12337482525362E-2</v>
      </c>
      <c r="BG64" s="370">
        <v>-1.0939025160608087E-2</v>
      </c>
      <c r="BH64" s="370">
        <v>-0.27971752643673298</v>
      </c>
      <c r="BI64" s="370">
        <v>7.4676297129526004E-2</v>
      </c>
      <c r="BJ64" s="370">
        <v>-0.22275849657563801</v>
      </c>
      <c r="BK64" s="370">
        <v>2.1285986320275101E-2</v>
      </c>
      <c r="BL64" s="370">
        <v>-7.1171468197661097E-2</v>
      </c>
      <c r="BM64" s="370">
        <v>9.4377541068889806E-2</v>
      </c>
      <c r="BN64" s="370">
        <v>8.1367403945510494E-2</v>
      </c>
      <c r="BO64" s="370">
        <v>-0.54710708098572303</v>
      </c>
      <c r="BP64" s="370">
        <v>-1.05195884917964E-2</v>
      </c>
      <c r="BQ64" s="370">
        <v>0.19155121139005399</v>
      </c>
      <c r="BR64" s="370">
        <v>-0.54369260106777095</v>
      </c>
      <c r="BS64" s="370">
        <v>-1</v>
      </c>
      <c r="BT64" s="370">
        <v>-0.32748397435897297</v>
      </c>
      <c r="BU64" s="370">
        <v>-0.21455938697318</v>
      </c>
    </row>
    <row r="65" spans="1:73">
      <c r="A65" s="367">
        <v>95</v>
      </c>
      <c r="B65" s="367" t="s">
        <v>110</v>
      </c>
      <c r="C65" s="367">
        <v>2023</v>
      </c>
      <c r="D65" s="370">
        <v>3.7046429365005198E-2</v>
      </c>
      <c r="E65" s="370">
        <v>-0.19416573251594399</v>
      </c>
      <c r="F65" s="370">
        <v>1.9590337803866601E-2</v>
      </c>
      <c r="G65" s="370">
        <v>2.9918726525739101E-2</v>
      </c>
      <c r="H65" s="370">
        <v>2.1346437425067501E-2</v>
      </c>
      <c r="I65" s="370">
        <v>3.6988505177580899</v>
      </c>
      <c r="J65" s="370">
        <v>6.1627375407361303E-2</v>
      </c>
      <c r="K65" s="370">
        <v>1.24028496467068E-2</v>
      </c>
      <c r="L65" s="370">
        <v>1.18185251729806E-2</v>
      </c>
      <c r="M65" s="370">
        <v>3.7799459055929203E-5</v>
      </c>
      <c r="N65" s="370">
        <v>1.1242566635773801E-2</v>
      </c>
      <c r="O65" s="370">
        <v>-8.8888888888889406E-2</v>
      </c>
      <c r="P65" s="370">
        <v>1.1926916360414101E-2</v>
      </c>
      <c r="Q65" s="370">
        <v>-9.2329545454545095E-2</v>
      </c>
      <c r="R65" s="370">
        <v>0.17708333333333301</v>
      </c>
      <c r="S65" s="370">
        <v>1.7868164357626198E-2</v>
      </c>
      <c r="T65" s="370">
        <v>5.5647690507928099E-3</v>
      </c>
      <c r="U65" s="370">
        <v>0.144301089445455</v>
      </c>
      <c r="V65" s="370">
        <v>0.130376904372934</v>
      </c>
      <c r="W65" s="370">
        <v>0.32498562457747998</v>
      </c>
      <c r="X65" s="370">
        <v>0.201284668453454</v>
      </c>
      <c r="Y65" s="370">
        <v>0.40939580967858102</v>
      </c>
      <c r="Z65" s="370">
        <v>-0.202171403020416</v>
      </c>
      <c r="AA65" s="370">
        <v>-0.14153203627744501</v>
      </c>
      <c r="AB65" s="370">
        <v>-2.7127304768341999E-2</v>
      </c>
      <c r="AC65" s="370">
        <v>-0.34029127407413301</v>
      </c>
      <c r="AD65" s="370">
        <v>-0.48893300336708401</v>
      </c>
      <c r="AE65" s="370">
        <v>-0.12667277747125499</v>
      </c>
      <c r="AF65" s="370">
        <v>-0.19589464646990901</v>
      </c>
      <c r="AG65" s="370">
        <v>-1.08790595444816E-2</v>
      </c>
      <c r="AH65" s="370">
        <v>2.3693775807345299E-2</v>
      </c>
      <c r="AI65" s="370">
        <v>2.6512855513238201E-3</v>
      </c>
      <c r="AJ65" s="370">
        <v>3.90457351359908E-2</v>
      </c>
      <c r="AK65" s="370">
        <v>0.15518690931618101</v>
      </c>
      <c r="AL65" s="370">
        <v>4.42331832781677E-2</v>
      </c>
      <c r="AM65" s="370">
        <v>0.192802754767506</v>
      </c>
      <c r="AN65" s="370">
        <v>0.499181959254128</v>
      </c>
      <c r="AO65" s="370">
        <v>-4.8637836658032202E-2</v>
      </c>
      <c r="AP65" s="370">
        <v>1.10441074932821E-2</v>
      </c>
      <c r="AQ65" s="370">
        <v>4.0024504746614398E-2</v>
      </c>
      <c r="AR65" s="370">
        <v>4.2862861988019203E-2</v>
      </c>
      <c r="AS65" s="370">
        <v>-9.5972210350567397E-2</v>
      </c>
      <c r="AT65" s="370">
        <v>-6.3129249717020094E-2</v>
      </c>
      <c r="AU65" s="370">
        <v>-6.7149979216251904E-2</v>
      </c>
      <c r="AV65" s="370">
        <v>3.00199780248065E-2</v>
      </c>
      <c r="AW65" s="370">
        <v>0.22095345029573699</v>
      </c>
      <c r="AX65" s="370">
        <v>0.26248770944852601</v>
      </c>
      <c r="AY65" s="370">
        <v>0.34719825908387297</v>
      </c>
      <c r="AZ65" s="370">
        <v>0.42159314595502501</v>
      </c>
      <c r="BA65" s="370">
        <v>-3.2893384257121197E-2</v>
      </c>
      <c r="BB65" s="370">
        <v>-1.44464325907602E-2</v>
      </c>
      <c r="BC65" s="370">
        <v>2.89428880270538E-2</v>
      </c>
      <c r="BD65" s="370">
        <v>-1.33191524174389E-3</v>
      </c>
      <c r="BE65" s="370">
        <v>-6.0945095229022004E-3</v>
      </c>
      <c r="BF65" s="370">
        <v>-1.3444476724457401E-2</v>
      </c>
      <c r="BG65" s="370">
        <v>-1.201375003368366E-2</v>
      </c>
      <c r="BH65" s="370">
        <v>-5.5715796687986402E-2</v>
      </c>
      <c r="BI65" s="370">
        <v>0.20449202580203099</v>
      </c>
      <c r="BJ65" s="370">
        <v>-0.117943898139932</v>
      </c>
      <c r="BK65" s="370">
        <v>4.0042885650098198E-2</v>
      </c>
      <c r="BL65" s="370">
        <v>-0.12935892458394099</v>
      </c>
      <c r="BM65" s="370">
        <v>1.9561543634003399E-2</v>
      </c>
      <c r="BN65" s="370">
        <v>5.2389414254605499E-2</v>
      </c>
      <c r="BO65" s="370">
        <v>-1.7063560163133699E-2</v>
      </c>
      <c r="BP65" s="370">
        <v>-1.4322639354101699E-2</v>
      </c>
      <c r="BQ65" s="370">
        <v>0.49055226696508097</v>
      </c>
      <c r="BR65" s="370">
        <v>1.50614623679583E-2</v>
      </c>
      <c r="BS65" s="370">
        <v>-1</v>
      </c>
      <c r="BT65" s="370">
        <v>-0.118401233469726</v>
      </c>
      <c r="BU65" s="370">
        <v>-3.4858387799563899E-2</v>
      </c>
    </row>
    <row r="66" spans="1:73">
      <c r="A66" s="367">
        <v>97</v>
      </c>
      <c r="B66" s="367" t="s">
        <v>111</v>
      </c>
      <c r="C66" s="367">
        <v>2023</v>
      </c>
      <c r="D66" s="370">
        <v>-0.32442619376283799</v>
      </c>
      <c r="E66" s="370">
        <v>0.48522577548836698</v>
      </c>
      <c r="F66" s="370">
        <v>7.4949793785941904E-3</v>
      </c>
      <c r="G66" s="370">
        <v>6.0403684428794999E-2</v>
      </c>
      <c r="H66" s="370">
        <v>2.9647601880105599E-2</v>
      </c>
      <c r="I66" s="370">
        <v>1.1664912704338</v>
      </c>
      <c r="J66" s="370">
        <v>3.6628187949789101E-2</v>
      </c>
      <c r="K66" s="370">
        <v>1.38606722945085E-3</v>
      </c>
      <c r="L66" s="370">
        <v>8.5227272727272804E-2</v>
      </c>
      <c r="M66" s="370">
        <v>9.6073685319896907E-2</v>
      </c>
      <c r="N66" s="370">
        <v>8.5962990938374898E-3</v>
      </c>
      <c r="O66" s="370">
        <v>0.77777777777777601</v>
      </c>
      <c r="P66" s="370">
        <v>0</v>
      </c>
      <c r="Q66" s="370">
        <v>-0.25925925925925902</v>
      </c>
      <c r="R66" s="370">
        <v>-0.108974358974359</v>
      </c>
      <c r="S66" s="370">
        <v>-2.7321944046852899E-3</v>
      </c>
      <c r="T66" s="370">
        <v>7.7969933142890802E-2</v>
      </c>
      <c r="U66" s="370">
        <v>-3.1809821077323802E-2</v>
      </c>
      <c r="V66" s="370">
        <v>3.1337482163950603E-2</v>
      </c>
      <c r="W66" s="370">
        <v>8.9040935417932399E-2</v>
      </c>
      <c r="X66" s="370">
        <v>1.89052496501419</v>
      </c>
      <c r="Y66" s="370">
        <v>0.51409090314489203</v>
      </c>
      <c r="Z66" s="370">
        <v>-8.5580526508145793E-2</v>
      </c>
      <c r="AA66" s="370">
        <v>-0.13508618091521399</v>
      </c>
      <c r="AB66" s="370">
        <v>0.33315917434876702</v>
      </c>
      <c r="AC66" s="370">
        <v>-0.19527301221731999</v>
      </c>
      <c r="AD66" s="370">
        <v>-0.345220888259335</v>
      </c>
      <c r="AE66" s="370">
        <v>-0.36873267825648798</v>
      </c>
      <c r="AF66" s="370">
        <v>-5.81671183621396E-2</v>
      </c>
      <c r="AG66" s="370">
        <v>6.7804562005940594E-2</v>
      </c>
      <c r="AH66" s="370">
        <v>8.7046937741513397E-2</v>
      </c>
      <c r="AI66" s="370">
        <v>2.7184829822601699E-2</v>
      </c>
      <c r="AJ66" s="370">
        <v>5.9882810053431601E-2</v>
      </c>
      <c r="AK66" s="370">
        <v>9.2205719162066005E-2</v>
      </c>
      <c r="AL66" s="370">
        <v>7.7657716655754203E-2</v>
      </c>
      <c r="AM66" s="370">
        <v>0.15234149576934999</v>
      </c>
      <c r="AN66" s="370">
        <v>0.52466465961547704</v>
      </c>
      <c r="AO66" s="370">
        <v>-2.42363456204303E-2</v>
      </c>
      <c r="AP66" s="370">
        <v>-7.5033574790861396E-2</v>
      </c>
      <c r="AQ66" s="370">
        <v>5.7947553348825398E-2</v>
      </c>
      <c r="AR66" s="370">
        <v>-0.21970380639672599</v>
      </c>
      <c r="AS66" s="370">
        <v>0.115767390391059</v>
      </c>
      <c r="AT66" s="370">
        <v>-8.7269253470717997E-2</v>
      </c>
      <c r="AU66" s="370">
        <v>0.113120781620507</v>
      </c>
      <c r="AV66" s="370">
        <v>2.3333681348950398E-2</v>
      </c>
      <c r="AW66" s="370">
        <v>-0.14113067944333901</v>
      </c>
      <c r="AX66" s="370">
        <v>-1</v>
      </c>
      <c r="AY66" s="370">
        <v>-0.33313228969897601</v>
      </c>
      <c r="AZ66" s="370">
        <v>0.36270780305654998</v>
      </c>
      <c r="BA66" s="370">
        <v>-2.5396697473491998E-2</v>
      </c>
      <c r="BB66" s="370">
        <v>-3.4003995252854802E-2</v>
      </c>
      <c r="BC66" s="370">
        <v>-4.32297186288274E-2</v>
      </c>
      <c r="BD66" s="370">
        <v>4.5649999078953996E-3</v>
      </c>
      <c r="BE66" s="370">
        <v>5.2857902903087201E-3</v>
      </c>
      <c r="BF66" s="370">
        <v>1.0758817841701001E-3</v>
      </c>
      <c r="BG66" s="370">
        <v>9.3987432422865946E-3</v>
      </c>
      <c r="BH66" s="370">
        <v>-0.13940973823039901</v>
      </c>
      <c r="BI66" s="370">
        <v>-8.6981322878193004E-2</v>
      </c>
      <c r="BJ66" s="370">
        <v>-6.4740013008230707E-2</v>
      </c>
      <c r="BK66" s="370">
        <v>5.2839828540974503E-3</v>
      </c>
      <c r="BL66" s="370">
        <v>-4.2021386845622698E-2</v>
      </c>
      <c r="BM66" s="370">
        <v>-9.3786707606212202E-2</v>
      </c>
      <c r="BN66" s="370">
        <v>0.12764980413464699</v>
      </c>
      <c r="BO66" s="370">
        <v>3.0320565308344299E-2</v>
      </c>
      <c r="BP66" s="370">
        <v>2.01940226836184E-2</v>
      </c>
      <c r="BQ66" s="370">
        <v>-0.28489814522544998</v>
      </c>
      <c r="BR66" s="370">
        <v>-0.21605973303315101</v>
      </c>
      <c r="BS66" s="370">
        <v>-1</v>
      </c>
      <c r="BT66" s="370">
        <v>-0.206691979117228</v>
      </c>
      <c r="BU66" s="370">
        <v>-0.25396825396825401</v>
      </c>
    </row>
    <row r="67" spans="1:73">
      <c r="A67" s="367">
        <v>99</v>
      </c>
      <c r="B67" s="367" t="s">
        <v>112</v>
      </c>
      <c r="C67" s="367">
        <v>2023</v>
      </c>
      <c r="D67" s="370">
        <v>0.187746184469439</v>
      </c>
      <c r="E67" s="370">
        <v>-0.47246008268574202</v>
      </c>
      <c r="F67" s="370">
        <v>0.126811020370028</v>
      </c>
      <c r="G67" s="370">
        <v>0.19822679857367401</v>
      </c>
      <c r="H67" s="370">
        <v>0.108582286020726</v>
      </c>
      <c r="I67" s="370">
        <v>1.5085831357331101</v>
      </c>
      <c r="J67" s="370">
        <v>6.4715501302873304E-2</v>
      </c>
      <c r="K67" s="370">
        <v>9.5550026458591605E-2</v>
      </c>
      <c r="L67" s="370">
        <v>4.1882499334188299E-2</v>
      </c>
      <c r="M67" s="370">
        <v>-7.3492143943233598E-2</v>
      </c>
      <c r="N67" s="370">
        <v>4.2526414376445103E-2</v>
      </c>
      <c r="O67" s="370">
        <v>0.12952380952380799</v>
      </c>
      <c r="P67" s="370">
        <v>-4.5937263794406602E-2</v>
      </c>
      <c r="Q67" s="370">
        <v>-1.6552075375604498E-2</v>
      </c>
      <c r="R67" s="370">
        <v>2.0408163265305701E-2</v>
      </c>
      <c r="S67" s="370">
        <v>3.5003862537471703E-2</v>
      </c>
      <c r="T67" s="370">
        <v>-9.9398700409873197E-2</v>
      </c>
      <c r="U67" s="370">
        <v>1.1244285668159401E-2</v>
      </c>
      <c r="V67" s="370">
        <v>4.5616053641648301E-3</v>
      </c>
      <c r="W67" s="370">
        <v>4.5090438857137802E-2</v>
      </c>
      <c r="X67" s="370">
        <v>0.89140583113439598</v>
      </c>
      <c r="Y67" s="370">
        <v>0.23835910048850101</v>
      </c>
      <c r="Z67" s="370">
        <v>-7.3731866229052201E-2</v>
      </c>
      <c r="AA67" s="370">
        <v>-2.7740704499416999E-2</v>
      </c>
      <c r="AB67" s="370">
        <v>-0.17418067576605401</v>
      </c>
      <c r="AC67" s="370">
        <v>-7.3591875641656396E-2</v>
      </c>
      <c r="AD67" s="370">
        <v>-0.17788073112455199</v>
      </c>
      <c r="AE67" s="370">
        <v>-9.9760621183240195E-2</v>
      </c>
      <c r="AF67" s="370">
        <v>0.17477020187880599</v>
      </c>
      <c r="AG67" s="370">
        <v>2.08249559784775E-2</v>
      </c>
      <c r="AH67" s="370">
        <v>7.9506009518652707E-2</v>
      </c>
      <c r="AI67" s="370">
        <v>1.9792366106789E-2</v>
      </c>
      <c r="AJ67" s="370">
        <v>9.4375558086798497E-2</v>
      </c>
      <c r="AK67" s="370">
        <v>0.29162688902485301</v>
      </c>
      <c r="AL67" s="370">
        <v>0.18623065230494301</v>
      </c>
      <c r="AM67" s="370">
        <v>0.31280931671159501</v>
      </c>
      <c r="AN67" s="370">
        <v>6.5045059467510099E-3</v>
      </c>
      <c r="AO67" s="370">
        <v>0.102201609651957</v>
      </c>
      <c r="AP67" s="370">
        <v>-2.4285569506869401E-2</v>
      </c>
      <c r="AQ67" s="370">
        <v>-0.20843209243733499</v>
      </c>
      <c r="AR67" s="370">
        <v>-0.168274472836939</v>
      </c>
      <c r="AS67" s="370">
        <v>0.17822746143021301</v>
      </c>
      <c r="AT67" s="370">
        <v>3.6282217843992798E-4</v>
      </c>
      <c r="AU67" s="370">
        <v>-6.7447651685138604E-4</v>
      </c>
      <c r="AV67" s="370">
        <v>-2.23267765760491E-2</v>
      </c>
      <c r="AW67" s="370">
        <v>-2.9456656521156602E-2</v>
      </c>
      <c r="AX67" s="370">
        <v>-0.46301121641986498</v>
      </c>
      <c r="AY67" s="370">
        <v>1.82173195541608</v>
      </c>
      <c r="AZ67" s="370">
        <v>-5.2289827397050098E-2</v>
      </c>
      <c r="BA67" s="370">
        <v>5.4840821595109099E-2</v>
      </c>
      <c r="BB67" s="370">
        <v>-1.0444629202928799E-2</v>
      </c>
      <c r="BC67" s="370">
        <v>0.22724897087673501</v>
      </c>
      <c r="BD67" s="370">
        <v>3.11405476784175E-2</v>
      </c>
      <c r="BE67" s="370">
        <v>-1.39447882442765E-2</v>
      </c>
      <c r="BF67" s="370">
        <v>2.1194916199878998E-3</v>
      </c>
      <c r="BG67" s="370">
        <v>-1.0188666185710862E-2</v>
      </c>
      <c r="BH67" s="370">
        <v>-0.113905082350516</v>
      </c>
      <c r="BI67" s="370">
        <v>0.27229349632550598</v>
      </c>
      <c r="BJ67" s="370">
        <v>-3.3262756126434E-2</v>
      </c>
      <c r="BK67" s="370">
        <v>-0.120511907163141</v>
      </c>
      <c r="BL67" s="370">
        <v>-0.13299663037887399</v>
      </c>
      <c r="BM67" s="370">
        <v>-0.10560804706481</v>
      </c>
      <c r="BN67" s="370">
        <v>0.12727875962882601</v>
      </c>
      <c r="BO67" s="370">
        <v>6.7431830878930996E-2</v>
      </c>
      <c r="BP67" s="370">
        <v>-1.57894736842106E-2</v>
      </c>
      <c r="BQ67" s="370">
        <v>8.53051265268015E-2</v>
      </c>
      <c r="BR67" s="370">
        <v>-0.23941471674728901</v>
      </c>
      <c r="BS67" s="370">
        <v>-1</v>
      </c>
      <c r="BT67" s="370">
        <v>-0.13426197458455499</v>
      </c>
      <c r="BU67" s="370">
        <v>-0.68421052631578805</v>
      </c>
    </row>
  </sheetData>
  <sheetProtection algorithmName="SHA-512" hashValue="7PDSBqDvYI6ntfFIPFB6LIw42ca85vayPZIrABqhBfTEnCK8t6+kSS6XHNrIEN1QCMgXy8rGsZsUMtZ/sx7MWQ==" saltValue="z0OUNfgt/oQMY+F9HO4mZg==" spinCount="100000" sheet="1" objects="1" scenarios="1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8E2C-6A23-4216-903C-32C73EFC9921}">
  <dimension ref="A2:EA749"/>
  <sheetViews>
    <sheetView topLeftCell="AI394" zoomScale="80" zoomScaleNormal="80" workbookViewId="0">
      <selection activeCell="BA71" sqref="BA71"/>
    </sheetView>
  </sheetViews>
  <sheetFormatPr baseColWidth="10" defaultColWidth="11.5703125" defaultRowHeight="15"/>
  <cols>
    <col min="1" max="1" width="8" bestFit="1" customWidth="1"/>
    <col min="2" max="2" width="15.85546875" bestFit="1" customWidth="1"/>
    <col min="3" max="3" width="14.140625" bestFit="1" customWidth="1"/>
    <col min="4" max="4" width="7.7109375" bestFit="1" customWidth="1"/>
    <col min="5" max="5" width="8.5703125" bestFit="1" customWidth="1"/>
    <col min="6" max="6" width="7.28515625" bestFit="1" customWidth="1"/>
    <col min="7" max="7" width="8.42578125" bestFit="1" customWidth="1"/>
    <col min="8" max="8" width="14.5703125" bestFit="1" customWidth="1"/>
    <col min="9" max="9" width="10.28515625" bestFit="1" customWidth="1"/>
    <col min="10" max="10" width="10.85546875" bestFit="1" customWidth="1"/>
    <col min="11" max="11" width="13.5703125" bestFit="1" customWidth="1"/>
    <col min="12" max="12" width="10.28515625" bestFit="1" customWidth="1"/>
    <col min="13" max="13" width="14.5703125" bestFit="1" customWidth="1"/>
    <col min="14" max="14" width="3" bestFit="1" customWidth="1"/>
    <col min="15" max="15" width="15.28515625" bestFit="1" customWidth="1"/>
    <col min="16" max="16" width="13.7109375" bestFit="1" customWidth="1"/>
    <col min="17" max="17" width="12.7109375" bestFit="1" customWidth="1"/>
    <col min="20" max="20" width="7.85546875" bestFit="1" customWidth="1"/>
    <col min="21" max="21" width="15.85546875" bestFit="1" customWidth="1"/>
    <col min="22" max="22" width="24.140625" bestFit="1" customWidth="1"/>
    <col min="23" max="23" width="7.7109375" bestFit="1" customWidth="1"/>
    <col min="24" max="24" width="8.5703125" bestFit="1" customWidth="1"/>
    <col min="25" max="25" width="7.28515625" bestFit="1" customWidth="1"/>
    <col min="26" max="26" width="8.42578125" bestFit="1" customWidth="1"/>
    <col min="27" max="27" width="14.5703125" bestFit="1" customWidth="1"/>
    <col min="28" max="28" width="10.28515625" bestFit="1" customWidth="1"/>
    <col min="29" max="29" width="10.85546875" bestFit="1" customWidth="1"/>
    <col min="30" max="30" width="13.5703125" bestFit="1" customWidth="1"/>
    <col min="31" max="31" width="10.28515625" bestFit="1" customWidth="1"/>
    <col min="32" max="32" width="14.5703125" bestFit="1" customWidth="1"/>
    <col min="33" max="33" width="3" bestFit="1" customWidth="1"/>
    <col min="34" max="34" width="15.28515625" bestFit="1" customWidth="1"/>
    <col min="35" max="35" width="13.7109375" bestFit="1" customWidth="1"/>
    <col min="36" max="36" width="12.7109375" bestFit="1" customWidth="1"/>
    <col min="39" max="39" width="8.7109375" bestFit="1" customWidth="1"/>
    <col min="40" max="40" width="15.85546875" bestFit="1" customWidth="1"/>
    <col min="41" max="41" width="14.140625" bestFit="1" customWidth="1"/>
    <col min="42" max="42" width="7.7109375" bestFit="1" customWidth="1"/>
    <col min="43" max="43" width="8.5703125" bestFit="1" customWidth="1"/>
    <col min="44" max="44" width="7.28515625" bestFit="1" customWidth="1"/>
    <col min="45" max="45" width="8.42578125" bestFit="1" customWidth="1"/>
    <col min="46" max="46" width="14.5703125" bestFit="1" customWidth="1"/>
    <col min="47" max="48" width="10.28515625" bestFit="1" customWidth="1"/>
    <col min="49" max="49" width="13.5703125" bestFit="1" customWidth="1"/>
    <col min="50" max="50" width="10.28515625" bestFit="1" customWidth="1"/>
    <col min="51" max="51" width="14.5703125" bestFit="1" customWidth="1"/>
    <col min="52" max="52" width="3" bestFit="1" customWidth="1"/>
    <col min="53" max="53" width="15.28515625" bestFit="1" customWidth="1"/>
    <col min="54" max="54" width="14.140625" bestFit="1" customWidth="1"/>
    <col min="55" max="55" width="12.7109375" bestFit="1" customWidth="1"/>
    <col min="58" max="58" width="8.7109375" bestFit="1" customWidth="1"/>
    <col min="59" max="59" width="15.85546875" bestFit="1" customWidth="1"/>
    <col min="60" max="60" width="14.140625" bestFit="1" customWidth="1"/>
    <col min="61" max="61" width="7.7109375" bestFit="1" customWidth="1"/>
    <col min="62" max="62" width="8.5703125" bestFit="1" customWidth="1"/>
    <col min="63" max="63" width="7.28515625" bestFit="1" customWidth="1"/>
    <col min="64" max="64" width="8.42578125" bestFit="1" customWidth="1"/>
    <col min="65" max="65" width="14.5703125" bestFit="1" customWidth="1"/>
    <col min="66" max="67" width="10.28515625" bestFit="1" customWidth="1"/>
    <col min="68" max="68" width="13.5703125" bestFit="1" customWidth="1"/>
    <col min="69" max="69" width="10.28515625" bestFit="1" customWidth="1"/>
    <col min="70" max="70" width="14.5703125" bestFit="1" customWidth="1"/>
    <col min="71" max="71" width="3" bestFit="1" customWidth="1"/>
    <col min="72" max="72" width="15.28515625" bestFit="1" customWidth="1"/>
    <col min="73" max="73" width="13.7109375" bestFit="1" customWidth="1"/>
    <col min="74" max="74" width="12.7109375" bestFit="1" customWidth="1"/>
    <col min="77" max="77" width="8.140625" bestFit="1" customWidth="1"/>
    <col min="78" max="78" width="15.85546875" bestFit="1" customWidth="1"/>
    <col min="79" max="79" width="14.140625" bestFit="1" customWidth="1"/>
    <col min="80" max="80" width="7.7109375" bestFit="1" customWidth="1"/>
    <col min="81" max="81" width="8.5703125" bestFit="1" customWidth="1"/>
    <col min="82" max="82" width="7.28515625" bestFit="1" customWidth="1"/>
    <col min="83" max="83" width="8.42578125" bestFit="1" customWidth="1"/>
    <col min="84" max="84" width="14.5703125" bestFit="1" customWidth="1"/>
    <col min="85" max="86" width="10.28515625" bestFit="1" customWidth="1"/>
    <col min="87" max="87" width="13.5703125" bestFit="1" customWidth="1"/>
    <col min="88" max="88" width="10.28515625" bestFit="1" customWidth="1"/>
    <col min="89" max="89" width="14.5703125" bestFit="1" customWidth="1"/>
    <col min="90" max="90" width="3" bestFit="1" customWidth="1"/>
    <col min="91" max="91" width="15.28515625" bestFit="1" customWidth="1"/>
    <col min="92" max="92" width="13.7109375" bestFit="1" customWidth="1"/>
    <col min="93" max="93" width="12.7109375" bestFit="1" customWidth="1"/>
    <col min="96" max="96" width="8" bestFit="1" customWidth="1"/>
    <col min="97" max="97" width="15.85546875" bestFit="1" customWidth="1"/>
    <col min="98" max="98" width="14.140625" bestFit="1" customWidth="1"/>
    <col min="99" max="99" width="7.7109375" bestFit="1" customWidth="1"/>
    <col min="100" max="100" width="8.5703125" bestFit="1" customWidth="1"/>
    <col min="101" max="101" width="7.28515625" bestFit="1" customWidth="1"/>
    <col min="102" max="102" width="8.42578125" bestFit="1" customWidth="1"/>
    <col min="103" max="103" width="14.5703125" bestFit="1" customWidth="1"/>
    <col min="104" max="105" width="10.28515625" bestFit="1" customWidth="1"/>
    <col min="106" max="106" width="13.5703125" bestFit="1" customWidth="1"/>
    <col min="107" max="107" width="10.28515625" bestFit="1" customWidth="1"/>
    <col min="108" max="108" width="14.5703125" bestFit="1" customWidth="1"/>
    <col min="109" max="109" width="3" bestFit="1" customWidth="1"/>
    <col min="110" max="110" width="15.28515625" bestFit="1" customWidth="1"/>
    <col min="111" max="111" width="13.7109375" bestFit="1" customWidth="1"/>
    <col min="112" max="112" width="12.7109375" bestFit="1" customWidth="1"/>
    <col min="115" max="115" width="7.42578125" bestFit="1" customWidth="1"/>
    <col min="116" max="116" width="15.85546875" bestFit="1" customWidth="1"/>
    <col min="117" max="117" width="14.140625" bestFit="1" customWidth="1"/>
    <col min="118" max="118" width="7.7109375" bestFit="1" customWidth="1"/>
    <col min="119" max="119" width="8.5703125" bestFit="1" customWidth="1"/>
    <col min="120" max="120" width="7.28515625" bestFit="1" customWidth="1"/>
    <col min="121" max="121" width="8.42578125" bestFit="1" customWidth="1"/>
    <col min="122" max="122" width="14.5703125" bestFit="1" customWidth="1"/>
    <col min="123" max="124" width="10.28515625" bestFit="1" customWidth="1"/>
    <col min="125" max="125" width="13.5703125" bestFit="1" customWidth="1"/>
    <col min="126" max="126" width="10.28515625" bestFit="1" customWidth="1"/>
    <col min="127" max="127" width="14.5703125" bestFit="1" customWidth="1"/>
    <col min="128" max="128" width="2.28515625" bestFit="1" customWidth="1"/>
    <col min="129" max="129" width="15.28515625" bestFit="1" customWidth="1"/>
    <col min="130" max="130" width="13.7109375" bestFit="1" customWidth="1"/>
    <col min="131" max="131" width="12.7109375" bestFit="1" customWidth="1"/>
  </cols>
  <sheetData>
    <row r="2" spans="1:131" ht="24">
      <c r="A2" s="3" t="s">
        <v>24</v>
      </c>
      <c r="B2" s="14" t="s">
        <v>251</v>
      </c>
      <c r="C2" s="15" t="s">
        <v>0</v>
      </c>
      <c r="D2" s="16" t="s">
        <v>252</v>
      </c>
      <c r="E2" s="16" t="s">
        <v>253</v>
      </c>
      <c r="F2" s="16" t="s">
        <v>254</v>
      </c>
      <c r="G2" s="16" t="s">
        <v>255</v>
      </c>
      <c r="H2" s="16" t="s">
        <v>256</v>
      </c>
      <c r="I2" s="16" t="s">
        <v>257</v>
      </c>
      <c r="J2" s="16" t="s">
        <v>258</v>
      </c>
      <c r="K2" s="16" t="s">
        <v>259</v>
      </c>
      <c r="L2" s="16" t="s">
        <v>260</v>
      </c>
      <c r="M2" s="16" t="s">
        <v>261</v>
      </c>
      <c r="N2" s="17"/>
      <c r="O2" s="17" t="s">
        <v>263</v>
      </c>
      <c r="P2" s="17" t="s">
        <v>264</v>
      </c>
      <c r="Q2" s="17" t="s">
        <v>265</v>
      </c>
      <c r="T2" s="4" t="s">
        <v>30</v>
      </c>
      <c r="U2" s="56" t="s">
        <v>251</v>
      </c>
      <c r="V2" s="57" t="s">
        <v>0</v>
      </c>
      <c r="W2" s="55" t="s">
        <v>252</v>
      </c>
      <c r="X2" s="55" t="s">
        <v>253</v>
      </c>
      <c r="Y2" s="55" t="s">
        <v>254</v>
      </c>
      <c r="Z2" s="55" t="s">
        <v>255</v>
      </c>
      <c r="AA2" s="55" t="s">
        <v>256</v>
      </c>
      <c r="AB2" s="55" t="s">
        <v>257</v>
      </c>
      <c r="AC2" s="55" t="s">
        <v>258</v>
      </c>
      <c r="AD2" s="55" t="s">
        <v>259</v>
      </c>
      <c r="AE2" s="55" t="s">
        <v>260</v>
      </c>
      <c r="AF2" s="55" t="s">
        <v>261</v>
      </c>
      <c r="AH2" s="17" t="s">
        <v>263</v>
      </c>
      <c r="AI2" s="17" t="s">
        <v>264</v>
      </c>
      <c r="AJ2" s="17" t="s">
        <v>265</v>
      </c>
      <c r="AM2" s="5" t="s">
        <v>60</v>
      </c>
      <c r="AN2" s="56" t="s">
        <v>251</v>
      </c>
      <c r="AO2" s="57" t="s">
        <v>0</v>
      </c>
      <c r="AP2" s="55" t="s">
        <v>252</v>
      </c>
      <c r="AQ2" s="55" t="s">
        <v>253</v>
      </c>
      <c r="AR2" s="55" t="s">
        <v>254</v>
      </c>
      <c r="AS2" s="55" t="s">
        <v>255</v>
      </c>
      <c r="AT2" s="55" t="s">
        <v>256</v>
      </c>
      <c r="AU2" s="55" t="s">
        <v>257</v>
      </c>
      <c r="AV2" s="55" t="s">
        <v>266</v>
      </c>
      <c r="AW2" s="55" t="s">
        <v>267</v>
      </c>
      <c r="AX2" s="55" t="s">
        <v>260</v>
      </c>
      <c r="AY2" s="55" t="s">
        <v>268</v>
      </c>
      <c r="AZ2" s="17"/>
      <c r="BA2" s="17" t="s">
        <v>263</v>
      </c>
      <c r="BB2" s="17" t="s">
        <v>264</v>
      </c>
      <c r="BC2" s="17" t="s">
        <v>265</v>
      </c>
      <c r="BF2" s="2" t="s">
        <v>2</v>
      </c>
      <c r="BG2" s="56" t="s">
        <v>251</v>
      </c>
      <c r="BH2" s="57" t="s">
        <v>0</v>
      </c>
      <c r="BI2" s="55" t="s">
        <v>252</v>
      </c>
      <c r="BJ2" s="55" t="s">
        <v>253</v>
      </c>
      <c r="BK2" s="55" t="s">
        <v>254</v>
      </c>
      <c r="BL2" s="55" t="s">
        <v>255</v>
      </c>
      <c r="BM2" s="55" t="s">
        <v>256</v>
      </c>
      <c r="BN2" s="55" t="s">
        <v>257</v>
      </c>
      <c r="BO2" s="55" t="s">
        <v>266</v>
      </c>
      <c r="BP2" s="55" t="s">
        <v>267</v>
      </c>
      <c r="BQ2" s="55" t="s">
        <v>260</v>
      </c>
      <c r="BR2" s="55" t="s">
        <v>268</v>
      </c>
      <c r="BS2" s="17"/>
      <c r="BT2" s="17" t="s">
        <v>263</v>
      </c>
      <c r="BU2" s="17" t="s">
        <v>264</v>
      </c>
      <c r="BV2" s="17" t="s">
        <v>265</v>
      </c>
      <c r="BY2" s="6" t="s">
        <v>39</v>
      </c>
      <c r="BZ2" s="56" t="s">
        <v>251</v>
      </c>
      <c r="CA2" s="57" t="s">
        <v>0</v>
      </c>
      <c r="CB2" s="55" t="s">
        <v>252</v>
      </c>
      <c r="CC2" s="55" t="s">
        <v>253</v>
      </c>
      <c r="CD2" s="55" t="s">
        <v>254</v>
      </c>
      <c r="CE2" s="55" t="s">
        <v>255</v>
      </c>
      <c r="CF2" s="55" t="s">
        <v>256</v>
      </c>
      <c r="CG2" s="55" t="s">
        <v>257</v>
      </c>
      <c r="CH2" s="55" t="s">
        <v>266</v>
      </c>
      <c r="CI2" s="55" t="s">
        <v>267</v>
      </c>
      <c r="CJ2" s="55" t="s">
        <v>260</v>
      </c>
      <c r="CK2" s="55" t="s">
        <v>268</v>
      </c>
      <c r="CL2" s="17"/>
      <c r="CM2" s="17" t="s">
        <v>263</v>
      </c>
      <c r="CN2" s="17" t="s">
        <v>264</v>
      </c>
      <c r="CO2" s="17" t="s">
        <v>265</v>
      </c>
      <c r="CR2" s="2" t="s">
        <v>55</v>
      </c>
      <c r="CS2" s="56" t="s">
        <v>251</v>
      </c>
      <c r="CT2" s="57" t="s">
        <v>0</v>
      </c>
      <c r="CU2" s="55" t="s">
        <v>252</v>
      </c>
      <c r="CV2" s="55" t="s">
        <v>253</v>
      </c>
      <c r="CW2" s="55" t="s">
        <v>254</v>
      </c>
      <c r="CX2" s="55" t="s">
        <v>255</v>
      </c>
      <c r="CY2" s="55" t="s">
        <v>256</v>
      </c>
      <c r="CZ2" s="55" t="s">
        <v>257</v>
      </c>
      <c r="DA2" s="55" t="s">
        <v>266</v>
      </c>
      <c r="DB2" s="55" t="s">
        <v>267</v>
      </c>
      <c r="DC2" s="55" t="s">
        <v>260</v>
      </c>
      <c r="DD2" s="55" t="s">
        <v>268</v>
      </c>
      <c r="DE2" s="17"/>
      <c r="DF2" s="17" t="s">
        <v>263</v>
      </c>
      <c r="DG2" s="17" t="s">
        <v>264</v>
      </c>
      <c r="DH2" s="17" t="s">
        <v>265</v>
      </c>
      <c r="DK2" s="7" t="s">
        <v>74</v>
      </c>
      <c r="DL2" s="56" t="s">
        <v>251</v>
      </c>
      <c r="DM2" s="57" t="s">
        <v>0</v>
      </c>
      <c r="DN2" s="55" t="s">
        <v>252</v>
      </c>
      <c r="DO2" s="55" t="s">
        <v>253</v>
      </c>
      <c r="DP2" s="55" t="s">
        <v>254</v>
      </c>
      <c r="DQ2" s="55" t="s">
        <v>255</v>
      </c>
      <c r="DR2" s="55" t="s">
        <v>256</v>
      </c>
      <c r="DS2" s="55" t="s">
        <v>257</v>
      </c>
      <c r="DT2" s="55" t="s">
        <v>266</v>
      </c>
      <c r="DU2" s="55" t="s">
        <v>267</v>
      </c>
      <c r="DV2" s="55" t="s">
        <v>260</v>
      </c>
      <c r="DW2" s="55" t="s">
        <v>268</v>
      </c>
      <c r="DX2" s="17"/>
      <c r="DY2" s="17" t="s">
        <v>263</v>
      </c>
      <c r="DZ2" s="17" t="s">
        <v>264</v>
      </c>
      <c r="EA2" s="17" t="s">
        <v>265</v>
      </c>
    </row>
    <row r="3" spans="1:131">
      <c r="B3" s="18">
        <v>5</v>
      </c>
      <c r="C3" s="18" t="s">
        <v>79</v>
      </c>
      <c r="D3" s="18">
        <v>0.28999999999999998</v>
      </c>
      <c r="E3" s="18">
        <v>0.37</v>
      </c>
      <c r="F3" s="18">
        <v>-0.21</v>
      </c>
      <c r="G3" s="18">
        <v>0.21</v>
      </c>
      <c r="H3" s="19">
        <v>19</v>
      </c>
      <c r="I3" s="18">
        <v>0.33</v>
      </c>
      <c r="J3" s="20">
        <v>0.12</v>
      </c>
      <c r="K3" s="21">
        <v>13</v>
      </c>
      <c r="L3" s="18">
        <v>2.5999999999999999E-2</v>
      </c>
      <c r="M3" s="22">
        <v>18</v>
      </c>
      <c r="N3" s="17">
        <v>-1</v>
      </c>
      <c r="O3" s="17">
        <v>-2.5991169000000001E-2</v>
      </c>
      <c r="P3" s="17">
        <f>_xlfn.XLOOKUP(B3,' Brechas'!$A$2:$A$34,' Brechas'!$D$2:$D$34)</f>
        <v>-2.59911692740784E-2</v>
      </c>
      <c r="Q3" t="b">
        <f>ROUND(O3,6)=ROUND(P3,6)</f>
        <v>1</v>
      </c>
      <c r="U3" s="20">
        <v>5</v>
      </c>
      <c r="V3" s="20" t="s">
        <v>79</v>
      </c>
      <c r="W3" s="20">
        <v>0.84</v>
      </c>
      <c r="X3" s="20">
        <v>0.82</v>
      </c>
      <c r="Y3" s="20">
        <v>0.03</v>
      </c>
      <c r="Z3" s="20">
        <v>0.03</v>
      </c>
      <c r="AA3" s="58">
        <v>16</v>
      </c>
      <c r="AB3" s="20">
        <v>0.83</v>
      </c>
      <c r="AC3" s="20">
        <v>0.37</v>
      </c>
      <c r="AD3" s="59">
        <v>13</v>
      </c>
      <c r="AE3" s="20">
        <v>1.15E-2</v>
      </c>
      <c r="AF3" s="60">
        <v>14</v>
      </c>
      <c r="AG3" s="17">
        <v>1</v>
      </c>
      <c r="AH3" s="17">
        <v>1.1493289E-2</v>
      </c>
      <c r="AI3" s="17">
        <f>_xlfn.XLOOKUP(U3,' Brechas'!$A$2:$A$34,' Brechas'!$J$2:$J$34)</f>
        <v>1.14932891612477E-2</v>
      </c>
      <c r="AJ3" t="b">
        <f>ROUND(AH3,6)=ROUND(AI3,6)</f>
        <v>1</v>
      </c>
      <c r="AN3" s="20">
        <v>5</v>
      </c>
      <c r="AO3" s="20" t="s">
        <v>79</v>
      </c>
      <c r="AP3" s="20">
        <v>0.97</v>
      </c>
      <c r="AQ3" s="20">
        <v>0.96</v>
      </c>
      <c r="AR3" s="20">
        <v>0.01</v>
      </c>
      <c r="AS3" s="20">
        <v>0.01</v>
      </c>
      <c r="AT3" s="58">
        <v>16</v>
      </c>
      <c r="AU3" s="20">
        <v>0.96</v>
      </c>
      <c r="AV3" s="20">
        <v>0.8</v>
      </c>
      <c r="AW3" s="61">
        <v>18</v>
      </c>
      <c r="AX3" s="20">
        <v>0.01</v>
      </c>
      <c r="AY3" s="58">
        <v>16</v>
      </c>
      <c r="AZ3" s="17">
        <v>1</v>
      </c>
      <c r="BA3" s="17">
        <v>6.5947890000000002E-3</v>
      </c>
      <c r="BB3" s="17">
        <f>_xlfn.XLOOKUP(AN3,' Brechas'!$A$2:$A$34,' Brechas'!$S$2:$S$34)</f>
        <v>6.5947886183775999E-3</v>
      </c>
      <c r="BC3" t="b">
        <f>ROUND(BA3,6)=ROUND(BB3,6)</f>
        <v>1</v>
      </c>
      <c r="BG3" s="20">
        <v>5</v>
      </c>
      <c r="BH3" s="20" t="s">
        <v>274</v>
      </c>
      <c r="BI3" s="20">
        <v>0.1</v>
      </c>
      <c r="BJ3" s="20">
        <v>0.1</v>
      </c>
      <c r="BK3" s="20">
        <v>0.08</v>
      </c>
      <c r="BL3" s="20">
        <v>7.8E-2</v>
      </c>
      <c r="BM3" s="80">
        <v>20</v>
      </c>
      <c r="BN3" s="20">
        <v>0.1</v>
      </c>
      <c r="BO3" s="20">
        <v>7.0000000000000007E-2</v>
      </c>
      <c r="BP3" s="58">
        <v>16</v>
      </c>
      <c r="BQ3" s="20">
        <v>6.0000000000000001E-3</v>
      </c>
      <c r="BR3" s="61">
        <v>18</v>
      </c>
      <c r="BS3" s="17">
        <v>1</v>
      </c>
      <c r="BT3" s="17">
        <v>5.6373150000000004E-3</v>
      </c>
      <c r="BU3" s="17">
        <f>_xlfn.XLOOKUP(BG3,' Brechas'!$A$2:$A$34,' Brechas'!$AG$2:$AG$34)</f>
        <v>5.6373148380643202E-3</v>
      </c>
      <c r="BV3" t="b">
        <f>ROUND(BT3,6)=ROUND(BU3,6)</f>
        <v>1</v>
      </c>
      <c r="BZ3" s="20">
        <v>5</v>
      </c>
      <c r="CA3" s="20" t="s">
        <v>79</v>
      </c>
      <c r="CB3" s="20">
        <v>0.11</v>
      </c>
      <c r="CC3" s="20">
        <v>0.12</v>
      </c>
      <c r="CD3" s="20">
        <v>-0.15</v>
      </c>
      <c r="CE3" s="20">
        <v>0.15</v>
      </c>
      <c r="CF3" s="75">
        <v>21</v>
      </c>
      <c r="CG3" s="20">
        <v>0.11</v>
      </c>
      <c r="CH3" s="20">
        <v>0.06</v>
      </c>
      <c r="CI3" s="83">
        <v>5</v>
      </c>
      <c r="CJ3" s="20">
        <v>0.01</v>
      </c>
      <c r="CK3" s="59">
        <v>13</v>
      </c>
      <c r="CL3" s="17">
        <v>-1</v>
      </c>
      <c r="CM3" s="17">
        <v>-8.9740419999999998E-3</v>
      </c>
      <c r="CN3" s="17">
        <f>_xlfn.XLOOKUP(BZ3,' Brechas'!$A$2:$A$34,' Brechas'!$BC$2:$BC$34)</f>
        <v>-8.9740416428421704E-3</v>
      </c>
      <c r="CO3" t="b">
        <f>ROUND(CM3,6)=ROUND(CN3,6)</f>
        <v>1</v>
      </c>
      <c r="CS3" s="20">
        <v>5</v>
      </c>
      <c r="CT3" s="20" t="s">
        <v>307</v>
      </c>
      <c r="CU3" s="20">
        <v>0.24</v>
      </c>
      <c r="CV3" s="20">
        <v>0.76</v>
      </c>
      <c r="CW3" s="20">
        <v>-0.69</v>
      </c>
      <c r="CX3" s="20">
        <v>0.69</v>
      </c>
      <c r="CY3" s="63">
        <v>15</v>
      </c>
      <c r="CZ3" s="20">
        <v>0.11</v>
      </c>
      <c r="DA3" s="20">
        <v>0.1</v>
      </c>
      <c r="DB3" s="76">
        <v>1</v>
      </c>
      <c r="DC3" s="20">
        <v>7.0000000000000007E-2</v>
      </c>
      <c r="DD3" s="83">
        <v>5</v>
      </c>
      <c r="DE3" s="17">
        <v>-1</v>
      </c>
      <c r="DF3" s="17">
        <v>-6.5476190000000004E-2</v>
      </c>
      <c r="DG3" s="17">
        <f>_xlfn.XLOOKUP(CS3,' Brechas'!$A$2:$A$34,' Brechas'!$BS$2:$BS$34)</f>
        <v>-6.5476190476190493E-2</v>
      </c>
      <c r="DH3" t="b">
        <f>ROUND(DF3,6)=ROUND(DG3,6)</f>
        <v>1</v>
      </c>
      <c r="DL3" s="20">
        <v>5</v>
      </c>
      <c r="DM3" s="20" t="s">
        <v>307</v>
      </c>
      <c r="DN3" s="20">
        <v>4.51</v>
      </c>
      <c r="DO3" s="20">
        <v>0.77</v>
      </c>
      <c r="DP3" s="20">
        <v>4.87</v>
      </c>
      <c r="DQ3" s="20">
        <v>4.87</v>
      </c>
      <c r="DR3" s="62">
        <v>8</v>
      </c>
      <c r="DS3" s="20">
        <v>2.71</v>
      </c>
      <c r="DT3" s="20">
        <v>0.28999999999999998</v>
      </c>
      <c r="DU3" s="58">
        <v>16</v>
      </c>
      <c r="DV3" s="20">
        <v>1.43</v>
      </c>
      <c r="DW3" s="86">
        <v>11</v>
      </c>
      <c r="DX3" s="17">
        <v>1</v>
      </c>
      <c r="DY3" s="17">
        <v>1.429216885</v>
      </c>
      <c r="DZ3" s="17" t="e">
        <f>_xlfn.XLOOKUP(DL3,' Brechas'!$A$2:$A$34,' Brechas'!#REF!)</f>
        <v>#REF!</v>
      </c>
      <c r="EA3" t="e">
        <f>ROUND(DY3,6)=ROUND(DZ3,6)</f>
        <v>#REF!</v>
      </c>
    </row>
    <row r="4" spans="1:131">
      <c r="B4" s="18">
        <v>8</v>
      </c>
      <c r="C4" s="18" t="s">
        <v>81</v>
      </c>
      <c r="D4" s="18">
        <v>0.5</v>
      </c>
      <c r="E4" s="18">
        <v>0.5</v>
      </c>
      <c r="F4" s="18">
        <v>-0.01</v>
      </c>
      <c r="G4" s="18">
        <v>0.01</v>
      </c>
      <c r="H4" s="23">
        <v>1</v>
      </c>
      <c r="I4" s="18">
        <v>0.5</v>
      </c>
      <c r="J4" s="20">
        <v>0.08</v>
      </c>
      <c r="K4" s="24">
        <v>3</v>
      </c>
      <c r="L4" s="18">
        <v>8.0000000000000004E-4</v>
      </c>
      <c r="M4" s="23">
        <v>1</v>
      </c>
      <c r="N4" s="17">
        <v>-1</v>
      </c>
      <c r="O4" s="17">
        <v>-8.4210600000000002E-4</v>
      </c>
      <c r="P4" s="17">
        <f>_xlfn.XLOOKUP(B4,' Brechas'!$A$2:$A$34,' Brechas'!$D$2:$D$34)</f>
        <v>-8.4210570825576697E-4</v>
      </c>
      <c r="Q4" t="b">
        <f t="shared" ref="Q4:Q35" si="0">ROUND(O4,6)=ROUND(P4,6)</f>
        <v>1</v>
      </c>
      <c r="U4" s="20">
        <v>8</v>
      </c>
      <c r="V4" s="20" t="s">
        <v>81</v>
      </c>
      <c r="W4" s="20">
        <v>0.87</v>
      </c>
      <c r="X4" s="20">
        <v>0.84</v>
      </c>
      <c r="Y4" s="20">
        <v>0.04</v>
      </c>
      <c r="Z4" s="20">
        <v>0.04</v>
      </c>
      <c r="AA4" s="61">
        <v>18</v>
      </c>
      <c r="AB4" s="20">
        <v>0.86</v>
      </c>
      <c r="AC4" s="20">
        <v>0.36</v>
      </c>
      <c r="AD4" s="62">
        <v>8</v>
      </c>
      <c r="AE4" s="20">
        <v>1.26E-2</v>
      </c>
      <c r="AF4" s="63">
        <v>15</v>
      </c>
      <c r="AG4" s="17">
        <v>1</v>
      </c>
      <c r="AH4" s="17">
        <v>1.2597631999999999E-2</v>
      </c>
      <c r="AI4" s="17">
        <f>_xlfn.XLOOKUP(U4,' Brechas'!$A$2:$A$34,' Brechas'!$J$2:$J$34)</f>
        <v>1.2597631605965E-2</v>
      </c>
      <c r="AJ4" t="b">
        <f t="shared" ref="AJ4:AJ35" si="1">ROUND(AH4,6)=ROUND(AI4,6)</f>
        <v>1</v>
      </c>
      <c r="AN4" s="20">
        <v>8</v>
      </c>
      <c r="AO4" s="20" t="s">
        <v>81</v>
      </c>
      <c r="AP4" s="20">
        <v>0.97</v>
      </c>
      <c r="AQ4" s="20">
        <v>0.96</v>
      </c>
      <c r="AR4" s="20">
        <v>0</v>
      </c>
      <c r="AS4" s="20">
        <v>0</v>
      </c>
      <c r="AT4" s="62">
        <v>8</v>
      </c>
      <c r="AU4" s="20">
        <v>0.97</v>
      </c>
      <c r="AV4" s="20">
        <v>0.8</v>
      </c>
      <c r="AW4" s="81">
        <v>17</v>
      </c>
      <c r="AX4" s="20">
        <v>0</v>
      </c>
      <c r="AY4" s="62">
        <v>8</v>
      </c>
      <c r="AZ4" s="17">
        <v>1</v>
      </c>
      <c r="BA4" s="17">
        <v>3.1816679999999999E-3</v>
      </c>
      <c r="BB4" s="17">
        <f>_xlfn.XLOOKUP(AN4,' Brechas'!$A$2:$A$34,' Brechas'!$S$2:$S$34)</f>
        <v>3.1816679201035602E-3</v>
      </c>
      <c r="BC4" t="b">
        <f t="shared" ref="BC4:BC35" si="2">ROUND(BA4,6)=ROUND(BB4,6)</f>
        <v>1</v>
      </c>
      <c r="BG4" s="20">
        <v>8</v>
      </c>
      <c r="BH4" s="20" t="s">
        <v>275</v>
      </c>
      <c r="BI4" s="20">
        <v>0.18</v>
      </c>
      <c r="BJ4" s="20">
        <v>0.17</v>
      </c>
      <c r="BK4" s="20">
        <v>7.0000000000000007E-2</v>
      </c>
      <c r="BL4" s="20">
        <v>6.9000000000000006E-2</v>
      </c>
      <c r="BM4" s="61">
        <v>18</v>
      </c>
      <c r="BN4" s="20">
        <v>0.17</v>
      </c>
      <c r="BO4" s="20">
        <v>0.04</v>
      </c>
      <c r="BP4" s="85">
        <v>4</v>
      </c>
      <c r="BQ4" s="20">
        <v>3.0000000000000001E-3</v>
      </c>
      <c r="BR4" s="59">
        <v>13</v>
      </c>
      <c r="BS4" s="17">
        <v>1</v>
      </c>
      <c r="BT4" s="17">
        <v>2.9284929999999999E-3</v>
      </c>
      <c r="BU4" s="17">
        <f>_xlfn.XLOOKUP(BG4,' Brechas'!$A$2:$A$34,' Brechas'!$AG$2:$AG$34)</f>
        <v>2.92849254026235E-3</v>
      </c>
      <c r="BV4" t="b">
        <f t="shared" ref="BV4:BV35" si="3">ROUND(BT4,6)=ROUND(BU4,6)</f>
        <v>1</v>
      </c>
      <c r="BZ4" s="20">
        <v>8</v>
      </c>
      <c r="CA4" s="20" t="s">
        <v>81</v>
      </c>
      <c r="CB4" s="20">
        <v>0.12</v>
      </c>
      <c r="CC4" s="20">
        <v>0.12</v>
      </c>
      <c r="CD4" s="20">
        <v>-0.05</v>
      </c>
      <c r="CE4" s="20">
        <v>0.05</v>
      </c>
      <c r="CF4" s="64">
        <v>7</v>
      </c>
      <c r="CG4" s="20">
        <v>0.12</v>
      </c>
      <c r="CH4" s="20">
        <v>0.06</v>
      </c>
      <c r="CI4" s="78">
        <v>3</v>
      </c>
      <c r="CJ4" s="20">
        <v>0</v>
      </c>
      <c r="CK4" s="65">
        <v>6</v>
      </c>
      <c r="CL4" s="17">
        <v>-1</v>
      </c>
      <c r="CM4" s="17">
        <v>-2.7620969999999998E-3</v>
      </c>
      <c r="CN4" s="17">
        <f>_xlfn.XLOOKUP(BZ4,' Brechas'!$A$2:$A$34,' Brechas'!$BC$2:$BC$34)</f>
        <v>-2.76209700114386E-3</v>
      </c>
      <c r="CO4" t="b">
        <f t="shared" ref="CO4:CO35" si="4">ROUND(CM4,6)=ROUND(CN4,6)</f>
        <v>1</v>
      </c>
      <c r="CS4" s="20">
        <v>8</v>
      </c>
      <c r="CT4" s="20" t="s">
        <v>81</v>
      </c>
      <c r="CU4" s="20">
        <v>0.25</v>
      </c>
      <c r="CV4" s="20">
        <v>0.75</v>
      </c>
      <c r="CW4" s="20">
        <v>-0.67</v>
      </c>
      <c r="CX4" s="20">
        <v>0.67</v>
      </c>
      <c r="CY4" s="66">
        <v>12</v>
      </c>
      <c r="CZ4" s="20">
        <v>0.04</v>
      </c>
      <c r="DA4" s="20">
        <v>0.25</v>
      </c>
      <c r="DB4" s="85">
        <v>4</v>
      </c>
      <c r="DC4" s="20">
        <v>0.17</v>
      </c>
      <c r="DD4" s="69">
        <v>9</v>
      </c>
      <c r="DE4" s="17">
        <v>-1</v>
      </c>
      <c r="DF4" s="17">
        <v>-0.16666666699999999</v>
      </c>
      <c r="DG4" s="17">
        <f>_xlfn.XLOOKUP(CS4,' Brechas'!$A$2:$A$34,' Brechas'!$BS$2:$BS$34)</f>
        <v>-0.16666666666666699</v>
      </c>
      <c r="DH4" t="b">
        <f t="shared" ref="DH4:DH35" si="5">ROUND(DF4,6)=ROUND(DG4,6)</f>
        <v>1</v>
      </c>
      <c r="DL4" s="20">
        <v>8</v>
      </c>
      <c r="DM4" s="20" t="s">
        <v>81</v>
      </c>
      <c r="DN4" s="20">
        <v>2.8</v>
      </c>
      <c r="DO4" s="20">
        <v>0.32</v>
      </c>
      <c r="DP4" s="20">
        <v>7.71</v>
      </c>
      <c r="DQ4" s="20">
        <v>7.71</v>
      </c>
      <c r="DR4" s="82">
        <v>22</v>
      </c>
      <c r="DS4" s="20">
        <v>1.59</v>
      </c>
      <c r="DT4" s="20">
        <v>0.17</v>
      </c>
      <c r="DU4" s="73">
        <v>28</v>
      </c>
      <c r="DV4" s="20">
        <v>1.33</v>
      </c>
      <c r="DW4" s="69">
        <v>9</v>
      </c>
      <c r="DX4" s="17">
        <v>1</v>
      </c>
      <c r="DY4" s="17">
        <v>1.3307997760000001</v>
      </c>
      <c r="DZ4" s="17" t="e">
        <f>_xlfn.XLOOKUP(DL4,' Brechas'!$A$2:$A$34,' Brechas'!#REF!)</f>
        <v>#REF!</v>
      </c>
      <c r="EA4" t="e">
        <f t="shared" ref="EA4:EA35" si="6">ROUND(DY4,6)=ROUND(DZ4,6)</f>
        <v>#REF!</v>
      </c>
    </row>
    <row r="5" spans="1:131">
      <c r="B5" s="18">
        <v>11</v>
      </c>
      <c r="C5" s="18" t="s">
        <v>82</v>
      </c>
      <c r="D5" s="18">
        <v>0.52</v>
      </c>
      <c r="E5" s="18">
        <v>0.47</v>
      </c>
      <c r="F5" s="18">
        <v>0.1</v>
      </c>
      <c r="G5" s="18">
        <v>0.1</v>
      </c>
      <c r="H5" s="25">
        <v>15</v>
      </c>
      <c r="I5" s="18">
        <v>0.49</v>
      </c>
      <c r="J5" s="20">
        <v>0.08</v>
      </c>
      <c r="K5" s="26">
        <v>4</v>
      </c>
      <c r="L5" s="18">
        <v>8.5000000000000006E-3</v>
      </c>
      <c r="M5" s="27">
        <v>10</v>
      </c>
      <c r="N5" s="17">
        <v>1</v>
      </c>
      <c r="O5" s="17">
        <v>8.5383899999999999E-3</v>
      </c>
      <c r="P5" s="17">
        <f>_xlfn.XLOOKUP(B5,' Brechas'!$A$2:$A$34,' Brechas'!$D$2:$D$34)</f>
        <v>8.5383899862593298E-3</v>
      </c>
      <c r="Q5" t="b">
        <f t="shared" si="0"/>
        <v>1</v>
      </c>
      <c r="U5" s="20">
        <v>11</v>
      </c>
      <c r="V5" s="20" t="s">
        <v>82</v>
      </c>
      <c r="W5" s="20">
        <v>0.91</v>
      </c>
      <c r="X5" s="20">
        <v>0.9</v>
      </c>
      <c r="Y5" s="20">
        <v>0.02</v>
      </c>
      <c r="Z5" s="20">
        <v>0.02</v>
      </c>
      <c r="AA5" s="64">
        <v>7</v>
      </c>
      <c r="AB5" s="20">
        <v>0.9</v>
      </c>
      <c r="AC5" s="20">
        <v>0.34</v>
      </c>
      <c r="AD5" s="65">
        <v>6</v>
      </c>
      <c r="AE5" s="20">
        <v>5.5999999999999999E-3</v>
      </c>
      <c r="AF5" s="65">
        <v>6</v>
      </c>
      <c r="AG5" s="17">
        <v>1</v>
      </c>
      <c r="AH5" s="17">
        <v>5.562071E-3</v>
      </c>
      <c r="AI5" s="17">
        <f>_xlfn.XLOOKUP(U5,' Brechas'!$A$2:$A$34,' Brechas'!$J$2:$J$34)</f>
        <v>5.5620707117387102E-3</v>
      </c>
      <c r="AJ5" t="b">
        <f t="shared" si="1"/>
        <v>1</v>
      </c>
      <c r="AN5" s="20">
        <v>11</v>
      </c>
      <c r="AO5" s="20" t="s">
        <v>82</v>
      </c>
      <c r="AP5" s="20">
        <v>0.95</v>
      </c>
      <c r="AQ5" s="20">
        <v>0.93</v>
      </c>
      <c r="AR5" s="20">
        <v>0.02</v>
      </c>
      <c r="AS5" s="20">
        <v>0.02</v>
      </c>
      <c r="AT5" s="84">
        <v>26</v>
      </c>
      <c r="AU5" s="20">
        <v>0.94</v>
      </c>
      <c r="AV5" s="20">
        <v>0.83</v>
      </c>
      <c r="AW5" s="72">
        <v>27</v>
      </c>
      <c r="AX5" s="20">
        <v>0.02</v>
      </c>
      <c r="AY5" s="72">
        <v>27</v>
      </c>
      <c r="AZ5" s="17">
        <v>1</v>
      </c>
      <c r="BA5" s="17">
        <v>1.5079843000000001E-2</v>
      </c>
      <c r="BB5" s="17">
        <f>_xlfn.XLOOKUP(AN5,' Brechas'!$A$2:$A$34,' Brechas'!$S$2:$S$34)</f>
        <v>1.50798425582029E-2</v>
      </c>
      <c r="BC5" t="b">
        <f t="shared" si="2"/>
        <v>1</v>
      </c>
      <c r="BG5" s="20">
        <v>11</v>
      </c>
      <c r="BH5" s="20" t="s">
        <v>276</v>
      </c>
      <c r="BI5" s="20">
        <v>0.3</v>
      </c>
      <c r="BJ5" s="20">
        <v>0.28000000000000003</v>
      </c>
      <c r="BK5" s="20">
        <v>0.04</v>
      </c>
      <c r="BL5" s="20">
        <v>3.9E-2</v>
      </c>
      <c r="BM5" s="86">
        <v>11</v>
      </c>
      <c r="BN5" s="20">
        <v>0.28999999999999998</v>
      </c>
      <c r="BO5" s="20">
        <v>0.03</v>
      </c>
      <c r="BP5" s="76">
        <v>1</v>
      </c>
      <c r="BQ5" s="20">
        <v>1E-3</v>
      </c>
      <c r="BR5" s="78">
        <v>3</v>
      </c>
      <c r="BS5" s="17">
        <v>1</v>
      </c>
      <c r="BT5" s="17">
        <v>9.8786199999999994E-4</v>
      </c>
      <c r="BU5" s="17">
        <f>_xlfn.XLOOKUP(BG5,' Brechas'!$A$2:$A$34,' Brechas'!$AG$2:$AG$34)</f>
        <v>9.8786157265225204E-4</v>
      </c>
      <c r="BV5" t="b">
        <f t="shared" si="3"/>
        <v>1</v>
      </c>
      <c r="BZ5" s="20">
        <v>11</v>
      </c>
      <c r="CA5" s="20" t="s">
        <v>82</v>
      </c>
      <c r="CB5" s="20">
        <v>0.25</v>
      </c>
      <c r="CC5" s="20">
        <v>0.26</v>
      </c>
      <c r="CD5" s="20">
        <v>-0.01</v>
      </c>
      <c r="CE5" s="20">
        <v>0.01</v>
      </c>
      <c r="CF5" s="83">
        <v>5</v>
      </c>
      <c r="CG5" s="20">
        <v>0.26</v>
      </c>
      <c r="CH5" s="20">
        <v>0.03</v>
      </c>
      <c r="CI5" s="76">
        <v>1</v>
      </c>
      <c r="CJ5" s="20">
        <v>0</v>
      </c>
      <c r="CK5" s="67">
        <v>2</v>
      </c>
      <c r="CL5" s="17">
        <v>-1</v>
      </c>
      <c r="CM5" s="17">
        <v>-3.9986699999999999E-4</v>
      </c>
      <c r="CN5" s="17">
        <f>_xlfn.XLOOKUP(BZ5,' Brechas'!$A$2:$A$34,' Brechas'!$BC$2:$BC$34)</f>
        <v>-3.9986731108934302E-4</v>
      </c>
      <c r="CO5" t="b">
        <f t="shared" si="4"/>
        <v>1</v>
      </c>
      <c r="CS5" s="20">
        <v>11</v>
      </c>
      <c r="CT5" s="20" t="s">
        <v>82</v>
      </c>
      <c r="CU5" s="20">
        <v>0.53</v>
      </c>
      <c r="CV5" s="20">
        <v>0.47</v>
      </c>
      <c r="CW5" s="20">
        <v>0.11</v>
      </c>
      <c r="CX5" s="20">
        <v>0.11</v>
      </c>
      <c r="CY5" s="85">
        <v>4</v>
      </c>
      <c r="CZ5" s="20">
        <v>0.1</v>
      </c>
      <c r="DA5" s="20">
        <v>0.11</v>
      </c>
      <c r="DB5" s="67">
        <v>2</v>
      </c>
      <c r="DC5" s="20">
        <v>0.01</v>
      </c>
      <c r="DD5" s="85">
        <v>4</v>
      </c>
      <c r="DE5" s="17">
        <v>1</v>
      </c>
      <c r="DF5" s="17">
        <v>1.1695906000000001E-2</v>
      </c>
      <c r="DG5" s="17">
        <f>_xlfn.XLOOKUP(CS5,' Brechas'!$A$2:$A$34,' Brechas'!$BS$2:$BS$34)</f>
        <v>1.16959064327484E-2</v>
      </c>
      <c r="DH5" t="b">
        <f t="shared" si="5"/>
        <v>1</v>
      </c>
      <c r="DL5" s="20">
        <v>11</v>
      </c>
      <c r="DM5" s="20" t="s">
        <v>82</v>
      </c>
      <c r="DN5" s="20">
        <v>5.82</v>
      </c>
      <c r="DO5" s="20">
        <v>1.06</v>
      </c>
      <c r="DP5" s="20">
        <v>4.47</v>
      </c>
      <c r="DQ5" s="20">
        <v>4.47</v>
      </c>
      <c r="DR5" s="83">
        <v>5</v>
      </c>
      <c r="DS5" s="20">
        <v>3.54</v>
      </c>
      <c r="DT5" s="20">
        <v>0.38</v>
      </c>
      <c r="DU5" s="65">
        <v>6</v>
      </c>
      <c r="DV5" s="20">
        <v>1.72</v>
      </c>
      <c r="DW5" s="60">
        <v>14</v>
      </c>
      <c r="DX5" s="17">
        <v>1</v>
      </c>
      <c r="DY5" s="17">
        <v>1.7167124600000001</v>
      </c>
      <c r="DZ5" s="17" t="e">
        <f>_xlfn.XLOOKUP(DL5,' Brechas'!$A$2:$A$34,' Brechas'!#REF!)</f>
        <v>#REF!</v>
      </c>
      <c r="EA5" t="e">
        <f t="shared" si="6"/>
        <v>#REF!</v>
      </c>
    </row>
    <row r="6" spans="1:131">
      <c r="B6" s="18">
        <v>13</v>
      </c>
      <c r="C6" s="18" t="s">
        <v>83</v>
      </c>
      <c r="D6" s="18">
        <v>0.46</v>
      </c>
      <c r="E6" s="18">
        <v>0.46</v>
      </c>
      <c r="F6" s="18">
        <v>-0.01</v>
      </c>
      <c r="G6" s="18">
        <v>0.01</v>
      </c>
      <c r="H6" s="28">
        <v>2</v>
      </c>
      <c r="I6" s="18">
        <v>0.46</v>
      </c>
      <c r="J6" s="20">
        <v>0.09</v>
      </c>
      <c r="K6" s="29">
        <v>6</v>
      </c>
      <c r="L6" s="18">
        <v>1.1000000000000001E-3</v>
      </c>
      <c r="M6" s="28">
        <v>2</v>
      </c>
      <c r="N6" s="17">
        <v>-1</v>
      </c>
      <c r="O6" s="17">
        <v>-1.0645419999999999E-3</v>
      </c>
      <c r="P6" s="17">
        <f>_xlfn.XLOOKUP(B6,' Brechas'!$A$2:$A$34,' Brechas'!$D$2:$D$34)</f>
        <v>-1.06454154879762E-3</v>
      </c>
      <c r="Q6" t="b">
        <f t="shared" si="0"/>
        <v>1</v>
      </c>
      <c r="U6" s="20">
        <v>13</v>
      </c>
      <c r="V6" s="20" t="s">
        <v>83</v>
      </c>
      <c r="W6" s="20">
        <v>0.83</v>
      </c>
      <c r="X6" s="20">
        <v>0.81</v>
      </c>
      <c r="Y6" s="20">
        <v>0.03</v>
      </c>
      <c r="Z6" s="20">
        <v>0.03</v>
      </c>
      <c r="AA6" s="59">
        <v>13</v>
      </c>
      <c r="AB6" s="20">
        <v>0.82</v>
      </c>
      <c r="AC6" s="20">
        <v>0.37</v>
      </c>
      <c r="AD6" s="60">
        <v>14</v>
      </c>
      <c r="AE6" s="20">
        <v>1.09E-2</v>
      </c>
      <c r="AF6" s="66">
        <v>12</v>
      </c>
      <c r="AG6" s="17">
        <v>1</v>
      </c>
      <c r="AH6" s="17">
        <v>1.085325E-2</v>
      </c>
      <c r="AI6" s="17">
        <f>_xlfn.XLOOKUP(U6,' Brechas'!$A$2:$A$34,' Brechas'!$J$2:$J$34)</f>
        <v>1.0853250014951301E-2</v>
      </c>
      <c r="AJ6" t="b">
        <f t="shared" si="1"/>
        <v>1</v>
      </c>
      <c r="AN6" s="20">
        <v>13</v>
      </c>
      <c r="AO6" s="20" t="s">
        <v>83</v>
      </c>
      <c r="AP6" s="20">
        <v>0.98</v>
      </c>
      <c r="AQ6" s="20">
        <v>0.97</v>
      </c>
      <c r="AR6" s="20">
        <v>0.01</v>
      </c>
      <c r="AS6" s="20">
        <v>0.01</v>
      </c>
      <c r="AT6" s="68">
        <v>19</v>
      </c>
      <c r="AU6" s="20">
        <v>0.97</v>
      </c>
      <c r="AV6" s="20">
        <v>0.8</v>
      </c>
      <c r="AW6" s="59">
        <v>13</v>
      </c>
      <c r="AX6" s="20">
        <v>0.01</v>
      </c>
      <c r="AY6" s="68">
        <v>19</v>
      </c>
      <c r="AZ6" s="17">
        <v>1</v>
      </c>
      <c r="BA6" s="17">
        <v>8.2380999999999999E-3</v>
      </c>
      <c r="BB6" s="17">
        <f>_xlfn.XLOOKUP(AN6,' Brechas'!$A$2:$A$34,' Brechas'!$S$2:$S$34)</f>
        <v>8.2381001391907197E-3</v>
      </c>
      <c r="BC6" t="b">
        <f t="shared" si="2"/>
        <v>1</v>
      </c>
      <c r="BG6" s="20">
        <v>13</v>
      </c>
      <c r="BH6" s="20" t="s">
        <v>277</v>
      </c>
      <c r="BI6" s="20">
        <v>0.1</v>
      </c>
      <c r="BJ6" s="20">
        <v>0.1</v>
      </c>
      <c r="BK6" s="20">
        <v>0.02</v>
      </c>
      <c r="BL6" s="20">
        <v>2.3E-2</v>
      </c>
      <c r="BM6" s="83">
        <v>5</v>
      </c>
      <c r="BN6" s="20">
        <v>0.1</v>
      </c>
      <c r="BO6" s="20">
        <v>7.0000000000000007E-2</v>
      </c>
      <c r="BP6" s="63">
        <v>15</v>
      </c>
      <c r="BQ6" s="20">
        <v>2E-3</v>
      </c>
      <c r="BR6" s="65">
        <v>6</v>
      </c>
      <c r="BS6" s="17">
        <v>1</v>
      </c>
      <c r="BT6" s="17">
        <v>1.641095E-3</v>
      </c>
      <c r="BU6" s="17">
        <f>_xlfn.XLOOKUP(BG6,' Brechas'!$A$2:$A$34,' Brechas'!$AG$2:$AG$34)</f>
        <v>1.64109488558796E-3</v>
      </c>
      <c r="BV6" t="b">
        <f t="shared" si="3"/>
        <v>1</v>
      </c>
      <c r="BZ6" s="20">
        <v>13</v>
      </c>
      <c r="CA6" s="20" t="s">
        <v>83</v>
      </c>
      <c r="CB6" s="20">
        <v>0.09</v>
      </c>
      <c r="CC6" s="20">
        <v>0.08</v>
      </c>
      <c r="CD6" s="20">
        <v>0.08</v>
      </c>
      <c r="CE6" s="20">
        <v>0.08</v>
      </c>
      <c r="CF6" s="86">
        <v>11</v>
      </c>
      <c r="CG6" s="20">
        <v>0.08</v>
      </c>
      <c r="CH6" s="20">
        <v>0.08</v>
      </c>
      <c r="CI6" s="59">
        <v>13</v>
      </c>
      <c r="CJ6" s="20">
        <v>0.01</v>
      </c>
      <c r="CK6" s="86">
        <v>11</v>
      </c>
      <c r="CL6" s="17">
        <v>1</v>
      </c>
      <c r="CM6" s="17">
        <v>6.6223130000000003E-3</v>
      </c>
      <c r="CN6" s="17">
        <f>_xlfn.XLOOKUP(BZ6,' Brechas'!$A$2:$A$34,' Brechas'!$BC$2:$BC$34)</f>
        <v>6.6223128385039399E-3</v>
      </c>
      <c r="CO6" t="b">
        <f t="shared" si="4"/>
        <v>1</v>
      </c>
      <c r="CS6" s="20">
        <v>13</v>
      </c>
      <c r="CT6" s="20" t="s">
        <v>83</v>
      </c>
      <c r="CU6" s="20">
        <v>0.38</v>
      </c>
      <c r="CV6" s="20">
        <v>0.63</v>
      </c>
      <c r="CW6" s="20">
        <v>-0.4</v>
      </c>
      <c r="CX6" s="20">
        <v>0.4</v>
      </c>
      <c r="CY6" s="65">
        <v>6</v>
      </c>
      <c r="CZ6" s="20">
        <v>0.04</v>
      </c>
      <c r="DA6" s="20">
        <v>0.25</v>
      </c>
      <c r="DB6" s="85">
        <v>4</v>
      </c>
      <c r="DC6" s="20">
        <v>0.1</v>
      </c>
      <c r="DD6" s="64">
        <v>7</v>
      </c>
      <c r="DE6" s="17">
        <v>-1</v>
      </c>
      <c r="DF6" s="17">
        <v>-0.1</v>
      </c>
      <c r="DG6" s="17">
        <f>_xlfn.XLOOKUP(CS6,' Brechas'!$A$2:$A$34,' Brechas'!$BS$2:$BS$34)</f>
        <v>-0.1</v>
      </c>
      <c r="DH6" t="b">
        <f t="shared" si="5"/>
        <v>1</v>
      </c>
      <c r="DL6" s="20">
        <v>13</v>
      </c>
      <c r="DM6" s="20" t="s">
        <v>83</v>
      </c>
      <c r="DN6" s="20">
        <v>2.4500000000000002</v>
      </c>
      <c r="DO6" s="20">
        <v>0.56000000000000005</v>
      </c>
      <c r="DP6" s="20">
        <v>3.33</v>
      </c>
      <c r="DQ6" s="20">
        <v>3.33</v>
      </c>
      <c r="DR6" s="67">
        <v>2</v>
      </c>
      <c r="DS6" s="20">
        <v>1.51</v>
      </c>
      <c r="DT6" s="20">
        <v>0.16</v>
      </c>
      <c r="DU6" s="87">
        <v>30</v>
      </c>
      <c r="DV6" s="20">
        <v>0.55000000000000004</v>
      </c>
      <c r="DW6" s="76">
        <v>1</v>
      </c>
      <c r="DX6" s="17">
        <v>1</v>
      </c>
      <c r="DY6" s="17">
        <v>0.54655654899999995</v>
      </c>
      <c r="DZ6" s="17" t="e">
        <f>_xlfn.XLOOKUP(DL6,' Brechas'!$A$2:$A$34,' Brechas'!#REF!)</f>
        <v>#REF!</v>
      </c>
      <c r="EA6" t="e">
        <f t="shared" si="6"/>
        <v>#REF!</v>
      </c>
    </row>
    <row r="7" spans="1:131">
      <c r="B7" s="18">
        <v>15</v>
      </c>
      <c r="C7" s="18" t="s">
        <v>84</v>
      </c>
      <c r="D7" s="18">
        <v>0.3</v>
      </c>
      <c r="E7" s="18">
        <v>0.32</v>
      </c>
      <c r="F7" s="18">
        <v>-0.05</v>
      </c>
      <c r="G7" s="18">
        <v>0.05</v>
      </c>
      <c r="H7" s="30">
        <v>8</v>
      </c>
      <c r="I7" s="18">
        <v>0.31</v>
      </c>
      <c r="J7" s="20">
        <v>0.13</v>
      </c>
      <c r="K7" s="31">
        <v>17</v>
      </c>
      <c r="L7" s="18">
        <v>6.4999999999999997E-3</v>
      </c>
      <c r="M7" s="32">
        <v>7</v>
      </c>
      <c r="N7" s="17">
        <v>-1</v>
      </c>
      <c r="O7" s="17">
        <v>-6.5491639999999997E-3</v>
      </c>
      <c r="P7" s="17">
        <f>_xlfn.XLOOKUP(B7,' Brechas'!$A$2:$A$34,' Brechas'!$D$2:$D$34)</f>
        <v>-6.5491643668253302E-3</v>
      </c>
      <c r="Q7" t="b">
        <f t="shared" si="0"/>
        <v>1</v>
      </c>
      <c r="U7" s="20">
        <v>15</v>
      </c>
      <c r="V7" s="20" t="s">
        <v>84</v>
      </c>
      <c r="W7" s="20">
        <v>0.94</v>
      </c>
      <c r="X7" s="20">
        <v>0.94</v>
      </c>
      <c r="Y7" s="20">
        <v>0.01</v>
      </c>
      <c r="Z7" s="20">
        <v>0.01</v>
      </c>
      <c r="AA7" s="67">
        <v>2</v>
      </c>
      <c r="AB7" s="20">
        <v>0.94</v>
      </c>
      <c r="AC7" s="20">
        <v>0.33</v>
      </c>
      <c r="AD7" s="67">
        <v>2</v>
      </c>
      <c r="AE7" s="20">
        <v>2.3999999999999998E-3</v>
      </c>
      <c r="AF7" s="67">
        <v>2</v>
      </c>
      <c r="AG7" s="17">
        <v>1</v>
      </c>
      <c r="AH7" s="17">
        <v>2.4110020000000002E-3</v>
      </c>
      <c r="AI7" s="17">
        <f>_xlfn.XLOOKUP(U7,' Brechas'!$A$2:$A$34,' Brechas'!$J$2:$J$34)</f>
        <v>2.4110022527542201E-3</v>
      </c>
      <c r="AJ7" t="b">
        <f t="shared" si="1"/>
        <v>1</v>
      </c>
      <c r="AN7" s="20">
        <v>15</v>
      </c>
      <c r="AO7" s="20" t="s">
        <v>84</v>
      </c>
      <c r="AP7" s="20">
        <v>0.98</v>
      </c>
      <c r="AQ7" s="20">
        <v>0.97</v>
      </c>
      <c r="AR7" s="20">
        <v>0.01</v>
      </c>
      <c r="AS7" s="20">
        <v>0.01</v>
      </c>
      <c r="AT7" s="61">
        <v>18</v>
      </c>
      <c r="AU7" s="20">
        <v>0.97</v>
      </c>
      <c r="AV7" s="20">
        <v>0.8</v>
      </c>
      <c r="AW7" s="66">
        <v>12</v>
      </c>
      <c r="AX7" s="20">
        <v>0.01</v>
      </c>
      <c r="AY7" s="61">
        <v>18</v>
      </c>
      <c r="AZ7" s="17">
        <v>1</v>
      </c>
      <c r="BA7" s="17">
        <v>8.0487460000000007E-3</v>
      </c>
      <c r="BB7" s="17">
        <f>_xlfn.XLOOKUP(AN7,' Brechas'!$A$2:$A$34,' Brechas'!$S$2:$S$34)</f>
        <v>8.0487462178118405E-3</v>
      </c>
      <c r="BC7" t="b">
        <f t="shared" si="2"/>
        <v>1</v>
      </c>
      <c r="BG7" s="20">
        <v>15</v>
      </c>
      <c r="BH7" s="20" t="s">
        <v>278</v>
      </c>
      <c r="BI7" s="20">
        <v>0.11</v>
      </c>
      <c r="BJ7" s="20">
        <v>0.1</v>
      </c>
      <c r="BK7" s="20">
        <v>0.09</v>
      </c>
      <c r="BL7" s="20">
        <v>8.5000000000000006E-2</v>
      </c>
      <c r="BM7" s="82">
        <v>22</v>
      </c>
      <c r="BN7" s="20">
        <v>0.11</v>
      </c>
      <c r="BO7" s="20">
        <v>7.0000000000000007E-2</v>
      </c>
      <c r="BP7" s="60">
        <v>14</v>
      </c>
      <c r="BQ7" s="20">
        <v>6.0000000000000001E-3</v>
      </c>
      <c r="BR7" s="80">
        <v>20</v>
      </c>
      <c r="BS7" s="17">
        <v>1</v>
      </c>
      <c r="BT7" s="17">
        <v>5.6883799999999998E-3</v>
      </c>
      <c r="BU7" s="17">
        <f>_xlfn.XLOOKUP(BG7,' Brechas'!$A$2:$A$34,' Brechas'!$AG$2:$AG$34)</f>
        <v>5.6883796283130903E-3</v>
      </c>
      <c r="BV7" t="b">
        <f t="shared" si="3"/>
        <v>1</v>
      </c>
      <c r="BZ7" s="20">
        <v>15</v>
      </c>
      <c r="CA7" s="20" t="s">
        <v>84</v>
      </c>
      <c r="CB7" s="20">
        <v>0.08</v>
      </c>
      <c r="CC7" s="20">
        <v>0.06</v>
      </c>
      <c r="CD7" s="20">
        <v>0.2</v>
      </c>
      <c r="CE7" s="20">
        <v>0.2</v>
      </c>
      <c r="CF7" s="71">
        <v>25</v>
      </c>
      <c r="CG7" s="20">
        <v>7.0000000000000007E-2</v>
      </c>
      <c r="CH7" s="20">
        <v>0.1</v>
      </c>
      <c r="CI7" s="81">
        <v>17</v>
      </c>
      <c r="CJ7" s="20">
        <v>0.02</v>
      </c>
      <c r="CK7" s="82">
        <v>22</v>
      </c>
      <c r="CL7" s="17">
        <v>1</v>
      </c>
      <c r="CM7" s="17">
        <v>1.9494048E-2</v>
      </c>
      <c r="CN7" s="17">
        <f>_xlfn.XLOOKUP(BZ7,' Brechas'!$A$2:$A$34,' Brechas'!$BC$2:$BC$34)</f>
        <v>1.9494047831007302E-2</v>
      </c>
      <c r="CO7" t="b">
        <f t="shared" si="4"/>
        <v>1</v>
      </c>
      <c r="CS7" s="20">
        <v>15</v>
      </c>
      <c r="CT7" s="20" t="s">
        <v>84</v>
      </c>
      <c r="CU7" s="20">
        <v>0.17</v>
      </c>
      <c r="CV7" s="20">
        <v>0.83</v>
      </c>
      <c r="CW7" s="20">
        <v>-0.8</v>
      </c>
      <c r="CX7" s="20">
        <v>0.8</v>
      </c>
      <c r="CY7" s="81">
        <v>17</v>
      </c>
      <c r="CZ7" s="20">
        <v>0.03</v>
      </c>
      <c r="DA7" s="20">
        <v>0.33</v>
      </c>
      <c r="DB7" s="69">
        <v>9</v>
      </c>
      <c r="DC7" s="20">
        <v>0.27</v>
      </c>
      <c r="DD7" s="60">
        <v>14</v>
      </c>
      <c r="DE7" s="17">
        <v>-1</v>
      </c>
      <c r="DF7" s="17">
        <v>-0.26666666700000002</v>
      </c>
      <c r="DG7" s="17">
        <f>_xlfn.XLOOKUP(CS7,' Brechas'!$A$2:$A$34,' Brechas'!$BS$2:$BS$34)</f>
        <v>-0.266666666666667</v>
      </c>
      <c r="DH7" t="b">
        <f t="shared" si="5"/>
        <v>1</v>
      </c>
      <c r="DL7" s="20">
        <v>15</v>
      </c>
      <c r="DM7" s="20" t="s">
        <v>84</v>
      </c>
      <c r="DN7" s="20">
        <v>4.33</v>
      </c>
      <c r="DO7" s="20">
        <v>0.64</v>
      </c>
      <c r="DP7" s="20">
        <v>5.77</v>
      </c>
      <c r="DQ7" s="20">
        <v>5.77</v>
      </c>
      <c r="DR7" s="59">
        <v>13</v>
      </c>
      <c r="DS7" s="20">
        <v>2.5099999999999998</v>
      </c>
      <c r="DT7" s="20">
        <v>0.27</v>
      </c>
      <c r="DU7" s="82">
        <v>22</v>
      </c>
      <c r="DV7" s="20">
        <v>1.57</v>
      </c>
      <c r="DW7" s="59">
        <v>13</v>
      </c>
      <c r="DX7" s="17">
        <v>1</v>
      </c>
      <c r="DY7" s="17">
        <v>1.5704727570000001</v>
      </c>
      <c r="DZ7" s="17" t="e">
        <f>_xlfn.XLOOKUP(DL7,' Brechas'!$A$2:$A$34,' Brechas'!#REF!)</f>
        <v>#REF!</v>
      </c>
      <c r="EA7" t="e">
        <f t="shared" si="6"/>
        <v>#REF!</v>
      </c>
    </row>
    <row r="8" spans="1:131">
      <c r="B8" s="18">
        <v>17</v>
      </c>
      <c r="C8" s="18" t="s">
        <v>85</v>
      </c>
      <c r="D8" s="18">
        <v>0.42</v>
      </c>
      <c r="E8" s="18">
        <v>0.33</v>
      </c>
      <c r="F8" s="18">
        <v>0.26</v>
      </c>
      <c r="G8" s="18">
        <v>0.26</v>
      </c>
      <c r="H8" s="33">
        <v>20</v>
      </c>
      <c r="I8" s="18">
        <v>0.38</v>
      </c>
      <c r="J8" s="20">
        <v>0.11</v>
      </c>
      <c r="K8" s="27">
        <v>10</v>
      </c>
      <c r="L8" s="18">
        <v>2.7900000000000001E-2</v>
      </c>
      <c r="M8" s="33">
        <v>20</v>
      </c>
      <c r="N8" s="17">
        <v>1</v>
      </c>
      <c r="O8" s="17">
        <v>2.7916459000000001E-2</v>
      </c>
      <c r="P8" s="17">
        <f>_xlfn.XLOOKUP(B8,' Brechas'!$A$2:$A$34,' Brechas'!$D$2:$D$34)</f>
        <v>2.7916459441440802E-2</v>
      </c>
      <c r="Q8" t="b">
        <f t="shared" si="0"/>
        <v>1</v>
      </c>
      <c r="U8" s="20">
        <v>17</v>
      </c>
      <c r="V8" s="20" t="s">
        <v>85</v>
      </c>
      <c r="W8" s="20">
        <v>0.87</v>
      </c>
      <c r="X8" s="20">
        <v>0.84</v>
      </c>
      <c r="Y8" s="20">
        <v>0.04</v>
      </c>
      <c r="Z8" s="20">
        <v>0.04</v>
      </c>
      <c r="AA8" s="68">
        <v>19</v>
      </c>
      <c r="AB8" s="20">
        <v>0.86</v>
      </c>
      <c r="AC8" s="20">
        <v>0.36</v>
      </c>
      <c r="AD8" s="69">
        <v>9</v>
      </c>
      <c r="AE8" s="20">
        <v>1.2699999999999999E-2</v>
      </c>
      <c r="AF8" s="58">
        <v>16</v>
      </c>
      <c r="AG8" s="17">
        <v>1</v>
      </c>
      <c r="AH8" s="17">
        <v>1.2745762000000001E-2</v>
      </c>
      <c r="AI8" s="17">
        <f>_xlfn.XLOOKUP(U8,' Brechas'!$A$2:$A$34,' Brechas'!$J$2:$J$34)</f>
        <v>1.27457618542101E-2</v>
      </c>
      <c r="AJ8" t="b">
        <f t="shared" si="1"/>
        <v>1</v>
      </c>
      <c r="AN8" s="20">
        <v>17</v>
      </c>
      <c r="AO8" s="20" t="s">
        <v>85</v>
      </c>
      <c r="AP8" s="20">
        <v>0.98</v>
      </c>
      <c r="AQ8" s="20">
        <v>0.97</v>
      </c>
      <c r="AR8" s="20">
        <v>0.02</v>
      </c>
      <c r="AS8" s="20">
        <v>0.02</v>
      </c>
      <c r="AT8" s="72">
        <v>27</v>
      </c>
      <c r="AU8" s="20">
        <v>0.97</v>
      </c>
      <c r="AV8" s="20">
        <v>0.8</v>
      </c>
      <c r="AW8" s="69">
        <v>9</v>
      </c>
      <c r="AX8" s="20">
        <v>0.01</v>
      </c>
      <c r="AY8" s="84">
        <v>26</v>
      </c>
      <c r="AZ8" s="17">
        <v>1</v>
      </c>
      <c r="BA8" s="17">
        <v>1.4889117E-2</v>
      </c>
      <c r="BB8" s="17">
        <f>_xlfn.XLOOKUP(AN8,' Brechas'!$A$2:$A$34,' Brechas'!$S$2:$S$34)</f>
        <v>1.48891171336357E-2</v>
      </c>
      <c r="BC8" t="b">
        <f t="shared" si="2"/>
        <v>1</v>
      </c>
      <c r="BG8" s="20">
        <v>17</v>
      </c>
      <c r="BH8" s="20" t="s">
        <v>279</v>
      </c>
      <c r="BI8" s="20">
        <v>0.1</v>
      </c>
      <c r="BJ8" s="20">
        <v>0.09</v>
      </c>
      <c r="BK8" s="20">
        <v>0.13</v>
      </c>
      <c r="BL8" s="20">
        <v>0.127</v>
      </c>
      <c r="BM8" s="73">
        <v>28</v>
      </c>
      <c r="BN8" s="20">
        <v>0.09</v>
      </c>
      <c r="BO8" s="20">
        <v>0.08</v>
      </c>
      <c r="BP8" s="61">
        <v>18</v>
      </c>
      <c r="BQ8" s="20">
        <v>0.01</v>
      </c>
      <c r="BR8" s="71">
        <v>25</v>
      </c>
      <c r="BS8" s="17">
        <v>1</v>
      </c>
      <c r="BT8" s="17">
        <v>9.8735249999999993E-3</v>
      </c>
      <c r="BU8" s="17">
        <f>_xlfn.XLOOKUP(BG8,' Brechas'!$A$2:$A$34,' Brechas'!$AG$2:$AG$34)</f>
        <v>9.8735248904664504E-3</v>
      </c>
      <c r="BV8" t="b">
        <f t="shared" si="3"/>
        <v>1</v>
      </c>
      <c r="BZ8" s="20">
        <v>17</v>
      </c>
      <c r="CA8" s="20" t="s">
        <v>85</v>
      </c>
      <c r="CB8" s="20">
        <v>0.09</v>
      </c>
      <c r="CC8" s="20">
        <v>0.09</v>
      </c>
      <c r="CD8" s="20">
        <v>-0.08</v>
      </c>
      <c r="CE8" s="20">
        <v>0.08</v>
      </c>
      <c r="CF8" s="66">
        <v>12</v>
      </c>
      <c r="CG8" s="20">
        <v>0.09</v>
      </c>
      <c r="CH8" s="20">
        <v>0.08</v>
      </c>
      <c r="CI8" s="66">
        <v>12</v>
      </c>
      <c r="CJ8" s="20">
        <v>0.01</v>
      </c>
      <c r="CK8" s="79">
        <v>10</v>
      </c>
      <c r="CL8" s="17">
        <v>-1</v>
      </c>
      <c r="CM8" s="17">
        <v>-6.4975179999999999E-3</v>
      </c>
      <c r="CN8" s="17">
        <f>_xlfn.XLOOKUP(BZ8,' Brechas'!$A$2:$A$34,' Brechas'!$BC$2:$BC$34)</f>
        <v>-6.4975181674359096E-3</v>
      </c>
      <c r="CO8" t="b">
        <f t="shared" si="4"/>
        <v>1</v>
      </c>
      <c r="CS8" s="20">
        <v>17</v>
      </c>
      <c r="CT8" s="20" t="s">
        <v>85</v>
      </c>
      <c r="CU8" s="20">
        <v>0.2</v>
      </c>
      <c r="CV8" s="20">
        <v>0.8</v>
      </c>
      <c r="CW8" s="20">
        <v>-0.75</v>
      </c>
      <c r="CX8" s="20">
        <v>0.75</v>
      </c>
      <c r="CY8" s="58">
        <v>16</v>
      </c>
      <c r="CZ8" s="20">
        <v>0.03</v>
      </c>
      <c r="DA8" s="20">
        <v>0.4</v>
      </c>
      <c r="DB8" s="60">
        <v>14</v>
      </c>
      <c r="DC8" s="20">
        <v>0.3</v>
      </c>
      <c r="DD8" s="63">
        <v>15</v>
      </c>
      <c r="DE8" s="17">
        <v>-1</v>
      </c>
      <c r="DF8" s="17">
        <v>-0.3</v>
      </c>
      <c r="DG8" s="17">
        <f>_xlfn.XLOOKUP(CS8,' Brechas'!$A$2:$A$34,' Brechas'!$BS$2:$BS$34)</f>
        <v>-0.30000000000000099</v>
      </c>
      <c r="DH8" t="b">
        <f t="shared" si="5"/>
        <v>1</v>
      </c>
      <c r="DL8" s="20">
        <v>17</v>
      </c>
      <c r="DM8" s="20" t="s">
        <v>85</v>
      </c>
      <c r="DN8" s="20">
        <v>4.97</v>
      </c>
      <c r="DO8" s="20">
        <v>0.86</v>
      </c>
      <c r="DP8" s="20">
        <v>4.8099999999999996</v>
      </c>
      <c r="DQ8" s="20">
        <v>4.8099999999999996</v>
      </c>
      <c r="DR8" s="64">
        <v>7</v>
      </c>
      <c r="DS8" s="20">
        <v>2.98</v>
      </c>
      <c r="DT8" s="20">
        <v>0.32</v>
      </c>
      <c r="DU8" s="66">
        <v>12</v>
      </c>
      <c r="DV8" s="20">
        <v>1.55</v>
      </c>
      <c r="DW8" s="66">
        <v>12</v>
      </c>
      <c r="DX8" s="17">
        <v>1</v>
      </c>
      <c r="DY8" s="17">
        <v>1.5536193819999999</v>
      </c>
      <c r="DZ8" s="17" t="e">
        <f>_xlfn.XLOOKUP(DL8,' Brechas'!$A$2:$A$34,' Brechas'!#REF!)</f>
        <v>#REF!</v>
      </c>
      <c r="EA8" t="e">
        <f t="shared" si="6"/>
        <v>#REF!</v>
      </c>
    </row>
    <row r="9" spans="1:131">
      <c r="B9" s="18">
        <v>18</v>
      </c>
      <c r="C9" s="18" t="s">
        <v>86</v>
      </c>
      <c r="D9" s="18">
        <v>0.19</v>
      </c>
      <c r="E9" s="18">
        <v>0.19</v>
      </c>
      <c r="F9" s="18">
        <v>0.03</v>
      </c>
      <c r="G9" s="18">
        <v>0.03</v>
      </c>
      <c r="H9" s="26">
        <v>4</v>
      </c>
      <c r="I9" s="18">
        <v>0.19</v>
      </c>
      <c r="J9" s="20">
        <v>0.21</v>
      </c>
      <c r="K9" s="34">
        <v>28</v>
      </c>
      <c r="L9" s="18">
        <v>5.3E-3</v>
      </c>
      <c r="M9" s="29">
        <v>6</v>
      </c>
      <c r="N9" s="17">
        <v>1</v>
      </c>
      <c r="O9" s="17">
        <v>5.2543210000000002E-3</v>
      </c>
      <c r="P9" s="17">
        <f>_xlfn.XLOOKUP(B9,' Brechas'!$A$2:$A$34,' Brechas'!$D$2:$D$34)</f>
        <v>5.2543207277144502E-3</v>
      </c>
      <c r="Q9" t="b">
        <f t="shared" si="0"/>
        <v>1</v>
      </c>
      <c r="U9" s="20">
        <v>18</v>
      </c>
      <c r="V9" s="20" t="s">
        <v>86</v>
      </c>
      <c r="W9" s="20">
        <v>0.65</v>
      </c>
      <c r="X9" s="20">
        <v>0.61</v>
      </c>
      <c r="Y9" s="20">
        <v>7.0000000000000007E-2</v>
      </c>
      <c r="Z9" s="20">
        <v>7.0000000000000007E-2</v>
      </c>
      <c r="AA9" s="70">
        <v>29</v>
      </c>
      <c r="AB9" s="20">
        <v>0.63</v>
      </c>
      <c r="AC9" s="20">
        <v>0.48</v>
      </c>
      <c r="AD9" s="71">
        <v>25</v>
      </c>
      <c r="AE9" s="20">
        <v>3.27E-2</v>
      </c>
      <c r="AF9" s="72">
        <v>27</v>
      </c>
      <c r="AG9" s="17">
        <v>1</v>
      </c>
      <c r="AH9" s="17">
        <v>3.2733114000000001E-2</v>
      </c>
      <c r="AI9" s="17">
        <f>_xlfn.XLOOKUP(U9,' Brechas'!$A$2:$A$34,' Brechas'!$J$2:$J$34)</f>
        <v>3.2733114300102603E-2</v>
      </c>
      <c r="AJ9" t="b">
        <f t="shared" si="1"/>
        <v>1</v>
      </c>
      <c r="AN9" s="20">
        <v>18</v>
      </c>
      <c r="AO9" s="20" t="s">
        <v>86</v>
      </c>
      <c r="AP9" s="20">
        <v>0.98</v>
      </c>
      <c r="AQ9" s="20">
        <v>0.96</v>
      </c>
      <c r="AR9" s="20">
        <v>0.02</v>
      </c>
      <c r="AS9" s="20">
        <v>0.02</v>
      </c>
      <c r="AT9" s="87">
        <v>30</v>
      </c>
      <c r="AU9" s="20">
        <v>0.97</v>
      </c>
      <c r="AV9" s="20">
        <v>0.8</v>
      </c>
      <c r="AW9" s="60">
        <v>14</v>
      </c>
      <c r="AX9" s="20">
        <v>0.02</v>
      </c>
      <c r="AY9" s="70">
        <v>29</v>
      </c>
      <c r="AZ9" s="17">
        <v>1</v>
      </c>
      <c r="BA9" s="17">
        <v>1.8436791000000001E-2</v>
      </c>
      <c r="BB9" s="17">
        <f>_xlfn.XLOOKUP(AN9,' Brechas'!$A$2:$A$34,' Brechas'!$S$2:$S$34)</f>
        <v>1.8436790570106699E-2</v>
      </c>
      <c r="BC9" t="b">
        <f t="shared" si="2"/>
        <v>1</v>
      </c>
      <c r="BG9" s="20">
        <v>18</v>
      </c>
      <c r="BH9" s="20" t="s">
        <v>280</v>
      </c>
      <c r="BI9" s="20">
        <v>0.06</v>
      </c>
      <c r="BJ9" s="20">
        <v>0.05</v>
      </c>
      <c r="BK9" s="20">
        <v>0.04</v>
      </c>
      <c r="BL9" s="20">
        <v>3.6999999999999998E-2</v>
      </c>
      <c r="BM9" s="79">
        <v>10</v>
      </c>
      <c r="BN9" s="20">
        <v>0.06</v>
      </c>
      <c r="BO9" s="20">
        <v>0.13</v>
      </c>
      <c r="BP9" s="71">
        <v>25</v>
      </c>
      <c r="BQ9" s="20">
        <v>5.0000000000000001E-3</v>
      </c>
      <c r="BR9" s="58">
        <v>16</v>
      </c>
      <c r="BS9" s="17">
        <v>1</v>
      </c>
      <c r="BT9" s="17">
        <v>4.9501809999999997E-3</v>
      </c>
      <c r="BU9" s="17">
        <f>_xlfn.XLOOKUP(BG9,' Brechas'!$A$2:$A$34,' Brechas'!$AG$2:$AG$34)</f>
        <v>4.9501808701008197E-3</v>
      </c>
      <c r="BV9" t="b">
        <f t="shared" si="3"/>
        <v>1</v>
      </c>
      <c r="BZ9" s="20">
        <v>18</v>
      </c>
      <c r="CA9" s="20" t="s">
        <v>86</v>
      </c>
      <c r="CB9" s="20">
        <v>0.03</v>
      </c>
      <c r="CC9" s="20">
        <v>0.04</v>
      </c>
      <c r="CD9" s="20">
        <v>-0.28000000000000003</v>
      </c>
      <c r="CE9" s="20">
        <v>0.28000000000000003</v>
      </c>
      <c r="CF9" s="94">
        <v>31</v>
      </c>
      <c r="CG9" s="20">
        <v>0.04</v>
      </c>
      <c r="CH9" s="20">
        <v>0.2</v>
      </c>
      <c r="CI9" s="73">
        <v>28</v>
      </c>
      <c r="CJ9" s="20">
        <v>0.06</v>
      </c>
      <c r="CK9" s="70">
        <v>29</v>
      </c>
      <c r="CL9" s="17">
        <v>-1</v>
      </c>
      <c r="CM9" s="17">
        <v>-5.6197254000000002E-2</v>
      </c>
      <c r="CN9" s="17">
        <f>_xlfn.XLOOKUP(BZ9,' Brechas'!$A$2:$A$34,' Brechas'!$BC$2:$BC$34)</f>
        <v>-5.6197254175022603E-2</v>
      </c>
      <c r="CO9" t="b">
        <f t="shared" si="4"/>
        <v>1</v>
      </c>
      <c r="CS9" s="20">
        <v>18</v>
      </c>
      <c r="CT9" s="20" t="s">
        <v>86</v>
      </c>
      <c r="CU9" s="20">
        <v>0.33</v>
      </c>
      <c r="CV9" s="20">
        <v>0.67</v>
      </c>
      <c r="CW9" s="20">
        <v>-0.5</v>
      </c>
      <c r="CX9" s="20">
        <v>0.5</v>
      </c>
      <c r="CY9" s="62">
        <v>8</v>
      </c>
      <c r="CZ9" s="20">
        <v>0.02</v>
      </c>
      <c r="DA9" s="20">
        <v>0.67</v>
      </c>
      <c r="DB9" s="149">
        <v>20</v>
      </c>
      <c r="DC9" s="20">
        <v>0.33</v>
      </c>
      <c r="DD9" s="150">
        <v>19</v>
      </c>
      <c r="DE9" s="17">
        <v>-1</v>
      </c>
      <c r="DF9" s="17">
        <v>-0.33333333300000001</v>
      </c>
      <c r="DG9" s="17">
        <f>_xlfn.XLOOKUP(CS9,' Brechas'!$A$2:$A$34,' Brechas'!$BS$2:$BS$34)</f>
        <v>-0.33333333333333498</v>
      </c>
      <c r="DH9" t="b">
        <f t="shared" si="5"/>
        <v>1</v>
      </c>
      <c r="DL9" s="20">
        <v>18</v>
      </c>
      <c r="DM9" s="20" t="s">
        <v>86</v>
      </c>
      <c r="DN9" s="20">
        <v>7.62</v>
      </c>
      <c r="DO9" s="20">
        <v>0.7</v>
      </c>
      <c r="DP9" s="20">
        <v>9.86</v>
      </c>
      <c r="DQ9" s="20">
        <v>9.86</v>
      </c>
      <c r="DR9" s="73">
        <v>28</v>
      </c>
      <c r="DS9" s="20">
        <v>4.1399999999999997</v>
      </c>
      <c r="DT9" s="20">
        <v>0.45</v>
      </c>
      <c r="DU9" s="78">
        <v>3</v>
      </c>
      <c r="DV9" s="20">
        <v>4.43</v>
      </c>
      <c r="DW9" s="87">
        <v>30</v>
      </c>
      <c r="DX9" s="17">
        <v>1</v>
      </c>
      <c r="DY9" s="17">
        <v>4.429270593</v>
      </c>
      <c r="DZ9" s="17" t="e">
        <f>_xlfn.XLOOKUP(DL9,' Brechas'!$A$2:$A$34,' Brechas'!#REF!)</f>
        <v>#REF!</v>
      </c>
      <c r="EA9" t="e">
        <f t="shared" si="6"/>
        <v>#REF!</v>
      </c>
    </row>
    <row r="10" spans="1:131">
      <c r="B10" s="18">
        <v>19</v>
      </c>
      <c r="C10" s="18" t="s">
        <v>87</v>
      </c>
      <c r="D10" s="18">
        <v>0.28000000000000003</v>
      </c>
      <c r="E10" s="18">
        <v>0.3</v>
      </c>
      <c r="F10" s="18">
        <v>-0.08</v>
      </c>
      <c r="G10" s="18">
        <v>0.08</v>
      </c>
      <c r="H10" s="35">
        <v>11</v>
      </c>
      <c r="I10" s="18">
        <v>0.28999999999999998</v>
      </c>
      <c r="J10" s="20">
        <v>0.14000000000000001</v>
      </c>
      <c r="K10" s="19">
        <v>19</v>
      </c>
      <c r="L10" s="18">
        <v>1.0999999999999999E-2</v>
      </c>
      <c r="M10" s="35">
        <v>11</v>
      </c>
      <c r="N10" s="17">
        <v>-1</v>
      </c>
      <c r="O10" s="17">
        <v>-1.0978043E-2</v>
      </c>
      <c r="P10" s="17">
        <f>_xlfn.XLOOKUP(B10,' Brechas'!$A$2:$A$34,' Brechas'!$D$2:$D$34)</f>
        <v>-1.09780425303966E-2</v>
      </c>
      <c r="Q10" t="b">
        <f t="shared" si="0"/>
        <v>1</v>
      </c>
      <c r="U10" s="20">
        <v>19</v>
      </c>
      <c r="V10" s="20" t="s">
        <v>87</v>
      </c>
      <c r="W10" s="20">
        <v>0.78</v>
      </c>
      <c r="X10" s="20">
        <v>0.76</v>
      </c>
      <c r="Y10" s="20">
        <v>0.02</v>
      </c>
      <c r="Z10" s="20">
        <v>0.02</v>
      </c>
      <c r="AA10" s="62">
        <v>8</v>
      </c>
      <c r="AB10" s="20">
        <v>0.77</v>
      </c>
      <c r="AC10" s="20">
        <v>0.4</v>
      </c>
      <c r="AD10" s="61">
        <v>18</v>
      </c>
      <c r="AE10" s="20">
        <v>6.7000000000000002E-3</v>
      </c>
      <c r="AF10" s="62">
        <v>8</v>
      </c>
      <c r="AG10" s="17">
        <v>1</v>
      </c>
      <c r="AH10" s="17">
        <v>6.6946039999999998E-3</v>
      </c>
      <c r="AI10" s="17">
        <f>_xlfn.XLOOKUP(U10,' Brechas'!$A$2:$A$34,' Brechas'!$J$2:$J$34)</f>
        <v>6.6946041344500698E-3</v>
      </c>
      <c r="AJ10" t="b">
        <f t="shared" si="1"/>
        <v>1</v>
      </c>
      <c r="AN10" s="20">
        <v>19</v>
      </c>
      <c r="AO10" s="20" t="s">
        <v>87</v>
      </c>
      <c r="AP10" s="20">
        <v>0.98</v>
      </c>
      <c r="AQ10" s="20">
        <v>0.98</v>
      </c>
      <c r="AR10" s="20">
        <v>0.01</v>
      </c>
      <c r="AS10" s="20">
        <v>0.01</v>
      </c>
      <c r="AT10" s="86">
        <v>11</v>
      </c>
      <c r="AU10" s="20">
        <v>0.98</v>
      </c>
      <c r="AV10" s="20">
        <v>0.79</v>
      </c>
      <c r="AW10" s="65">
        <v>6</v>
      </c>
      <c r="AX10" s="20">
        <v>0</v>
      </c>
      <c r="AY10" s="86">
        <v>11</v>
      </c>
      <c r="AZ10" s="17">
        <v>1</v>
      </c>
      <c r="BA10" s="17">
        <v>3.9867150000000001E-3</v>
      </c>
      <c r="BB10" s="17">
        <f>_xlfn.XLOOKUP(AN10,' Brechas'!$A$2:$A$34,' Brechas'!$S$2:$S$34)</f>
        <v>3.9867146952479102E-3</v>
      </c>
      <c r="BC10" t="b">
        <f t="shared" si="2"/>
        <v>1</v>
      </c>
      <c r="BG10" s="20">
        <v>19</v>
      </c>
      <c r="BH10" s="20" t="s">
        <v>281</v>
      </c>
      <c r="BI10" s="20">
        <v>0.05</v>
      </c>
      <c r="BJ10" s="20">
        <v>0.04</v>
      </c>
      <c r="BK10" s="20">
        <v>0.04</v>
      </c>
      <c r="BL10" s="20">
        <v>3.9E-2</v>
      </c>
      <c r="BM10" s="66">
        <v>12</v>
      </c>
      <c r="BN10" s="20">
        <v>0.05</v>
      </c>
      <c r="BO10" s="20">
        <v>0.16</v>
      </c>
      <c r="BP10" s="73">
        <v>28</v>
      </c>
      <c r="BQ10" s="20">
        <v>6.0000000000000001E-3</v>
      </c>
      <c r="BR10" s="82">
        <v>22</v>
      </c>
      <c r="BS10" s="17">
        <v>1</v>
      </c>
      <c r="BT10" s="17">
        <v>6.3833270000000003E-3</v>
      </c>
      <c r="BU10" s="17">
        <f>_xlfn.XLOOKUP(BG10,' Brechas'!$A$2:$A$34,' Brechas'!$AG$2:$AG$34)</f>
        <v>6.3833271367833497E-3</v>
      </c>
      <c r="BV10" t="b">
        <f t="shared" si="3"/>
        <v>1</v>
      </c>
      <c r="BZ10" s="20">
        <v>19</v>
      </c>
      <c r="CA10" s="20" t="s">
        <v>87</v>
      </c>
      <c r="CB10" s="20">
        <v>0.04</v>
      </c>
      <c r="CC10" s="20">
        <v>0.05</v>
      </c>
      <c r="CD10" s="20">
        <v>-0.2</v>
      </c>
      <c r="CE10" s="20">
        <v>0.2</v>
      </c>
      <c r="CF10" s="84">
        <v>26</v>
      </c>
      <c r="CG10" s="20">
        <v>0.04</v>
      </c>
      <c r="CH10" s="20">
        <v>0.16</v>
      </c>
      <c r="CI10" s="82">
        <v>22</v>
      </c>
      <c r="CJ10" s="20">
        <v>0.03</v>
      </c>
      <c r="CK10" s="72">
        <v>27</v>
      </c>
      <c r="CL10" s="17">
        <v>-1</v>
      </c>
      <c r="CM10" s="17">
        <v>-3.292983E-2</v>
      </c>
      <c r="CN10" s="17">
        <f>_xlfn.XLOOKUP(BZ10,' Brechas'!$A$2:$A$34,' Brechas'!$BC$2:$BC$34)</f>
        <v>-3.2929830486199803E-2</v>
      </c>
      <c r="CO10" t="b">
        <f t="shared" si="4"/>
        <v>1</v>
      </c>
      <c r="CS10" s="20">
        <v>19</v>
      </c>
      <c r="CT10" s="20" t="s">
        <v>87</v>
      </c>
      <c r="CU10" s="20">
        <v>0</v>
      </c>
      <c r="CV10" s="20">
        <v>1</v>
      </c>
      <c r="CW10" s="20">
        <v>-1</v>
      </c>
      <c r="CX10" s="20">
        <v>1</v>
      </c>
      <c r="CY10" s="151">
        <v>19</v>
      </c>
      <c r="CZ10" s="20">
        <v>0.03</v>
      </c>
      <c r="DA10" s="20">
        <v>0.33</v>
      </c>
      <c r="DB10" s="69">
        <v>9</v>
      </c>
      <c r="DC10" s="20">
        <v>0.33</v>
      </c>
      <c r="DD10" s="81">
        <v>17</v>
      </c>
      <c r="DE10" s="17">
        <v>-1</v>
      </c>
      <c r="DF10" s="17">
        <v>-0.33333333300000001</v>
      </c>
      <c r="DG10" s="17">
        <f>_xlfn.XLOOKUP(CS10,' Brechas'!$A$2:$A$34,' Brechas'!$BS$2:$BS$34)</f>
        <v>-0.33333333333333398</v>
      </c>
      <c r="DH10" t="b">
        <f t="shared" si="5"/>
        <v>1</v>
      </c>
      <c r="DL10" s="20">
        <v>19</v>
      </c>
      <c r="DM10" s="20" t="s">
        <v>87</v>
      </c>
      <c r="DN10" s="20">
        <v>3.74</v>
      </c>
      <c r="DO10" s="20">
        <v>0.39</v>
      </c>
      <c r="DP10" s="20">
        <v>8.59</v>
      </c>
      <c r="DQ10" s="20">
        <v>8.59</v>
      </c>
      <c r="DR10" s="71">
        <v>25</v>
      </c>
      <c r="DS10" s="20">
        <v>2.09</v>
      </c>
      <c r="DT10" s="20">
        <v>0.23</v>
      </c>
      <c r="DU10" s="71">
        <v>25</v>
      </c>
      <c r="DV10" s="20">
        <v>1.94</v>
      </c>
      <c r="DW10" s="75">
        <v>21</v>
      </c>
      <c r="DX10" s="17">
        <v>1</v>
      </c>
      <c r="DY10" s="17">
        <v>1.943964475</v>
      </c>
      <c r="DZ10" s="17" t="e">
        <f>_xlfn.XLOOKUP(DL10,' Brechas'!$A$2:$A$34,' Brechas'!#REF!)</f>
        <v>#REF!</v>
      </c>
      <c r="EA10" t="e">
        <f t="shared" si="6"/>
        <v>#REF!</v>
      </c>
    </row>
    <row r="11" spans="1:131">
      <c r="B11" s="18">
        <v>20</v>
      </c>
      <c r="C11" s="18" t="s">
        <v>88</v>
      </c>
      <c r="D11" s="18">
        <v>0.45</v>
      </c>
      <c r="E11" s="18">
        <v>0.39</v>
      </c>
      <c r="F11" s="18">
        <v>0.14000000000000001</v>
      </c>
      <c r="G11" s="18">
        <v>0.14000000000000001</v>
      </c>
      <c r="H11" s="31">
        <v>17</v>
      </c>
      <c r="I11" s="18">
        <v>0.42</v>
      </c>
      <c r="J11" s="20">
        <v>0.1</v>
      </c>
      <c r="K11" s="30">
        <v>8</v>
      </c>
      <c r="L11" s="18">
        <v>1.3100000000000001E-2</v>
      </c>
      <c r="M11" s="21">
        <v>13</v>
      </c>
      <c r="N11" s="17">
        <v>1</v>
      </c>
      <c r="O11" s="17">
        <v>1.3125650000000001E-2</v>
      </c>
      <c r="P11" s="17">
        <f>_xlfn.XLOOKUP(B11,' Brechas'!$A$2:$A$34,' Brechas'!$D$2:$D$34)</f>
        <v>1.31256502819908E-2</v>
      </c>
      <c r="Q11" t="b">
        <f t="shared" si="0"/>
        <v>1</v>
      </c>
      <c r="U11" s="20">
        <v>20</v>
      </c>
      <c r="V11" s="20" t="s">
        <v>88</v>
      </c>
      <c r="W11" s="20">
        <v>0.84</v>
      </c>
      <c r="X11" s="20">
        <v>0.79</v>
      </c>
      <c r="Y11" s="20">
        <v>7.0000000000000007E-2</v>
      </c>
      <c r="Z11" s="20">
        <v>7.0000000000000007E-2</v>
      </c>
      <c r="AA11" s="73">
        <v>28</v>
      </c>
      <c r="AB11" s="20">
        <v>0.82</v>
      </c>
      <c r="AC11" s="20">
        <v>0.38</v>
      </c>
      <c r="AD11" s="63">
        <v>15</v>
      </c>
      <c r="AE11" s="20">
        <v>2.5000000000000001E-2</v>
      </c>
      <c r="AF11" s="74">
        <v>23</v>
      </c>
      <c r="AG11" s="17">
        <v>1</v>
      </c>
      <c r="AH11" s="17">
        <v>2.5036533E-2</v>
      </c>
      <c r="AI11" s="17">
        <f>_xlfn.XLOOKUP(U11,' Brechas'!$A$2:$A$34,' Brechas'!$J$2:$J$34)</f>
        <v>2.5036532909864299E-2</v>
      </c>
      <c r="AJ11" t="b">
        <f t="shared" si="1"/>
        <v>1</v>
      </c>
      <c r="AN11" s="20">
        <v>20</v>
      </c>
      <c r="AO11" s="20" t="s">
        <v>88</v>
      </c>
      <c r="AP11" s="20">
        <v>0.97</v>
      </c>
      <c r="AQ11" s="20">
        <v>0.96</v>
      </c>
      <c r="AR11" s="20">
        <v>0</v>
      </c>
      <c r="AS11" s="20">
        <v>0</v>
      </c>
      <c r="AT11" s="69">
        <v>9</v>
      </c>
      <c r="AU11" s="20">
        <v>0.96</v>
      </c>
      <c r="AV11" s="20">
        <v>0.8</v>
      </c>
      <c r="AW11" s="68">
        <v>19</v>
      </c>
      <c r="AX11" s="20">
        <v>0</v>
      </c>
      <c r="AY11" s="79">
        <v>10</v>
      </c>
      <c r="AZ11" s="17">
        <v>1</v>
      </c>
      <c r="BA11" s="17">
        <v>3.5564989999999999E-3</v>
      </c>
      <c r="BB11" s="17">
        <f>_xlfn.XLOOKUP(AN11,' Brechas'!$A$2:$A$34,' Brechas'!$S$2:$S$34)</f>
        <v>3.55649909283566E-3</v>
      </c>
      <c r="BC11" t="b">
        <f t="shared" si="2"/>
        <v>1</v>
      </c>
      <c r="BG11" s="20">
        <v>20</v>
      </c>
      <c r="BH11" s="20" t="s">
        <v>282</v>
      </c>
      <c r="BI11" s="20">
        <v>0.12</v>
      </c>
      <c r="BJ11" s="20">
        <v>0.12</v>
      </c>
      <c r="BK11" s="20">
        <v>0.05</v>
      </c>
      <c r="BL11" s="20">
        <v>4.8000000000000001E-2</v>
      </c>
      <c r="BM11" s="63">
        <v>15</v>
      </c>
      <c r="BN11" s="20">
        <v>0.12</v>
      </c>
      <c r="BO11" s="20">
        <v>0.06</v>
      </c>
      <c r="BP11" s="69">
        <v>9</v>
      </c>
      <c r="BQ11" s="20">
        <v>3.0000000000000001E-3</v>
      </c>
      <c r="BR11" s="66">
        <v>12</v>
      </c>
      <c r="BS11" s="17">
        <v>1</v>
      </c>
      <c r="BT11" s="17">
        <v>2.8894649999999999E-3</v>
      </c>
      <c r="BU11" s="17">
        <f>_xlfn.XLOOKUP(BG11,' Brechas'!$A$2:$A$34,' Brechas'!$AG$2:$AG$34)</f>
        <v>2.8894645048371799E-3</v>
      </c>
      <c r="BV11" t="b">
        <f t="shared" si="3"/>
        <v>1</v>
      </c>
      <c r="BZ11" s="20">
        <v>20</v>
      </c>
      <c r="CA11" s="20" t="s">
        <v>88</v>
      </c>
      <c r="CB11" s="20">
        <v>0.03</v>
      </c>
      <c r="CC11" s="20">
        <v>0.03</v>
      </c>
      <c r="CD11" s="20">
        <v>7.0000000000000007E-2</v>
      </c>
      <c r="CE11" s="20">
        <v>7.0000000000000007E-2</v>
      </c>
      <c r="CF11" s="79">
        <v>10</v>
      </c>
      <c r="CG11" s="20">
        <v>0.03</v>
      </c>
      <c r="CH11" s="20">
        <v>0.22</v>
      </c>
      <c r="CI11" s="70">
        <v>29</v>
      </c>
      <c r="CJ11" s="20">
        <v>0.02</v>
      </c>
      <c r="CK11" s="68">
        <v>19</v>
      </c>
      <c r="CL11" s="17">
        <v>1</v>
      </c>
      <c r="CM11" s="17">
        <v>1.6033939000000001E-2</v>
      </c>
      <c r="CN11" s="17">
        <f>_xlfn.XLOOKUP(BZ11,' Brechas'!$A$2:$A$34,' Brechas'!$BC$2:$BC$34)</f>
        <v>1.6033939448963402E-2</v>
      </c>
      <c r="CO11" t="b">
        <f t="shared" si="4"/>
        <v>1</v>
      </c>
      <c r="CS11" s="20">
        <v>20</v>
      </c>
      <c r="CT11" s="20" t="s">
        <v>88</v>
      </c>
      <c r="CU11" s="20">
        <v>0</v>
      </c>
      <c r="CV11" s="20">
        <v>1</v>
      </c>
      <c r="CW11" s="20">
        <v>-1</v>
      </c>
      <c r="CX11" s="20">
        <v>1</v>
      </c>
      <c r="CY11" s="151">
        <v>19</v>
      </c>
      <c r="CZ11" s="20">
        <v>0.03</v>
      </c>
      <c r="DA11" s="20">
        <v>0.4</v>
      </c>
      <c r="DB11" s="60">
        <v>14</v>
      </c>
      <c r="DC11" s="20">
        <v>0.4</v>
      </c>
      <c r="DD11" s="152">
        <v>21</v>
      </c>
      <c r="DE11" s="17">
        <v>-1</v>
      </c>
      <c r="DF11" s="17">
        <v>-0.4</v>
      </c>
      <c r="DG11" s="17">
        <f>_xlfn.XLOOKUP(CS11,' Brechas'!$A$2:$A$34,' Brechas'!$BS$2:$BS$34)</f>
        <v>-0.40000000000000102</v>
      </c>
      <c r="DH11" t="b">
        <f t="shared" si="5"/>
        <v>1</v>
      </c>
      <c r="DL11" s="20">
        <v>20</v>
      </c>
      <c r="DM11" s="20" t="s">
        <v>88</v>
      </c>
      <c r="DN11" s="20">
        <v>3.62</v>
      </c>
      <c r="DO11" s="20">
        <v>0.37</v>
      </c>
      <c r="DP11" s="20">
        <v>8.83</v>
      </c>
      <c r="DQ11" s="20">
        <v>8.83</v>
      </c>
      <c r="DR11" s="84">
        <v>26</v>
      </c>
      <c r="DS11" s="20">
        <v>2.0099999999999998</v>
      </c>
      <c r="DT11" s="20">
        <v>0.22</v>
      </c>
      <c r="DU11" s="84">
        <v>26</v>
      </c>
      <c r="DV11" s="20">
        <v>1.92</v>
      </c>
      <c r="DW11" s="80">
        <v>20</v>
      </c>
      <c r="DX11" s="17">
        <v>1</v>
      </c>
      <c r="DY11" s="17">
        <v>1.9246809739999999</v>
      </c>
      <c r="DZ11" s="17" t="e">
        <f>_xlfn.XLOOKUP(DL11,' Brechas'!$A$2:$A$34,' Brechas'!#REF!)</f>
        <v>#REF!</v>
      </c>
      <c r="EA11" t="e">
        <f t="shared" si="6"/>
        <v>#REF!</v>
      </c>
    </row>
    <row r="12" spans="1:131">
      <c r="B12" s="18">
        <v>23</v>
      </c>
      <c r="C12" s="18" t="s">
        <v>89</v>
      </c>
      <c r="D12" s="18">
        <v>0.43</v>
      </c>
      <c r="E12" s="18">
        <v>0.45</v>
      </c>
      <c r="F12" s="18">
        <v>-0.04</v>
      </c>
      <c r="G12" s="18">
        <v>0.04</v>
      </c>
      <c r="H12" s="32">
        <v>7</v>
      </c>
      <c r="I12" s="18">
        <v>0.44</v>
      </c>
      <c r="J12" s="20">
        <v>0.09</v>
      </c>
      <c r="K12" s="32">
        <v>7</v>
      </c>
      <c r="L12" s="18">
        <v>3.8E-3</v>
      </c>
      <c r="M12" s="26">
        <v>4</v>
      </c>
      <c r="N12" s="17">
        <v>-1</v>
      </c>
      <c r="O12" s="17">
        <v>-3.7885589999999999E-3</v>
      </c>
      <c r="P12" s="17">
        <f>_xlfn.XLOOKUP(B12,' Brechas'!$A$2:$A$34,' Brechas'!$D$2:$D$34)</f>
        <v>-3.7885590213192202E-3</v>
      </c>
      <c r="Q12" t="b">
        <f t="shared" si="0"/>
        <v>1</v>
      </c>
      <c r="U12" s="20">
        <v>23</v>
      </c>
      <c r="V12" s="20" t="s">
        <v>89</v>
      </c>
      <c r="W12" s="20">
        <v>0.75</v>
      </c>
      <c r="X12" s="20">
        <v>0.72</v>
      </c>
      <c r="Y12" s="20">
        <v>0.04</v>
      </c>
      <c r="Z12" s="20">
        <v>0.04</v>
      </c>
      <c r="AA12" s="75">
        <v>21</v>
      </c>
      <c r="AB12" s="20">
        <v>0.74</v>
      </c>
      <c r="AC12" s="20">
        <v>0.42</v>
      </c>
      <c r="AD12" s="68">
        <v>19</v>
      </c>
      <c r="AE12" s="20">
        <v>1.7299999999999999E-2</v>
      </c>
      <c r="AF12" s="68">
        <v>19</v>
      </c>
      <c r="AG12" s="17">
        <v>1</v>
      </c>
      <c r="AH12" s="17">
        <v>1.7306057999999999E-2</v>
      </c>
      <c r="AI12" s="17">
        <f>_xlfn.XLOOKUP(U12,' Brechas'!$A$2:$A$34,' Brechas'!$J$2:$J$34)</f>
        <v>1.7306058166385301E-2</v>
      </c>
      <c r="AJ12" t="b">
        <f t="shared" si="1"/>
        <v>1</v>
      </c>
      <c r="AN12" s="20">
        <v>23</v>
      </c>
      <c r="AO12" s="20" t="s">
        <v>89</v>
      </c>
      <c r="AP12" s="20">
        <v>0.99</v>
      </c>
      <c r="AQ12" s="20">
        <v>0.99</v>
      </c>
      <c r="AR12" s="20">
        <v>0</v>
      </c>
      <c r="AS12" s="20">
        <v>0</v>
      </c>
      <c r="AT12" s="76">
        <v>1</v>
      </c>
      <c r="AU12" s="20">
        <v>0.99</v>
      </c>
      <c r="AV12" s="20">
        <v>0.78</v>
      </c>
      <c r="AW12" s="78">
        <v>3</v>
      </c>
      <c r="AX12" s="20">
        <v>0</v>
      </c>
      <c r="AY12" s="76">
        <v>1</v>
      </c>
      <c r="AZ12" s="17">
        <v>-1</v>
      </c>
      <c r="BA12" s="54">
        <v>-5.1767600000000002E-5</v>
      </c>
      <c r="BB12" s="17">
        <f>_xlfn.XLOOKUP(AN12,' Brechas'!$A$2:$A$34,' Brechas'!$S$2:$S$34)</f>
        <v>-5.1767568795162602E-5</v>
      </c>
      <c r="BC12" t="b">
        <f t="shared" si="2"/>
        <v>1</v>
      </c>
      <c r="BG12" s="20">
        <v>23</v>
      </c>
      <c r="BH12" s="20" t="s">
        <v>283</v>
      </c>
      <c r="BI12" s="20">
        <v>0.08</v>
      </c>
      <c r="BJ12" s="20">
        <v>0.08</v>
      </c>
      <c r="BK12" s="20">
        <v>0.01</v>
      </c>
      <c r="BL12" s="20">
        <v>7.0000000000000001E-3</v>
      </c>
      <c r="BM12" s="76">
        <v>1</v>
      </c>
      <c r="BN12" s="20">
        <v>0.08</v>
      </c>
      <c r="BO12" s="20">
        <v>0.09</v>
      </c>
      <c r="BP12" s="68">
        <v>19</v>
      </c>
      <c r="BQ12" s="20">
        <v>1E-3</v>
      </c>
      <c r="BR12" s="67">
        <v>2</v>
      </c>
      <c r="BS12" s="17">
        <v>1</v>
      </c>
      <c r="BT12" s="17">
        <v>6.0178599999999999E-4</v>
      </c>
      <c r="BU12" s="17">
        <f>_xlfn.XLOOKUP(BG12,' Brechas'!$A$2:$A$34,' Brechas'!$AG$2:$AG$34)</f>
        <v>6.0178582393176101E-4</v>
      </c>
      <c r="BV12" t="b">
        <f t="shared" si="3"/>
        <v>1</v>
      </c>
      <c r="BZ12" s="20">
        <v>23</v>
      </c>
      <c r="CA12" s="20" t="s">
        <v>89</v>
      </c>
      <c r="CB12" s="20">
        <v>0.03</v>
      </c>
      <c r="CC12" s="20">
        <v>0.04</v>
      </c>
      <c r="CD12" s="20">
        <v>-0.15</v>
      </c>
      <c r="CE12" s="20">
        <v>0.15</v>
      </c>
      <c r="CF12" s="82">
        <v>22</v>
      </c>
      <c r="CG12" s="20">
        <v>0.04</v>
      </c>
      <c r="CH12" s="20">
        <v>0.19</v>
      </c>
      <c r="CI12" s="72">
        <v>27</v>
      </c>
      <c r="CJ12" s="20">
        <v>0.03</v>
      </c>
      <c r="CK12" s="88">
        <v>24</v>
      </c>
      <c r="CL12" s="17">
        <v>-1</v>
      </c>
      <c r="CM12" s="17">
        <v>-2.7591181999999999E-2</v>
      </c>
      <c r="CN12" s="17">
        <f>_xlfn.XLOOKUP(BZ12,' Brechas'!$A$2:$A$34,' Brechas'!$BC$2:$BC$34)</f>
        <v>-2.7591182158894501E-2</v>
      </c>
      <c r="CO12" t="b">
        <f t="shared" si="4"/>
        <v>1</v>
      </c>
      <c r="CS12" s="20">
        <v>23</v>
      </c>
      <c r="CT12" s="20" t="s">
        <v>89</v>
      </c>
      <c r="CU12" s="20">
        <v>0.5</v>
      </c>
      <c r="CV12" s="20">
        <v>0.5</v>
      </c>
      <c r="CW12" s="20">
        <v>0</v>
      </c>
      <c r="CX12" s="20">
        <v>0</v>
      </c>
      <c r="CY12" s="76">
        <v>1</v>
      </c>
      <c r="CZ12" s="20">
        <v>0.03</v>
      </c>
      <c r="DA12" s="20">
        <v>0.33</v>
      </c>
      <c r="DB12" s="69">
        <v>9</v>
      </c>
      <c r="DC12" s="20">
        <v>0</v>
      </c>
      <c r="DD12" s="76">
        <v>1</v>
      </c>
      <c r="DE12" s="17">
        <v>-1</v>
      </c>
      <c r="DF12" s="17">
        <v>0</v>
      </c>
      <c r="DG12" s="17">
        <f>_xlfn.XLOOKUP(CS12,' Brechas'!$A$2:$A$34,' Brechas'!$BS$2:$BS$34)</f>
        <v>0</v>
      </c>
      <c r="DH12" t="b">
        <f t="shared" si="5"/>
        <v>1</v>
      </c>
      <c r="DL12" s="20">
        <v>23</v>
      </c>
      <c r="DM12" s="20" t="s">
        <v>89</v>
      </c>
      <c r="DN12" s="20">
        <v>2.16</v>
      </c>
      <c r="DO12" s="20">
        <v>0.21</v>
      </c>
      <c r="DP12" s="20">
        <v>9.18</v>
      </c>
      <c r="DQ12" s="20">
        <v>9.18</v>
      </c>
      <c r="DR12" s="72">
        <v>27</v>
      </c>
      <c r="DS12" s="20">
        <v>1.19</v>
      </c>
      <c r="DT12" s="20">
        <v>0.13</v>
      </c>
      <c r="DU12" s="95">
        <v>32</v>
      </c>
      <c r="DV12" s="20">
        <v>1.18</v>
      </c>
      <c r="DW12" s="62">
        <v>8</v>
      </c>
      <c r="DX12" s="17">
        <v>1</v>
      </c>
      <c r="DY12" s="17">
        <v>1.184494291</v>
      </c>
      <c r="DZ12" s="17" t="e">
        <f>_xlfn.XLOOKUP(DL12,' Brechas'!$A$2:$A$34,' Brechas'!#REF!)</f>
        <v>#REF!</v>
      </c>
      <c r="EA12" t="e">
        <f t="shared" si="6"/>
        <v>#REF!</v>
      </c>
    </row>
    <row r="13" spans="1:131">
      <c r="B13" s="18">
        <v>25</v>
      </c>
      <c r="C13" s="18" t="s">
        <v>90</v>
      </c>
      <c r="D13" s="18">
        <v>0.31</v>
      </c>
      <c r="E13" s="18">
        <v>0.33</v>
      </c>
      <c r="F13" s="18">
        <v>-0.06</v>
      </c>
      <c r="G13" s="18">
        <v>0.06</v>
      </c>
      <c r="H13" s="36">
        <v>9</v>
      </c>
      <c r="I13" s="18">
        <v>0.32</v>
      </c>
      <c r="J13" s="20">
        <v>0.12</v>
      </c>
      <c r="K13" s="37">
        <v>14</v>
      </c>
      <c r="L13" s="18">
        <v>7.6E-3</v>
      </c>
      <c r="M13" s="36">
        <v>9</v>
      </c>
      <c r="N13" s="17">
        <v>-1</v>
      </c>
      <c r="O13" s="17">
        <v>-7.5921340000000004E-3</v>
      </c>
      <c r="P13" s="17">
        <f>_xlfn.XLOOKUP(B13,' Brechas'!$A$2:$A$34,' Brechas'!$D$2:$D$34)</f>
        <v>-7.5921335978603602E-3</v>
      </c>
      <c r="Q13" t="b">
        <f t="shared" si="0"/>
        <v>1</v>
      </c>
      <c r="U13" s="20">
        <v>25</v>
      </c>
      <c r="V13" s="20" t="s">
        <v>90</v>
      </c>
      <c r="W13" s="20">
        <v>0.95</v>
      </c>
      <c r="X13" s="20">
        <v>0.95</v>
      </c>
      <c r="Y13" s="20">
        <v>0</v>
      </c>
      <c r="Z13" s="20">
        <v>0</v>
      </c>
      <c r="AA13" s="76">
        <v>1</v>
      </c>
      <c r="AB13" s="20">
        <v>0.95</v>
      </c>
      <c r="AC13" s="20">
        <v>0.32</v>
      </c>
      <c r="AD13" s="76">
        <v>1</v>
      </c>
      <c r="AE13" s="20">
        <v>1E-4</v>
      </c>
      <c r="AF13" s="76">
        <v>1</v>
      </c>
      <c r="AG13" s="17">
        <v>-1</v>
      </c>
      <c r="AH13" s="17">
        <v>-1.20337E-4</v>
      </c>
      <c r="AI13" s="17">
        <f>_xlfn.XLOOKUP(U13,' Brechas'!$A$2:$A$34,' Brechas'!$J$2:$J$34)</f>
        <v>-1.20337052021994E-4</v>
      </c>
      <c r="AJ13" t="b">
        <f t="shared" si="1"/>
        <v>1</v>
      </c>
      <c r="AN13" s="20">
        <v>25</v>
      </c>
      <c r="AO13" s="20" t="s">
        <v>90</v>
      </c>
      <c r="AP13" s="20">
        <v>0.94</v>
      </c>
      <c r="AQ13" s="20">
        <v>0.94</v>
      </c>
      <c r="AR13" s="20">
        <v>0.01</v>
      </c>
      <c r="AS13" s="20">
        <v>0.01</v>
      </c>
      <c r="AT13" s="59">
        <v>13</v>
      </c>
      <c r="AU13" s="20">
        <v>0.94</v>
      </c>
      <c r="AV13" s="20">
        <v>0.82</v>
      </c>
      <c r="AW13" s="84">
        <v>26</v>
      </c>
      <c r="AX13" s="20">
        <v>0.01</v>
      </c>
      <c r="AY13" s="59">
        <v>13</v>
      </c>
      <c r="AZ13" s="17">
        <v>1</v>
      </c>
      <c r="BA13" s="17">
        <v>5.5430239999999997E-3</v>
      </c>
      <c r="BB13" s="17">
        <f>_xlfn.XLOOKUP(AN13,' Brechas'!$A$2:$A$34,' Brechas'!$S$2:$S$34)</f>
        <v>5.5430236384395098E-3</v>
      </c>
      <c r="BC13" t="b">
        <f t="shared" si="2"/>
        <v>1</v>
      </c>
      <c r="BG13" s="20">
        <v>25</v>
      </c>
      <c r="BH13" s="20" t="s">
        <v>284</v>
      </c>
      <c r="BI13" s="20">
        <v>0.13</v>
      </c>
      <c r="BJ13" s="20">
        <v>0.11</v>
      </c>
      <c r="BK13" s="20">
        <v>0.12</v>
      </c>
      <c r="BL13" s="20">
        <v>0.11799999999999999</v>
      </c>
      <c r="BM13" s="72">
        <v>27</v>
      </c>
      <c r="BN13" s="20">
        <v>0.12</v>
      </c>
      <c r="BO13" s="20">
        <v>0.06</v>
      </c>
      <c r="BP13" s="79">
        <v>10</v>
      </c>
      <c r="BQ13" s="20">
        <v>7.0000000000000001E-3</v>
      </c>
      <c r="BR13" s="74">
        <v>23</v>
      </c>
      <c r="BS13" s="17">
        <v>1</v>
      </c>
      <c r="BT13" s="17">
        <v>7.2072380000000004E-3</v>
      </c>
      <c r="BU13" s="17">
        <f>_xlfn.XLOOKUP(BG13,' Brechas'!$A$2:$A$34,' Brechas'!$AG$2:$AG$34)</f>
        <v>7.2072384838625103E-3</v>
      </c>
      <c r="BV13" t="b">
        <f t="shared" si="3"/>
        <v>1</v>
      </c>
      <c r="BZ13" s="20">
        <v>25</v>
      </c>
      <c r="CA13" s="20" t="s">
        <v>90</v>
      </c>
      <c r="CB13" s="20">
        <v>0.11</v>
      </c>
      <c r="CC13" s="20">
        <v>0.11</v>
      </c>
      <c r="CD13" s="20">
        <v>0</v>
      </c>
      <c r="CE13" s="20">
        <v>0</v>
      </c>
      <c r="CF13" s="76">
        <v>1</v>
      </c>
      <c r="CG13" s="20">
        <v>0.11</v>
      </c>
      <c r="CH13" s="20">
        <v>0.06</v>
      </c>
      <c r="CI13" s="62">
        <v>8</v>
      </c>
      <c r="CJ13" s="20">
        <v>0</v>
      </c>
      <c r="CK13" s="76">
        <v>1</v>
      </c>
      <c r="CL13" s="17">
        <v>1</v>
      </c>
      <c r="CM13" s="54">
        <v>1.76026E-5</v>
      </c>
      <c r="CN13" s="17">
        <f>_xlfn.XLOOKUP(BZ13,' Brechas'!$A$2:$A$34,' Brechas'!$BC$2:$BC$34)</f>
        <v>1.7602640423501399E-5</v>
      </c>
      <c r="CO13" t="b">
        <f t="shared" si="4"/>
        <v>1</v>
      </c>
      <c r="CS13" s="20">
        <v>25</v>
      </c>
      <c r="CT13" s="20" t="s">
        <v>90</v>
      </c>
      <c r="CU13" s="20">
        <v>0.28999999999999998</v>
      </c>
      <c r="CV13" s="20">
        <v>0.71</v>
      </c>
      <c r="CW13" s="20">
        <v>-0.6</v>
      </c>
      <c r="CX13" s="20">
        <v>0.6</v>
      </c>
      <c r="CY13" s="86">
        <v>11</v>
      </c>
      <c r="CZ13" s="20">
        <v>0.04</v>
      </c>
      <c r="DA13" s="20">
        <v>0.28999999999999998</v>
      </c>
      <c r="DB13" s="64">
        <v>7</v>
      </c>
      <c r="DC13" s="20">
        <v>0.17</v>
      </c>
      <c r="DD13" s="66">
        <v>12</v>
      </c>
      <c r="DE13" s="17">
        <v>-1</v>
      </c>
      <c r="DF13" s="17">
        <v>-0.171428571</v>
      </c>
      <c r="DG13" s="17">
        <f>_xlfn.XLOOKUP(CS13,' Brechas'!$A$2:$A$34,' Brechas'!$BS$2:$BS$34)</f>
        <v>-0.17142857142857101</v>
      </c>
      <c r="DH13" t="b">
        <f t="shared" si="5"/>
        <v>1</v>
      </c>
      <c r="DL13" s="20">
        <v>25</v>
      </c>
      <c r="DM13" s="20" t="s">
        <v>90</v>
      </c>
      <c r="DN13" s="20">
        <v>3.97</v>
      </c>
      <c r="DO13" s="20">
        <v>0.59</v>
      </c>
      <c r="DP13" s="20">
        <v>5.69</v>
      </c>
      <c r="DQ13" s="20">
        <v>5.69</v>
      </c>
      <c r="DR13" s="66">
        <v>12</v>
      </c>
      <c r="DS13" s="20">
        <v>2.2999999999999998</v>
      </c>
      <c r="DT13" s="20">
        <v>0.25</v>
      </c>
      <c r="DU13" s="74">
        <v>23</v>
      </c>
      <c r="DV13" s="20">
        <v>1.42</v>
      </c>
      <c r="DW13" s="79">
        <v>10</v>
      </c>
      <c r="DX13" s="17">
        <v>1</v>
      </c>
      <c r="DY13" s="17">
        <v>1.4211386720000001</v>
      </c>
      <c r="DZ13" s="17" t="e">
        <f>_xlfn.XLOOKUP(DL13,' Brechas'!$A$2:$A$34,' Brechas'!#REF!)</f>
        <v>#REF!</v>
      </c>
      <c r="EA13" t="e">
        <f t="shared" si="6"/>
        <v>#REF!</v>
      </c>
    </row>
    <row r="14" spans="1:131">
      <c r="B14" s="18">
        <v>27</v>
      </c>
      <c r="C14" s="18" t="s">
        <v>91</v>
      </c>
      <c r="D14" s="18">
        <v>0.37</v>
      </c>
      <c r="E14" s="18">
        <v>0.24</v>
      </c>
      <c r="F14" s="18">
        <v>0.52</v>
      </c>
      <c r="G14" s="18">
        <v>0.52</v>
      </c>
      <c r="H14" s="38">
        <v>27</v>
      </c>
      <c r="I14" s="18">
        <v>0.3</v>
      </c>
      <c r="J14" s="20">
        <v>0.13</v>
      </c>
      <c r="K14" s="22">
        <v>18</v>
      </c>
      <c r="L14" s="18">
        <v>6.88E-2</v>
      </c>
      <c r="M14" s="39">
        <v>25</v>
      </c>
      <c r="N14" s="17">
        <v>1</v>
      </c>
      <c r="O14" s="17">
        <v>6.8831579000000004E-2</v>
      </c>
      <c r="P14" s="17">
        <f>_xlfn.XLOOKUP(B14,' Brechas'!$A$2:$A$34,' Brechas'!$D$2:$D$34)</f>
        <v>6.8831579213688598E-2</v>
      </c>
      <c r="Q14" t="b">
        <f t="shared" si="0"/>
        <v>1</v>
      </c>
      <c r="U14" s="20">
        <v>27</v>
      </c>
      <c r="V14" s="20" t="s">
        <v>91</v>
      </c>
      <c r="W14" s="20">
        <v>0.33</v>
      </c>
      <c r="X14" s="20">
        <v>0.28999999999999998</v>
      </c>
      <c r="Y14" s="20">
        <v>0.14000000000000001</v>
      </c>
      <c r="Z14" s="20">
        <v>0.14000000000000001</v>
      </c>
      <c r="AA14" s="77">
        <v>33</v>
      </c>
      <c r="AB14" s="20">
        <v>0.31</v>
      </c>
      <c r="AC14" s="20">
        <v>1</v>
      </c>
      <c r="AD14" s="77">
        <v>33</v>
      </c>
      <c r="AE14" s="20">
        <v>0.13689999999999999</v>
      </c>
      <c r="AF14" s="77">
        <v>33</v>
      </c>
      <c r="AG14" s="17">
        <v>1</v>
      </c>
      <c r="AH14" s="17">
        <v>0.13689716900000001</v>
      </c>
      <c r="AI14" s="17">
        <f>_xlfn.XLOOKUP(U14,' Brechas'!$A$2:$A$34,' Brechas'!$J$2:$J$34)</f>
        <v>0.13689716914771499</v>
      </c>
      <c r="AJ14" t="b">
        <f t="shared" si="1"/>
        <v>1</v>
      </c>
      <c r="AN14" s="20">
        <v>27</v>
      </c>
      <c r="AO14" s="20" t="s">
        <v>91</v>
      </c>
      <c r="AP14" s="20">
        <v>0.98</v>
      </c>
      <c r="AQ14" s="20">
        <v>0.98</v>
      </c>
      <c r="AR14" s="20">
        <v>0</v>
      </c>
      <c r="AS14" s="20">
        <v>0</v>
      </c>
      <c r="AT14" s="67">
        <v>2</v>
      </c>
      <c r="AU14" s="20">
        <v>0.98</v>
      </c>
      <c r="AV14" s="20">
        <v>0.79</v>
      </c>
      <c r="AW14" s="83">
        <v>5</v>
      </c>
      <c r="AX14" s="20">
        <v>0</v>
      </c>
      <c r="AY14" s="67">
        <v>2</v>
      </c>
      <c r="AZ14" s="17">
        <v>1</v>
      </c>
      <c r="BA14" s="17">
        <v>6.0224400000000004E-4</v>
      </c>
      <c r="BB14" s="17">
        <f>_xlfn.XLOOKUP(AN14,' Brechas'!$A$2:$A$34,' Brechas'!$S$2:$S$34)</f>
        <v>6.0224432473705402E-4</v>
      </c>
      <c r="BC14" t="b">
        <f t="shared" si="2"/>
        <v>1</v>
      </c>
      <c r="BG14" s="20">
        <v>27</v>
      </c>
      <c r="BH14" s="20" t="s">
        <v>285</v>
      </c>
      <c r="BI14" s="20">
        <v>0.01</v>
      </c>
      <c r="BJ14" s="20">
        <v>0.01</v>
      </c>
      <c r="BK14" s="20">
        <v>0.02</v>
      </c>
      <c r="BL14" s="20">
        <v>2.5000000000000001E-2</v>
      </c>
      <c r="BM14" s="64">
        <v>7</v>
      </c>
      <c r="BN14" s="20">
        <v>0.01</v>
      </c>
      <c r="BO14" s="20">
        <v>1</v>
      </c>
      <c r="BP14" s="77">
        <v>33</v>
      </c>
      <c r="BQ14" s="20">
        <v>2.5000000000000001E-2</v>
      </c>
      <c r="BR14" s="70">
        <v>29</v>
      </c>
      <c r="BS14" s="17">
        <v>1</v>
      </c>
      <c r="BT14" s="17">
        <v>2.4934004999999999E-2</v>
      </c>
      <c r="BU14" s="17">
        <f>_xlfn.XLOOKUP(BG14,' Brechas'!$A$2:$A$34,' Brechas'!$AG$2:$AG$34)</f>
        <v>2.4934005426561601E-2</v>
      </c>
      <c r="BV14" t="b">
        <f t="shared" si="3"/>
        <v>1</v>
      </c>
      <c r="BZ14" s="20">
        <v>27</v>
      </c>
      <c r="CA14" s="20" t="s">
        <v>91</v>
      </c>
      <c r="CB14" s="20">
        <v>0.02</v>
      </c>
      <c r="CC14" s="20">
        <v>0.02</v>
      </c>
      <c r="CD14" s="20">
        <v>-0.25</v>
      </c>
      <c r="CE14" s="20">
        <v>0.25</v>
      </c>
      <c r="CF14" s="70">
        <v>29</v>
      </c>
      <c r="CG14" s="20">
        <v>0.02</v>
      </c>
      <c r="CH14" s="20">
        <v>0.4</v>
      </c>
      <c r="CI14" s="94">
        <v>31</v>
      </c>
      <c r="CJ14" s="20">
        <v>0.1</v>
      </c>
      <c r="CK14" s="95">
        <v>32</v>
      </c>
      <c r="CL14" s="17">
        <v>-1</v>
      </c>
      <c r="CM14" s="17">
        <v>-9.9689908999999993E-2</v>
      </c>
      <c r="CN14" s="17">
        <f>_xlfn.XLOOKUP(BZ14,' Brechas'!$A$2:$A$34,' Brechas'!$BC$2:$BC$34)</f>
        <v>-9.9689909118401296E-2</v>
      </c>
      <c r="CO14" t="b">
        <f t="shared" si="4"/>
        <v>1</v>
      </c>
      <c r="CS14" s="20">
        <v>27</v>
      </c>
      <c r="CT14" s="20" t="s">
        <v>91</v>
      </c>
      <c r="CU14" s="20">
        <v>0.33</v>
      </c>
      <c r="CV14" s="20">
        <v>0.67</v>
      </c>
      <c r="CW14" s="20">
        <v>-0.5</v>
      </c>
      <c r="CX14" s="20">
        <v>0.5</v>
      </c>
      <c r="CY14" s="62">
        <v>8</v>
      </c>
      <c r="CZ14" s="20">
        <v>0.02</v>
      </c>
      <c r="DA14" s="20">
        <v>0.67</v>
      </c>
      <c r="DB14" s="149">
        <v>20</v>
      </c>
      <c r="DC14" s="20">
        <v>0.33</v>
      </c>
      <c r="DD14" s="150">
        <v>19</v>
      </c>
      <c r="DE14" s="17">
        <v>-1</v>
      </c>
      <c r="DF14" s="17">
        <v>-0.33333333300000001</v>
      </c>
      <c r="DG14" s="17">
        <f>_xlfn.XLOOKUP(CS14,' Brechas'!$A$2:$A$34,' Brechas'!$BS$2:$BS$34)</f>
        <v>-0.33333333333333498</v>
      </c>
      <c r="DH14" t="b">
        <f t="shared" si="5"/>
        <v>1</v>
      </c>
      <c r="DL14" s="20">
        <v>27</v>
      </c>
      <c r="DM14" s="20" t="s">
        <v>91</v>
      </c>
      <c r="DN14" s="20">
        <v>2.59</v>
      </c>
      <c r="DO14" s="20">
        <v>0.34</v>
      </c>
      <c r="DP14" s="20">
        <v>6.6</v>
      </c>
      <c r="DQ14" s="20">
        <v>6.6</v>
      </c>
      <c r="DR14" s="61">
        <v>18</v>
      </c>
      <c r="DS14" s="20">
        <v>1.48</v>
      </c>
      <c r="DT14" s="20">
        <v>0.16</v>
      </c>
      <c r="DU14" s="94">
        <v>31</v>
      </c>
      <c r="DV14" s="20">
        <v>1.06</v>
      </c>
      <c r="DW14" s="65">
        <v>6</v>
      </c>
      <c r="DX14" s="17">
        <v>1</v>
      </c>
      <c r="DY14" s="17">
        <v>1.059077866</v>
      </c>
      <c r="DZ14" s="17" t="e">
        <f>_xlfn.XLOOKUP(DL14,' Brechas'!$A$2:$A$34,' Brechas'!#REF!)</f>
        <v>#REF!</v>
      </c>
      <c r="EA14" t="e">
        <f t="shared" si="6"/>
        <v>#REF!</v>
      </c>
    </row>
    <row r="15" spans="1:131">
      <c r="B15" s="18">
        <v>41</v>
      </c>
      <c r="C15" s="18" t="s">
        <v>92</v>
      </c>
      <c r="D15" s="18">
        <v>0.24</v>
      </c>
      <c r="E15" s="18">
        <v>0.33</v>
      </c>
      <c r="F15" s="18">
        <v>-0.27</v>
      </c>
      <c r="G15" s="18">
        <v>0.27</v>
      </c>
      <c r="H15" s="40">
        <v>21</v>
      </c>
      <c r="I15" s="18">
        <v>0.28000000000000003</v>
      </c>
      <c r="J15" s="20">
        <v>0.14000000000000001</v>
      </c>
      <c r="K15" s="33">
        <v>20</v>
      </c>
      <c r="L15" s="18">
        <v>3.8600000000000002E-2</v>
      </c>
      <c r="M15" s="41">
        <v>22</v>
      </c>
      <c r="N15" s="17">
        <v>-1</v>
      </c>
      <c r="O15" s="17">
        <v>-3.8616050999999998E-2</v>
      </c>
      <c r="P15" s="17">
        <f>_xlfn.XLOOKUP(B15,' Brechas'!$A$2:$A$34,' Brechas'!$D$2:$D$34)</f>
        <v>-3.8616050682554699E-2</v>
      </c>
      <c r="Q15" t="b">
        <f t="shared" si="0"/>
        <v>1</v>
      </c>
      <c r="U15" s="20">
        <v>41</v>
      </c>
      <c r="V15" s="20" t="s">
        <v>92</v>
      </c>
      <c r="W15" s="20">
        <v>0.86</v>
      </c>
      <c r="X15" s="20">
        <v>0.85</v>
      </c>
      <c r="Y15" s="20">
        <v>0.01</v>
      </c>
      <c r="Z15" s="20">
        <v>0.01</v>
      </c>
      <c r="AA15" s="78">
        <v>3</v>
      </c>
      <c r="AB15" s="20">
        <v>0.85</v>
      </c>
      <c r="AC15" s="20">
        <v>0.36</v>
      </c>
      <c r="AD15" s="79">
        <v>10</v>
      </c>
      <c r="AE15" s="20">
        <v>3.0000000000000001E-3</v>
      </c>
      <c r="AF15" s="78">
        <v>3</v>
      </c>
      <c r="AG15" s="17">
        <v>1</v>
      </c>
      <c r="AH15" s="17">
        <v>2.9835420000000001E-3</v>
      </c>
      <c r="AI15" s="17">
        <f>_xlfn.XLOOKUP(U15,' Brechas'!$A$2:$A$34,' Brechas'!$J$2:$J$34)</f>
        <v>2.9835417487345602E-3</v>
      </c>
      <c r="AJ15" t="b">
        <f t="shared" si="1"/>
        <v>1</v>
      </c>
      <c r="AN15" s="20">
        <v>41</v>
      </c>
      <c r="AO15" s="20" t="s">
        <v>92</v>
      </c>
      <c r="AP15" s="20">
        <v>0.98</v>
      </c>
      <c r="AQ15" s="20">
        <v>0.97</v>
      </c>
      <c r="AR15" s="20">
        <v>0.01</v>
      </c>
      <c r="AS15" s="20">
        <v>0.01</v>
      </c>
      <c r="AT15" s="75">
        <v>21</v>
      </c>
      <c r="AU15" s="20">
        <v>0.98</v>
      </c>
      <c r="AV15" s="20">
        <v>0.79</v>
      </c>
      <c r="AW15" s="62">
        <v>8</v>
      </c>
      <c r="AX15" s="20">
        <v>0.01</v>
      </c>
      <c r="AY15" s="75">
        <v>21</v>
      </c>
      <c r="AZ15" s="17">
        <v>1</v>
      </c>
      <c r="BA15" s="17">
        <v>8.7107150000000008E-3</v>
      </c>
      <c r="BB15" s="17">
        <f>_xlfn.XLOOKUP(AN15,' Brechas'!$A$2:$A$34,' Brechas'!$S$2:$S$34)</f>
        <v>8.7107154835839203E-3</v>
      </c>
      <c r="BC15" t="b">
        <f t="shared" si="2"/>
        <v>1</v>
      </c>
      <c r="BG15" s="20">
        <v>41</v>
      </c>
      <c r="BH15" s="20" t="s">
        <v>286</v>
      </c>
      <c r="BI15" s="20">
        <v>0.08</v>
      </c>
      <c r="BJ15" s="20">
        <v>7.0000000000000007E-2</v>
      </c>
      <c r="BK15" s="20">
        <v>0.08</v>
      </c>
      <c r="BL15" s="20">
        <v>8.4000000000000005E-2</v>
      </c>
      <c r="BM15" s="75">
        <v>21</v>
      </c>
      <c r="BN15" s="20">
        <v>7.0000000000000007E-2</v>
      </c>
      <c r="BO15" s="20">
        <v>0.1</v>
      </c>
      <c r="BP15" s="75">
        <v>21</v>
      </c>
      <c r="BQ15" s="20">
        <v>8.0000000000000002E-3</v>
      </c>
      <c r="BR15" s="88">
        <v>24</v>
      </c>
      <c r="BS15" s="17">
        <v>1</v>
      </c>
      <c r="BT15" s="17">
        <v>8.460515E-3</v>
      </c>
      <c r="BU15" s="17">
        <f>_xlfn.XLOOKUP(BG15,' Brechas'!$A$2:$A$34,' Brechas'!$AG$2:$AG$34)</f>
        <v>8.4605151822914598E-3</v>
      </c>
      <c r="BV15" t="b">
        <f t="shared" si="3"/>
        <v>1</v>
      </c>
      <c r="BZ15" s="20">
        <v>41</v>
      </c>
      <c r="CA15" s="20" t="s">
        <v>92</v>
      </c>
      <c r="CB15" s="20">
        <v>0.06</v>
      </c>
      <c r="CC15" s="20">
        <v>0.05</v>
      </c>
      <c r="CD15" s="20">
        <v>0.12</v>
      </c>
      <c r="CE15" s="20">
        <v>0.12</v>
      </c>
      <c r="CF15" s="61">
        <v>18</v>
      </c>
      <c r="CG15" s="20">
        <v>0.05</v>
      </c>
      <c r="CH15" s="20">
        <v>0.13</v>
      </c>
      <c r="CI15" s="80">
        <v>20</v>
      </c>
      <c r="CJ15" s="20">
        <v>0.02</v>
      </c>
      <c r="CK15" s="61">
        <v>18</v>
      </c>
      <c r="CL15" s="17">
        <v>1</v>
      </c>
      <c r="CM15" s="17">
        <v>1.5673027999999999E-2</v>
      </c>
      <c r="CN15" s="17">
        <f>_xlfn.XLOOKUP(BZ15,' Brechas'!$A$2:$A$34,' Brechas'!$BC$2:$BC$34)</f>
        <v>1.56730281453254E-2</v>
      </c>
      <c r="CO15" t="b">
        <f t="shared" si="4"/>
        <v>1</v>
      </c>
      <c r="CS15" s="20">
        <v>41</v>
      </c>
      <c r="CT15" s="20" t="s">
        <v>92</v>
      </c>
      <c r="CU15" s="20">
        <v>0.5</v>
      </c>
      <c r="CV15" s="20">
        <v>0.5</v>
      </c>
      <c r="CW15" s="20">
        <v>0</v>
      </c>
      <c r="CX15" s="20">
        <v>0</v>
      </c>
      <c r="CY15" s="76">
        <v>1</v>
      </c>
      <c r="CZ15" s="20">
        <v>0.02</v>
      </c>
      <c r="DA15" s="20">
        <v>0.5</v>
      </c>
      <c r="DB15" s="81">
        <v>17</v>
      </c>
      <c r="DC15" s="20">
        <v>0</v>
      </c>
      <c r="DD15" s="76">
        <v>1</v>
      </c>
      <c r="DE15" s="17">
        <v>-1</v>
      </c>
      <c r="DF15" s="17">
        <v>0</v>
      </c>
      <c r="DG15" s="17">
        <f>_xlfn.XLOOKUP(CS15,' Brechas'!$A$2:$A$34,' Brechas'!$BS$2:$BS$34)</f>
        <v>0</v>
      </c>
      <c r="DH15" t="b">
        <f t="shared" si="5"/>
        <v>1</v>
      </c>
      <c r="DL15" s="20">
        <v>41</v>
      </c>
      <c r="DM15" s="20" t="s">
        <v>92</v>
      </c>
      <c r="DN15" s="20">
        <v>4.51</v>
      </c>
      <c r="DO15" s="20">
        <v>0.49</v>
      </c>
      <c r="DP15" s="20">
        <v>8.11</v>
      </c>
      <c r="DQ15" s="20">
        <v>8.11</v>
      </c>
      <c r="DR15" s="88">
        <v>24</v>
      </c>
      <c r="DS15" s="20">
        <v>2.5099999999999998</v>
      </c>
      <c r="DT15" s="20">
        <v>0.27</v>
      </c>
      <c r="DU15" s="75">
        <v>21</v>
      </c>
      <c r="DV15" s="20">
        <v>2.21</v>
      </c>
      <c r="DW15" s="71">
        <v>25</v>
      </c>
      <c r="DX15" s="17">
        <v>1</v>
      </c>
      <c r="DY15" s="17">
        <v>2.2097302480000001</v>
      </c>
      <c r="DZ15" s="17" t="e">
        <f>_xlfn.XLOOKUP(DL15,' Brechas'!$A$2:$A$34,' Brechas'!#REF!)</f>
        <v>#REF!</v>
      </c>
      <c r="EA15" t="e">
        <f t="shared" si="6"/>
        <v>#REF!</v>
      </c>
    </row>
    <row r="16" spans="1:131">
      <c r="B16" s="18">
        <v>44</v>
      </c>
      <c r="C16" s="18" t="s">
        <v>93</v>
      </c>
      <c r="D16" s="18">
        <v>0.6</v>
      </c>
      <c r="E16" s="18">
        <v>0.39</v>
      </c>
      <c r="F16" s="18">
        <v>0.55000000000000004</v>
      </c>
      <c r="G16" s="18">
        <v>0.55000000000000004</v>
      </c>
      <c r="H16" s="34">
        <v>28</v>
      </c>
      <c r="I16" s="18">
        <v>0.49</v>
      </c>
      <c r="J16" s="20">
        <v>0.08</v>
      </c>
      <c r="K16" s="42">
        <v>5</v>
      </c>
      <c r="L16" s="18">
        <v>4.4499999999999998E-2</v>
      </c>
      <c r="M16" s="43">
        <v>23</v>
      </c>
      <c r="N16" s="17">
        <v>1</v>
      </c>
      <c r="O16" s="17">
        <v>4.4539079000000002E-2</v>
      </c>
      <c r="P16" s="17">
        <f>_xlfn.XLOOKUP(B16,' Brechas'!$A$2:$A$34,' Brechas'!$D$2:$D$34)</f>
        <v>4.45390793817564E-2</v>
      </c>
      <c r="Q16" t="b">
        <f t="shared" si="0"/>
        <v>1</v>
      </c>
      <c r="U16" s="20">
        <v>44</v>
      </c>
      <c r="V16" s="20" t="s">
        <v>93</v>
      </c>
      <c r="W16" s="20">
        <v>0.52</v>
      </c>
      <c r="X16" s="20">
        <v>0.49</v>
      </c>
      <c r="Y16" s="20">
        <v>0.06</v>
      </c>
      <c r="Z16" s="20">
        <v>0.06</v>
      </c>
      <c r="AA16" s="71">
        <v>25</v>
      </c>
      <c r="AB16" s="20">
        <v>0.51</v>
      </c>
      <c r="AC16" s="20">
        <v>0.6</v>
      </c>
      <c r="AD16" s="72">
        <v>27</v>
      </c>
      <c r="AE16" s="20">
        <v>3.5700000000000003E-2</v>
      </c>
      <c r="AF16" s="73">
        <v>28</v>
      </c>
      <c r="AG16" s="17">
        <v>1</v>
      </c>
      <c r="AH16" s="17">
        <v>3.5656012000000001E-2</v>
      </c>
      <c r="AI16" s="17">
        <f>_xlfn.XLOOKUP(U16,' Brechas'!$A$2:$A$34,' Brechas'!$J$2:$J$34)</f>
        <v>3.56560116410699E-2</v>
      </c>
      <c r="AJ16" t="b">
        <f t="shared" si="1"/>
        <v>1</v>
      </c>
      <c r="AN16" s="20">
        <v>44</v>
      </c>
      <c r="AO16" s="20" t="s">
        <v>93</v>
      </c>
      <c r="AP16" s="20">
        <v>0.95</v>
      </c>
      <c r="AQ16" s="20">
        <v>0.94</v>
      </c>
      <c r="AR16" s="20">
        <v>0.01</v>
      </c>
      <c r="AS16" s="20">
        <v>0.01</v>
      </c>
      <c r="AT16" s="66">
        <v>12</v>
      </c>
      <c r="AU16" s="20">
        <v>0.94</v>
      </c>
      <c r="AV16" s="20">
        <v>0.82</v>
      </c>
      <c r="AW16" s="71">
        <v>25</v>
      </c>
      <c r="AX16" s="20">
        <v>0</v>
      </c>
      <c r="AY16" s="66">
        <v>12</v>
      </c>
      <c r="AZ16" s="17">
        <v>1</v>
      </c>
      <c r="BA16" s="17">
        <v>4.4920949999999998E-3</v>
      </c>
      <c r="BB16" s="17">
        <f>_xlfn.XLOOKUP(AN16,' Brechas'!$A$2:$A$34,' Brechas'!$S$2:$S$34)</f>
        <v>4.4920947818221499E-3</v>
      </c>
      <c r="BC16" t="b">
        <f t="shared" si="2"/>
        <v>1</v>
      </c>
      <c r="BG16" s="20">
        <v>44</v>
      </c>
      <c r="BH16" s="20" t="s">
        <v>287</v>
      </c>
      <c r="BI16" s="20">
        <v>7.0000000000000007E-2</v>
      </c>
      <c r="BJ16" s="20">
        <v>0.06</v>
      </c>
      <c r="BK16" s="20">
        <v>0.1</v>
      </c>
      <c r="BL16" s="20">
        <v>9.7000000000000003E-2</v>
      </c>
      <c r="BM16" s="84">
        <v>26</v>
      </c>
      <c r="BN16" s="20">
        <v>7.0000000000000007E-2</v>
      </c>
      <c r="BO16" s="20">
        <v>0.11</v>
      </c>
      <c r="BP16" s="88">
        <v>24</v>
      </c>
      <c r="BQ16" s="20">
        <v>1.0999999999999999E-2</v>
      </c>
      <c r="BR16" s="84">
        <v>26</v>
      </c>
      <c r="BS16" s="17">
        <v>1</v>
      </c>
      <c r="BT16" s="17">
        <v>1.0708637999999999E-2</v>
      </c>
      <c r="BU16" s="17">
        <f>_xlfn.XLOOKUP(BG16,' Brechas'!$A$2:$A$34,' Brechas'!$AG$2:$AG$34)</f>
        <v>1.07086379306255E-2</v>
      </c>
      <c r="BV16" t="b">
        <f t="shared" si="3"/>
        <v>1</v>
      </c>
      <c r="BZ16" s="20">
        <v>44</v>
      </c>
      <c r="CA16" s="20" t="s">
        <v>93</v>
      </c>
      <c r="CB16" s="20">
        <v>0.04</v>
      </c>
      <c r="CC16" s="20">
        <v>0.04</v>
      </c>
      <c r="CD16" s="20">
        <v>-0.06</v>
      </c>
      <c r="CE16" s="20">
        <v>0.06</v>
      </c>
      <c r="CF16" s="62">
        <v>8</v>
      </c>
      <c r="CG16" s="20">
        <v>0.04</v>
      </c>
      <c r="CH16" s="20">
        <v>0.17</v>
      </c>
      <c r="CI16" s="74">
        <v>23</v>
      </c>
      <c r="CJ16" s="20">
        <v>0.01</v>
      </c>
      <c r="CK16" s="60">
        <v>14</v>
      </c>
      <c r="CL16" s="17">
        <v>-1</v>
      </c>
      <c r="CM16" s="17">
        <v>-1.0227507E-2</v>
      </c>
      <c r="CN16" s="17">
        <f>_xlfn.XLOOKUP(BZ16,' Brechas'!$A$2:$A$34,' Brechas'!$BC$2:$BC$34)</f>
        <v>-1.0227506836989799E-2</v>
      </c>
      <c r="CO16" t="b">
        <f t="shared" si="4"/>
        <v>1</v>
      </c>
      <c r="CS16" s="20">
        <v>44</v>
      </c>
      <c r="CT16" s="20" t="s">
        <v>93</v>
      </c>
      <c r="CU16" s="20">
        <v>0</v>
      </c>
      <c r="CV16" s="20">
        <v>1</v>
      </c>
      <c r="CW16" s="20">
        <v>-1</v>
      </c>
      <c r="CX16" s="20">
        <v>1</v>
      </c>
      <c r="CY16" s="151">
        <v>19</v>
      </c>
      <c r="CZ16" s="20">
        <v>0.01</v>
      </c>
      <c r="DA16" s="20">
        <v>1</v>
      </c>
      <c r="DB16" s="77">
        <v>26</v>
      </c>
      <c r="DC16" s="20">
        <v>1</v>
      </c>
      <c r="DD16" s="77">
        <v>27</v>
      </c>
      <c r="DE16" s="17">
        <v>-1</v>
      </c>
      <c r="DF16" s="17">
        <v>-1</v>
      </c>
      <c r="DG16" s="17">
        <f>_xlfn.XLOOKUP(CS16,' Brechas'!$A$2:$A$34,' Brechas'!$BS$2:$BS$34)</f>
        <v>-1</v>
      </c>
      <c r="DH16" t="b">
        <f t="shared" si="5"/>
        <v>1</v>
      </c>
      <c r="DL16" s="20">
        <v>44</v>
      </c>
      <c r="DM16" s="20" t="s">
        <v>93</v>
      </c>
      <c r="DN16" s="20">
        <v>1.55</v>
      </c>
      <c r="DO16" s="20">
        <v>0.18</v>
      </c>
      <c r="DP16" s="20">
        <v>7.79</v>
      </c>
      <c r="DQ16" s="20">
        <v>7.79</v>
      </c>
      <c r="DR16" s="74">
        <v>23</v>
      </c>
      <c r="DS16" s="20">
        <v>0.88</v>
      </c>
      <c r="DT16" s="20">
        <v>0.1</v>
      </c>
      <c r="DU16" s="77">
        <v>33</v>
      </c>
      <c r="DV16" s="20">
        <v>0.74</v>
      </c>
      <c r="DW16" s="67">
        <v>2</v>
      </c>
      <c r="DX16" s="17">
        <v>1</v>
      </c>
      <c r="DY16" s="17">
        <v>0.74020197799999998</v>
      </c>
      <c r="DZ16" s="17" t="e">
        <f>_xlfn.XLOOKUP(DL16,' Brechas'!$A$2:$A$34,' Brechas'!#REF!)</f>
        <v>#REF!</v>
      </c>
      <c r="EA16" t="e">
        <f t="shared" si="6"/>
        <v>#REF!</v>
      </c>
    </row>
    <row r="17" spans="2:131">
      <c r="B17" s="18">
        <v>47</v>
      </c>
      <c r="C17" s="18" t="s">
        <v>94</v>
      </c>
      <c r="D17" s="18">
        <v>0.42</v>
      </c>
      <c r="E17" s="18">
        <v>0.37</v>
      </c>
      <c r="F17" s="18">
        <v>0.14000000000000001</v>
      </c>
      <c r="G17" s="18">
        <v>0.14000000000000001</v>
      </c>
      <c r="H17" s="44">
        <v>16</v>
      </c>
      <c r="I17" s="18">
        <v>0.39</v>
      </c>
      <c r="J17" s="20">
        <v>0.1</v>
      </c>
      <c r="K17" s="36">
        <v>9</v>
      </c>
      <c r="L17" s="18">
        <v>1.41E-2</v>
      </c>
      <c r="M17" s="37">
        <v>14</v>
      </c>
      <c r="N17" s="17">
        <v>1</v>
      </c>
      <c r="O17" s="17">
        <v>1.4061496999999999E-2</v>
      </c>
      <c r="P17" s="17">
        <f>_xlfn.XLOOKUP(B17,' Brechas'!$A$2:$A$34,' Brechas'!$D$2:$D$34)</f>
        <v>1.40614971119169E-2</v>
      </c>
      <c r="Q17" t="b">
        <f t="shared" si="0"/>
        <v>1</v>
      </c>
      <c r="U17" s="20">
        <v>47</v>
      </c>
      <c r="V17" s="20" t="s">
        <v>94</v>
      </c>
      <c r="W17" s="20">
        <v>0.85</v>
      </c>
      <c r="X17" s="20">
        <v>0.82</v>
      </c>
      <c r="Y17" s="20">
        <v>0.04</v>
      </c>
      <c r="Z17" s="20">
        <v>0.04</v>
      </c>
      <c r="AA17" s="80">
        <v>20</v>
      </c>
      <c r="AB17" s="20">
        <v>0.84</v>
      </c>
      <c r="AC17" s="20">
        <v>0.37</v>
      </c>
      <c r="AD17" s="66">
        <v>12</v>
      </c>
      <c r="AE17" s="20">
        <v>1.52E-2</v>
      </c>
      <c r="AF17" s="81">
        <v>17</v>
      </c>
      <c r="AG17" s="17">
        <v>1</v>
      </c>
      <c r="AH17" s="17">
        <v>1.5249762E-2</v>
      </c>
      <c r="AI17" s="17">
        <f>_xlfn.XLOOKUP(U17,' Brechas'!$A$2:$A$34,' Brechas'!$J$2:$J$34)</f>
        <v>1.52497622574384E-2</v>
      </c>
      <c r="AJ17" t="b">
        <f t="shared" si="1"/>
        <v>1</v>
      </c>
      <c r="AN17" s="20">
        <v>47</v>
      </c>
      <c r="AO17" s="20" t="s">
        <v>94</v>
      </c>
      <c r="AP17" s="20">
        <v>0.96</v>
      </c>
      <c r="AQ17" s="20">
        <v>0.95</v>
      </c>
      <c r="AR17" s="20">
        <v>0.01</v>
      </c>
      <c r="AS17" s="20">
        <v>0.01</v>
      </c>
      <c r="AT17" s="60">
        <v>14</v>
      </c>
      <c r="AU17" s="20">
        <v>0.96</v>
      </c>
      <c r="AV17" s="20">
        <v>0.81</v>
      </c>
      <c r="AW17" s="82">
        <v>22</v>
      </c>
      <c r="AX17" s="20">
        <v>0.01</v>
      </c>
      <c r="AY17" s="60">
        <v>14</v>
      </c>
      <c r="AZ17" s="17">
        <v>1</v>
      </c>
      <c r="BA17" s="17">
        <v>6.5177059999999998E-3</v>
      </c>
      <c r="BB17" s="17">
        <f>_xlfn.XLOOKUP(AN17,' Brechas'!$A$2:$A$34,' Brechas'!$S$2:$S$34)</f>
        <v>6.51770577737218E-3</v>
      </c>
      <c r="BC17" t="b">
        <f t="shared" si="2"/>
        <v>1</v>
      </c>
      <c r="BG17" s="20">
        <v>47</v>
      </c>
      <c r="BH17" s="20" t="s">
        <v>288</v>
      </c>
      <c r="BI17" s="20">
        <v>0.13</v>
      </c>
      <c r="BJ17" s="20">
        <v>0.12</v>
      </c>
      <c r="BK17" s="20">
        <v>0.05</v>
      </c>
      <c r="BL17" s="20">
        <v>5.3999999999999999E-2</v>
      </c>
      <c r="BM17" s="58">
        <v>16</v>
      </c>
      <c r="BN17" s="20">
        <v>0.13</v>
      </c>
      <c r="BO17" s="20">
        <v>0.06</v>
      </c>
      <c r="BP17" s="62">
        <v>8</v>
      </c>
      <c r="BQ17" s="20">
        <v>3.0000000000000001E-3</v>
      </c>
      <c r="BR17" s="63">
        <v>15</v>
      </c>
      <c r="BS17" s="17">
        <v>1</v>
      </c>
      <c r="BT17" s="17">
        <v>3.1595410000000001E-3</v>
      </c>
      <c r="BU17" s="17">
        <f>_xlfn.XLOOKUP(BG17,' Brechas'!$A$2:$A$34,' Brechas'!$AG$2:$AG$34)</f>
        <v>3.1595410612841198E-3</v>
      </c>
      <c r="BV17" t="b">
        <f t="shared" si="3"/>
        <v>1</v>
      </c>
      <c r="BZ17" s="20">
        <v>47</v>
      </c>
      <c r="CA17" s="20" t="s">
        <v>94</v>
      </c>
      <c r="CB17" s="20">
        <v>0.05</v>
      </c>
      <c r="CC17" s="20">
        <v>0.03</v>
      </c>
      <c r="CD17" s="20">
        <v>0.36</v>
      </c>
      <c r="CE17" s="20">
        <v>0.36</v>
      </c>
      <c r="CF17" s="77">
        <v>33</v>
      </c>
      <c r="CG17" s="20">
        <v>0.04</v>
      </c>
      <c r="CH17" s="20">
        <v>0.17</v>
      </c>
      <c r="CI17" s="71">
        <v>25</v>
      </c>
      <c r="CJ17" s="20">
        <v>0.06</v>
      </c>
      <c r="CK17" s="87">
        <v>30</v>
      </c>
      <c r="CL17" s="17">
        <v>1</v>
      </c>
      <c r="CM17" s="17">
        <v>6.3172385999999997E-2</v>
      </c>
      <c r="CN17" s="17">
        <f>_xlfn.XLOOKUP(BZ17,' Brechas'!$A$2:$A$34,' Brechas'!$BC$2:$BC$34)</f>
        <v>6.3172385991302496E-2</v>
      </c>
      <c r="CO17" t="b">
        <f t="shared" si="4"/>
        <v>1</v>
      </c>
      <c r="CS17" s="20">
        <v>47</v>
      </c>
      <c r="CT17" s="20" t="s">
        <v>94</v>
      </c>
      <c r="CU17" s="20">
        <v>0.6</v>
      </c>
      <c r="CV17" s="20">
        <v>0.4</v>
      </c>
      <c r="CW17" s="20">
        <v>0.5</v>
      </c>
      <c r="CX17" s="20">
        <v>0.5</v>
      </c>
      <c r="CY17" s="64">
        <v>7</v>
      </c>
      <c r="CZ17" s="20">
        <v>0.03</v>
      </c>
      <c r="DA17" s="20">
        <v>0.4</v>
      </c>
      <c r="DB17" s="60">
        <v>14</v>
      </c>
      <c r="DC17" s="20">
        <v>0.2</v>
      </c>
      <c r="DD17" s="59">
        <v>13</v>
      </c>
      <c r="DE17" s="17">
        <v>1</v>
      </c>
      <c r="DF17" s="17">
        <v>0.2</v>
      </c>
      <c r="DG17" s="17">
        <f>_xlfn.XLOOKUP(CS17,' Brechas'!$A$2:$A$34,' Brechas'!$BS$2:$BS$34)</f>
        <v>0.2</v>
      </c>
      <c r="DH17" t="b">
        <f t="shared" si="5"/>
        <v>1</v>
      </c>
      <c r="DL17" s="20">
        <v>47</v>
      </c>
      <c r="DM17" s="20" t="s">
        <v>94</v>
      </c>
      <c r="DN17" s="20">
        <v>3.02</v>
      </c>
      <c r="DO17" s="20">
        <v>0.27</v>
      </c>
      <c r="DP17" s="20">
        <v>10.28</v>
      </c>
      <c r="DQ17" s="20">
        <v>10.28</v>
      </c>
      <c r="DR17" s="70">
        <v>29</v>
      </c>
      <c r="DS17" s="20">
        <v>1.64</v>
      </c>
      <c r="DT17" s="20">
        <v>0.18</v>
      </c>
      <c r="DU17" s="72">
        <v>27</v>
      </c>
      <c r="DV17" s="20">
        <v>1.83</v>
      </c>
      <c r="DW17" s="58">
        <v>16</v>
      </c>
      <c r="DX17" s="17">
        <v>1</v>
      </c>
      <c r="DY17" s="17">
        <v>1.8340671129999999</v>
      </c>
      <c r="DZ17" s="17" t="e">
        <f>_xlfn.XLOOKUP(DL17,' Brechas'!$A$2:$A$34,' Brechas'!#REF!)</f>
        <v>#REF!</v>
      </c>
      <c r="EA17" t="e">
        <f t="shared" si="6"/>
        <v>#REF!</v>
      </c>
    </row>
    <row r="18" spans="2:131">
      <c r="B18" s="18">
        <v>50</v>
      </c>
      <c r="C18" s="18" t="s">
        <v>95</v>
      </c>
      <c r="D18" s="18">
        <v>0.18</v>
      </c>
      <c r="E18" s="18">
        <v>0.2</v>
      </c>
      <c r="F18" s="18">
        <v>-0.09</v>
      </c>
      <c r="G18" s="18">
        <v>0.09</v>
      </c>
      <c r="H18" s="37">
        <v>14</v>
      </c>
      <c r="I18" s="18">
        <v>0.19</v>
      </c>
      <c r="J18" s="20">
        <v>0.21</v>
      </c>
      <c r="K18" s="38">
        <v>27</v>
      </c>
      <c r="L18" s="18">
        <v>1.9199999999999998E-2</v>
      </c>
      <c r="M18" s="44">
        <v>16</v>
      </c>
      <c r="N18" s="17">
        <v>-1</v>
      </c>
      <c r="O18" s="17">
        <v>-1.9150943E-2</v>
      </c>
      <c r="P18" s="17">
        <f>_xlfn.XLOOKUP(B18,' Brechas'!$A$2:$A$34,' Brechas'!$D$2:$D$34)</f>
        <v>-1.9150943259603499E-2</v>
      </c>
      <c r="Q18" t="b">
        <f t="shared" si="0"/>
        <v>1</v>
      </c>
      <c r="U18" s="20">
        <v>50</v>
      </c>
      <c r="V18" s="20" t="s">
        <v>95</v>
      </c>
      <c r="W18" s="20">
        <v>0.7</v>
      </c>
      <c r="X18" s="20">
        <v>0.67</v>
      </c>
      <c r="Y18" s="20">
        <v>0.05</v>
      </c>
      <c r="Z18" s="20">
        <v>0.05</v>
      </c>
      <c r="AA18" s="82">
        <v>22</v>
      </c>
      <c r="AB18" s="20">
        <v>0.68</v>
      </c>
      <c r="AC18" s="20">
        <v>0.45</v>
      </c>
      <c r="AD18" s="82">
        <v>22</v>
      </c>
      <c r="AE18" s="20">
        <v>2.07E-2</v>
      </c>
      <c r="AF18" s="75">
        <v>21</v>
      </c>
      <c r="AG18" s="17">
        <v>1</v>
      </c>
      <c r="AH18" s="17">
        <v>2.0663417E-2</v>
      </c>
      <c r="AI18" s="17">
        <f>_xlfn.XLOOKUP(U18,' Brechas'!$A$2:$A$34,' Brechas'!$J$2:$J$34)</f>
        <v>2.06634172967456E-2</v>
      </c>
      <c r="AJ18" t="b">
        <f t="shared" si="1"/>
        <v>1</v>
      </c>
      <c r="AN18" s="20">
        <v>50</v>
      </c>
      <c r="AO18" s="20" t="s">
        <v>95</v>
      </c>
      <c r="AP18" s="20">
        <v>0.96</v>
      </c>
      <c r="AQ18" s="20">
        <v>0.95</v>
      </c>
      <c r="AR18" s="20">
        <v>0.01</v>
      </c>
      <c r="AS18" s="20">
        <v>0.01</v>
      </c>
      <c r="AT18" s="80">
        <v>20</v>
      </c>
      <c r="AU18" s="20">
        <v>0.95</v>
      </c>
      <c r="AV18" s="20">
        <v>0.81</v>
      </c>
      <c r="AW18" s="88">
        <v>24</v>
      </c>
      <c r="AX18" s="20">
        <v>0.01</v>
      </c>
      <c r="AY18" s="82">
        <v>22</v>
      </c>
      <c r="AZ18" s="17">
        <v>1</v>
      </c>
      <c r="BA18" s="17">
        <v>8.8446040000000007E-3</v>
      </c>
      <c r="BB18" s="17">
        <f>_xlfn.XLOOKUP(AN18,' Brechas'!$A$2:$A$34,' Brechas'!$S$2:$S$34)</f>
        <v>8.8446039295574201E-3</v>
      </c>
      <c r="BC18" t="b">
        <f t="shared" si="2"/>
        <v>1</v>
      </c>
      <c r="BG18" s="20">
        <v>50</v>
      </c>
      <c r="BH18" s="20" t="s">
        <v>289</v>
      </c>
      <c r="BI18" s="20">
        <v>0.13</v>
      </c>
      <c r="BJ18" s="20">
        <v>0.13</v>
      </c>
      <c r="BK18" s="20">
        <v>0.03</v>
      </c>
      <c r="BL18" s="20">
        <v>2.7E-2</v>
      </c>
      <c r="BM18" s="62">
        <v>8</v>
      </c>
      <c r="BN18" s="20">
        <v>0.13</v>
      </c>
      <c r="BO18" s="20">
        <v>0.06</v>
      </c>
      <c r="BP18" s="64">
        <v>7</v>
      </c>
      <c r="BQ18" s="20">
        <v>2E-3</v>
      </c>
      <c r="BR18" s="85">
        <v>4</v>
      </c>
      <c r="BS18" s="17">
        <v>1</v>
      </c>
      <c r="BT18" s="17">
        <v>1.5401989999999999E-3</v>
      </c>
      <c r="BU18" s="17">
        <f>_xlfn.XLOOKUP(BG18,' Brechas'!$A$2:$A$34,' Brechas'!$AG$2:$AG$34)</f>
        <v>1.5401993092385899E-3</v>
      </c>
      <c r="BV18" t="b">
        <f t="shared" si="3"/>
        <v>1</v>
      </c>
      <c r="BZ18" s="20">
        <v>50</v>
      </c>
      <c r="CA18" s="20" t="s">
        <v>95</v>
      </c>
      <c r="CB18" s="20">
        <v>0.1</v>
      </c>
      <c r="CC18" s="20">
        <v>0.1</v>
      </c>
      <c r="CD18" s="20">
        <v>0.01</v>
      </c>
      <c r="CE18" s="20">
        <v>0.01</v>
      </c>
      <c r="CF18" s="85">
        <v>4</v>
      </c>
      <c r="CG18" s="20">
        <v>0.1</v>
      </c>
      <c r="CH18" s="20">
        <v>7.0000000000000007E-2</v>
      </c>
      <c r="CI18" s="86">
        <v>11</v>
      </c>
      <c r="CJ18" s="20">
        <v>0</v>
      </c>
      <c r="CK18" s="83">
        <v>5</v>
      </c>
      <c r="CL18" s="17">
        <v>1</v>
      </c>
      <c r="CM18" s="17">
        <v>8.1696099999999995E-4</v>
      </c>
      <c r="CN18" s="17">
        <f>_xlfn.XLOOKUP(BZ18,' Brechas'!$A$2:$A$34,' Brechas'!$BC$2:$BC$34)</f>
        <v>8.1696103562671702E-4</v>
      </c>
      <c r="CO18" t="b">
        <f t="shared" si="4"/>
        <v>1</v>
      </c>
      <c r="CS18" s="20">
        <v>50</v>
      </c>
      <c r="CT18" s="20" t="s">
        <v>289</v>
      </c>
      <c r="CU18" s="20">
        <v>0</v>
      </c>
      <c r="CV18" s="20">
        <v>1</v>
      </c>
      <c r="CW18" s="20">
        <v>-1</v>
      </c>
      <c r="CX18" s="20">
        <v>1</v>
      </c>
      <c r="CY18" s="151">
        <v>19</v>
      </c>
      <c r="CZ18" s="20">
        <v>0.02</v>
      </c>
      <c r="DA18" s="20">
        <v>0.5</v>
      </c>
      <c r="DB18" s="81">
        <v>17</v>
      </c>
      <c r="DC18" s="20">
        <v>0.5</v>
      </c>
      <c r="DD18" s="71">
        <v>22</v>
      </c>
      <c r="DE18" s="17">
        <v>-1</v>
      </c>
      <c r="DF18" s="17">
        <v>-0.5</v>
      </c>
      <c r="DG18" s="17">
        <f>_xlfn.XLOOKUP(CS18,' Brechas'!$A$2:$A$34,' Brechas'!$BS$2:$BS$34)</f>
        <v>-0.5</v>
      </c>
      <c r="DH18" t="b">
        <f t="shared" si="5"/>
        <v>1</v>
      </c>
      <c r="DL18" s="20">
        <v>50</v>
      </c>
      <c r="DM18" s="20" t="s">
        <v>289</v>
      </c>
      <c r="DN18" s="20">
        <v>5.62</v>
      </c>
      <c r="DO18" s="20">
        <v>0.88</v>
      </c>
      <c r="DP18" s="20">
        <v>5.38</v>
      </c>
      <c r="DQ18" s="20">
        <v>5.38</v>
      </c>
      <c r="DR18" s="79">
        <v>10</v>
      </c>
      <c r="DS18" s="20">
        <v>3.24</v>
      </c>
      <c r="DT18" s="20">
        <v>0.35</v>
      </c>
      <c r="DU18" s="69">
        <v>9</v>
      </c>
      <c r="DV18" s="20">
        <v>1.89</v>
      </c>
      <c r="DW18" s="81">
        <v>17</v>
      </c>
      <c r="DX18" s="17">
        <v>1</v>
      </c>
      <c r="DY18" s="17">
        <v>1.890745635</v>
      </c>
      <c r="DZ18" s="17" t="e">
        <f>_xlfn.XLOOKUP(DL18,' Brechas'!$A$2:$A$34,' Brechas'!#REF!)</f>
        <v>#REF!</v>
      </c>
      <c r="EA18" t="e">
        <f t="shared" si="6"/>
        <v>#REF!</v>
      </c>
    </row>
    <row r="19" spans="2:131">
      <c r="B19" s="18">
        <v>52</v>
      </c>
      <c r="C19" s="18" t="s">
        <v>96</v>
      </c>
      <c r="D19" s="18">
        <v>0.27</v>
      </c>
      <c r="E19" s="18">
        <v>0.4</v>
      </c>
      <c r="F19" s="18">
        <v>-0.31</v>
      </c>
      <c r="G19" s="18">
        <v>0.31</v>
      </c>
      <c r="H19" s="41">
        <v>22</v>
      </c>
      <c r="I19" s="18">
        <v>0.34</v>
      </c>
      <c r="J19" s="20">
        <v>0.12</v>
      </c>
      <c r="K19" s="35">
        <v>11</v>
      </c>
      <c r="L19" s="18">
        <v>3.7199999999999997E-2</v>
      </c>
      <c r="M19" s="40">
        <v>21</v>
      </c>
      <c r="N19" s="17">
        <v>-1</v>
      </c>
      <c r="O19" s="17">
        <v>-3.7208281000000003E-2</v>
      </c>
      <c r="P19" s="17">
        <f>_xlfn.XLOOKUP(B19,' Brechas'!$A$2:$A$34,' Brechas'!$D$2:$D$34)</f>
        <v>-3.7208280678842201E-2</v>
      </c>
      <c r="Q19" t="b">
        <f t="shared" si="0"/>
        <v>1</v>
      </c>
      <c r="U19" s="20">
        <v>52</v>
      </c>
      <c r="V19" s="20" t="s">
        <v>96</v>
      </c>
      <c r="W19" s="20">
        <v>0.78</v>
      </c>
      <c r="X19" s="20">
        <v>0.77</v>
      </c>
      <c r="Y19" s="20">
        <v>0.01</v>
      </c>
      <c r="Z19" s="20">
        <v>0.01</v>
      </c>
      <c r="AA19" s="83">
        <v>5</v>
      </c>
      <c r="AB19" s="20">
        <v>0.77</v>
      </c>
      <c r="AC19" s="20">
        <v>0.4</v>
      </c>
      <c r="AD19" s="81">
        <v>17</v>
      </c>
      <c r="AE19" s="20">
        <v>6.0000000000000001E-3</v>
      </c>
      <c r="AF19" s="64">
        <v>7</v>
      </c>
      <c r="AG19" s="17">
        <v>1</v>
      </c>
      <c r="AH19" s="17">
        <v>5.9729470000000002E-3</v>
      </c>
      <c r="AI19" s="17">
        <f>_xlfn.XLOOKUP(U19,' Brechas'!$A$2:$A$34,' Brechas'!$J$2:$J$34)</f>
        <v>5.9729469450817696E-3</v>
      </c>
      <c r="AJ19" t="b">
        <f t="shared" si="1"/>
        <v>1</v>
      </c>
      <c r="AN19" s="20">
        <v>52</v>
      </c>
      <c r="AO19" s="20" t="s">
        <v>96</v>
      </c>
      <c r="AP19" s="20">
        <v>0.98</v>
      </c>
      <c r="AQ19" s="20">
        <v>0.97</v>
      </c>
      <c r="AR19" s="20">
        <v>0.01</v>
      </c>
      <c r="AS19" s="20">
        <v>0.01</v>
      </c>
      <c r="AT19" s="74">
        <v>23</v>
      </c>
      <c r="AU19" s="20">
        <v>0.97</v>
      </c>
      <c r="AV19" s="20">
        <v>0.8</v>
      </c>
      <c r="AW19" s="79">
        <v>10</v>
      </c>
      <c r="AX19" s="20">
        <v>0.01</v>
      </c>
      <c r="AY19" s="74">
        <v>23</v>
      </c>
      <c r="AZ19" s="17">
        <v>1</v>
      </c>
      <c r="BA19" s="17">
        <v>1.0631945E-2</v>
      </c>
      <c r="BB19" s="17">
        <f>_xlfn.XLOOKUP(AN19,' Brechas'!$A$2:$A$34,' Brechas'!$S$2:$S$34)</f>
        <v>1.0631945329646E-2</v>
      </c>
      <c r="BC19" t="b">
        <f t="shared" si="2"/>
        <v>1</v>
      </c>
      <c r="BG19" s="20">
        <v>52</v>
      </c>
      <c r="BH19" s="20" t="s">
        <v>290</v>
      </c>
      <c r="BI19" s="20">
        <v>7.0000000000000007E-2</v>
      </c>
      <c r="BJ19" s="20">
        <v>7.0000000000000007E-2</v>
      </c>
      <c r="BK19" s="20">
        <v>-0.02</v>
      </c>
      <c r="BL19" s="20">
        <v>2.3E-2</v>
      </c>
      <c r="BM19" s="85">
        <v>4</v>
      </c>
      <c r="BN19" s="20">
        <v>7.0000000000000007E-2</v>
      </c>
      <c r="BO19" s="20">
        <v>0.1</v>
      </c>
      <c r="BP19" s="80">
        <v>20</v>
      </c>
      <c r="BQ19" s="20">
        <v>2E-3</v>
      </c>
      <c r="BR19" s="79">
        <v>10</v>
      </c>
      <c r="BS19" s="17">
        <v>-1</v>
      </c>
      <c r="BT19" s="17">
        <v>-2.2772220000000002E-3</v>
      </c>
      <c r="BU19" s="17">
        <f>_xlfn.XLOOKUP(BG19,' Brechas'!$A$2:$A$34,' Brechas'!$AG$2:$AG$34)</f>
        <v>-2.27722176343021E-3</v>
      </c>
      <c r="BV19" t="b">
        <f t="shared" si="3"/>
        <v>1</v>
      </c>
      <c r="BZ19" s="20">
        <v>52</v>
      </c>
      <c r="CA19" s="20" t="s">
        <v>96</v>
      </c>
      <c r="CB19" s="20">
        <v>0.04</v>
      </c>
      <c r="CC19" s="20">
        <v>0.05</v>
      </c>
      <c r="CD19" s="20">
        <v>-0.22</v>
      </c>
      <c r="CE19" s="20">
        <v>0.22</v>
      </c>
      <c r="CF19" s="73">
        <v>28</v>
      </c>
      <c r="CG19" s="20">
        <v>0.05</v>
      </c>
      <c r="CH19" s="20">
        <v>0.15</v>
      </c>
      <c r="CI19" s="75">
        <v>21</v>
      </c>
      <c r="CJ19" s="20">
        <v>0.03</v>
      </c>
      <c r="CK19" s="84">
        <v>26</v>
      </c>
      <c r="CL19" s="17">
        <v>-1</v>
      </c>
      <c r="CM19" s="17">
        <v>-3.2614899000000003E-2</v>
      </c>
      <c r="CN19" s="17">
        <f>_xlfn.XLOOKUP(BZ19,' Brechas'!$A$2:$A$34,' Brechas'!$BC$2:$BC$34)</f>
        <v>-3.2614899307421202E-2</v>
      </c>
      <c r="CO19" t="b">
        <f t="shared" si="4"/>
        <v>1</v>
      </c>
      <c r="CS19" s="20">
        <v>52</v>
      </c>
      <c r="CT19" s="20" t="s">
        <v>96</v>
      </c>
      <c r="CU19" s="20">
        <v>0.33</v>
      </c>
      <c r="CV19" s="20">
        <v>0.67</v>
      </c>
      <c r="CW19" s="20">
        <v>-0.5</v>
      </c>
      <c r="CX19" s="20">
        <v>0.5</v>
      </c>
      <c r="CY19" s="62">
        <v>8</v>
      </c>
      <c r="CZ19" s="20">
        <v>0.03</v>
      </c>
      <c r="DA19" s="20">
        <v>0.33</v>
      </c>
      <c r="DB19" s="69">
        <v>9</v>
      </c>
      <c r="DC19" s="20">
        <v>0.17</v>
      </c>
      <c r="DD19" s="86">
        <v>11</v>
      </c>
      <c r="DE19" s="17">
        <v>-1</v>
      </c>
      <c r="DF19" s="17">
        <v>-0.16666666699999999</v>
      </c>
      <c r="DG19" s="17">
        <f>_xlfn.XLOOKUP(CS19,' Brechas'!$A$2:$A$34,' Brechas'!$BS$2:$BS$34)</f>
        <v>-0.16666666666666699</v>
      </c>
      <c r="DH19" t="b">
        <f t="shared" si="5"/>
        <v>1</v>
      </c>
      <c r="DL19" s="20">
        <v>52</v>
      </c>
      <c r="DM19" s="20" t="s">
        <v>96</v>
      </c>
      <c r="DN19" s="20">
        <v>4.4400000000000004</v>
      </c>
      <c r="DO19" s="20">
        <v>0.59</v>
      </c>
      <c r="DP19" s="20">
        <v>6.51</v>
      </c>
      <c r="DQ19" s="20">
        <v>6.51</v>
      </c>
      <c r="DR19" s="58">
        <v>16</v>
      </c>
      <c r="DS19" s="20">
        <v>2.57</v>
      </c>
      <c r="DT19" s="20">
        <v>0.28000000000000003</v>
      </c>
      <c r="DU19" s="68">
        <v>19</v>
      </c>
      <c r="DV19" s="20">
        <v>1.81</v>
      </c>
      <c r="DW19" s="63">
        <v>15</v>
      </c>
      <c r="DX19" s="17">
        <v>1</v>
      </c>
      <c r="DY19" s="17">
        <v>1.8107236799999999</v>
      </c>
      <c r="DZ19" s="17" t="e">
        <f>_xlfn.XLOOKUP(DL19,' Brechas'!$A$2:$A$34,' Brechas'!#REF!)</f>
        <v>#REF!</v>
      </c>
      <c r="EA19" t="e">
        <f t="shared" si="6"/>
        <v>#REF!</v>
      </c>
    </row>
    <row r="20" spans="2:131" ht="24">
      <c r="B20" s="18">
        <v>54</v>
      </c>
      <c r="C20" s="18" t="s">
        <v>97</v>
      </c>
      <c r="D20" s="18">
        <v>0.16</v>
      </c>
      <c r="E20" s="18">
        <v>0.31</v>
      </c>
      <c r="F20" s="18">
        <v>-0.48</v>
      </c>
      <c r="G20" s="18">
        <v>0.48</v>
      </c>
      <c r="H20" s="45">
        <v>26</v>
      </c>
      <c r="I20" s="18">
        <v>0.23</v>
      </c>
      <c r="J20" s="20">
        <v>0.17</v>
      </c>
      <c r="K20" s="43">
        <v>23</v>
      </c>
      <c r="L20" s="18">
        <v>8.1699999999999995E-2</v>
      </c>
      <c r="M20" s="34">
        <v>28</v>
      </c>
      <c r="N20" s="17">
        <v>-1</v>
      </c>
      <c r="O20" s="17">
        <v>-8.1669272000000001E-2</v>
      </c>
      <c r="P20" s="17">
        <f>_xlfn.XLOOKUP(B20,' Brechas'!$A$2:$A$34,' Brechas'!$D$2:$D$34)</f>
        <v>-8.1669272280097002E-2</v>
      </c>
      <c r="Q20" t="b">
        <f t="shared" si="0"/>
        <v>1</v>
      </c>
      <c r="U20" s="20">
        <v>54</v>
      </c>
      <c r="V20" s="20" t="s">
        <v>97</v>
      </c>
      <c r="W20" s="20">
        <v>0.75</v>
      </c>
      <c r="X20" s="20">
        <v>0.71</v>
      </c>
      <c r="Y20" s="20">
        <v>0.06</v>
      </c>
      <c r="Z20" s="20">
        <v>0.06</v>
      </c>
      <c r="AA20" s="84">
        <v>26</v>
      </c>
      <c r="AB20" s="20">
        <v>0.73</v>
      </c>
      <c r="AC20" s="20">
        <v>0.42</v>
      </c>
      <c r="AD20" s="80">
        <v>20</v>
      </c>
      <c r="AE20" s="20">
        <v>2.5600000000000001E-2</v>
      </c>
      <c r="AF20" s="71">
        <v>25</v>
      </c>
      <c r="AG20" s="17">
        <v>1</v>
      </c>
      <c r="AH20" s="17">
        <v>2.5624203000000002E-2</v>
      </c>
      <c r="AI20" s="17">
        <f>_xlfn.XLOOKUP(U20,' Brechas'!$A$2:$A$34,' Brechas'!$J$2:$J$34)</f>
        <v>2.56242033637127E-2</v>
      </c>
      <c r="AJ20" t="b">
        <f t="shared" si="1"/>
        <v>1</v>
      </c>
      <c r="AN20" s="20">
        <v>54</v>
      </c>
      <c r="AO20" s="20" t="s">
        <v>97</v>
      </c>
      <c r="AP20" s="20">
        <v>0.93</v>
      </c>
      <c r="AQ20" s="20">
        <v>0.91</v>
      </c>
      <c r="AR20" s="20">
        <v>0.02</v>
      </c>
      <c r="AS20" s="20">
        <v>0.02</v>
      </c>
      <c r="AT20" s="71">
        <v>25</v>
      </c>
      <c r="AU20" s="20">
        <v>0.92</v>
      </c>
      <c r="AV20" s="20">
        <v>0.84</v>
      </c>
      <c r="AW20" s="87">
        <v>30</v>
      </c>
      <c r="AX20" s="20">
        <v>0.01</v>
      </c>
      <c r="AY20" s="71">
        <v>25</v>
      </c>
      <c r="AZ20" s="17">
        <v>1</v>
      </c>
      <c r="BA20" s="17">
        <v>1.3339056E-2</v>
      </c>
      <c r="BB20" s="17">
        <f>_xlfn.XLOOKUP(AN20,' Brechas'!$A$2:$A$34,' Brechas'!$S$2:$S$34)</f>
        <v>1.33390560724682E-2</v>
      </c>
      <c r="BC20" t="b">
        <f t="shared" si="2"/>
        <v>1</v>
      </c>
      <c r="BG20" s="20">
        <v>54</v>
      </c>
      <c r="BH20" s="20" t="s">
        <v>291</v>
      </c>
      <c r="BI20" s="20">
        <v>0.1</v>
      </c>
      <c r="BJ20" s="20">
        <v>0.1</v>
      </c>
      <c r="BK20" s="20">
        <v>0.04</v>
      </c>
      <c r="BL20" s="20">
        <v>4.2999999999999997E-2</v>
      </c>
      <c r="BM20" s="60">
        <v>14</v>
      </c>
      <c r="BN20" s="20">
        <v>0.1</v>
      </c>
      <c r="BO20" s="20">
        <v>7.0000000000000007E-2</v>
      </c>
      <c r="BP20" s="81">
        <v>17</v>
      </c>
      <c r="BQ20" s="20">
        <v>3.0000000000000001E-3</v>
      </c>
      <c r="BR20" s="60">
        <v>14</v>
      </c>
      <c r="BS20" s="17">
        <v>1</v>
      </c>
      <c r="BT20" s="17">
        <v>3.1503590000000001E-3</v>
      </c>
      <c r="BU20" s="17">
        <f>_xlfn.XLOOKUP(BG20,' Brechas'!$A$2:$A$34,' Brechas'!$AG$2:$AG$34)</f>
        <v>3.15035882222658E-3</v>
      </c>
      <c r="BV20" t="b">
        <f t="shared" si="3"/>
        <v>1</v>
      </c>
      <c r="BZ20" s="20">
        <v>54</v>
      </c>
      <c r="CA20" s="20" t="s">
        <v>97</v>
      </c>
      <c r="CB20" s="20">
        <v>0.08</v>
      </c>
      <c r="CC20" s="20">
        <v>0.08</v>
      </c>
      <c r="CD20" s="20">
        <v>7.0000000000000007E-2</v>
      </c>
      <c r="CE20" s="20">
        <v>7.0000000000000007E-2</v>
      </c>
      <c r="CF20" s="69">
        <v>9</v>
      </c>
      <c r="CG20" s="20">
        <v>0.08</v>
      </c>
      <c r="CH20" s="20">
        <v>0.09</v>
      </c>
      <c r="CI20" s="60">
        <v>14</v>
      </c>
      <c r="CJ20" s="20">
        <v>0.01</v>
      </c>
      <c r="CK20" s="69">
        <v>9</v>
      </c>
      <c r="CL20" s="17">
        <v>1</v>
      </c>
      <c r="CM20" s="17">
        <v>6.1400999999999999E-3</v>
      </c>
      <c r="CN20" s="17">
        <f>_xlfn.XLOOKUP(BZ20,' Brechas'!$A$2:$A$34,' Brechas'!$BC$2:$BC$34)</f>
        <v>6.1401002578489296E-3</v>
      </c>
      <c r="CO20" t="b">
        <f t="shared" si="4"/>
        <v>1</v>
      </c>
      <c r="CS20" s="20">
        <v>54</v>
      </c>
      <c r="CT20" s="20" t="s">
        <v>97</v>
      </c>
      <c r="CU20" s="20">
        <v>0</v>
      </c>
      <c r="CV20" s="20">
        <v>1</v>
      </c>
      <c r="CW20" s="20">
        <v>-1</v>
      </c>
      <c r="CX20" s="20">
        <v>1</v>
      </c>
      <c r="CY20" s="151">
        <v>19</v>
      </c>
      <c r="CZ20" s="20">
        <v>0.03</v>
      </c>
      <c r="DA20" s="20">
        <v>0.33</v>
      </c>
      <c r="DB20" s="69">
        <v>9</v>
      </c>
      <c r="DC20" s="20">
        <v>0.33</v>
      </c>
      <c r="DD20" s="81">
        <v>17</v>
      </c>
      <c r="DE20" s="17">
        <v>-1</v>
      </c>
      <c r="DF20" s="17">
        <v>-0.33333333300000001</v>
      </c>
      <c r="DG20" s="17">
        <f>_xlfn.XLOOKUP(CS20,' Brechas'!$A$2:$A$34,' Brechas'!$BS$2:$BS$34)</f>
        <v>-0.33333333333333398</v>
      </c>
      <c r="DH20" t="b">
        <f t="shared" si="5"/>
        <v>1</v>
      </c>
      <c r="DL20" s="20">
        <v>54</v>
      </c>
      <c r="DM20" s="20" t="s">
        <v>97</v>
      </c>
      <c r="DN20" s="20">
        <v>3.57</v>
      </c>
      <c r="DO20" s="20">
        <v>0.68</v>
      </c>
      <c r="DP20" s="20">
        <v>4.2300000000000004</v>
      </c>
      <c r="DQ20" s="20">
        <v>4.2300000000000004</v>
      </c>
      <c r="DR20" s="85">
        <v>4</v>
      </c>
      <c r="DS20" s="20">
        <v>2.15</v>
      </c>
      <c r="DT20" s="20">
        <v>0.23</v>
      </c>
      <c r="DU20" s="88">
        <v>24</v>
      </c>
      <c r="DV20" s="20">
        <v>0.98</v>
      </c>
      <c r="DW20" s="83">
        <v>5</v>
      </c>
      <c r="DX20" s="17">
        <v>1</v>
      </c>
      <c r="DY20" s="17">
        <v>0.98392433199999996</v>
      </c>
      <c r="DZ20" s="17" t="e">
        <f>_xlfn.XLOOKUP(DL20,' Brechas'!$A$2:$A$34,' Brechas'!#REF!)</f>
        <v>#REF!</v>
      </c>
      <c r="EA20" t="e">
        <f t="shared" si="6"/>
        <v>#REF!</v>
      </c>
    </row>
    <row r="21" spans="2:131">
      <c r="B21" s="18">
        <v>63</v>
      </c>
      <c r="C21" s="18" t="s">
        <v>98</v>
      </c>
      <c r="D21" s="18">
        <v>0.44</v>
      </c>
      <c r="E21" s="18">
        <v>0.21</v>
      </c>
      <c r="F21" s="18">
        <v>1.03</v>
      </c>
      <c r="G21" s="18">
        <v>1.03</v>
      </c>
      <c r="H21" s="46">
        <v>33</v>
      </c>
      <c r="I21" s="18">
        <v>0.32</v>
      </c>
      <c r="J21" s="20">
        <v>0.13</v>
      </c>
      <c r="K21" s="25">
        <v>15</v>
      </c>
      <c r="L21" s="18">
        <v>0.12939999999999999</v>
      </c>
      <c r="M21" s="47">
        <v>30</v>
      </c>
      <c r="N21" s="17">
        <v>1</v>
      </c>
      <c r="O21" s="17">
        <v>0.12936097499999999</v>
      </c>
      <c r="P21" s="17">
        <f>_xlfn.XLOOKUP(B21,' Brechas'!$A$2:$A$34,' Brechas'!$D$2:$D$34)</f>
        <v>0.129360974509862</v>
      </c>
      <c r="Q21" t="b">
        <f t="shared" si="0"/>
        <v>1</v>
      </c>
      <c r="U21" s="20">
        <v>63</v>
      </c>
      <c r="V21" s="20" t="s">
        <v>98</v>
      </c>
      <c r="W21" s="20">
        <v>0.92</v>
      </c>
      <c r="X21" s="20">
        <v>0.9</v>
      </c>
      <c r="Y21" s="20">
        <v>0.03</v>
      </c>
      <c r="Z21" s="20">
        <v>0.03</v>
      </c>
      <c r="AA21" s="79">
        <v>10</v>
      </c>
      <c r="AB21" s="20">
        <v>0.91</v>
      </c>
      <c r="AC21" s="20">
        <v>0.34</v>
      </c>
      <c r="AD21" s="83">
        <v>5</v>
      </c>
      <c r="AE21" s="20">
        <v>8.8000000000000005E-3</v>
      </c>
      <c r="AF21" s="79">
        <v>10</v>
      </c>
      <c r="AG21" s="17">
        <v>1</v>
      </c>
      <c r="AH21" s="17">
        <v>8.8053950000000006E-3</v>
      </c>
      <c r="AI21" s="17">
        <f>_xlfn.XLOOKUP(U21,' Brechas'!$A$2:$A$34,' Brechas'!$J$2:$J$34)</f>
        <v>8.8053954425407407E-3</v>
      </c>
      <c r="AJ21" t="b">
        <f t="shared" si="1"/>
        <v>1</v>
      </c>
      <c r="AN21" s="20">
        <v>63</v>
      </c>
      <c r="AO21" s="20" t="s">
        <v>98</v>
      </c>
      <c r="AP21" s="20">
        <v>0.96</v>
      </c>
      <c r="AQ21" s="20">
        <v>0.94</v>
      </c>
      <c r="AR21" s="20">
        <v>0.02</v>
      </c>
      <c r="AS21" s="20">
        <v>0.02</v>
      </c>
      <c r="AT21" s="95">
        <v>32</v>
      </c>
      <c r="AU21" s="20">
        <v>0.95</v>
      </c>
      <c r="AV21" s="20">
        <v>0.81</v>
      </c>
      <c r="AW21" s="74">
        <v>23</v>
      </c>
      <c r="AX21" s="20">
        <v>0.02</v>
      </c>
      <c r="AY21" s="94">
        <v>31</v>
      </c>
      <c r="AZ21" s="17">
        <v>1</v>
      </c>
      <c r="BA21" s="17">
        <v>1.9399828000000001E-2</v>
      </c>
      <c r="BB21" s="17">
        <f>_xlfn.XLOOKUP(AN21,' Brechas'!$A$2:$A$34,' Brechas'!$S$2:$S$34)</f>
        <v>1.93998281665268E-2</v>
      </c>
      <c r="BC21" t="b">
        <f t="shared" si="2"/>
        <v>1</v>
      </c>
      <c r="BG21" s="20">
        <v>63</v>
      </c>
      <c r="BH21" s="20" t="s">
        <v>292</v>
      </c>
      <c r="BI21" s="20">
        <v>0.13</v>
      </c>
      <c r="BJ21" s="20">
        <v>0.13</v>
      </c>
      <c r="BK21" s="20">
        <v>0.03</v>
      </c>
      <c r="BL21" s="20">
        <v>2.9000000000000001E-2</v>
      </c>
      <c r="BM21" s="69">
        <v>9</v>
      </c>
      <c r="BN21" s="20">
        <v>0.13</v>
      </c>
      <c r="BO21" s="20">
        <v>0.05</v>
      </c>
      <c r="BP21" s="65">
        <v>6</v>
      </c>
      <c r="BQ21" s="20">
        <v>2E-3</v>
      </c>
      <c r="BR21" s="83">
        <v>5</v>
      </c>
      <c r="BS21" s="17">
        <v>1</v>
      </c>
      <c r="BT21" s="17">
        <v>1.5834600000000001E-3</v>
      </c>
      <c r="BU21" s="17">
        <f>_xlfn.XLOOKUP(BG21,' Brechas'!$A$2:$A$34,' Brechas'!$AG$2:$AG$34)</f>
        <v>1.58345982064579E-3</v>
      </c>
      <c r="BV21" t="b">
        <f t="shared" si="3"/>
        <v>1</v>
      </c>
      <c r="BZ21" s="20">
        <v>63</v>
      </c>
      <c r="CA21" s="20" t="s">
        <v>98</v>
      </c>
      <c r="CB21" s="20">
        <v>0.12</v>
      </c>
      <c r="CC21" s="20">
        <v>0.12</v>
      </c>
      <c r="CD21" s="20">
        <v>0.01</v>
      </c>
      <c r="CE21" s="20">
        <v>0.01</v>
      </c>
      <c r="CF21" s="67">
        <v>2</v>
      </c>
      <c r="CG21" s="20">
        <v>0.12</v>
      </c>
      <c r="CH21" s="20">
        <v>0.06</v>
      </c>
      <c r="CI21" s="67">
        <v>2</v>
      </c>
      <c r="CJ21" s="20">
        <v>0</v>
      </c>
      <c r="CK21" s="78">
        <v>3</v>
      </c>
      <c r="CL21" s="17">
        <v>1</v>
      </c>
      <c r="CM21" s="17">
        <v>4.8465699999999999E-4</v>
      </c>
      <c r="CN21" s="17">
        <f>_xlfn.XLOOKUP(BZ21,' Brechas'!$A$2:$A$34,' Brechas'!$BC$2:$BC$34)</f>
        <v>4.8465671330271797E-4</v>
      </c>
      <c r="CO21" t="b">
        <f t="shared" si="4"/>
        <v>1</v>
      </c>
      <c r="CS21" s="20">
        <v>63</v>
      </c>
      <c r="CT21" s="20" t="s">
        <v>98</v>
      </c>
      <c r="CU21" s="20">
        <v>0.67</v>
      </c>
      <c r="CV21" s="20">
        <v>0.33</v>
      </c>
      <c r="CW21" s="20">
        <v>1</v>
      </c>
      <c r="CX21" s="20">
        <v>1</v>
      </c>
      <c r="CY21" s="77">
        <v>31</v>
      </c>
      <c r="CZ21" s="20">
        <v>0.02</v>
      </c>
      <c r="DA21" s="20">
        <v>0.67</v>
      </c>
      <c r="DB21" s="149">
        <v>20</v>
      </c>
      <c r="DC21" s="20">
        <v>0.67</v>
      </c>
      <c r="DD21" s="153">
        <v>24</v>
      </c>
      <c r="DE21" s="17">
        <v>1</v>
      </c>
      <c r="DF21" s="17">
        <v>0.66666666699999999</v>
      </c>
      <c r="DG21" s="17">
        <f>_xlfn.XLOOKUP(CS21,' Brechas'!$A$2:$A$34,' Brechas'!$BS$2:$BS$34)</f>
        <v>0.66666666666667096</v>
      </c>
      <c r="DH21" t="b">
        <f t="shared" si="5"/>
        <v>1</v>
      </c>
      <c r="DL21" s="20">
        <v>63</v>
      </c>
      <c r="DM21" s="20" t="s">
        <v>98</v>
      </c>
      <c r="DN21" s="20">
        <v>5.1100000000000003</v>
      </c>
      <c r="DO21" s="20">
        <v>0.66</v>
      </c>
      <c r="DP21" s="20">
        <v>6.69</v>
      </c>
      <c r="DQ21" s="20">
        <v>6.69</v>
      </c>
      <c r="DR21" s="68">
        <v>19</v>
      </c>
      <c r="DS21" s="20">
        <v>2.97</v>
      </c>
      <c r="DT21" s="20">
        <v>0.32</v>
      </c>
      <c r="DU21" s="59">
        <v>13</v>
      </c>
      <c r="DV21" s="20">
        <v>2.15</v>
      </c>
      <c r="DW21" s="74">
        <v>23</v>
      </c>
      <c r="DX21" s="17">
        <v>1</v>
      </c>
      <c r="DY21" s="17">
        <v>2.153422296</v>
      </c>
      <c r="DZ21" s="17" t="e">
        <f>_xlfn.XLOOKUP(DL21,' Brechas'!$A$2:$A$34,' Brechas'!#REF!)</f>
        <v>#REF!</v>
      </c>
      <c r="EA21" t="e">
        <f t="shared" si="6"/>
        <v>#REF!</v>
      </c>
    </row>
    <row r="22" spans="2:131">
      <c r="B22" s="18">
        <v>66</v>
      </c>
      <c r="C22" s="18" t="s">
        <v>99</v>
      </c>
      <c r="D22" s="18">
        <v>0.39</v>
      </c>
      <c r="E22" s="18">
        <v>0.27</v>
      </c>
      <c r="F22" s="18">
        <v>0.46</v>
      </c>
      <c r="G22" s="18">
        <v>0.46</v>
      </c>
      <c r="H22" s="48">
        <v>24</v>
      </c>
      <c r="I22" s="18">
        <v>0.33</v>
      </c>
      <c r="J22" s="20">
        <v>0.12</v>
      </c>
      <c r="K22" s="49">
        <v>12</v>
      </c>
      <c r="L22" s="18">
        <v>5.62E-2</v>
      </c>
      <c r="M22" s="48">
        <v>24</v>
      </c>
      <c r="N22" s="17">
        <v>1</v>
      </c>
      <c r="O22" s="17">
        <v>5.6168476000000002E-2</v>
      </c>
      <c r="P22" s="17">
        <f>_xlfn.XLOOKUP(B22,' Brechas'!$A$2:$A$34,' Brechas'!$D$2:$D$34)</f>
        <v>5.61684757134518E-2</v>
      </c>
      <c r="Q22" t="b">
        <f t="shared" si="0"/>
        <v>1</v>
      </c>
      <c r="U22" s="20">
        <v>66</v>
      </c>
      <c r="V22" s="20" t="s">
        <v>99</v>
      </c>
      <c r="W22" s="20">
        <v>0.92</v>
      </c>
      <c r="X22" s="20">
        <v>0.91</v>
      </c>
      <c r="Y22" s="20">
        <v>0.01</v>
      </c>
      <c r="Z22" s="20">
        <v>0.01</v>
      </c>
      <c r="AA22" s="85">
        <v>4</v>
      </c>
      <c r="AB22" s="20">
        <v>0.92</v>
      </c>
      <c r="AC22" s="20">
        <v>0.33</v>
      </c>
      <c r="AD22" s="78">
        <v>3</v>
      </c>
      <c r="AE22" s="20">
        <v>4.1000000000000003E-3</v>
      </c>
      <c r="AF22" s="85">
        <v>4</v>
      </c>
      <c r="AG22" s="17">
        <v>1</v>
      </c>
      <c r="AH22" s="17">
        <v>4.1340930000000001E-3</v>
      </c>
      <c r="AI22" s="17">
        <f>_xlfn.XLOOKUP(U22,' Brechas'!$A$2:$A$34,' Brechas'!$J$2:$J$34)</f>
        <v>4.1340926682060302E-3</v>
      </c>
      <c r="AJ22" t="b">
        <f t="shared" si="1"/>
        <v>1</v>
      </c>
      <c r="AN22" s="20">
        <v>66</v>
      </c>
      <c r="AO22" s="20" t="s">
        <v>99</v>
      </c>
      <c r="AP22" s="20">
        <v>0.96</v>
      </c>
      <c r="AQ22" s="20">
        <v>0.95</v>
      </c>
      <c r="AR22" s="20">
        <v>0.01</v>
      </c>
      <c r="AS22" s="20">
        <v>0.01</v>
      </c>
      <c r="AT22" s="63">
        <v>15</v>
      </c>
      <c r="AU22" s="20">
        <v>0.96</v>
      </c>
      <c r="AV22" s="20">
        <v>0.81</v>
      </c>
      <c r="AW22" s="75">
        <v>21</v>
      </c>
      <c r="AX22" s="20">
        <v>0.01</v>
      </c>
      <c r="AY22" s="63">
        <v>15</v>
      </c>
      <c r="AZ22" s="17">
        <v>1</v>
      </c>
      <c r="BA22" s="17">
        <v>6.5745300000000003E-3</v>
      </c>
      <c r="BB22" s="17">
        <f>_xlfn.XLOOKUP(AN22,' Brechas'!$A$2:$A$34,' Brechas'!$S$2:$S$34)</f>
        <v>6.5745295100105398E-3</v>
      </c>
      <c r="BC22" t="b">
        <f t="shared" si="2"/>
        <v>1</v>
      </c>
      <c r="BG22" s="20">
        <v>66</v>
      </c>
      <c r="BH22" s="20" t="s">
        <v>293</v>
      </c>
      <c r="BI22" s="20">
        <v>0.19</v>
      </c>
      <c r="BJ22" s="20">
        <v>0.18</v>
      </c>
      <c r="BK22" s="20">
        <v>0.06</v>
      </c>
      <c r="BL22" s="20">
        <v>5.7000000000000002E-2</v>
      </c>
      <c r="BM22" s="81">
        <v>17</v>
      </c>
      <c r="BN22" s="20">
        <v>0.19</v>
      </c>
      <c r="BO22" s="20">
        <v>0.04</v>
      </c>
      <c r="BP22" s="78">
        <v>3</v>
      </c>
      <c r="BQ22" s="20">
        <v>2E-3</v>
      </c>
      <c r="BR22" s="69">
        <v>9</v>
      </c>
      <c r="BS22" s="17">
        <v>1</v>
      </c>
      <c r="BT22" s="17">
        <v>2.201438E-3</v>
      </c>
      <c r="BU22" s="17">
        <f>_xlfn.XLOOKUP(BG22,' Brechas'!$A$2:$A$34,' Brechas'!$AG$2:$AG$34)</f>
        <v>2.2014383778457599E-3</v>
      </c>
      <c r="BV22" t="b">
        <f t="shared" si="3"/>
        <v>1</v>
      </c>
      <c r="BZ22" s="20">
        <v>66</v>
      </c>
      <c r="CA22" s="20" t="s">
        <v>99</v>
      </c>
      <c r="CB22" s="20">
        <v>0.11</v>
      </c>
      <c r="CC22" s="20">
        <v>0.12</v>
      </c>
      <c r="CD22" s="20">
        <v>-0.1</v>
      </c>
      <c r="CE22" s="20">
        <v>0.1</v>
      </c>
      <c r="CF22" s="63">
        <v>15</v>
      </c>
      <c r="CG22" s="20">
        <v>0.11</v>
      </c>
      <c r="CH22" s="20">
        <v>0.06</v>
      </c>
      <c r="CI22" s="65">
        <v>6</v>
      </c>
      <c r="CJ22" s="20">
        <v>0.01</v>
      </c>
      <c r="CK22" s="62">
        <v>8</v>
      </c>
      <c r="CL22" s="17">
        <v>-1</v>
      </c>
      <c r="CM22" s="17">
        <v>-5.9427689999999997E-3</v>
      </c>
      <c r="CN22" s="17">
        <f>_xlfn.XLOOKUP(BZ22,' Brechas'!$A$2:$A$34,' Brechas'!$BC$2:$BC$34)</f>
        <v>-5.94276858682544E-3</v>
      </c>
      <c r="CO22" t="b">
        <f t="shared" si="4"/>
        <v>1</v>
      </c>
      <c r="CS22" s="20">
        <v>66</v>
      </c>
      <c r="CT22" s="20" t="s">
        <v>99</v>
      </c>
      <c r="CU22" s="20">
        <v>0.25</v>
      </c>
      <c r="CV22" s="20">
        <v>0.75</v>
      </c>
      <c r="CW22" s="20">
        <v>-0.67</v>
      </c>
      <c r="CX22" s="20">
        <v>0.67</v>
      </c>
      <c r="CY22" s="66">
        <v>12</v>
      </c>
      <c r="CZ22" s="20">
        <v>0.02</v>
      </c>
      <c r="DA22" s="20">
        <v>0.5</v>
      </c>
      <c r="DB22" s="81">
        <v>17</v>
      </c>
      <c r="DC22" s="20">
        <v>0.33</v>
      </c>
      <c r="DD22" s="58">
        <v>16</v>
      </c>
      <c r="DE22" s="17">
        <v>-1</v>
      </c>
      <c r="DF22" s="17">
        <v>-0.33333333300000001</v>
      </c>
      <c r="DG22" s="17">
        <f>_xlfn.XLOOKUP(CS22,' Brechas'!$A$2:$A$34,' Brechas'!$BS$2:$BS$34)</f>
        <v>-0.33333333333333298</v>
      </c>
      <c r="DH22" t="b">
        <f t="shared" si="5"/>
        <v>1</v>
      </c>
      <c r="DL22" s="20">
        <v>66</v>
      </c>
      <c r="DM22" s="20" t="s">
        <v>99</v>
      </c>
      <c r="DN22" s="20">
        <v>5.61</v>
      </c>
      <c r="DO22" s="20">
        <v>0.91</v>
      </c>
      <c r="DP22" s="20">
        <v>5.2</v>
      </c>
      <c r="DQ22" s="20">
        <v>5.2</v>
      </c>
      <c r="DR22" s="69">
        <v>9</v>
      </c>
      <c r="DS22" s="20">
        <v>3.36</v>
      </c>
      <c r="DT22" s="20">
        <v>0.36</v>
      </c>
      <c r="DU22" s="64">
        <v>7</v>
      </c>
      <c r="DV22" s="20">
        <v>1.9</v>
      </c>
      <c r="DW22" s="61">
        <v>18</v>
      </c>
      <c r="DX22" s="17">
        <v>1</v>
      </c>
      <c r="DY22" s="17">
        <v>1.8953595759999999</v>
      </c>
      <c r="DZ22" s="17" t="e">
        <f>_xlfn.XLOOKUP(DL22,' Brechas'!$A$2:$A$34,' Brechas'!#REF!)</f>
        <v>#REF!</v>
      </c>
      <c r="EA22" t="e">
        <f t="shared" si="6"/>
        <v>#REF!</v>
      </c>
    </row>
    <row r="23" spans="2:131">
      <c r="B23" s="18">
        <v>68</v>
      </c>
      <c r="C23" s="18" t="s">
        <v>100</v>
      </c>
      <c r="D23" s="18">
        <v>0.22</v>
      </c>
      <c r="E23" s="18">
        <v>0.23</v>
      </c>
      <c r="F23" s="18">
        <v>-0.04</v>
      </c>
      <c r="G23" s="18">
        <v>0.04</v>
      </c>
      <c r="H23" s="29">
        <v>6</v>
      </c>
      <c r="I23" s="18">
        <v>0.23</v>
      </c>
      <c r="J23" s="20">
        <v>0.18</v>
      </c>
      <c r="K23" s="48">
        <v>24</v>
      </c>
      <c r="L23" s="18">
        <v>6.7000000000000002E-3</v>
      </c>
      <c r="M23" s="30">
        <v>8</v>
      </c>
      <c r="N23" s="17">
        <v>-1</v>
      </c>
      <c r="O23" s="17">
        <v>-6.7057310000000004E-3</v>
      </c>
      <c r="P23" s="17">
        <f>_xlfn.XLOOKUP(B23,' Brechas'!$A$2:$A$34,' Brechas'!$D$2:$D$34)</f>
        <v>-6.7057314851543598E-3</v>
      </c>
      <c r="Q23" t="b">
        <f t="shared" si="0"/>
        <v>1</v>
      </c>
      <c r="U23" s="20">
        <v>68</v>
      </c>
      <c r="V23" s="20" t="s">
        <v>100</v>
      </c>
      <c r="W23" s="20">
        <v>0.85</v>
      </c>
      <c r="X23" s="20">
        <v>0.83</v>
      </c>
      <c r="Y23" s="20">
        <v>0.03</v>
      </c>
      <c r="Z23" s="20">
        <v>0.03</v>
      </c>
      <c r="AA23" s="60">
        <v>14</v>
      </c>
      <c r="AB23" s="20">
        <v>0.84</v>
      </c>
      <c r="AC23" s="20">
        <v>0.37</v>
      </c>
      <c r="AD23" s="86">
        <v>11</v>
      </c>
      <c r="AE23" s="20">
        <v>1.09E-2</v>
      </c>
      <c r="AF23" s="59">
        <v>13</v>
      </c>
      <c r="AG23" s="17">
        <v>1</v>
      </c>
      <c r="AH23" s="17">
        <v>1.0885486E-2</v>
      </c>
      <c r="AI23" s="17">
        <f>_xlfn.XLOOKUP(U23,' Brechas'!$A$2:$A$34,' Brechas'!$J$2:$J$34)</f>
        <v>1.0885486443702099E-2</v>
      </c>
      <c r="AJ23" t="b">
        <f t="shared" si="1"/>
        <v>1</v>
      </c>
      <c r="AN23" s="20">
        <v>68</v>
      </c>
      <c r="AO23" s="20" t="s">
        <v>100</v>
      </c>
      <c r="AP23" s="20">
        <v>0.97</v>
      </c>
      <c r="AQ23" s="20">
        <v>0.97</v>
      </c>
      <c r="AR23" s="20">
        <v>0</v>
      </c>
      <c r="AS23" s="20">
        <v>0</v>
      </c>
      <c r="AT23" s="64">
        <v>7</v>
      </c>
      <c r="AU23" s="20">
        <v>0.97</v>
      </c>
      <c r="AV23" s="20">
        <v>0.8</v>
      </c>
      <c r="AW23" s="58">
        <v>16</v>
      </c>
      <c r="AX23" s="20">
        <v>0</v>
      </c>
      <c r="AY23" s="64">
        <v>7</v>
      </c>
      <c r="AZ23" s="17">
        <v>1</v>
      </c>
      <c r="BA23" s="17">
        <v>3.1264299999999999E-3</v>
      </c>
      <c r="BB23" s="17">
        <f>_xlfn.XLOOKUP(AN23,' Brechas'!$A$2:$A$34,' Brechas'!$S$2:$S$34)</f>
        <v>3.12643019661237E-3</v>
      </c>
      <c r="BC23" t="b">
        <f t="shared" si="2"/>
        <v>1</v>
      </c>
      <c r="BG23" s="20">
        <v>68</v>
      </c>
      <c r="BH23" s="20" t="s">
        <v>294</v>
      </c>
      <c r="BI23" s="20">
        <v>0.15</v>
      </c>
      <c r="BJ23" s="20">
        <v>0.15</v>
      </c>
      <c r="BK23" s="20">
        <v>0.04</v>
      </c>
      <c r="BL23" s="20">
        <v>0.04</v>
      </c>
      <c r="BM23" s="59">
        <v>13</v>
      </c>
      <c r="BN23" s="20">
        <v>0.15</v>
      </c>
      <c r="BO23" s="20">
        <v>0.05</v>
      </c>
      <c r="BP23" s="83">
        <v>5</v>
      </c>
      <c r="BQ23" s="20">
        <v>2E-3</v>
      </c>
      <c r="BR23" s="64">
        <v>7</v>
      </c>
      <c r="BS23" s="17">
        <v>1</v>
      </c>
      <c r="BT23" s="17">
        <v>1.9688560000000002E-3</v>
      </c>
      <c r="BU23" s="17">
        <f>_xlfn.XLOOKUP(BG23,' Brechas'!$A$2:$A$34,' Brechas'!$AG$2:$AG$34)</f>
        <v>1.9688563294945698E-3</v>
      </c>
      <c r="BV23" t="b">
        <f t="shared" si="3"/>
        <v>1</v>
      </c>
      <c r="BZ23" s="20">
        <v>68</v>
      </c>
      <c r="CA23" s="20" t="s">
        <v>100</v>
      </c>
      <c r="CB23" s="20">
        <v>0.11</v>
      </c>
      <c r="CC23" s="20">
        <v>0.11</v>
      </c>
      <c r="CD23" s="20">
        <v>0.01</v>
      </c>
      <c r="CE23" s="20">
        <v>0.01</v>
      </c>
      <c r="CF23" s="78">
        <v>3</v>
      </c>
      <c r="CG23" s="20">
        <v>0.11</v>
      </c>
      <c r="CH23" s="20">
        <v>0.06</v>
      </c>
      <c r="CI23" s="69">
        <v>9</v>
      </c>
      <c r="CJ23" s="20">
        <v>0</v>
      </c>
      <c r="CK23" s="85">
        <v>4</v>
      </c>
      <c r="CL23" s="17">
        <v>1</v>
      </c>
      <c r="CM23" s="17">
        <v>7.27379E-4</v>
      </c>
      <c r="CN23" s="17">
        <f>_xlfn.XLOOKUP(BZ23,' Brechas'!$A$2:$A$34,' Brechas'!$BC$2:$BC$34)</f>
        <v>7.2737900155686998E-4</v>
      </c>
      <c r="CO23" t="b">
        <f t="shared" si="4"/>
        <v>1</v>
      </c>
      <c r="CS23" s="20">
        <v>68</v>
      </c>
      <c r="CT23" s="20" t="s">
        <v>100</v>
      </c>
      <c r="CU23" s="20">
        <v>0.25</v>
      </c>
      <c r="CV23" s="20">
        <v>0.75</v>
      </c>
      <c r="CW23" s="20">
        <v>-0.67</v>
      </c>
      <c r="CX23" s="20">
        <v>0.67</v>
      </c>
      <c r="CY23" s="66">
        <v>12</v>
      </c>
      <c r="CZ23" s="20">
        <v>0.04</v>
      </c>
      <c r="DA23" s="20">
        <v>0.25</v>
      </c>
      <c r="DB23" s="85">
        <v>4</v>
      </c>
      <c r="DC23" s="20">
        <v>0.17</v>
      </c>
      <c r="DD23" s="69">
        <v>9</v>
      </c>
      <c r="DE23" s="17">
        <v>-1</v>
      </c>
      <c r="DF23" s="17">
        <v>-0.16666666699999999</v>
      </c>
      <c r="DG23" s="17">
        <f>_xlfn.XLOOKUP(CS23,' Brechas'!$A$2:$A$34,' Brechas'!$BS$2:$BS$34)</f>
        <v>-0.16666666666666699</v>
      </c>
      <c r="DH23" t="b">
        <f t="shared" si="5"/>
        <v>1</v>
      </c>
      <c r="DL23" s="20">
        <v>68</v>
      </c>
      <c r="DM23" s="20" t="s">
        <v>100</v>
      </c>
      <c r="DN23" s="20">
        <v>5.0199999999999996</v>
      </c>
      <c r="DO23" s="20">
        <v>0.62</v>
      </c>
      <c r="DP23" s="20">
        <v>7.05</v>
      </c>
      <c r="DQ23" s="20">
        <v>7.05</v>
      </c>
      <c r="DR23" s="75">
        <v>21</v>
      </c>
      <c r="DS23" s="20">
        <v>2.87</v>
      </c>
      <c r="DT23" s="20">
        <v>0.31</v>
      </c>
      <c r="DU23" s="63">
        <v>15</v>
      </c>
      <c r="DV23" s="20">
        <v>2.2000000000000002</v>
      </c>
      <c r="DW23" s="88">
        <v>24</v>
      </c>
      <c r="DX23" s="17">
        <v>1</v>
      </c>
      <c r="DY23" s="17">
        <v>2.1952156230000002</v>
      </c>
      <c r="DZ23" s="17" t="e">
        <f>_xlfn.XLOOKUP(DL23,' Brechas'!$A$2:$A$34,' Brechas'!#REF!)</f>
        <v>#REF!</v>
      </c>
      <c r="EA23" t="e">
        <f t="shared" si="6"/>
        <v>#REF!</v>
      </c>
    </row>
    <row r="24" spans="2:131">
      <c r="B24" s="18">
        <v>70</v>
      </c>
      <c r="C24" s="18" t="s">
        <v>101</v>
      </c>
      <c r="D24" s="18">
        <v>0.46</v>
      </c>
      <c r="E24" s="18">
        <v>0.54</v>
      </c>
      <c r="F24" s="18">
        <v>-0.14000000000000001</v>
      </c>
      <c r="G24" s="18">
        <v>0.14000000000000001</v>
      </c>
      <c r="H24" s="22">
        <v>18</v>
      </c>
      <c r="I24" s="18">
        <v>0.5</v>
      </c>
      <c r="J24" s="20">
        <v>0.08</v>
      </c>
      <c r="K24" s="28">
        <v>2</v>
      </c>
      <c r="L24" s="18">
        <v>1.11E-2</v>
      </c>
      <c r="M24" s="49">
        <v>12</v>
      </c>
      <c r="N24" s="17">
        <v>-1</v>
      </c>
      <c r="O24" s="17">
        <v>-1.1124349E-2</v>
      </c>
      <c r="P24" s="17">
        <f>_xlfn.XLOOKUP(B24,' Brechas'!$A$2:$A$34,' Brechas'!$D$2:$D$34)</f>
        <v>-1.11243488193356E-2</v>
      </c>
      <c r="Q24" t="b">
        <f t="shared" si="0"/>
        <v>1</v>
      </c>
      <c r="U24" s="20">
        <v>70</v>
      </c>
      <c r="V24" s="20" t="s">
        <v>101</v>
      </c>
      <c r="W24" s="20">
        <v>0.87</v>
      </c>
      <c r="X24" s="20">
        <v>0.86</v>
      </c>
      <c r="Y24" s="20">
        <v>0.02</v>
      </c>
      <c r="Z24" s="20">
        <v>0.02</v>
      </c>
      <c r="AA24" s="69">
        <v>9</v>
      </c>
      <c r="AB24" s="20">
        <v>0.87</v>
      </c>
      <c r="AC24" s="20">
        <v>0.36</v>
      </c>
      <c r="AD24" s="64">
        <v>7</v>
      </c>
      <c r="AE24" s="20">
        <v>7.0000000000000001E-3</v>
      </c>
      <c r="AF24" s="69">
        <v>9</v>
      </c>
      <c r="AG24" s="17">
        <v>1</v>
      </c>
      <c r="AH24" s="17">
        <v>6.9883799999999998E-3</v>
      </c>
      <c r="AI24" s="17">
        <f>_xlfn.XLOOKUP(U24,' Brechas'!$A$2:$A$34,' Brechas'!$J$2:$J$34)</f>
        <v>6.9883799449849604E-3</v>
      </c>
      <c r="AJ24" t="b">
        <f t="shared" si="1"/>
        <v>1</v>
      </c>
      <c r="AN24" s="20">
        <v>70</v>
      </c>
      <c r="AO24" s="20" t="s">
        <v>101</v>
      </c>
      <c r="AP24" s="20">
        <v>0.99</v>
      </c>
      <c r="AQ24" s="20">
        <v>0.99</v>
      </c>
      <c r="AR24" s="20">
        <v>0</v>
      </c>
      <c r="AS24" s="20">
        <v>0</v>
      </c>
      <c r="AT24" s="79">
        <v>10</v>
      </c>
      <c r="AU24" s="20">
        <v>0.99</v>
      </c>
      <c r="AV24" s="20">
        <v>0.78</v>
      </c>
      <c r="AW24" s="67">
        <v>2</v>
      </c>
      <c r="AX24" s="20">
        <v>0</v>
      </c>
      <c r="AY24" s="69">
        <v>9</v>
      </c>
      <c r="AZ24" s="17">
        <v>1</v>
      </c>
      <c r="BA24" s="17">
        <v>3.475381E-3</v>
      </c>
      <c r="BB24" s="17">
        <f>_xlfn.XLOOKUP(AN24,' Brechas'!$A$2:$A$34,' Brechas'!$S$2:$S$34)</f>
        <v>3.47538057269709E-3</v>
      </c>
      <c r="BC24" t="b">
        <f t="shared" si="2"/>
        <v>1</v>
      </c>
      <c r="BG24" s="20">
        <v>70</v>
      </c>
      <c r="BH24" s="20" t="s">
        <v>295</v>
      </c>
      <c r="BI24" s="20">
        <v>0.11</v>
      </c>
      <c r="BJ24" s="20">
        <v>0.11</v>
      </c>
      <c r="BK24" s="20">
        <v>0.08</v>
      </c>
      <c r="BL24" s="20">
        <v>7.6999999999999999E-2</v>
      </c>
      <c r="BM24" s="68">
        <v>19</v>
      </c>
      <c r="BN24" s="20">
        <v>0.11</v>
      </c>
      <c r="BO24" s="20">
        <v>7.0000000000000007E-2</v>
      </c>
      <c r="BP24" s="59">
        <v>13</v>
      </c>
      <c r="BQ24" s="20">
        <v>5.0000000000000001E-3</v>
      </c>
      <c r="BR24" s="81">
        <v>17</v>
      </c>
      <c r="BS24" s="17">
        <v>1</v>
      </c>
      <c r="BT24" s="17">
        <v>5.0615670000000003E-3</v>
      </c>
      <c r="BU24" s="17">
        <f>_xlfn.XLOOKUP(BG24,' Brechas'!$A$2:$A$34,' Brechas'!$AG$2:$AG$34)</f>
        <v>5.0615670033520004E-3</v>
      </c>
      <c r="BV24" t="b">
        <f t="shared" si="3"/>
        <v>1</v>
      </c>
      <c r="BZ24" s="20">
        <v>70</v>
      </c>
      <c r="CA24" s="20" t="s">
        <v>101</v>
      </c>
      <c r="CB24" s="20">
        <v>0.03</v>
      </c>
      <c r="CC24" s="20">
        <v>0.03</v>
      </c>
      <c r="CD24" s="20">
        <v>-0.16</v>
      </c>
      <c r="CE24" s="20">
        <v>0.16</v>
      </c>
      <c r="CF24" s="74">
        <v>23</v>
      </c>
      <c r="CG24" s="20">
        <v>0.03</v>
      </c>
      <c r="CH24" s="20">
        <v>0.22</v>
      </c>
      <c r="CI24" s="87">
        <v>30</v>
      </c>
      <c r="CJ24" s="20">
        <v>0.04</v>
      </c>
      <c r="CK24" s="73">
        <v>28</v>
      </c>
      <c r="CL24" s="17">
        <v>-1</v>
      </c>
      <c r="CM24" s="17">
        <v>-3.5784631999999997E-2</v>
      </c>
      <c r="CN24" s="17">
        <f>_xlfn.XLOOKUP(BZ24,' Brechas'!$A$2:$A$34,' Brechas'!$BC$2:$BC$34)</f>
        <v>-3.5784631535700703E-2</v>
      </c>
      <c r="CO24" t="b">
        <f t="shared" si="4"/>
        <v>1</v>
      </c>
      <c r="CS24" s="20">
        <v>70</v>
      </c>
      <c r="CT24" s="154" t="s">
        <v>101</v>
      </c>
      <c r="CU24" s="20">
        <v>0.67</v>
      </c>
      <c r="CV24" s="20">
        <v>0.33</v>
      </c>
      <c r="CW24" s="20">
        <v>1</v>
      </c>
      <c r="CX24" s="20">
        <v>1</v>
      </c>
      <c r="CY24" s="77">
        <v>31</v>
      </c>
      <c r="CZ24" s="20">
        <v>0.02</v>
      </c>
      <c r="DA24" s="20">
        <v>0.67</v>
      </c>
      <c r="DB24" s="149">
        <v>20</v>
      </c>
      <c r="DC24" s="20">
        <v>0.67</v>
      </c>
      <c r="DD24" s="153">
        <v>24</v>
      </c>
      <c r="DE24" s="17">
        <v>1</v>
      </c>
      <c r="DF24" s="17">
        <v>0.66666666699999999</v>
      </c>
      <c r="DG24" s="17">
        <f>_xlfn.XLOOKUP(CS24,' Brechas'!$A$2:$A$34,' Brechas'!$BS$2:$BS$34)</f>
        <v>0.66666666666667096</v>
      </c>
      <c r="DH24" t="b">
        <f t="shared" si="5"/>
        <v>1</v>
      </c>
      <c r="DL24" s="20">
        <v>70</v>
      </c>
      <c r="DM24" s="154" t="s">
        <v>101</v>
      </c>
      <c r="DN24" s="20">
        <v>2.66</v>
      </c>
      <c r="DO24" s="20">
        <v>0.4</v>
      </c>
      <c r="DP24" s="20">
        <v>5.64</v>
      </c>
      <c r="DQ24" s="20">
        <v>5.64</v>
      </c>
      <c r="DR24" s="86">
        <v>11</v>
      </c>
      <c r="DS24" s="20">
        <v>1.53</v>
      </c>
      <c r="DT24" s="20">
        <v>0.17</v>
      </c>
      <c r="DU24" s="70">
        <v>29</v>
      </c>
      <c r="DV24" s="20">
        <v>0.94</v>
      </c>
      <c r="DW24" s="85">
        <v>4</v>
      </c>
      <c r="DX24" s="17">
        <v>1</v>
      </c>
      <c r="DY24" s="17">
        <v>0.93504171400000002</v>
      </c>
      <c r="DZ24" s="17" t="e">
        <f>_xlfn.XLOOKUP(DL24,' Brechas'!$A$2:$A$34,' Brechas'!#REF!)</f>
        <v>#REF!</v>
      </c>
      <c r="EA24" t="e">
        <f t="shared" si="6"/>
        <v>#REF!</v>
      </c>
    </row>
    <row r="25" spans="2:131">
      <c r="B25" s="18">
        <v>73</v>
      </c>
      <c r="C25" s="18" t="s">
        <v>102</v>
      </c>
      <c r="D25" s="18">
        <v>0.23</v>
      </c>
      <c r="E25" s="18">
        <v>0.24</v>
      </c>
      <c r="F25" s="18">
        <v>-0.02</v>
      </c>
      <c r="G25" s="18">
        <v>0.02</v>
      </c>
      <c r="H25" s="24">
        <v>3</v>
      </c>
      <c r="I25" s="18">
        <v>0.24</v>
      </c>
      <c r="J25" s="20">
        <v>0.17</v>
      </c>
      <c r="K25" s="41">
        <v>22</v>
      </c>
      <c r="L25" s="18">
        <v>3.2000000000000002E-3</v>
      </c>
      <c r="M25" s="24">
        <v>3</v>
      </c>
      <c r="N25" s="17">
        <v>-1</v>
      </c>
      <c r="O25" s="17">
        <v>-3.2177719999999998E-3</v>
      </c>
      <c r="P25" s="17">
        <f>_xlfn.XLOOKUP(B25,' Brechas'!$A$2:$A$34,' Brechas'!$D$2:$D$34)</f>
        <v>-3.2177719927725199E-3</v>
      </c>
      <c r="Q25" t="b">
        <f t="shared" si="0"/>
        <v>1</v>
      </c>
      <c r="U25" s="20">
        <v>73</v>
      </c>
      <c r="V25" s="20" t="s">
        <v>102</v>
      </c>
      <c r="W25" s="20">
        <v>0.81</v>
      </c>
      <c r="X25" s="20">
        <v>0.79</v>
      </c>
      <c r="Y25" s="20">
        <v>0.03</v>
      </c>
      <c r="Z25" s="20">
        <v>0.03</v>
      </c>
      <c r="AA25" s="86">
        <v>11</v>
      </c>
      <c r="AB25" s="20">
        <v>0.8</v>
      </c>
      <c r="AC25" s="20">
        <v>0.39</v>
      </c>
      <c r="AD25" s="58">
        <v>16</v>
      </c>
      <c r="AE25" s="20">
        <v>1.0800000000000001E-2</v>
      </c>
      <c r="AF25" s="86">
        <v>11</v>
      </c>
      <c r="AG25" s="17">
        <v>1</v>
      </c>
      <c r="AH25" s="17">
        <v>1.0794876E-2</v>
      </c>
      <c r="AI25" s="17">
        <f>_xlfn.XLOOKUP(U25,' Brechas'!$A$2:$A$34,' Brechas'!$J$2:$J$34)</f>
        <v>1.07948764584615E-2</v>
      </c>
      <c r="AJ25" t="b">
        <f t="shared" si="1"/>
        <v>1</v>
      </c>
      <c r="AN25" s="20">
        <v>73</v>
      </c>
      <c r="AO25" s="20" t="s">
        <v>102</v>
      </c>
      <c r="AP25" s="20">
        <v>0.97</v>
      </c>
      <c r="AQ25" s="20">
        <v>0.95</v>
      </c>
      <c r="AR25" s="20">
        <v>0.02</v>
      </c>
      <c r="AS25" s="20">
        <v>0.02</v>
      </c>
      <c r="AT25" s="94">
        <v>31</v>
      </c>
      <c r="AU25" s="20">
        <v>0.96</v>
      </c>
      <c r="AV25" s="20">
        <v>0.81</v>
      </c>
      <c r="AW25" s="80">
        <v>20</v>
      </c>
      <c r="AX25" s="20">
        <v>0.02</v>
      </c>
      <c r="AY25" s="87">
        <v>30</v>
      </c>
      <c r="AZ25" s="17">
        <v>1</v>
      </c>
      <c r="BA25" s="17">
        <v>1.8814825E-2</v>
      </c>
      <c r="BB25" s="17">
        <f>_xlfn.XLOOKUP(AN25,' Brechas'!$A$2:$A$34,' Brechas'!$S$2:$S$34)</f>
        <v>1.8814824553300299E-2</v>
      </c>
      <c r="BC25" t="b">
        <f t="shared" si="2"/>
        <v>1</v>
      </c>
      <c r="BG25" s="20">
        <v>73</v>
      </c>
      <c r="BH25" s="20" t="s">
        <v>296</v>
      </c>
      <c r="BI25" s="20">
        <v>0.12</v>
      </c>
      <c r="BJ25" s="20">
        <v>0.11</v>
      </c>
      <c r="BK25" s="20">
        <v>0.1</v>
      </c>
      <c r="BL25" s="20">
        <v>9.6000000000000002E-2</v>
      </c>
      <c r="BM25" s="71">
        <v>25</v>
      </c>
      <c r="BN25" s="20">
        <v>0.11</v>
      </c>
      <c r="BO25" s="20">
        <v>0.06</v>
      </c>
      <c r="BP25" s="86">
        <v>11</v>
      </c>
      <c r="BQ25" s="20">
        <v>6.0000000000000001E-3</v>
      </c>
      <c r="BR25" s="75">
        <v>21</v>
      </c>
      <c r="BS25" s="17">
        <v>1</v>
      </c>
      <c r="BT25" s="17">
        <v>6.1368229999999996E-3</v>
      </c>
      <c r="BU25" s="17">
        <f>_xlfn.XLOOKUP(BG25,' Brechas'!$A$2:$A$34,' Brechas'!$AG$2:$AG$34)</f>
        <v>6.1368228358384298E-3</v>
      </c>
      <c r="BV25" t="b">
        <f t="shared" si="3"/>
        <v>1</v>
      </c>
      <c r="BZ25" s="20">
        <v>73</v>
      </c>
      <c r="CA25" s="20" t="s">
        <v>102</v>
      </c>
      <c r="CB25" s="20">
        <v>7.0000000000000007E-2</v>
      </c>
      <c r="CC25" s="20">
        <v>0.09</v>
      </c>
      <c r="CD25" s="20">
        <v>-0.22</v>
      </c>
      <c r="CE25" s="20">
        <v>0.22</v>
      </c>
      <c r="CF25" s="72">
        <v>27</v>
      </c>
      <c r="CG25" s="20">
        <v>0.08</v>
      </c>
      <c r="CH25" s="20">
        <v>0.09</v>
      </c>
      <c r="CI25" s="63">
        <v>15</v>
      </c>
      <c r="CJ25" s="20">
        <v>0.02</v>
      </c>
      <c r="CK25" s="75">
        <v>21</v>
      </c>
      <c r="CL25" s="17">
        <v>-1</v>
      </c>
      <c r="CM25" s="17">
        <v>-1.9259522000000001E-2</v>
      </c>
      <c r="CN25" s="17">
        <f>_xlfn.XLOOKUP(BZ25,' Brechas'!$A$2:$A$34,' Brechas'!$BC$2:$BC$34)</f>
        <v>-1.9259522498066201E-2</v>
      </c>
      <c r="CO25" t="b">
        <f t="shared" si="4"/>
        <v>1</v>
      </c>
      <c r="CS25" s="20">
        <v>73</v>
      </c>
      <c r="CT25" s="154" t="s">
        <v>102</v>
      </c>
      <c r="CU25" s="20">
        <v>0.43</v>
      </c>
      <c r="CV25" s="20">
        <v>0.56999999999999995</v>
      </c>
      <c r="CW25" s="20">
        <v>-0.25</v>
      </c>
      <c r="CX25" s="20">
        <v>0.25</v>
      </c>
      <c r="CY25" s="83">
        <v>5</v>
      </c>
      <c r="CZ25" s="20">
        <v>0.04</v>
      </c>
      <c r="DA25" s="20">
        <v>0.28999999999999998</v>
      </c>
      <c r="DB25" s="64">
        <v>7</v>
      </c>
      <c r="DC25" s="20">
        <v>7.0000000000000007E-2</v>
      </c>
      <c r="DD25" s="65">
        <v>6</v>
      </c>
      <c r="DE25" s="17">
        <v>-1</v>
      </c>
      <c r="DF25" s="17">
        <v>-7.1428570999999996E-2</v>
      </c>
      <c r="DG25" s="17">
        <f>_xlfn.XLOOKUP(CS25,' Brechas'!$A$2:$A$34,' Brechas'!$BS$2:$BS$34)</f>
        <v>-7.1428571428571105E-2</v>
      </c>
      <c r="DH25" t="b">
        <f t="shared" si="5"/>
        <v>1</v>
      </c>
      <c r="DL25" s="20">
        <v>73</v>
      </c>
      <c r="DM25" s="154" t="s">
        <v>102</v>
      </c>
      <c r="DN25" s="20">
        <v>6.6</v>
      </c>
      <c r="DO25" s="20">
        <v>0.87</v>
      </c>
      <c r="DP25" s="20">
        <v>6.59</v>
      </c>
      <c r="DQ25" s="20">
        <v>6.59</v>
      </c>
      <c r="DR25" s="81">
        <v>17</v>
      </c>
      <c r="DS25" s="20">
        <v>3.77</v>
      </c>
      <c r="DT25" s="20">
        <v>0.41</v>
      </c>
      <c r="DU25" s="83">
        <v>5</v>
      </c>
      <c r="DV25" s="20">
        <v>2.69</v>
      </c>
      <c r="DW25" s="72">
        <v>27</v>
      </c>
      <c r="DX25" s="17">
        <v>1</v>
      </c>
      <c r="DY25" s="17">
        <v>2.6943854439999999</v>
      </c>
      <c r="DZ25" s="17" t="e">
        <f>_xlfn.XLOOKUP(DL25,' Brechas'!$A$2:$A$34,' Brechas'!#REF!)</f>
        <v>#REF!</v>
      </c>
      <c r="EA25" t="e">
        <f t="shared" si="6"/>
        <v>#REF!</v>
      </c>
    </row>
    <row r="26" spans="2:131">
      <c r="B26" s="18">
        <v>76</v>
      </c>
      <c r="C26" s="18" t="s">
        <v>103</v>
      </c>
      <c r="D26" s="18">
        <v>0.31</v>
      </c>
      <c r="E26" s="18">
        <v>0.32</v>
      </c>
      <c r="F26" s="18">
        <v>-0.04</v>
      </c>
      <c r="G26" s="18">
        <v>0.04</v>
      </c>
      <c r="H26" s="42">
        <v>5</v>
      </c>
      <c r="I26" s="18">
        <v>0.32</v>
      </c>
      <c r="J26" s="20">
        <v>0.13</v>
      </c>
      <c r="K26" s="44">
        <v>16</v>
      </c>
      <c r="L26" s="18">
        <v>4.7999999999999996E-3</v>
      </c>
      <c r="M26" s="42">
        <v>5</v>
      </c>
      <c r="N26" s="17">
        <v>-1</v>
      </c>
      <c r="O26" s="17">
        <v>-4.7746009999999998E-3</v>
      </c>
      <c r="P26" s="17">
        <f>_xlfn.XLOOKUP(B26,' Brechas'!$A$2:$A$34,' Brechas'!$D$2:$D$34)</f>
        <v>-4.7746014860343298E-3</v>
      </c>
      <c r="Q26" t="b">
        <f t="shared" si="0"/>
        <v>1</v>
      </c>
      <c r="U26" s="20">
        <v>76</v>
      </c>
      <c r="V26" s="20" t="s">
        <v>103</v>
      </c>
      <c r="W26" s="20">
        <v>0.92</v>
      </c>
      <c r="X26" s="20">
        <v>0.91</v>
      </c>
      <c r="Y26" s="20">
        <v>0.02</v>
      </c>
      <c r="Z26" s="20">
        <v>0.02</v>
      </c>
      <c r="AA26" s="65">
        <v>6</v>
      </c>
      <c r="AB26" s="20">
        <v>0.92</v>
      </c>
      <c r="AC26" s="20">
        <v>0.34</v>
      </c>
      <c r="AD26" s="85">
        <v>4</v>
      </c>
      <c r="AE26" s="20">
        <v>5.4000000000000003E-3</v>
      </c>
      <c r="AF26" s="83">
        <v>5</v>
      </c>
      <c r="AG26" s="17">
        <v>1</v>
      </c>
      <c r="AH26" s="17">
        <v>5.3884919999999999E-3</v>
      </c>
      <c r="AI26" s="17">
        <f>_xlfn.XLOOKUP(U26,' Brechas'!$A$2:$A$34,' Brechas'!$J$2:$J$34)</f>
        <v>5.3884921218530103E-3</v>
      </c>
      <c r="AJ26" t="b">
        <f t="shared" si="1"/>
        <v>1</v>
      </c>
      <c r="AN26" s="20">
        <v>76</v>
      </c>
      <c r="AO26" s="20" t="s">
        <v>103</v>
      </c>
      <c r="AP26" s="20">
        <v>0.98</v>
      </c>
      <c r="AQ26" s="20">
        <v>0.96</v>
      </c>
      <c r="AR26" s="20">
        <v>0.02</v>
      </c>
      <c r="AS26" s="20">
        <v>0.02</v>
      </c>
      <c r="AT26" s="70">
        <v>29</v>
      </c>
      <c r="AU26" s="20">
        <v>0.97</v>
      </c>
      <c r="AV26" s="20">
        <v>0.8</v>
      </c>
      <c r="AW26" s="63">
        <v>15</v>
      </c>
      <c r="AX26" s="20">
        <v>0.02</v>
      </c>
      <c r="AY26" s="73">
        <v>28</v>
      </c>
      <c r="AZ26" s="17">
        <v>1</v>
      </c>
      <c r="BA26" s="17">
        <v>1.7796474999999999E-2</v>
      </c>
      <c r="BB26" s="17">
        <f>_xlfn.XLOOKUP(AN26,' Brechas'!$A$2:$A$34,' Brechas'!$S$2:$S$34)</f>
        <v>1.77964752215252E-2</v>
      </c>
      <c r="BC26" t="b">
        <f t="shared" si="2"/>
        <v>1</v>
      </c>
      <c r="BG26" s="20">
        <v>76</v>
      </c>
      <c r="BH26" s="20" t="s">
        <v>297</v>
      </c>
      <c r="BI26" s="20">
        <v>0.12</v>
      </c>
      <c r="BJ26" s="20">
        <v>0.11</v>
      </c>
      <c r="BK26" s="20">
        <v>0.09</v>
      </c>
      <c r="BL26" s="20">
        <v>8.5999999999999993E-2</v>
      </c>
      <c r="BM26" s="74">
        <v>23</v>
      </c>
      <c r="BN26" s="20">
        <v>0.11</v>
      </c>
      <c r="BO26" s="20">
        <v>7.0000000000000007E-2</v>
      </c>
      <c r="BP26" s="66">
        <v>12</v>
      </c>
      <c r="BQ26" s="20">
        <v>6.0000000000000001E-3</v>
      </c>
      <c r="BR26" s="68">
        <v>19</v>
      </c>
      <c r="BS26" s="17">
        <v>1</v>
      </c>
      <c r="BT26" s="17">
        <v>5.6830680000000003E-3</v>
      </c>
      <c r="BU26" s="17">
        <f>_xlfn.XLOOKUP(BG26,' Brechas'!$A$2:$A$34,' Brechas'!$AG$2:$AG$34)</f>
        <v>5.6830679422040196E-3</v>
      </c>
      <c r="BV26" t="b">
        <f t="shared" si="3"/>
        <v>1</v>
      </c>
      <c r="BZ26" s="20">
        <v>76</v>
      </c>
      <c r="CA26" s="20" t="s">
        <v>103</v>
      </c>
      <c r="CB26" s="20">
        <v>0.11</v>
      </c>
      <c r="CC26" s="20">
        <v>0.12</v>
      </c>
      <c r="CD26" s="20">
        <v>-0.13</v>
      </c>
      <c r="CE26" s="20">
        <v>0.13</v>
      </c>
      <c r="CF26" s="80">
        <v>20</v>
      </c>
      <c r="CG26" s="20">
        <v>0.11</v>
      </c>
      <c r="CH26" s="20">
        <v>0.06</v>
      </c>
      <c r="CI26" s="85">
        <v>4</v>
      </c>
      <c r="CJ26" s="20">
        <v>0.01</v>
      </c>
      <c r="CK26" s="66">
        <v>12</v>
      </c>
      <c r="CL26" s="17">
        <v>-1</v>
      </c>
      <c r="CM26" s="17">
        <v>-8.0393630000000008E-3</v>
      </c>
      <c r="CN26" s="17">
        <f>_xlfn.XLOOKUP(BZ26,' Brechas'!$A$2:$A$34,' Brechas'!$BC$2:$BC$34)</f>
        <v>-8.0393629080236298E-3</v>
      </c>
      <c r="CO26" t="b">
        <f t="shared" si="4"/>
        <v>1</v>
      </c>
      <c r="CS26" s="20">
        <v>76</v>
      </c>
      <c r="CT26" s="154" t="s">
        <v>103</v>
      </c>
      <c r="CU26" s="20">
        <v>7.0000000000000007E-2</v>
      </c>
      <c r="CV26" s="20">
        <v>0.93</v>
      </c>
      <c r="CW26" s="20">
        <v>-0.92</v>
      </c>
      <c r="CX26" s="20">
        <v>0.92</v>
      </c>
      <c r="CY26" s="134">
        <v>18</v>
      </c>
      <c r="CZ26" s="20">
        <v>0.08</v>
      </c>
      <c r="DA26" s="20">
        <v>0.14000000000000001</v>
      </c>
      <c r="DB26" s="78">
        <v>3</v>
      </c>
      <c r="DC26" s="20">
        <v>0.13</v>
      </c>
      <c r="DD26" s="62">
        <v>8</v>
      </c>
      <c r="DE26" s="17">
        <v>-1</v>
      </c>
      <c r="DF26" s="17">
        <v>-0.131868132</v>
      </c>
      <c r="DG26" s="17">
        <f>_xlfn.XLOOKUP(CS26,' Brechas'!$A$2:$A$34,' Brechas'!$BS$2:$BS$34)</f>
        <v>-0.13186813186813201</v>
      </c>
      <c r="DH26" t="b">
        <f t="shared" si="5"/>
        <v>1</v>
      </c>
      <c r="DL26" s="20">
        <v>76</v>
      </c>
      <c r="DM26" s="154" t="s">
        <v>103</v>
      </c>
      <c r="DN26" s="20">
        <v>4.37</v>
      </c>
      <c r="DO26" s="20">
        <v>0.55000000000000004</v>
      </c>
      <c r="DP26" s="20">
        <v>6.89</v>
      </c>
      <c r="DQ26" s="20">
        <v>6.89</v>
      </c>
      <c r="DR26" s="80">
        <v>20</v>
      </c>
      <c r="DS26" s="20">
        <v>2.56</v>
      </c>
      <c r="DT26" s="20">
        <v>0.28000000000000003</v>
      </c>
      <c r="DU26" s="80">
        <v>20</v>
      </c>
      <c r="DV26" s="20">
        <v>1.91</v>
      </c>
      <c r="DW26" s="68">
        <v>19</v>
      </c>
      <c r="DX26" s="17">
        <v>1</v>
      </c>
      <c r="DY26" s="17">
        <v>1.9122677189999999</v>
      </c>
      <c r="DZ26" s="17" t="e">
        <f>_xlfn.XLOOKUP(DL26,' Brechas'!$A$2:$A$34,' Brechas'!#REF!)</f>
        <v>#REF!</v>
      </c>
      <c r="EA26" t="e">
        <f t="shared" si="6"/>
        <v>#REF!</v>
      </c>
    </row>
    <row r="27" spans="2:131">
      <c r="B27" s="18">
        <v>81</v>
      </c>
      <c r="C27" s="18" t="s">
        <v>104</v>
      </c>
      <c r="D27" s="18">
        <v>0.19</v>
      </c>
      <c r="E27" s="18">
        <v>0.12</v>
      </c>
      <c r="F27" s="18">
        <v>0.61</v>
      </c>
      <c r="G27" s="18">
        <v>0.61</v>
      </c>
      <c r="H27" s="47">
        <v>30</v>
      </c>
      <c r="I27" s="18">
        <v>0.16</v>
      </c>
      <c r="J27" s="20">
        <v>0.25</v>
      </c>
      <c r="K27" s="47">
        <v>30</v>
      </c>
      <c r="L27" s="18">
        <v>0.15090000000000001</v>
      </c>
      <c r="M27" s="50">
        <v>31</v>
      </c>
      <c r="N27" s="17">
        <v>1</v>
      </c>
      <c r="O27" s="17">
        <v>0.15093132300000001</v>
      </c>
      <c r="P27" s="17">
        <f>_xlfn.XLOOKUP(B27,' Brechas'!$A$2:$A$34,' Brechas'!$D$2:$D$34)</f>
        <v>0.150931323492109</v>
      </c>
      <c r="Q27" t="b">
        <f t="shared" si="0"/>
        <v>1</v>
      </c>
      <c r="U27" s="20">
        <v>81</v>
      </c>
      <c r="V27" s="20" t="s">
        <v>104</v>
      </c>
      <c r="W27" s="20">
        <v>0.71</v>
      </c>
      <c r="X27" s="20">
        <v>0.66</v>
      </c>
      <c r="Y27" s="20">
        <v>7.0000000000000007E-2</v>
      </c>
      <c r="Z27" s="20">
        <v>7.0000000000000007E-2</v>
      </c>
      <c r="AA27" s="87">
        <v>30</v>
      </c>
      <c r="AB27" s="20">
        <v>0.68</v>
      </c>
      <c r="AC27" s="20">
        <v>0.45</v>
      </c>
      <c r="AD27" s="74">
        <v>23</v>
      </c>
      <c r="AE27" s="20">
        <v>3.2199999999999999E-2</v>
      </c>
      <c r="AF27" s="84">
        <v>26</v>
      </c>
      <c r="AG27" s="17">
        <v>1</v>
      </c>
      <c r="AH27" s="17">
        <v>3.2189279000000001E-2</v>
      </c>
      <c r="AI27" s="17">
        <f>_xlfn.XLOOKUP(U27,' Brechas'!$A$2:$A$34,' Brechas'!$J$2:$J$34)</f>
        <v>3.2189278654047797E-2</v>
      </c>
      <c r="AJ27" t="b">
        <f t="shared" si="1"/>
        <v>1</v>
      </c>
      <c r="AN27" s="20">
        <v>81</v>
      </c>
      <c r="AO27" s="20" t="s">
        <v>104</v>
      </c>
      <c r="AP27" s="20">
        <v>0.88</v>
      </c>
      <c r="AQ27" s="20">
        <v>0.88</v>
      </c>
      <c r="AR27" s="20">
        <v>0</v>
      </c>
      <c r="AS27" s="20">
        <v>0</v>
      </c>
      <c r="AT27" s="83">
        <v>5</v>
      </c>
      <c r="AU27" s="20">
        <v>0.88</v>
      </c>
      <c r="AV27" s="20">
        <v>0.88</v>
      </c>
      <c r="AW27" s="95">
        <v>32</v>
      </c>
      <c r="AX27" s="20">
        <v>0</v>
      </c>
      <c r="AY27" s="83">
        <v>5</v>
      </c>
      <c r="AZ27" s="17">
        <v>1</v>
      </c>
      <c r="BA27" s="17">
        <v>2.6955149999999999E-3</v>
      </c>
      <c r="BB27" s="17">
        <f>_xlfn.XLOOKUP(AN27,' Brechas'!$A$2:$A$34,' Brechas'!$S$2:$S$34)</f>
        <v>2.6955149740630299E-3</v>
      </c>
      <c r="BC27" t="b">
        <f t="shared" si="2"/>
        <v>1</v>
      </c>
      <c r="BG27" s="20">
        <v>81</v>
      </c>
      <c r="BH27" s="20" t="s">
        <v>298</v>
      </c>
      <c r="BI27" s="20">
        <v>0.06</v>
      </c>
      <c r="BJ27" s="20">
        <v>0.05</v>
      </c>
      <c r="BK27" s="20">
        <v>0.15</v>
      </c>
      <c r="BL27" s="20">
        <v>0.15</v>
      </c>
      <c r="BM27" s="87">
        <v>30</v>
      </c>
      <c r="BN27" s="20">
        <v>0.05</v>
      </c>
      <c r="BO27" s="20">
        <v>0.14000000000000001</v>
      </c>
      <c r="BP27" s="84">
        <v>26</v>
      </c>
      <c r="BQ27" s="20">
        <v>0.02</v>
      </c>
      <c r="BR27" s="73">
        <v>28</v>
      </c>
      <c r="BS27" s="17">
        <v>1</v>
      </c>
      <c r="BT27" s="17">
        <v>2.0302784000000001E-2</v>
      </c>
      <c r="BU27" s="17">
        <f>_xlfn.XLOOKUP(BG27,' Brechas'!$A$2:$A$34,' Brechas'!$AG$2:$AG$34)</f>
        <v>2.03027836974926E-2</v>
      </c>
      <c r="BV27" t="b">
        <f t="shared" si="3"/>
        <v>1</v>
      </c>
      <c r="BZ27" s="20">
        <v>81</v>
      </c>
      <c r="CA27" s="20" t="s">
        <v>104</v>
      </c>
      <c r="CB27" s="20">
        <v>0.06</v>
      </c>
      <c r="CC27" s="20">
        <v>7.0000000000000007E-2</v>
      </c>
      <c r="CD27" s="20">
        <v>-0.1</v>
      </c>
      <c r="CE27" s="20">
        <v>0.1</v>
      </c>
      <c r="CF27" s="58">
        <v>16</v>
      </c>
      <c r="CG27" s="20">
        <v>7.0000000000000007E-2</v>
      </c>
      <c r="CH27" s="20">
        <v>0.11</v>
      </c>
      <c r="CI27" s="61">
        <v>18</v>
      </c>
      <c r="CJ27" s="20">
        <v>0.01</v>
      </c>
      <c r="CK27" s="63">
        <v>15</v>
      </c>
      <c r="CL27" s="17">
        <v>-1</v>
      </c>
      <c r="CM27" s="17">
        <v>-1.0263866999999999E-2</v>
      </c>
      <c r="CN27" s="17">
        <f>_xlfn.XLOOKUP(BZ27,' Brechas'!$A$2:$A$34,' Brechas'!$BC$2:$BC$34)</f>
        <v>-1.02638674846633E-2</v>
      </c>
      <c r="CO27" t="b">
        <f t="shared" si="4"/>
        <v>1</v>
      </c>
      <c r="CS27" s="20">
        <v>81</v>
      </c>
      <c r="CT27" s="154" t="s">
        <v>104</v>
      </c>
      <c r="CU27" s="20">
        <v>0.67</v>
      </c>
      <c r="CV27" s="20">
        <v>0.33</v>
      </c>
      <c r="CW27" s="20">
        <v>1</v>
      </c>
      <c r="CX27" s="20">
        <v>1</v>
      </c>
      <c r="CY27" s="77">
        <v>31</v>
      </c>
      <c r="CZ27" s="20">
        <v>0.02</v>
      </c>
      <c r="DA27" s="20">
        <v>0.67</v>
      </c>
      <c r="DB27" s="149">
        <v>20</v>
      </c>
      <c r="DC27" s="20">
        <v>0.67</v>
      </c>
      <c r="DD27" s="153">
        <v>24</v>
      </c>
      <c r="DE27" s="17">
        <v>1</v>
      </c>
      <c r="DF27" s="17">
        <v>0.66666666699999999</v>
      </c>
      <c r="DG27" s="17">
        <f>_xlfn.XLOOKUP(CS27,' Brechas'!$A$2:$A$34,' Brechas'!$BS$2:$BS$34)</f>
        <v>0.66666666666667096</v>
      </c>
      <c r="DH27" t="b">
        <f t="shared" si="5"/>
        <v>1</v>
      </c>
      <c r="DL27" s="20">
        <v>81</v>
      </c>
      <c r="DM27" s="154" t="s">
        <v>104</v>
      </c>
      <c r="DN27" s="20">
        <v>5.0999999999999996</v>
      </c>
      <c r="DO27" s="20">
        <v>0.7</v>
      </c>
      <c r="DP27" s="20">
        <v>6.25</v>
      </c>
      <c r="DQ27" s="20">
        <v>6.25</v>
      </c>
      <c r="DR27" s="63">
        <v>15</v>
      </c>
      <c r="DS27" s="20">
        <v>2.91</v>
      </c>
      <c r="DT27" s="20">
        <v>0.32</v>
      </c>
      <c r="DU27" s="60">
        <v>14</v>
      </c>
      <c r="DV27" s="20">
        <v>1.97</v>
      </c>
      <c r="DW27" s="82">
        <v>22</v>
      </c>
      <c r="DX27" s="17">
        <v>1</v>
      </c>
      <c r="DY27" s="17">
        <v>1.9692410570000001</v>
      </c>
      <c r="DZ27" s="17" t="e">
        <f>_xlfn.XLOOKUP(DL27,' Brechas'!$A$2:$A$34,' Brechas'!#REF!)</f>
        <v>#REF!</v>
      </c>
      <c r="EA27" t="e">
        <f t="shared" si="6"/>
        <v>#REF!</v>
      </c>
    </row>
    <row r="28" spans="2:131">
      <c r="B28" s="18">
        <v>85</v>
      </c>
      <c r="C28" s="18" t="s">
        <v>105</v>
      </c>
      <c r="D28" s="18">
        <v>0.21</v>
      </c>
      <c r="E28" s="18">
        <v>0.2</v>
      </c>
      <c r="F28" s="18">
        <v>0.08</v>
      </c>
      <c r="G28" s="18">
        <v>0.08</v>
      </c>
      <c r="H28" s="21">
        <v>13</v>
      </c>
      <c r="I28" s="18">
        <v>0.2</v>
      </c>
      <c r="J28" s="20">
        <v>0.2</v>
      </c>
      <c r="K28" s="39">
        <v>25</v>
      </c>
      <c r="L28" s="18">
        <v>1.6299999999999999E-2</v>
      </c>
      <c r="M28" s="25">
        <v>15</v>
      </c>
      <c r="N28" s="17">
        <v>1</v>
      </c>
      <c r="O28" s="17">
        <v>1.6302124000000001E-2</v>
      </c>
      <c r="P28" s="17">
        <f>_xlfn.XLOOKUP(B28,' Brechas'!$A$2:$A$34,' Brechas'!$D$2:$D$34)</f>
        <v>1.6302124073980399E-2</v>
      </c>
      <c r="Q28" t="b">
        <f t="shared" si="0"/>
        <v>1</v>
      </c>
      <c r="U28" s="20">
        <v>85</v>
      </c>
      <c r="V28" s="20" t="s">
        <v>105</v>
      </c>
      <c r="W28" s="20">
        <v>0.73</v>
      </c>
      <c r="X28" s="20">
        <v>0.69</v>
      </c>
      <c r="Y28" s="20">
        <v>0.06</v>
      </c>
      <c r="Z28" s="20">
        <v>0.06</v>
      </c>
      <c r="AA28" s="88">
        <v>24</v>
      </c>
      <c r="AB28" s="20">
        <v>0.71</v>
      </c>
      <c r="AC28" s="20">
        <v>0.43</v>
      </c>
      <c r="AD28" s="75">
        <v>21</v>
      </c>
      <c r="AE28" s="20">
        <v>2.5499999999999998E-2</v>
      </c>
      <c r="AF28" s="88">
        <v>24</v>
      </c>
      <c r="AG28" s="17">
        <v>1</v>
      </c>
      <c r="AH28" s="17">
        <v>2.5466484000000001E-2</v>
      </c>
      <c r="AI28" s="17">
        <f>_xlfn.XLOOKUP(U28,' Brechas'!$A$2:$A$34,' Brechas'!$J$2:$J$34)</f>
        <v>2.54664838231289E-2</v>
      </c>
      <c r="AJ28" t="b">
        <f t="shared" si="1"/>
        <v>1</v>
      </c>
      <c r="AN28" s="20">
        <v>85</v>
      </c>
      <c r="AO28" s="20" t="s">
        <v>105</v>
      </c>
      <c r="AP28" s="20">
        <v>0.93</v>
      </c>
      <c r="AQ28" s="20">
        <v>0.93</v>
      </c>
      <c r="AR28" s="20">
        <v>0</v>
      </c>
      <c r="AS28" s="20">
        <v>0</v>
      </c>
      <c r="AT28" s="78">
        <v>3</v>
      </c>
      <c r="AU28" s="20">
        <v>0.93</v>
      </c>
      <c r="AV28" s="20">
        <v>0.83</v>
      </c>
      <c r="AW28" s="73">
        <v>28</v>
      </c>
      <c r="AX28" s="20">
        <v>0</v>
      </c>
      <c r="AY28" s="85">
        <v>4</v>
      </c>
      <c r="AZ28" s="17">
        <v>1</v>
      </c>
      <c r="BA28" s="17">
        <v>2.0608839999999998E-3</v>
      </c>
      <c r="BB28" s="17">
        <f>_xlfn.XLOOKUP(AN28,' Brechas'!$A$2:$A$34,' Brechas'!$S$2:$S$34)</f>
        <v>2.0608840372187899E-3</v>
      </c>
      <c r="BC28" t="b">
        <f t="shared" si="2"/>
        <v>1</v>
      </c>
      <c r="BG28" s="20">
        <v>85</v>
      </c>
      <c r="BH28" s="20" t="s">
        <v>299</v>
      </c>
      <c r="BI28" s="20">
        <v>7.0000000000000007E-2</v>
      </c>
      <c r="BJ28" s="20">
        <v>7.0000000000000007E-2</v>
      </c>
      <c r="BK28" s="20">
        <v>0.02</v>
      </c>
      <c r="BL28" s="20">
        <v>2.3E-2</v>
      </c>
      <c r="BM28" s="65">
        <v>6</v>
      </c>
      <c r="BN28" s="20">
        <v>7.0000000000000007E-2</v>
      </c>
      <c r="BO28" s="20">
        <v>0.1</v>
      </c>
      <c r="BP28" s="82">
        <v>22</v>
      </c>
      <c r="BQ28" s="20">
        <v>2E-3</v>
      </c>
      <c r="BR28" s="86">
        <v>11</v>
      </c>
      <c r="BS28" s="17">
        <v>1</v>
      </c>
      <c r="BT28" s="17">
        <v>2.3518300000000001E-3</v>
      </c>
      <c r="BU28" s="17">
        <f>_xlfn.XLOOKUP(BG28,' Brechas'!$A$2:$A$34,' Brechas'!$AG$2:$AG$34)</f>
        <v>2.3518297268182E-3</v>
      </c>
      <c r="BV28" t="b">
        <f t="shared" si="3"/>
        <v>1</v>
      </c>
      <c r="BZ28" s="20">
        <v>85</v>
      </c>
      <c r="CA28" s="20" t="s">
        <v>105</v>
      </c>
      <c r="CB28" s="20">
        <v>0.1</v>
      </c>
      <c r="CC28" s="20">
        <v>0.1</v>
      </c>
      <c r="CD28" s="20">
        <v>-0.04</v>
      </c>
      <c r="CE28" s="20">
        <v>0.04</v>
      </c>
      <c r="CF28" s="65">
        <v>6</v>
      </c>
      <c r="CG28" s="20">
        <v>0.1</v>
      </c>
      <c r="CH28" s="20">
        <v>7.0000000000000007E-2</v>
      </c>
      <c r="CI28" s="79">
        <v>10</v>
      </c>
      <c r="CJ28" s="20">
        <v>0</v>
      </c>
      <c r="CK28" s="64">
        <v>7</v>
      </c>
      <c r="CL28" s="17">
        <v>-1</v>
      </c>
      <c r="CM28" s="17">
        <v>-3.0573919999999999E-3</v>
      </c>
      <c r="CN28" s="17">
        <f>_xlfn.XLOOKUP(BZ28,' Brechas'!$A$2:$A$34,' Brechas'!$BC$2:$BC$34)</f>
        <v>-3.05739162071321E-3</v>
      </c>
      <c r="CO28" t="b">
        <f t="shared" si="4"/>
        <v>1</v>
      </c>
      <c r="CS28" s="20">
        <v>85</v>
      </c>
      <c r="CT28" s="154" t="s">
        <v>105</v>
      </c>
      <c r="CU28" s="20">
        <v>0</v>
      </c>
      <c r="CV28" s="20">
        <v>1</v>
      </c>
      <c r="CW28" s="20">
        <v>-1</v>
      </c>
      <c r="CX28" s="20">
        <v>1</v>
      </c>
      <c r="CY28" s="151">
        <v>19</v>
      </c>
      <c r="CZ28" s="20">
        <v>0.01</v>
      </c>
      <c r="DA28" s="20">
        <v>1</v>
      </c>
      <c r="DB28" s="77">
        <v>26</v>
      </c>
      <c r="DC28" s="20">
        <v>1</v>
      </c>
      <c r="DD28" s="77">
        <v>27</v>
      </c>
      <c r="DE28" s="17">
        <v>-1</v>
      </c>
      <c r="DF28" s="17">
        <v>-1</v>
      </c>
      <c r="DG28" s="17">
        <f>_xlfn.XLOOKUP(CS28,' Brechas'!$A$2:$A$34,' Brechas'!$BS$2:$BS$34)</f>
        <v>-1</v>
      </c>
      <c r="DH28" t="b">
        <f t="shared" si="5"/>
        <v>1</v>
      </c>
      <c r="DL28" s="20">
        <v>85</v>
      </c>
      <c r="DM28" s="154" t="s">
        <v>105</v>
      </c>
      <c r="DN28" s="20">
        <v>4.42</v>
      </c>
      <c r="DO28" s="20">
        <v>0.94</v>
      </c>
      <c r="DP28" s="20">
        <v>3.72</v>
      </c>
      <c r="DQ28" s="20">
        <v>3.72</v>
      </c>
      <c r="DR28" s="78">
        <v>3</v>
      </c>
      <c r="DS28" s="20">
        <v>2.67</v>
      </c>
      <c r="DT28" s="20">
        <v>0.28999999999999998</v>
      </c>
      <c r="DU28" s="81">
        <v>17</v>
      </c>
      <c r="DV28" s="20">
        <v>1.08</v>
      </c>
      <c r="DW28" s="64">
        <v>7</v>
      </c>
      <c r="DX28" s="17">
        <v>1</v>
      </c>
      <c r="DY28" s="17">
        <v>1.077470455</v>
      </c>
      <c r="DZ28" s="17" t="e">
        <f>_xlfn.XLOOKUP(DL28,' Brechas'!$A$2:$A$34,' Brechas'!#REF!)</f>
        <v>#REF!</v>
      </c>
      <c r="EA28" t="e">
        <f t="shared" si="6"/>
        <v>#REF!</v>
      </c>
    </row>
    <row r="29" spans="2:131">
      <c r="B29" s="18">
        <v>86</v>
      </c>
      <c r="C29" s="18" t="s">
        <v>106</v>
      </c>
      <c r="D29" s="18">
        <v>0.12</v>
      </c>
      <c r="E29" s="18">
        <v>0.13</v>
      </c>
      <c r="F29" s="18">
        <v>-0.08</v>
      </c>
      <c r="G29" s="18">
        <v>0.08</v>
      </c>
      <c r="H29" s="27">
        <v>10</v>
      </c>
      <c r="I29" s="18">
        <v>0.13</v>
      </c>
      <c r="J29" s="20">
        <v>0.32</v>
      </c>
      <c r="K29" s="51">
        <v>32</v>
      </c>
      <c r="L29" s="18">
        <v>2.4199999999999999E-2</v>
      </c>
      <c r="M29" s="31">
        <v>17</v>
      </c>
      <c r="N29" s="17">
        <v>-1</v>
      </c>
      <c r="O29" s="17">
        <v>-2.4240103999999998E-2</v>
      </c>
      <c r="P29" s="17">
        <f>_xlfn.XLOOKUP(B29,' Brechas'!$A$2:$A$34,' Brechas'!$D$2:$D$34)</f>
        <v>-2.4240104424395701E-2</v>
      </c>
      <c r="Q29" t="b">
        <f t="shared" si="0"/>
        <v>1</v>
      </c>
      <c r="U29" s="20">
        <v>86</v>
      </c>
      <c r="V29" s="20" t="s">
        <v>106</v>
      </c>
      <c r="W29" s="20">
        <v>0.65</v>
      </c>
      <c r="X29" s="20">
        <v>0.63</v>
      </c>
      <c r="Y29" s="20">
        <v>0.03</v>
      </c>
      <c r="Z29" s="20">
        <v>0.03</v>
      </c>
      <c r="AA29" s="81">
        <v>17</v>
      </c>
      <c r="AB29" s="20">
        <v>0.64</v>
      </c>
      <c r="AC29" s="20">
        <v>0.48</v>
      </c>
      <c r="AD29" s="88">
        <v>24</v>
      </c>
      <c r="AE29" s="20">
        <v>1.5599999999999999E-2</v>
      </c>
      <c r="AF29" s="61">
        <v>18</v>
      </c>
      <c r="AG29" s="17">
        <v>1</v>
      </c>
      <c r="AH29" s="17">
        <v>1.5595292E-2</v>
      </c>
      <c r="AI29" s="17">
        <f>_xlfn.XLOOKUP(U29,' Brechas'!$A$2:$A$34,' Brechas'!$J$2:$J$34)</f>
        <v>1.5595292400018401E-2</v>
      </c>
      <c r="AJ29" t="b">
        <f t="shared" si="1"/>
        <v>1</v>
      </c>
      <c r="AN29" s="20">
        <v>86</v>
      </c>
      <c r="AO29" s="20" t="s">
        <v>106</v>
      </c>
      <c r="AP29" s="20">
        <v>0.98</v>
      </c>
      <c r="AQ29" s="20">
        <v>0.97</v>
      </c>
      <c r="AR29" s="20">
        <v>0.01</v>
      </c>
      <c r="AS29" s="20">
        <v>0.01</v>
      </c>
      <c r="AT29" s="81">
        <v>17</v>
      </c>
      <c r="AU29" s="20">
        <v>0.97</v>
      </c>
      <c r="AV29" s="20">
        <v>0.8</v>
      </c>
      <c r="AW29" s="86">
        <v>11</v>
      </c>
      <c r="AX29" s="20">
        <v>0.01</v>
      </c>
      <c r="AY29" s="81">
        <v>17</v>
      </c>
      <c r="AZ29" s="17">
        <v>1</v>
      </c>
      <c r="BA29" s="17">
        <v>7.2995550000000001E-3</v>
      </c>
      <c r="BB29" s="17">
        <f>_xlfn.XLOOKUP(AN29,' Brechas'!$A$2:$A$34,' Brechas'!$S$2:$S$34)</f>
        <v>7.2995548944756001E-3</v>
      </c>
      <c r="BC29" t="b">
        <f t="shared" si="2"/>
        <v>1</v>
      </c>
      <c r="BG29" s="20">
        <v>86</v>
      </c>
      <c r="BH29" s="20" t="s">
        <v>300</v>
      </c>
      <c r="BI29" s="20">
        <v>0.05</v>
      </c>
      <c r="BJ29" s="20">
        <v>0.05</v>
      </c>
      <c r="BK29" s="20">
        <v>0.01</v>
      </c>
      <c r="BL29" s="20">
        <v>1.4999999999999999E-2</v>
      </c>
      <c r="BM29" s="78">
        <v>3</v>
      </c>
      <c r="BN29" s="20">
        <v>0.05</v>
      </c>
      <c r="BO29" s="20">
        <v>0.14000000000000001</v>
      </c>
      <c r="BP29" s="72">
        <v>27</v>
      </c>
      <c r="BQ29" s="20">
        <v>2E-3</v>
      </c>
      <c r="BR29" s="62">
        <v>8</v>
      </c>
      <c r="BS29" s="17">
        <v>1</v>
      </c>
      <c r="BT29" s="17">
        <v>2.1141340000000002E-3</v>
      </c>
      <c r="BU29" s="17">
        <f>_xlfn.XLOOKUP(BG29,' Brechas'!$A$2:$A$34,' Brechas'!$AG$2:$AG$34)</f>
        <v>2.1141344815421999E-3</v>
      </c>
      <c r="BV29" t="b">
        <f t="shared" si="3"/>
        <v>1</v>
      </c>
      <c r="BZ29" s="20">
        <v>86</v>
      </c>
      <c r="CA29" s="20" t="s">
        <v>106</v>
      </c>
      <c r="CB29" s="20">
        <v>0.04</v>
      </c>
      <c r="CC29" s="20">
        <v>0.04</v>
      </c>
      <c r="CD29" s="20">
        <v>-0.11</v>
      </c>
      <c r="CE29" s="20">
        <v>0.11</v>
      </c>
      <c r="CF29" s="81">
        <v>17</v>
      </c>
      <c r="CG29" s="20">
        <v>0.04</v>
      </c>
      <c r="CH29" s="20">
        <v>0.18</v>
      </c>
      <c r="CI29" s="84">
        <v>26</v>
      </c>
      <c r="CJ29" s="20">
        <v>0.02</v>
      </c>
      <c r="CK29" s="80">
        <v>20</v>
      </c>
      <c r="CL29" s="17">
        <v>-1</v>
      </c>
      <c r="CM29" s="17">
        <v>-1.8848245999999999E-2</v>
      </c>
      <c r="CN29" s="17">
        <f>_xlfn.XLOOKUP(BZ29,' Brechas'!$A$2:$A$34,' Brechas'!$BC$2:$BC$34)</f>
        <v>-1.88482460260938E-2</v>
      </c>
      <c r="CO29" t="b">
        <f t="shared" si="4"/>
        <v>1</v>
      </c>
      <c r="CS29" s="20">
        <v>86</v>
      </c>
      <c r="CT29" s="154" t="s">
        <v>106</v>
      </c>
      <c r="CU29" s="20">
        <v>0</v>
      </c>
      <c r="CV29" s="20">
        <v>1</v>
      </c>
      <c r="CW29" s="20">
        <v>-1</v>
      </c>
      <c r="CX29" s="20">
        <v>1</v>
      </c>
      <c r="CY29" s="151">
        <v>19</v>
      </c>
      <c r="CZ29" s="20">
        <v>0.02</v>
      </c>
      <c r="DA29" s="20">
        <v>0.67</v>
      </c>
      <c r="DB29" s="149">
        <v>20</v>
      </c>
      <c r="DC29" s="20">
        <v>0.67</v>
      </c>
      <c r="DD29" s="155">
        <v>23</v>
      </c>
      <c r="DE29" s="17">
        <v>-1</v>
      </c>
      <c r="DF29" s="17">
        <v>-0.66666666699999999</v>
      </c>
      <c r="DG29" s="17">
        <f>_xlfn.XLOOKUP(CS29,' Brechas'!$A$2:$A$34,' Brechas'!$BS$2:$BS$34)</f>
        <v>-0.66666666666666896</v>
      </c>
      <c r="DH29" t="b">
        <f t="shared" si="5"/>
        <v>1</v>
      </c>
      <c r="DL29" s="20">
        <v>86</v>
      </c>
      <c r="DM29" s="154" t="s">
        <v>106</v>
      </c>
      <c r="DN29" s="20">
        <v>7.77</v>
      </c>
      <c r="DO29" s="20">
        <v>1.41</v>
      </c>
      <c r="DP29" s="20">
        <v>4.5</v>
      </c>
      <c r="DQ29" s="20">
        <v>4.5</v>
      </c>
      <c r="DR29" s="65">
        <v>6</v>
      </c>
      <c r="DS29" s="20">
        <v>4.59</v>
      </c>
      <c r="DT29" s="20">
        <v>0.5</v>
      </c>
      <c r="DU29" s="67">
        <v>2</v>
      </c>
      <c r="DV29" s="20">
        <v>2.2400000000000002</v>
      </c>
      <c r="DW29" s="84">
        <v>26</v>
      </c>
      <c r="DX29" s="17">
        <v>1</v>
      </c>
      <c r="DY29" s="17">
        <v>2.2431688030000001</v>
      </c>
      <c r="DZ29" s="17" t="e">
        <f>_xlfn.XLOOKUP(DL29,' Brechas'!$A$2:$A$34,' Brechas'!#REF!)</f>
        <v>#REF!</v>
      </c>
      <c r="EA29" t="e">
        <f t="shared" si="6"/>
        <v>#REF!</v>
      </c>
    </row>
    <row r="30" spans="2:131" ht="24">
      <c r="B30" s="18">
        <v>88</v>
      </c>
      <c r="C30" s="18" t="s">
        <v>262</v>
      </c>
      <c r="D30" s="18">
        <v>0.46</v>
      </c>
      <c r="E30" s="18">
        <v>0.76</v>
      </c>
      <c r="F30" s="18">
        <v>-0.39</v>
      </c>
      <c r="G30" s="18">
        <v>0.39</v>
      </c>
      <c r="H30" s="43">
        <v>23</v>
      </c>
      <c r="I30" s="18">
        <v>0.57999999999999996</v>
      </c>
      <c r="J30" s="20">
        <v>7.0000000000000007E-2</v>
      </c>
      <c r="K30" s="23">
        <v>1</v>
      </c>
      <c r="L30" s="18">
        <v>2.7099999999999999E-2</v>
      </c>
      <c r="M30" s="19">
        <v>19</v>
      </c>
      <c r="N30" s="17">
        <v>-1</v>
      </c>
      <c r="O30" s="17">
        <v>-2.7132619E-2</v>
      </c>
      <c r="P30" s="17">
        <f>_xlfn.XLOOKUP(B30,' Brechas'!$A$2:$A$34,' Brechas'!$D$2:$D$34)</f>
        <v>-2.71326186311572E-2</v>
      </c>
      <c r="Q30" t="b">
        <f t="shared" si="0"/>
        <v>1</v>
      </c>
      <c r="U30" s="89">
        <v>88</v>
      </c>
      <c r="V30" s="90" t="s">
        <v>107</v>
      </c>
      <c r="W30" s="20">
        <v>0.51</v>
      </c>
      <c r="X30" s="20">
        <v>0.49</v>
      </c>
      <c r="Y30" s="89">
        <v>0.03</v>
      </c>
      <c r="Z30" s="89">
        <v>0.03</v>
      </c>
      <c r="AA30" s="91">
        <v>15</v>
      </c>
      <c r="AB30" s="20">
        <v>0.5</v>
      </c>
      <c r="AC30" s="89">
        <v>0.61</v>
      </c>
      <c r="AD30" s="92">
        <v>28</v>
      </c>
      <c r="AE30" s="89">
        <v>1.8499999999999999E-2</v>
      </c>
      <c r="AF30" s="93">
        <v>20</v>
      </c>
      <c r="AG30" s="17">
        <v>1</v>
      </c>
      <c r="AH30" s="17">
        <v>1.8533402000000001E-2</v>
      </c>
      <c r="AI30" s="17">
        <f>_xlfn.XLOOKUP(U30,' Brechas'!$A$2:$A$34,' Brechas'!$J$2:$J$34)</f>
        <v>1.8533402367949099E-2</v>
      </c>
      <c r="AJ30" t="b">
        <f t="shared" si="1"/>
        <v>1</v>
      </c>
      <c r="AN30" s="20">
        <v>88</v>
      </c>
      <c r="AO30" s="20" t="s">
        <v>262</v>
      </c>
      <c r="AP30" s="20">
        <v>0.99</v>
      </c>
      <c r="AQ30" s="20">
        <v>0.98</v>
      </c>
      <c r="AR30" s="20">
        <v>0.01</v>
      </c>
      <c r="AS30" s="20">
        <v>0.01</v>
      </c>
      <c r="AT30" s="82">
        <v>22</v>
      </c>
      <c r="AU30" s="20">
        <v>0.98</v>
      </c>
      <c r="AV30" s="20">
        <v>0.79</v>
      </c>
      <c r="AW30" s="85">
        <v>4</v>
      </c>
      <c r="AX30" s="20">
        <v>0.01</v>
      </c>
      <c r="AY30" s="80">
        <v>20</v>
      </c>
      <c r="AZ30" s="17">
        <v>1</v>
      </c>
      <c r="BA30" s="17">
        <v>8.7101790000000002E-3</v>
      </c>
      <c r="BB30" s="17">
        <f>_xlfn.XLOOKUP(AN30,' Brechas'!$A$2:$A$34,' Brechas'!$S$2:$S$34)</f>
        <v>8.7101787180990792E-3</v>
      </c>
      <c r="BC30" t="b">
        <f t="shared" si="2"/>
        <v>1</v>
      </c>
      <c r="BG30" s="20">
        <v>88</v>
      </c>
      <c r="BH30" s="20" t="s">
        <v>262</v>
      </c>
      <c r="BI30" s="20">
        <v>0.25</v>
      </c>
      <c r="BJ30" s="20">
        <v>0.25</v>
      </c>
      <c r="BK30" s="20">
        <v>-0.01</v>
      </c>
      <c r="BL30" s="20">
        <v>0.01</v>
      </c>
      <c r="BM30" s="67">
        <v>2</v>
      </c>
      <c r="BN30" s="20">
        <v>0.25</v>
      </c>
      <c r="BO30" s="20">
        <v>0.03</v>
      </c>
      <c r="BP30" s="67">
        <v>2</v>
      </c>
      <c r="BQ30" s="20">
        <v>0</v>
      </c>
      <c r="BR30" s="76">
        <v>1</v>
      </c>
      <c r="BS30" s="17">
        <v>-1</v>
      </c>
      <c r="BT30" s="17">
        <v>-2.8028900000000003E-4</v>
      </c>
      <c r="BU30" s="17">
        <f>_xlfn.XLOOKUP(BG30,' Brechas'!$A$2:$A$34,' Brechas'!$AG$2:$AG$34)</f>
        <v>-2.8028914836654602E-4</v>
      </c>
      <c r="BV30" t="b">
        <f t="shared" si="3"/>
        <v>1</v>
      </c>
      <c r="BZ30" s="20">
        <v>88</v>
      </c>
      <c r="CA30" s="20" t="s">
        <v>262</v>
      </c>
      <c r="CB30" s="20">
        <v>0.13</v>
      </c>
      <c r="CC30" s="20">
        <v>0.09</v>
      </c>
      <c r="CD30" s="20">
        <v>0.33</v>
      </c>
      <c r="CE30" s="20">
        <v>0.33</v>
      </c>
      <c r="CF30" s="95">
        <v>32</v>
      </c>
      <c r="CG30" s="20">
        <v>0.11</v>
      </c>
      <c r="CH30" s="20">
        <v>0.06</v>
      </c>
      <c r="CI30" s="64">
        <v>7</v>
      </c>
      <c r="CJ30" s="20">
        <v>0.02</v>
      </c>
      <c r="CK30" s="74">
        <v>23</v>
      </c>
      <c r="CL30" s="17">
        <v>1</v>
      </c>
      <c r="CM30" s="17">
        <v>2.0922763E-2</v>
      </c>
      <c r="CN30" s="17">
        <f>_xlfn.XLOOKUP(BZ30,' Brechas'!$A$2:$A$34,' Brechas'!$BC$2:$BC$34)</f>
        <v>2.09227633697287E-2</v>
      </c>
      <c r="CO30" t="b">
        <f t="shared" si="4"/>
        <v>1</v>
      </c>
      <c r="CS30" s="20">
        <v>88</v>
      </c>
      <c r="CT30" s="154" t="s">
        <v>262</v>
      </c>
      <c r="CU30" s="20">
        <v>0.5</v>
      </c>
      <c r="CV30" s="20">
        <v>0.5</v>
      </c>
      <c r="CW30" s="20">
        <v>0</v>
      </c>
      <c r="CX30" s="20">
        <v>0</v>
      </c>
      <c r="CY30" s="76">
        <v>1</v>
      </c>
      <c r="CZ30" s="20">
        <v>0.01</v>
      </c>
      <c r="DA30" s="20">
        <v>1</v>
      </c>
      <c r="DB30" s="77">
        <v>26</v>
      </c>
      <c r="DC30" s="20">
        <v>0</v>
      </c>
      <c r="DD30" s="76">
        <v>1</v>
      </c>
      <c r="DE30" s="17">
        <v>-1</v>
      </c>
      <c r="DF30" s="17">
        <v>0</v>
      </c>
      <c r="DG30" s="17">
        <f>_xlfn.XLOOKUP(CS30,' Brechas'!$A$2:$A$34,' Brechas'!$BS$2:$BS$34)</f>
        <v>0</v>
      </c>
      <c r="DH30" t="b">
        <f t="shared" si="5"/>
        <v>1</v>
      </c>
      <c r="DL30" s="20">
        <v>88</v>
      </c>
      <c r="DM30" s="154" t="s">
        <v>107</v>
      </c>
      <c r="DN30" s="20">
        <v>5.83</v>
      </c>
      <c r="DO30" s="20">
        <v>0.34</v>
      </c>
      <c r="DP30" s="20">
        <v>16.32</v>
      </c>
      <c r="DQ30" s="20">
        <v>16.32</v>
      </c>
      <c r="DR30" s="95">
        <v>32</v>
      </c>
      <c r="DS30" s="20">
        <v>3.21</v>
      </c>
      <c r="DT30" s="20">
        <v>0.35</v>
      </c>
      <c r="DU30" s="79">
        <v>10</v>
      </c>
      <c r="DV30" s="20">
        <v>5.69</v>
      </c>
      <c r="DW30" s="95">
        <v>32</v>
      </c>
      <c r="DX30" s="17">
        <v>1</v>
      </c>
      <c r="DY30" s="17">
        <v>5.6867589399999998</v>
      </c>
      <c r="DZ30" s="17" t="e">
        <f>_xlfn.XLOOKUP(DL30,' Brechas'!$A$2:$A$34,' Brechas'!#REF!)</f>
        <v>#REF!</v>
      </c>
      <c r="EA30" t="e">
        <f t="shared" si="6"/>
        <v>#REF!</v>
      </c>
    </row>
    <row r="31" spans="2:131">
      <c r="B31" s="18">
        <v>91</v>
      </c>
      <c r="C31" s="18" t="s">
        <v>108</v>
      </c>
      <c r="D31" s="18">
        <v>0.18</v>
      </c>
      <c r="E31" s="18">
        <v>0.33</v>
      </c>
      <c r="F31" s="18">
        <v>-0.47</v>
      </c>
      <c r="G31" s="18">
        <v>0.47</v>
      </c>
      <c r="H31" s="39">
        <v>25</v>
      </c>
      <c r="I31" s="18">
        <v>0.26</v>
      </c>
      <c r="J31" s="20">
        <v>0.15</v>
      </c>
      <c r="K31" s="40">
        <v>21</v>
      </c>
      <c r="L31" s="18">
        <v>7.3300000000000004E-2</v>
      </c>
      <c r="M31" s="45">
        <v>26</v>
      </c>
      <c r="N31" s="17">
        <v>-1</v>
      </c>
      <c r="O31" s="17">
        <v>-7.3313947000000004E-2</v>
      </c>
      <c r="P31" s="17">
        <f>_xlfn.XLOOKUP(B31,' Brechas'!$A$2:$A$34,' Brechas'!$D$2:$D$34)</f>
        <v>-7.33139472196081E-2</v>
      </c>
      <c r="Q31" t="b">
        <f t="shared" si="0"/>
        <v>1</v>
      </c>
      <c r="U31" s="20">
        <v>91</v>
      </c>
      <c r="V31" s="20" t="s">
        <v>108</v>
      </c>
      <c r="W31" s="20">
        <v>0.41</v>
      </c>
      <c r="X31" s="20">
        <v>0.4</v>
      </c>
      <c r="Y31" s="20">
        <v>0.03</v>
      </c>
      <c r="Z31" s="20">
        <v>0.03</v>
      </c>
      <c r="AA31" s="66">
        <v>12</v>
      </c>
      <c r="AB31" s="20">
        <v>0.41</v>
      </c>
      <c r="AC31" s="20">
        <v>0.75</v>
      </c>
      <c r="AD31" s="94">
        <v>31</v>
      </c>
      <c r="AE31" s="20">
        <v>2.1499999999999998E-2</v>
      </c>
      <c r="AF31" s="82">
        <v>22</v>
      </c>
      <c r="AG31" s="17">
        <v>1</v>
      </c>
      <c r="AH31" s="17">
        <v>2.1463415999999999E-2</v>
      </c>
      <c r="AI31" s="17">
        <f>_xlfn.XLOOKUP(U31,' Brechas'!$A$2:$A$34,' Brechas'!$J$2:$J$34)</f>
        <v>2.1463416027488299E-2</v>
      </c>
      <c r="AJ31" t="b">
        <f t="shared" si="1"/>
        <v>1</v>
      </c>
      <c r="AN31" s="20">
        <v>91</v>
      </c>
      <c r="AO31" s="20" t="s">
        <v>108</v>
      </c>
      <c r="AP31" s="20">
        <v>0.98</v>
      </c>
      <c r="AQ31" s="20">
        <v>0.98</v>
      </c>
      <c r="AR31" s="20">
        <v>0</v>
      </c>
      <c r="AS31" s="20">
        <v>0</v>
      </c>
      <c r="AT31" s="65">
        <v>6</v>
      </c>
      <c r="AU31" s="20">
        <v>0.98</v>
      </c>
      <c r="AV31" s="20">
        <v>0.79</v>
      </c>
      <c r="AW31" s="64">
        <v>7</v>
      </c>
      <c r="AX31" s="20">
        <v>0</v>
      </c>
      <c r="AY31" s="65">
        <v>6</v>
      </c>
      <c r="AZ31" s="17">
        <v>1</v>
      </c>
      <c r="BA31" s="17">
        <v>2.7281419999999998E-3</v>
      </c>
      <c r="BB31" s="17">
        <f>_xlfn.XLOOKUP(AN31,' Brechas'!$A$2:$A$34,' Brechas'!$S$2:$S$34)</f>
        <v>2.7281419873938801E-3</v>
      </c>
      <c r="BC31" t="b">
        <f t="shared" si="2"/>
        <v>1</v>
      </c>
      <c r="BG31" s="20">
        <v>91</v>
      </c>
      <c r="BH31" s="20" t="s">
        <v>301</v>
      </c>
      <c r="BI31" s="20">
        <v>0.03</v>
      </c>
      <c r="BJ31" s="20">
        <v>0.03</v>
      </c>
      <c r="BK31" s="20">
        <v>0.14000000000000001</v>
      </c>
      <c r="BL31" s="20">
        <v>0.14099999999999999</v>
      </c>
      <c r="BM31" s="70">
        <v>29</v>
      </c>
      <c r="BN31" s="20">
        <v>0.03</v>
      </c>
      <c r="BO31" s="20">
        <v>0.26</v>
      </c>
      <c r="BP31" s="70">
        <v>29</v>
      </c>
      <c r="BQ31" s="20">
        <v>3.6999999999999998E-2</v>
      </c>
      <c r="BR31" s="87">
        <v>30</v>
      </c>
      <c r="BS31" s="17">
        <v>1</v>
      </c>
      <c r="BT31" s="17">
        <v>3.6592636999999997E-2</v>
      </c>
      <c r="BU31" s="17">
        <f>_xlfn.XLOOKUP(BG31,' Brechas'!$A$2:$A$34,' Brechas'!$AG$2:$AG$34)</f>
        <v>3.6592637130788898E-2</v>
      </c>
      <c r="BV31" t="b">
        <f t="shared" si="3"/>
        <v>1</v>
      </c>
      <c r="BZ31" s="20">
        <v>91</v>
      </c>
      <c r="CA31" s="20" t="s">
        <v>108</v>
      </c>
      <c r="CB31" s="20">
        <v>7.0000000000000007E-2</v>
      </c>
      <c r="CC31" s="20">
        <v>0.08</v>
      </c>
      <c r="CD31" s="20">
        <v>-0.12</v>
      </c>
      <c r="CE31" s="20">
        <v>0.12</v>
      </c>
      <c r="CF31" s="68">
        <v>19</v>
      </c>
      <c r="CG31" s="20">
        <v>7.0000000000000007E-2</v>
      </c>
      <c r="CH31" s="20">
        <v>0.1</v>
      </c>
      <c r="CI31" s="58">
        <v>16</v>
      </c>
      <c r="CJ31" s="20">
        <v>0.01</v>
      </c>
      <c r="CK31" s="81">
        <v>17</v>
      </c>
      <c r="CL31" s="17">
        <v>-1</v>
      </c>
      <c r="CM31" s="17">
        <v>-1.1593793999999999E-2</v>
      </c>
      <c r="CN31" s="17">
        <f>_xlfn.XLOOKUP(BZ31,' Brechas'!$A$2:$A$34,' Brechas'!$BC$2:$BC$34)</f>
        <v>-1.1593794324052499E-2</v>
      </c>
      <c r="CO31" t="b">
        <f t="shared" si="4"/>
        <v>1</v>
      </c>
      <c r="CS31" s="20">
        <v>91</v>
      </c>
      <c r="CT31" s="154" t="s">
        <v>108</v>
      </c>
      <c r="CU31" s="20">
        <v>1</v>
      </c>
      <c r="CV31" s="20">
        <v>0</v>
      </c>
      <c r="CW31" s="20">
        <v>1</v>
      </c>
      <c r="CX31" s="20">
        <v>1</v>
      </c>
      <c r="CY31" s="151">
        <v>19</v>
      </c>
      <c r="CZ31" s="20">
        <v>0.01</v>
      </c>
      <c r="DA31" s="20">
        <v>1</v>
      </c>
      <c r="DB31" s="77">
        <v>26</v>
      </c>
      <c r="DC31" s="20">
        <v>1</v>
      </c>
      <c r="DD31" s="77">
        <v>27</v>
      </c>
      <c r="DE31" s="17">
        <v>1</v>
      </c>
      <c r="DF31" s="17">
        <v>1</v>
      </c>
      <c r="DG31" s="17">
        <f>_xlfn.XLOOKUP(CS31,' Brechas'!$A$2:$A$34,' Brechas'!$BS$2:$BS$34)</f>
        <v>1</v>
      </c>
      <c r="DH31" t="b">
        <f t="shared" si="5"/>
        <v>1</v>
      </c>
      <c r="DL31" s="20">
        <v>91</v>
      </c>
      <c r="DM31" s="154" t="s">
        <v>108</v>
      </c>
      <c r="DN31" s="20">
        <v>5.0599999999999996</v>
      </c>
      <c r="DO31" s="20">
        <v>1.61</v>
      </c>
      <c r="DP31" s="20">
        <v>2.15</v>
      </c>
      <c r="DQ31" s="20">
        <v>2.15</v>
      </c>
      <c r="DR31" s="76">
        <v>1</v>
      </c>
      <c r="DS31" s="20">
        <v>3.29</v>
      </c>
      <c r="DT31" s="20">
        <v>0.36</v>
      </c>
      <c r="DU31" s="62">
        <v>8</v>
      </c>
      <c r="DV31" s="20">
        <v>0.77</v>
      </c>
      <c r="DW31" s="78">
        <v>3</v>
      </c>
      <c r="DX31" s="17">
        <v>1</v>
      </c>
      <c r="DY31" s="17">
        <v>0.76590269200000005</v>
      </c>
      <c r="DZ31" s="17" t="e">
        <f>_xlfn.XLOOKUP(DL31,' Brechas'!$A$2:$A$34,' Brechas'!#REF!)</f>
        <v>#REF!</v>
      </c>
      <c r="EA31" t="e">
        <f t="shared" si="6"/>
        <v>#REF!</v>
      </c>
    </row>
    <row r="32" spans="2:131">
      <c r="B32" s="18">
        <v>94</v>
      </c>
      <c r="C32" s="18" t="s">
        <v>109</v>
      </c>
      <c r="D32" s="18">
        <v>0.13</v>
      </c>
      <c r="E32" s="18">
        <v>0.28000000000000003</v>
      </c>
      <c r="F32" s="18">
        <v>-0.55000000000000004</v>
      </c>
      <c r="G32" s="18">
        <v>0.55000000000000004</v>
      </c>
      <c r="H32" s="52">
        <v>29</v>
      </c>
      <c r="I32" s="18">
        <v>0.2</v>
      </c>
      <c r="J32" s="20">
        <v>0.2</v>
      </c>
      <c r="K32" s="45">
        <v>26</v>
      </c>
      <c r="L32" s="18">
        <v>0.10920000000000001</v>
      </c>
      <c r="M32" s="52">
        <v>29</v>
      </c>
      <c r="N32" s="17">
        <v>-1</v>
      </c>
      <c r="O32" s="17">
        <v>-0.10918934800000001</v>
      </c>
      <c r="P32" s="17">
        <f>_xlfn.XLOOKUP(B32,' Brechas'!$A$2:$A$34,' Brechas'!$D$2:$D$34)</f>
        <v>-0.10918934754845599</v>
      </c>
      <c r="Q32" t="b">
        <f t="shared" si="0"/>
        <v>1</v>
      </c>
      <c r="U32" s="20">
        <v>94</v>
      </c>
      <c r="V32" s="20" t="s">
        <v>109</v>
      </c>
      <c r="W32" s="20">
        <v>0.33</v>
      </c>
      <c r="X32" s="20">
        <v>0.31</v>
      </c>
      <c r="Y32" s="20">
        <v>0.05</v>
      </c>
      <c r="Z32" s="20">
        <v>0.05</v>
      </c>
      <c r="AA32" s="74">
        <v>23</v>
      </c>
      <c r="AB32" s="20">
        <v>0.32</v>
      </c>
      <c r="AC32" s="20">
        <v>0.96</v>
      </c>
      <c r="AD32" s="95">
        <v>32</v>
      </c>
      <c r="AE32" s="20">
        <v>5.0099999999999999E-2</v>
      </c>
      <c r="AF32" s="94">
        <v>31</v>
      </c>
      <c r="AG32" s="17">
        <v>1</v>
      </c>
      <c r="AH32" s="17">
        <v>5.0077352999999998E-2</v>
      </c>
      <c r="AI32" s="17">
        <f>_xlfn.XLOOKUP(U32,' Brechas'!$A$2:$A$34,' Brechas'!$J$2:$J$34)</f>
        <v>5.00773528459382E-2</v>
      </c>
      <c r="AJ32" t="b">
        <f t="shared" si="1"/>
        <v>1</v>
      </c>
      <c r="AN32" s="20">
        <v>94</v>
      </c>
      <c r="AO32" s="20" t="s">
        <v>109</v>
      </c>
      <c r="AP32" s="20">
        <v>0.91</v>
      </c>
      <c r="AQ32" s="20">
        <v>0.92</v>
      </c>
      <c r="AR32" s="20">
        <v>-0.02</v>
      </c>
      <c r="AS32" s="20">
        <v>0.02</v>
      </c>
      <c r="AT32" s="88">
        <v>24</v>
      </c>
      <c r="AU32" s="20">
        <v>0.92</v>
      </c>
      <c r="AV32" s="20">
        <v>0.85</v>
      </c>
      <c r="AW32" s="94">
        <v>31</v>
      </c>
      <c r="AX32" s="20">
        <v>0.01</v>
      </c>
      <c r="AY32" s="88">
        <v>24</v>
      </c>
      <c r="AZ32" s="17">
        <v>-1</v>
      </c>
      <c r="BA32" s="17">
        <v>-1.2944736E-2</v>
      </c>
      <c r="BB32" s="17">
        <f>_xlfn.XLOOKUP(AN32,' Brechas'!$A$2:$A$34,' Brechas'!$S$2:$S$34)</f>
        <v>-1.2944735716315501E-2</v>
      </c>
      <c r="BC32" t="b">
        <f t="shared" si="2"/>
        <v>1</v>
      </c>
      <c r="BG32" s="20">
        <v>94</v>
      </c>
      <c r="BH32" s="20" t="s">
        <v>302</v>
      </c>
      <c r="BI32" s="20">
        <v>0.02</v>
      </c>
      <c r="BJ32" s="20">
        <v>0.02</v>
      </c>
      <c r="BK32" s="20">
        <v>0.28999999999999998</v>
      </c>
      <c r="BL32" s="20">
        <v>0.28499999999999998</v>
      </c>
      <c r="BM32" s="95">
        <v>32</v>
      </c>
      <c r="BN32" s="20">
        <v>0.02</v>
      </c>
      <c r="BO32" s="20">
        <v>0.34</v>
      </c>
      <c r="BP32" s="87">
        <v>30</v>
      </c>
      <c r="BQ32" s="20">
        <v>9.8000000000000004E-2</v>
      </c>
      <c r="BR32" s="95">
        <v>32</v>
      </c>
      <c r="BS32" s="17">
        <v>1</v>
      </c>
      <c r="BT32" s="17">
        <v>9.7941273999999995E-2</v>
      </c>
      <c r="BU32" s="17">
        <f>_xlfn.XLOOKUP(BG32,' Brechas'!$A$2:$A$34,' Brechas'!$AG$2:$AG$34)</f>
        <v>9.7941273878435806E-2</v>
      </c>
      <c r="BV32" t="b">
        <f t="shared" si="3"/>
        <v>1</v>
      </c>
      <c r="BZ32" s="20">
        <v>94</v>
      </c>
      <c r="CA32" s="20" t="s">
        <v>109</v>
      </c>
      <c r="CB32" s="20">
        <v>0.04</v>
      </c>
      <c r="CC32" s="20">
        <v>0.04</v>
      </c>
      <c r="CD32" s="20">
        <v>0.16</v>
      </c>
      <c r="CE32" s="20">
        <v>0.16</v>
      </c>
      <c r="CF32" s="88">
        <v>24</v>
      </c>
      <c r="CG32" s="20">
        <v>0.04</v>
      </c>
      <c r="CH32" s="20">
        <v>0.17</v>
      </c>
      <c r="CI32" s="88">
        <v>24</v>
      </c>
      <c r="CJ32" s="20">
        <v>0.03</v>
      </c>
      <c r="CK32" s="71">
        <v>25</v>
      </c>
      <c r="CL32" s="17">
        <v>1</v>
      </c>
      <c r="CM32" s="17">
        <v>2.8087369000000001E-2</v>
      </c>
      <c r="CN32" s="17">
        <f>_xlfn.XLOOKUP(BZ32,' Brechas'!$A$2:$A$34,' Brechas'!$BC$2:$BC$34)</f>
        <v>2.8087368973888999E-2</v>
      </c>
      <c r="CO32" t="b">
        <f t="shared" si="4"/>
        <v>1</v>
      </c>
      <c r="CS32" s="20">
        <v>94</v>
      </c>
      <c r="CT32" s="154" t="s">
        <v>109</v>
      </c>
      <c r="CU32" s="20">
        <v>0</v>
      </c>
      <c r="CV32" s="20">
        <v>1</v>
      </c>
      <c r="CW32" s="20">
        <v>-1</v>
      </c>
      <c r="CX32" s="20">
        <v>1</v>
      </c>
      <c r="CY32" s="151">
        <v>19</v>
      </c>
      <c r="CZ32" s="20">
        <v>0.01</v>
      </c>
      <c r="DA32" s="20">
        <v>1</v>
      </c>
      <c r="DB32" s="77">
        <v>26</v>
      </c>
      <c r="DC32" s="20">
        <v>1</v>
      </c>
      <c r="DD32" s="77">
        <v>27</v>
      </c>
      <c r="DE32" s="17">
        <v>-1</v>
      </c>
      <c r="DF32" s="17">
        <v>-1</v>
      </c>
      <c r="DG32" s="17">
        <f>_xlfn.XLOOKUP(CS32,' Brechas'!$A$2:$A$34,' Brechas'!$BS$2:$BS$34)</f>
        <v>-1</v>
      </c>
      <c r="DH32" t="b">
        <f t="shared" si="5"/>
        <v>1</v>
      </c>
      <c r="DL32" s="20">
        <v>94</v>
      </c>
      <c r="DM32" s="154" t="s">
        <v>109</v>
      </c>
      <c r="DN32" s="20">
        <v>7.32</v>
      </c>
      <c r="DO32" s="20">
        <v>1.03</v>
      </c>
      <c r="DP32" s="20">
        <v>6.14</v>
      </c>
      <c r="DQ32" s="20">
        <v>6.14</v>
      </c>
      <c r="DR32" s="60">
        <v>14</v>
      </c>
      <c r="DS32" s="20">
        <v>4.07</v>
      </c>
      <c r="DT32" s="20">
        <v>0.44</v>
      </c>
      <c r="DU32" s="85">
        <v>4</v>
      </c>
      <c r="DV32" s="20">
        <v>2.71</v>
      </c>
      <c r="DW32" s="73">
        <v>28</v>
      </c>
      <c r="DX32" s="17">
        <v>1</v>
      </c>
      <c r="DY32" s="17">
        <v>2.708341248</v>
      </c>
      <c r="DZ32" s="17" t="e">
        <f>_xlfn.XLOOKUP(DL32,' Brechas'!$A$2:$A$34,' Brechas'!#REF!)</f>
        <v>#REF!</v>
      </c>
      <c r="EA32" t="e">
        <f t="shared" si="6"/>
        <v>#REF!</v>
      </c>
    </row>
    <row r="33" spans="1:131">
      <c r="B33" s="18">
        <v>95</v>
      </c>
      <c r="C33" s="18" t="s">
        <v>110</v>
      </c>
      <c r="D33" s="18">
        <v>0.2</v>
      </c>
      <c r="E33" s="18">
        <v>0.1</v>
      </c>
      <c r="F33" s="18">
        <v>0.93</v>
      </c>
      <c r="G33" s="18">
        <v>0.93</v>
      </c>
      <c r="H33" s="51">
        <v>32</v>
      </c>
      <c r="I33" s="18">
        <v>0.15</v>
      </c>
      <c r="J33" s="20">
        <v>0.27</v>
      </c>
      <c r="K33" s="50">
        <v>31</v>
      </c>
      <c r="L33" s="18">
        <v>0.25109999999999999</v>
      </c>
      <c r="M33" s="46">
        <v>33</v>
      </c>
      <c r="N33" s="17">
        <v>1</v>
      </c>
      <c r="O33" s="17">
        <v>0.25111371399999999</v>
      </c>
      <c r="P33" s="17">
        <f>_xlfn.XLOOKUP(B33,' Brechas'!$A$2:$A$34,' Brechas'!$D$2:$D$34)</f>
        <v>0.251113713622451</v>
      </c>
      <c r="Q33" t="b">
        <f t="shared" si="0"/>
        <v>1</v>
      </c>
      <c r="U33" s="20">
        <v>95</v>
      </c>
      <c r="V33" s="20" t="s">
        <v>110</v>
      </c>
      <c r="W33" s="20">
        <v>0.54</v>
      </c>
      <c r="X33" s="20">
        <v>0.5</v>
      </c>
      <c r="Y33" s="20">
        <v>7.0000000000000007E-2</v>
      </c>
      <c r="Z33" s="20">
        <v>7.0000000000000007E-2</v>
      </c>
      <c r="AA33" s="94">
        <v>31</v>
      </c>
      <c r="AB33" s="20">
        <v>0.52</v>
      </c>
      <c r="AC33" s="20">
        <v>0.59</v>
      </c>
      <c r="AD33" s="84">
        <v>26</v>
      </c>
      <c r="AE33" s="20">
        <v>4.3299999999999998E-2</v>
      </c>
      <c r="AF33" s="87">
        <v>30</v>
      </c>
      <c r="AG33" s="17">
        <v>1</v>
      </c>
      <c r="AH33" s="17">
        <v>4.3344636999999998E-2</v>
      </c>
      <c r="AI33" s="17">
        <f>_xlfn.XLOOKUP(U33,' Brechas'!$A$2:$A$34,' Brechas'!$J$2:$J$34)</f>
        <v>4.3344637194775902E-2</v>
      </c>
      <c r="AJ33" t="b">
        <f t="shared" si="1"/>
        <v>1</v>
      </c>
      <c r="AN33" s="20">
        <v>95</v>
      </c>
      <c r="AO33" s="20" t="s">
        <v>110</v>
      </c>
      <c r="AP33" s="20">
        <v>0.94</v>
      </c>
      <c r="AQ33" s="20">
        <v>0.91</v>
      </c>
      <c r="AR33" s="20">
        <v>0.03</v>
      </c>
      <c r="AS33" s="20">
        <v>0.03</v>
      </c>
      <c r="AT33" s="77">
        <v>33</v>
      </c>
      <c r="AU33" s="20">
        <v>0.93</v>
      </c>
      <c r="AV33" s="20">
        <v>0.83</v>
      </c>
      <c r="AW33" s="70">
        <v>29</v>
      </c>
      <c r="AX33" s="20">
        <v>0.03</v>
      </c>
      <c r="AY33" s="77">
        <v>33</v>
      </c>
      <c r="AZ33" s="17">
        <v>1</v>
      </c>
      <c r="BA33" s="17">
        <v>2.7483938999999999E-2</v>
      </c>
      <c r="BB33" s="17">
        <f>_xlfn.XLOOKUP(AN33,' Brechas'!$A$2:$A$34,' Brechas'!$S$2:$S$34)</f>
        <v>2.7483939067356002E-2</v>
      </c>
      <c r="BC33" t="b">
        <f t="shared" si="2"/>
        <v>1</v>
      </c>
      <c r="BG33" s="20">
        <v>95</v>
      </c>
      <c r="BH33" s="20" t="s">
        <v>303</v>
      </c>
      <c r="BI33" s="20">
        <v>0.06</v>
      </c>
      <c r="BJ33" s="20">
        <v>7.0000000000000007E-2</v>
      </c>
      <c r="BK33" s="20">
        <v>-0.17</v>
      </c>
      <c r="BL33" s="20">
        <v>0.16800000000000001</v>
      </c>
      <c r="BM33" s="94">
        <v>31</v>
      </c>
      <c r="BN33" s="20">
        <v>7.0000000000000007E-2</v>
      </c>
      <c r="BO33" s="20">
        <v>0.11</v>
      </c>
      <c r="BP33" s="74">
        <v>23</v>
      </c>
      <c r="BQ33" s="20">
        <v>1.7999999999999999E-2</v>
      </c>
      <c r="BR33" s="72">
        <v>27</v>
      </c>
      <c r="BS33" s="17">
        <v>-1</v>
      </c>
      <c r="BT33" s="17">
        <v>-1.8232504E-2</v>
      </c>
      <c r="BU33" s="17">
        <f>_xlfn.XLOOKUP(BG33,' Brechas'!$A$2:$A$34,' Brechas'!$AG$2:$AG$34)</f>
        <v>-1.8232503897461699E-2</v>
      </c>
      <c r="BV33" t="b">
        <f t="shared" si="3"/>
        <v>1</v>
      </c>
      <c r="BZ33" s="20">
        <v>95</v>
      </c>
      <c r="CA33" s="20" t="s">
        <v>110</v>
      </c>
      <c r="CB33" s="20">
        <v>0.06</v>
      </c>
      <c r="CC33" s="20">
        <v>0.05</v>
      </c>
      <c r="CD33" s="20">
        <v>0.09</v>
      </c>
      <c r="CE33" s="20">
        <v>0.09</v>
      </c>
      <c r="CF33" s="59">
        <v>13</v>
      </c>
      <c r="CG33" s="20">
        <v>0.06</v>
      </c>
      <c r="CH33" s="20">
        <v>0.13</v>
      </c>
      <c r="CI33" s="68">
        <v>19</v>
      </c>
      <c r="CJ33" s="20">
        <v>0.01</v>
      </c>
      <c r="CK33" s="58">
        <v>16</v>
      </c>
      <c r="CL33" s="17">
        <v>1</v>
      </c>
      <c r="CM33" s="17">
        <v>1.13093E-2</v>
      </c>
      <c r="CN33" s="17">
        <f>_xlfn.XLOOKUP(BZ33,' Brechas'!$A$2:$A$34,' Brechas'!$BC$2:$BC$34)</f>
        <v>1.1309300009295E-2</v>
      </c>
      <c r="CO33" t="b">
        <f t="shared" si="4"/>
        <v>1</v>
      </c>
      <c r="CS33" s="20">
        <v>95</v>
      </c>
      <c r="CT33" s="154" t="s">
        <v>110</v>
      </c>
      <c r="CU33" s="20">
        <v>0</v>
      </c>
      <c r="CV33" s="20">
        <v>1</v>
      </c>
      <c r="CW33" s="20">
        <v>-1</v>
      </c>
      <c r="CX33" s="20">
        <v>1</v>
      </c>
      <c r="CY33" s="151">
        <v>19</v>
      </c>
      <c r="CZ33" s="20">
        <v>0.01</v>
      </c>
      <c r="DA33" s="20">
        <v>1</v>
      </c>
      <c r="DB33" s="77">
        <v>26</v>
      </c>
      <c r="DC33" s="20">
        <v>1</v>
      </c>
      <c r="DD33" s="77">
        <v>27</v>
      </c>
      <c r="DE33" s="17">
        <v>-1</v>
      </c>
      <c r="DF33" s="17">
        <v>-1</v>
      </c>
      <c r="DG33" s="17">
        <f>_xlfn.XLOOKUP(CS33,' Brechas'!$A$2:$A$34,' Brechas'!$BS$2:$BS$34)</f>
        <v>-1</v>
      </c>
      <c r="DH33" t="b">
        <f t="shared" si="5"/>
        <v>1</v>
      </c>
      <c r="DL33" s="20">
        <v>95</v>
      </c>
      <c r="DM33" s="154" t="s">
        <v>110</v>
      </c>
      <c r="DN33" s="20">
        <v>18.68</v>
      </c>
      <c r="DO33" s="20">
        <v>0.59</v>
      </c>
      <c r="DP33" s="20">
        <v>30.77</v>
      </c>
      <c r="DQ33" s="20">
        <v>30.77</v>
      </c>
      <c r="DR33" s="77">
        <v>33</v>
      </c>
      <c r="DS33" s="20">
        <v>9.2200000000000006</v>
      </c>
      <c r="DT33" s="20">
        <v>1</v>
      </c>
      <c r="DU33" s="76">
        <v>1</v>
      </c>
      <c r="DV33" s="20">
        <v>30.77</v>
      </c>
      <c r="DW33" s="77">
        <v>33</v>
      </c>
      <c r="DX33" s="17">
        <v>1</v>
      </c>
      <c r="DY33" s="17">
        <v>30.769019409999999</v>
      </c>
      <c r="DZ33" s="17" t="e">
        <f>_xlfn.XLOOKUP(DL33,' Brechas'!$A$2:$A$34,' Brechas'!#REF!)</f>
        <v>#REF!</v>
      </c>
      <c r="EA33" t="e">
        <f t="shared" si="6"/>
        <v>#REF!</v>
      </c>
    </row>
    <row r="34" spans="1:131">
      <c r="B34" s="18">
        <v>97</v>
      </c>
      <c r="C34" s="18" t="s">
        <v>111</v>
      </c>
      <c r="D34" s="18">
        <v>0.06</v>
      </c>
      <c r="E34" s="18">
        <v>0.24</v>
      </c>
      <c r="F34" s="18">
        <v>-0.74</v>
      </c>
      <c r="G34" s="18">
        <v>0.74</v>
      </c>
      <c r="H34" s="50">
        <v>31</v>
      </c>
      <c r="I34" s="18">
        <v>0.16</v>
      </c>
      <c r="J34" s="20">
        <v>0.25</v>
      </c>
      <c r="K34" s="52">
        <v>29</v>
      </c>
      <c r="L34" s="18">
        <v>0.18290000000000001</v>
      </c>
      <c r="M34" s="51">
        <v>32</v>
      </c>
      <c r="N34" s="17">
        <v>-1</v>
      </c>
      <c r="O34" s="17">
        <v>-0.18285331099999999</v>
      </c>
      <c r="P34" s="17">
        <f>_xlfn.XLOOKUP(B34,' Brechas'!$A$2:$A$34,' Brechas'!$D$2:$D$34)</f>
        <v>-0.18285331080678599</v>
      </c>
      <c r="Q34" t="b">
        <f t="shared" si="0"/>
        <v>1</v>
      </c>
      <c r="U34" s="20">
        <v>97</v>
      </c>
      <c r="V34" s="20" t="s">
        <v>111</v>
      </c>
      <c r="W34" s="20">
        <v>0.48</v>
      </c>
      <c r="X34" s="20">
        <v>0.44</v>
      </c>
      <c r="Y34" s="20">
        <v>0.09</v>
      </c>
      <c r="Z34" s="20">
        <v>0.09</v>
      </c>
      <c r="AA34" s="95">
        <v>32</v>
      </c>
      <c r="AB34" s="20">
        <v>0.46</v>
      </c>
      <c r="AC34" s="20">
        <v>0.67</v>
      </c>
      <c r="AD34" s="87">
        <v>30</v>
      </c>
      <c r="AE34" s="20">
        <v>5.8400000000000001E-2</v>
      </c>
      <c r="AF34" s="95">
        <v>32</v>
      </c>
      <c r="AG34" s="17">
        <v>1</v>
      </c>
      <c r="AH34" s="17">
        <v>5.8368558000000001E-2</v>
      </c>
      <c r="AI34" s="17">
        <f>_xlfn.XLOOKUP(U34,' Brechas'!$A$2:$A$34,' Brechas'!$J$2:$J$34)</f>
        <v>5.8368558325715601E-2</v>
      </c>
      <c r="AJ34" t="b">
        <f t="shared" si="1"/>
        <v>1</v>
      </c>
      <c r="AN34" s="20">
        <v>97</v>
      </c>
      <c r="AO34" s="20" t="s">
        <v>111</v>
      </c>
      <c r="AP34" s="20">
        <v>0.99</v>
      </c>
      <c r="AQ34" s="20">
        <v>0.99</v>
      </c>
      <c r="AR34" s="20">
        <v>0</v>
      </c>
      <c r="AS34" s="20">
        <v>0</v>
      </c>
      <c r="AT34" s="85">
        <v>4</v>
      </c>
      <c r="AU34" s="20">
        <v>0.99</v>
      </c>
      <c r="AV34" s="20">
        <v>0.78</v>
      </c>
      <c r="AW34" s="76">
        <v>1</v>
      </c>
      <c r="AX34" s="20">
        <v>0</v>
      </c>
      <c r="AY34" s="78">
        <v>3</v>
      </c>
      <c r="AZ34" s="17">
        <v>1</v>
      </c>
      <c r="BA34" s="17">
        <v>1.9845990000000001E-3</v>
      </c>
      <c r="BB34" s="17">
        <f>_xlfn.XLOOKUP(AN34,' Brechas'!$A$2:$A$34,' Brechas'!$S$2:$S$34)</f>
        <v>1.9845991482632802E-3</v>
      </c>
      <c r="BC34" t="b">
        <f t="shared" si="2"/>
        <v>1</v>
      </c>
      <c r="BG34" s="20">
        <v>97</v>
      </c>
      <c r="BH34" s="20" t="s">
        <v>304</v>
      </c>
      <c r="BI34" s="20">
        <v>0.02</v>
      </c>
      <c r="BJ34" s="20">
        <v>0.01</v>
      </c>
      <c r="BK34" s="20">
        <v>0.57999999999999996</v>
      </c>
      <c r="BL34" s="20">
        <v>0.57599999999999996</v>
      </c>
      <c r="BM34" s="77">
        <v>33</v>
      </c>
      <c r="BN34" s="20">
        <v>0.01</v>
      </c>
      <c r="BO34" s="20">
        <v>0.59</v>
      </c>
      <c r="BP34" s="94">
        <v>31</v>
      </c>
      <c r="BQ34" s="20">
        <v>0.34</v>
      </c>
      <c r="BR34" s="77">
        <v>33</v>
      </c>
      <c r="BS34" s="17">
        <v>1</v>
      </c>
      <c r="BT34" s="17">
        <v>0.340220725</v>
      </c>
      <c r="BU34" s="17">
        <f>_xlfn.XLOOKUP(BG34,' Brechas'!$A$2:$A$34,' Brechas'!$AG$2:$AG$34)</f>
        <v>0.34022072518924501</v>
      </c>
      <c r="BV34" t="b">
        <f t="shared" si="3"/>
        <v>1</v>
      </c>
      <c r="BZ34" s="20">
        <v>97</v>
      </c>
      <c r="CA34" s="20" t="s">
        <v>111</v>
      </c>
      <c r="CB34" s="20">
        <v>0.01</v>
      </c>
      <c r="CC34" s="20">
        <v>0.01</v>
      </c>
      <c r="CD34" s="20">
        <v>-0.09</v>
      </c>
      <c r="CE34" s="20">
        <v>0.09</v>
      </c>
      <c r="CF34" s="60">
        <v>14</v>
      </c>
      <c r="CG34" s="20">
        <v>0.01</v>
      </c>
      <c r="CH34" s="20">
        <v>0.92</v>
      </c>
      <c r="CI34" s="95">
        <v>32</v>
      </c>
      <c r="CJ34" s="20">
        <v>0.08</v>
      </c>
      <c r="CK34" s="94">
        <v>31</v>
      </c>
      <c r="CL34" s="17">
        <v>-1</v>
      </c>
      <c r="CM34" s="17">
        <v>-8.2749706000000006E-2</v>
      </c>
      <c r="CN34" s="17">
        <f>_xlfn.XLOOKUP(BZ34,' Brechas'!$A$2:$A$34,' Brechas'!$BC$2:$BC$34)</f>
        <v>-8.2749705843822005E-2</v>
      </c>
      <c r="CO34" t="b">
        <f t="shared" si="4"/>
        <v>1</v>
      </c>
      <c r="CS34" s="20">
        <v>97</v>
      </c>
      <c r="CT34" s="154" t="s">
        <v>111</v>
      </c>
      <c r="CU34" s="20">
        <v>0</v>
      </c>
      <c r="CV34" s="20">
        <v>1</v>
      </c>
      <c r="CW34" s="20">
        <v>-1</v>
      </c>
      <c r="CX34" s="20">
        <v>1</v>
      </c>
      <c r="CY34" s="151">
        <v>19</v>
      </c>
      <c r="CZ34" s="20">
        <v>0.01</v>
      </c>
      <c r="DA34" s="20">
        <v>1</v>
      </c>
      <c r="DB34" s="77">
        <v>26</v>
      </c>
      <c r="DC34" s="20">
        <v>1</v>
      </c>
      <c r="DD34" s="77">
        <v>27</v>
      </c>
      <c r="DE34" s="17">
        <v>-1</v>
      </c>
      <c r="DF34" s="17">
        <v>-1</v>
      </c>
      <c r="DG34" s="17">
        <f>_xlfn.XLOOKUP(CS34,' Brechas'!$A$2:$A$34,' Brechas'!$BS$2:$BS$34)</f>
        <v>-1</v>
      </c>
      <c r="DH34" t="b">
        <f t="shared" si="5"/>
        <v>1</v>
      </c>
      <c r="DL34" s="20">
        <v>97</v>
      </c>
      <c r="DM34" s="154" t="s">
        <v>111</v>
      </c>
      <c r="DN34" s="20">
        <v>6.27</v>
      </c>
      <c r="DO34" s="20">
        <v>0.41</v>
      </c>
      <c r="DP34" s="20">
        <v>14.31</v>
      </c>
      <c r="DQ34" s="20">
        <v>14.31</v>
      </c>
      <c r="DR34" s="87">
        <v>30</v>
      </c>
      <c r="DS34" s="20">
        <v>3.21</v>
      </c>
      <c r="DT34" s="20">
        <v>0.35</v>
      </c>
      <c r="DU34" s="86">
        <v>11</v>
      </c>
      <c r="DV34" s="20">
        <v>4.9800000000000004</v>
      </c>
      <c r="DW34" s="94">
        <v>31</v>
      </c>
      <c r="DX34" s="17">
        <v>1</v>
      </c>
      <c r="DY34" s="17">
        <v>4.9767240069999996</v>
      </c>
      <c r="DZ34" s="17" t="e">
        <f>_xlfn.XLOOKUP(DL34,' Brechas'!$A$2:$A$34,' Brechas'!#REF!)</f>
        <v>#REF!</v>
      </c>
      <c r="EA34" t="e">
        <f t="shared" si="6"/>
        <v>#REF!</v>
      </c>
    </row>
    <row r="35" spans="1:131">
      <c r="B35" s="53">
        <v>99</v>
      </c>
      <c r="C35" s="53" t="s">
        <v>112</v>
      </c>
      <c r="D35" s="18">
        <v>0.04</v>
      </c>
      <c r="E35" s="18">
        <v>0.04</v>
      </c>
      <c r="F35" s="18">
        <v>-0.08</v>
      </c>
      <c r="G35" s="18">
        <v>0.08</v>
      </c>
      <c r="H35" s="49">
        <v>12</v>
      </c>
      <c r="I35" s="18">
        <v>0.04</v>
      </c>
      <c r="J35" s="20">
        <v>1</v>
      </c>
      <c r="K35" s="46">
        <v>33</v>
      </c>
      <c r="L35" s="18">
        <v>7.9299999999999995E-2</v>
      </c>
      <c r="M35" s="38">
        <v>27</v>
      </c>
      <c r="N35" s="17">
        <v>-1</v>
      </c>
      <c r="O35" s="17">
        <v>-7.9316515000000004E-2</v>
      </c>
      <c r="P35" s="17">
        <f>_xlfn.XLOOKUP(B35,' Brechas'!$A$2:$A$34,' Brechas'!$D$2:$D$34)</f>
        <v>-7.9316514546828296E-2</v>
      </c>
      <c r="Q35" t="b">
        <f t="shared" si="0"/>
        <v>1</v>
      </c>
      <c r="U35" s="20">
        <v>99</v>
      </c>
      <c r="V35" s="20" t="s">
        <v>112</v>
      </c>
      <c r="W35" s="20">
        <v>0.5</v>
      </c>
      <c r="X35" s="20">
        <v>0.47</v>
      </c>
      <c r="Y35" s="20">
        <v>0.06</v>
      </c>
      <c r="Z35" s="20">
        <v>0.06</v>
      </c>
      <c r="AA35" s="72">
        <v>27</v>
      </c>
      <c r="AB35" s="20">
        <v>0.49</v>
      </c>
      <c r="AC35" s="20">
        <v>0.63</v>
      </c>
      <c r="AD35" s="70">
        <v>29</v>
      </c>
      <c r="AE35" s="20">
        <v>3.95E-2</v>
      </c>
      <c r="AF35" s="70">
        <v>29</v>
      </c>
      <c r="AG35" s="17">
        <v>1</v>
      </c>
      <c r="AH35" s="17">
        <v>3.9479683000000002E-2</v>
      </c>
      <c r="AI35" s="17">
        <f>_xlfn.XLOOKUP(U35,' Brechas'!$A$2:$A$34,' Brechas'!$J$2:$J$34)</f>
        <v>3.9479683347999998E-2</v>
      </c>
      <c r="AJ35" t="b">
        <f t="shared" si="1"/>
        <v>1</v>
      </c>
      <c r="AN35" s="20">
        <v>99</v>
      </c>
      <c r="AO35" s="20" t="s">
        <v>112</v>
      </c>
      <c r="AP35" s="20">
        <v>0.78</v>
      </c>
      <c r="AQ35" s="20">
        <v>0.77</v>
      </c>
      <c r="AR35" s="20">
        <v>0.02</v>
      </c>
      <c r="AS35" s="20">
        <v>0.02</v>
      </c>
      <c r="AT35" s="73">
        <v>28</v>
      </c>
      <c r="AU35" s="20">
        <v>0.78</v>
      </c>
      <c r="AV35" s="20">
        <v>1</v>
      </c>
      <c r="AW35" s="77">
        <v>33</v>
      </c>
      <c r="AX35" s="20">
        <v>0.02</v>
      </c>
      <c r="AY35" s="95">
        <v>32</v>
      </c>
      <c r="AZ35" s="17">
        <v>1</v>
      </c>
      <c r="BA35" s="17">
        <v>2.1593813999999999E-2</v>
      </c>
      <c r="BB35" s="17">
        <f>_xlfn.XLOOKUP(AN35,' Brechas'!$A$2:$A$34,' Brechas'!$S$2:$S$34)</f>
        <v>2.1593813822466199E-2</v>
      </c>
      <c r="BC35" t="b">
        <f t="shared" si="2"/>
        <v>1</v>
      </c>
      <c r="BG35" s="20">
        <v>99</v>
      </c>
      <c r="BH35" s="20" t="s">
        <v>305</v>
      </c>
      <c r="BI35" s="20">
        <v>0.01</v>
      </c>
      <c r="BJ35" s="20">
        <v>0.01</v>
      </c>
      <c r="BK35" s="20">
        <v>0.09</v>
      </c>
      <c r="BL35" s="20">
        <v>8.8999999999999996E-2</v>
      </c>
      <c r="BM35" s="88">
        <v>24</v>
      </c>
      <c r="BN35" s="20">
        <v>0.01</v>
      </c>
      <c r="BO35" s="20">
        <v>0.59</v>
      </c>
      <c r="BP35" s="94">
        <v>31</v>
      </c>
      <c r="BQ35" s="20">
        <v>5.1999999999999998E-2</v>
      </c>
      <c r="BR35" s="94">
        <v>31</v>
      </c>
      <c r="BS35" s="17">
        <v>1</v>
      </c>
      <c r="BT35" s="17">
        <v>5.2358493999999998E-2</v>
      </c>
      <c r="BU35" s="17">
        <f>_xlfn.XLOOKUP(BG35,' Brechas'!$A$2:$A$34,' Brechas'!$AG$2:$AG$34)</f>
        <v>5.2358494476145802E-2</v>
      </c>
      <c r="BV35" t="b">
        <f t="shared" si="3"/>
        <v>1</v>
      </c>
      <c r="BZ35" s="20">
        <v>99</v>
      </c>
      <c r="CA35" s="20" t="s">
        <v>112</v>
      </c>
      <c r="CB35" s="20">
        <v>0.01</v>
      </c>
      <c r="CC35" s="20">
        <v>0.01</v>
      </c>
      <c r="CD35" s="20">
        <v>-0.28000000000000003</v>
      </c>
      <c r="CE35" s="20">
        <v>0.28000000000000003</v>
      </c>
      <c r="CF35" s="87">
        <v>30</v>
      </c>
      <c r="CG35" s="20">
        <v>0.01</v>
      </c>
      <c r="CH35" s="20">
        <v>1</v>
      </c>
      <c r="CI35" s="77">
        <v>33</v>
      </c>
      <c r="CJ35" s="20">
        <v>0.28000000000000003</v>
      </c>
      <c r="CK35" s="77">
        <v>33</v>
      </c>
      <c r="CL35" s="17">
        <v>-1</v>
      </c>
      <c r="CM35" s="17">
        <v>-0.27702485399999999</v>
      </c>
      <c r="CN35" s="17">
        <f>_xlfn.XLOOKUP(BZ35,' Brechas'!$A$2:$A$34,' Brechas'!$BC$2:$BC$34)</f>
        <v>-0.27702485358916101</v>
      </c>
      <c r="CO35" t="b">
        <f t="shared" si="4"/>
        <v>1</v>
      </c>
      <c r="CS35" s="20">
        <v>99</v>
      </c>
      <c r="CT35" s="154" t="s">
        <v>112</v>
      </c>
      <c r="CU35" s="20">
        <v>0</v>
      </c>
      <c r="CV35" s="20">
        <v>1</v>
      </c>
      <c r="CW35" s="20">
        <v>-1</v>
      </c>
      <c r="CX35" s="20">
        <v>1</v>
      </c>
      <c r="CY35" s="151">
        <v>19</v>
      </c>
      <c r="CZ35" s="20">
        <v>0.01</v>
      </c>
      <c r="DA35" s="20">
        <v>1</v>
      </c>
      <c r="DB35" s="77">
        <v>26</v>
      </c>
      <c r="DC35" s="20">
        <v>1</v>
      </c>
      <c r="DD35" s="77">
        <v>27</v>
      </c>
      <c r="DE35" s="17">
        <v>-1</v>
      </c>
      <c r="DF35" s="17">
        <v>-1</v>
      </c>
      <c r="DG35" s="17">
        <f>_xlfn.XLOOKUP(CS35,' Brechas'!$A$2:$A$34,' Brechas'!$BS$2:$BS$34)</f>
        <v>-1</v>
      </c>
      <c r="DH35" t="b">
        <f t="shared" si="5"/>
        <v>1</v>
      </c>
      <c r="DL35" s="20">
        <v>99</v>
      </c>
      <c r="DM35" s="154" t="s">
        <v>112</v>
      </c>
      <c r="DN35" s="20">
        <v>5.08</v>
      </c>
      <c r="DO35" s="20">
        <v>0.31</v>
      </c>
      <c r="DP35" s="20">
        <v>15.35</v>
      </c>
      <c r="DQ35" s="20">
        <v>15.35</v>
      </c>
      <c r="DR35" s="94">
        <v>31</v>
      </c>
      <c r="DS35" s="20">
        <v>2.6</v>
      </c>
      <c r="DT35" s="20">
        <v>0.28000000000000003</v>
      </c>
      <c r="DU35" s="61">
        <v>18</v>
      </c>
      <c r="DV35" s="20">
        <v>4.32</v>
      </c>
      <c r="DW35" s="70">
        <v>29</v>
      </c>
      <c r="DX35" s="17">
        <v>1</v>
      </c>
      <c r="DY35" s="17">
        <v>4.3198774579999997</v>
      </c>
      <c r="DZ35" s="17" t="e">
        <f>_xlfn.XLOOKUP(DL35,' Brechas'!$A$2:$A$34,' Brechas'!#REF!)</f>
        <v>#REF!</v>
      </c>
      <c r="EA35" t="e">
        <f t="shared" si="6"/>
        <v>#REF!</v>
      </c>
    </row>
    <row r="37" spans="1:131">
      <c r="A37" s="3" t="s">
        <v>25</v>
      </c>
      <c r="B37" s="18">
        <v>5</v>
      </c>
      <c r="C37" s="18" t="s">
        <v>79</v>
      </c>
      <c r="D37" s="18">
        <v>0.03</v>
      </c>
      <c r="E37" s="18">
        <v>7.0000000000000007E-2</v>
      </c>
      <c r="F37" s="18">
        <v>-0.56999999999999995</v>
      </c>
      <c r="G37" s="18">
        <v>0.56999999999999995</v>
      </c>
      <c r="H37" s="51">
        <v>32</v>
      </c>
      <c r="I37" s="18">
        <v>0.05</v>
      </c>
      <c r="J37" s="18">
        <v>0.1</v>
      </c>
      <c r="K37" s="38">
        <v>27</v>
      </c>
      <c r="L37" s="18">
        <v>0.06</v>
      </c>
      <c r="M37" s="40">
        <v>21</v>
      </c>
      <c r="N37" s="17">
        <v>-1</v>
      </c>
      <c r="O37" s="17">
        <v>-5.5494479999999999E-2</v>
      </c>
      <c r="P37" s="17">
        <f>_xlfn.XLOOKUP(B37,' Brechas'!$A$2:$A$34,' Brechas'!$E$2:$E$34)</f>
        <v>-5.54944800755462E-2</v>
      </c>
      <c r="Q37" t="b">
        <f>ROUND(O37,6)=ROUND(P37,6)</f>
        <v>1</v>
      </c>
      <c r="T37" s="4" t="s">
        <v>31</v>
      </c>
      <c r="U37" s="20">
        <v>5</v>
      </c>
      <c r="V37" s="20" t="s">
        <v>79</v>
      </c>
      <c r="W37" s="20">
        <v>1</v>
      </c>
      <c r="X37" s="20">
        <v>1</v>
      </c>
      <c r="Y37" s="20">
        <v>0</v>
      </c>
      <c r="Z37" s="20">
        <v>0</v>
      </c>
      <c r="AA37" s="86">
        <v>11</v>
      </c>
      <c r="AB37" s="20">
        <v>1</v>
      </c>
      <c r="AC37" s="20">
        <v>0.59</v>
      </c>
      <c r="AD37" s="85">
        <v>4</v>
      </c>
      <c r="AE37" s="20">
        <v>1E-3</v>
      </c>
      <c r="AF37" s="86">
        <v>11</v>
      </c>
      <c r="AG37" s="17">
        <v>1</v>
      </c>
      <c r="AH37" s="17">
        <v>1.025478E-3</v>
      </c>
      <c r="AI37" s="17">
        <f>_xlfn.XLOOKUP(U37,' Brechas'!$A$2:$A$34,' Brechas'!$K$2:$K$34)</f>
        <v>1.0254783757732899E-3</v>
      </c>
      <c r="AJ37" t="b">
        <f>ROUND(AH37,6)=ROUND(AI37,6)</f>
        <v>1</v>
      </c>
      <c r="AM37" s="5" t="s">
        <v>61</v>
      </c>
      <c r="AN37" s="20">
        <v>5</v>
      </c>
      <c r="AO37" s="20" t="s">
        <v>79</v>
      </c>
      <c r="AP37" s="20">
        <v>35.83</v>
      </c>
      <c r="AQ37" s="20">
        <v>28.3</v>
      </c>
      <c r="AR37" s="20">
        <v>0.27</v>
      </c>
      <c r="AS37" s="20">
        <v>0.27</v>
      </c>
      <c r="AT37" s="61">
        <v>18</v>
      </c>
      <c r="AU37" s="20">
        <v>32.19</v>
      </c>
      <c r="AV37" s="20">
        <v>0.01</v>
      </c>
      <c r="AW37" s="78">
        <v>3</v>
      </c>
      <c r="AX37" s="20">
        <v>0</v>
      </c>
      <c r="AY37" s="79">
        <v>10</v>
      </c>
      <c r="AZ37" s="17">
        <v>1</v>
      </c>
      <c r="BA37" s="17">
        <v>3.4380880000000002E-3</v>
      </c>
      <c r="BB37" s="17">
        <f>_xlfn.XLOOKUP(AN37,' Brechas'!$A$2:$A$34,' Brechas'!$T$2:$T$34)</f>
        <v>3.4380876691988901E-3</v>
      </c>
      <c r="BC37" t="b">
        <f>ROUND(BA37,6)=ROUND(BB37,6)</f>
        <v>1</v>
      </c>
      <c r="BF37" s="2" t="s">
        <v>6</v>
      </c>
      <c r="BG37" s="20">
        <v>5</v>
      </c>
      <c r="BH37" s="20" t="s">
        <v>274</v>
      </c>
      <c r="BI37" s="20">
        <v>0.72</v>
      </c>
      <c r="BJ37" s="20">
        <v>0.72</v>
      </c>
      <c r="BK37" s="20">
        <v>-0.01</v>
      </c>
      <c r="BL37" s="20">
        <v>6.0000000000000001E-3</v>
      </c>
      <c r="BM37" s="59">
        <v>13</v>
      </c>
      <c r="BN37" s="20">
        <v>0.72</v>
      </c>
      <c r="BO37" s="20">
        <v>0.55000000000000004</v>
      </c>
      <c r="BP37" s="85">
        <v>4</v>
      </c>
      <c r="BQ37" s="20">
        <v>3.0000000000000001E-3</v>
      </c>
      <c r="BR37" s="79">
        <v>10</v>
      </c>
      <c r="BS37" s="17">
        <v>-1</v>
      </c>
      <c r="BT37" s="17">
        <v>-3.357292E-3</v>
      </c>
      <c r="BU37" s="17">
        <f>_xlfn.XLOOKUP(BG37,' Brechas'!$A$2:$A$34,' Brechas'!$AH$2:$AH$34)</f>
        <v>-3.3572917662493202E-3</v>
      </c>
      <c r="BV37" t="b">
        <f>ROUND(BT37,6)=ROUND(BU37,6)</f>
        <v>1</v>
      </c>
      <c r="BY37" s="6" t="s">
        <v>40</v>
      </c>
      <c r="BZ37" s="20">
        <v>5</v>
      </c>
      <c r="CA37" s="20" t="s">
        <v>79</v>
      </c>
      <c r="CB37" s="20">
        <v>6.11</v>
      </c>
      <c r="CC37" s="20">
        <v>6.14</v>
      </c>
      <c r="CD37" s="20">
        <v>0</v>
      </c>
      <c r="CE37" s="20">
        <v>4.0000000000000001E-3</v>
      </c>
      <c r="CF37" s="68">
        <v>19</v>
      </c>
      <c r="CG37" s="20">
        <v>6.13</v>
      </c>
      <c r="CH37" s="20">
        <v>0.95499999999999996</v>
      </c>
      <c r="CI37" s="67">
        <v>2</v>
      </c>
      <c r="CJ37" s="20">
        <v>3.7000000000000002E-3</v>
      </c>
      <c r="CK37" s="61">
        <v>18</v>
      </c>
      <c r="CL37" s="17">
        <v>-1</v>
      </c>
      <c r="CM37" s="17">
        <v>-3.7056300000000001E-3</v>
      </c>
      <c r="CN37" s="17">
        <f>_xlfn.XLOOKUP(BZ37,' Brechas'!$A$2:$A$34,' Brechas'!$BD$2:$BD$34)</f>
        <v>-3.70562980566866E-3</v>
      </c>
      <c r="CO37" t="b">
        <f>ROUND(CM37,6)=ROUND(CN37,6)</f>
        <v>1</v>
      </c>
      <c r="CR37" s="2" t="s">
        <v>56</v>
      </c>
      <c r="CS37" s="20">
        <v>5</v>
      </c>
      <c r="CT37" s="20" t="s">
        <v>307</v>
      </c>
      <c r="CU37" s="20">
        <v>0.4</v>
      </c>
      <c r="CV37" s="20">
        <v>0.6</v>
      </c>
      <c r="CW37" s="20">
        <v>-0.35</v>
      </c>
      <c r="CX37" s="20">
        <v>0.35</v>
      </c>
      <c r="CY37" s="64">
        <v>7</v>
      </c>
      <c r="CZ37" s="20">
        <v>0.122</v>
      </c>
      <c r="DA37" s="20">
        <v>0.01</v>
      </c>
      <c r="DB37" s="76">
        <v>1</v>
      </c>
      <c r="DC37" s="20">
        <v>0</v>
      </c>
      <c r="DD37" s="76">
        <v>1</v>
      </c>
      <c r="DE37" s="17">
        <v>-1</v>
      </c>
      <c r="DF37" s="17">
        <v>-3.5863050000000001E-3</v>
      </c>
      <c r="DG37" s="17">
        <f>_xlfn.XLOOKUP(CS37,' Brechas'!$A$2:$A$34,' Brechas'!$BT$2:$BT$34)</f>
        <v>-3.5863045260263798E-3</v>
      </c>
      <c r="DH37" t="b">
        <f>ROUND(DF37,6)=ROUND(DG37,6)</f>
        <v>1</v>
      </c>
      <c r="DK37" s="7" t="s">
        <v>75</v>
      </c>
      <c r="DL37" s="20">
        <v>5</v>
      </c>
      <c r="DM37" s="20" t="s">
        <v>307</v>
      </c>
      <c r="DN37" s="20">
        <v>0.7</v>
      </c>
      <c r="DO37" s="20">
        <v>6.21</v>
      </c>
      <c r="DP37" s="20">
        <v>-0.89</v>
      </c>
      <c r="DQ37" s="20">
        <v>0.89</v>
      </c>
      <c r="DR37" s="70">
        <v>29</v>
      </c>
      <c r="DS37" s="20">
        <v>3.36</v>
      </c>
      <c r="DT37" s="20">
        <v>0.54</v>
      </c>
      <c r="DU37" s="69">
        <v>9</v>
      </c>
      <c r="DV37" s="20">
        <v>0.48</v>
      </c>
      <c r="DW37" s="73">
        <v>28</v>
      </c>
      <c r="DX37" s="17">
        <v>-1</v>
      </c>
      <c r="DY37" s="17">
        <v>-0.47534309000000002</v>
      </c>
      <c r="DZ37" s="17" t="e">
        <f>_xlfn.XLOOKUP(DL37,' Brechas'!$A$2:$A$34,' Brechas'!#REF!)</f>
        <v>#REF!</v>
      </c>
      <c r="EA37" t="e">
        <f>ROUND(DY37,6)=ROUND(DZ37,6)</f>
        <v>#REF!</v>
      </c>
    </row>
    <row r="38" spans="1:131">
      <c r="B38" s="18">
        <v>8</v>
      </c>
      <c r="C38" s="18" t="s">
        <v>81</v>
      </c>
      <c r="D38" s="18">
        <v>0.04</v>
      </c>
      <c r="E38" s="18">
        <v>0.04</v>
      </c>
      <c r="F38" s="18">
        <v>-0.11</v>
      </c>
      <c r="G38" s="18">
        <v>0.11</v>
      </c>
      <c r="H38" s="27">
        <v>10</v>
      </c>
      <c r="I38" s="18">
        <v>0.04</v>
      </c>
      <c r="J38" s="18">
        <v>7.0000000000000007E-2</v>
      </c>
      <c r="K38" s="47">
        <v>30</v>
      </c>
      <c r="L38" s="18">
        <v>0.01</v>
      </c>
      <c r="M38" s="42">
        <v>5</v>
      </c>
      <c r="N38" s="17">
        <v>-1</v>
      </c>
      <c r="O38" s="17">
        <v>-8.1577400000000001E-3</v>
      </c>
      <c r="P38" s="17">
        <f>_xlfn.XLOOKUP(B38,' Brechas'!$A$2:$A$34,' Brechas'!$E$2:$E$34)</f>
        <v>-8.1577399144355106E-3</v>
      </c>
      <c r="Q38" t="b">
        <f t="shared" ref="Q38:Q69" si="7">ROUND(O38,6)=ROUND(P38,6)</f>
        <v>1</v>
      </c>
      <c r="U38" s="20">
        <v>8</v>
      </c>
      <c r="V38" s="20" t="s">
        <v>81</v>
      </c>
      <c r="W38" s="20">
        <v>1</v>
      </c>
      <c r="X38" s="20">
        <v>0.99</v>
      </c>
      <c r="Y38" s="20">
        <v>0</v>
      </c>
      <c r="Z38" s="20">
        <v>0</v>
      </c>
      <c r="AA38" s="63">
        <v>15</v>
      </c>
      <c r="AB38" s="20">
        <v>1</v>
      </c>
      <c r="AC38" s="20">
        <v>0.59</v>
      </c>
      <c r="AD38" s="86">
        <v>11</v>
      </c>
      <c r="AE38" s="20">
        <v>1.6000000000000001E-3</v>
      </c>
      <c r="AF38" s="63">
        <v>15</v>
      </c>
      <c r="AG38" s="17">
        <v>1</v>
      </c>
      <c r="AH38" s="17">
        <v>1.601136E-3</v>
      </c>
      <c r="AI38" s="17">
        <f>_xlfn.XLOOKUP(U38,' Brechas'!$A$2:$A$34,' Brechas'!$K$2:$K$34)</f>
        <v>1.60113630607859E-3</v>
      </c>
      <c r="AJ38" t="b">
        <f t="shared" ref="AJ38:AJ69" si="8">ROUND(AH38,6)=ROUND(AI38,6)</f>
        <v>1</v>
      </c>
      <c r="AN38" s="20">
        <v>8</v>
      </c>
      <c r="AO38" s="20" t="s">
        <v>81</v>
      </c>
      <c r="AP38" s="20">
        <v>21.57</v>
      </c>
      <c r="AQ38" s="20">
        <v>25.92</v>
      </c>
      <c r="AR38" s="20">
        <v>-0.17</v>
      </c>
      <c r="AS38" s="20">
        <v>0.17</v>
      </c>
      <c r="AT38" s="66">
        <v>12</v>
      </c>
      <c r="AU38" s="20">
        <v>23.69</v>
      </c>
      <c r="AV38" s="20">
        <v>0.02</v>
      </c>
      <c r="AW38" s="64">
        <v>7</v>
      </c>
      <c r="AX38" s="20">
        <v>0</v>
      </c>
      <c r="AY38" s="62">
        <v>8</v>
      </c>
      <c r="AZ38" s="17">
        <v>-1</v>
      </c>
      <c r="BA38" s="17">
        <v>-2.945984E-3</v>
      </c>
      <c r="BB38" s="17">
        <f>_xlfn.XLOOKUP(AN38,' Brechas'!$A$2:$A$34,' Brechas'!$T$2:$T$34)</f>
        <v>-2.9459835347983598E-3</v>
      </c>
      <c r="BC38" t="b">
        <f t="shared" ref="BC38:BC69" si="9">ROUND(BA38,6)=ROUND(BB38,6)</f>
        <v>1</v>
      </c>
      <c r="BG38" s="20">
        <v>8</v>
      </c>
      <c r="BH38" s="20" t="s">
        <v>275</v>
      </c>
      <c r="BI38" s="20">
        <v>0.67</v>
      </c>
      <c r="BJ38" s="20">
        <v>0.65</v>
      </c>
      <c r="BK38" s="20">
        <v>0.03</v>
      </c>
      <c r="BL38" s="20">
        <v>3.1E-2</v>
      </c>
      <c r="BM38" s="84">
        <v>26</v>
      </c>
      <c r="BN38" s="20">
        <v>0.66</v>
      </c>
      <c r="BO38" s="20">
        <v>0.61</v>
      </c>
      <c r="BP38" s="58">
        <v>16</v>
      </c>
      <c r="BQ38" s="20">
        <v>1.9E-2</v>
      </c>
      <c r="BR38" s="71">
        <v>25</v>
      </c>
      <c r="BS38" s="17">
        <v>1</v>
      </c>
      <c r="BT38" s="17">
        <v>1.8687841E-2</v>
      </c>
      <c r="BU38" s="17">
        <f>_xlfn.XLOOKUP(BG38,' Brechas'!$A$2:$A$34,' Brechas'!$AH$2:$AH$34)</f>
        <v>1.8687840977483699E-2</v>
      </c>
      <c r="BV38" t="b">
        <f t="shared" ref="BV38:BV69" si="10">ROUND(BT38,6)=ROUND(BU38,6)</f>
        <v>1</v>
      </c>
      <c r="BZ38" s="20">
        <v>8</v>
      </c>
      <c r="CA38" s="20" t="s">
        <v>81</v>
      </c>
      <c r="CB38" s="20">
        <v>5.96</v>
      </c>
      <c r="CC38" s="20">
        <v>5.94</v>
      </c>
      <c r="CD38" s="20">
        <v>0</v>
      </c>
      <c r="CE38" s="20">
        <v>3.0000000000000001E-3</v>
      </c>
      <c r="CF38" s="63">
        <v>15</v>
      </c>
      <c r="CG38" s="20">
        <v>5.95</v>
      </c>
      <c r="CH38" s="20">
        <v>0.98399999999999999</v>
      </c>
      <c r="CI38" s="82">
        <v>22</v>
      </c>
      <c r="CJ38" s="20">
        <v>3.2000000000000002E-3</v>
      </c>
      <c r="CK38" s="63">
        <v>15</v>
      </c>
      <c r="CL38" s="17">
        <v>1</v>
      </c>
      <c r="CM38" s="17">
        <v>3.1695439999999998E-3</v>
      </c>
      <c r="CN38" s="17">
        <f>_xlfn.XLOOKUP(BZ38,' Brechas'!$A$2:$A$34,' Brechas'!$BD$2:$BD$34)</f>
        <v>3.1695439899666299E-3</v>
      </c>
      <c r="CO38" t="b">
        <f t="shared" ref="CO38:CO69" si="11">ROUND(CM38,6)=ROUND(CN38,6)</f>
        <v>1</v>
      </c>
      <c r="CS38" s="20">
        <v>8</v>
      </c>
      <c r="CT38" s="20" t="s">
        <v>81</v>
      </c>
      <c r="CU38" s="20">
        <v>0.38</v>
      </c>
      <c r="CV38" s="20">
        <v>0.62</v>
      </c>
      <c r="CW38" s="20">
        <v>-0.38</v>
      </c>
      <c r="CX38" s="20">
        <v>0.38</v>
      </c>
      <c r="CY38" s="58">
        <v>16</v>
      </c>
      <c r="CZ38" s="20">
        <v>2.8000000000000001E-2</v>
      </c>
      <c r="DA38" s="20">
        <v>0.04</v>
      </c>
      <c r="DB38" s="63">
        <v>15</v>
      </c>
      <c r="DC38" s="20">
        <v>0.02</v>
      </c>
      <c r="DD38" s="58">
        <v>16</v>
      </c>
      <c r="DE38" s="17">
        <v>-1</v>
      </c>
      <c r="DF38" s="17">
        <v>-1.7138765E-2</v>
      </c>
      <c r="DG38" s="17">
        <f>_xlfn.XLOOKUP(CS38,' Brechas'!$A$2:$A$34,' Brechas'!$BT$2:$BT$34)</f>
        <v>-1.7138764957426601E-2</v>
      </c>
      <c r="DH38" t="b">
        <f t="shared" ref="DH38:DH69" si="12">ROUND(DF38,6)=ROUND(DG38,6)</f>
        <v>1</v>
      </c>
      <c r="DL38" s="20">
        <v>8</v>
      </c>
      <c r="DM38" s="20" t="s">
        <v>81</v>
      </c>
      <c r="DN38" s="20">
        <v>0.47</v>
      </c>
      <c r="DO38" s="20">
        <v>2.42</v>
      </c>
      <c r="DP38" s="20">
        <v>-0.8</v>
      </c>
      <c r="DQ38" s="20">
        <v>0.8</v>
      </c>
      <c r="DR38" s="60">
        <v>14</v>
      </c>
      <c r="DS38" s="20">
        <v>1.42</v>
      </c>
      <c r="DT38" s="20">
        <v>0.23</v>
      </c>
      <c r="DU38" s="95">
        <v>32</v>
      </c>
      <c r="DV38" s="20">
        <v>0.18</v>
      </c>
      <c r="DW38" s="85">
        <v>4</v>
      </c>
      <c r="DX38" s="17">
        <v>-1</v>
      </c>
      <c r="DY38" s="17">
        <v>-0.1825398</v>
      </c>
      <c r="DZ38" s="17" t="e">
        <f>_xlfn.XLOOKUP(DL38,' Brechas'!$A$2:$A$34,' Brechas'!#REF!)</f>
        <v>#REF!</v>
      </c>
      <c r="EA38" t="e">
        <f t="shared" ref="EA38:EA69" si="13">ROUND(DY38,6)=ROUND(DZ38,6)</f>
        <v>#REF!</v>
      </c>
    </row>
    <row r="39" spans="1:131">
      <c r="B39" s="18">
        <v>11</v>
      </c>
      <c r="C39" s="18" t="s">
        <v>82</v>
      </c>
      <c r="D39" s="18">
        <v>0.06</v>
      </c>
      <c r="E39" s="18">
        <v>0.06</v>
      </c>
      <c r="F39" s="18">
        <v>0.01</v>
      </c>
      <c r="G39" s="18">
        <v>0.01</v>
      </c>
      <c r="H39" s="23">
        <v>1</v>
      </c>
      <c r="I39" s="18">
        <v>0.06</v>
      </c>
      <c r="J39" s="18">
        <v>0.12</v>
      </c>
      <c r="K39" s="43">
        <v>23</v>
      </c>
      <c r="L39" s="18">
        <v>0</v>
      </c>
      <c r="M39" s="23">
        <v>1</v>
      </c>
      <c r="N39" s="17">
        <v>1</v>
      </c>
      <c r="O39" s="17">
        <v>9.6452899999999999E-4</v>
      </c>
      <c r="P39" s="17">
        <f>_xlfn.XLOOKUP(B39,' Brechas'!$A$2:$A$34,' Brechas'!$E$2:$E$34)</f>
        <v>9.6452857014731204E-4</v>
      </c>
      <c r="Q39" t="b">
        <f t="shared" si="7"/>
        <v>1</v>
      </c>
      <c r="U39" s="20">
        <v>11</v>
      </c>
      <c r="V39" s="20" t="s">
        <v>82</v>
      </c>
      <c r="W39" s="20">
        <v>1</v>
      </c>
      <c r="X39" s="20">
        <v>1</v>
      </c>
      <c r="Y39" s="20">
        <v>0</v>
      </c>
      <c r="Z39" s="20">
        <v>0</v>
      </c>
      <c r="AA39" s="76">
        <v>1</v>
      </c>
      <c r="AB39" s="20">
        <v>1</v>
      </c>
      <c r="AC39" s="20">
        <v>0.59</v>
      </c>
      <c r="AD39" s="76">
        <v>1</v>
      </c>
      <c r="AE39" s="20">
        <v>1E-4</v>
      </c>
      <c r="AF39" s="76">
        <v>1</v>
      </c>
      <c r="AG39" s="17">
        <v>1</v>
      </c>
      <c r="AH39" s="54">
        <v>8.0369099999999996E-5</v>
      </c>
      <c r="AI39" s="17">
        <f>_xlfn.XLOOKUP(U39,' Brechas'!$A$2:$A$34,' Brechas'!$K$2:$K$34)</f>
        <v>8.0369078533554499E-5</v>
      </c>
      <c r="AJ39" t="b">
        <f t="shared" si="8"/>
        <v>1</v>
      </c>
      <c r="AN39" s="20">
        <v>11</v>
      </c>
      <c r="AO39" s="20" t="s">
        <v>82</v>
      </c>
      <c r="AP39" s="20">
        <v>146.34</v>
      </c>
      <c r="AQ39" s="20">
        <v>123.52</v>
      </c>
      <c r="AR39" s="20">
        <v>0.18</v>
      </c>
      <c r="AS39" s="20">
        <v>0.18</v>
      </c>
      <c r="AT39" s="60">
        <v>14</v>
      </c>
      <c r="AU39" s="20">
        <v>135.41</v>
      </c>
      <c r="AV39" s="20">
        <v>0</v>
      </c>
      <c r="AW39" s="76">
        <v>1</v>
      </c>
      <c r="AX39" s="20">
        <v>0</v>
      </c>
      <c r="AY39" s="67">
        <v>2</v>
      </c>
      <c r="AZ39" s="17">
        <v>1</v>
      </c>
      <c r="BA39" s="17">
        <v>5.6714299999999999E-4</v>
      </c>
      <c r="BB39" s="17">
        <f>_xlfn.XLOOKUP(AN39,' Brechas'!$A$2:$A$34,' Brechas'!$T$2:$T$34)</f>
        <v>5.6714322183091604E-4</v>
      </c>
      <c r="BC39" t="b">
        <f t="shared" si="9"/>
        <v>1</v>
      </c>
      <c r="BG39" s="20">
        <v>11</v>
      </c>
      <c r="BH39" s="20" t="s">
        <v>276</v>
      </c>
      <c r="BI39" s="20">
        <v>0.62</v>
      </c>
      <c r="BJ39" s="20">
        <v>0.61</v>
      </c>
      <c r="BK39" s="20">
        <v>0.01</v>
      </c>
      <c r="BL39" s="20">
        <v>5.0000000000000001E-3</v>
      </c>
      <c r="BM39" s="79">
        <v>10</v>
      </c>
      <c r="BN39" s="20">
        <v>0.61</v>
      </c>
      <c r="BO39" s="20">
        <v>0.65</v>
      </c>
      <c r="BP39" s="75">
        <v>21</v>
      </c>
      <c r="BQ39" s="20">
        <v>3.0000000000000001E-3</v>
      </c>
      <c r="BR39" s="86">
        <v>11</v>
      </c>
      <c r="BS39" s="17">
        <v>1</v>
      </c>
      <c r="BT39" s="17">
        <v>3.3919129999999999E-3</v>
      </c>
      <c r="BU39" s="17">
        <f>_xlfn.XLOOKUP(BG39,' Brechas'!$A$2:$A$34,' Brechas'!$AH$2:$AH$34)</f>
        <v>3.3919129882483199E-3</v>
      </c>
      <c r="BV39" t="b">
        <f t="shared" si="10"/>
        <v>1</v>
      </c>
      <c r="BZ39" s="20">
        <v>11</v>
      </c>
      <c r="CA39" s="20" t="s">
        <v>82</v>
      </c>
      <c r="CB39" s="20">
        <v>6.19</v>
      </c>
      <c r="CC39" s="20">
        <v>6.16</v>
      </c>
      <c r="CD39" s="20">
        <v>0</v>
      </c>
      <c r="CE39" s="20">
        <v>4.0000000000000001E-3</v>
      </c>
      <c r="CF39" s="81">
        <v>17</v>
      </c>
      <c r="CG39" s="20">
        <v>6.17</v>
      </c>
      <c r="CH39" s="20">
        <v>0.94799999999999995</v>
      </c>
      <c r="CI39" s="76">
        <v>1</v>
      </c>
      <c r="CJ39" s="20">
        <v>3.5000000000000001E-3</v>
      </c>
      <c r="CK39" s="81">
        <v>17</v>
      </c>
      <c r="CL39" s="17">
        <v>1</v>
      </c>
      <c r="CM39" s="17">
        <v>3.4790210000000001E-3</v>
      </c>
      <c r="CN39" s="17">
        <f>_xlfn.XLOOKUP(BZ39,' Brechas'!$A$2:$A$34,' Brechas'!$BD$2:$BD$34)</f>
        <v>3.4790210123074E-3</v>
      </c>
      <c r="CO39" t="b">
        <f t="shared" si="11"/>
        <v>1</v>
      </c>
      <c r="CS39" s="20">
        <v>11</v>
      </c>
      <c r="CT39" s="20" t="s">
        <v>82</v>
      </c>
      <c r="CU39" s="20">
        <v>0.41</v>
      </c>
      <c r="CV39" s="20">
        <v>0.59</v>
      </c>
      <c r="CW39" s="20">
        <v>-0.3</v>
      </c>
      <c r="CX39" s="20">
        <v>0.3</v>
      </c>
      <c r="CY39" s="76">
        <v>1</v>
      </c>
      <c r="CZ39" s="20">
        <v>1.7000000000000001E-2</v>
      </c>
      <c r="DA39" s="20">
        <v>7.0000000000000007E-2</v>
      </c>
      <c r="DB39" s="80">
        <v>20</v>
      </c>
      <c r="DC39" s="20">
        <v>0.02</v>
      </c>
      <c r="DD39" s="80">
        <v>20</v>
      </c>
      <c r="DE39" s="17">
        <v>-1</v>
      </c>
      <c r="DF39" s="17">
        <v>-2.2009549E-2</v>
      </c>
      <c r="DG39" s="17">
        <f>_xlfn.XLOOKUP(CS39,' Brechas'!$A$2:$A$34,' Brechas'!$BT$2:$BT$34)</f>
        <v>-2.2009549026488499E-2</v>
      </c>
      <c r="DH39" t="b">
        <f t="shared" si="12"/>
        <v>1</v>
      </c>
      <c r="DL39" s="20">
        <v>11</v>
      </c>
      <c r="DM39" s="20" t="s">
        <v>82</v>
      </c>
      <c r="DN39" s="20">
        <v>0.24</v>
      </c>
      <c r="DO39" s="20">
        <v>1.47</v>
      </c>
      <c r="DP39" s="20">
        <v>-0.84</v>
      </c>
      <c r="DQ39" s="20">
        <v>0.84</v>
      </c>
      <c r="DR39" s="68">
        <v>19</v>
      </c>
      <c r="DS39" s="20">
        <v>0.83</v>
      </c>
      <c r="DT39" s="20">
        <v>0.13</v>
      </c>
      <c r="DU39" s="77">
        <v>33</v>
      </c>
      <c r="DV39" s="20">
        <v>0.11</v>
      </c>
      <c r="DW39" s="67">
        <v>2</v>
      </c>
      <c r="DX39" s="17">
        <v>-1</v>
      </c>
      <c r="DY39" s="17">
        <v>-0.110767747</v>
      </c>
      <c r="DZ39" s="17" t="e">
        <f>_xlfn.XLOOKUP(DL39,' Brechas'!$A$2:$A$34,' Brechas'!#REF!)</f>
        <v>#REF!</v>
      </c>
      <c r="EA39" t="e">
        <f t="shared" si="13"/>
        <v>#REF!</v>
      </c>
    </row>
    <row r="40" spans="1:131">
      <c r="B40" s="18">
        <v>13</v>
      </c>
      <c r="C40" s="18" t="s">
        <v>83</v>
      </c>
      <c r="D40" s="18">
        <v>0.02</v>
      </c>
      <c r="E40" s="18">
        <v>0.04</v>
      </c>
      <c r="F40" s="18">
        <v>-0.49</v>
      </c>
      <c r="G40" s="18">
        <v>0.49</v>
      </c>
      <c r="H40" s="50">
        <v>31</v>
      </c>
      <c r="I40" s="18">
        <v>0.03</v>
      </c>
      <c r="J40" s="18">
        <v>0.06</v>
      </c>
      <c r="K40" s="51">
        <v>32</v>
      </c>
      <c r="L40" s="18">
        <v>0.03</v>
      </c>
      <c r="M40" s="37">
        <v>14</v>
      </c>
      <c r="N40" s="17">
        <v>-1</v>
      </c>
      <c r="O40" s="17">
        <v>-3.0004454E-2</v>
      </c>
      <c r="P40" s="17">
        <f>_xlfn.XLOOKUP(B40,' Brechas'!$A$2:$A$34,' Brechas'!$E$2:$E$34)</f>
        <v>-3.0004453587468002E-2</v>
      </c>
      <c r="Q40" t="b">
        <f t="shared" si="7"/>
        <v>1</v>
      </c>
      <c r="U40" s="20">
        <v>13</v>
      </c>
      <c r="V40" s="20" t="s">
        <v>83</v>
      </c>
      <c r="W40" s="20">
        <v>0.99</v>
      </c>
      <c r="X40" s="20">
        <v>0.99</v>
      </c>
      <c r="Y40" s="20">
        <v>0</v>
      </c>
      <c r="Z40" s="20">
        <v>0</v>
      </c>
      <c r="AA40" s="82">
        <v>22</v>
      </c>
      <c r="AB40" s="20">
        <v>0.99</v>
      </c>
      <c r="AC40" s="20">
        <v>0.59</v>
      </c>
      <c r="AD40" s="61">
        <v>18</v>
      </c>
      <c r="AE40" s="20">
        <v>2.3999999999999998E-3</v>
      </c>
      <c r="AF40" s="82">
        <v>22</v>
      </c>
      <c r="AG40" s="17">
        <v>1</v>
      </c>
      <c r="AH40" s="17">
        <v>2.4359099999999999E-3</v>
      </c>
      <c r="AI40" s="17">
        <f>_xlfn.XLOOKUP(U40,' Brechas'!$A$2:$A$34,' Brechas'!$K$2:$K$34)</f>
        <v>2.4359099263460801E-3</v>
      </c>
      <c r="AJ40" t="b">
        <f t="shared" si="8"/>
        <v>1</v>
      </c>
      <c r="AN40" s="20">
        <v>13</v>
      </c>
      <c r="AO40" s="20" t="s">
        <v>83</v>
      </c>
      <c r="AP40" s="20">
        <v>7.73</v>
      </c>
      <c r="AQ40" s="20">
        <v>8.75</v>
      </c>
      <c r="AR40" s="20">
        <v>-0.12</v>
      </c>
      <c r="AS40" s="20">
        <v>0.12</v>
      </c>
      <c r="AT40" s="64">
        <v>7</v>
      </c>
      <c r="AU40" s="20">
        <v>8.24</v>
      </c>
      <c r="AV40" s="20">
        <v>0.05</v>
      </c>
      <c r="AW40" s="58">
        <v>16</v>
      </c>
      <c r="AX40" s="20">
        <v>0.01</v>
      </c>
      <c r="AY40" s="66">
        <v>12</v>
      </c>
      <c r="AZ40" s="17">
        <v>-1</v>
      </c>
      <c r="BA40" s="17">
        <v>-5.8650389999999998E-3</v>
      </c>
      <c r="BB40" s="17">
        <f>_xlfn.XLOOKUP(AN40,' Brechas'!$A$2:$A$34,' Brechas'!$T$2:$T$34)</f>
        <v>-5.8650392511008396E-3</v>
      </c>
      <c r="BC40" t="b">
        <f t="shared" si="9"/>
        <v>1</v>
      </c>
      <c r="BG40" s="20">
        <v>13</v>
      </c>
      <c r="BH40" s="20" t="s">
        <v>277</v>
      </c>
      <c r="BI40" s="20">
        <v>0.68</v>
      </c>
      <c r="BJ40" s="20">
        <v>0.69</v>
      </c>
      <c r="BK40" s="20">
        <v>-0.02</v>
      </c>
      <c r="BL40" s="20">
        <v>1.4999999999999999E-2</v>
      </c>
      <c r="BM40" s="81">
        <v>17</v>
      </c>
      <c r="BN40" s="20">
        <v>0.69</v>
      </c>
      <c r="BO40" s="20">
        <v>0.57999999999999996</v>
      </c>
      <c r="BP40" s="86">
        <v>11</v>
      </c>
      <c r="BQ40" s="20">
        <v>8.9999999999999993E-3</v>
      </c>
      <c r="BR40" s="81">
        <v>17</v>
      </c>
      <c r="BS40" s="17">
        <v>-1</v>
      </c>
      <c r="BT40" s="17">
        <v>-8.6899679999999993E-3</v>
      </c>
      <c r="BU40" s="17">
        <f>_xlfn.XLOOKUP(BG40,' Brechas'!$A$2:$A$34,' Brechas'!$AH$2:$AH$34)</f>
        <v>-8.6899681082299399E-3</v>
      </c>
      <c r="BV40" t="b">
        <f t="shared" si="10"/>
        <v>1</v>
      </c>
      <c r="BZ40" s="20">
        <v>13</v>
      </c>
      <c r="CA40" s="20" t="s">
        <v>83</v>
      </c>
      <c r="CB40" s="20">
        <v>6</v>
      </c>
      <c r="CC40" s="20">
        <v>6</v>
      </c>
      <c r="CD40" s="20">
        <v>0</v>
      </c>
      <c r="CE40" s="20">
        <v>1E-3</v>
      </c>
      <c r="CF40" s="78">
        <v>3</v>
      </c>
      <c r="CG40" s="20">
        <v>6</v>
      </c>
      <c r="CH40" s="20">
        <v>0.97599999999999998</v>
      </c>
      <c r="CI40" s="63">
        <v>15</v>
      </c>
      <c r="CJ40" s="20">
        <v>8.9999999999999998E-4</v>
      </c>
      <c r="CK40" s="78">
        <v>3</v>
      </c>
      <c r="CL40" s="17">
        <v>-1</v>
      </c>
      <c r="CM40" s="17">
        <v>-8.6052800000000005E-4</v>
      </c>
      <c r="CN40" s="17">
        <f>_xlfn.XLOOKUP(BZ40,' Brechas'!$A$2:$A$34,' Brechas'!$BD$2:$BD$34)</f>
        <v>-8.6052788393080999E-4</v>
      </c>
      <c r="CO40" t="b">
        <f t="shared" si="11"/>
        <v>1</v>
      </c>
      <c r="CS40" s="20">
        <v>13</v>
      </c>
      <c r="CT40" s="20" t="s">
        <v>83</v>
      </c>
      <c r="CU40" s="20">
        <v>0.38</v>
      </c>
      <c r="CV40" s="20">
        <v>0.62</v>
      </c>
      <c r="CW40" s="20">
        <v>-0.39</v>
      </c>
      <c r="CX40" s="20">
        <v>0.39</v>
      </c>
      <c r="CY40" s="80">
        <v>20</v>
      </c>
      <c r="CZ40" s="20">
        <v>4.1000000000000002E-2</v>
      </c>
      <c r="DA40" s="20">
        <v>0.03</v>
      </c>
      <c r="DB40" s="64">
        <v>7</v>
      </c>
      <c r="DC40" s="20">
        <v>0.01</v>
      </c>
      <c r="DD40" s="64">
        <v>7</v>
      </c>
      <c r="DE40" s="17">
        <v>-1</v>
      </c>
      <c r="DF40" s="17">
        <v>-1.198844E-2</v>
      </c>
      <c r="DG40" s="17">
        <f>_xlfn.XLOOKUP(CS40,' Brechas'!$A$2:$A$34,' Brechas'!$BT$2:$BT$34)</f>
        <v>-1.19884397533299E-2</v>
      </c>
      <c r="DH40" t="b">
        <f t="shared" si="12"/>
        <v>1</v>
      </c>
      <c r="DL40" s="20">
        <v>13</v>
      </c>
      <c r="DM40" s="20" t="s">
        <v>83</v>
      </c>
      <c r="DN40" s="20">
        <v>0.55000000000000004</v>
      </c>
      <c r="DO40" s="20">
        <v>4.33</v>
      </c>
      <c r="DP40" s="20">
        <v>-0.87</v>
      </c>
      <c r="DQ40" s="20">
        <v>0.87</v>
      </c>
      <c r="DR40" s="73">
        <v>28</v>
      </c>
      <c r="DS40" s="20">
        <v>2.4300000000000002</v>
      </c>
      <c r="DT40" s="20">
        <v>0.39</v>
      </c>
      <c r="DU40" s="68">
        <v>19</v>
      </c>
      <c r="DV40" s="20">
        <v>0.34</v>
      </c>
      <c r="DW40" s="61">
        <v>18</v>
      </c>
      <c r="DX40" s="17">
        <v>-1</v>
      </c>
      <c r="DY40" s="17">
        <v>-0.33793007200000003</v>
      </c>
      <c r="DZ40" s="17" t="e">
        <f>_xlfn.XLOOKUP(DL40,' Brechas'!$A$2:$A$34,' Brechas'!#REF!)</f>
        <v>#REF!</v>
      </c>
      <c r="EA40" t="e">
        <f t="shared" si="13"/>
        <v>#REF!</v>
      </c>
    </row>
    <row r="41" spans="1:131">
      <c r="B41" s="18">
        <v>15</v>
      </c>
      <c r="C41" s="18" t="s">
        <v>84</v>
      </c>
      <c r="D41" s="18">
        <v>7.0000000000000007E-2</v>
      </c>
      <c r="E41" s="18">
        <v>0.13</v>
      </c>
      <c r="F41" s="18">
        <v>-0.46</v>
      </c>
      <c r="G41" s="18">
        <v>0.46</v>
      </c>
      <c r="H41" s="52">
        <v>29</v>
      </c>
      <c r="I41" s="18">
        <v>0.1</v>
      </c>
      <c r="J41" s="18">
        <v>0.19</v>
      </c>
      <c r="K41" s="37">
        <v>14</v>
      </c>
      <c r="L41" s="18">
        <v>0.09</v>
      </c>
      <c r="M41" s="38">
        <v>27</v>
      </c>
      <c r="N41" s="17">
        <v>-1</v>
      </c>
      <c r="O41" s="17">
        <v>-8.7301393000000005E-2</v>
      </c>
      <c r="P41" s="17">
        <f>_xlfn.XLOOKUP(B41,' Brechas'!$A$2:$A$34,' Brechas'!$E$2:$E$34)</f>
        <v>-8.7301393021367094E-2</v>
      </c>
      <c r="Q41" t="b">
        <f t="shared" si="7"/>
        <v>1</v>
      </c>
      <c r="U41" s="20">
        <v>15</v>
      </c>
      <c r="V41" s="20" t="s">
        <v>84</v>
      </c>
      <c r="W41" s="20">
        <v>1</v>
      </c>
      <c r="X41" s="20">
        <v>1</v>
      </c>
      <c r="Y41" s="20">
        <v>0</v>
      </c>
      <c r="Z41" s="20">
        <v>0</v>
      </c>
      <c r="AA41" s="64">
        <v>7</v>
      </c>
      <c r="AB41" s="20">
        <v>1</v>
      </c>
      <c r="AC41" s="20">
        <v>0.59</v>
      </c>
      <c r="AD41" s="62">
        <v>8</v>
      </c>
      <c r="AE41" s="20">
        <v>6.9999999999999999E-4</v>
      </c>
      <c r="AF41" s="64">
        <v>7</v>
      </c>
      <c r="AG41" s="17">
        <v>1</v>
      </c>
      <c r="AH41" s="17">
        <v>7.4220299999999998E-4</v>
      </c>
      <c r="AI41" s="17">
        <f>_xlfn.XLOOKUP(U41,' Brechas'!$A$2:$A$34,' Brechas'!$K$2:$K$34)</f>
        <v>7.4220253868476603E-4</v>
      </c>
      <c r="AJ41" t="b">
        <f t="shared" si="8"/>
        <v>1</v>
      </c>
      <c r="AN41" s="20">
        <v>15</v>
      </c>
      <c r="AO41" s="20" t="s">
        <v>84</v>
      </c>
      <c r="AP41" s="20">
        <v>4.74</v>
      </c>
      <c r="AQ41" s="20">
        <v>4.63</v>
      </c>
      <c r="AR41" s="20">
        <v>0.03</v>
      </c>
      <c r="AS41" s="20">
        <v>0.03</v>
      </c>
      <c r="AT41" s="78">
        <v>3</v>
      </c>
      <c r="AU41" s="20">
        <v>4.6900000000000004</v>
      </c>
      <c r="AV41" s="20">
        <v>0.09</v>
      </c>
      <c r="AW41" s="80">
        <v>20</v>
      </c>
      <c r="AX41" s="20">
        <v>0</v>
      </c>
      <c r="AY41" s="83">
        <v>5</v>
      </c>
      <c r="AZ41" s="17">
        <v>1</v>
      </c>
      <c r="BA41" s="17">
        <v>2.2559500000000001E-3</v>
      </c>
      <c r="BB41" s="17">
        <f>_xlfn.XLOOKUP(AN41,' Brechas'!$A$2:$A$34,' Brechas'!$T$2:$T$34)</f>
        <v>2.2559504454298701E-3</v>
      </c>
      <c r="BC41" t="b">
        <f t="shared" si="9"/>
        <v>1</v>
      </c>
      <c r="BG41" s="20">
        <v>15</v>
      </c>
      <c r="BH41" s="20" t="s">
        <v>278</v>
      </c>
      <c r="BI41" s="20">
        <v>0.71</v>
      </c>
      <c r="BJ41" s="20">
        <v>0.72</v>
      </c>
      <c r="BK41" s="20">
        <v>0</v>
      </c>
      <c r="BL41" s="20">
        <v>3.0000000000000001E-3</v>
      </c>
      <c r="BM41" s="64">
        <v>7</v>
      </c>
      <c r="BN41" s="20">
        <v>0.71</v>
      </c>
      <c r="BO41" s="20">
        <v>0.56000000000000005</v>
      </c>
      <c r="BP41" s="64">
        <v>7</v>
      </c>
      <c r="BQ41" s="20">
        <v>2E-3</v>
      </c>
      <c r="BR41" s="65">
        <v>6</v>
      </c>
      <c r="BS41" s="17">
        <v>-1</v>
      </c>
      <c r="BT41" s="17">
        <v>-1.8551939999999999E-3</v>
      </c>
      <c r="BU41" s="17">
        <f>_xlfn.XLOOKUP(BG41,' Brechas'!$A$2:$A$34,' Brechas'!$AH$2:$AH$34)</f>
        <v>-1.85519427781607E-3</v>
      </c>
      <c r="BV41" t="b">
        <f t="shared" si="10"/>
        <v>1</v>
      </c>
      <c r="BZ41" s="20">
        <v>15</v>
      </c>
      <c r="CA41" s="20" t="s">
        <v>84</v>
      </c>
      <c r="CB41" s="20">
        <v>6.04</v>
      </c>
      <c r="CC41" s="20">
        <v>6.05</v>
      </c>
      <c r="CD41" s="20">
        <v>0</v>
      </c>
      <c r="CE41" s="20">
        <v>2E-3</v>
      </c>
      <c r="CF41" s="62">
        <v>8</v>
      </c>
      <c r="CG41" s="20">
        <v>6.05</v>
      </c>
      <c r="CH41" s="20">
        <v>0.96799999999999997</v>
      </c>
      <c r="CI41" s="62">
        <v>8</v>
      </c>
      <c r="CJ41" s="20">
        <v>1.8E-3</v>
      </c>
      <c r="CK41" s="62">
        <v>8</v>
      </c>
      <c r="CL41" s="17">
        <v>-1</v>
      </c>
      <c r="CM41" s="17">
        <v>-1.8191469999999999E-3</v>
      </c>
      <c r="CN41" s="17">
        <f>_xlfn.XLOOKUP(BZ41,' Brechas'!$A$2:$A$34,' Brechas'!$BD$2:$BD$34)</f>
        <v>-1.8191471060013801E-3</v>
      </c>
      <c r="CO41" t="b">
        <f t="shared" si="11"/>
        <v>1</v>
      </c>
      <c r="CS41" s="20">
        <v>15</v>
      </c>
      <c r="CT41" s="20" t="s">
        <v>84</v>
      </c>
      <c r="CU41" s="20">
        <v>0.38</v>
      </c>
      <c r="CV41" s="20">
        <v>0.62</v>
      </c>
      <c r="CW41" s="20">
        <v>-0.4</v>
      </c>
      <c r="CX41" s="20">
        <v>0.4</v>
      </c>
      <c r="CY41" s="88">
        <v>24</v>
      </c>
      <c r="CZ41" s="20">
        <v>6.6000000000000003E-2</v>
      </c>
      <c r="DA41" s="20">
        <v>0.02</v>
      </c>
      <c r="DB41" s="85">
        <v>4</v>
      </c>
      <c r="DC41" s="20">
        <v>0.01</v>
      </c>
      <c r="DD41" s="83">
        <v>5</v>
      </c>
      <c r="DE41" s="17">
        <v>-1</v>
      </c>
      <c r="DF41" s="17">
        <v>-7.5730240000000002E-3</v>
      </c>
      <c r="DG41" s="17">
        <f>_xlfn.XLOOKUP(CS41,' Brechas'!$A$2:$A$34,' Brechas'!$BT$2:$BT$34)</f>
        <v>-7.5730244528445399E-3</v>
      </c>
      <c r="DH41" t="b">
        <f t="shared" si="12"/>
        <v>1</v>
      </c>
      <c r="DL41" s="20">
        <v>15</v>
      </c>
      <c r="DM41" s="20" t="s">
        <v>84</v>
      </c>
      <c r="DN41" s="20">
        <v>0.78</v>
      </c>
      <c r="DO41" s="20">
        <v>2.92</v>
      </c>
      <c r="DP41" s="20">
        <v>-0.73</v>
      </c>
      <c r="DQ41" s="20">
        <v>0.73</v>
      </c>
      <c r="DR41" s="65">
        <v>6</v>
      </c>
      <c r="DS41" s="20">
        <v>1.83</v>
      </c>
      <c r="DT41" s="20">
        <v>0.28999999999999998</v>
      </c>
      <c r="DU41" s="84">
        <v>26</v>
      </c>
      <c r="DV41" s="20">
        <v>0.21</v>
      </c>
      <c r="DW41" s="64">
        <v>7</v>
      </c>
      <c r="DX41" s="17">
        <v>-1</v>
      </c>
      <c r="DY41" s="17">
        <v>-0.21467429900000001</v>
      </c>
      <c r="DZ41" s="17" t="e">
        <f>_xlfn.XLOOKUP(DL41,' Brechas'!$A$2:$A$34,' Brechas'!#REF!)</f>
        <v>#REF!</v>
      </c>
      <c r="EA41" t="e">
        <f t="shared" si="13"/>
        <v>#REF!</v>
      </c>
    </row>
    <row r="42" spans="1:131">
      <c r="B42" s="18">
        <v>17</v>
      </c>
      <c r="C42" s="18" t="s">
        <v>85</v>
      </c>
      <c r="D42" s="18">
        <v>0.1</v>
      </c>
      <c r="E42" s="18">
        <v>0.09</v>
      </c>
      <c r="F42" s="18">
        <v>0.19</v>
      </c>
      <c r="G42" s="18">
        <v>0.19</v>
      </c>
      <c r="H42" s="25">
        <v>15</v>
      </c>
      <c r="I42" s="18">
        <v>0.09</v>
      </c>
      <c r="J42" s="18">
        <v>0.18</v>
      </c>
      <c r="K42" s="25">
        <v>15</v>
      </c>
      <c r="L42" s="18">
        <v>0.03</v>
      </c>
      <c r="M42" s="44">
        <v>16</v>
      </c>
      <c r="N42" s="17">
        <v>1</v>
      </c>
      <c r="O42" s="17">
        <v>3.3632119000000002E-2</v>
      </c>
      <c r="P42" s="17">
        <f>_xlfn.XLOOKUP(B42,' Brechas'!$A$2:$A$34,' Brechas'!$E$2:$E$34)</f>
        <v>3.3632118857977199E-2</v>
      </c>
      <c r="Q42" t="b">
        <f t="shared" si="7"/>
        <v>1</v>
      </c>
      <c r="U42" s="20">
        <v>17</v>
      </c>
      <c r="V42" s="20" t="s">
        <v>85</v>
      </c>
      <c r="W42" s="20">
        <v>1</v>
      </c>
      <c r="X42" s="20">
        <v>1</v>
      </c>
      <c r="Y42" s="20">
        <v>0</v>
      </c>
      <c r="Z42" s="20">
        <v>0</v>
      </c>
      <c r="AA42" s="66">
        <v>12</v>
      </c>
      <c r="AB42" s="20">
        <v>1</v>
      </c>
      <c r="AC42" s="20">
        <v>0.59</v>
      </c>
      <c r="AD42" s="78">
        <v>3</v>
      </c>
      <c r="AE42" s="20">
        <v>1.1000000000000001E-3</v>
      </c>
      <c r="AF42" s="66">
        <v>12</v>
      </c>
      <c r="AG42" s="17">
        <v>1</v>
      </c>
      <c r="AH42" s="17">
        <v>1.083355E-3</v>
      </c>
      <c r="AI42" s="17">
        <f>_xlfn.XLOOKUP(U42,' Brechas'!$A$2:$A$34,' Brechas'!$K$2:$K$34)</f>
        <v>1.08335506991031E-3</v>
      </c>
      <c r="AJ42" t="b">
        <f t="shared" si="8"/>
        <v>1</v>
      </c>
      <c r="AN42" s="20">
        <v>17</v>
      </c>
      <c r="AO42" s="20" t="s">
        <v>85</v>
      </c>
      <c r="AP42" s="20">
        <v>35.89</v>
      </c>
      <c r="AQ42" s="20">
        <v>27.57</v>
      </c>
      <c r="AR42" s="20">
        <v>0.3</v>
      </c>
      <c r="AS42" s="20">
        <v>0.3</v>
      </c>
      <c r="AT42" s="75">
        <v>21</v>
      </c>
      <c r="AU42" s="20">
        <v>31.87</v>
      </c>
      <c r="AV42" s="20">
        <v>0.01</v>
      </c>
      <c r="AW42" s="85">
        <v>4</v>
      </c>
      <c r="AX42" s="20">
        <v>0</v>
      </c>
      <c r="AY42" s="86">
        <v>11</v>
      </c>
      <c r="AZ42" s="17">
        <v>1</v>
      </c>
      <c r="BA42" s="17">
        <v>3.9359269999999997E-3</v>
      </c>
      <c r="BB42" s="17">
        <f>_xlfn.XLOOKUP(AN42,' Brechas'!$A$2:$A$34,' Brechas'!$T$2:$T$34)</f>
        <v>3.93592724312766E-3</v>
      </c>
      <c r="BC42" t="b">
        <f t="shared" si="9"/>
        <v>1</v>
      </c>
      <c r="BG42" s="20">
        <v>17</v>
      </c>
      <c r="BH42" s="20" t="s">
        <v>279</v>
      </c>
      <c r="BI42" s="20">
        <v>0.62</v>
      </c>
      <c r="BJ42" s="20">
        <v>0.61</v>
      </c>
      <c r="BK42" s="20">
        <v>0.02</v>
      </c>
      <c r="BL42" s="20">
        <v>2.1999999999999999E-2</v>
      </c>
      <c r="BM42" s="74">
        <v>23</v>
      </c>
      <c r="BN42" s="20">
        <v>0.61</v>
      </c>
      <c r="BO42" s="20">
        <v>0.65</v>
      </c>
      <c r="BP42" s="80">
        <v>20</v>
      </c>
      <c r="BQ42" s="20">
        <v>1.4E-2</v>
      </c>
      <c r="BR42" s="74">
        <v>23</v>
      </c>
      <c r="BS42" s="17">
        <v>1</v>
      </c>
      <c r="BT42" s="17">
        <v>1.4389857000000001E-2</v>
      </c>
      <c r="BU42" s="17">
        <f>_xlfn.XLOOKUP(BG42,' Brechas'!$A$2:$A$34,' Brechas'!$AH$2:$AH$34)</f>
        <v>1.43898568195188E-2</v>
      </c>
      <c r="BV42" t="b">
        <f t="shared" si="10"/>
        <v>1</v>
      </c>
      <c r="BZ42" s="20">
        <v>17</v>
      </c>
      <c r="CA42" s="20" t="s">
        <v>85</v>
      </c>
      <c r="CB42" s="20">
        <v>6.03</v>
      </c>
      <c r="CC42" s="20">
        <v>6.01</v>
      </c>
      <c r="CD42" s="20">
        <v>0</v>
      </c>
      <c r="CE42" s="20">
        <v>3.0000000000000001E-3</v>
      </c>
      <c r="CF42" s="66">
        <v>12</v>
      </c>
      <c r="CG42" s="20">
        <v>6.02</v>
      </c>
      <c r="CH42" s="20">
        <v>0.97199999999999998</v>
      </c>
      <c r="CI42" s="79">
        <v>10</v>
      </c>
      <c r="CJ42" s="20">
        <v>2.5000000000000001E-3</v>
      </c>
      <c r="CK42" s="66">
        <v>12</v>
      </c>
      <c r="CL42" s="17">
        <v>1</v>
      </c>
      <c r="CM42" s="17">
        <v>2.524372E-3</v>
      </c>
      <c r="CN42" s="17">
        <f>_xlfn.XLOOKUP(BZ42,' Brechas'!$A$2:$A$34,' Brechas'!$BD$2:$BD$34)</f>
        <v>2.52437165541522E-3</v>
      </c>
      <c r="CO42" t="b">
        <f t="shared" si="11"/>
        <v>1</v>
      </c>
      <c r="CS42" s="20">
        <v>17</v>
      </c>
      <c r="CT42" s="20" t="s">
        <v>85</v>
      </c>
      <c r="CU42" s="20">
        <v>0.39</v>
      </c>
      <c r="CV42" s="20">
        <v>0.61</v>
      </c>
      <c r="CW42" s="20">
        <v>-0.36</v>
      </c>
      <c r="CX42" s="20">
        <v>0.36</v>
      </c>
      <c r="CY42" s="69">
        <v>9</v>
      </c>
      <c r="CZ42" s="20">
        <v>2.8000000000000001E-2</v>
      </c>
      <c r="DA42" s="20">
        <v>0.04</v>
      </c>
      <c r="DB42" s="60">
        <v>14</v>
      </c>
      <c r="DC42" s="20">
        <v>0.02</v>
      </c>
      <c r="DD42" s="59">
        <v>13</v>
      </c>
      <c r="DE42" s="17">
        <v>-1</v>
      </c>
      <c r="DF42" s="17">
        <v>-1.6044309E-2</v>
      </c>
      <c r="DG42" s="17">
        <f>_xlfn.XLOOKUP(CS42,' Brechas'!$A$2:$A$34,' Brechas'!$BT$2:$BT$34)</f>
        <v>-1.6044309167267599E-2</v>
      </c>
      <c r="DH42" t="b">
        <f t="shared" si="12"/>
        <v>1</v>
      </c>
      <c r="DL42" s="20">
        <v>17</v>
      </c>
      <c r="DM42" s="20" t="s">
        <v>85</v>
      </c>
      <c r="DN42" s="20">
        <v>0.63</v>
      </c>
      <c r="DO42" s="20">
        <v>3.18</v>
      </c>
      <c r="DP42" s="20">
        <v>-0.8</v>
      </c>
      <c r="DQ42" s="20">
        <v>0.8</v>
      </c>
      <c r="DR42" s="59">
        <v>13</v>
      </c>
      <c r="DS42" s="20">
        <v>1.86</v>
      </c>
      <c r="DT42" s="20">
        <v>0.3</v>
      </c>
      <c r="DU42" s="88">
        <v>24</v>
      </c>
      <c r="DV42" s="20">
        <v>0.24</v>
      </c>
      <c r="DW42" s="86">
        <v>11</v>
      </c>
      <c r="DX42" s="17">
        <v>-1</v>
      </c>
      <c r="DY42" s="17">
        <v>-0.238354596</v>
      </c>
      <c r="DZ42" s="17" t="e">
        <f>_xlfn.XLOOKUP(DL42,' Brechas'!$A$2:$A$34,' Brechas'!#REF!)</f>
        <v>#REF!</v>
      </c>
      <c r="EA42" t="e">
        <f t="shared" si="13"/>
        <v>#REF!</v>
      </c>
    </row>
    <row r="43" spans="1:131">
      <c r="B43" s="18">
        <v>18</v>
      </c>
      <c r="C43" s="18" t="s">
        <v>86</v>
      </c>
      <c r="D43" s="18">
        <v>0.09</v>
      </c>
      <c r="E43" s="18">
        <v>0.09</v>
      </c>
      <c r="F43" s="18">
        <v>0.04</v>
      </c>
      <c r="G43" s="18">
        <v>0.04</v>
      </c>
      <c r="H43" s="26">
        <v>4</v>
      </c>
      <c r="I43" s="18">
        <v>0.09</v>
      </c>
      <c r="J43" s="18">
        <v>0.18</v>
      </c>
      <c r="K43" s="44">
        <v>16</v>
      </c>
      <c r="L43" s="18">
        <v>0.01</v>
      </c>
      <c r="M43" s="26">
        <v>4</v>
      </c>
      <c r="N43" s="17">
        <v>1</v>
      </c>
      <c r="O43" s="17">
        <v>6.5068909999999999E-3</v>
      </c>
      <c r="P43" s="17">
        <f>_xlfn.XLOOKUP(B43,' Brechas'!$A$2:$A$34,' Brechas'!$E$2:$E$34)</f>
        <v>6.5068913348133896E-3</v>
      </c>
      <c r="Q43" t="b">
        <f t="shared" si="7"/>
        <v>1</v>
      </c>
      <c r="U43" s="20">
        <v>18</v>
      </c>
      <c r="V43" s="20" t="s">
        <v>86</v>
      </c>
      <c r="W43" s="20">
        <v>0.98</v>
      </c>
      <c r="X43" s="20">
        <v>0.97</v>
      </c>
      <c r="Y43" s="20">
        <v>0</v>
      </c>
      <c r="Z43" s="20">
        <v>0</v>
      </c>
      <c r="AA43" s="80">
        <v>20</v>
      </c>
      <c r="AB43" s="20">
        <v>0.98</v>
      </c>
      <c r="AC43" s="20">
        <v>0.6</v>
      </c>
      <c r="AD43" s="82">
        <v>22</v>
      </c>
      <c r="AE43" s="20">
        <v>2.2000000000000001E-3</v>
      </c>
      <c r="AF43" s="75">
        <v>21</v>
      </c>
      <c r="AG43" s="17">
        <v>1</v>
      </c>
      <c r="AH43" s="17">
        <v>2.204031E-3</v>
      </c>
      <c r="AI43" s="17">
        <f>_xlfn.XLOOKUP(U43,' Brechas'!$A$2:$A$34,' Brechas'!$K$2:$K$34)</f>
        <v>2.2040309022806201E-3</v>
      </c>
      <c r="AJ43" t="b">
        <f t="shared" si="8"/>
        <v>1</v>
      </c>
      <c r="AN43" s="20">
        <v>18</v>
      </c>
      <c r="AO43" s="20" t="s">
        <v>86</v>
      </c>
      <c r="AP43" s="20">
        <v>2.99</v>
      </c>
      <c r="AQ43" s="20">
        <v>4.1900000000000004</v>
      </c>
      <c r="AR43" s="20">
        <v>-0.28999999999999998</v>
      </c>
      <c r="AS43" s="20">
        <v>0.28999999999999998</v>
      </c>
      <c r="AT43" s="68">
        <v>19</v>
      </c>
      <c r="AU43" s="20">
        <v>3.59</v>
      </c>
      <c r="AV43" s="20">
        <v>0.12</v>
      </c>
      <c r="AW43" s="74">
        <v>23</v>
      </c>
      <c r="AX43" s="20">
        <v>0.03</v>
      </c>
      <c r="AY43" s="71">
        <v>25</v>
      </c>
      <c r="AZ43" s="17">
        <v>-1</v>
      </c>
      <c r="BA43" s="17">
        <v>-3.3175443999999998E-2</v>
      </c>
      <c r="BB43" s="17">
        <f>_xlfn.XLOOKUP(AN43,' Brechas'!$A$2:$A$34,' Brechas'!$T$2:$T$34)</f>
        <v>-3.3175444318933503E-2</v>
      </c>
      <c r="BC43" t="b">
        <f t="shared" si="9"/>
        <v>1</v>
      </c>
      <c r="BG43" s="20">
        <v>18</v>
      </c>
      <c r="BH43" s="20" t="s">
        <v>280</v>
      </c>
      <c r="BI43" s="20">
        <v>0.56999999999999995</v>
      </c>
      <c r="BJ43" s="20">
        <v>0.59</v>
      </c>
      <c r="BK43" s="20">
        <v>-0.03</v>
      </c>
      <c r="BL43" s="20">
        <v>2.9000000000000001E-2</v>
      </c>
      <c r="BM43" s="71">
        <v>25</v>
      </c>
      <c r="BN43" s="20">
        <v>0.57999999999999996</v>
      </c>
      <c r="BO43" s="20">
        <v>0.69</v>
      </c>
      <c r="BP43" s="88">
        <v>24</v>
      </c>
      <c r="BQ43" s="20">
        <v>0.02</v>
      </c>
      <c r="BR43" s="84">
        <v>26</v>
      </c>
      <c r="BS43" s="17">
        <v>-1</v>
      </c>
      <c r="BT43" s="17">
        <v>-2.0140847E-2</v>
      </c>
      <c r="BU43" s="17">
        <f>_xlfn.XLOOKUP(BG43,' Brechas'!$A$2:$A$34,' Brechas'!$AH$2:$AH$34)</f>
        <v>-2.0140847277514501E-2</v>
      </c>
      <c r="BV43" t="b">
        <f t="shared" si="10"/>
        <v>1</v>
      </c>
      <c r="BZ43" s="20">
        <v>18</v>
      </c>
      <c r="CA43" s="20" t="s">
        <v>86</v>
      </c>
      <c r="CB43" s="20">
        <v>5.86</v>
      </c>
      <c r="CC43" s="20">
        <v>5.91</v>
      </c>
      <c r="CD43" s="20">
        <v>-0.01</v>
      </c>
      <c r="CE43" s="20">
        <v>8.9999999999999993E-3</v>
      </c>
      <c r="CF43" s="73">
        <v>28</v>
      </c>
      <c r="CG43" s="20">
        <v>5.89</v>
      </c>
      <c r="CH43" s="20">
        <v>0.99399999999999999</v>
      </c>
      <c r="CI43" s="94">
        <v>31</v>
      </c>
      <c r="CJ43" s="20">
        <v>8.9999999999999993E-3</v>
      </c>
      <c r="CK43" s="73">
        <v>28</v>
      </c>
      <c r="CL43" s="17">
        <v>-1</v>
      </c>
      <c r="CM43" s="17">
        <v>-9.0495360000000004E-3</v>
      </c>
      <c r="CN43" s="17">
        <f>_xlfn.XLOOKUP(BZ43,' Brechas'!$A$2:$A$34,' Brechas'!$BD$2:$BD$34)</f>
        <v>-9.0495355161732093E-3</v>
      </c>
      <c r="CO43" t="b">
        <f t="shared" si="11"/>
        <v>1</v>
      </c>
      <c r="CS43" s="20">
        <v>18</v>
      </c>
      <c r="CT43" s="20" t="s">
        <v>86</v>
      </c>
      <c r="CU43" s="20">
        <v>0.38</v>
      </c>
      <c r="CV43" s="20">
        <v>0.62</v>
      </c>
      <c r="CW43" s="20">
        <v>-0.39</v>
      </c>
      <c r="CX43" s="20">
        <v>0.39</v>
      </c>
      <c r="CY43" s="61">
        <v>18</v>
      </c>
      <c r="CZ43" s="20">
        <v>1.2E-2</v>
      </c>
      <c r="DA43" s="20">
        <v>0.1</v>
      </c>
      <c r="DB43" s="84">
        <v>26</v>
      </c>
      <c r="DC43" s="20">
        <v>0.04</v>
      </c>
      <c r="DD43" s="71">
        <v>25</v>
      </c>
      <c r="DE43" s="17">
        <v>-1</v>
      </c>
      <c r="DF43" s="17">
        <v>-4.0316747E-2</v>
      </c>
      <c r="DG43" s="17">
        <f>_xlfn.XLOOKUP(CS43,' Brechas'!$A$2:$A$34,' Brechas'!$BT$2:$BT$34)</f>
        <v>-4.0316747329685099E-2</v>
      </c>
      <c r="DH43" t="b">
        <f t="shared" si="12"/>
        <v>1</v>
      </c>
      <c r="DL43" s="20">
        <v>18</v>
      </c>
      <c r="DM43" s="20" t="s">
        <v>86</v>
      </c>
      <c r="DN43" s="20">
        <v>0.8</v>
      </c>
      <c r="DO43" s="20">
        <v>4.72</v>
      </c>
      <c r="DP43" s="20">
        <v>-0.83</v>
      </c>
      <c r="DQ43" s="20">
        <v>0.83</v>
      </c>
      <c r="DR43" s="58">
        <v>16</v>
      </c>
      <c r="DS43" s="20">
        <v>2.78</v>
      </c>
      <c r="DT43" s="20">
        <v>0.44</v>
      </c>
      <c r="DU43" s="58">
        <v>16</v>
      </c>
      <c r="DV43" s="20">
        <v>0.37</v>
      </c>
      <c r="DW43" s="75">
        <v>21</v>
      </c>
      <c r="DX43" s="17">
        <v>-1</v>
      </c>
      <c r="DY43" s="17">
        <v>-0.36739282899999998</v>
      </c>
      <c r="DZ43" s="17" t="e">
        <f>_xlfn.XLOOKUP(DL43,' Brechas'!$A$2:$A$34,' Brechas'!#REF!)</f>
        <v>#REF!</v>
      </c>
      <c r="EA43" t="e">
        <f t="shared" si="13"/>
        <v>#REF!</v>
      </c>
    </row>
    <row r="44" spans="1:131">
      <c r="B44" s="18">
        <v>19</v>
      </c>
      <c r="C44" s="18" t="s">
        <v>87</v>
      </c>
      <c r="D44" s="18">
        <v>0.14000000000000001</v>
      </c>
      <c r="E44" s="18">
        <v>0.11</v>
      </c>
      <c r="F44" s="18">
        <v>0.3</v>
      </c>
      <c r="G44" s="18">
        <v>0.3</v>
      </c>
      <c r="H44" s="40">
        <v>21</v>
      </c>
      <c r="I44" s="18">
        <v>0.12</v>
      </c>
      <c r="J44" s="18">
        <v>0.23</v>
      </c>
      <c r="K44" s="36">
        <v>9</v>
      </c>
      <c r="L44" s="18">
        <v>7.0000000000000007E-2</v>
      </c>
      <c r="M44" s="39">
        <v>25</v>
      </c>
      <c r="N44" s="17">
        <v>1</v>
      </c>
      <c r="O44" s="17">
        <v>6.8484345000000002E-2</v>
      </c>
      <c r="P44" s="17">
        <f>_xlfn.XLOOKUP(B44,' Brechas'!$A$2:$A$34,' Brechas'!$E$2:$E$34)</f>
        <v>6.8484344719736495E-2</v>
      </c>
      <c r="Q44" t="b">
        <f t="shared" si="7"/>
        <v>1</v>
      </c>
      <c r="U44" s="20">
        <v>19</v>
      </c>
      <c r="V44" s="20" t="s">
        <v>87</v>
      </c>
      <c r="W44" s="20">
        <v>0.99</v>
      </c>
      <c r="X44" s="20">
        <v>0.99</v>
      </c>
      <c r="Y44" s="20">
        <v>0</v>
      </c>
      <c r="Z44" s="20">
        <v>0</v>
      </c>
      <c r="AA44" s="67">
        <v>2</v>
      </c>
      <c r="AB44" s="20">
        <v>0.99</v>
      </c>
      <c r="AC44" s="20">
        <v>0.59</v>
      </c>
      <c r="AD44" s="58">
        <v>16</v>
      </c>
      <c r="AE44" s="20">
        <v>2.0000000000000001E-4</v>
      </c>
      <c r="AF44" s="67">
        <v>2</v>
      </c>
      <c r="AG44" s="17">
        <v>1</v>
      </c>
      <c r="AH44" s="17">
        <v>2.4451300000000002E-4</v>
      </c>
      <c r="AI44" s="17">
        <f>_xlfn.XLOOKUP(U44,' Brechas'!$A$2:$A$34,' Brechas'!$K$2:$K$34)</f>
        <v>2.4451334988720701E-4</v>
      </c>
      <c r="AJ44" t="b">
        <f t="shared" si="8"/>
        <v>1</v>
      </c>
      <c r="AN44" s="20">
        <v>19</v>
      </c>
      <c r="AO44" s="20" t="s">
        <v>87</v>
      </c>
      <c r="AP44" s="20">
        <v>9.1999999999999993</v>
      </c>
      <c r="AQ44" s="20">
        <v>7.96</v>
      </c>
      <c r="AR44" s="20">
        <v>0.16</v>
      </c>
      <c r="AS44" s="20">
        <v>0.16</v>
      </c>
      <c r="AT44" s="86">
        <v>11</v>
      </c>
      <c r="AU44" s="20">
        <v>8.58</v>
      </c>
      <c r="AV44" s="20">
        <v>0.05</v>
      </c>
      <c r="AW44" s="63">
        <v>15</v>
      </c>
      <c r="AX44" s="20">
        <v>0.01</v>
      </c>
      <c r="AY44" s="60">
        <v>14</v>
      </c>
      <c r="AZ44" s="17">
        <v>1</v>
      </c>
      <c r="BA44" s="17">
        <v>7.5277039999999996E-3</v>
      </c>
      <c r="BB44" s="17">
        <f>_xlfn.XLOOKUP(AN44,' Brechas'!$A$2:$A$34,' Brechas'!$T$2:$T$34)</f>
        <v>7.5277040585721303E-3</v>
      </c>
      <c r="BC44" t="b">
        <f t="shared" si="9"/>
        <v>1</v>
      </c>
      <c r="BG44" s="20">
        <v>19</v>
      </c>
      <c r="BH44" s="20" t="s">
        <v>281</v>
      </c>
      <c r="BI44" s="20">
        <v>0.56000000000000005</v>
      </c>
      <c r="BJ44" s="20">
        <v>0.57999999999999996</v>
      </c>
      <c r="BK44" s="20">
        <v>-0.04</v>
      </c>
      <c r="BL44" s="20">
        <v>3.5999999999999997E-2</v>
      </c>
      <c r="BM44" s="72">
        <v>27</v>
      </c>
      <c r="BN44" s="20">
        <v>0.56999999999999995</v>
      </c>
      <c r="BO44" s="20">
        <v>0.69</v>
      </c>
      <c r="BP44" s="71">
        <v>25</v>
      </c>
      <c r="BQ44" s="20">
        <v>2.5000000000000001E-2</v>
      </c>
      <c r="BR44" s="72">
        <v>27</v>
      </c>
      <c r="BS44" s="17">
        <v>-1</v>
      </c>
      <c r="BT44" s="17">
        <v>-2.4682161000000001E-2</v>
      </c>
      <c r="BU44" s="17">
        <f>_xlfn.XLOOKUP(BG44,' Brechas'!$A$2:$A$34,' Brechas'!$AH$2:$AH$34)</f>
        <v>-2.4682160823830301E-2</v>
      </c>
      <c r="BV44" t="b">
        <f t="shared" si="10"/>
        <v>1</v>
      </c>
      <c r="BZ44" s="20">
        <v>19</v>
      </c>
      <c r="CA44" s="20" t="s">
        <v>87</v>
      </c>
      <c r="CB44" s="20">
        <v>6.01</v>
      </c>
      <c r="CC44" s="20">
        <v>5.99</v>
      </c>
      <c r="CD44" s="20">
        <v>0</v>
      </c>
      <c r="CE44" s="20">
        <v>3.0000000000000001E-3</v>
      </c>
      <c r="CF44" s="60">
        <v>14</v>
      </c>
      <c r="CG44" s="20">
        <v>6</v>
      </c>
      <c r="CH44" s="20">
        <v>0.97599999999999998</v>
      </c>
      <c r="CI44" s="60">
        <v>14</v>
      </c>
      <c r="CJ44" s="20">
        <v>3.0999999999999999E-3</v>
      </c>
      <c r="CK44" s="60">
        <v>14</v>
      </c>
      <c r="CL44" s="17">
        <v>1</v>
      </c>
      <c r="CM44" s="17">
        <v>3.1301789999999999E-3</v>
      </c>
      <c r="CN44" s="17">
        <f>_xlfn.XLOOKUP(BZ44,' Brechas'!$A$2:$A$34,' Brechas'!$BD$2:$BD$34)</f>
        <v>3.13017924922443E-3</v>
      </c>
      <c r="CO44" t="b">
        <f t="shared" si="11"/>
        <v>1</v>
      </c>
      <c r="CS44" s="20">
        <v>19</v>
      </c>
      <c r="CT44" s="20" t="s">
        <v>87</v>
      </c>
      <c r="CU44" s="20">
        <v>0.38</v>
      </c>
      <c r="CV44" s="20">
        <v>0.62</v>
      </c>
      <c r="CW44" s="20">
        <v>-0.39</v>
      </c>
      <c r="CX44" s="20">
        <v>0.39</v>
      </c>
      <c r="CY44" s="75">
        <v>21</v>
      </c>
      <c r="CZ44" s="20">
        <v>0.03</v>
      </c>
      <c r="DA44" s="20">
        <v>0.04</v>
      </c>
      <c r="DB44" s="59">
        <v>13</v>
      </c>
      <c r="DC44" s="20">
        <v>0.02</v>
      </c>
      <c r="DD44" s="60">
        <v>14</v>
      </c>
      <c r="DE44" s="17">
        <v>-1</v>
      </c>
      <c r="DF44" s="17">
        <v>-1.6320950000000001E-2</v>
      </c>
      <c r="DG44" s="17">
        <f>_xlfn.XLOOKUP(CS44,' Brechas'!$A$2:$A$34,' Brechas'!$BT$2:$BT$34)</f>
        <v>-1.6320949501124098E-2</v>
      </c>
      <c r="DH44" t="b">
        <f t="shared" si="12"/>
        <v>1</v>
      </c>
      <c r="DL44" s="20">
        <v>19</v>
      </c>
      <c r="DM44" s="20" t="s">
        <v>87</v>
      </c>
      <c r="DN44" s="20">
        <v>1.05</v>
      </c>
      <c r="DO44" s="20">
        <v>6.59</v>
      </c>
      <c r="DP44" s="20">
        <v>-0.84</v>
      </c>
      <c r="DQ44" s="20">
        <v>0.84</v>
      </c>
      <c r="DR44" s="75">
        <v>21</v>
      </c>
      <c r="DS44" s="20">
        <v>3.79</v>
      </c>
      <c r="DT44" s="20">
        <v>0.6</v>
      </c>
      <c r="DU44" s="65">
        <v>6</v>
      </c>
      <c r="DV44" s="20">
        <v>0.51</v>
      </c>
      <c r="DW44" s="70">
        <v>29</v>
      </c>
      <c r="DX44" s="17">
        <v>-1</v>
      </c>
      <c r="DY44" s="17">
        <v>-0.50757664000000002</v>
      </c>
      <c r="DZ44" s="17" t="e">
        <f>_xlfn.XLOOKUP(DL44,' Brechas'!$A$2:$A$34,' Brechas'!#REF!)</f>
        <v>#REF!</v>
      </c>
      <c r="EA44" t="e">
        <f t="shared" si="13"/>
        <v>#REF!</v>
      </c>
    </row>
    <row r="45" spans="1:131">
      <c r="B45" s="18">
        <v>20</v>
      </c>
      <c r="C45" s="18" t="s">
        <v>88</v>
      </c>
      <c r="D45" s="18">
        <v>0.05</v>
      </c>
      <c r="E45" s="18">
        <v>0.09</v>
      </c>
      <c r="F45" s="18">
        <v>-0.47</v>
      </c>
      <c r="G45" s="18">
        <v>0.47</v>
      </c>
      <c r="H45" s="47">
        <v>30</v>
      </c>
      <c r="I45" s="18">
        <v>7.0000000000000007E-2</v>
      </c>
      <c r="J45" s="18">
        <v>0.14000000000000001</v>
      </c>
      <c r="K45" s="40">
        <v>21</v>
      </c>
      <c r="L45" s="18">
        <v>7.0000000000000007E-2</v>
      </c>
      <c r="M45" s="48">
        <v>24</v>
      </c>
      <c r="N45" s="17">
        <v>-1</v>
      </c>
      <c r="O45" s="17">
        <v>-6.5275416000000003E-2</v>
      </c>
      <c r="P45" s="17">
        <f>_xlfn.XLOOKUP(B45,' Brechas'!$A$2:$A$34,' Brechas'!$E$2:$E$34)</f>
        <v>-6.5275415638759895E-2</v>
      </c>
      <c r="Q45" t="b">
        <f t="shared" si="7"/>
        <v>1</v>
      </c>
      <c r="U45" s="20">
        <v>20</v>
      </c>
      <c r="V45" s="20" t="s">
        <v>88</v>
      </c>
      <c r="W45" s="20">
        <v>0.98</v>
      </c>
      <c r="X45" s="20">
        <v>0.97</v>
      </c>
      <c r="Y45" s="20">
        <v>0.02</v>
      </c>
      <c r="Z45" s="20">
        <v>0.02</v>
      </c>
      <c r="AA45" s="94">
        <v>31</v>
      </c>
      <c r="AB45" s="20">
        <v>0.97</v>
      </c>
      <c r="AC45" s="20">
        <v>0.6</v>
      </c>
      <c r="AD45" s="74">
        <v>23</v>
      </c>
      <c r="AE45" s="20">
        <v>9.5999999999999992E-3</v>
      </c>
      <c r="AF45" s="87">
        <v>30</v>
      </c>
      <c r="AG45" s="17">
        <v>1</v>
      </c>
      <c r="AH45" s="17">
        <v>9.5775059999999995E-3</v>
      </c>
      <c r="AI45" s="17">
        <f>_xlfn.XLOOKUP(U45,' Brechas'!$A$2:$A$34,' Brechas'!$K$2:$K$34)</f>
        <v>9.5775056371145903E-3</v>
      </c>
      <c r="AJ45" t="b">
        <f t="shared" si="8"/>
        <v>1</v>
      </c>
      <c r="AN45" s="20">
        <v>20</v>
      </c>
      <c r="AO45" s="20" t="s">
        <v>88</v>
      </c>
      <c r="AP45" s="20">
        <v>9.56</v>
      </c>
      <c r="AQ45" s="20">
        <v>10.14</v>
      </c>
      <c r="AR45" s="20">
        <v>-0.06</v>
      </c>
      <c r="AS45" s="20">
        <v>0.06</v>
      </c>
      <c r="AT45" s="83">
        <v>5</v>
      </c>
      <c r="AU45" s="20">
        <v>9.85</v>
      </c>
      <c r="AV45" s="20">
        <v>0.04</v>
      </c>
      <c r="AW45" s="60">
        <v>14</v>
      </c>
      <c r="AX45" s="20">
        <v>0</v>
      </c>
      <c r="AY45" s="65">
        <v>6</v>
      </c>
      <c r="AZ45" s="17">
        <v>-1</v>
      </c>
      <c r="BA45" s="17">
        <v>-2.3906729999999998E-3</v>
      </c>
      <c r="BB45" s="17">
        <f>_xlfn.XLOOKUP(AN45,' Brechas'!$A$2:$A$34,' Brechas'!$T$2:$T$34)</f>
        <v>-2.3906731097813401E-3</v>
      </c>
      <c r="BC45" t="b">
        <f t="shared" si="9"/>
        <v>1</v>
      </c>
      <c r="BG45" s="20">
        <v>20</v>
      </c>
      <c r="BH45" s="20" t="s">
        <v>282</v>
      </c>
      <c r="BI45" s="20">
        <v>0.59</v>
      </c>
      <c r="BJ45" s="20">
        <v>0.59</v>
      </c>
      <c r="BK45" s="20">
        <v>-0.01</v>
      </c>
      <c r="BL45" s="20">
        <v>6.0000000000000001E-3</v>
      </c>
      <c r="BM45" s="66">
        <v>12</v>
      </c>
      <c r="BN45" s="20">
        <v>0.59</v>
      </c>
      <c r="BO45" s="20">
        <v>0.68</v>
      </c>
      <c r="BP45" s="82">
        <v>22</v>
      </c>
      <c r="BQ45" s="20">
        <v>4.0000000000000001E-3</v>
      </c>
      <c r="BR45" s="66">
        <v>12</v>
      </c>
      <c r="BS45" s="17">
        <v>-1</v>
      </c>
      <c r="BT45" s="17">
        <v>-3.9645269999999998E-3</v>
      </c>
      <c r="BU45" s="17">
        <f>_xlfn.XLOOKUP(BG45,' Brechas'!$A$2:$A$34,' Brechas'!$AH$2:$AH$34)</f>
        <v>-3.96452690047622E-3</v>
      </c>
      <c r="BV45" t="b">
        <f t="shared" si="10"/>
        <v>1</v>
      </c>
      <c r="BZ45" s="20">
        <v>20</v>
      </c>
      <c r="CA45" s="20" t="s">
        <v>88</v>
      </c>
      <c r="CB45" s="20">
        <v>5.94</v>
      </c>
      <c r="CC45" s="20">
        <v>5.97</v>
      </c>
      <c r="CD45" s="20">
        <v>0</v>
      </c>
      <c r="CE45" s="20">
        <v>5.0000000000000001E-3</v>
      </c>
      <c r="CF45" s="75">
        <v>21</v>
      </c>
      <c r="CG45" s="20">
        <v>5.96</v>
      </c>
      <c r="CH45" s="20">
        <v>0.98199999999999998</v>
      </c>
      <c r="CI45" s="80">
        <v>20</v>
      </c>
      <c r="CJ45" s="20">
        <v>4.5999999999999999E-3</v>
      </c>
      <c r="CK45" s="75">
        <v>21</v>
      </c>
      <c r="CL45" s="17">
        <v>-1</v>
      </c>
      <c r="CM45" s="17">
        <v>-4.5829169999999997E-3</v>
      </c>
      <c r="CN45" s="17">
        <f>_xlfn.XLOOKUP(BZ45,' Brechas'!$A$2:$A$34,' Brechas'!$BD$2:$BD$34)</f>
        <v>-4.5829166708232297E-3</v>
      </c>
      <c r="CO45" t="b">
        <f t="shared" si="11"/>
        <v>1</v>
      </c>
      <c r="CS45" s="20">
        <v>20</v>
      </c>
      <c r="CT45" s="20" t="s">
        <v>88</v>
      </c>
      <c r="CU45" s="20">
        <v>0.37</v>
      </c>
      <c r="CV45" s="20">
        <v>0.63</v>
      </c>
      <c r="CW45" s="20">
        <v>-0.4</v>
      </c>
      <c r="CX45" s="20">
        <v>0.4</v>
      </c>
      <c r="CY45" s="71">
        <v>25</v>
      </c>
      <c r="CZ45" s="20">
        <v>2.8000000000000001E-2</v>
      </c>
      <c r="DA45" s="20">
        <v>0.05</v>
      </c>
      <c r="DB45" s="58">
        <v>16</v>
      </c>
      <c r="DC45" s="20">
        <v>0.02</v>
      </c>
      <c r="DD45" s="81">
        <v>17</v>
      </c>
      <c r="DE45" s="17">
        <v>-1</v>
      </c>
      <c r="DF45" s="17">
        <v>-1.8427364000000002E-2</v>
      </c>
      <c r="DG45" s="17">
        <f>_xlfn.XLOOKUP(CS45,' Brechas'!$A$2:$A$34,' Brechas'!$BT$2:$BT$34)</f>
        <v>-1.8427364378402599E-2</v>
      </c>
      <c r="DH45" t="b">
        <f t="shared" si="12"/>
        <v>1</v>
      </c>
      <c r="DL45" s="20">
        <v>20</v>
      </c>
      <c r="DM45" s="20" t="s">
        <v>88</v>
      </c>
      <c r="DN45" s="20">
        <v>0.95</v>
      </c>
      <c r="DO45" s="20">
        <v>3.31</v>
      </c>
      <c r="DP45" s="20">
        <v>-0.71</v>
      </c>
      <c r="DQ45" s="20">
        <v>0.71</v>
      </c>
      <c r="DR45" s="83">
        <v>5</v>
      </c>
      <c r="DS45" s="20">
        <v>2.12</v>
      </c>
      <c r="DT45" s="20">
        <v>0.34</v>
      </c>
      <c r="DU45" s="82">
        <v>22</v>
      </c>
      <c r="DV45" s="20">
        <v>0.24</v>
      </c>
      <c r="DW45" s="66">
        <v>12</v>
      </c>
      <c r="DX45" s="17">
        <v>-1</v>
      </c>
      <c r="DY45" s="17">
        <v>-0.24086659699999999</v>
      </c>
      <c r="DZ45" s="17" t="e">
        <f>_xlfn.XLOOKUP(DL45,' Brechas'!$A$2:$A$34,' Brechas'!#REF!)</f>
        <v>#REF!</v>
      </c>
      <c r="EA45" t="e">
        <f t="shared" si="13"/>
        <v>#REF!</v>
      </c>
    </row>
    <row r="46" spans="1:131">
      <c r="B46" s="18">
        <v>23</v>
      </c>
      <c r="C46" s="18" t="s">
        <v>89</v>
      </c>
      <c r="D46" s="18">
        <v>0.06</v>
      </c>
      <c r="E46" s="18">
        <v>0.08</v>
      </c>
      <c r="F46" s="18">
        <v>-0.24</v>
      </c>
      <c r="G46" s="18">
        <v>0.24</v>
      </c>
      <c r="H46" s="31">
        <v>17</v>
      </c>
      <c r="I46" s="18">
        <v>7.0000000000000007E-2</v>
      </c>
      <c r="J46" s="18">
        <v>0.13</v>
      </c>
      <c r="K46" s="41">
        <v>22</v>
      </c>
      <c r="L46" s="18">
        <v>0.03</v>
      </c>
      <c r="M46" s="25">
        <v>15</v>
      </c>
      <c r="N46" s="17">
        <v>-1</v>
      </c>
      <c r="O46" s="17">
        <v>-3.0809519E-2</v>
      </c>
      <c r="P46" s="17">
        <f>_xlfn.XLOOKUP(B46,' Brechas'!$A$2:$A$34,' Brechas'!$E$2:$E$34)</f>
        <v>-3.08095194531549E-2</v>
      </c>
      <c r="Q46" t="b">
        <f t="shared" si="7"/>
        <v>1</v>
      </c>
      <c r="U46" s="20">
        <v>23</v>
      </c>
      <c r="V46" s="20" t="s">
        <v>89</v>
      </c>
      <c r="W46" s="20">
        <v>1</v>
      </c>
      <c r="X46" s="20">
        <v>1</v>
      </c>
      <c r="Y46" s="20">
        <v>0</v>
      </c>
      <c r="Z46" s="20">
        <v>0</v>
      </c>
      <c r="AA46" s="79">
        <v>10</v>
      </c>
      <c r="AB46" s="20">
        <v>1</v>
      </c>
      <c r="AC46" s="20">
        <v>0.59</v>
      </c>
      <c r="AD46" s="67">
        <v>2</v>
      </c>
      <c r="AE46" s="20">
        <v>8.0000000000000004E-4</v>
      </c>
      <c r="AF46" s="79">
        <v>10</v>
      </c>
      <c r="AG46" s="17">
        <v>1</v>
      </c>
      <c r="AH46" s="17">
        <v>8.0138599999999996E-4</v>
      </c>
      <c r="AI46" s="17">
        <f>_xlfn.XLOOKUP(U46,' Brechas'!$A$2:$A$34,' Brechas'!$K$2:$K$34)</f>
        <v>8.0138595136566404E-4</v>
      </c>
      <c r="AJ46" t="b">
        <f t="shared" si="8"/>
        <v>1</v>
      </c>
      <c r="AN46" s="20">
        <v>23</v>
      </c>
      <c r="AO46" s="20" t="s">
        <v>89</v>
      </c>
      <c r="AP46" s="20">
        <v>1.1299999999999999</v>
      </c>
      <c r="AQ46" s="20">
        <v>1.31</v>
      </c>
      <c r="AR46" s="20">
        <v>-0.14000000000000001</v>
      </c>
      <c r="AS46" s="20">
        <v>0.14000000000000001</v>
      </c>
      <c r="AT46" s="79">
        <v>10</v>
      </c>
      <c r="AU46" s="20">
        <v>1.22</v>
      </c>
      <c r="AV46" s="20">
        <v>0.34</v>
      </c>
      <c r="AW46" s="70">
        <v>29</v>
      </c>
      <c r="AX46" s="20">
        <v>0.05</v>
      </c>
      <c r="AY46" s="84">
        <v>26</v>
      </c>
      <c r="AZ46" s="17">
        <v>-1</v>
      </c>
      <c r="BA46" s="17">
        <v>-4.8957632000000001E-2</v>
      </c>
      <c r="BB46" s="17">
        <f>_xlfn.XLOOKUP(AN46,' Brechas'!$A$2:$A$34,' Brechas'!$T$2:$T$34)</f>
        <v>-4.8957631768121297E-2</v>
      </c>
      <c r="BC46" t="b">
        <f t="shared" si="9"/>
        <v>1</v>
      </c>
      <c r="BG46" s="20">
        <v>23</v>
      </c>
      <c r="BH46" s="20" t="s">
        <v>283</v>
      </c>
      <c r="BI46" s="20">
        <v>0.53</v>
      </c>
      <c r="BJ46" s="20">
        <v>0.53</v>
      </c>
      <c r="BK46" s="20">
        <v>-0.01</v>
      </c>
      <c r="BL46" s="20">
        <v>8.0000000000000002E-3</v>
      </c>
      <c r="BM46" s="60">
        <v>14</v>
      </c>
      <c r="BN46" s="20">
        <v>0.53</v>
      </c>
      <c r="BO46" s="20">
        <v>0.76</v>
      </c>
      <c r="BP46" s="70">
        <v>29</v>
      </c>
      <c r="BQ46" s="20">
        <v>6.0000000000000001E-3</v>
      </c>
      <c r="BR46" s="60">
        <v>14</v>
      </c>
      <c r="BS46" s="17">
        <v>-1</v>
      </c>
      <c r="BT46" s="17">
        <v>-5.7390000000000002E-3</v>
      </c>
      <c r="BU46" s="17">
        <f>_xlfn.XLOOKUP(BG46,' Brechas'!$A$2:$A$34,' Brechas'!$AH$2:$AH$34)</f>
        <v>-5.7390002095495498E-3</v>
      </c>
      <c r="BV46" t="b">
        <f t="shared" si="10"/>
        <v>1</v>
      </c>
      <c r="BZ46" s="20">
        <v>23</v>
      </c>
      <c r="CA46" s="20" t="s">
        <v>89</v>
      </c>
      <c r="CB46" s="20">
        <v>5.96</v>
      </c>
      <c r="CC46" s="20">
        <v>5.98</v>
      </c>
      <c r="CD46" s="20">
        <v>0</v>
      </c>
      <c r="CE46" s="20">
        <v>3.0000000000000001E-3</v>
      </c>
      <c r="CF46" s="86">
        <v>11</v>
      </c>
      <c r="CG46" s="20">
        <v>5.97</v>
      </c>
      <c r="CH46" s="20">
        <v>0.98</v>
      </c>
      <c r="CI46" s="61">
        <v>18</v>
      </c>
      <c r="CJ46" s="20">
        <v>2.5000000000000001E-3</v>
      </c>
      <c r="CK46" s="86">
        <v>11</v>
      </c>
      <c r="CL46" s="17">
        <v>-1</v>
      </c>
      <c r="CM46" s="17">
        <v>-2.4588090000000002E-3</v>
      </c>
      <c r="CN46" s="17">
        <f>_xlfn.XLOOKUP(BZ46,' Brechas'!$A$2:$A$34,' Brechas'!$BD$2:$BD$34)</f>
        <v>-2.4588091138901401E-3</v>
      </c>
      <c r="CO46" t="b">
        <f t="shared" si="11"/>
        <v>1</v>
      </c>
      <c r="CS46" s="20">
        <v>23</v>
      </c>
      <c r="CT46" s="20" t="s">
        <v>89</v>
      </c>
      <c r="CU46" s="20">
        <v>0.39</v>
      </c>
      <c r="CV46" s="20">
        <v>0.61</v>
      </c>
      <c r="CW46" s="20">
        <v>-0.37</v>
      </c>
      <c r="CX46" s="20">
        <v>0.37</v>
      </c>
      <c r="CY46" s="66">
        <v>12</v>
      </c>
      <c r="CZ46" s="20">
        <v>3.3000000000000002E-2</v>
      </c>
      <c r="DA46" s="20">
        <v>0.04</v>
      </c>
      <c r="DB46" s="86">
        <v>11</v>
      </c>
      <c r="DC46" s="20">
        <v>0.01</v>
      </c>
      <c r="DD46" s="86">
        <v>11</v>
      </c>
      <c r="DE46" s="17">
        <v>-1</v>
      </c>
      <c r="DF46" s="17">
        <v>-1.3981286000000001E-2</v>
      </c>
      <c r="DG46" s="17">
        <f>_xlfn.XLOOKUP(CS46,' Brechas'!$A$2:$A$34,' Brechas'!$BT$2:$BT$34)</f>
        <v>-1.39812860795677E-2</v>
      </c>
      <c r="DH46" t="b">
        <f t="shared" si="12"/>
        <v>1</v>
      </c>
      <c r="DL46" s="20">
        <v>23</v>
      </c>
      <c r="DM46" s="20" t="s">
        <v>89</v>
      </c>
      <c r="DN46" s="20">
        <v>0.43</v>
      </c>
      <c r="DO46" s="20">
        <v>2.4500000000000002</v>
      </c>
      <c r="DP46" s="20">
        <v>-0.82</v>
      </c>
      <c r="DQ46" s="20">
        <v>0.82</v>
      </c>
      <c r="DR46" s="63">
        <v>15</v>
      </c>
      <c r="DS46" s="20">
        <v>1.43</v>
      </c>
      <c r="DT46" s="20">
        <v>0.23</v>
      </c>
      <c r="DU46" s="94">
        <v>31</v>
      </c>
      <c r="DV46" s="20">
        <v>0.19</v>
      </c>
      <c r="DW46" s="83">
        <v>5</v>
      </c>
      <c r="DX46" s="17">
        <v>-1</v>
      </c>
      <c r="DY46" s="17">
        <v>-0.18841936100000001</v>
      </c>
      <c r="DZ46" s="17" t="e">
        <f>_xlfn.XLOOKUP(DL46,' Brechas'!$A$2:$A$34,' Brechas'!#REF!)</f>
        <v>#REF!</v>
      </c>
      <c r="EA46" t="e">
        <f t="shared" si="13"/>
        <v>#REF!</v>
      </c>
    </row>
    <row r="47" spans="1:131">
      <c r="B47" s="18">
        <v>25</v>
      </c>
      <c r="C47" s="18" t="s">
        <v>90</v>
      </c>
      <c r="D47" s="18">
        <v>0.06</v>
      </c>
      <c r="E47" s="18">
        <v>0.06</v>
      </c>
      <c r="F47" s="18">
        <v>0.08</v>
      </c>
      <c r="G47" s="18">
        <v>0.08</v>
      </c>
      <c r="H47" s="29">
        <v>6</v>
      </c>
      <c r="I47" s="18">
        <v>0.06</v>
      </c>
      <c r="J47" s="18">
        <v>0.11</v>
      </c>
      <c r="K47" s="39">
        <v>25</v>
      </c>
      <c r="L47" s="18">
        <v>0.01</v>
      </c>
      <c r="M47" s="29">
        <v>6</v>
      </c>
      <c r="N47" s="17">
        <v>1</v>
      </c>
      <c r="O47" s="17">
        <v>9.1252150000000008E-3</v>
      </c>
      <c r="P47" s="17">
        <f>_xlfn.XLOOKUP(B47,' Brechas'!$A$2:$A$34,' Brechas'!$E$2:$E$34)</f>
        <v>9.1252154059792492E-3</v>
      </c>
      <c r="Q47" t="b">
        <f t="shared" si="7"/>
        <v>1</v>
      </c>
      <c r="U47" s="20">
        <v>25</v>
      </c>
      <c r="V47" s="20" t="s">
        <v>90</v>
      </c>
      <c r="W47" s="20">
        <v>0.99</v>
      </c>
      <c r="X47" s="20">
        <v>0.99</v>
      </c>
      <c r="Y47" s="20">
        <v>0</v>
      </c>
      <c r="Z47" s="20">
        <v>0</v>
      </c>
      <c r="AA47" s="83">
        <v>5</v>
      </c>
      <c r="AB47" s="20">
        <v>0.99</v>
      </c>
      <c r="AC47" s="20">
        <v>0.59</v>
      </c>
      <c r="AD47" s="60">
        <v>14</v>
      </c>
      <c r="AE47" s="20">
        <v>5.9999999999999995E-4</v>
      </c>
      <c r="AF47" s="83">
        <v>5</v>
      </c>
      <c r="AG47" s="17">
        <v>1</v>
      </c>
      <c r="AH47" s="17">
        <v>6.0653400000000004E-4</v>
      </c>
      <c r="AI47" s="17">
        <f>_xlfn.XLOOKUP(U47,' Brechas'!$A$2:$A$34,' Brechas'!$K$2:$K$34)</f>
        <v>6.0653390509998099E-4</v>
      </c>
      <c r="AJ47" t="b">
        <f t="shared" si="8"/>
        <v>1</v>
      </c>
      <c r="AN47" s="20">
        <v>25</v>
      </c>
      <c r="AO47" s="20" t="s">
        <v>90</v>
      </c>
      <c r="AP47" s="20">
        <v>24.5</v>
      </c>
      <c r="AQ47" s="20">
        <v>29.51</v>
      </c>
      <c r="AR47" s="20">
        <v>-0.17</v>
      </c>
      <c r="AS47" s="20">
        <v>0.17</v>
      </c>
      <c r="AT47" s="59">
        <v>13</v>
      </c>
      <c r="AU47" s="20">
        <v>26.98</v>
      </c>
      <c r="AV47" s="20">
        <v>0.02</v>
      </c>
      <c r="AW47" s="83">
        <v>5</v>
      </c>
      <c r="AX47" s="20">
        <v>0</v>
      </c>
      <c r="AY47" s="64">
        <v>7</v>
      </c>
      <c r="AZ47" s="17">
        <v>-1</v>
      </c>
      <c r="BA47" s="17">
        <v>-2.6193369999999998E-3</v>
      </c>
      <c r="BB47" s="17">
        <f>_xlfn.XLOOKUP(AN47,' Brechas'!$A$2:$A$34,' Brechas'!$T$2:$T$34)</f>
        <v>-2.6193372276941398E-3</v>
      </c>
      <c r="BC47" t="b">
        <f t="shared" si="9"/>
        <v>1</v>
      </c>
      <c r="BG47" s="20">
        <v>25</v>
      </c>
      <c r="BH47" s="20" t="s">
        <v>284</v>
      </c>
      <c r="BI47" s="20">
        <v>0.63</v>
      </c>
      <c r="BJ47" s="20">
        <v>0.63</v>
      </c>
      <c r="BK47" s="20">
        <v>0</v>
      </c>
      <c r="BL47" s="20">
        <v>2E-3</v>
      </c>
      <c r="BM47" s="76">
        <v>1</v>
      </c>
      <c r="BN47" s="20">
        <v>0.63</v>
      </c>
      <c r="BO47" s="20">
        <v>0.63</v>
      </c>
      <c r="BP47" s="61">
        <v>18</v>
      </c>
      <c r="BQ47" s="20">
        <v>1E-3</v>
      </c>
      <c r="BR47" s="67">
        <v>2</v>
      </c>
      <c r="BS47" s="17">
        <v>-1</v>
      </c>
      <c r="BT47" s="17">
        <v>-9.6860299999999996E-4</v>
      </c>
      <c r="BU47" s="17">
        <f>_xlfn.XLOOKUP(BG47,' Brechas'!$A$2:$A$34,' Brechas'!$AH$2:$AH$34)</f>
        <v>-9.6860259407708597E-4</v>
      </c>
      <c r="BV47" t="b">
        <f t="shared" si="10"/>
        <v>1</v>
      </c>
      <c r="BZ47" s="20">
        <v>25</v>
      </c>
      <c r="CA47" s="20" t="s">
        <v>90</v>
      </c>
      <c r="CB47" s="20">
        <v>5.96</v>
      </c>
      <c r="CC47" s="20">
        <v>5.95</v>
      </c>
      <c r="CD47" s="20">
        <v>0</v>
      </c>
      <c r="CE47" s="20">
        <v>2E-3</v>
      </c>
      <c r="CF47" s="64">
        <v>7</v>
      </c>
      <c r="CG47" s="20">
        <v>5.95</v>
      </c>
      <c r="CH47" s="20">
        <v>0.98299999999999998</v>
      </c>
      <c r="CI47" s="75">
        <v>21</v>
      </c>
      <c r="CJ47" s="20">
        <v>1.6999999999999999E-3</v>
      </c>
      <c r="CK47" s="64">
        <v>7</v>
      </c>
      <c r="CL47" s="17">
        <v>1</v>
      </c>
      <c r="CM47" s="17">
        <v>1.6583290000000001E-3</v>
      </c>
      <c r="CN47" s="17">
        <f>_xlfn.XLOOKUP(BZ47,' Brechas'!$A$2:$A$34,' Brechas'!$BD$2:$BD$34)</f>
        <v>1.6583285858466799E-3</v>
      </c>
      <c r="CO47" t="b">
        <f t="shared" si="11"/>
        <v>1</v>
      </c>
      <c r="CS47" s="20">
        <v>25</v>
      </c>
      <c r="CT47" s="20" t="s">
        <v>90</v>
      </c>
      <c r="CU47" s="20">
        <v>0.4</v>
      </c>
      <c r="CV47" s="20">
        <v>0.6</v>
      </c>
      <c r="CW47" s="20">
        <v>-0.32</v>
      </c>
      <c r="CX47" s="20">
        <v>0.32</v>
      </c>
      <c r="CY47" s="85">
        <v>4</v>
      </c>
      <c r="CZ47" s="20">
        <v>0.107</v>
      </c>
      <c r="DA47" s="20">
        <v>0.01</v>
      </c>
      <c r="DB47" s="67">
        <v>2</v>
      </c>
      <c r="DC47" s="20">
        <v>0</v>
      </c>
      <c r="DD47" s="67">
        <v>2</v>
      </c>
      <c r="DE47" s="17">
        <v>-1</v>
      </c>
      <c r="DF47" s="17">
        <v>-3.8255749999999999E-3</v>
      </c>
      <c r="DG47" s="17">
        <f>_xlfn.XLOOKUP(CS47,' Brechas'!$A$2:$A$34,' Brechas'!$BT$2:$BT$34)</f>
        <v>-3.8255754548612098E-3</v>
      </c>
      <c r="DH47" t="b">
        <f t="shared" si="12"/>
        <v>1</v>
      </c>
      <c r="DL47" s="20">
        <v>25</v>
      </c>
      <c r="DM47" s="20" t="s">
        <v>90</v>
      </c>
      <c r="DN47" s="20">
        <v>0.69</v>
      </c>
      <c r="DO47" s="20">
        <v>2.7</v>
      </c>
      <c r="DP47" s="20">
        <v>-0.75</v>
      </c>
      <c r="DQ47" s="20">
        <v>0.75</v>
      </c>
      <c r="DR47" s="64">
        <v>7</v>
      </c>
      <c r="DS47" s="20">
        <v>1.68</v>
      </c>
      <c r="DT47" s="20">
        <v>0.27</v>
      </c>
      <c r="DU47" s="73">
        <v>28</v>
      </c>
      <c r="DV47" s="20">
        <v>0.2</v>
      </c>
      <c r="DW47" s="65">
        <v>6</v>
      </c>
      <c r="DX47" s="17">
        <v>-1</v>
      </c>
      <c r="DY47" s="17">
        <v>-0.199779398</v>
      </c>
      <c r="DZ47" s="17" t="e">
        <f>_xlfn.XLOOKUP(DL47,' Brechas'!$A$2:$A$34,' Brechas'!#REF!)</f>
        <v>#REF!</v>
      </c>
      <c r="EA47" t="e">
        <f t="shared" si="13"/>
        <v>#REF!</v>
      </c>
    </row>
    <row r="48" spans="1:131">
      <c r="B48" s="18">
        <v>27</v>
      </c>
      <c r="C48" s="18" t="s">
        <v>91</v>
      </c>
      <c r="D48" s="18">
        <v>0.11</v>
      </c>
      <c r="E48" s="18">
        <v>0.13</v>
      </c>
      <c r="F48" s="18">
        <v>-0.16</v>
      </c>
      <c r="G48" s="18">
        <v>0.16</v>
      </c>
      <c r="H48" s="21">
        <v>13</v>
      </c>
      <c r="I48" s="18">
        <v>0.12</v>
      </c>
      <c r="J48" s="18">
        <v>0.23</v>
      </c>
      <c r="K48" s="35">
        <v>11</v>
      </c>
      <c r="L48" s="18">
        <v>0.04</v>
      </c>
      <c r="M48" s="31">
        <v>17</v>
      </c>
      <c r="N48" s="17">
        <v>-1</v>
      </c>
      <c r="O48" s="17">
        <v>-3.5649523000000002E-2</v>
      </c>
      <c r="P48" s="17">
        <f>_xlfn.XLOOKUP(B48,' Brechas'!$A$2:$A$34,' Brechas'!$E$2:$E$34)</f>
        <v>-3.5649523446672701E-2</v>
      </c>
      <c r="Q48" t="b">
        <f t="shared" si="7"/>
        <v>1</v>
      </c>
      <c r="U48" s="20">
        <v>27</v>
      </c>
      <c r="V48" s="20" t="s">
        <v>91</v>
      </c>
      <c r="W48" s="20">
        <v>0.94</v>
      </c>
      <c r="X48" s="20">
        <v>0.93</v>
      </c>
      <c r="Y48" s="20">
        <v>0.01</v>
      </c>
      <c r="Z48" s="20">
        <v>0.01</v>
      </c>
      <c r="AA48" s="84">
        <v>26</v>
      </c>
      <c r="AB48" s="20">
        <v>0.94</v>
      </c>
      <c r="AC48" s="20">
        <v>0.63</v>
      </c>
      <c r="AD48" s="73">
        <v>28</v>
      </c>
      <c r="AE48" s="20">
        <v>7.1000000000000004E-3</v>
      </c>
      <c r="AF48" s="72">
        <v>27</v>
      </c>
      <c r="AG48" s="17">
        <v>1</v>
      </c>
      <c r="AH48" s="17">
        <v>7.0815890000000001E-3</v>
      </c>
      <c r="AI48" s="17">
        <f>_xlfn.XLOOKUP(U48,' Brechas'!$A$2:$A$34,' Brechas'!$K$2:$K$34)</f>
        <v>7.0815888578473797E-3</v>
      </c>
      <c r="AJ48" t="b">
        <f t="shared" si="8"/>
        <v>1</v>
      </c>
      <c r="AN48" s="20">
        <v>27</v>
      </c>
      <c r="AO48" s="20" t="s">
        <v>91</v>
      </c>
      <c r="AP48" s="20">
        <v>0.57999999999999996</v>
      </c>
      <c r="AQ48" s="20">
        <v>0.6</v>
      </c>
      <c r="AR48" s="20">
        <v>-0.03</v>
      </c>
      <c r="AS48" s="20">
        <v>0.03</v>
      </c>
      <c r="AT48" s="85">
        <v>4</v>
      </c>
      <c r="AU48" s="20">
        <v>0.59</v>
      </c>
      <c r="AV48" s="20">
        <v>0.71</v>
      </c>
      <c r="AW48" s="95">
        <v>32</v>
      </c>
      <c r="AX48" s="20">
        <v>0.02</v>
      </c>
      <c r="AY48" s="88">
        <v>24</v>
      </c>
      <c r="AZ48" s="17">
        <v>-1</v>
      </c>
      <c r="BA48" s="17">
        <v>-2.3501227E-2</v>
      </c>
      <c r="BB48" s="17">
        <f>_xlfn.XLOOKUP(AN48,' Brechas'!$A$2:$A$34,' Brechas'!$T$2:$T$34)</f>
        <v>-2.35012266039769E-2</v>
      </c>
      <c r="BC48" t="b">
        <f t="shared" si="9"/>
        <v>1</v>
      </c>
      <c r="BG48" s="20">
        <v>27</v>
      </c>
      <c r="BH48" s="20" t="s">
        <v>285</v>
      </c>
      <c r="BI48" s="20">
        <v>0.56000000000000005</v>
      </c>
      <c r="BJ48" s="20">
        <v>0.55000000000000004</v>
      </c>
      <c r="BK48" s="20">
        <v>0.02</v>
      </c>
      <c r="BL48" s="20">
        <v>2.1000000000000001E-2</v>
      </c>
      <c r="BM48" s="75">
        <v>21</v>
      </c>
      <c r="BN48" s="20">
        <v>0.55000000000000004</v>
      </c>
      <c r="BO48" s="20">
        <v>0.72</v>
      </c>
      <c r="BP48" s="72">
        <v>27</v>
      </c>
      <c r="BQ48" s="20">
        <v>1.4999999999999999E-2</v>
      </c>
      <c r="BR48" s="88">
        <v>24</v>
      </c>
      <c r="BS48" s="17">
        <v>1</v>
      </c>
      <c r="BT48" s="17">
        <v>1.513711E-2</v>
      </c>
      <c r="BU48" s="17">
        <f>_xlfn.XLOOKUP(BG48,' Brechas'!$A$2:$A$34,' Brechas'!$AH$2:$AH$34)</f>
        <v>1.5137109699444399E-2</v>
      </c>
      <c r="BV48" t="b">
        <f t="shared" si="10"/>
        <v>1</v>
      </c>
      <c r="BZ48" s="20">
        <v>27</v>
      </c>
      <c r="CA48" s="20" t="s">
        <v>91</v>
      </c>
      <c r="CB48" s="20">
        <v>5.99</v>
      </c>
      <c r="CC48" s="20">
        <v>6.05</v>
      </c>
      <c r="CD48" s="20">
        <v>-0.01</v>
      </c>
      <c r="CE48" s="20">
        <v>0.01</v>
      </c>
      <c r="CF48" s="70">
        <v>29</v>
      </c>
      <c r="CG48" s="20">
        <v>6.02</v>
      </c>
      <c r="CH48" s="20">
        <v>0.97199999999999998</v>
      </c>
      <c r="CI48" s="86">
        <v>11</v>
      </c>
      <c r="CJ48" s="20">
        <v>1.0200000000000001E-2</v>
      </c>
      <c r="CK48" s="70">
        <v>29</v>
      </c>
      <c r="CL48" s="17">
        <v>-1</v>
      </c>
      <c r="CM48" s="17">
        <v>-1.0201113E-2</v>
      </c>
      <c r="CN48" s="17">
        <f>_xlfn.XLOOKUP(BZ48,' Brechas'!$A$2:$A$34,' Brechas'!$BD$2:$BD$34)</f>
        <v>-1.02011129606629E-2</v>
      </c>
      <c r="CO48" t="b">
        <f t="shared" si="11"/>
        <v>1</v>
      </c>
      <c r="CS48" s="20">
        <v>27</v>
      </c>
      <c r="CT48" s="20" t="s">
        <v>91</v>
      </c>
      <c r="CU48" s="20">
        <v>0.36</v>
      </c>
      <c r="CV48" s="20">
        <v>0.64</v>
      </c>
      <c r="CW48" s="20">
        <v>-0.45</v>
      </c>
      <c r="CX48" s="20">
        <v>0.45</v>
      </c>
      <c r="CY48" s="73">
        <v>28</v>
      </c>
      <c r="CZ48" s="20">
        <v>1.4999999999999999E-2</v>
      </c>
      <c r="DA48" s="20">
        <v>0.08</v>
      </c>
      <c r="DB48" s="88">
        <v>24</v>
      </c>
      <c r="DC48" s="20">
        <v>0.04</v>
      </c>
      <c r="DD48" s="88">
        <v>24</v>
      </c>
      <c r="DE48" s="17">
        <v>-1</v>
      </c>
      <c r="DF48" s="17">
        <v>-3.6971887000000002E-2</v>
      </c>
      <c r="DG48" s="17">
        <f>_xlfn.XLOOKUP(CS48,' Brechas'!$A$2:$A$34,' Brechas'!$BT$2:$BT$34)</f>
        <v>-3.6971887266048803E-2</v>
      </c>
      <c r="DH48" t="b">
        <f t="shared" si="12"/>
        <v>1</v>
      </c>
      <c r="DL48" s="20">
        <v>27</v>
      </c>
      <c r="DM48" s="20" t="s">
        <v>91</v>
      </c>
      <c r="DN48" s="20">
        <v>0.66</v>
      </c>
      <c r="DO48" s="20">
        <v>4.7300000000000004</v>
      </c>
      <c r="DP48" s="20">
        <v>-0.86</v>
      </c>
      <c r="DQ48" s="20">
        <v>0.86</v>
      </c>
      <c r="DR48" s="74">
        <v>23</v>
      </c>
      <c r="DS48" s="20">
        <v>2.67</v>
      </c>
      <c r="DT48" s="20">
        <v>0.43</v>
      </c>
      <c r="DU48" s="81">
        <v>17</v>
      </c>
      <c r="DV48" s="20">
        <v>0.37</v>
      </c>
      <c r="DW48" s="80">
        <v>20</v>
      </c>
      <c r="DX48" s="17">
        <v>-1</v>
      </c>
      <c r="DY48" s="17">
        <v>-0.36638474999999998</v>
      </c>
      <c r="DZ48" s="17" t="e">
        <f>_xlfn.XLOOKUP(DL48,' Brechas'!$A$2:$A$34,' Brechas'!#REF!)</f>
        <v>#REF!</v>
      </c>
      <c r="EA48" t="e">
        <f t="shared" si="13"/>
        <v>#REF!</v>
      </c>
    </row>
    <row r="49" spans="2:131">
      <c r="B49" s="18">
        <v>41</v>
      </c>
      <c r="C49" s="18" t="s">
        <v>92</v>
      </c>
      <c r="D49" s="18">
        <v>0.06</v>
      </c>
      <c r="E49" s="18">
        <v>0.08</v>
      </c>
      <c r="F49" s="18">
        <v>-0.21</v>
      </c>
      <c r="G49" s="18">
        <v>0.21</v>
      </c>
      <c r="H49" s="44">
        <v>16</v>
      </c>
      <c r="I49" s="18">
        <v>7.0000000000000007E-2</v>
      </c>
      <c r="J49" s="18">
        <v>0.14000000000000001</v>
      </c>
      <c r="K49" s="33">
        <v>20</v>
      </c>
      <c r="L49" s="18">
        <v>0.03</v>
      </c>
      <c r="M49" s="21">
        <v>13</v>
      </c>
      <c r="N49" s="17">
        <v>-1</v>
      </c>
      <c r="O49" s="17">
        <v>-2.9024378999999999E-2</v>
      </c>
      <c r="P49" s="17">
        <f>_xlfn.XLOOKUP(B49,' Brechas'!$A$2:$A$34,' Brechas'!$E$2:$E$34)</f>
        <v>-2.9024378599354899E-2</v>
      </c>
      <c r="Q49" t="b">
        <f t="shared" si="7"/>
        <v>1</v>
      </c>
      <c r="U49" s="20">
        <v>41</v>
      </c>
      <c r="V49" s="20" t="s">
        <v>92</v>
      </c>
      <c r="W49" s="20">
        <v>1</v>
      </c>
      <c r="X49" s="20">
        <v>0.99</v>
      </c>
      <c r="Y49" s="20">
        <v>0</v>
      </c>
      <c r="Z49" s="20">
        <v>0</v>
      </c>
      <c r="AA49" s="65">
        <v>6</v>
      </c>
      <c r="AB49" s="20">
        <v>0.99</v>
      </c>
      <c r="AC49" s="20">
        <v>0.59</v>
      </c>
      <c r="AD49" s="66">
        <v>12</v>
      </c>
      <c r="AE49" s="20">
        <v>6.9999999999999999E-4</v>
      </c>
      <c r="AF49" s="65">
        <v>6</v>
      </c>
      <c r="AG49" s="17">
        <v>1</v>
      </c>
      <c r="AH49" s="17">
        <v>7.2695799999999999E-4</v>
      </c>
      <c r="AI49" s="17">
        <f>_xlfn.XLOOKUP(U49,' Brechas'!$A$2:$A$34,' Brechas'!$K$2:$K$34)</f>
        <v>7.2695834896147797E-4</v>
      </c>
      <c r="AJ49" t="b">
        <f t="shared" si="8"/>
        <v>1</v>
      </c>
      <c r="AN49" s="20">
        <v>41</v>
      </c>
      <c r="AO49" s="20" t="s">
        <v>92</v>
      </c>
      <c r="AP49" s="20">
        <v>12.26</v>
      </c>
      <c r="AQ49" s="20">
        <v>7.83</v>
      </c>
      <c r="AR49" s="20">
        <v>0.56999999999999995</v>
      </c>
      <c r="AS49" s="20">
        <v>0.56999999999999995</v>
      </c>
      <c r="AT49" s="70">
        <v>29</v>
      </c>
      <c r="AU49" s="20">
        <v>10.06</v>
      </c>
      <c r="AV49" s="20">
        <v>0.04</v>
      </c>
      <c r="AW49" s="59">
        <v>13</v>
      </c>
      <c r="AX49" s="20">
        <v>0.02</v>
      </c>
      <c r="AY49" s="74">
        <v>23</v>
      </c>
      <c r="AZ49" s="17">
        <v>1</v>
      </c>
      <c r="BA49" s="17">
        <v>2.3387946E-2</v>
      </c>
      <c r="BB49" s="17">
        <f>_xlfn.XLOOKUP(AN49,' Brechas'!$A$2:$A$34,' Brechas'!$T$2:$T$34)</f>
        <v>2.3387945740849101E-2</v>
      </c>
      <c r="BC49" t="b">
        <f t="shared" si="9"/>
        <v>1</v>
      </c>
      <c r="BG49" s="20">
        <v>41</v>
      </c>
      <c r="BH49" s="20" t="s">
        <v>286</v>
      </c>
      <c r="BI49" s="20">
        <v>0.67</v>
      </c>
      <c r="BJ49" s="20">
        <v>0.66</v>
      </c>
      <c r="BK49" s="20">
        <v>0.01</v>
      </c>
      <c r="BL49" s="20">
        <v>1.0999999999999999E-2</v>
      </c>
      <c r="BM49" s="63">
        <v>15</v>
      </c>
      <c r="BN49" s="20">
        <v>0.66</v>
      </c>
      <c r="BO49" s="20">
        <v>0.6</v>
      </c>
      <c r="BP49" s="63">
        <v>15</v>
      </c>
      <c r="BQ49" s="20">
        <v>7.0000000000000001E-3</v>
      </c>
      <c r="BR49" s="63">
        <v>15</v>
      </c>
      <c r="BS49" s="17">
        <v>1</v>
      </c>
      <c r="BT49" s="17">
        <v>6.8255540000000002E-3</v>
      </c>
      <c r="BU49" s="17">
        <f>_xlfn.XLOOKUP(BG49,' Brechas'!$A$2:$A$34,' Brechas'!$AH$2:$AH$34)</f>
        <v>6.8255540461633199E-3</v>
      </c>
      <c r="BV49" t="b">
        <f t="shared" si="10"/>
        <v>1</v>
      </c>
      <c r="BZ49" s="20">
        <v>41</v>
      </c>
      <c r="CA49" s="20" t="s">
        <v>92</v>
      </c>
      <c r="CB49" s="20">
        <v>5.9</v>
      </c>
      <c r="CC49" s="20">
        <v>5.9</v>
      </c>
      <c r="CD49" s="20">
        <v>0</v>
      </c>
      <c r="CE49" s="20">
        <v>1E-3</v>
      </c>
      <c r="CF49" s="67">
        <v>2</v>
      </c>
      <c r="CG49" s="20">
        <v>5.9</v>
      </c>
      <c r="CH49" s="20">
        <v>0.99199999999999999</v>
      </c>
      <c r="CI49" s="70">
        <v>29</v>
      </c>
      <c r="CJ49" s="20">
        <v>8.0000000000000004E-4</v>
      </c>
      <c r="CK49" s="67">
        <v>2</v>
      </c>
      <c r="CL49" s="17">
        <v>1</v>
      </c>
      <c r="CM49" s="17">
        <v>8.3328299999999998E-4</v>
      </c>
      <c r="CN49" s="17">
        <f>_xlfn.XLOOKUP(BZ49,' Brechas'!$A$2:$A$34,' Brechas'!$BD$2:$BD$34)</f>
        <v>8.3328301757657299E-4</v>
      </c>
      <c r="CO49" t="b">
        <f t="shared" si="11"/>
        <v>1</v>
      </c>
      <c r="CS49" s="20">
        <v>41</v>
      </c>
      <c r="CT49" s="20" t="s">
        <v>92</v>
      </c>
      <c r="CU49" s="20">
        <v>0.39</v>
      </c>
      <c r="CV49" s="20">
        <v>0.61</v>
      </c>
      <c r="CW49" s="20">
        <v>-0.37</v>
      </c>
      <c r="CX49" s="20">
        <v>0.37</v>
      </c>
      <c r="CY49" s="86">
        <v>11</v>
      </c>
      <c r="CZ49" s="20">
        <v>3.3000000000000002E-2</v>
      </c>
      <c r="DA49" s="20">
        <v>0.04</v>
      </c>
      <c r="DB49" s="66">
        <v>12</v>
      </c>
      <c r="DC49" s="20">
        <v>0.01</v>
      </c>
      <c r="DD49" s="66">
        <v>12</v>
      </c>
      <c r="DE49" s="17">
        <v>-1</v>
      </c>
      <c r="DF49" s="17">
        <v>-1.4112502000000001E-2</v>
      </c>
      <c r="DG49" s="17">
        <f>_xlfn.XLOOKUP(CS49,' Brechas'!$A$2:$A$34,' Brechas'!$BT$2:$BT$34)</f>
        <v>-1.41125021387413E-2</v>
      </c>
      <c r="DH49" t="b">
        <f t="shared" si="12"/>
        <v>1</v>
      </c>
      <c r="DL49" s="20">
        <v>41</v>
      </c>
      <c r="DM49" s="20" t="s">
        <v>92</v>
      </c>
      <c r="DN49" s="20">
        <v>0.84</v>
      </c>
      <c r="DO49" s="20">
        <v>5.27</v>
      </c>
      <c r="DP49" s="20">
        <v>-0.84</v>
      </c>
      <c r="DQ49" s="20">
        <v>0.84</v>
      </c>
      <c r="DR49" s="80">
        <v>20</v>
      </c>
      <c r="DS49" s="20">
        <v>3.05</v>
      </c>
      <c r="DT49" s="20">
        <v>0.49</v>
      </c>
      <c r="DU49" s="59">
        <v>13</v>
      </c>
      <c r="DV49" s="20">
        <v>0.41</v>
      </c>
      <c r="DW49" s="74">
        <v>23</v>
      </c>
      <c r="DX49" s="17">
        <v>-1</v>
      </c>
      <c r="DY49" s="17">
        <v>-0.40811916500000001</v>
      </c>
      <c r="DZ49" s="17" t="e">
        <f>_xlfn.XLOOKUP(DL49,' Brechas'!$A$2:$A$34,' Brechas'!#REF!)</f>
        <v>#REF!</v>
      </c>
      <c r="EA49" t="e">
        <f t="shared" si="13"/>
        <v>#REF!</v>
      </c>
    </row>
    <row r="50" spans="2:131">
      <c r="B50" s="18">
        <v>44</v>
      </c>
      <c r="C50" s="18" t="s">
        <v>93</v>
      </c>
      <c r="D50" s="18">
        <v>0.04</v>
      </c>
      <c r="E50" s="18">
        <v>0.05</v>
      </c>
      <c r="F50" s="18">
        <v>-0.25</v>
      </c>
      <c r="G50" s="18">
        <v>0.25</v>
      </c>
      <c r="H50" s="22">
        <v>18</v>
      </c>
      <c r="I50" s="18">
        <v>0.04</v>
      </c>
      <c r="J50" s="18">
        <v>0.08</v>
      </c>
      <c r="K50" s="34">
        <v>28</v>
      </c>
      <c r="L50" s="18">
        <v>0.02</v>
      </c>
      <c r="M50" s="35">
        <v>11</v>
      </c>
      <c r="N50" s="17">
        <v>-1</v>
      </c>
      <c r="O50" s="17">
        <v>-1.9917522E-2</v>
      </c>
      <c r="P50" s="17">
        <f>_xlfn.XLOOKUP(B50,' Brechas'!$A$2:$A$34,' Brechas'!$E$2:$E$34)</f>
        <v>-1.9917522078964599E-2</v>
      </c>
      <c r="Q50" t="b">
        <f t="shared" si="7"/>
        <v>1</v>
      </c>
      <c r="U50" s="20">
        <v>44</v>
      </c>
      <c r="V50" s="20" t="s">
        <v>93</v>
      </c>
      <c r="W50" s="20">
        <v>0.69</v>
      </c>
      <c r="X50" s="20">
        <v>0.68</v>
      </c>
      <c r="Y50" s="20">
        <v>0.01</v>
      </c>
      <c r="Z50" s="20">
        <v>0.01</v>
      </c>
      <c r="AA50" s="73">
        <v>28</v>
      </c>
      <c r="AB50" s="20">
        <v>0.69</v>
      </c>
      <c r="AC50" s="20">
        <v>0.86</v>
      </c>
      <c r="AD50" s="95">
        <v>32</v>
      </c>
      <c r="AE50" s="20">
        <v>1.03E-2</v>
      </c>
      <c r="AF50" s="94">
        <v>31</v>
      </c>
      <c r="AG50" s="17">
        <v>1</v>
      </c>
      <c r="AH50" s="17">
        <v>1.0339315999999999E-2</v>
      </c>
      <c r="AI50" s="17">
        <f>_xlfn.XLOOKUP(U50,' Brechas'!$A$2:$A$34,' Brechas'!$K$2:$K$34)</f>
        <v>1.03393157050951E-2</v>
      </c>
      <c r="AJ50" t="b">
        <f t="shared" si="8"/>
        <v>1</v>
      </c>
      <c r="AN50" s="20">
        <v>44</v>
      </c>
      <c r="AO50" s="20" t="s">
        <v>93</v>
      </c>
      <c r="AP50" s="20">
        <v>1.43</v>
      </c>
      <c r="AQ50" s="20">
        <v>3.22</v>
      </c>
      <c r="AR50" s="20">
        <v>-0.55000000000000004</v>
      </c>
      <c r="AS50" s="20">
        <v>0.55000000000000004</v>
      </c>
      <c r="AT50" s="72">
        <v>27</v>
      </c>
      <c r="AU50" s="20">
        <v>2.31</v>
      </c>
      <c r="AV50" s="20">
        <v>0.18</v>
      </c>
      <c r="AW50" s="84">
        <v>26</v>
      </c>
      <c r="AX50" s="20">
        <v>0.1</v>
      </c>
      <c r="AY50" s="73">
        <v>28</v>
      </c>
      <c r="AZ50" s="17">
        <v>-1</v>
      </c>
      <c r="BA50" s="17">
        <v>-9.9920505000000007E-2</v>
      </c>
      <c r="BB50" s="17">
        <f>_xlfn.XLOOKUP(AN50,' Brechas'!$A$2:$A$34,' Brechas'!$T$2:$T$34)</f>
        <v>-9.9920505347357705E-2</v>
      </c>
      <c r="BC50" t="b">
        <f t="shared" si="9"/>
        <v>1</v>
      </c>
      <c r="BG50" s="20">
        <v>44</v>
      </c>
      <c r="BH50" s="20" t="s">
        <v>287</v>
      </c>
      <c r="BI50" s="20">
        <v>0.84</v>
      </c>
      <c r="BJ50" s="20">
        <v>0.83</v>
      </c>
      <c r="BK50" s="20">
        <v>0.02</v>
      </c>
      <c r="BL50" s="20">
        <v>2.1000000000000001E-2</v>
      </c>
      <c r="BM50" s="82">
        <v>22</v>
      </c>
      <c r="BN50" s="20">
        <v>0.84</v>
      </c>
      <c r="BO50" s="20">
        <v>0.48</v>
      </c>
      <c r="BP50" s="76">
        <v>1</v>
      </c>
      <c r="BQ50" s="20">
        <v>0.01</v>
      </c>
      <c r="BR50" s="80">
        <v>20</v>
      </c>
      <c r="BS50" s="17">
        <v>1</v>
      </c>
      <c r="BT50" s="17">
        <v>1.0070091E-2</v>
      </c>
      <c r="BU50" s="17">
        <f>_xlfn.XLOOKUP(BG50,' Brechas'!$A$2:$A$34,' Brechas'!$AH$2:$AH$34)</f>
        <v>1.00700905206522E-2</v>
      </c>
      <c r="BV50" t="b">
        <f t="shared" si="10"/>
        <v>1</v>
      </c>
      <c r="BZ50" s="20">
        <v>44</v>
      </c>
      <c r="CA50" s="20" t="s">
        <v>93</v>
      </c>
      <c r="CB50" s="20">
        <v>5.9</v>
      </c>
      <c r="CC50" s="20">
        <v>5.92</v>
      </c>
      <c r="CD50" s="20">
        <v>0</v>
      </c>
      <c r="CE50" s="20">
        <v>4.0000000000000001E-3</v>
      </c>
      <c r="CF50" s="61">
        <v>18</v>
      </c>
      <c r="CG50" s="20">
        <v>5.91</v>
      </c>
      <c r="CH50" s="20">
        <v>0.99099999999999999</v>
      </c>
      <c r="CI50" s="73">
        <v>28</v>
      </c>
      <c r="CJ50" s="20">
        <v>3.8E-3</v>
      </c>
      <c r="CK50" s="68">
        <v>19</v>
      </c>
      <c r="CL50" s="17">
        <v>-1</v>
      </c>
      <c r="CM50" s="17">
        <v>-3.7665649999999999E-3</v>
      </c>
      <c r="CN50" s="17">
        <f>_xlfn.XLOOKUP(BZ50,' Brechas'!$A$2:$A$34,' Brechas'!$BD$2:$BD$34)</f>
        <v>-3.7665653148386299E-3</v>
      </c>
      <c r="CO50" t="b">
        <f t="shared" si="11"/>
        <v>1</v>
      </c>
      <c r="CS50" s="20">
        <v>44</v>
      </c>
      <c r="CT50" s="20" t="s">
        <v>93</v>
      </c>
      <c r="CU50" s="20">
        <v>0.41</v>
      </c>
      <c r="CV50" s="20">
        <v>0.59</v>
      </c>
      <c r="CW50" s="20">
        <v>-0.32</v>
      </c>
      <c r="CX50" s="20">
        <v>0.32</v>
      </c>
      <c r="CY50" s="78">
        <v>3</v>
      </c>
      <c r="CZ50" s="20">
        <v>1.9E-2</v>
      </c>
      <c r="DA50" s="20">
        <v>0.06</v>
      </c>
      <c r="DB50" s="68">
        <v>19</v>
      </c>
      <c r="DC50" s="20">
        <v>0.02</v>
      </c>
      <c r="DD50" s="61">
        <v>18</v>
      </c>
      <c r="DE50" s="17">
        <v>-1</v>
      </c>
      <c r="DF50" s="17">
        <v>-2.0670874999999998E-2</v>
      </c>
      <c r="DG50" s="17">
        <f>_xlfn.XLOOKUP(CS50,' Brechas'!$A$2:$A$34,' Brechas'!$BT$2:$BT$34)</f>
        <v>-2.0670875213231899E-2</v>
      </c>
      <c r="DH50" t="b">
        <f t="shared" si="12"/>
        <v>1</v>
      </c>
      <c r="DL50" s="20">
        <v>44</v>
      </c>
      <c r="DM50" s="20" t="s">
        <v>93</v>
      </c>
      <c r="DN50" s="20">
        <v>0.25</v>
      </c>
      <c r="DO50" s="20">
        <v>2.82</v>
      </c>
      <c r="DP50" s="20">
        <v>-0.91</v>
      </c>
      <c r="DQ50" s="20">
        <v>0.91</v>
      </c>
      <c r="DR50" s="94">
        <v>31</v>
      </c>
      <c r="DS50" s="20">
        <v>1.51</v>
      </c>
      <c r="DT50" s="20">
        <v>0.24</v>
      </c>
      <c r="DU50" s="87">
        <v>30</v>
      </c>
      <c r="DV50" s="20">
        <v>0.22</v>
      </c>
      <c r="DW50" s="69">
        <v>9</v>
      </c>
      <c r="DX50" s="17">
        <v>-1</v>
      </c>
      <c r="DY50" s="17">
        <v>-0.22017387099999999</v>
      </c>
      <c r="DZ50" s="17" t="e">
        <f>_xlfn.XLOOKUP(DL50,' Brechas'!$A$2:$A$34,' Brechas'!#REF!)</f>
        <v>#REF!</v>
      </c>
      <c r="EA50" t="e">
        <f t="shared" si="13"/>
        <v>#REF!</v>
      </c>
    </row>
    <row r="51" spans="2:131">
      <c r="B51" s="18">
        <v>47</v>
      </c>
      <c r="C51" s="18" t="s">
        <v>94</v>
      </c>
      <c r="D51" s="18">
        <v>0.05</v>
      </c>
      <c r="E51" s="18">
        <v>0.06</v>
      </c>
      <c r="F51" s="18">
        <v>-0.11</v>
      </c>
      <c r="G51" s="18">
        <v>0.11</v>
      </c>
      <c r="H51" s="30">
        <v>8</v>
      </c>
      <c r="I51" s="18">
        <v>0.06</v>
      </c>
      <c r="J51" s="18">
        <v>0.11</v>
      </c>
      <c r="K51" s="45">
        <v>26</v>
      </c>
      <c r="L51" s="18">
        <v>0.01</v>
      </c>
      <c r="M51" s="30">
        <v>8</v>
      </c>
      <c r="N51" s="17">
        <v>-1</v>
      </c>
      <c r="O51" s="17">
        <v>-1.1253908E-2</v>
      </c>
      <c r="P51" s="17">
        <f>_xlfn.XLOOKUP(B51,' Brechas'!$A$2:$A$34,' Brechas'!$E$2:$E$34)</f>
        <v>-1.1253907557027799E-2</v>
      </c>
      <c r="Q51" t="b">
        <f t="shared" si="7"/>
        <v>1</v>
      </c>
      <c r="U51" s="20">
        <v>47</v>
      </c>
      <c r="V51" s="20" t="s">
        <v>94</v>
      </c>
      <c r="W51" s="20">
        <v>1</v>
      </c>
      <c r="X51" s="20">
        <v>1</v>
      </c>
      <c r="Y51" s="20">
        <v>0</v>
      </c>
      <c r="Z51" s="20">
        <v>0</v>
      </c>
      <c r="AA51" s="75">
        <v>21</v>
      </c>
      <c r="AB51" s="20">
        <v>1</v>
      </c>
      <c r="AC51" s="20">
        <v>0.59</v>
      </c>
      <c r="AD51" s="65">
        <v>6</v>
      </c>
      <c r="AE51" s="20">
        <v>2.2000000000000001E-3</v>
      </c>
      <c r="AF51" s="80">
        <v>20</v>
      </c>
      <c r="AG51" s="17">
        <v>1</v>
      </c>
      <c r="AH51" s="17">
        <v>2.1694280000000002E-3</v>
      </c>
      <c r="AI51" s="17">
        <f>_xlfn.XLOOKUP(U51,' Brechas'!$A$2:$A$34,' Brechas'!$K$2:$K$34)</f>
        <v>2.1694277109077799E-3</v>
      </c>
      <c r="AJ51" t="b">
        <f t="shared" si="8"/>
        <v>1</v>
      </c>
      <c r="AN51" s="20">
        <v>47</v>
      </c>
      <c r="AO51" s="20" t="s">
        <v>94</v>
      </c>
      <c r="AP51" s="20">
        <v>7.75</v>
      </c>
      <c r="AQ51" s="20">
        <v>5.78</v>
      </c>
      <c r="AR51" s="20">
        <v>0.34</v>
      </c>
      <c r="AS51" s="20">
        <v>0.34</v>
      </c>
      <c r="AT51" s="82">
        <v>22</v>
      </c>
      <c r="AU51" s="20">
        <v>6.76</v>
      </c>
      <c r="AV51" s="20">
        <v>0.06</v>
      </c>
      <c r="AW51" s="61">
        <v>18</v>
      </c>
      <c r="AX51" s="20">
        <v>0.02</v>
      </c>
      <c r="AY51" s="82">
        <v>22</v>
      </c>
      <c r="AZ51" s="17">
        <v>1</v>
      </c>
      <c r="BA51" s="17">
        <v>2.0895567E-2</v>
      </c>
      <c r="BB51" s="17">
        <f>_xlfn.XLOOKUP(AN51,' Brechas'!$A$2:$A$34,' Brechas'!$T$2:$T$34)</f>
        <v>2.0895567380277199E-2</v>
      </c>
      <c r="BC51" t="b">
        <f t="shared" si="9"/>
        <v>1</v>
      </c>
      <c r="BG51" s="20">
        <v>47</v>
      </c>
      <c r="BH51" s="20" t="s">
        <v>288</v>
      </c>
      <c r="BI51" s="20">
        <v>0.64</v>
      </c>
      <c r="BJ51" s="20">
        <v>0.66</v>
      </c>
      <c r="BK51" s="20">
        <v>-0.02</v>
      </c>
      <c r="BL51" s="20">
        <v>2.3E-2</v>
      </c>
      <c r="BM51" s="88">
        <v>24</v>
      </c>
      <c r="BN51" s="20">
        <v>0.65</v>
      </c>
      <c r="BO51" s="20">
        <v>0.61</v>
      </c>
      <c r="BP51" s="81">
        <v>17</v>
      </c>
      <c r="BQ51" s="20">
        <v>1.4E-2</v>
      </c>
      <c r="BR51" s="82">
        <v>22</v>
      </c>
      <c r="BS51" s="17">
        <v>-1</v>
      </c>
      <c r="BT51" s="17">
        <v>-1.4055336999999999E-2</v>
      </c>
      <c r="BU51" s="17">
        <f>_xlfn.XLOOKUP(BG51,' Brechas'!$A$2:$A$34,' Brechas'!$AH$2:$AH$34)</f>
        <v>-1.40553370717413E-2</v>
      </c>
      <c r="BV51" t="b">
        <f t="shared" si="10"/>
        <v>1</v>
      </c>
      <c r="BZ51" s="20">
        <v>47</v>
      </c>
      <c r="CA51" s="20" t="s">
        <v>94</v>
      </c>
      <c r="CB51" s="20">
        <v>5.94</v>
      </c>
      <c r="CC51" s="20">
        <v>5.94</v>
      </c>
      <c r="CD51" s="20">
        <v>0</v>
      </c>
      <c r="CE51" s="20">
        <v>1E-3</v>
      </c>
      <c r="CF51" s="83">
        <v>5</v>
      </c>
      <c r="CG51" s="20">
        <v>5.94</v>
      </c>
      <c r="CH51" s="20">
        <v>0.98499999999999999</v>
      </c>
      <c r="CI51" s="74">
        <v>23</v>
      </c>
      <c r="CJ51" s="20">
        <v>1.1000000000000001E-3</v>
      </c>
      <c r="CK51" s="83">
        <v>5</v>
      </c>
      <c r="CL51" s="17">
        <v>1</v>
      </c>
      <c r="CM51" s="17">
        <v>1.068219E-3</v>
      </c>
      <c r="CN51" s="17">
        <f>_xlfn.XLOOKUP(BZ51,' Brechas'!$A$2:$A$34,' Brechas'!$BD$2:$BD$34)</f>
        <v>1.0682189392526599E-3</v>
      </c>
      <c r="CO51" t="b">
        <f t="shared" si="11"/>
        <v>1</v>
      </c>
      <c r="CS51" s="20">
        <v>47</v>
      </c>
      <c r="CT51" s="20" t="s">
        <v>94</v>
      </c>
      <c r="CU51" s="20">
        <v>0.38</v>
      </c>
      <c r="CV51" s="20">
        <v>0.62</v>
      </c>
      <c r="CW51" s="20">
        <v>-0.38</v>
      </c>
      <c r="CX51" s="20">
        <v>0.38</v>
      </c>
      <c r="CY51" s="81">
        <v>17</v>
      </c>
      <c r="CZ51" s="20">
        <v>3.5999999999999997E-2</v>
      </c>
      <c r="DA51" s="20">
        <v>0.03</v>
      </c>
      <c r="DB51" s="69">
        <v>9</v>
      </c>
      <c r="DC51" s="20">
        <v>0.01</v>
      </c>
      <c r="DD51" s="69">
        <v>9</v>
      </c>
      <c r="DE51" s="17">
        <v>-1</v>
      </c>
      <c r="DF51" s="17">
        <v>-1.3424503000000001E-2</v>
      </c>
      <c r="DG51" s="17">
        <f>_xlfn.XLOOKUP(CS51,' Brechas'!$A$2:$A$34,' Brechas'!$BT$2:$BT$34)</f>
        <v>-1.3424502548011299E-2</v>
      </c>
      <c r="DH51" t="b">
        <f t="shared" si="12"/>
        <v>1</v>
      </c>
      <c r="DL51" s="20">
        <v>47</v>
      </c>
      <c r="DM51" s="20" t="s">
        <v>94</v>
      </c>
      <c r="DN51" s="20">
        <v>0.55000000000000004</v>
      </c>
      <c r="DO51" s="20">
        <v>4.16</v>
      </c>
      <c r="DP51" s="20">
        <v>-0.87</v>
      </c>
      <c r="DQ51" s="20">
        <v>0.87</v>
      </c>
      <c r="DR51" s="72">
        <v>27</v>
      </c>
      <c r="DS51" s="20">
        <v>2.35</v>
      </c>
      <c r="DT51" s="20">
        <v>0.38</v>
      </c>
      <c r="DU51" s="80">
        <v>20</v>
      </c>
      <c r="DV51" s="20">
        <v>0.33</v>
      </c>
      <c r="DW51" s="81">
        <v>17</v>
      </c>
      <c r="DX51" s="17">
        <v>-1</v>
      </c>
      <c r="DY51" s="17">
        <v>-0.32587440899999998</v>
      </c>
      <c r="DZ51" s="17" t="e">
        <f>_xlfn.XLOOKUP(DL51,' Brechas'!$A$2:$A$34,' Brechas'!#REF!)</f>
        <v>#REF!</v>
      </c>
      <c r="EA51" t="e">
        <f t="shared" si="13"/>
        <v>#REF!</v>
      </c>
    </row>
    <row r="52" spans="2:131">
      <c r="B52" s="18">
        <v>50</v>
      </c>
      <c r="C52" s="18" t="s">
        <v>95</v>
      </c>
      <c r="D52" s="18">
        <v>0.08</v>
      </c>
      <c r="E52" s="18">
        <v>0.13</v>
      </c>
      <c r="F52" s="18">
        <v>-0.41</v>
      </c>
      <c r="G52" s="18">
        <v>0.41</v>
      </c>
      <c r="H52" s="43">
        <v>23</v>
      </c>
      <c r="I52" s="18">
        <v>0.11</v>
      </c>
      <c r="J52" s="18">
        <v>0.2</v>
      </c>
      <c r="K52" s="21">
        <v>13</v>
      </c>
      <c r="L52" s="18">
        <v>0.08</v>
      </c>
      <c r="M52" s="45">
        <v>26</v>
      </c>
      <c r="N52" s="17">
        <v>-1</v>
      </c>
      <c r="O52" s="17">
        <v>-8.2261943000000004E-2</v>
      </c>
      <c r="P52" s="17">
        <f>_xlfn.XLOOKUP(B52,' Brechas'!$A$2:$A$34,' Brechas'!$E$2:$E$34)</f>
        <v>-8.2261943128690701E-2</v>
      </c>
      <c r="Q52" t="b">
        <f t="shared" si="7"/>
        <v>1</v>
      </c>
      <c r="U52" s="20">
        <v>50</v>
      </c>
      <c r="V52" s="20" t="s">
        <v>95</v>
      </c>
      <c r="W52" s="20">
        <v>0.95</v>
      </c>
      <c r="X52" s="20">
        <v>0.95</v>
      </c>
      <c r="Y52" s="20">
        <v>0.01</v>
      </c>
      <c r="Z52" s="20">
        <v>0.01</v>
      </c>
      <c r="AA52" s="71">
        <v>25</v>
      </c>
      <c r="AB52" s="20">
        <v>0.95</v>
      </c>
      <c r="AC52" s="20">
        <v>0.62</v>
      </c>
      <c r="AD52" s="84">
        <v>26</v>
      </c>
      <c r="AE52" s="20">
        <v>4.0000000000000001E-3</v>
      </c>
      <c r="AF52" s="71">
        <v>25</v>
      </c>
      <c r="AG52" s="17">
        <v>1</v>
      </c>
      <c r="AH52" s="17">
        <v>4.0151910000000004E-3</v>
      </c>
      <c r="AI52" s="17">
        <f>_xlfn.XLOOKUP(U52,' Brechas'!$A$2:$A$34,' Brechas'!$K$2:$K$34)</f>
        <v>4.0151910390652801E-3</v>
      </c>
      <c r="AJ52" t="b">
        <f t="shared" si="8"/>
        <v>1</v>
      </c>
      <c r="AN52" s="20">
        <v>50</v>
      </c>
      <c r="AO52" s="20" t="s">
        <v>95</v>
      </c>
      <c r="AP52" s="20">
        <v>26.88</v>
      </c>
      <c r="AQ52" s="20">
        <v>26.24</v>
      </c>
      <c r="AR52" s="20">
        <v>0.02</v>
      </c>
      <c r="AS52" s="20">
        <v>0.02</v>
      </c>
      <c r="AT52" s="67">
        <v>2</v>
      </c>
      <c r="AU52" s="20">
        <v>26.56</v>
      </c>
      <c r="AV52" s="20">
        <v>0.02</v>
      </c>
      <c r="AW52" s="65">
        <v>6</v>
      </c>
      <c r="AX52" s="20">
        <v>0</v>
      </c>
      <c r="AY52" s="76">
        <v>1</v>
      </c>
      <c r="AZ52" s="17">
        <v>1</v>
      </c>
      <c r="BA52" s="17">
        <v>3.7982199999999998E-4</v>
      </c>
      <c r="BB52" s="17">
        <f>_xlfn.XLOOKUP(AN52,' Brechas'!$A$2:$A$34,' Brechas'!$T$2:$T$34)</f>
        <v>3.7982196865659002E-4</v>
      </c>
      <c r="BC52" t="b">
        <f t="shared" si="9"/>
        <v>1</v>
      </c>
      <c r="BG52" s="20">
        <v>50</v>
      </c>
      <c r="BH52" s="20" t="s">
        <v>289</v>
      </c>
      <c r="BI52" s="20">
        <v>0.68</v>
      </c>
      <c r="BJ52" s="20">
        <v>0.68</v>
      </c>
      <c r="BK52" s="20">
        <v>0.01</v>
      </c>
      <c r="BL52" s="20">
        <v>1.2999999999999999E-2</v>
      </c>
      <c r="BM52" s="58">
        <v>16</v>
      </c>
      <c r="BN52" s="20">
        <v>0.68</v>
      </c>
      <c r="BO52" s="20">
        <v>0.59</v>
      </c>
      <c r="BP52" s="66">
        <v>12</v>
      </c>
      <c r="BQ52" s="20">
        <v>7.0000000000000001E-3</v>
      </c>
      <c r="BR52" s="58">
        <v>16</v>
      </c>
      <c r="BS52" s="17">
        <v>1</v>
      </c>
      <c r="BT52" s="17">
        <v>7.4707009999999997E-3</v>
      </c>
      <c r="BU52" s="17">
        <f>_xlfn.XLOOKUP(BG52,' Brechas'!$A$2:$A$34,' Brechas'!$AH$2:$AH$34)</f>
        <v>7.4707014692447296E-3</v>
      </c>
      <c r="BV52" t="b">
        <f t="shared" si="10"/>
        <v>1</v>
      </c>
      <c r="BZ52" s="20">
        <v>50</v>
      </c>
      <c r="CA52" s="20" t="s">
        <v>95</v>
      </c>
      <c r="CB52" s="20">
        <v>5.99</v>
      </c>
      <c r="CC52" s="20">
        <v>6</v>
      </c>
      <c r="CD52" s="20">
        <v>0</v>
      </c>
      <c r="CE52" s="20">
        <v>0</v>
      </c>
      <c r="CF52" s="76">
        <v>1</v>
      </c>
      <c r="CG52" s="20">
        <v>6</v>
      </c>
      <c r="CH52" s="20">
        <v>0.97599999999999998</v>
      </c>
      <c r="CI52" s="81">
        <v>17</v>
      </c>
      <c r="CJ52" s="20">
        <v>4.0000000000000002E-4</v>
      </c>
      <c r="CK52" s="76">
        <v>1</v>
      </c>
      <c r="CL52" s="17">
        <v>-1</v>
      </c>
      <c r="CM52" s="17">
        <v>-3.6627900000000001E-4</v>
      </c>
      <c r="CN52" s="17">
        <f>_xlfn.XLOOKUP(BZ52,' Brechas'!$A$2:$A$34,' Brechas'!$BD$2:$BD$34)</f>
        <v>-3.6627944904562101E-4</v>
      </c>
      <c r="CO52" t="b">
        <f t="shared" si="11"/>
        <v>1</v>
      </c>
      <c r="CS52" s="20">
        <v>50</v>
      </c>
      <c r="CT52" s="20" t="s">
        <v>289</v>
      </c>
      <c r="CU52" s="20">
        <v>0.39</v>
      </c>
      <c r="CV52" s="20">
        <v>0.61</v>
      </c>
      <c r="CW52" s="20">
        <v>-0.36</v>
      </c>
      <c r="CX52" s="20">
        <v>0.36</v>
      </c>
      <c r="CY52" s="62">
        <v>8</v>
      </c>
      <c r="CZ52" s="20">
        <v>2.7E-2</v>
      </c>
      <c r="DA52" s="20">
        <v>0.05</v>
      </c>
      <c r="DB52" s="81">
        <v>17</v>
      </c>
      <c r="DC52" s="20">
        <v>0.02</v>
      </c>
      <c r="DD52" s="63">
        <v>15</v>
      </c>
      <c r="DE52" s="17">
        <v>-1</v>
      </c>
      <c r="DF52" s="17">
        <v>-1.655941E-2</v>
      </c>
      <c r="DG52" s="17">
        <f>_xlfn.XLOOKUP(CS52,' Brechas'!$A$2:$A$34,' Brechas'!$BT$2:$BT$34)</f>
        <v>-1.65594100703081E-2</v>
      </c>
      <c r="DH52" t="b">
        <f t="shared" si="12"/>
        <v>1</v>
      </c>
      <c r="DL52" s="20">
        <v>50</v>
      </c>
      <c r="DM52" s="20" t="s">
        <v>289</v>
      </c>
      <c r="DN52" s="20">
        <v>1.05</v>
      </c>
      <c r="DO52" s="20">
        <v>5.1100000000000003</v>
      </c>
      <c r="DP52" s="20">
        <v>-0.79</v>
      </c>
      <c r="DQ52" s="20">
        <v>0.79</v>
      </c>
      <c r="DR52" s="66">
        <v>12</v>
      </c>
      <c r="DS52" s="20">
        <v>3.09</v>
      </c>
      <c r="DT52" s="20">
        <v>0.49</v>
      </c>
      <c r="DU52" s="86">
        <v>11</v>
      </c>
      <c r="DV52" s="20">
        <v>0.39</v>
      </c>
      <c r="DW52" s="82">
        <v>22</v>
      </c>
      <c r="DX52" s="17">
        <v>-1</v>
      </c>
      <c r="DY52" s="17">
        <v>-0.39140119000000001</v>
      </c>
      <c r="DZ52" s="17" t="e">
        <f>_xlfn.XLOOKUP(DL52,' Brechas'!$A$2:$A$34,' Brechas'!#REF!)</f>
        <v>#REF!</v>
      </c>
      <c r="EA52" t="e">
        <f t="shared" si="13"/>
        <v>#REF!</v>
      </c>
    </row>
    <row r="53" spans="2:131">
      <c r="B53" s="18">
        <v>52</v>
      </c>
      <c r="C53" s="18" t="s">
        <v>96</v>
      </c>
      <c r="D53" s="18">
        <v>0.09</v>
      </c>
      <c r="E53" s="18">
        <v>0.16</v>
      </c>
      <c r="F53" s="18">
        <v>-0.43</v>
      </c>
      <c r="G53" s="18">
        <v>0.43</v>
      </c>
      <c r="H53" s="39">
        <v>25</v>
      </c>
      <c r="I53" s="18">
        <v>0.13</v>
      </c>
      <c r="J53" s="18">
        <v>0.25</v>
      </c>
      <c r="K53" s="32">
        <v>7</v>
      </c>
      <c r="L53" s="18">
        <v>0.11</v>
      </c>
      <c r="M53" s="47">
        <v>30</v>
      </c>
      <c r="N53" s="17">
        <v>-1</v>
      </c>
      <c r="O53" s="17">
        <v>-0.106502008</v>
      </c>
      <c r="P53" s="17">
        <f>_xlfn.XLOOKUP(B53,' Brechas'!$A$2:$A$34,' Brechas'!$E$2:$E$34)</f>
        <v>-0.10650200806931701</v>
      </c>
      <c r="Q53" t="b">
        <f t="shared" si="7"/>
        <v>1</v>
      </c>
      <c r="U53" s="20">
        <v>52</v>
      </c>
      <c r="V53" s="20" t="s">
        <v>96</v>
      </c>
      <c r="W53" s="20">
        <v>0.99</v>
      </c>
      <c r="X53" s="20">
        <v>0.99</v>
      </c>
      <c r="Y53" s="20">
        <v>0</v>
      </c>
      <c r="Z53" s="20">
        <v>0</v>
      </c>
      <c r="AA53" s="69">
        <v>9</v>
      </c>
      <c r="AB53" s="20">
        <v>0.99</v>
      </c>
      <c r="AC53" s="20">
        <v>0.6</v>
      </c>
      <c r="AD53" s="80">
        <v>20</v>
      </c>
      <c r="AE53" s="20">
        <v>8.0000000000000004E-4</v>
      </c>
      <c r="AF53" s="69">
        <v>9</v>
      </c>
      <c r="AG53" s="17">
        <v>1</v>
      </c>
      <c r="AH53" s="17">
        <v>7.6853499999999999E-4</v>
      </c>
      <c r="AI53" s="17">
        <f>_xlfn.XLOOKUP(U53,' Brechas'!$A$2:$A$34,' Brechas'!$K$2:$K$34)</f>
        <v>7.6853498477992598E-4</v>
      </c>
      <c r="AJ53" t="b">
        <f t="shared" si="8"/>
        <v>1</v>
      </c>
      <c r="AN53" s="20">
        <v>52</v>
      </c>
      <c r="AO53" s="20" t="s">
        <v>96</v>
      </c>
      <c r="AP53" s="20">
        <v>7.71</v>
      </c>
      <c r="AQ53" s="20">
        <v>5.96</v>
      </c>
      <c r="AR53" s="20">
        <v>0.28999999999999998</v>
      </c>
      <c r="AS53" s="20">
        <v>0.28999999999999998</v>
      </c>
      <c r="AT53" s="80">
        <v>20</v>
      </c>
      <c r="AU53" s="20">
        <v>6.86</v>
      </c>
      <c r="AV53" s="20">
        <v>0.06</v>
      </c>
      <c r="AW53" s="81">
        <v>17</v>
      </c>
      <c r="AX53" s="20">
        <v>0.02</v>
      </c>
      <c r="AY53" s="68">
        <v>19</v>
      </c>
      <c r="AZ53" s="17">
        <v>1</v>
      </c>
      <c r="BA53" s="17">
        <v>1.7775669000000001E-2</v>
      </c>
      <c r="BB53" s="17">
        <f>_xlfn.XLOOKUP(AN53,' Brechas'!$A$2:$A$34,' Brechas'!$T$2:$T$34)</f>
        <v>1.77756690687631E-2</v>
      </c>
      <c r="BC53" t="b">
        <f t="shared" si="9"/>
        <v>1</v>
      </c>
      <c r="BG53" s="20">
        <v>52</v>
      </c>
      <c r="BH53" s="20" t="s">
        <v>290</v>
      </c>
      <c r="BI53" s="20">
        <v>0.55000000000000004</v>
      </c>
      <c r="BJ53" s="20">
        <v>0.55000000000000004</v>
      </c>
      <c r="BK53" s="20">
        <v>0</v>
      </c>
      <c r="BL53" s="20">
        <v>2E-3</v>
      </c>
      <c r="BM53" s="78">
        <v>3</v>
      </c>
      <c r="BN53" s="20">
        <v>0.55000000000000004</v>
      </c>
      <c r="BO53" s="20">
        <v>0.72</v>
      </c>
      <c r="BP53" s="84">
        <v>26</v>
      </c>
      <c r="BQ53" s="20">
        <v>1E-3</v>
      </c>
      <c r="BR53" s="78">
        <v>3</v>
      </c>
      <c r="BS53" s="17">
        <v>-1</v>
      </c>
      <c r="BT53" s="17">
        <v>-1.1708000000000001E-3</v>
      </c>
      <c r="BU53" s="17">
        <f>_xlfn.XLOOKUP(BG53,' Brechas'!$A$2:$A$34,' Brechas'!$AH$2:$AH$34)</f>
        <v>-1.1708002509911301E-3</v>
      </c>
      <c r="BV53" t="b">
        <f t="shared" si="10"/>
        <v>1</v>
      </c>
      <c r="BZ53" s="20">
        <v>52</v>
      </c>
      <c r="CA53" s="20" t="s">
        <v>96</v>
      </c>
      <c r="CB53" s="20">
        <v>5.98</v>
      </c>
      <c r="CC53" s="20">
        <v>6.02</v>
      </c>
      <c r="CD53" s="20">
        <v>-0.01</v>
      </c>
      <c r="CE53" s="20">
        <v>7.0000000000000001E-3</v>
      </c>
      <c r="CF53" s="71">
        <v>25</v>
      </c>
      <c r="CG53" s="20">
        <v>6</v>
      </c>
      <c r="CH53" s="20">
        <v>0.97499999999999998</v>
      </c>
      <c r="CI53" s="59">
        <v>13</v>
      </c>
      <c r="CJ53" s="20">
        <v>7.1999999999999998E-3</v>
      </c>
      <c r="CK53" s="71">
        <v>25</v>
      </c>
      <c r="CL53" s="17">
        <v>-1</v>
      </c>
      <c r="CM53" s="17">
        <v>-7.1921950000000002E-3</v>
      </c>
      <c r="CN53" s="17">
        <f>_xlfn.XLOOKUP(BZ53,' Brechas'!$A$2:$A$34,' Brechas'!$BD$2:$BD$34)</f>
        <v>-7.1921948876560102E-3</v>
      </c>
      <c r="CO53" t="b">
        <f t="shared" si="11"/>
        <v>1</v>
      </c>
      <c r="CS53" s="20">
        <v>52</v>
      </c>
      <c r="CT53" s="20" t="s">
        <v>96</v>
      </c>
      <c r="CU53" s="20">
        <v>0.38</v>
      </c>
      <c r="CV53" s="20">
        <v>0.62</v>
      </c>
      <c r="CW53" s="20">
        <v>-0.39</v>
      </c>
      <c r="CX53" s="20">
        <v>0.39</v>
      </c>
      <c r="CY53" s="82">
        <v>22</v>
      </c>
      <c r="CZ53" s="20">
        <v>3.5999999999999997E-2</v>
      </c>
      <c r="DA53" s="20">
        <v>0.04</v>
      </c>
      <c r="DB53" s="79">
        <v>10</v>
      </c>
      <c r="DC53" s="20">
        <v>0.01</v>
      </c>
      <c r="DD53" s="79">
        <v>10</v>
      </c>
      <c r="DE53" s="17">
        <v>-1</v>
      </c>
      <c r="DF53" s="17">
        <v>-1.379621E-2</v>
      </c>
      <c r="DG53" s="17">
        <f>_xlfn.XLOOKUP(CS53,' Brechas'!$A$2:$A$34,' Brechas'!$BT$2:$BT$34)</f>
        <v>-1.3796209949002601E-2</v>
      </c>
      <c r="DH53" t="b">
        <f t="shared" si="12"/>
        <v>1</v>
      </c>
      <c r="DL53" s="20">
        <v>52</v>
      </c>
      <c r="DM53" s="20" t="s">
        <v>96</v>
      </c>
      <c r="DN53" s="20">
        <v>0.42</v>
      </c>
      <c r="DO53" s="20">
        <v>3.2</v>
      </c>
      <c r="DP53" s="20">
        <v>-0.87</v>
      </c>
      <c r="DQ53" s="20">
        <v>0.87</v>
      </c>
      <c r="DR53" s="84">
        <v>26</v>
      </c>
      <c r="DS53" s="20">
        <v>1.78</v>
      </c>
      <c r="DT53" s="20">
        <v>0.28000000000000003</v>
      </c>
      <c r="DU53" s="72">
        <v>27</v>
      </c>
      <c r="DV53" s="20">
        <v>0.25</v>
      </c>
      <c r="DW53" s="59">
        <v>13</v>
      </c>
      <c r="DX53" s="17">
        <v>-1</v>
      </c>
      <c r="DY53" s="17">
        <v>-0.24582040999999999</v>
      </c>
      <c r="DZ53" s="17" t="e">
        <f>_xlfn.XLOOKUP(DL53,' Brechas'!$A$2:$A$34,' Brechas'!#REF!)</f>
        <v>#REF!</v>
      </c>
      <c r="EA53" t="e">
        <f t="shared" si="13"/>
        <v>#REF!</v>
      </c>
    </row>
    <row r="54" spans="2:131" ht="24">
      <c r="B54" s="18">
        <v>54</v>
      </c>
      <c r="C54" s="18" t="s">
        <v>97</v>
      </c>
      <c r="D54" s="18">
        <v>0.1</v>
      </c>
      <c r="E54" s="18">
        <v>0.08</v>
      </c>
      <c r="F54" s="18">
        <v>0.27</v>
      </c>
      <c r="G54" s="18">
        <v>0.27</v>
      </c>
      <c r="H54" s="19">
        <v>19</v>
      </c>
      <c r="I54" s="18">
        <v>0.09</v>
      </c>
      <c r="J54" s="18">
        <v>0.17</v>
      </c>
      <c r="K54" s="22">
        <v>18</v>
      </c>
      <c r="L54" s="18">
        <v>0.04</v>
      </c>
      <c r="M54" s="19">
        <v>19</v>
      </c>
      <c r="N54" s="17">
        <v>1</v>
      </c>
      <c r="O54" s="17">
        <v>4.4544480999999997E-2</v>
      </c>
      <c r="P54" s="17">
        <f>_xlfn.XLOOKUP(B54,' Brechas'!$A$2:$A$34,' Brechas'!$E$2:$E$34)</f>
        <v>4.4544481491428402E-2</v>
      </c>
      <c r="Q54" t="b">
        <f t="shared" si="7"/>
        <v>1</v>
      </c>
      <c r="U54" s="20">
        <v>54</v>
      </c>
      <c r="V54" s="20" t="s">
        <v>97</v>
      </c>
      <c r="W54" s="20">
        <v>0.99</v>
      </c>
      <c r="X54" s="20">
        <v>0.99</v>
      </c>
      <c r="Y54" s="20">
        <v>0</v>
      </c>
      <c r="Z54" s="20">
        <v>0</v>
      </c>
      <c r="AA54" s="62">
        <v>8</v>
      </c>
      <c r="AB54" s="20">
        <v>0.99</v>
      </c>
      <c r="AC54" s="20">
        <v>0.6</v>
      </c>
      <c r="AD54" s="68">
        <v>19</v>
      </c>
      <c r="AE54" s="20">
        <v>8.0000000000000004E-4</v>
      </c>
      <c r="AF54" s="62">
        <v>8</v>
      </c>
      <c r="AG54" s="17">
        <v>1</v>
      </c>
      <c r="AH54" s="17">
        <v>7.64239E-4</v>
      </c>
      <c r="AI54" s="17">
        <f>_xlfn.XLOOKUP(U54,' Brechas'!$A$2:$A$34,' Brechas'!$K$2:$K$34)</f>
        <v>7.6423862611642703E-4</v>
      </c>
      <c r="AJ54" t="b">
        <f t="shared" si="8"/>
        <v>1</v>
      </c>
      <c r="AN54" s="20">
        <v>54</v>
      </c>
      <c r="AO54" s="20" t="s">
        <v>97</v>
      </c>
      <c r="AP54" s="20">
        <v>3.69</v>
      </c>
      <c r="AQ54" s="20">
        <v>3.74</v>
      </c>
      <c r="AR54" s="20">
        <v>-0.01</v>
      </c>
      <c r="AS54" s="20">
        <v>0.01</v>
      </c>
      <c r="AT54" s="76">
        <v>1</v>
      </c>
      <c r="AU54" s="20">
        <v>3.71</v>
      </c>
      <c r="AV54" s="20">
        <v>0.11</v>
      </c>
      <c r="AW54" s="82">
        <v>22</v>
      </c>
      <c r="AX54" s="20">
        <v>0</v>
      </c>
      <c r="AY54" s="78">
        <v>3</v>
      </c>
      <c r="AZ54" s="17">
        <v>-1</v>
      </c>
      <c r="BA54" s="17">
        <v>-1.2899179999999999E-3</v>
      </c>
      <c r="BB54" s="17">
        <f>_xlfn.XLOOKUP(AN54,' Brechas'!$A$2:$A$34,' Brechas'!$T$2:$T$34)</f>
        <v>-1.2899182303045601E-3</v>
      </c>
      <c r="BC54" t="b">
        <f t="shared" si="9"/>
        <v>1</v>
      </c>
      <c r="BG54" s="20">
        <v>54</v>
      </c>
      <c r="BH54" s="20" t="s">
        <v>291</v>
      </c>
      <c r="BI54" s="20">
        <v>0.69</v>
      </c>
      <c r="BJ54" s="20">
        <v>0.69</v>
      </c>
      <c r="BK54" s="20">
        <v>0</v>
      </c>
      <c r="BL54" s="20">
        <v>3.0000000000000001E-3</v>
      </c>
      <c r="BM54" s="62">
        <v>8</v>
      </c>
      <c r="BN54" s="20">
        <v>0.69</v>
      </c>
      <c r="BO54" s="20">
        <v>0.57999999999999996</v>
      </c>
      <c r="BP54" s="79">
        <v>10</v>
      </c>
      <c r="BQ54" s="20">
        <v>2E-3</v>
      </c>
      <c r="BR54" s="64">
        <v>7</v>
      </c>
      <c r="BS54" s="17">
        <v>-1</v>
      </c>
      <c r="BT54" s="17">
        <v>-2.0145839999999998E-3</v>
      </c>
      <c r="BU54" s="17">
        <f>_xlfn.XLOOKUP(BG54,' Brechas'!$A$2:$A$34,' Brechas'!$AH$2:$AH$34)</f>
        <v>-2.0145844592663002E-3</v>
      </c>
      <c r="BV54" t="b">
        <f t="shared" si="10"/>
        <v>1</v>
      </c>
      <c r="BZ54" s="20">
        <v>54</v>
      </c>
      <c r="CA54" s="20" t="s">
        <v>97</v>
      </c>
      <c r="CB54" s="20">
        <v>6.02</v>
      </c>
      <c r="CC54" s="20">
        <v>6</v>
      </c>
      <c r="CD54" s="20">
        <v>0</v>
      </c>
      <c r="CE54" s="20">
        <v>2E-3</v>
      </c>
      <c r="CF54" s="79">
        <v>10</v>
      </c>
      <c r="CG54" s="20">
        <v>6.01</v>
      </c>
      <c r="CH54" s="20">
        <v>0.97399999999999998</v>
      </c>
      <c r="CI54" s="66">
        <v>12</v>
      </c>
      <c r="CJ54" s="20">
        <v>2.3999999999999998E-3</v>
      </c>
      <c r="CK54" s="79">
        <v>10</v>
      </c>
      <c r="CL54" s="17">
        <v>1</v>
      </c>
      <c r="CM54" s="17">
        <v>2.4075989999999999E-3</v>
      </c>
      <c r="CN54" s="17">
        <f>_xlfn.XLOOKUP(BZ54,' Brechas'!$A$2:$A$34,' Brechas'!$BD$2:$BD$34)</f>
        <v>2.4075986560374799E-3</v>
      </c>
      <c r="CO54" t="b">
        <f t="shared" si="11"/>
        <v>1</v>
      </c>
      <c r="CS54" s="20">
        <v>54</v>
      </c>
      <c r="CT54" s="20" t="s">
        <v>97</v>
      </c>
      <c r="CU54" s="20">
        <v>0.39</v>
      </c>
      <c r="CV54" s="20">
        <v>0.61</v>
      </c>
      <c r="CW54" s="20">
        <v>-0.37</v>
      </c>
      <c r="CX54" s="20">
        <v>0.37</v>
      </c>
      <c r="CY54" s="59">
        <v>13</v>
      </c>
      <c r="CZ54" s="20">
        <v>3.7999999999999999E-2</v>
      </c>
      <c r="DA54" s="20">
        <v>0.03</v>
      </c>
      <c r="DB54" s="62">
        <v>8</v>
      </c>
      <c r="DC54" s="20">
        <v>0.01</v>
      </c>
      <c r="DD54" s="62">
        <v>8</v>
      </c>
      <c r="DE54" s="17">
        <v>-1</v>
      </c>
      <c r="DF54" s="17">
        <v>-1.2379984E-2</v>
      </c>
      <c r="DG54" s="17">
        <f>_xlfn.XLOOKUP(CS54,' Brechas'!$A$2:$A$34,' Brechas'!$BT$2:$BT$34)</f>
        <v>-1.23799837942433E-2</v>
      </c>
      <c r="DH54" t="b">
        <f t="shared" si="12"/>
        <v>1</v>
      </c>
      <c r="DL54" s="20">
        <v>54</v>
      </c>
      <c r="DM54" s="20" t="s">
        <v>97</v>
      </c>
      <c r="DN54" s="20">
        <v>1.07</v>
      </c>
      <c r="DO54" s="20">
        <v>4.63</v>
      </c>
      <c r="DP54" s="20">
        <v>-0.77</v>
      </c>
      <c r="DQ54" s="20">
        <v>0.77</v>
      </c>
      <c r="DR54" s="62">
        <v>8</v>
      </c>
      <c r="DS54" s="20">
        <v>2.82</v>
      </c>
      <c r="DT54" s="20">
        <v>0.45</v>
      </c>
      <c r="DU54" s="63">
        <v>15</v>
      </c>
      <c r="DV54" s="20">
        <v>0.35</v>
      </c>
      <c r="DW54" s="68">
        <v>19</v>
      </c>
      <c r="DX54" s="17">
        <v>-1</v>
      </c>
      <c r="DY54" s="17">
        <v>-0.34638796300000002</v>
      </c>
      <c r="DZ54" s="17" t="e">
        <f>_xlfn.XLOOKUP(DL54,' Brechas'!$A$2:$A$34,' Brechas'!#REF!)</f>
        <v>#REF!</v>
      </c>
      <c r="EA54" t="e">
        <f t="shared" si="13"/>
        <v>#REF!</v>
      </c>
    </row>
    <row r="55" spans="2:131">
      <c r="B55" s="18">
        <v>63</v>
      </c>
      <c r="C55" s="18" t="s">
        <v>98</v>
      </c>
      <c r="D55" s="18">
        <v>0.06</v>
      </c>
      <c r="E55" s="18">
        <v>0.06</v>
      </c>
      <c r="F55" s="18">
        <v>0.09</v>
      </c>
      <c r="G55" s="18">
        <v>0.09</v>
      </c>
      <c r="H55" s="32">
        <v>7</v>
      </c>
      <c r="I55" s="18">
        <v>0.06</v>
      </c>
      <c r="J55" s="18">
        <v>0.12</v>
      </c>
      <c r="K55" s="48">
        <v>24</v>
      </c>
      <c r="L55" s="18">
        <v>0.01</v>
      </c>
      <c r="M55" s="32">
        <v>7</v>
      </c>
      <c r="N55" s="17">
        <v>1</v>
      </c>
      <c r="O55" s="17">
        <v>1.0088980000000001E-2</v>
      </c>
      <c r="P55" s="17">
        <f>_xlfn.XLOOKUP(B55,' Brechas'!$A$2:$A$34,' Brechas'!$E$2:$E$34)</f>
        <v>1.0088980464074099E-2</v>
      </c>
      <c r="Q55" t="b">
        <f t="shared" si="7"/>
        <v>1</v>
      </c>
      <c r="U55" s="20">
        <v>63</v>
      </c>
      <c r="V55" s="20" t="s">
        <v>98</v>
      </c>
      <c r="W55" s="20">
        <v>1</v>
      </c>
      <c r="X55" s="20">
        <v>1</v>
      </c>
      <c r="Y55" s="20">
        <v>0</v>
      </c>
      <c r="Z55" s="20">
        <v>0</v>
      </c>
      <c r="AA55" s="85">
        <v>4</v>
      </c>
      <c r="AB55" s="20">
        <v>1</v>
      </c>
      <c r="AC55" s="20">
        <v>0.59</v>
      </c>
      <c r="AD55" s="64">
        <v>7</v>
      </c>
      <c r="AE55" s="20">
        <v>4.0000000000000002E-4</v>
      </c>
      <c r="AF55" s="85">
        <v>4</v>
      </c>
      <c r="AG55" s="17">
        <v>1</v>
      </c>
      <c r="AH55" s="17">
        <v>4.1461299999999998E-4</v>
      </c>
      <c r="AI55" s="17">
        <f>_xlfn.XLOOKUP(U55,' Brechas'!$A$2:$A$34,' Brechas'!$K$2:$K$34)</f>
        <v>4.1461318780590801E-4</v>
      </c>
      <c r="AJ55" t="b">
        <f t="shared" si="8"/>
        <v>1</v>
      </c>
      <c r="AN55" s="20">
        <v>63</v>
      </c>
      <c r="AO55" s="20" t="s">
        <v>98</v>
      </c>
      <c r="AP55" s="20">
        <v>27.18</v>
      </c>
      <c r="AQ55" s="20">
        <v>19.39</v>
      </c>
      <c r="AR55" s="20">
        <v>0.4</v>
      </c>
      <c r="AS55" s="20">
        <v>0.4</v>
      </c>
      <c r="AT55" s="88">
        <v>24</v>
      </c>
      <c r="AU55" s="20">
        <v>23.44</v>
      </c>
      <c r="AV55" s="20">
        <v>0.02</v>
      </c>
      <c r="AW55" s="62">
        <v>8</v>
      </c>
      <c r="AX55" s="20">
        <v>0.01</v>
      </c>
      <c r="AY55" s="59">
        <v>13</v>
      </c>
      <c r="AZ55" s="17">
        <v>1</v>
      </c>
      <c r="BA55" s="17">
        <v>7.1325429999999999E-3</v>
      </c>
      <c r="BB55" s="17">
        <f>_xlfn.XLOOKUP(AN55,' Brechas'!$A$2:$A$34,' Brechas'!$T$2:$T$34)</f>
        <v>7.1325428938432004E-3</v>
      </c>
      <c r="BC55" t="b">
        <f t="shared" si="9"/>
        <v>1</v>
      </c>
      <c r="BG55" s="20">
        <v>63</v>
      </c>
      <c r="BH55" s="20" t="s">
        <v>292</v>
      </c>
      <c r="BI55" s="20">
        <v>0.74</v>
      </c>
      <c r="BJ55" s="20">
        <v>0.7</v>
      </c>
      <c r="BK55" s="20">
        <v>0.06</v>
      </c>
      <c r="BL55" s="20">
        <v>6.4000000000000001E-2</v>
      </c>
      <c r="BM55" s="94">
        <v>31</v>
      </c>
      <c r="BN55" s="20">
        <v>0.72</v>
      </c>
      <c r="BO55" s="20">
        <v>0.55000000000000004</v>
      </c>
      <c r="BP55" s="83">
        <v>5</v>
      </c>
      <c r="BQ55" s="20">
        <v>3.5000000000000003E-2</v>
      </c>
      <c r="BR55" s="94">
        <v>31</v>
      </c>
      <c r="BS55" s="17">
        <v>1</v>
      </c>
      <c r="BT55" s="17">
        <v>3.5306351999999999E-2</v>
      </c>
      <c r="BU55" s="17">
        <f>_xlfn.XLOOKUP(BG55,' Brechas'!$A$2:$A$34,' Brechas'!$AH$2:$AH$34)</f>
        <v>3.5306352383975399E-2</v>
      </c>
      <c r="BV55" t="b">
        <f t="shared" si="10"/>
        <v>1</v>
      </c>
      <c r="BZ55" s="20">
        <v>63</v>
      </c>
      <c r="CA55" s="20" t="s">
        <v>98</v>
      </c>
      <c r="CB55" s="20">
        <v>6.12</v>
      </c>
      <c r="CC55" s="20">
        <v>6.1</v>
      </c>
      <c r="CD55" s="20">
        <v>0</v>
      </c>
      <c r="CE55" s="20">
        <v>4.0000000000000001E-3</v>
      </c>
      <c r="CF55" s="58">
        <v>16</v>
      </c>
      <c r="CG55" s="20">
        <v>6.11</v>
      </c>
      <c r="CH55" s="20">
        <v>0.95899999999999996</v>
      </c>
      <c r="CI55" s="78">
        <v>3</v>
      </c>
      <c r="CJ55" s="20">
        <v>3.5000000000000001E-3</v>
      </c>
      <c r="CK55" s="58">
        <v>16</v>
      </c>
      <c r="CL55" s="17">
        <v>1</v>
      </c>
      <c r="CM55" s="17">
        <v>3.4726010000000001E-3</v>
      </c>
      <c r="CN55" s="17">
        <f>_xlfn.XLOOKUP(BZ55,' Brechas'!$A$2:$A$34,' Brechas'!$BD$2:$BD$34)</f>
        <v>3.4726013670122202E-3</v>
      </c>
      <c r="CO55" t="b">
        <f t="shared" si="11"/>
        <v>1</v>
      </c>
      <c r="CS55" s="20">
        <v>63</v>
      </c>
      <c r="CT55" s="20" t="s">
        <v>98</v>
      </c>
      <c r="CU55" s="20">
        <v>0.4</v>
      </c>
      <c r="CV55" s="20">
        <v>0.6</v>
      </c>
      <c r="CW55" s="20">
        <v>-0.33</v>
      </c>
      <c r="CX55" s="20">
        <v>0.33</v>
      </c>
      <c r="CY55" s="65">
        <v>6</v>
      </c>
      <c r="CZ55" s="20">
        <v>1.7000000000000001E-2</v>
      </c>
      <c r="DA55" s="20">
        <v>7.0000000000000007E-2</v>
      </c>
      <c r="DB55" s="75">
        <v>21</v>
      </c>
      <c r="DC55" s="20">
        <v>0.02</v>
      </c>
      <c r="DD55" s="82">
        <v>22</v>
      </c>
      <c r="DE55" s="17">
        <v>-1</v>
      </c>
      <c r="DF55" s="17">
        <v>-2.4790903E-2</v>
      </c>
      <c r="DG55" s="17">
        <f>_xlfn.XLOOKUP(CS55,' Brechas'!$A$2:$A$34,' Brechas'!$BT$2:$BT$34)</f>
        <v>-2.4790903286568002E-2</v>
      </c>
      <c r="DH55" t="b">
        <f t="shared" si="12"/>
        <v>1</v>
      </c>
      <c r="DL55" s="20">
        <v>63</v>
      </c>
      <c r="DM55" s="20" t="s">
        <v>98</v>
      </c>
      <c r="DN55" s="20">
        <v>1.23</v>
      </c>
      <c r="DO55" s="20">
        <v>11.69</v>
      </c>
      <c r="DP55" s="20">
        <v>-0.89</v>
      </c>
      <c r="DQ55" s="20">
        <v>0.89</v>
      </c>
      <c r="DR55" s="87">
        <v>30</v>
      </c>
      <c r="DS55" s="20">
        <v>6.27</v>
      </c>
      <c r="DT55" s="20">
        <v>1</v>
      </c>
      <c r="DU55" s="76">
        <v>1</v>
      </c>
      <c r="DV55" s="20">
        <v>0.89</v>
      </c>
      <c r="DW55" s="77">
        <v>33</v>
      </c>
      <c r="DX55" s="17">
        <v>-1</v>
      </c>
      <c r="DY55" s="17">
        <v>-0.894441021</v>
      </c>
      <c r="DZ55" s="17" t="e">
        <f>_xlfn.XLOOKUP(DL55,' Brechas'!$A$2:$A$34,' Brechas'!#REF!)</f>
        <v>#REF!</v>
      </c>
      <c r="EA55" t="e">
        <f t="shared" si="13"/>
        <v>#REF!</v>
      </c>
    </row>
    <row r="56" spans="2:131">
      <c r="B56" s="18">
        <v>66</v>
      </c>
      <c r="C56" s="18" t="s">
        <v>99</v>
      </c>
      <c r="D56" s="18">
        <v>0.14000000000000001</v>
      </c>
      <c r="E56" s="18">
        <v>0.1</v>
      </c>
      <c r="F56" s="18">
        <v>0.44</v>
      </c>
      <c r="G56" s="18">
        <v>0.44</v>
      </c>
      <c r="H56" s="38">
        <v>27</v>
      </c>
      <c r="I56" s="18">
        <v>0.11</v>
      </c>
      <c r="J56" s="18">
        <v>0.22</v>
      </c>
      <c r="K56" s="49">
        <v>12</v>
      </c>
      <c r="L56" s="18">
        <v>0.1</v>
      </c>
      <c r="M56" s="34">
        <v>28</v>
      </c>
      <c r="N56" s="17">
        <v>1</v>
      </c>
      <c r="O56" s="17">
        <v>9.5406373000000003E-2</v>
      </c>
      <c r="P56" s="17">
        <f>_xlfn.XLOOKUP(B56,' Brechas'!$A$2:$A$34,' Brechas'!$E$2:$E$34)</f>
        <v>9.5406372696884706E-2</v>
      </c>
      <c r="Q56" t="b">
        <f t="shared" si="7"/>
        <v>1</v>
      </c>
      <c r="U56" s="20">
        <v>66</v>
      </c>
      <c r="V56" s="20" t="s">
        <v>99</v>
      </c>
      <c r="W56" s="20">
        <v>1</v>
      </c>
      <c r="X56" s="20">
        <v>0.99</v>
      </c>
      <c r="Y56" s="20">
        <v>0</v>
      </c>
      <c r="Z56" s="20">
        <v>0</v>
      </c>
      <c r="AA56" s="60">
        <v>14</v>
      </c>
      <c r="AB56" s="20">
        <v>1</v>
      </c>
      <c r="AC56" s="20">
        <v>0.59</v>
      </c>
      <c r="AD56" s="69">
        <v>9</v>
      </c>
      <c r="AE56" s="20">
        <v>1.5E-3</v>
      </c>
      <c r="AF56" s="59">
        <v>13</v>
      </c>
      <c r="AG56" s="17">
        <v>1</v>
      </c>
      <c r="AH56" s="17">
        <v>1.460222E-3</v>
      </c>
      <c r="AI56" s="17">
        <f>_xlfn.XLOOKUP(U56,' Brechas'!$A$2:$A$34,' Brechas'!$K$2:$K$34)</f>
        <v>1.4602221241901E-3</v>
      </c>
      <c r="AJ56" t="b">
        <f t="shared" si="8"/>
        <v>1</v>
      </c>
      <c r="AN56" s="20">
        <v>66</v>
      </c>
      <c r="AO56" s="20" t="s">
        <v>99</v>
      </c>
      <c r="AP56" s="20">
        <v>20.97</v>
      </c>
      <c r="AQ56" s="20">
        <v>13.11</v>
      </c>
      <c r="AR56" s="20">
        <v>0.6</v>
      </c>
      <c r="AS56" s="20">
        <v>0.6</v>
      </c>
      <c r="AT56" s="87">
        <v>30</v>
      </c>
      <c r="AU56" s="20">
        <v>17.23</v>
      </c>
      <c r="AV56" s="20">
        <v>0.02</v>
      </c>
      <c r="AW56" s="69">
        <v>9</v>
      </c>
      <c r="AX56" s="20">
        <v>0.01</v>
      </c>
      <c r="AY56" s="61">
        <v>18</v>
      </c>
      <c r="AZ56" s="17">
        <v>1</v>
      </c>
      <c r="BA56" s="17">
        <v>1.4465265999999999E-2</v>
      </c>
      <c r="BB56" s="17">
        <f>_xlfn.XLOOKUP(AN56,' Brechas'!$A$2:$A$34,' Brechas'!$T$2:$T$34)</f>
        <v>1.44652659106899E-2</v>
      </c>
      <c r="BC56" t="b">
        <f t="shared" si="9"/>
        <v>1</v>
      </c>
      <c r="BG56" s="20">
        <v>66</v>
      </c>
      <c r="BH56" s="20" t="s">
        <v>293</v>
      </c>
      <c r="BI56" s="20">
        <v>0.68</v>
      </c>
      <c r="BJ56" s="20">
        <v>0.67</v>
      </c>
      <c r="BK56" s="20">
        <v>0.02</v>
      </c>
      <c r="BL56" s="20">
        <v>1.4999999999999999E-2</v>
      </c>
      <c r="BM56" s="61">
        <v>18</v>
      </c>
      <c r="BN56" s="20">
        <v>0.67</v>
      </c>
      <c r="BO56" s="20">
        <v>0.59</v>
      </c>
      <c r="BP56" s="59">
        <v>13</v>
      </c>
      <c r="BQ56" s="20">
        <v>8.9999999999999993E-3</v>
      </c>
      <c r="BR56" s="61">
        <v>18</v>
      </c>
      <c r="BS56" s="17">
        <v>1</v>
      </c>
      <c r="BT56" s="17">
        <v>9.0205149999999998E-3</v>
      </c>
      <c r="BU56" s="17">
        <f>_xlfn.XLOOKUP(BG56,' Brechas'!$A$2:$A$34,' Brechas'!$AH$2:$AH$34)</f>
        <v>9.0205149322318198E-3</v>
      </c>
      <c r="BV56" t="b">
        <f t="shared" si="10"/>
        <v>1</v>
      </c>
      <c r="BZ56" s="20">
        <v>66</v>
      </c>
      <c r="CA56" s="20" t="s">
        <v>99</v>
      </c>
      <c r="CB56" s="20">
        <v>6.12</v>
      </c>
      <c r="CC56" s="20">
        <v>6.08</v>
      </c>
      <c r="CD56" s="20">
        <v>0.01</v>
      </c>
      <c r="CE56" s="20">
        <v>6.0000000000000001E-3</v>
      </c>
      <c r="CF56" s="88">
        <v>24</v>
      </c>
      <c r="CG56" s="20">
        <v>6.1</v>
      </c>
      <c r="CH56" s="20">
        <v>0.95899999999999996</v>
      </c>
      <c r="CI56" s="83">
        <v>5</v>
      </c>
      <c r="CJ56" s="20">
        <v>5.7000000000000002E-3</v>
      </c>
      <c r="CK56" s="88">
        <v>24</v>
      </c>
      <c r="CL56" s="17">
        <v>1</v>
      </c>
      <c r="CM56" s="17">
        <v>5.7409100000000001E-3</v>
      </c>
      <c r="CN56" s="17">
        <f>_xlfn.XLOOKUP(BZ56,' Brechas'!$A$2:$A$34,' Brechas'!$BD$2:$BD$34)</f>
        <v>5.7409100866045101E-3</v>
      </c>
      <c r="CO56" t="b">
        <f t="shared" si="11"/>
        <v>1</v>
      </c>
      <c r="CS56" s="20">
        <v>66</v>
      </c>
      <c r="CT56" s="20" t="s">
        <v>99</v>
      </c>
      <c r="CU56" s="20">
        <v>0.4</v>
      </c>
      <c r="CV56" s="20">
        <v>0.6</v>
      </c>
      <c r="CW56" s="20">
        <v>-0.32</v>
      </c>
      <c r="CX56" s="20">
        <v>0.32</v>
      </c>
      <c r="CY56" s="83">
        <v>5</v>
      </c>
      <c r="CZ56" s="20">
        <v>1.7000000000000001E-2</v>
      </c>
      <c r="DA56" s="20">
        <v>7.0000000000000007E-2</v>
      </c>
      <c r="DB56" s="75">
        <v>21</v>
      </c>
      <c r="DC56" s="20">
        <v>0.02</v>
      </c>
      <c r="DD56" s="75">
        <v>21</v>
      </c>
      <c r="DE56" s="17">
        <v>-1</v>
      </c>
      <c r="DF56" s="17">
        <v>-2.4295264E-2</v>
      </c>
      <c r="DG56" s="17">
        <f>_xlfn.XLOOKUP(CS56,' Brechas'!$A$2:$A$34,' Brechas'!$BT$2:$BT$34)</f>
        <v>-2.4295263660493401E-2</v>
      </c>
      <c r="DH56" t="b">
        <f t="shared" si="12"/>
        <v>1</v>
      </c>
      <c r="DL56" s="20">
        <v>66</v>
      </c>
      <c r="DM56" s="20" t="s">
        <v>99</v>
      </c>
      <c r="DN56" s="20">
        <v>1.02</v>
      </c>
      <c r="DO56" s="20">
        <v>4.4400000000000004</v>
      </c>
      <c r="DP56" s="20">
        <v>-0.77</v>
      </c>
      <c r="DQ56" s="20">
        <v>0.77</v>
      </c>
      <c r="DR56" s="69">
        <v>9</v>
      </c>
      <c r="DS56" s="20">
        <v>2.65</v>
      </c>
      <c r="DT56" s="20">
        <v>0.42</v>
      </c>
      <c r="DU56" s="61">
        <v>18</v>
      </c>
      <c r="DV56" s="20">
        <v>0.33</v>
      </c>
      <c r="DW56" s="58">
        <v>16</v>
      </c>
      <c r="DX56" s="17">
        <v>-1</v>
      </c>
      <c r="DY56" s="17">
        <v>-0.32570518999999998</v>
      </c>
      <c r="DZ56" s="17" t="e">
        <f>_xlfn.XLOOKUP(DL56,' Brechas'!$A$2:$A$34,' Brechas'!#REF!)</f>
        <v>#REF!</v>
      </c>
      <c r="EA56" t="e">
        <f t="shared" si="13"/>
        <v>#REF!</v>
      </c>
    </row>
    <row r="57" spans="2:131">
      <c r="B57" s="18">
        <v>68</v>
      </c>
      <c r="C57" s="18" t="s">
        <v>100</v>
      </c>
      <c r="D57" s="18">
        <v>0.03</v>
      </c>
      <c r="E57" s="18">
        <v>0.02</v>
      </c>
      <c r="F57" s="18">
        <v>0.41</v>
      </c>
      <c r="G57" s="18">
        <v>0.41</v>
      </c>
      <c r="H57" s="48">
        <v>24</v>
      </c>
      <c r="I57" s="18">
        <v>0.02</v>
      </c>
      <c r="J57" s="18">
        <v>0.04</v>
      </c>
      <c r="K57" s="46">
        <v>33</v>
      </c>
      <c r="L57" s="18">
        <v>0.02</v>
      </c>
      <c r="M57" s="27">
        <v>10</v>
      </c>
      <c r="N57" s="17">
        <v>1</v>
      </c>
      <c r="O57" s="17">
        <v>1.8193872999999999E-2</v>
      </c>
      <c r="P57" s="17">
        <f>_xlfn.XLOOKUP(B57,' Brechas'!$A$2:$A$34,' Brechas'!$E$2:$E$34)</f>
        <v>1.81938727213748E-2</v>
      </c>
      <c r="Q57" t="b">
        <f t="shared" si="7"/>
        <v>1</v>
      </c>
      <c r="U57" s="20">
        <v>68</v>
      </c>
      <c r="V57" s="20" t="s">
        <v>100</v>
      </c>
      <c r="W57" s="20">
        <v>0.99</v>
      </c>
      <c r="X57" s="20">
        <v>0.99</v>
      </c>
      <c r="Y57" s="20">
        <v>0</v>
      </c>
      <c r="Z57" s="20">
        <v>0</v>
      </c>
      <c r="AA57" s="78">
        <v>3</v>
      </c>
      <c r="AB57" s="20">
        <v>0.99</v>
      </c>
      <c r="AC57" s="20">
        <v>0.59</v>
      </c>
      <c r="AD57" s="59">
        <v>13</v>
      </c>
      <c r="AE57" s="20">
        <v>4.0000000000000002E-4</v>
      </c>
      <c r="AF57" s="78">
        <v>3</v>
      </c>
      <c r="AG57" s="17">
        <v>1</v>
      </c>
      <c r="AH57" s="17">
        <v>3.6409399999999997E-4</v>
      </c>
      <c r="AI57" s="17">
        <f>_xlfn.XLOOKUP(U57,' Brechas'!$A$2:$A$34,' Brechas'!$K$2:$K$34)</f>
        <v>3.64094115903562E-4</v>
      </c>
      <c r="AJ57" t="b">
        <f t="shared" si="8"/>
        <v>1</v>
      </c>
      <c r="AN57" s="20">
        <v>68</v>
      </c>
      <c r="AO57" s="20" t="s">
        <v>100</v>
      </c>
      <c r="AP57" s="20">
        <v>19.850000000000001</v>
      </c>
      <c r="AQ57" s="20">
        <v>13.08</v>
      </c>
      <c r="AR57" s="20">
        <v>0.52</v>
      </c>
      <c r="AS57" s="20">
        <v>0.52</v>
      </c>
      <c r="AT57" s="84">
        <v>26</v>
      </c>
      <c r="AU57" s="20">
        <v>16.54</v>
      </c>
      <c r="AV57" s="20">
        <v>0.03</v>
      </c>
      <c r="AW57" s="86">
        <v>11</v>
      </c>
      <c r="AX57" s="20">
        <v>0.01</v>
      </c>
      <c r="AY57" s="81">
        <v>17</v>
      </c>
      <c r="AZ57" s="17">
        <v>1</v>
      </c>
      <c r="BA57" s="17">
        <v>1.2993569999999999E-2</v>
      </c>
      <c r="BB57" s="17">
        <f>_xlfn.XLOOKUP(AN57,' Brechas'!$A$2:$A$34,' Brechas'!$T$2:$T$34)</f>
        <v>1.29935701161499E-2</v>
      </c>
      <c r="BC57" t="b">
        <f t="shared" si="9"/>
        <v>1</v>
      </c>
      <c r="BG57" s="20">
        <v>68</v>
      </c>
      <c r="BH57" s="20" t="s">
        <v>294</v>
      </c>
      <c r="BI57" s="20">
        <v>0.71</v>
      </c>
      <c r="BJ57" s="20">
        <v>0.71</v>
      </c>
      <c r="BK57" s="20">
        <v>0.01</v>
      </c>
      <c r="BL57" s="20">
        <v>5.0000000000000001E-3</v>
      </c>
      <c r="BM57" s="86">
        <v>11</v>
      </c>
      <c r="BN57" s="20">
        <v>0.71</v>
      </c>
      <c r="BO57" s="20">
        <v>0.56000000000000005</v>
      </c>
      <c r="BP57" s="62">
        <v>8</v>
      </c>
      <c r="BQ57" s="20">
        <v>3.0000000000000001E-3</v>
      </c>
      <c r="BR57" s="69">
        <v>9</v>
      </c>
      <c r="BS57" s="17">
        <v>1</v>
      </c>
      <c r="BT57" s="17">
        <v>2.9707840000000002E-3</v>
      </c>
      <c r="BU57" s="17">
        <f>_xlfn.XLOOKUP(BG57,' Brechas'!$A$2:$A$34,' Brechas'!$AH$2:$AH$34)</f>
        <v>2.9707841318411502E-3</v>
      </c>
      <c r="BV57" t="b">
        <f t="shared" si="10"/>
        <v>1</v>
      </c>
      <c r="BZ57" s="20">
        <v>68</v>
      </c>
      <c r="CA57" s="20" t="s">
        <v>100</v>
      </c>
      <c r="CB57" s="20">
        <v>6.1</v>
      </c>
      <c r="CC57" s="20">
        <v>6.07</v>
      </c>
      <c r="CD57" s="20">
        <v>0</v>
      </c>
      <c r="CE57" s="20">
        <v>5.0000000000000001E-3</v>
      </c>
      <c r="CF57" s="82">
        <v>22</v>
      </c>
      <c r="CG57" s="20">
        <v>6.09</v>
      </c>
      <c r="CH57" s="20">
        <v>0.96199999999999997</v>
      </c>
      <c r="CI57" s="65">
        <v>6</v>
      </c>
      <c r="CJ57" s="20">
        <v>4.7999999999999996E-3</v>
      </c>
      <c r="CK57" s="82">
        <v>22</v>
      </c>
      <c r="CL57" s="17">
        <v>1</v>
      </c>
      <c r="CM57" s="17">
        <v>4.7572760000000004E-3</v>
      </c>
      <c r="CN57" s="17">
        <f>_xlfn.XLOOKUP(BZ57,' Brechas'!$A$2:$A$34,' Brechas'!$BD$2:$BD$34)</f>
        <v>4.7572757624178303E-3</v>
      </c>
      <c r="CO57" t="b">
        <f t="shared" si="11"/>
        <v>1</v>
      </c>
      <c r="CS57" s="20">
        <v>68</v>
      </c>
      <c r="CT57" s="20" t="s">
        <v>100</v>
      </c>
      <c r="CU57" s="20">
        <v>0.38</v>
      </c>
      <c r="CV57" s="20">
        <v>0.62</v>
      </c>
      <c r="CW57" s="20">
        <v>-0.38</v>
      </c>
      <c r="CX57" s="20">
        <v>0.38</v>
      </c>
      <c r="CY57" s="63">
        <v>15</v>
      </c>
      <c r="CZ57" s="20">
        <v>7.0999999999999994E-2</v>
      </c>
      <c r="DA57" s="20">
        <v>0.02</v>
      </c>
      <c r="DB57" s="78">
        <v>3</v>
      </c>
      <c r="DC57" s="20">
        <v>0.01</v>
      </c>
      <c r="DD57" s="78">
        <v>3</v>
      </c>
      <c r="DE57" s="17">
        <v>-1</v>
      </c>
      <c r="DF57" s="17">
        <v>-6.7718850000000001E-3</v>
      </c>
      <c r="DG57" s="17">
        <f>_xlfn.XLOOKUP(CS57,' Brechas'!$A$2:$A$34,' Brechas'!$BT$2:$BT$34)</f>
        <v>-6.7718850128095703E-3</v>
      </c>
      <c r="DH57" t="b">
        <f t="shared" si="12"/>
        <v>1</v>
      </c>
      <c r="DL57" s="20">
        <v>68</v>
      </c>
      <c r="DM57" s="20" t="s">
        <v>100</v>
      </c>
      <c r="DN57" s="20">
        <v>0.7</v>
      </c>
      <c r="DO57" s="20">
        <v>3.04</v>
      </c>
      <c r="DP57" s="20">
        <v>-0.77</v>
      </c>
      <c r="DQ57" s="20">
        <v>0.77</v>
      </c>
      <c r="DR57" s="79">
        <v>10</v>
      </c>
      <c r="DS57" s="20">
        <v>1.85</v>
      </c>
      <c r="DT57" s="20">
        <v>0.28999999999999998</v>
      </c>
      <c r="DU57" s="71">
        <v>25</v>
      </c>
      <c r="DV57" s="20">
        <v>0.23</v>
      </c>
      <c r="DW57" s="79">
        <v>10</v>
      </c>
      <c r="DX57" s="17">
        <v>-1</v>
      </c>
      <c r="DY57" s="17">
        <v>-0.226909427</v>
      </c>
      <c r="DZ57" s="17" t="e">
        <f>_xlfn.XLOOKUP(DL57,' Brechas'!$A$2:$A$34,' Brechas'!#REF!)</f>
        <v>#REF!</v>
      </c>
      <c r="EA57" t="e">
        <f t="shared" si="13"/>
        <v>#REF!</v>
      </c>
    </row>
    <row r="58" spans="2:131">
      <c r="B58" s="18">
        <v>70</v>
      </c>
      <c r="C58" s="18" t="s">
        <v>101</v>
      </c>
      <c r="D58" s="18">
        <v>0.04</v>
      </c>
      <c r="E58" s="18">
        <v>0.04</v>
      </c>
      <c r="F58" s="18">
        <v>-0.02</v>
      </c>
      <c r="G58" s="18">
        <v>0.02</v>
      </c>
      <c r="H58" s="24">
        <v>3</v>
      </c>
      <c r="I58" s="18">
        <v>0.04</v>
      </c>
      <c r="J58" s="18">
        <v>7.0000000000000007E-2</v>
      </c>
      <c r="K58" s="50">
        <v>31</v>
      </c>
      <c r="L58" s="18">
        <v>0</v>
      </c>
      <c r="M58" s="28">
        <v>2</v>
      </c>
      <c r="N58" s="17">
        <v>-1</v>
      </c>
      <c r="O58" s="17">
        <v>-1.348337E-3</v>
      </c>
      <c r="P58" s="17">
        <f>_xlfn.XLOOKUP(B58,' Brechas'!$A$2:$A$34,' Brechas'!$E$2:$E$34)</f>
        <v>-1.34833717422101E-3</v>
      </c>
      <c r="Q58" t="b">
        <f t="shared" si="7"/>
        <v>1</v>
      </c>
      <c r="U58" s="20">
        <v>70</v>
      </c>
      <c r="V58" s="20" t="s">
        <v>101</v>
      </c>
      <c r="W58" s="20">
        <v>1</v>
      </c>
      <c r="X58" s="20">
        <v>0.99</v>
      </c>
      <c r="Y58" s="20">
        <v>0</v>
      </c>
      <c r="Z58" s="20">
        <v>0</v>
      </c>
      <c r="AA58" s="68">
        <v>19</v>
      </c>
      <c r="AB58" s="20">
        <v>1</v>
      </c>
      <c r="AC58" s="20">
        <v>0.59</v>
      </c>
      <c r="AD58" s="79">
        <v>10</v>
      </c>
      <c r="AE58" s="20">
        <v>2E-3</v>
      </c>
      <c r="AF58" s="61">
        <v>18</v>
      </c>
      <c r="AG58" s="17">
        <v>1</v>
      </c>
      <c r="AH58" s="17">
        <v>1.9859330000000001E-3</v>
      </c>
      <c r="AI58" s="17">
        <f>_xlfn.XLOOKUP(U58,' Brechas'!$A$2:$A$34,' Brechas'!$K$2:$K$34)</f>
        <v>1.9859326980570199E-3</v>
      </c>
      <c r="AJ58" t="b">
        <f t="shared" si="8"/>
        <v>1</v>
      </c>
      <c r="AN58" s="20">
        <v>70</v>
      </c>
      <c r="AO58" s="20" t="s">
        <v>101</v>
      </c>
      <c r="AP58" s="20">
        <v>0.73</v>
      </c>
      <c r="AQ58" s="20">
        <v>1.27</v>
      </c>
      <c r="AR58" s="20">
        <v>-0.42</v>
      </c>
      <c r="AS58" s="20">
        <v>0.42</v>
      </c>
      <c r="AT58" s="71">
        <v>25</v>
      </c>
      <c r="AU58" s="20">
        <v>1</v>
      </c>
      <c r="AV58" s="20">
        <v>0.41</v>
      </c>
      <c r="AW58" s="87">
        <v>30</v>
      </c>
      <c r="AX58" s="20">
        <v>0.18</v>
      </c>
      <c r="AY58" s="95">
        <v>32</v>
      </c>
      <c r="AZ58" s="17">
        <v>-1</v>
      </c>
      <c r="BA58" s="17">
        <v>-0.17602253100000001</v>
      </c>
      <c r="BB58" s="17">
        <f>_xlfn.XLOOKUP(AN58,' Brechas'!$A$2:$A$34,' Brechas'!$T$2:$T$34)</f>
        <v>-0.17602253104805601</v>
      </c>
      <c r="BC58" t="b">
        <f t="shared" si="9"/>
        <v>1</v>
      </c>
      <c r="BG58" s="20">
        <v>70</v>
      </c>
      <c r="BH58" s="20" t="s">
        <v>295</v>
      </c>
      <c r="BI58" s="20">
        <v>0.69</v>
      </c>
      <c r="BJ58" s="20">
        <v>0.69</v>
      </c>
      <c r="BK58" s="20">
        <v>0</v>
      </c>
      <c r="BL58" s="20">
        <v>2E-3</v>
      </c>
      <c r="BM58" s="85">
        <v>4</v>
      </c>
      <c r="BN58" s="20">
        <v>0.69</v>
      </c>
      <c r="BO58" s="20">
        <v>0.57999999999999996</v>
      </c>
      <c r="BP58" s="69">
        <v>9</v>
      </c>
      <c r="BQ58" s="20">
        <v>1E-3</v>
      </c>
      <c r="BR58" s="85">
        <v>4</v>
      </c>
      <c r="BS58" s="17">
        <v>-1</v>
      </c>
      <c r="BT58" s="17">
        <v>-1.197554E-3</v>
      </c>
      <c r="BU58" s="17">
        <f>_xlfn.XLOOKUP(BG58,' Brechas'!$A$2:$A$34,' Brechas'!$AH$2:$AH$34)</f>
        <v>-1.1975542709745E-3</v>
      </c>
      <c r="BV58" t="b">
        <f t="shared" si="10"/>
        <v>1</v>
      </c>
      <c r="BZ58" s="20">
        <v>70</v>
      </c>
      <c r="CA58" s="20" t="s">
        <v>101</v>
      </c>
      <c r="CB58" s="20">
        <v>5.95</v>
      </c>
      <c r="CC58" s="20">
        <v>5.97</v>
      </c>
      <c r="CD58" s="20">
        <v>0</v>
      </c>
      <c r="CE58" s="20">
        <v>3.0000000000000001E-3</v>
      </c>
      <c r="CF58" s="59">
        <v>13</v>
      </c>
      <c r="CG58" s="20">
        <v>5.96</v>
      </c>
      <c r="CH58" s="20">
        <v>0.98099999999999998</v>
      </c>
      <c r="CI58" s="68">
        <v>19</v>
      </c>
      <c r="CJ58" s="20">
        <v>3.0000000000000001E-3</v>
      </c>
      <c r="CK58" s="59">
        <v>13</v>
      </c>
      <c r="CL58" s="17">
        <v>-1</v>
      </c>
      <c r="CM58" s="17">
        <v>-3.037437E-3</v>
      </c>
      <c r="CN58" s="17">
        <f>_xlfn.XLOOKUP(BZ58,' Brechas'!$A$2:$A$34,' Brechas'!$BD$2:$BD$34)</f>
        <v>-3.0374372790535099E-3</v>
      </c>
      <c r="CO58" t="b">
        <f t="shared" si="11"/>
        <v>1</v>
      </c>
      <c r="CS58" s="20">
        <v>70</v>
      </c>
      <c r="CT58" s="154" t="s">
        <v>101</v>
      </c>
      <c r="CU58" s="20">
        <v>0.38</v>
      </c>
      <c r="CV58" s="20">
        <v>0.62</v>
      </c>
      <c r="CW58" s="20">
        <v>-0.39</v>
      </c>
      <c r="CX58" s="20">
        <v>0.39</v>
      </c>
      <c r="CY58" s="74">
        <v>23</v>
      </c>
      <c r="CZ58" s="20">
        <v>2.4E-2</v>
      </c>
      <c r="DA58" s="20">
        <v>0.05</v>
      </c>
      <c r="DB58" s="61">
        <v>18</v>
      </c>
      <c r="DC58" s="20">
        <v>0.02</v>
      </c>
      <c r="DD58" s="68">
        <v>19</v>
      </c>
      <c r="DE58" s="17">
        <v>-1</v>
      </c>
      <c r="DF58" s="17">
        <v>-2.0800868E-2</v>
      </c>
      <c r="DG58" s="17">
        <f>_xlfn.XLOOKUP(CS58,' Brechas'!$A$2:$A$34,' Brechas'!$BT$2:$BT$34)</f>
        <v>-2.0800867752215599E-2</v>
      </c>
      <c r="DH58" t="b">
        <f t="shared" si="12"/>
        <v>1</v>
      </c>
      <c r="DL58" s="20">
        <v>70</v>
      </c>
      <c r="DM58" s="154" t="s">
        <v>101</v>
      </c>
      <c r="DN58" s="20">
        <v>0.2</v>
      </c>
      <c r="DO58" s="20">
        <v>4.07</v>
      </c>
      <c r="DP58" s="20">
        <v>-0.95</v>
      </c>
      <c r="DQ58" s="20">
        <v>0.95</v>
      </c>
      <c r="DR58" s="77">
        <v>33</v>
      </c>
      <c r="DS58" s="20">
        <v>2.14</v>
      </c>
      <c r="DT58" s="20">
        <v>0.34</v>
      </c>
      <c r="DU58" s="75">
        <v>21</v>
      </c>
      <c r="DV58" s="20">
        <v>0.32</v>
      </c>
      <c r="DW58" s="63">
        <v>15</v>
      </c>
      <c r="DX58" s="17">
        <v>-1</v>
      </c>
      <c r="DY58" s="17">
        <v>-0.32485620599999998</v>
      </c>
      <c r="DZ58" s="17" t="e">
        <f>_xlfn.XLOOKUP(DL58,' Brechas'!$A$2:$A$34,' Brechas'!#REF!)</f>
        <v>#REF!</v>
      </c>
      <c r="EA58" t="e">
        <f t="shared" si="13"/>
        <v>#REF!</v>
      </c>
    </row>
    <row r="59" spans="2:131">
      <c r="B59" s="18">
        <v>73</v>
      </c>
      <c r="C59" s="18" t="s">
        <v>102</v>
      </c>
      <c r="D59" s="18">
        <v>0.08</v>
      </c>
      <c r="E59" s="18">
        <v>0.15</v>
      </c>
      <c r="F59" s="18">
        <v>-0.45</v>
      </c>
      <c r="G59" s="18">
        <v>0.45</v>
      </c>
      <c r="H59" s="34">
        <v>28</v>
      </c>
      <c r="I59" s="18">
        <v>0.12</v>
      </c>
      <c r="J59" s="18">
        <v>0.23</v>
      </c>
      <c r="K59" s="27">
        <v>10</v>
      </c>
      <c r="L59" s="18">
        <v>0.1</v>
      </c>
      <c r="M59" s="52">
        <v>29</v>
      </c>
      <c r="N59" s="17">
        <v>-1</v>
      </c>
      <c r="O59" s="17">
        <v>-0.10293151</v>
      </c>
      <c r="P59" s="17">
        <f>_xlfn.XLOOKUP(B59,' Brechas'!$A$2:$A$34,' Brechas'!$E$2:$E$34)</f>
        <v>-0.102931509528215</v>
      </c>
      <c r="Q59" t="b">
        <f t="shared" si="7"/>
        <v>1</v>
      </c>
      <c r="U59" s="20">
        <v>73</v>
      </c>
      <c r="V59" s="20" t="s">
        <v>102</v>
      </c>
      <c r="W59" s="20">
        <v>1</v>
      </c>
      <c r="X59" s="20">
        <v>0.99</v>
      </c>
      <c r="Y59" s="20">
        <v>0.01</v>
      </c>
      <c r="Z59" s="20">
        <v>0.01</v>
      </c>
      <c r="AA59" s="88">
        <v>24</v>
      </c>
      <c r="AB59" s="20">
        <v>0.99</v>
      </c>
      <c r="AC59" s="20">
        <v>0.59</v>
      </c>
      <c r="AD59" s="63">
        <v>15</v>
      </c>
      <c r="AE59" s="20">
        <v>3.0999999999999999E-3</v>
      </c>
      <c r="AF59" s="74">
        <v>23</v>
      </c>
      <c r="AG59" s="17">
        <v>1</v>
      </c>
      <c r="AH59" s="17">
        <v>3.104093E-3</v>
      </c>
      <c r="AI59" s="17">
        <f>_xlfn.XLOOKUP(U59,' Brechas'!$A$2:$A$34,' Brechas'!$K$2:$K$34)</f>
        <v>3.10409298467728E-3</v>
      </c>
      <c r="AJ59" t="b">
        <f t="shared" si="8"/>
        <v>1</v>
      </c>
      <c r="AN59" s="20">
        <v>73</v>
      </c>
      <c r="AO59" s="20" t="s">
        <v>102</v>
      </c>
      <c r="AP59" s="20">
        <v>17.82</v>
      </c>
      <c r="AQ59" s="20">
        <v>15.81</v>
      </c>
      <c r="AR59" s="20">
        <v>0.13</v>
      </c>
      <c r="AS59" s="20">
        <v>0.13</v>
      </c>
      <c r="AT59" s="62">
        <v>8</v>
      </c>
      <c r="AU59" s="20">
        <v>16.829999999999998</v>
      </c>
      <c r="AV59" s="20">
        <v>0.02</v>
      </c>
      <c r="AW59" s="79">
        <v>10</v>
      </c>
      <c r="AX59" s="20">
        <v>0</v>
      </c>
      <c r="AY59" s="69">
        <v>9</v>
      </c>
      <c r="AZ59" s="17">
        <v>1</v>
      </c>
      <c r="BA59" s="17">
        <v>3.139817E-3</v>
      </c>
      <c r="BB59" s="17">
        <f>_xlfn.XLOOKUP(AN59,' Brechas'!$A$2:$A$34,' Brechas'!$T$2:$T$34)</f>
        <v>3.1398169337560899E-3</v>
      </c>
      <c r="BC59" t="b">
        <f t="shared" si="9"/>
        <v>1</v>
      </c>
      <c r="BG59" s="20">
        <v>73</v>
      </c>
      <c r="BH59" s="20" t="s">
        <v>296</v>
      </c>
      <c r="BI59" s="20">
        <v>0.76</v>
      </c>
      <c r="BJ59" s="20">
        <v>0.76</v>
      </c>
      <c r="BK59" s="20">
        <v>0</v>
      </c>
      <c r="BL59" s="20">
        <v>2E-3</v>
      </c>
      <c r="BM59" s="67">
        <v>2</v>
      </c>
      <c r="BN59" s="20">
        <v>0.76</v>
      </c>
      <c r="BO59" s="20">
        <v>0.52</v>
      </c>
      <c r="BP59" s="78">
        <v>3</v>
      </c>
      <c r="BQ59" s="20">
        <v>1E-3</v>
      </c>
      <c r="BR59" s="76">
        <v>1</v>
      </c>
      <c r="BS59" s="17">
        <v>1</v>
      </c>
      <c r="BT59" s="17">
        <v>8.4627699999999999E-4</v>
      </c>
      <c r="BU59" s="17">
        <f>_xlfn.XLOOKUP(BG59,' Brechas'!$A$2:$A$34,' Brechas'!$AH$2:$AH$34)</f>
        <v>8.4627732574425404E-4</v>
      </c>
      <c r="BV59" t="b">
        <f t="shared" si="10"/>
        <v>1</v>
      </c>
      <c r="BZ59" s="20">
        <v>73</v>
      </c>
      <c r="CA59" s="20" t="s">
        <v>102</v>
      </c>
      <c r="CB59" s="20">
        <v>5.94</v>
      </c>
      <c r="CC59" s="20">
        <v>5.92</v>
      </c>
      <c r="CD59" s="20">
        <v>0</v>
      </c>
      <c r="CE59" s="20">
        <v>2E-3</v>
      </c>
      <c r="CF59" s="69">
        <v>9</v>
      </c>
      <c r="CG59" s="20">
        <v>5.93</v>
      </c>
      <c r="CH59" s="20">
        <v>0.98699999999999999</v>
      </c>
      <c r="CI59" s="71">
        <v>25</v>
      </c>
      <c r="CJ59" s="20">
        <v>2.0999999999999999E-3</v>
      </c>
      <c r="CK59" s="69">
        <v>9</v>
      </c>
      <c r="CL59" s="17">
        <v>1</v>
      </c>
      <c r="CM59" s="17">
        <v>2.1067899999999999E-3</v>
      </c>
      <c r="CN59" s="17">
        <f>_xlfn.XLOOKUP(BZ59,' Brechas'!$A$2:$A$34,' Brechas'!$BD$2:$BD$34)</f>
        <v>2.10678974286208E-3</v>
      </c>
      <c r="CO59" t="b">
        <f t="shared" si="11"/>
        <v>1</v>
      </c>
      <c r="CS59" s="20">
        <v>73</v>
      </c>
      <c r="CT59" s="154" t="s">
        <v>102</v>
      </c>
      <c r="CU59" s="20">
        <v>0.39</v>
      </c>
      <c r="CV59" s="20">
        <v>0.61</v>
      </c>
      <c r="CW59" s="20">
        <v>-0.36</v>
      </c>
      <c r="CX59" s="20">
        <v>0.36</v>
      </c>
      <c r="CY59" s="79">
        <v>10</v>
      </c>
      <c r="CZ59" s="20">
        <v>4.5999999999999999E-2</v>
      </c>
      <c r="DA59" s="20">
        <v>0.03</v>
      </c>
      <c r="DB59" s="65">
        <v>6</v>
      </c>
      <c r="DC59" s="20">
        <v>0.01</v>
      </c>
      <c r="DD59" s="65">
        <v>6</v>
      </c>
      <c r="DE59" s="17">
        <v>-1</v>
      </c>
      <c r="DF59" s="17">
        <v>-9.9548699999999993E-3</v>
      </c>
      <c r="DG59" s="17">
        <f>_xlfn.XLOOKUP(CS59,' Brechas'!$A$2:$A$34,' Brechas'!$BT$2:$BT$34)</f>
        <v>-9.9548701967478708E-3</v>
      </c>
      <c r="DH59" t="b">
        <f t="shared" si="12"/>
        <v>1</v>
      </c>
      <c r="DL59" s="20">
        <v>73</v>
      </c>
      <c r="DM59" s="154" t="s">
        <v>102</v>
      </c>
      <c r="DN59" s="20">
        <v>1.38</v>
      </c>
      <c r="DO59" s="20">
        <v>4.49</v>
      </c>
      <c r="DP59" s="20">
        <v>-0.69</v>
      </c>
      <c r="DQ59" s="20">
        <v>0.69</v>
      </c>
      <c r="DR59" s="85">
        <v>4</v>
      </c>
      <c r="DS59" s="20">
        <v>2.92</v>
      </c>
      <c r="DT59" s="20">
        <v>0.47</v>
      </c>
      <c r="DU59" s="60">
        <v>14</v>
      </c>
      <c r="DV59" s="20">
        <v>0.32</v>
      </c>
      <c r="DW59" s="60">
        <v>14</v>
      </c>
      <c r="DX59" s="17">
        <v>-1</v>
      </c>
      <c r="DY59" s="17">
        <v>-0.32246511</v>
      </c>
      <c r="DZ59" s="17" t="e">
        <f>_xlfn.XLOOKUP(DL59,' Brechas'!$A$2:$A$34,' Brechas'!#REF!)</f>
        <v>#REF!</v>
      </c>
      <c r="EA59" t="e">
        <f t="shared" si="13"/>
        <v>#REF!</v>
      </c>
    </row>
    <row r="60" spans="2:131">
      <c r="B60" s="18">
        <v>76</v>
      </c>
      <c r="C60" s="18" t="s">
        <v>103</v>
      </c>
      <c r="D60" s="18">
        <v>0.08</v>
      </c>
      <c r="E60" s="18">
        <v>0.09</v>
      </c>
      <c r="F60" s="18">
        <v>-0.12</v>
      </c>
      <c r="G60" s="18">
        <v>0.12</v>
      </c>
      <c r="H60" s="35">
        <v>11</v>
      </c>
      <c r="I60" s="18">
        <v>0.09</v>
      </c>
      <c r="J60" s="18">
        <v>0.17</v>
      </c>
      <c r="K60" s="19">
        <v>19</v>
      </c>
      <c r="L60" s="18">
        <v>0.02</v>
      </c>
      <c r="M60" s="49">
        <v>12</v>
      </c>
      <c r="N60" s="17">
        <v>-1</v>
      </c>
      <c r="O60" s="17">
        <v>-2.0370685999999999E-2</v>
      </c>
      <c r="P60" s="17">
        <f>_xlfn.XLOOKUP(B60,' Brechas'!$A$2:$A$34,' Brechas'!$E$2:$E$34)</f>
        <v>-2.03706859970798E-2</v>
      </c>
      <c r="Q60" t="b">
        <f t="shared" si="7"/>
        <v>1</v>
      </c>
      <c r="U60" s="20">
        <v>76</v>
      </c>
      <c r="V60" s="20" t="s">
        <v>103</v>
      </c>
      <c r="W60" s="20">
        <v>0.99</v>
      </c>
      <c r="X60" s="20">
        <v>0.99</v>
      </c>
      <c r="Y60" s="20">
        <v>0</v>
      </c>
      <c r="Z60" s="20">
        <v>0</v>
      </c>
      <c r="AA60" s="81">
        <v>17</v>
      </c>
      <c r="AB60" s="20">
        <v>0.99</v>
      </c>
      <c r="AC60" s="20">
        <v>0.59</v>
      </c>
      <c r="AD60" s="81">
        <v>17</v>
      </c>
      <c r="AE60" s="20">
        <v>1.8E-3</v>
      </c>
      <c r="AF60" s="81">
        <v>17</v>
      </c>
      <c r="AG60" s="17">
        <v>1</v>
      </c>
      <c r="AH60" s="17">
        <v>1.7899000000000001E-3</v>
      </c>
      <c r="AI60" s="17">
        <f>_xlfn.XLOOKUP(U60,' Brechas'!$A$2:$A$34,' Brechas'!$K$2:$K$34)</f>
        <v>1.7899004926417599E-3</v>
      </c>
      <c r="AJ60" t="b">
        <f t="shared" si="8"/>
        <v>1</v>
      </c>
      <c r="AN60" s="20">
        <v>76</v>
      </c>
      <c r="AO60" s="20" t="s">
        <v>103</v>
      </c>
      <c r="AP60" s="20">
        <v>41.45</v>
      </c>
      <c r="AQ60" s="20">
        <v>36.729999999999997</v>
      </c>
      <c r="AR60" s="20">
        <v>0.13</v>
      </c>
      <c r="AS60" s="20">
        <v>0.13</v>
      </c>
      <c r="AT60" s="69">
        <v>9</v>
      </c>
      <c r="AU60" s="20">
        <v>39.25</v>
      </c>
      <c r="AV60" s="20">
        <v>0.01</v>
      </c>
      <c r="AW60" s="67">
        <v>2</v>
      </c>
      <c r="AX60" s="20">
        <v>0</v>
      </c>
      <c r="AY60" s="85">
        <v>4</v>
      </c>
      <c r="AZ60" s="17">
        <v>1</v>
      </c>
      <c r="BA60" s="17">
        <v>1.3603000000000001E-3</v>
      </c>
      <c r="BB60" s="17">
        <f>_xlfn.XLOOKUP(AN60,' Brechas'!$A$2:$A$34,' Brechas'!$T$2:$T$34)</f>
        <v>1.3603004130673701E-3</v>
      </c>
      <c r="BC60" t="b">
        <f t="shared" si="9"/>
        <v>1</v>
      </c>
      <c r="BG60" s="20">
        <v>76</v>
      </c>
      <c r="BH60" s="20" t="s">
        <v>297</v>
      </c>
      <c r="BI60" s="20">
        <v>0.59</v>
      </c>
      <c r="BJ60" s="20">
        <v>0.57999999999999996</v>
      </c>
      <c r="BK60" s="20">
        <v>0.02</v>
      </c>
      <c r="BL60" s="20">
        <v>1.7000000000000001E-2</v>
      </c>
      <c r="BM60" s="68">
        <v>19</v>
      </c>
      <c r="BN60" s="20">
        <v>0.59</v>
      </c>
      <c r="BO60" s="20">
        <v>0.68</v>
      </c>
      <c r="BP60" s="74">
        <v>23</v>
      </c>
      <c r="BQ60" s="20">
        <v>1.2E-2</v>
      </c>
      <c r="BR60" s="75">
        <v>21</v>
      </c>
      <c r="BS60" s="17">
        <v>1</v>
      </c>
      <c r="BT60" s="17">
        <v>1.1889263000000001E-2</v>
      </c>
      <c r="BU60" s="17">
        <f>_xlfn.XLOOKUP(BG60,' Brechas'!$A$2:$A$34,' Brechas'!$AH$2:$AH$34)</f>
        <v>1.18892625095432E-2</v>
      </c>
      <c r="BV60" t="b">
        <f t="shared" si="10"/>
        <v>1</v>
      </c>
      <c r="BZ60" s="20">
        <v>76</v>
      </c>
      <c r="CA60" s="20" t="s">
        <v>103</v>
      </c>
      <c r="CB60" s="20">
        <v>6.06</v>
      </c>
      <c r="CC60" s="20">
        <v>6.03</v>
      </c>
      <c r="CD60" s="20">
        <v>0</v>
      </c>
      <c r="CE60" s="20">
        <v>5.0000000000000001E-3</v>
      </c>
      <c r="CF60" s="80">
        <v>20</v>
      </c>
      <c r="CG60" s="20">
        <v>6.05</v>
      </c>
      <c r="CH60" s="20">
        <v>0.96799999999999997</v>
      </c>
      <c r="CI60" s="69">
        <v>9</v>
      </c>
      <c r="CJ60" s="20">
        <v>4.4999999999999997E-3</v>
      </c>
      <c r="CK60" s="80">
        <v>20</v>
      </c>
      <c r="CL60" s="17">
        <v>1</v>
      </c>
      <c r="CM60" s="17">
        <v>4.4554060000000003E-3</v>
      </c>
      <c r="CN60" s="17">
        <f>_xlfn.XLOOKUP(BZ60,' Brechas'!$A$2:$A$34,' Brechas'!$BD$2:$BD$34)</f>
        <v>4.4554055691275298E-3</v>
      </c>
      <c r="CO60" t="b">
        <f t="shared" si="11"/>
        <v>1</v>
      </c>
      <c r="CS60" s="20">
        <v>76</v>
      </c>
      <c r="CT60" s="154" t="s">
        <v>103</v>
      </c>
      <c r="CU60" s="20">
        <v>0.41</v>
      </c>
      <c r="CV60" s="20">
        <v>0.59</v>
      </c>
      <c r="CW60" s="20">
        <v>-0.32</v>
      </c>
      <c r="CX60" s="20">
        <v>0.32</v>
      </c>
      <c r="CY60" s="67">
        <v>2</v>
      </c>
      <c r="CZ60" s="20">
        <v>5.5E-2</v>
      </c>
      <c r="DA60" s="20">
        <v>0.02</v>
      </c>
      <c r="DB60" s="83">
        <v>5</v>
      </c>
      <c r="DC60" s="20">
        <v>0.01</v>
      </c>
      <c r="DD60" s="85">
        <v>4</v>
      </c>
      <c r="DE60" s="17">
        <v>-1</v>
      </c>
      <c r="DF60" s="17">
        <v>-7.2809210000000001E-3</v>
      </c>
      <c r="DG60" s="17">
        <f>_xlfn.XLOOKUP(CS60,' Brechas'!$A$2:$A$34,' Brechas'!$BT$2:$BT$34)</f>
        <v>-7.2809210145613097E-3</v>
      </c>
      <c r="DH60" t="b">
        <f t="shared" si="12"/>
        <v>1</v>
      </c>
      <c r="DL60" s="20">
        <v>76</v>
      </c>
      <c r="DM60" s="154" t="s">
        <v>103</v>
      </c>
      <c r="DN60" s="20">
        <v>1.01</v>
      </c>
      <c r="DO60" s="20">
        <v>6.21</v>
      </c>
      <c r="DP60" s="20">
        <v>-0.84</v>
      </c>
      <c r="DQ60" s="20">
        <v>0.84</v>
      </c>
      <c r="DR60" s="61">
        <v>18</v>
      </c>
      <c r="DS60" s="20">
        <v>3.48</v>
      </c>
      <c r="DT60" s="20">
        <v>0.55000000000000004</v>
      </c>
      <c r="DU60" s="62">
        <v>8</v>
      </c>
      <c r="DV60" s="20">
        <v>0.46</v>
      </c>
      <c r="DW60" s="72">
        <v>27</v>
      </c>
      <c r="DX60" s="17">
        <v>-1</v>
      </c>
      <c r="DY60" s="17">
        <v>-0.46460613200000001</v>
      </c>
      <c r="DZ60" s="17" t="e">
        <f>_xlfn.XLOOKUP(DL60,' Brechas'!$A$2:$A$34,' Brechas'!#REF!)</f>
        <v>#REF!</v>
      </c>
      <c r="EA60" t="e">
        <f t="shared" si="13"/>
        <v>#REF!</v>
      </c>
    </row>
    <row r="61" spans="2:131">
      <c r="B61" s="18">
        <v>81</v>
      </c>
      <c r="C61" s="18" t="s">
        <v>104</v>
      </c>
      <c r="D61" s="18">
        <v>0.14000000000000001</v>
      </c>
      <c r="E61" s="18">
        <v>0.14000000000000001</v>
      </c>
      <c r="F61" s="18">
        <v>0.01</v>
      </c>
      <c r="G61" s="18">
        <v>0.01</v>
      </c>
      <c r="H61" s="28">
        <v>2</v>
      </c>
      <c r="I61" s="18">
        <v>0.14000000000000001</v>
      </c>
      <c r="J61" s="18">
        <v>0.27</v>
      </c>
      <c r="K61" s="29">
        <v>6</v>
      </c>
      <c r="L61" s="18">
        <v>0</v>
      </c>
      <c r="M61" s="24">
        <v>3</v>
      </c>
      <c r="N61" s="17">
        <v>1</v>
      </c>
      <c r="O61" s="17">
        <v>3.6355379999999998E-3</v>
      </c>
      <c r="P61" s="17">
        <f>_xlfn.XLOOKUP(B61,' Brechas'!$A$2:$A$34,' Brechas'!$E$2:$E$34)</f>
        <v>3.6355381470060998E-3</v>
      </c>
      <c r="Q61" t="b">
        <f t="shared" si="7"/>
        <v>1</v>
      </c>
      <c r="U61" s="20">
        <v>81</v>
      </c>
      <c r="V61" s="20" t="s">
        <v>104</v>
      </c>
      <c r="W61" s="20">
        <v>0.99</v>
      </c>
      <c r="X61" s="20">
        <v>0.97</v>
      </c>
      <c r="Y61" s="20">
        <v>0.01</v>
      </c>
      <c r="Z61" s="20">
        <v>0.01</v>
      </c>
      <c r="AA61" s="72">
        <v>27</v>
      </c>
      <c r="AB61" s="20">
        <v>0.98</v>
      </c>
      <c r="AC61" s="20">
        <v>0.6</v>
      </c>
      <c r="AD61" s="75">
        <v>21</v>
      </c>
      <c r="AE61" s="20">
        <v>6.7999999999999996E-3</v>
      </c>
      <c r="AF61" s="84">
        <v>26</v>
      </c>
      <c r="AG61" s="17">
        <v>1</v>
      </c>
      <c r="AH61" s="17">
        <v>6.7645439999999999E-3</v>
      </c>
      <c r="AI61" s="17">
        <f>_xlfn.XLOOKUP(U61,' Brechas'!$A$2:$A$34,' Brechas'!$K$2:$K$34)</f>
        <v>6.7645444609940996E-3</v>
      </c>
      <c r="AJ61" t="b">
        <f t="shared" si="8"/>
        <v>1</v>
      </c>
      <c r="AN61" s="20">
        <v>81</v>
      </c>
      <c r="AO61" s="20" t="s">
        <v>104</v>
      </c>
      <c r="AP61" s="20">
        <v>3.58</v>
      </c>
      <c r="AQ61" s="20">
        <v>4.42</v>
      </c>
      <c r="AR61" s="20">
        <v>-0.19</v>
      </c>
      <c r="AS61" s="20">
        <v>0.19</v>
      </c>
      <c r="AT61" s="63">
        <v>15</v>
      </c>
      <c r="AU61" s="20">
        <v>4</v>
      </c>
      <c r="AV61" s="20">
        <v>0.1</v>
      </c>
      <c r="AW61" s="75">
        <v>21</v>
      </c>
      <c r="AX61" s="20">
        <v>0.02</v>
      </c>
      <c r="AY61" s="75">
        <v>21</v>
      </c>
      <c r="AZ61" s="17">
        <v>-1</v>
      </c>
      <c r="BA61" s="17">
        <v>-1.9698541999999999E-2</v>
      </c>
      <c r="BB61" s="17">
        <f>_xlfn.XLOOKUP(AN61,' Brechas'!$A$2:$A$34,' Brechas'!$T$2:$T$34)</f>
        <v>-1.9698542015740401E-2</v>
      </c>
      <c r="BC61" t="b">
        <f t="shared" si="9"/>
        <v>1</v>
      </c>
      <c r="BG61" s="20">
        <v>81</v>
      </c>
      <c r="BH61" s="20" t="s">
        <v>298</v>
      </c>
      <c r="BI61" s="20">
        <v>0.67</v>
      </c>
      <c r="BJ61" s="20">
        <v>0.67</v>
      </c>
      <c r="BK61" s="20">
        <v>0</v>
      </c>
      <c r="BL61" s="20">
        <v>3.0000000000000001E-3</v>
      </c>
      <c r="BM61" s="83">
        <v>5</v>
      </c>
      <c r="BN61" s="20">
        <v>0.67</v>
      </c>
      <c r="BO61" s="20">
        <v>0.59</v>
      </c>
      <c r="BP61" s="60">
        <v>14</v>
      </c>
      <c r="BQ61" s="20">
        <v>2E-3</v>
      </c>
      <c r="BR61" s="83">
        <v>5</v>
      </c>
      <c r="BS61" s="17">
        <v>1</v>
      </c>
      <c r="BT61" s="17">
        <v>1.58164E-3</v>
      </c>
      <c r="BU61" s="17">
        <f>_xlfn.XLOOKUP(BG61,' Brechas'!$A$2:$A$34,' Brechas'!$AH$2:$AH$34)</f>
        <v>1.58164023835135E-3</v>
      </c>
      <c r="BV61" t="b">
        <f t="shared" si="10"/>
        <v>1</v>
      </c>
      <c r="BZ61" s="20">
        <v>81</v>
      </c>
      <c r="CA61" s="20" t="s">
        <v>104</v>
      </c>
      <c r="CB61" s="20">
        <v>5.93</v>
      </c>
      <c r="CC61" s="20">
        <v>5.92</v>
      </c>
      <c r="CD61" s="20">
        <v>0</v>
      </c>
      <c r="CE61" s="20">
        <v>1E-3</v>
      </c>
      <c r="CF61" s="85">
        <v>4</v>
      </c>
      <c r="CG61" s="20">
        <v>5.92</v>
      </c>
      <c r="CH61" s="20">
        <v>0.98799999999999999</v>
      </c>
      <c r="CI61" s="84">
        <v>26</v>
      </c>
      <c r="CJ61" s="20">
        <v>1.1000000000000001E-3</v>
      </c>
      <c r="CK61" s="85">
        <v>4</v>
      </c>
      <c r="CL61" s="17">
        <v>1</v>
      </c>
      <c r="CM61" s="17">
        <v>1.052461E-3</v>
      </c>
      <c r="CN61" s="17">
        <f>_xlfn.XLOOKUP(BZ61,' Brechas'!$A$2:$A$34,' Brechas'!$BD$2:$BD$34)</f>
        <v>1.0524607929567301E-3</v>
      </c>
      <c r="CO61" t="b">
        <f t="shared" si="11"/>
        <v>1</v>
      </c>
      <c r="CS61" s="20">
        <v>81</v>
      </c>
      <c r="CT61" s="154" t="s">
        <v>104</v>
      </c>
      <c r="CU61" s="20">
        <v>0.36</v>
      </c>
      <c r="CV61" s="20">
        <v>0.64</v>
      </c>
      <c r="CW61" s="20">
        <v>-0.43</v>
      </c>
      <c r="CX61" s="20">
        <v>0.43</v>
      </c>
      <c r="CY61" s="72">
        <v>27</v>
      </c>
      <c r="CZ61" s="20">
        <v>7.0000000000000001E-3</v>
      </c>
      <c r="DA61" s="20">
        <v>0.18</v>
      </c>
      <c r="DB61" s="72">
        <v>27</v>
      </c>
      <c r="DC61" s="20">
        <v>0.08</v>
      </c>
      <c r="DD61" s="72">
        <v>27</v>
      </c>
      <c r="DE61" s="17">
        <v>-1</v>
      </c>
      <c r="DF61" s="17">
        <v>-7.5092412999999997E-2</v>
      </c>
      <c r="DG61" s="17">
        <f>_xlfn.XLOOKUP(CS61,' Brechas'!$A$2:$A$34,' Brechas'!$BT$2:$BT$34)</f>
        <v>-7.5092413307516301E-2</v>
      </c>
      <c r="DH61" t="b">
        <f t="shared" si="12"/>
        <v>1</v>
      </c>
      <c r="DL61" s="20">
        <v>81</v>
      </c>
      <c r="DM61" s="154" t="s">
        <v>104</v>
      </c>
      <c r="DN61" s="20">
        <v>1.47</v>
      </c>
      <c r="DO61" s="20">
        <v>10.88</v>
      </c>
      <c r="DP61" s="20">
        <v>-0.87</v>
      </c>
      <c r="DQ61" s="20">
        <v>0.87</v>
      </c>
      <c r="DR61" s="88">
        <v>24</v>
      </c>
      <c r="DS61" s="20">
        <v>6.16</v>
      </c>
      <c r="DT61" s="20">
        <v>0.98</v>
      </c>
      <c r="DU61" s="67">
        <v>2</v>
      </c>
      <c r="DV61" s="20">
        <v>0.85</v>
      </c>
      <c r="DW61" s="95">
        <v>32</v>
      </c>
      <c r="DX61" s="17">
        <v>-1</v>
      </c>
      <c r="DY61" s="17">
        <v>-0.850709465</v>
      </c>
      <c r="DZ61" s="17" t="e">
        <f>_xlfn.XLOOKUP(DL61,' Brechas'!$A$2:$A$34,' Brechas'!#REF!)</f>
        <v>#REF!</v>
      </c>
      <c r="EA61" t="e">
        <f t="shared" si="13"/>
        <v>#REF!</v>
      </c>
    </row>
    <row r="62" spans="2:131">
      <c r="B62" s="18">
        <v>85</v>
      </c>
      <c r="C62" s="18" t="s">
        <v>105</v>
      </c>
      <c r="D62" s="18">
        <v>0.24</v>
      </c>
      <c r="E62" s="18">
        <v>0.21</v>
      </c>
      <c r="F62" s="18">
        <v>0.13</v>
      </c>
      <c r="G62" s="18">
        <v>0.13</v>
      </c>
      <c r="H62" s="49">
        <v>12</v>
      </c>
      <c r="I62" s="18">
        <v>0.22</v>
      </c>
      <c r="J62" s="18">
        <v>0.43</v>
      </c>
      <c r="K62" s="42">
        <v>5</v>
      </c>
      <c r="L62" s="18">
        <v>0.05</v>
      </c>
      <c r="M62" s="33">
        <v>20</v>
      </c>
      <c r="N62" s="17">
        <v>1</v>
      </c>
      <c r="O62" s="17">
        <v>5.3353886000000003E-2</v>
      </c>
      <c r="P62" s="17">
        <f>_xlfn.XLOOKUP(B62,' Brechas'!$A$2:$A$34,' Brechas'!$E$2:$E$34)</f>
        <v>5.3353886317397597E-2</v>
      </c>
      <c r="Q62" t="b">
        <f t="shared" si="7"/>
        <v>1</v>
      </c>
      <c r="U62" s="20">
        <v>85</v>
      </c>
      <c r="V62" s="20" t="s">
        <v>105</v>
      </c>
      <c r="W62" s="20">
        <v>0.96</v>
      </c>
      <c r="X62" s="20">
        <v>0.96</v>
      </c>
      <c r="Y62" s="20">
        <v>0</v>
      </c>
      <c r="Z62" s="20">
        <v>0</v>
      </c>
      <c r="AA62" s="59">
        <v>13</v>
      </c>
      <c r="AB62" s="20">
        <v>0.96</v>
      </c>
      <c r="AC62" s="20">
        <v>0.61</v>
      </c>
      <c r="AD62" s="71">
        <v>25</v>
      </c>
      <c r="AE62" s="20">
        <v>1.5E-3</v>
      </c>
      <c r="AF62" s="60">
        <v>14</v>
      </c>
      <c r="AG62" s="17">
        <v>1</v>
      </c>
      <c r="AH62" s="17">
        <v>1.4702770000000001E-3</v>
      </c>
      <c r="AI62" s="17">
        <f>_xlfn.XLOOKUP(U62,' Brechas'!$A$2:$A$34,' Brechas'!$K$2:$K$34)</f>
        <v>1.47027694397078E-3</v>
      </c>
      <c r="AJ62" t="b">
        <f t="shared" si="8"/>
        <v>1</v>
      </c>
      <c r="AN62" s="20">
        <v>85</v>
      </c>
      <c r="AO62" s="20" t="s">
        <v>105</v>
      </c>
      <c r="AP62" s="20">
        <v>5.12</v>
      </c>
      <c r="AQ62" s="20">
        <v>6.91</v>
      </c>
      <c r="AR62" s="20">
        <v>-0.26</v>
      </c>
      <c r="AS62" s="20">
        <v>0.26</v>
      </c>
      <c r="AT62" s="81">
        <v>17</v>
      </c>
      <c r="AU62" s="20">
        <v>6.02</v>
      </c>
      <c r="AV62" s="20">
        <v>7.0000000000000007E-2</v>
      </c>
      <c r="AW62" s="68">
        <v>19</v>
      </c>
      <c r="AX62" s="20">
        <v>0.02</v>
      </c>
      <c r="AY62" s="80">
        <v>20</v>
      </c>
      <c r="AZ62" s="17">
        <v>-1</v>
      </c>
      <c r="BA62" s="17">
        <v>-1.7961919999999999E-2</v>
      </c>
      <c r="BB62" s="17">
        <f>_xlfn.XLOOKUP(AN62,' Brechas'!$A$2:$A$34,' Brechas'!$T$2:$T$34)</f>
        <v>-1.7961919512886899E-2</v>
      </c>
      <c r="BC62" t="b">
        <f t="shared" si="9"/>
        <v>1</v>
      </c>
      <c r="BG62" s="20">
        <v>85</v>
      </c>
      <c r="BH62" s="20" t="s">
        <v>299</v>
      </c>
      <c r="BI62" s="20">
        <v>0.73</v>
      </c>
      <c r="BJ62" s="20">
        <v>0.7</v>
      </c>
      <c r="BK62" s="20">
        <v>0.05</v>
      </c>
      <c r="BL62" s="20">
        <v>5.0999999999999997E-2</v>
      </c>
      <c r="BM62" s="87">
        <v>30</v>
      </c>
      <c r="BN62" s="20">
        <v>0.72</v>
      </c>
      <c r="BO62" s="20">
        <v>0.56000000000000005</v>
      </c>
      <c r="BP62" s="65">
        <v>6</v>
      </c>
      <c r="BQ62" s="20">
        <v>2.9000000000000001E-2</v>
      </c>
      <c r="BR62" s="73">
        <v>28</v>
      </c>
      <c r="BS62" s="17">
        <v>1</v>
      </c>
      <c r="BT62" s="17">
        <v>2.8678537E-2</v>
      </c>
      <c r="BU62" s="17">
        <f>_xlfn.XLOOKUP(BG62,' Brechas'!$A$2:$A$34,' Brechas'!$AH$2:$AH$34)</f>
        <v>2.8678537386807999E-2</v>
      </c>
      <c r="BV62" t="b">
        <f t="shared" si="10"/>
        <v>1</v>
      </c>
      <c r="BZ62" s="20">
        <v>85</v>
      </c>
      <c r="CA62" s="20" t="s">
        <v>105</v>
      </c>
      <c r="CB62" s="20">
        <v>5.98</v>
      </c>
      <c r="CC62" s="20">
        <v>6.01</v>
      </c>
      <c r="CD62" s="20">
        <v>-0.01</v>
      </c>
      <c r="CE62" s="20">
        <v>6.0000000000000001E-3</v>
      </c>
      <c r="CF62" s="74">
        <v>23</v>
      </c>
      <c r="CG62" s="20">
        <v>6</v>
      </c>
      <c r="CH62" s="20">
        <v>0.97599999999999998</v>
      </c>
      <c r="CI62" s="58">
        <v>16</v>
      </c>
      <c r="CJ62" s="20">
        <v>5.4999999999999997E-3</v>
      </c>
      <c r="CK62" s="74">
        <v>23</v>
      </c>
      <c r="CL62" s="17">
        <v>-1</v>
      </c>
      <c r="CM62" s="17">
        <v>-5.4548360000000002E-3</v>
      </c>
      <c r="CN62" s="17">
        <f>_xlfn.XLOOKUP(BZ62,' Brechas'!$A$2:$A$34,' Brechas'!$BD$2:$BD$34)</f>
        <v>-5.4548359051248101E-3</v>
      </c>
      <c r="CO62" t="b">
        <f t="shared" si="11"/>
        <v>1</v>
      </c>
      <c r="CS62" s="20">
        <v>85</v>
      </c>
      <c r="CT62" s="154" t="s">
        <v>105</v>
      </c>
      <c r="CU62" s="20">
        <v>0.38</v>
      </c>
      <c r="CV62" s="20">
        <v>0.62</v>
      </c>
      <c r="CW62" s="20">
        <v>-0.38</v>
      </c>
      <c r="CX62" s="20">
        <v>0.38</v>
      </c>
      <c r="CY62" s="60">
        <v>14</v>
      </c>
      <c r="CZ62" s="20">
        <v>1.6E-2</v>
      </c>
      <c r="DA62" s="20">
        <v>0.08</v>
      </c>
      <c r="DB62" s="74">
        <v>23</v>
      </c>
      <c r="DC62" s="20">
        <v>0.03</v>
      </c>
      <c r="DD62" s="74">
        <v>23</v>
      </c>
      <c r="DE62" s="17">
        <v>-1</v>
      </c>
      <c r="DF62" s="17">
        <v>-2.9263803000000001E-2</v>
      </c>
      <c r="DG62" s="17">
        <f>_xlfn.XLOOKUP(CS62,' Brechas'!$A$2:$A$34,' Brechas'!$BT$2:$BT$34)</f>
        <v>-2.9263803328099101E-2</v>
      </c>
      <c r="DH62" t="b">
        <f t="shared" si="12"/>
        <v>1</v>
      </c>
      <c r="DL62" s="20">
        <v>85</v>
      </c>
      <c r="DM62" s="154" t="s">
        <v>105</v>
      </c>
      <c r="DN62" s="20">
        <v>0.86</v>
      </c>
      <c r="DO62" s="20">
        <v>5.28</v>
      </c>
      <c r="DP62" s="20">
        <v>-0.84</v>
      </c>
      <c r="DQ62" s="20">
        <v>0.84</v>
      </c>
      <c r="DR62" s="81">
        <v>17</v>
      </c>
      <c r="DS62" s="20">
        <v>3.08</v>
      </c>
      <c r="DT62" s="20">
        <v>0.49</v>
      </c>
      <c r="DU62" s="66">
        <v>12</v>
      </c>
      <c r="DV62" s="20">
        <v>0.41</v>
      </c>
      <c r="DW62" s="88">
        <v>24</v>
      </c>
      <c r="DX62" s="17">
        <v>-1</v>
      </c>
      <c r="DY62" s="17">
        <v>-0.41123684599999999</v>
      </c>
      <c r="DZ62" s="17" t="e">
        <f>_xlfn.XLOOKUP(DL62,' Brechas'!$A$2:$A$34,' Brechas'!#REF!)</f>
        <v>#REF!</v>
      </c>
      <c r="EA62" t="e">
        <f t="shared" si="13"/>
        <v>#REF!</v>
      </c>
    </row>
    <row r="63" spans="2:131">
      <c r="B63" s="18">
        <v>86</v>
      </c>
      <c r="C63" s="18" t="s">
        <v>106</v>
      </c>
      <c r="D63" s="18">
        <v>0.09</v>
      </c>
      <c r="E63" s="18">
        <v>0.09</v>
      </c>
      <c r="F63" s="18">
        <v>0.08</v>
      </c>
      <c r="G63" s="18">
        <v>0.08</v>
      </c>
      <c r="H63" s="42">
        <v>5</v>
      </c>
      <c r="I63" s="18">
        <v>0.09</v>
      </c>
      <c r="J63" s="18">
        <v>0.17</v>
      </c>
      <c r="K63" s="31">
        <v>17</v>
      </c>
      <c r="L63" s="18">
        <v>0.01</v>
      </c>
      <c r="M63" s="36">
        <v>9</v>
      </c>
      <c r="N63" s="17">
        <v>1</v>
      </c>
      <c r="O63" s="17">
        <v>1.3001385000000001E-2</v>
      </c>
      <c r="P63" s="17">
        <f>_xlfn.XLOOKUP(B63,' Brechas'!$A$2:$A$34,' Brechas'!$E$2:$E$34)</f>
        <v>1.3001384892233601E-2</v>
      </c>
      <c r="Q63" t="b">
        <f t="shared" si="7"/>
        <v>1</v>
      </c>
      <c r="U63" s="20">
        <v>86</v>
      </c>
      <c r="V63" s="20" t="s">
        <v>106</v>
      </c>
      <c r="W63" s="20">
        <v>0.96</v>
      </c>
      <c r="X63" s="20">
        <v>0.96</v>
      </c>
      <c r="Y63" s="20">
        <v>0</v>
      </c>
      <c r="Z63" s="20">
        <v>0</v>
      </c>
      <c r="AA63" s="61">
        <v>18</v>
      </c>
      <c r="AB63" s="20">
        <v>0.96</v>
      </c>
      <c r="AC63" s="20">
        <v>0.61</v>
      </c>
      <c r="AD63" s="88">
        <v>24</v>
      </c>
      <c r="AE63" s="20">
        <v>2E-3</v>
      </c>
      <c r="AF63" s="68">
        <v>19</v>
      </c>
      <c r="AG63" s="17">
        <v>1</v>
      </c>
      <c r="AH63" s="17">
        <v>2.047348E-3</v>
      </c>
      <c r="AI63" s="17">
        <f>_xlfn.XLOOKUP(U63,' Brechas'!$A$2:$A$34,' Brechas'!$K$2:$K$34)</f>
        <v>2.04734804044905E-3</v>
      </c>
      <c r="AJ63" t="b">
        <f t="shared" si="8"/>
        <v>1</v>
      </c>
      <c r="AN63" s="20">
        <v>86</v>
      </c>
      <c r="AO63" s="20" t="s">
        <v>106</v>
      </c>
      <c r="AP63" s="20">
        <v>0.61</v>
      </c>
      <c r="AQ63" s="20">
        <v>0.22</v>
      </c>
      <c r="AR63" s="20">
        <v>1.71</v>
      </c>
      <c r="AS63" s="20">
        <v>1.71</v>
      </c>
      <c r="AT63" s="77">
        <v>33</v>
      </c>
      <c r="AU63" s="20">
        <v>0.42</v>
      </c>
      <c r="AV63" s="20">
        <v>1</v>
      </c>
      <c r="AW63" s="77">
        <v>33</v>
      </c>
      <c r="AX63" s="20">
        <v>1.71</v>
      </c>
      <c r="AY63" s="77">
        <v>33</v>
      </c>
      <c r="AZ63" s="17">
        <v>1</v>
      </c>
      <c r="BA63" s="17">
        <v>1.71244303</v>
      </c>
      <c r="BB63" s="17">
        <f>_xlfn.XLOOKUP(AN63,' Brechas'!$A$2:$A$34,' Brechas'!$T$2:$T$34)</f>
        <v>1.71244302962905</v>
      </c>
      <c r="BC63" t="b">
        <f t="shared" si="9"/>
        <v>1</v>
      </c>
      <c r="BG63" s="20">
        <v>86</v>
      </c>
      <c r="BH63" s="20" t="s">
        <v>300</v>
      </c>
      <c r="BI63" s="20">
        <v>0.54</v>
      </c>
      <c r="BJ63" s="20">
        <v>0.56000000000000005</v>
      </c>
      <c r="BK63" s="20">
        <v>-0.04</v>
      </c>
      <c r="BL63" s="20">
        <v>4.3999999999999997E-2</v>
      </c>
      <c r="BM63" s="73">
        <v>28</v>
      </c>
      <c r="BN63" s="20">
        <v>0.55000000000000004</v>
      </c>
      <c r="BO63" s="20">
        <v>0.73</v>
      </c>
      <c r="BP63" s="73">
        <v>28</v>
      </c>
      <c r="BQ63" s="20">
        <v>3.2000000000000001E-2</v>
      </c>
      <c r="BR63" s="70">
        <v>29</v>
      </c>
      <c r="BS63" s="17">
        <v>-1</v>
      </c>
      <c r="BT63" s="17">
        <v>-3.2326766999999999E-2</v>
      </c>
      <c r="BU63" s="17">
        <f>_xlfn.XLOOKUP(BG63,' Brechas'!$A$2:$A$34,' Brechas'!$AH$2:$AH$34)</f>
        <v>-3.23267666816172E-2</v>
      </c>
      <c r="BV63" t="b">
        <f t="shared" si="10"/>
        <v>1</v>
      </c>
      <c r="BZ63" s="20">
        <v>86</v>
      </c>
      <c r="CA63" s="20" t="s">
        <v>106</v>
      </c>
      <c r="CB63" s="20">
        <v>5.91</v>
      </c>
      <c r="CC63" s="20">
        <v>5.96</v>
      </c>
      <c r="CD63" s="20">
        <v>-0.01</v>
      </c>
      <c r="CE63" s="20">
        <v>8.0000000000000002E-3</v>
      </c>
      <c r="CF63" s="72">
        <v>27</v>
      </c>
      <c r="CG63" s="20">
        <v>5.94</v>
      </c>
      <c r="CH63" s="20">
        <v>0.98499999999999999</v>
      </c>
      <c r="CI63" s="88">
        <v>24</v>
      </c>
      <c r="CJ63" s="20">
        <v>8.2000000000000007E-3</v>
      </c>
      <c r="CK63" s="72">
        <v>27</v>
      </c>
      <c r="CL63" s="17">
        <v>-1</v>
      </c>
      <c r="CM63" s="17">
        <v>-8.2352499999999995E-3</v>
      </c>
      <c r="CN63" s="17">
        <f>_xlfn.XLOOKUP(BZ63,' Brechas'!$A$2:$A$34,' Brechas'!$BD$2:$BD$34)</f>
        <v>-8.2352503058648104E-3</v>
      </c>
      <c r="CO63" t="b">
        <f t="shared" si="11"/>
        <v>1</v>
      </c>
      <c r="CS63" s="20">
        <v>86</v>
      </c>
      <c r="CT63" s="154" t="s">
        <v>106</v>
      </c>
      <c r="CU63" s="20">
        <v>0.37</v>
      </c>
      <c r="CV63" s="20">
        <v>0.63</v>
      </c>
      <c r="CW63" s="20">
        <v>-0.42</v>
      </c>
      <c r="CX63" s="20">
        <v>0.42</v>
      </c>
      <c r="CY63" s="84">
        <v>26</v>
      </c>
      <c r="CZ63" s="20">
        <v>1.2E-2</v>
      </c>
      <c r="DA63" s="20">
        <v>0.1</v>
      </c>
      <c r="DB63" s="71">
        <v>25</v>
      </c>
      <c r="DC63" s="20">
        <v>0.04</v>
      </c>
      <c r="DD63" s="84">
        <v>26</v>
      </c>
      <c r="DE63" s="17">
        <v>-1</v>
      </c>
      <c r="DF63" s="17">
        <v>-4.2061330000000001E-2</v>
      </c>
      <c r="DG63" s="17">
        <f>_xlfn.XLOOKUP(CS63,' Brechas'!$A$2:$A$34,' Brechas'!$BT$2:$BT$34)</f>
        <v>-4.2061329808094503E-2</v>
      </c>
      <c r="DH63" t="b">
        <f t="shared" si="12"/>
        <v>1</v>
      </c>
      <c r="DL63" s="20">
        <v>86</v>
      </c>
      <c r="DM63" s="154" t="s">
        <v>106</v>
      </c>
      <c r="DN63" s="20">
        <v>1.3</v>
      </c>
      <c r="DO63" s="20">
        <v>5.86</v>
      </c>
      <c r="DP63" s="20">
        <v>-0.78</v>
      </c>
      <c r="DQ63" s="20">
        <v>0.78</v>
      </c>
      <c r="DR63" s="86">
        <v>11</v>
      </c>
      <c r="DS63" s="20">
        <v>3.58</v>
      </c>
      <c r="DT63" s="20">
        <v>0.56999999999999995</v>
      </c>
      <c r="DU63" s="64">
        <v>7</v>
      </c>
      <c r="DV63" s="20">
        <v>0.44</v>
      </c>
      <c r="DW63" s="84">
        <v>26</v>
      </c>
      <c r="DX63" s="17">
        <v>-1</v>
      </c>
      <c r="DY63" s="17">
        <v>-0.443569612</v>
      </c>
      <c r="DZ63" s="17" t="e">
        <f>_xlfn.XLOOKUP(DL63,' Brechas'!$A$2:$A$34,' Brechas'!#REF!)</f>
        <v>#REF!</v>
      </c>
      <c r="EA63" t="e">
        <f t="shared" si="13"/>
        <v>#REF!</v>
      </c>
    </row>
    <row r="64" spans="2:131" ht="24">
      <c r="B64" s="18">
        <v>88</v>
      </c>
      <c r="C64" s="18" t="s">
        <v>262</v>
      </c>
      <c r="D64" s="18">
        <v>0.02</v>
      </c>
      <c r="E64" s="18">
        <v>7.0000000000000007E-2</v>
      </c>
      <c r="F64" s="18">
        <v>-0.76</v>
      </c>
      <c r="G64" s="18">
        <v>0.76</v>
      </c>
      <c r="H64" s="46">
        <v>33</v>
      </c>
      <c r="I64" s="18">
        <v>0.04</v>
      </c>
      <c r="J64" s="18">
        <v>0.08</v>
      </c>
      <c r="K64" s="52">
        <v>29</v>
      </c>
      <c r="L64" s="18">
        <v>0.06</v>
      </c>
      <c r="M64" s="41">
        <v>22</v>
      </c>
      <c r="N64" s="17">
        <v>-1</v>
      </c>
      <c r="O64" s="17">
        <v>-6.0626278999999998E-2</v>
      </c>
      <c r="P64" s="17">
        <f>_xlfn.XLOOKUP(B64,' Brechas'!$A$2:$A$34,' Brechas'!$E$2:$E$34)</f>
        <v>-6.06262792057813E-2</v>
      </c>
      <c r="Q64" t="b">
        <f t="shared" si="7"/>
        <v>1</v>
      </c>
      <c r="U64" s="89">
        <v>88</v>
      </c>
      <c r="V64" s="90" t="s">
        <v>107</v>
      </c>
      <c r="W64" s="20">
        <v>1</v>
      </c>
      <c r="X64" s="20">
        <v>1</v>
      </c>
      <c r="Y64" s="89">
        <v>0</v>
      </c>
      <c r="Z64" s="89">
        <v>0</v>
      </c>
      <c r="AA64" s="96">
        <v>16</v>
      </c>
      <c r="AB64" s="20">
        <v>1</v>
      </c>
      <c r="AC64" s="89">
        <v>0.59</v>
      </c>
      <c r="AD64" s="97">
        <v>5</v>
      </c>
      <c r="AE64" s="89">
        <v>1.8E-3</v>
      </c>
      <c r="AF64" s="96">
        <v>16</v>
      </c>
      <c r="AG64" s="17">
        <v>1</v>
      </c>
      <c r="AH64" s="17">
        <v>1.7623770000000001E-3</v>
      </c>
      <c r="AI64" s="17">
        <f>_xlfn.XLOOKUP(U64,' Brechas'!$A$2:$A$34,' Brechas'!$K$2:$K$34)</f>
        <v>1.7623769060241001E-3</v>
      </c>
      <c r="AJ64" t="b">
        <f t="shared" si="8"/>
        <v>1</v>
      </c>
      <c r="AN64" s="20">
        <v>88</v>
      </c>
      <c r="AO64" s="20" t="s">
        <v>262</v>
      </c>
      <c r="AP64" s="20">
        <v>12.72</v>
      </c>
      <c r="AQ64" s="20">
        <v>19.579999999999998</v>
      </c>
      <c r="AR64" s="20">
        <v>-0.35</v>
      </c>
      <c r="AS64" s="20">
        <v>0.35</v>
      </c>
      <c r="AT64" s="74">
        <v>23</v>
      </c>
      <c r="AU64" s="20">
        <v>16.03</v>
      </c>
      <c r="AV64" s="20">
        <v>0.03</v>
      </c>
      <c r="AW64" s="66">
        <v>12</v>
      </c>
      <c r="AX64" s="20">
        <v>0.01</v>
      </c>
      <c r="AY64" s="63">
        <v>15</v>
      </c>
      <c r="AZ64" s="17">
        <v>-1</v>
      </c>
      <c r="BA64" s="17">
        <v>-9.0883790000000006E-3</v>
      </c>
      <c r="BB64" s="17">
        <f>_xlfn.XLOOKUP(AN64,' Brechas'!$A$2:$A$34,' Brechas'!$T$2:$T$34)</f>
        <v>-9.0883791744046701E-3</v>
      </c>
      <c r="BC64" t="b">
        <f t="shared" si="9"/>
        <v>1</v>
      </c>
      <c r="BG64" s="20">
        <v>88</v>
      </c>
      <c r="BH64" s="20" t="s">
        <v>262</v>
      </c>
      <c r="BI64" s="20">
        <v>0.79</v>
      </c>
      <c r="BJ64" s="20">
        <v>0.8</v>
      </c>
      <c r="BK64" s="20">
        <v>-0.02</v>
      </c>
      <c r="BL64" s="20">
        <v>0.02</v>
      </c>
      <c r="BM64" s="80">
        <v>20</v>
      </c>
      <c r="BN64" s="20">
        <v>0.8</v>
      </c>
      <c r="BO64" s="20">
        <v>0.5</v>
      </c>
      <c r="BP64" s="67">
        <v>2</v>
      </c>
      <c r="BQ64" s="20">
        <v>0.01</v>
      </c>
      <c r="BR64" s="68">
        <v>19</v>
      </c>
      <c r="BS64" s="17">
        <v>-1</v>
      </c>
      <c r="BT64" s="17">
        <v>-9.884861E-3</v>
      </c>
      <c r="BU64" s="17">
        <f>_xlfn.XLOOKUP(BG64,' Brechas'!$A$2:$A$34,' Brechas'!$AH$2:$AH$34)</f>
        <v>-9.8848610534016702E-3</v>
      </c>
      <c r="BV64" t="b">
        <f t="shared" si="10"/>
        <v>1</v>
      </c>
      <c r="BZ64" s="20">
        <v>88</v>
      </c>
      <c r="CA64" s="20" t="s">
        <v>262</v>
      </c>
      <c r="CB64" s="20">
        <v>6.06</v>
      </c>
      <c r="CC64" s="20">
        <v>6.15</v>
      </c>
      <c r="CD64" s="20">
        <v>-0.01</v>
      </c>
      <c r="CE64" s="20">
        <v>1.2999999999999999E-2</v>
      </c>
      <c r="CF64" s="87">
        <v>30</v>
      </c>
      <c r="CG64" s="20">
        <v>6.1</v>
      </c>
      <c r="CH64" s="20">
        <v>0.95899999999999996</v>
      </c>
      <c r="CI64" s="85">
        <v>4</v>
      </c>
      <c r="CJ64" s="20">
        <v>1.2800000000000001E-2</v>
      </c>
      <c r="CK64" s="87">
        <v>30</v>
      </c>
      <c r="CL64" s="17">
        <v>-1</v>
      </c>
      <c r="CM64" s="17">
        <v>-1.2780339999999999E-2</v>
      </c>
      <c r="CN64" s="17">
        <f>_xlfn.XLOOKUP(BZ64,' Brechas'!$A$2:$A$34,' Brechas'!$BD$2:$BD$34)</f>
        <v>-1.2780339517604799E-2</v>
      </c>
      <c r="CO64" t="b">
        <f t="shared" si="11"/>
        <v>1</v>
      </c>
      <c r="CS64" s="20">
        <v>88</v>
      </c>
      <c r="CT64" s="154" t="s">
        <v>262</v>
      </c>
      <c r="CU64" s="20">
        <v>0.38</v>
      </c>
      <c r="CV64" s="20">
        <v>0.62</v>
      </c>
      <c r="CW64" s="20">
        <v>-0.39</v>
      </c>
      <c r="CX64" s="20">
        <v>0.39</v>
      </c>
      <c r="CY64" s="68">
        <v>19</v>
      </c>
      <c r="CZ64" s="20">
        <v>1E-3</v>
      </c>
      <c r="DA64" s="20">
        <v>1</v>
      </c>
      <c r="DB64" s="77">
        <v>33</v>
      </c>
      <c r="DC64" s="20">
        <v>0.39</v>
      </c>
      <c r="DD64" s="95">
        <v>32</v>
      </c>
      <c r="DE64" s="17">
        <v>-1</v>
      </c>
      <c r="DF64" s="17">
        <v>-0.38775510200000002</v>
      </c>
      <c r="DG64" s="17">
        <f>_xlfn.XLOOKUP(CS64,' Brechas'!$A$2:$A$34,' Brechas'!$BT$2:$BT$34)</f>
        <v>-0.38775510204081598</v>
      </c>
      <c r="DH64" t="b">
        <f t="shared" si="12"/>
        <v>1</v>
      </c>
      <c r="DL64" s="20">
        <v>88</v>
      </c>
      <c r="DM64" s="154" t="s">
        <v>107</v>
      </c>
      <c r="DN64" s="20">
        <v>1.54</v>
      </c>
      <c r="DO64" s="20">
        <v>10.44</v>
      </c>
      <c r="DP64" s="20">
        <v>-0.85</v>
      </c>
      <c r="DQ64" s="20">
        <v>0.85</v>
      </c>
      <c r="DR64" s="82">
        <v>22</v>
      </c>
      <c r="DS64" s="20">
        <v>5.78</v>
      </c>
      <c r="DT64" s="20">
        <v>0.92</v>
      </c>
      <c r="DU64" s="78">
        <v>3</v>
      </c>
      <c r="DV64" s="20">
        <v>0.79</v>
      </c>
      <c r="DW64" s="94">
        <v>31</v>
      </c>
      <c r="DX64" s="17">
        <v>-1</v>
      </c>
      <c r="DY64" s="17">
        <v>-0.78657421000000005</v>
      </c>
      <c r="DZ64" s="17" t="e">
        <f>_xlfn.XLOOKUP(DL64,' Brechas'!$A$2:$A$34,' Brechas'!#REF!)</f>
        <v>#REF!</v>
      </c>
      <c r="EA64" t="e">
        <f t="shared" si="13"/>
        <v>#REF!</v>
      </c>
    </row>
    <row r="65" spans="1:131">
      <c r="B65" s="18">
        <v>91</v>
      </c>
      <c r="C65" s="18" t="s">
        <v>108</v>
      </c>
      <c r="D65" s="18">
        <v>0.15</v>
      </c>
      <c r="E65" s="18">
        <v>0.27</v>
      </c>
      <c r="F65" s="18">
        <v>-0.43</v>
      </c>
      <c r="G65" s="18">
        <v>0.43</v>
      </c>
      <c r="H65" s="45">
        <v>26</v>
      </c>
      <c r="I65" s="18">
        <v>0.23</v>
      </c>
      <c r="J65" s="18">
        <v>0.44</v>
      </c>
      <c r="K65" s="26">
        <v>4</v>
      </c>
      <c r="L65" s="18">
        <v>0.19</v>
      </c>
      <c r="M65" s="51">
        <v>32</v>
      </c>
      <c r="N65" s="17">
        <v>-1</v>
      </c>
      <c r="O65" s="17">
        <v>-0.19085634000000001</v>
      </c>
      <c r="P65" s="17">
        <f>_xlfn.XLOOKUP(B65,' Brechas'!$A$2:$A$34,' Brechas'!$E$2:$E$34)</f>
        <v>-0.190856339819412</v>
      </c>
      <c r="Q65" t="b">
        <f t="shared" si="7"/>
        <v>1</v>
      </c>
      <c r="U65" s="20">
        <v>91</v>
      </c>
      <c r="V65" s="20" t="s">
        <v>108</v>
      </c>
      <c r="W65" s="20">
        <v>0.93</v>
      </c>
      <c r="X65" s="20">
        <v>0.91</v>
      </c>
      <c r="Y65" s="20">
        <v>0.02</v>
      </c>
      <c r="Z65" s="20">
        <v>0.02</v>
      </c>
      <c r="AA65" s="95">
        <v>32</v>
      </c>
      <c r="AB65" s="20">
        <v>0.92</v>
      </c>
      <c r="AC65" s="20">
        <v>0.64</v>
      </c>
      <c r="AD65" s="87">
        <v>30</v>
      </c>
      <c r="AE65" s="20">
        <v>1.44E-2</v>
      </c>
      <c r="AF65" s="95">
        <v>32</v>
      </c>
      <c r="AG65" s="17">
        <v>1</v>
      </c>
      <c r="AH65" s="17">
        <v>1.4402486000000001E-2</v>
      </c>
      <c r="AI65" s="17">
        <f>_xlfn.XLOOKUP(U65,' Brechas'!$A$2:$A$34,' Brechas'!$K$2:$K$34)</f>
        <v>1.44024864235732E-2</v>
      </c>
      <c r="AJ65" t="b">
        <f t="shared" si="8"/>
        <v>1</v>
      </c>
      <c r="AN65" s="20">
        <v>91</v>
      </c>
      <c r="AO65" s="20" t="s">
        <v>108</v>
      </c>
      <c r="AP65" s="20">
        <v>0.89</v>
      </c>
      <c r="AQ65" s="20">
        <v>2</v>
      </c>
      <c r="AR65" s="20">
        <v>-0.56000000000000005</v>
      </c>
      <c r="AS65" s="20">
        <v>0.56000000000000005</v>
      </c>
      <c r="AT65" s="73">
        <v>28</v>
      </c>
      <c r="AU65" s="20">
        <v>1.46</v>
      </c>
      <c r="AV65" s="20">
        <v>0.28000000000000003</v>
      </c>
      <c r="AW65" s="73">
        <v>28</v>
      </c>
      <c r="AX65" s="20">
        <v>0.16</v>
      </c>
      <c r="AY65" s="94">
        <v>31</v>
      </c>
      <c r="AZ65" s="17">
        <v>-1</v>
      </c>
      <c r="BA65" s="17">
        <v>-0.15812695700000001</v>
      </c>
      <c r="BB65" s="17">
        <f>_xlfn.XLOOKUP(AN65,' Brechas'!$A$2:$A$34,' Brechas'!$T$2:$T$34)</f>
        <v>-0.15812695735444801</v>
      </c>
      <c r="BC65" t="b">
        <f t="shared" si="9"/>
        <v>1</v>
      </c>
      <c r="BG65" s="20">
        <v>91</v>
      </c>
      <c r="BH65" s="20" t="s">
        <v>301</v>
      </c>
      <c r="BI65" s="20">
        <v>0.49</v>
      </c>
      <c r="BJ65" s="20">
        <v>0.49</v>
      </c>
      <c r="BK65" s="20">
        <v>0</v>
      </c>
      <c r="BL65" s="20">
        <v>3.0000000000000001E-3</v>
      </c>
      <c r="BM65" s="65">
        <v>6</v>
      </c>
      <c r="BN65" s="20">
        <v>0.49</v>
      </c>
      <c r="BO65" s="20">
        <v>0.81</v>
      </c>
      <c r="BP65" s="94">
        <v>31</v>
      </c>
      <c r="BQ65" s="20">
        <v>2E-3</v>
      </c>
      <c r="BR65" s="62">
        <v>8</v>
      </c>
      <c r="BS65" s="17">
        <v>-1</v>
      </c>
      <c r="BT65" s="17">
        <v>-2.3962160000000001E-3</v>
      </c>
      <c r="BU65" s="17">
        <f>_xlfn.XLOOKUP(BG65,' Brechas'!$A$2:$A$34,' Brechas'!$AH$2:$AH$34)</f>
        <v>-2.3962155398722E-3</v>
      </c>
      <c r="BV65" t="b">
        <f t="shared" si="10"/>
        <v>1</v>
      </c>
      <c r="BZ65" s="20">
        <v>91</v>
      </c>
      <c r="CA65" s="20" t="s">
        <v>108</v>
      </c>
      <c r="CB65" s="20">
        <v>5.91</v>
      </c>
      <c r="CC65" s="20">
        <v>5.87</v>
      </c>
      <c r="CD65" s="20">
        <v>0.01</v>
      </c>
      <c r="CE65" s="20">
        <v>8.0000000000000002E-3</v>
      </c>
      <c r="CF65" s="84">
        <v>26</v>
      </c>
      <c r="CG65" s="20">
        <v>5.89</v>
      </c>
      <c r="CH65" s="20">
        <v>0.99399999999999999</v>
      </c>
      <c r="CI65" s="87">
        <v>30</v>
      </c>
      <c r="CJ65" s="20">
        <v>7.7999999999999996E-3</v>
      </c>
      <c r="CK65" s="84">
        <v>26</v>
      </c>
      <c r="CL65" s="17">
        <v>1</v>
      </c>
      <c r="CM65" s="17">
        <v>7.8095580000000003E-3</v>
      </c>
      <c r="CN65" s="17">
        <f>_xlfn.XLOOKUP(BZ65,' Brechas'!$A$2:$A$34,' Brechas'!$BD$2:$BD$34)</f>
        <v>7.80955848758159E-3</v>
      </c>
      <c r="CO65" t="b">
        <f t="shared" si="11"/>
        <v>1</v>
      </c>
      <c r="CS65" s="20">
        <v>91</v>
      </c>
      <c r="CT65" s="154" t="s">
        <v>108</v>
      </c>
      <c r="CU65" s="20">
        <v>0.34</v>
      </c>
      <c r="CV65" s="20">
        <v>0.66</v>
      </c>
      <c r="CW65" s="20">
        <v>-0.48</v>
      </c>
      <c r="CX65" s="20">
        <v>0.48</v>
      </c>
      <c r="CY65" s="94">
        <v>31</v>
      </c>
      <c r="CZ65" s="20">
        <v>3.0000000000000001E-3</v>
      </c>
      <c r="DA65" s="20">
        <v>0.41</v>
      </c>
      <c r="DB65" s="87">
        <v>30</v>
      </c>
      <c r="DC65" s="20">
        <v>0.19</v>
      </c>
      <c r="DD65" s="87">
        <v>30</v>
      </c>
      <c r="DE65" s="17">
        <v>-1</v>
      </c>
      <c r="DF65" s="17">
        <v>-0.19306891000000001</v>
      </c>
      <c r="DG65" s="17">
        <f>_xlfn.XLOOKUP(CS65,' Brechas'!$A$2:$A$34,' Brechas'!$BT$2:$BT$34)</f>
        <v>-0.19306891025641101</v>
      </c>
      <c r="DH65" t="b">
        <f t="shared" si="12"/>
        <v>1</v>
      </c>
      <c r="DL65" s="20">
        <v>91</v>
      </c>
      <c r="DM65" s="154" t="s">
        <v>108</v>
      </c>
      <c r="DN65" s="20">
        <v>0.48</v>
      </c>
      <c r="DO65" s="20">
        <v>9.19</v>
      </c>
      <c r="DP65" s="20">
        <v>-0.95</v>
      </c>
      <c r="DQ65" s="20">
        <v>0.95</v>
      </c>
      <c r="DR65" s="95">
        <v>32</v>
      </c>
      <c r="DS65" s="20">
        <v>4.9400000000000004</v>
      </c>
      <c r="DT65" s="20">
        <v>0.79</v>
      </c>
      <c r="DU65" s="85">
        <v>4</v>
      </c>
      <c r="DV65" s="20">
        <v>0.75</v>
      </c>
      <c r="DW65" s="87">
        <v>30</v>
      </c>
      <c r="DX65" s="17">
        <v>-1</v>
      </c>
      <c r="DY65" s="17">
        <v>-0.746368849</v>
      </c>
      <c r="DZ65" s="17" t="e">
        <f>_xlfn.XLOOKUP(DL65,' Brechas'!$A$2:$A$34,' Brechas'!#REF!)</f>
        <v>#REF!</v>
      </c>
      <c r="EA65" t="e">
        <f t="shared" si="13"/>
        <v>#REF!</v>
      </c>
    </row>
    <row r="66" spans="1:131">
      <c r="B66" s="18">
        <v>94</v>
      </c>
      <c r="C66" s="18" t="s">
        <v>109</v>
      </c>
      <c r="D66" s="18">
        <v>0.14000000000000001</v>
      </c>
      <c r="E66" s="18">
        <v>0.12</v>
      </c>
      <c r="F66" s="18">
        <v>0.17</v>
      </c>
      <c r="G66" s="18">
        <v>0.17</v>
      </c>
      <c r="H66" s="37">
        <v>14</v>
      </c>
      <c r="I66" s="18">
        <v>0.12</v>
      </c>
      <c r="J66" s="18">
        <v>0.23</v>
      </c>
      <c r="K66" s="30">
        <v>8</v>
      </c>
      <c r="L66" s="18">
        <v>0.04</v>
      </c>
      <c r="M66" s="22">
        <v>18</v>
      </c>
      <c r="N66" s="17">
        <v>1</v>
      </c>
      <c r="O66" s="17">
        <v>3.9531843999999997E-2</v>
      </c>
      <c r="P66" s="17">
        <f>_xlfn.XLOOKUP(B66,' Brechas'!$A$2:$A$34,' Brechas'!$E$2:$E$34)</f>
        <v>3.9531843558311297E-2</v>
      </c>
      <c r="Q66" t="b">
        <f t="shared" si="7"/>
        <v>1</v>
      </c>
      <c r="U66" s="20">
        <v>94</v>
      </c>
      <c r="V66" s="20" t="s">
        <v>109</v>
      </c>
      <c r="W66" s="20">
        <v>0.85</v>
      </c>
      <c r="X66" s="20">
        <v>0.84</v>
      </c>
      <c r="Y66" s="20">
        <v>0</v>
      </c>
      <c r="Z66" s="20">
        <v>0</v>
      </c>
      <c r="AA66" s="74">
        <v>23</v>
      </c>
      <c r="AB66" s="20">
        <v>0.84</v>
      </c>
      <c r="AC66" s="20">
        <v>0.7</v>
      </c>
      <c r="AD66" s="94">
        <v>31</v>
      </c>
      <c r="AE66" s="20">
        <v>3.3E-3</v>
      </c>
      <c r="AF66" s="88">
        <v>24</v>
      </c>
      <c r="AG66" s="17">
        <v>1</v>
      </c>
      <c r="AH66" s="17">
        <v>3.3231100000000002E-3</v>
      </c>
      <c r="AI66" s="17">
        <f>_xlfn.XLOOKUP(U66,' Brechas'!$A$2:$A$34,' Brechas'!$K$2:$K$34)</f>
        <v>3.3231100825292098E-3</v>
      </c>
      <c r="AJ66" t="b">
        <f t="shared" si="8"/>
        <v>1</v>
      </c>
      <c r="AN66" s="20">
        <v>94</v>
      </c>
      <c r="AO66" s="20" t="s">
        <v>109</v>
      </c>
      <c r="AP66" s="20">
        <v>3.17</v>
      </c>
      <c r="AQ66" s="20">
        <v>1.97</v>
      </c>
      <c r="AR66" s="20">
        <v>0.61</v>
      </c>
      <c r="AS66" s="20">
        <v>0.61</v>
      </c>
      <c r="AT66" s="94">
        <v>31</v>
      </c>
      <c r="AU66" s="20">
        <v>2.56</v>
      </c>
      <c r="AV66" s="20">
        <v>0.16</v>
      </c>
      <c r="AW66" s="71">
        <v>25</v>
      </c>
      <c r="AX66" s="20">
        <v>0.1</v>
      </c>
      <c r="AY66" s="72">
        <v>27</v>
      </c>
      <c r="AZ66" s="17">
        <v>1</v>
      </c>
      <c r="BA66" s="17">
        <v>9.8821200999999997E-2</v>
      </c>
      <c r="BB66" s="17">
        <f>_xlfn.XLOOKUP(AN66,' Brechas'!$A$2:$A$34,' Brechas'!$T$2:$T$34)</f>
        <v>9.8821201137180195E-2</v>
      </c>
      <c r="BC66" t="b">
        <f t="shared" si="9"/>
        <v>1</v>
      </c>
      <c r="BG66" s="20">
        <v>94</v>
      </c>
      <c r="BH66" s="20" t="s">
        <v>302</v>
      </c>
      <c r="BI66" s="20">
        <v>0.61</v>
      </c>
      <c r="BJ66" s="20">
        <v>0.64</v>
      </c>
      <c r="BK66" s="20">
        <v>-0.05</v>
      </c>
      <c r="BL66" s="20">
        <v>5.0999999999999997E-2</v>
      </c>
      <c r="BM66" s="70">
        <v>29</v>
      </c>
      <c r="BN66" s="20">
        <v>0.62</v>
      </c>
      <c r="BO66" s="20">
        <v>0.64</v>
      </c>
      <c r="BP66" s="68">
        <v>19</v>
      </c>
      <c r="BQ66" s="20">
        <v>3.3000000000000002E-2</v>
      </c>
      <c r="BR66" s="87">
        <v>30</v>
      </c>
      <c r="BS66" s="17">
        <v>-1</v>
      </c>
      <c r="BT66" s="17">
        <v>-3.2749001E-2</v>
      </c>
      <c r="BU66" s="17">
        <f>_xlfn.XLOOKUP(BG66,' Brechas'!$A$2:$A$34,' Brechas'!$AH$2:$AH$34)</f>
        <v>-3.2749000893036999E-2</v>
      </c>
      <c r="BV66" t="b">
        <f t="shared" si="10"/>
        <v>1</v>
      </c>
      <c r="BZ66" s="20">
        <v>94</v>
      </c>
      <c r="CA66" s="20" t="s">
        <v>109</v>
      </c>
      <c r="CB66" s="20">
        <v>5.99</v>
      </c>
      <c r="CC66" s="20">
        <v>6.14</v>
      </c>
      <c r="CD66" s="20">
        <v>-0.02</v>
      </c>
      <c r="CE66" s="20">
        <v>2.4E-2</v>
      </c>
      <c r="CF66" s="95">
        <v>32</v>
      </c>
      <c r="CG66" s="20">
        <v>6.08</v>
      </c>
      <c r="CH66" s="20">
        <v>0.96199999999999997</v>
      </c>
      <c r="CI66" s="64">
        <v>7</v>
      </c>
      <c r="CJ66" s="20">
        <v>2.3199999999999998E-2</v>
      </c>
      <c r="CK66" s="95">
        <v>32</v>
      </c>
      <c r="CL66" s="17">
        <v>-1</v>
      </c>
      <c r="CM66" s="17">
        <v>-2.3167099999999999E-2</v>
      </c>
      <c r="CN66" s="17">
        <f>_xlfn.XLOOKUP(BZ66,' Brechas'!$A$2:$A$34,' Brechas'!$BD$2:$BD$34)</f>
        <v>-2.31671002823052E-2</v>
      </c>
      <c r="CO66" t="b">
        <f t="shared" si="11"/>
        <v>1</v>
      </c>
      <c r="CS66" s="20">
        <v>94</v>
      </c>
      <c r="CT66" s="154" t="s">
        <v>109</v>
      </c>
      <c r="CU66" s="20">
        <v>0.33</v>
      </c>
      <c r="CV66" s="20">
        <v>0.67</v>
      </c>
      <c r="CW66" s="20">
        <v>-0.51</v>
      </c>
      <c r="CX66" s="20">
        <v>0.51</v>
      </c>
      <c r="CY66" s="77">
        <v>33</v>
      </c>
      <c r="CZ66" s="20">
        <v>2E-3</v>
      </c>
      <c r="DA66" s="20">
        <v>0.55000000000000004</v>
      </c>
      <c r="DB66" s="94">
        <v>31</v>
      </c>
      <c r="DC66" s="20">
        <v>0.28000000000000003</v>
      </c>
      <c r="DD66" s="94">
        <v>31</v>
      </c>
      <c r="DE66" s="17">
        <v>-1</v>
      </c>
      <c r="DF66" s="17">
        <v>-0.281978438</v>
      </c>
      <c r="DG66" s="17">
        <f>_xlfn.XLOOKUP(CS66,' Brechas'!$A$2:$A$34,' Brechas'!$BT$2:$BT$34)</f>
        <v>-0.28197843822843799</v>
      </c>
      <c r="DH66" t="b">
        <f t="shared" si="12"/>
        <v>1</v>
      </c>
      <c r="DL66" s="20">
        <v>94</v>
      </c>
      <c r="DM66" s="154" t="s">
        <v>109</v>
      </c>
      <c r="DN66" s="20">
        <v>0.37</v>
      </c>
      <c r="DO66" s="20">
        <v>2.74</v>
      </c>
      <c r="DP66" s="20">
        <v>-0.87</v>
      </c>
      <c r="DQ66" s="20">
        <v>0.87</v>
      </c>
      <c r="DR66" s="71">
        <v>25</v>
      </c>
      <c r="DS66" s="20">
        <v>1.59</v>
      </c>
      <c r="DT66" s="20">
        <v>0.25</v>
      </c>
      <c r="DU66" s="70">
        <v>29</v>
      </c>
      <c r="DV66" s="20">
        <v>0.22</v>
      </c>
      <c r="DW66" s="62">
        <v>8</v>
      </c>
      <c r="DX66" s="17">
        <v>-1</v>
      </c>
      <c r="DY66" s="17">
        <v>-0.21987671</v>
      </c>
      <c r="DZ66" s="17" t="e">
        <f>_xlfn.XLOOKUP(DL66,' Brechas'!$A$2:$A$34,' Brechas'!#REF!)</f>
        <v>#REF!</v>
      </c>
      <c r="EA66" t="e">
        <f t="shared" si="13"/>
        <v>#REF!</v>
      </c>
    </row>
    <row r="67" spans="1:131">
      <c r="B67" s="18">
        <v>95</v>
      </c>
      <c r="C67" s="18" t="s">
        <v>110</v>
      </c>
      <c r="D67" s="18">
        <v>0.22</v>
      </c>
      <c r="E67" s="18">
        <v>0.31</v>
      </c>
      <c r="F67" s="18">
        <v>-0.27</v>
      </c>
      <c r="G67" s="18">
        <v>0.27</v>
      </c>
      <c r="H67" s="33">
        <v>20</v>
      </c>
      <c r="I67" s="18">
        <v>0.27</v>
      </c>
      <c r="J67" s="18">
        <v>0.51</v>
      </c>
      <c r="K67" s="24">
        <v>3</v>
      </c>
      <c r="L67" s="18">
        <v>0.14000000000000001</v>
      </c>
      <c r="M67" s="50">
        <v>31</v>
      </c>
      <c r="N67" s="17">
        <v>-1</v>
      </c>
      <c r="O67" s="17">
        <v>-0.13827825999999999</v>
      </c>
      <c r="P67" s="17">
        <f>_xlfn.XLOOKUP(B67,' Brechas'!$A$2:$A$34,' Brechas'!$E$2:$E$34)</f>
        <v>-0.13827825999247201</v>
      </c>
      <c r="Q67" t="b">
        <f t="shared" si="7"/>
        <v>1</v>
      </c>
      <c r="U67" s="20">
        <v>95</v>
      </c>
      <c r="V67" s="20" t="s">
        <v>110</v>
      </c>
      <c r="W67" s="20">
        <v>0.94</v>
      </c>
      <c r="X67" s="20">
        <v>0.93</v>
      </c>
      <c r="Y67" s="20">
        <v>0.01</v>
      </c>
      <c r="Z67" s="20">
        <v>0.01</v>
      </c>
      <c r="AA67" s="87">
        <v>30</v>
      </c>
      <c r="AB67" s="20">
        <v>0.94</v>
      </c>
      <c r="AC67" s="20">
        <v>0.63</v>
      </c>
      <c r="AD67" s="72">
        <v>27</v>
      </c>
      <c r="AE67" s="20">
        <v>8.3999999999999995E-3</v>
      </c>
      <c r="AF67" s="73">
        <v>28</v>
      </c>
      <c r="AG67" s="17">
        <v>1</v>
      </c>
      <c r="AH67" s="17">
        <v>8.4381639999999997E-3</v>
      </c>
      <c r="AI67" s="17">
        <f>_xlfn.XLOOKUP(U67,' Brechas'!$A$2:$A$34,' Brechas'!$K$2:$K$34)</f>
        <v>8.4381635184854094E-3</v>
      </c>
      <c r="AJ67" t="b">
        <f t="shared" si="8"/>
        <v>1</v>
      </c>
      <c r="AN67" s="20">
        <v>95</v>
      </c>
      <c r="AO67" s="20" t="s">
        <v>110</v>
      </c>
      <c r="AP67" s="20">
        <v>1.1200000000000001</v>
      </c>
      <c r="AQ67" s="20">
        <v>3.05</v>
      </c>
      <c r="AR67" s="20">
        <v>-0.63</v>
      </c>
      <c r="AS67" s="20">
        <v>0.63</v>
      </c>
      <c r="AT67" s="95">
        <v>32</v>
      </c>
      <c r="AU67" s="20">
        <v>2.13</v>
      </c>
      <c r="AV67" s="20">
        <v>0.2</v>
      </c>
      <c r="AW67" s="72">
        <v>27</v>
      </c>
      <c r="AX67" s="20">
        <v>0.12</v>
      </c>
      <c r="AY67" s="87">
        <v>30</v>
      </c>
      <c r="AZ67" s="17">
        <v>-1</v>
      </c>
      <c r="BA67" s="17">
        <v>-0.12331244600000001</v>
      </c>
      <c r="BB67" s="17">
        <f>_xlfn.XLOOKUP(AN67,' Brechas'!$A$2:$A$34,' Brechas'!$T$2:$T$34)</f>
        <v>-0.123312445746908</v>
      </c>
      <c r="BC67" t="b">
        <f t="shared" si="9"/>
        <v>1</v>
      </c>
      <c r="BG67" s="20">
        <v>95</v>
      </c>
      <c r="BH67" s="20" t="s">
        <v>303</v>
      </c>
      <c r="BI67" s="20">
        <v>0.45</v>
      </c>
      <c r="BJ67" s="20">
        <v>0.5</v>
      </c>
      <c r="BK67" s="20">
        <v>-0.11</v>
      </c>
      <c r="BL67" s="20">
        <v>0.108</v>
      </c>
      <c r="BM67" s="77">
        <v>33</v>
      </c>
      <c r="BN67" s="20">
        <v>0.48</v>
      </c>
      <c r="BO67" s="20">
        <v>0.84</v>
      </c>
      <c r="BP67" s="95">
        <v>32</v>
      </c>
      <c r="BQ67" s="20">
        <v>9.0999999999999998E-2</v>
      </c>
      <c r="BR67" s="77">
        <v>33</v>
      </c>
      <c r="BS67" s="17">
        <v>-1</v>
      </c>
      <c r="BT67" s="17">
        <v>-9.0816007000000004E-2</v>
      </c>
      <c r="BU67" s="17">
        <f>_xlfn.XLOOKUP(BG67,' Brechas'!$A$2:$A$34,' Brechas'!$AH$2:$AH$34)</f>
        <v>-9.0816006801775095E-2</v>
      </c>
      <c r="BV67" t="b">
        <f t="shared" si="10"/>
        <v>1</v>
      </c>
      <c r="BZ67" s="20">
        <v>95</v>
      </c>
      <c r="CA67" s="20" t="s">
        <v>110</v>
      </c>
      <c r="CB67" s="20">
        <v>5.93</v>
      </c>
      <c r="CC67" s="20">
        <v>5.92</v>
      </c>
      <c r="CD67" s="20">
        <v>0</v>
      </c>
      <c r="CE67" s="20">
        <v>1E-3</v>
      </c>
      <c r="CF67" s="65">
        <v>6</v>
      </c>
      <c r="CG67" s="20">
        <v>5.92</v>
      </c>
      <c r="CH67" s="20">
        <v>0.98799999999999999</v>
      </c>
      <c r="CI67" s="72">
        <v>27</v>
      </c>
      <c r="CJ67" s="20">
        <v>1.1999999999999999E-3</v>
      </c>
      <c r="CK67" s="65">
        <v>6</v>
      </c>
      <c r="CL67" s="17">
        <v>1</v>
      </c>
      <c r="CM67" s="17">
        <v>1.1953910000000001E-3</v>
      </c>
      <c r="CN67" s="17">
        <f>_xlfn.XLOOKUP(BZ67,' Brechas'!$A$2:$A$34,' Brechas'!$BD$2:$BD$34)</f>
        <v>1.1953905950015001E-3</v>
      </c>
      <c r="CO67" t="b">
        <f t="shared" si="11"/>
        <v>1</v>
      </c>
      <c r="CS67" s="20">
        <v>95</v>
      </c>
      <c r="CT67" s="154" t="s">
        <v>110</v>
      </c>
      <c r="CU67" s="20">
        <v>0.35</v>
      </c>
      <c r="CV67" s="20">
        <v>0.65</v>
      </c>
      <c r="CW67" s="20">
        <v>-0.46</v>
      </c>
      <c r="CX67" s="20">
        <v>0.46</v>
      </c>
      <c r="CY67" s="70">
        <v>29</v>
      </c>
      <c r="CZ67" s="20">
        <v>4.0000000000000001E-3</v>
      </c>
      <c r="DA67" s="20">
        <v>0.31</v>
      </c>
      <c r="DB67" s="70">
        <v>29</v>
      </c>
      <c r="DC67" s="20">
        <v>0.15</v>
      </c>
      <c r="DD67" s="70">
        <v>29</v>
      </c>
      <c r="DE67" s="17">
        <v>-1</v>
      </c>
      <c r="DF67" s="17">
        <v>-0.14630164400000001</v>
      </c>
      <c r="DG67" s="17">
        <f>_xlfn.XLOOKUP(CS67,' Brechas'!$A$2:$A$34,' Brechas'!$BT$2:$BT$34)</f>
        <v>-0.14630164357859099</v>
      </c>
      <c r="DH67" t="b">
        <f t="shared" si="12"/>
        <v>1</v>
      </c>
      <c r="DL67" s="20">
        <v>95</v>
      </c>
      <c r="DM67" s="154" t="s">
        <v>110</v>
      </c>
      <c r="DN67" s="20">
        <v>2.58</v>
      </c>
      <c r="DO67" s="20">
        <v>6.47</v>
      </c>
      <c r="DP67" s="20">
        <v>-0.6</v>
      </c>
      <c r="DQ67" s="20">
        <v>0.6</v>
      </c>
      <c r="DR67" s="78">
        <v>3</v>
      </c>
      <c r="DS67" s="20">
        <v>4.6100000000000003</v>
      </c>
      <c r="DT67" s="20">
        <v>0.74</v>
      </c>
      <c r="DU67" s="83">
        <v>5</v>
      </c>
      <c r="DV67" s="20">
        <v>0.44</v>
      </c>
      <c r="DW67" s="71">
        <v>25</v>
      </c>
      <c r="DX67" s="17">
        <v>-1</v>
      </c>
      <c r="DY67" s="17">
        <v>-0.44240726000000002</v>
      </c>
      <c r="DZ67" s="17" t="e">
        <f>_xlfn.XLOOKUP(DL67,' Brechas'!$A$2:$A$34,' Brechas'!#REF!)</f>
        <v>#REF!</v>
      </c>
      <c r="EA67" t="e">
        <f t="shared" si="13"/>
        <v>#REF!</v>
      </c>
    </row>
    <row r="68" spans="1:131">
      <c r="B68" s="18">
        <v>97</v>
      </c>
      <c r="C68" s="18" t="s">
        <v>111</v>
      </c>
      <c r="D68" s="18">
        <v>0.34</v>
      </c>
      <c r="E68" s="18">
        <v>0.56000000000000005</v>
      </c>
      <c r="F68" s="18">
        <v>-0.39</v>
      </c>
      <c r="G68" s="18">
        <v>0.39</v>
      </c>
      <c r="H68" s="41">
        <v>22</v>
      </c>
      <c r="I68" s="18">
        <v>0.53</v>
      </c>
      <c r="J68" s="18">
        <v>1</v>
      </c>
      <c r="K68" s="23">
        <v>1</v>
      </c>
      <c r="L68" s="18">
        <v>0.39</v>
      </c>
      <c r="M68" s="46">
        <v>33</v>
      </c>
      <c r="N68" s="17">
        <v>-1</v>
      </c>
      <c r="O68" s="17">
        <v>-0.3875981</v>
      </c>
      <c r="P68" s="17">
        <f>_xlfn.XLOOKUP(B68,' Brechas'!$A$2:$A$34,' Brechas'!$E$2:$E$34)</f>
        <v>-0.387598100272385</v>
      </c>
      <c r="Q68" t="b">
        <f t="shared" si="7"/>
        <v>1</v>
      </c>
      <c r="U68" s="20">
        <v>97</v>
      </c>
      <c r="V68" s="20" t="s">
        <v>111</v>
      </c>
      <c r="W68" s="20">
        <v>0.93</v>
      </c>
      <c r="X68" s="20">
        <v>0.92</v>
      </c>
      <c r="Y68" s="20">
        <v>0.01</v>
      </c>
      <c r="Z68" s="20">
        <v>0.01</v>
      </c>
      <c r="AA68" s="70">
        <v>29</v>
      </c>
      <c r="AB68" s="20">
        <v>0.92</v>
      </c>
      <c r="AC68" s="20">
        <v>0.64</v>
      </c>
      <c r="AD68" s="70">
        <v>29</v>
      </c>
      <c r="AE68" s="20">
        <v>8.5000000000000006E-3</v>
      </c>
      <c r="AF68" s="70">
        <v>29</v>
      </c>
      <c r="AG68" s="17">
        <v>1</v>
      </c>
      <c r="AH68" s="17">
        <v>8.4669919999999996E-3</v>
      </c>
      <c r="AI68" s="17">
        <f>_xlfn.XLOOKUP(U68,' Brechas'!$A$2:$A$34,' Brechas'!$K$2:$K$34)</f>
        <v>8.4669915592838797E-3</v>
      </c>
      <c r="AJ68" t="b">
        <f t="shared" si="8"/>
        <v>1</v>
      </c>
      <c r="AN68" s="20">
        <v>97</v>
      </c>
      <c r="AO68" s="20" t="s">
        <v>111</v>
      </c>
      <c r="AP68" s="20">
        <v>0.78</v>
      </c>
      <c r="AQ68" s="20">
        <v>1.04</v>
      </c>
      <c r="AR68" s="20">
        <v>-0.25</v>
      </c>
      <c r="AS68" s="20">
        <v>0.25</v>
      </c>
      <c r="AT68" s="58">
        <v>16</v>
      </c>
      <c r="AU68" s="20">
        <v>0.92</v>
      </c>
      <c r="AV68" s="20">
        <v>0.45</v>
      </c>
      <c r="AW68" s="94">
        <v>31</v>
      </c>
      <c r="AX68" s="20">
        <v>0.11</v>
      </c>
      <c r="AY68" s="70">
        <v>29</v>
      </c>
      <c r="AZ68" s="17">
        <v>-1</v>
      </c>
      <c r="BA68" s="17">
        <v>-0.113918166</v>
      </c>
      <c r="BB68" s="17">
        <f>_xlfn.XLOOKUP(AN68,' Brechas'!$A$2:$A$34,' Brechas'!$T$2:$T$34)</f>
        <v>-0.11391816642335199</v>
      </c>
      <c r="BC68" t="b">
        <f t="shared" si="9"/>
        <v>1</v>
      </c>
      <c r="BG68" s="20">
        <v>97</v>
      </c>
      <c r="BH68" s="20" t="s">
        <v>304</v>
      </c>
      <c r="BI68" s="20">
        <v>0.4</v>
      </c>
      <c r="BJ68" s="20">
        <v>0.4</v>
      </c>
      <c r="BK68" s="20">
        <v>0</v>
      </c>
      <c r="BL68" s="20">
        <v>4.0000000000000001E-3</v>
      </c>
      <c r="BM68" s="69">
        <v>9</v>
      </c>
      <c r="BN68" s="20">
        <v>0.4</v>
      </c>
      <c r="BO68" s="20">
        <v>1</v>
      </c>
      <c r="BP68" s="77">
        <v>33</v>
      </c>
      <c r="BQ68" s="20">
        <v>4.0000000000000001E-3</v>
      </c>
      <c r="BR68" s="59">
        <v>13</v>
      </c>
      <c r="BS68" s="17">
        <v>-1</v>
      </c>
      <c r="BT68" s="17">
        <v>-4.460253E-3</v>
      </c>
      <c r="BU68" s="17">
        <f>_xlfn.XLOOKUP(BG68,' Brechas'!$A$2:$A$34,' Brechas'!$AH$2:$AH$34)</f>
        <v>-4.4602529358630204E-3</v>
      </c>
      <c r="BV68" t="b">
        <f t="shared" si="10"/>
        <v>1</v>
      </c>
      <c r="BZ68" s="20">
        <v>97</v>
      </c>
      <c r="CA68" s="20" t="s">
        <v>111</v>
      </c>
      <c r="CB68" s="20">
        <v>5.9</v>
      </c>
      <c r="CC68" s="20">
        <v>5.81</v>
      </c>
      <c r="CD68" s="20">
        <v>0.02</v>
      </c>
      <c r="CE68" s="20">
        <v>1.4999999999999999E-2</v>
      </c>
      <c r="CF68" s="94">
        <v>31</v>
      </c>
      <c r="CG68" s="20">
        <v>5.85</v>
      </c>
      <c r="CH68" s="20">
        <v>1</v>
      </c>
      <c r="CI68" s="77">
        <v>33</v>
      </c>
      <c r="CJ68" s="20">
        <v>1.4999999999999999E-2</v>
      </c>
      <c r="CK68" s="94">
        <v>31</v>
      </c>
      <c r="CL68" s="17">
        <v>1</v>
      </c>
      <c r="CM68" s="17">
        <v>1.5024553E-2</v>
      </c>
      <c r="CN68" s="17">
        <f>_xlfn.XLOOKUP(BZ68,' Brechas'!$A$2:$A$34,' Brechas'!$BD$2:$BD$34)</f>
        <v>1.50245532105734E-2</v>
      </c>
      <c r="CO68" t="b">
        <f t="shared" si="11"/>
        <v>1</v>
      </c>
      <c r="CS68" s="20">
        <v>97</v>
      </c>
      <c r="CT68" s="154" t="s">
        <v>111</v>
      </c>
      <c r="CU68" s="20">
        <v>0.33</v>
      </c>
      <c r="CV68" s="20">
        <v>0.67</v>
      </c>
      <c r="CW68" s="20">
        <v>-0.5</v>
      </c>
      <c r="CX68" s="20">
        <v>0.5</v>
      </c>
      <c r="CY68" s="95">
        <v>32</v>
      </c>
      <c r="CZ68" s="20">
        <v>2E-3</v>
      </c>
      <c r="DA68" s="20">
        <v>0.77</v>
      </c>
      <c r="DB68" s="95">
        <v>32</v>
      </c>
      <c r="DC68" s="20">
        <v>0.39</v>
      </c>
      <c r="DD68" s="77">
        <v>33</v>
      </c>
      <c r="DE68" s="17">
        <v>-1</v>
      </c>
      <c r="DF68" s="17">
        <v>-0.38817874299999999</v>
      </c>
      <c r="DG68" s="17">
        <f>_xlfn.XLOOKUP(CS68,' Brechas'!$A$2:$A$34,' Brechas'!$BT$2:$BT$34)</f>
        <v>-0.38817874310129902</v>
      </c>
      <c r="DH68" t="b">
        <f t="shared" si="12"/>
        <v>1</v>
      </c>
      <c r="DL68" s="20">
        <v>97</v>
      </c>
      <c r="DM68" s="154" t="s">
        <v>111</v>
      </c>
      <c r="DN68" s="20">
        <v>3.13</v>
      </c>
      <c r="DO68" s="20">
        <v>3.27</v>
      </c>
      <c r="DP68" s="20">
        <v>-0.04</v>
      </c>
      <c r="DQ68" s="20">
        <v>0.04</v>
      </c>
      <c r="DR68" s="76">
        <v>1</v>
      </c>
      <c r="DS68" s="20">
        <v>3.21</v>
      </c>
      <c r="DT68" s="20">
        <v>0.51</v>
      </c>
      <c r="DU68" s="79">
        <v>10</v>
      </c>
      <c r="DV68" s="20">
        <v>0.02</v>
      </c>
      <c r="DW68" s="76">
        <v>1</v>
      </c>
      <c r="DX68" s="17">
        <v>-1</v>
      </c>
      <c r="DY68" s="17">
        <v>-2.2093973999999999E-2</v>
      </c>
      <c r="DZ68" s="17" t="e">
        <f>_xlfn.XLOOKUP(DL68,' Brechas'!$A$2:$A$34,' Brechas'!#REF!)</f>
        <v>#REF!</v>
      </c>
      <c r="EA68" t="e">
        <f t="shared" si="13"/>
        <v>#REF!</v>
      </c>
    </row>
    <row r="69" spans="1:131">
      <c r="B69" s="18">
        <v>99</v>
      </c>
      <c r="C69" s="18" t="s">
        <v>112</v>
      </c>
      <c r="D69" s="18">
        <v>0.27</v>
      </c>
      <c r="E69" s="18">
        <v>0.3</v>
      </c>
      <c r="F69" s="18">
        <v>-0.11</v>
      </c>
      <c r="G69" s="18">
        <v>0.11</v>
      </c>
      <c r="H69" s="36">
        <v>9</v>
      </c>
      <c r="I69" s="18">
        <v>0.28999999999999998</v>
      </c>
      <c r="J69" s="18">
        <v>0.55000000000000004</v>
      </c>
      <c r="K69" s="28">
        <v>2</v>
      </c>
      <c r="L69" s="18">
        <v>0.06</v>
      </c>
      <c r="M69" s="43">
        <v>23</v>
      </c>
      <c r="N69" s="17">
        <v>-1</v>
      </c>
      <c r="O69" s="17">
        <v>-6.0755284999999999E-2</v>
      </c>
      <c r="P69" s="17">
        <f>_xlfn.XLOOKUP(B69,' Brechas'!$A$2:$A$34,' Brechas'!$E$2:$E$34)</f>
        <v>-6.0755284644392102E-2</v>
      </c>
      <c r="Q69" t="b">
        <f t="shared" si="7"/>
        <v>1</v>
      </c>
      <c r="U69" s="20">
        <v>99</v>
      </c>
      <c r="V69" s="20" t="s">
        <v>112</v>
      </c>
      <c r="W69" s="20">
        <v>0.61</v>
      </c>
      <c r="X69" s="20">
        <v>0.56999999999999995</v>
      </c>
      <c r="Y69" s="20">
        <v>0.06</v>
      </c>
      <c r="Z69" s="20">
        <v>0.06</v>
      </c>
      <c r="AA69" s="77">
        <v>33</v>
      </c>
      <c r="AB69" s="20">
        <v>0.59</v>
      </c>
      <c r="AC69" s="20">
        <v>1</v>
      </c>
      <c r="AD69" s="77">
        <v>33</v>
      </c>
      <c r="AE69" s="20">
        <v>5.9499999999999997E-2</v>
      </c>
      <c r="AF69" s="77">
        <v>33</v>
      </c>
      <c r="AG69" s="17">
        <v>1</v>
      </c>
      <c r="AH69" s="17">
        <v>5.9450602999999998E-2</v>
      </c>
      <c r="AI69" s="17">
        <f>_xlfn.XLOOKUP(U69,' Brechas'!$A$2:$A$34,' Brechas'!$K$2:$K$34)</f>
        <v>5.94506029031516E-2</v>
      </c>
      <c r="AJ69" t="b">
        <f t="shared" si="8"/>
        <v>1</v>
      </c>
      <c r="AN69" s="20">
        <v>99</v>
      </c>
      <c r="AO69" s="20" t="s">
        <v>112</v>
      </c>
      <c r="AP69" s="20">
        <v>3.45</v>
      </c>
      <c r="AQ69" s="20">
        <v>3.21</v>
      </c>
      <c r="AR69" s="20">
        <v>0.08</v>
      </c>
      <c r="AS69" s="20">
        <v>0.08</v>
      </c>
      <c r="AT69" s="65">
        <v>6</v>
      </c>
      <c r="AU69" s="20">
        <v>3.32</v>
      </c>
      <c r="AV69" s="20">
        <v>0.13</v>
      </c>
      <c r="AW69" s="88">
        <v>24</v>
      </c>
      <c r="AX69" s="20">
        <v>0.01</v>
      </c>
      <c r="AY69" s="58">
        <v>16</v>
      </c>
      <c r="AZ69" s="17">
        <v>1</v>
      </c>
      <c r="BA69" s="17">
        <v>9.6062630000000003E-3</v>
      </c>
      <c r="BB69" s="17">
        <f>_xlfn.XLOOKUP(AN69,' Brechas'!$A$2:$A$34,' Brechas'!$T$2:$T$34)</f>
        <v>9.6062634507288799E-3</v>
      </c>
      <c r="BC69" t="b">
        <f t="shared" si="9"/>
        <v>1</v>
      </c>
      <c r="BG69" s="20">
        <v>99</v>
      </c>
      <c r="BH69" s="20" t="s">
        <v>305</v>
      </c>
      <c r="BI69" s="20">
        <v>0.49</v>
      </c>
      <c r="BJ69" s="20">
        <v>0.55000000000000004</v>
      </c>
      <c r="BK69" s="20">
        <v>-0.11</v>
      </c>
      <c r="BL69" s="20">
        <v>0.107</v>
      </c>
      <c r="BM69" s="95">
        <v>32</v>
      </c>
      <c r="BN69" s="20">
        <v>0.52</v>
      </c>
      <c r="BO69" s="20">
        <v>0.77</v>
      </c>
      <c r="BP69" s="87">
        <v>30</v>
      </c>
      <c r="BQ69" s="20">
        <v>8.2000000000000003E-2</v>
      </c>
      <c r="BR69" s="95">
        <v>32</v>
      </c>
      <c r="BS69" s="17">
        <v>-1</v>
      </c>
      <c r="BT69" s="17">
        <v>-8.2085692000000002E-2</v>
      </c>
      <c r="BU69" s="17">
        <f>_xlfn.XLOOKUP(BG69,' Brechas'!$A$2:$A$34,' Brechas'!$AH$2:$AH$34)</f>
        <v>-8.2085691744373204E-2</v>
      </c>
      <c r="BV69" t="b">
        <f t="shared" si="10"/>
        <v>1</v>
      </c>
      <c r="BZ69" s="20">
        <v>99</v>
      </c>
      <c r="CA69" s="20" t="s">
        <v>112</v>
      </c>
      <c r="CB69" s="20">
        <v>5.96</v>
      </c>
      <c r="CC69" s="20">
        <v>5.79</v>
      </c>
      <c r="CD69" s="20">
        <v>0.03</v>
      </c>
      <c r="CE69" s="20">
        <v>0.03</v>
      </c>
      <c r="CF69" s="77">
        <v>33</v>
      </c>
      <c r="CG69" s="20">
        <v>5.86</v>
      </c>
      <c r="CH69" s="20">
        <v>0.998</v>
      </c>
      <c r="CI69" s="95">
        <v>32</v>
      </c>
      <c r="CJ69" s="20">
        <v>2.9499999999999998E-2</v>
      </c>
      <c r="CK69" s="77">
        <v>33</v>
      </c>
      <c r="CL69" s="17">
        <v>1</v>
      </c>
      <c r="CM69" s="17">
        <v>2.9536942E-2</v>
      </c>
      <c r="CN69" s="17">
        <f>_xlfn.XLOOKUP(BZ69,' Brechas'!$A$2:$A$34,' Brechas'!$BD$2:$BD$34)</f>
        <v>2.95369420974744E-2</v>
      </c>
      <c r="CO69" t="b">
        <f t="shared" si="11"/>
        <v>1</v>
      </c>
      <c r="CS69" s="20">
        <v>99</v>
      </c>
      <c r="CT69" s="154" t="s">
        <v>112</v>
      </c>
      <c r="CU69" s="20">
        <v>0.35</v>
      </c>
      <c r="CV69" s="20">
        <v>0.65</v>
      </c>
      <c r="CW69" s="20">
        <v>-0.47</v>
      </c>
      <c r="CX69" s="20">
        <v>0.47</v>
      </c>
      <c r="CY69" s="87">
        <v>30</v>
      </c>
      <c r="CZ69" s="20">
        <v>4.0000000000000001E-3</v>
      </c>
      <c r="DA69" s="20">
        <v>0.3</v>
      </c>
      <c r="DB69" s="73">
        <v>28</v>
      </c>
      <c r="DC69" s="20">
        <v>0.14000000000000001</v>
      </c>
      <c r="DD69" s="73">
        <v>28</v>
      </c>
      <c r="DE69" s="17">
        <v>-1</v>
      </c>
      <c r="DF69" s="17">
        <v>-0.14241203599999999</v>
      </c>
      <c r="DG69" s="17">
        <f>_xlfn.XLOOKUP(CS69,' Brechas'!$A$2:$A$34,' Brechas'!$BT$2:$BT$34)</f>
        <v>-0.142412035697595</v>
      </c>
      <c r="DH69" t="b">
        <f t="shared" si="12"/>
        <v>1</v>
      </c>
      <c r="DL69" s="20">
        <v>99</v>
      </c>
      <c r="DM69" s="154" t="s">
        <v>112</v>
      </c>
      <c r="DN69" s="20">
        <v>1.36</v>
      </c>
      <c r="DO69" s="20">
        <v>2.33</v>
      </c>
      <c r="DP69" s="20">
        <v>-0.42</v>
      </c>
      <c r="DQ69" s="20">
        <v>0.42</v>
      </c>
      <c r="DR69" s="67">
        <v>2</v>
      </c>
      <c r="DS69" s="20">
        <v>1.87</v>
      </c>
      <c r="DT69" s="20">
        <v>0.3</v>
      </c>
      <c r="DU69" s="74">
        <v>23</v>
      </c>
      <c r="DV69" s="20">
        <v>0.12</v>
      </c>
      <c r="DW69" s="78">
        <v>3</v>
      </c>
      <c r="DX69" s="17">
        <v>-1</v>
      </c>
      <c r="DY69" s="17">
        <v>-0.124602398</v>
      </c>
      <c r="DZ69" s="17" t="e">
        <f>_xlfn.XLOOKUP(DL69,' Brechas'!$A$2:$A$34,' Brechas'!#REF!)</f>
        <v>#REF!</v>
      </c>
      <c r="EA69" t="e">
        <f t="shared" si="13"/>
        <v>#REF!</v>
      </c>
    </row>
    <row r="71" spans="1:131">
      <c r="A71" s="3" t="s">
        <v>26</v>
      </c>
      <c r="B71" s="18">
        <v>5</v>
      </c>
      <c r="C71" s="18" t="s">
        <v>79</v>
      </c>
      <c r="D71" s="18">
        <v>0.81</v>
      </c>
      <c r="E71" s="18">
        <v>0.79</v>
      </c>
      <c r="F71" s="18">
        <v>0.02</v>
      </c>
      <c r="G71" s="18">
        <v>0.02</v>
      </c>
      <c r="H71" s="42">
        <v>5</v>
      </c>
      <c r="I71" s="18">
        <v>0.8</v>
      </c>
      <c r="J71" s="18">
        <v>0.09</v>
      </c>
      <c r="K71" s="24">
        <v>3</v>
      </c>
      <c r="L71" s="18">
        <v>0</v>
      </c>
      <c r="M71" s="24">
        <v>3</v>
      </c>
      <c r="N71" s="17">
        <v>1</v>
      </c>
      <c r="O71" s="17">
        <v>1.3669439999999999E-3</v>
      </c>
      <c r="P71" s="17">
        <f>_xlfn.XLOOKUP(B71,' Brechas'!$A$2:$A$34,' Brechas'!$F$2:$F$34)</f>
        <v>1.3669443912863899E-3</v>
      </c>
      <c r="Q71" t="b">
        <f>ROUND(O71,6)=ROUND(P71,6)</f>
        <v>1</v>
      </c>
      <c r="T71" s="4" t="s">
        <v>32</v>
      </c>
      <c r="U71" s="20">
        <v>5</v>
      </c>
      <c r="V71" s="20" t="s">
        <v>79</v>
      </c>
      <c r="W71" s="20">
        <v>0.65</v>
      </c>
      <c r="X71" s="20">
        <v>0.64</v>
      </c>
      <c r="Y71" s="20">
        <v>0.01</v>
      </c>
      <c r="Z71" s="20">
        <v>0.01</v>
      </c>
      <c r="AA71" s="64">
        <v>7</v>
      </c>
      <c r="AB71" s="20">
        <v>0.65</v>
      </c>
      <c r="AC71" s="20">
        <v>0.26</v>
      </c>
      <c r="AD71" s="64">
        <v>7</v>
      </c>
      <c r="AE71" s="20">
        <v>3.5999999999999999E-3</v>
      </c>
      <c r="AF71" s="83">
        <v>5</v>
      </c>
      <c r="AG71" s="17">
        <v>1</v>
      </c>
      <c r="AH71" s="17">
        <v>3.5652470000000001E-3</v>
      </c>
      <c r="AI71" s="17">
        <f>_xlfn.XLOOKUP(U71,' Brechas'!$A$2:$A$34,' Brechas'!$L$2:$L$34)</f>
        <v>3.56524677104715E-3</v>
      </c>
      <c r="AJ71" t="b">
        <f>ROUND(AH71,6)=ROUND(AI71,6)</f>
        <v>1</v>
      </c>
      <c r="AM71" s="5" t="s">
        <v>62</v>
      </c>
      <c r="AN71" s="20">
        <v>5</v>
      </c>
      <c r="AO71" s="20" t="s">
        <v>79</v>
      </c>
      <c r="AP71" s="20">
        <v>0.09</v>
      </c>
      <c r="AQ71" s="20">
        <v>0.08</v>
      </c>
      <c r="AR71" s="20">
        <v>0.06</v>
      </c>
      <c r="AS71" s="20">
        <v>0.06</v>
      </c>
      <c r="AT71" s="86">
        <v>11</v>
      </c>
      <c r="AU71" s="20">
        <v>0.08</v>
      </c>
      <c r="AV71" s="20">
        <v>0.21</v>
      </c>
      <c r="AW71" s="83">
        <v>5</v>
      </c>
      <c r="AX71" s="20">
        <v>0.01</v>
      </c>
      <c r="AY71" s="65">
        <v>6</v>
      </c>
      <c r="AZ71" s="17">
        <v>1</v>
      </c>
      <c r="BA71" s="17">
        <v>1.2322591000000001E-2</v>
      </c>
      <c r="BB71" s="17">
        <f>_xlfn.XLOOKUP(AN71,' Brechas'!$A$2:$A$34,' Brechas'!$U$2:$U$34)</f>
        <v>1.23225905331335E-2</v>
      </c>
      <c r="BC71" t="b">
        <f>ROUND(BA71,6)=ROUND(BB71,6)</f>
        <v>1</v>
      </c>
      <c r="BF71" s="2" t="s">
        <v>7</v>
      </c>
      <c r="BG71" s="20">
        <v>5</v>
      </c>
      <c r="BH71" s="20" t="s">
        <v>274</v>
      </c>
      <c r="BI71" s="20">
        <v>0.88</v>
      </c>
      <c r="BJ71" s="20">
        <v>0.87</v>
      </c>
      <c r="BK71" s="20">
        <v>0.01</v>
      </c>
      <c r="BL71" s="20">
        <v>0.01</v>
      </c>
      <c r="BM71" s="82">
        <v>22</v>
      </c>
      <c r="BN71" s="20">
        <v>0.87</v>
      </c>
      <c r="BO71" s="20">
        <v>0.62</v>
      </c>
      <c r="BP71" s="61">
        <v>18</v>
      </c>
      <c r="BQ71" s="20">
        <v>6.0000000000000001E-3</v>
      </c>
      <c r="BR71" s="75">
        <v>21</v>
      </c>
      <c r="BS71" s="17">
        <v>1</v>
      </c>
      <c r="BT71" s="17">
        <v>6.0632899999999998E-3</v>
      </c>
      <c r="BU71" s="17">
        <f>_xlfn.XLOOKUP(BG71,' Brechas'!$A$2:$A$34,' Brechas'!$AI$2:$AI$34)</f>
        <v>6.0632897116487004E-3</v>
      </c>
      <c r="BV71" t="b">
        <f>ROUND(BT71,6)=ROUND(BU71,6)</f>
        <v>1</v>
      </c>
      <c r="BY71" s="6" t="s">
        <v>41</v>
      </c>
      <c r="BZ71" s="20">
        <v>5</v>
      </c>
      <c r="CA71" s="20" t="s">
        <v>79</v>
      </c>
      <c r="CB71" s="20">
        <v>6.23</v>
      </c>
      <c r="CC71" s="20">
        <v>6.33</v>
      </c>
      <c r="CD71" s="20">
        <v>-0.02</v>
      </c>
      <c r="CE71" s="20">
        <v>1.6E-2</v>
      </c>
      <c r="CF71" s="80">
        <v>20</v>
      </c>
      <c r="CG71" s="20">
        <v>6.28</v>
      </c>
      <c r="CH71" s="20">
        <v>0.91</v>
      </c>
      <c r="CI71" s="69">
        <v>9</v>
      </c>
      <c r="CJ71" s="20">
        <v>1.4E-2</v>
      </c>
      <c r="CK71" s="61">
        <v>18</v>
      </c>
      <c r="CL71" s="17">
        <v>-1</v>
      </c>
      <c r="CM71" s="17">
        <v>-1.4464856999999999E-2</v>
      </c>
      <c r="CN71" s="17">
        <f>_xlfn.XLOOKUP(BZ71,' Brechas'!$A$2:$A$34,' Brechas'!$BE$2:$BE$34)</f>
        <v>-1.44648565625527E-2</v>
      </c>
      <c r="CO71" t="b">
        <f>ROUND(CM71,6)=ROUND(CN71,6)</f>
        <v>1</v>
      </c>
      <c r="CR71" s="2" t="s">
        <v>57</v>
      </c>
      <c r="CS71" s="20">
        <v>5</v>
      </c>
      <c r="CT71" s="20" t="s">
        <v>307</v>
      </c>
      <c r="CU71" s="20">
        <v>0.52</v>
      </c>
      <c r="CV71" s="20">
        <v>0.48</v>
      </c>
      <c r="CW71" s="20">
        <v>0.06</v>
      </c>
      <c r="CX71" s="20">
        <v>0.06</v>
      </c>
      <c r="CY71" s="65">
        <v>6</v>
      </c>
      <c r="CZ71" s="20">
        <v>0.114</v>
      </c>
      <c r="DA71" s="20">
        <v>0.01</v>
      </c>
      <c r="DB71" s="67">
        <v>2</v>
      </c>
      <c r="DC71" s="20">
        <v>0</v>
      </c>
      <c r="DD71" s="65">
        <v>6</v>
      </c>
      <c r="DE71" s="17">
        <v>1</v>
      </c>
      <c r="DF71" s="17">
        <v>3.15657E-4</v>
      </c>
      <c r="DG71" s="17" t="e">
        <f>_xlfn.XLOOKUP(CS71,' Brechas'!$A$2:$A$34,' Brechas'!#REF!)</f>
        <v>#REF!</v>
      </c>
      <c r="DH71" t="e">
        <f>ROUND(DF71,6)=ROUND(DG71,6)</f>
        <v>#REF!</v>
      </c>
      <c r="DK71" s="7" t="s">
        <v>76</v>
      </c>
      <c r="DL71" s="20">
        <v>5</v>
      </c>
      <c r="DM71" s="20" t="s">
        <v>307</v>
      </c>
      <c r="DN71" s="20">
        <v>24.16</v>
      </c>
      <c r="DO71" s="20">
        <v>24.75</v>
      </c>
      <c r="DP71" s="20">
        <v>-0.02</v>
      </c>
      <c r="DQ71" s="20">
        <v>0.02</v>
      </c>
      <c r="DR71" s="76">
        <v>1</v>
      </c>
      <c r="DS71" s="20">
        <v>24.45</v>
      </c>
      <c r="DT71" s="20">
        <v>0.36</v>
      </c>
      <c r="DU71" s="62">
        <v>8</v>
      </c>
      <c r="DV71" s="20">
        <v>0.01</v>
      </c>
      <c r="DW71" s="76">
        <v>1</v>
      </c>
      <c r="DX71" s="17">
        <v>-1</v>
      </c>
      <c r="DY71" s="17">
        <v>-8.4664619999999993E-3</v>
      </c>
      <c r="DZ71" s="17" t="e">
        <f>_xlfn.XLOOKUP(DL71,' Brechas'!$A$2:$A$34,' Brechas'!#REF!)</f>
        <v>#REF!</v>
      </c>
      <c r="EA71" t="e">
        <f>ROUND(DY71,6)=ROUND(DZ71,6)</f>
        <v>#REF!</v>
      </c>
    </row>
    <row r="72" spans="1:131">
      <c r="B72" s="18">
        <v>8</v>
      </c>
      <c r="C72" s="18" t="s">
        <v>81</v>
      </c>
      <c r="D72" s="18">
        <v>0.7</v>
      </c>
      <c r="E72" s="18">
        <v>0.69</v>
      </c>
      <c r="F72" s="18">
        <v>0.03</v>
      </c>
      <c r="G72" s="18">
        <v>0.03</v>
      </c>
      <c r="H72" s="29">
        <v>6</v>
      </c>
      <c r="I72" s="18">
        <v>0.7</v>
      </c>
      <c r="J72" s="18">
        <v>0.1</v>
      </c>
      <c r="K72" s="27">
        <v>10</v>
      </c>
      <c r="L72" s="18">
        <v>0</v>
      </c>
      <c r="M72" s="42">
        <v>5</v>
      </c>
      <c r="N72" s="17">
        <v>1</v>
      </c>
      <c r="O72" s="17">
        <v>2.6961099999999998E-3</v>
      </c>
      <c r="P72" s="17">
        <f>_xlfn.XLOOKUP(B72,' Brechas'!$A$2:$A$34,' Brechas'!$F$2:$F$34)</f>
        <v>2.6961097722695399E-3</v>
      </c>
      <c r="Q72" t="b">
        <f t="shared" ref="Q72:Q103" si="14">ROUND(O72,6)=ROUND(P72,6)</f>
        <v>1</v>
      </c>
      <c r="U72" s="20">
        <v>8</v>
      </c>
      <c r="V72" s="20" t="s">
        <v>81</v>
      </c>
      <c r="W72" s="20">
        <v>0.49</v>
      </c>
      <c r="X72" s="20">
        <v>0.45</v>
      </c>
      <c r="Y72" s="20">
        <v>0.1</v>
      </c>
      <c r="Z72" s="20">
        <v>0.1</v>
      </c>
      <c r="AA72" s="87">
        <v>30</v>
      </c>
      <c r="AB72" s="20">
        <v>0.47</v>
      </c>
      <c r="AC72" s="20">
        <v>0.36</v>
      </c>
      <c r="AD72" s="82">
        <v>22</v>
      </c>
      <c r="AE72" s="20">
        <v>3.6900000000000002E-2</v>
      </c>
      <c r="AF72" s="72">
        <v>27</v>
      </c>
      <c r="AG72" s="17">
        <v>1</v>
      </c>
      <c r="AH72" s="17">
        <v>3.6948953E-2</v>
      </c>
      <c r="AI72" s="17">
        <f>_xlfn.XLOOKUP(U72,' Brechas'!$A$2:$A$34,' Brechas'!$L$2:$L$34)</f>
        <v>3.6948952592333301E-2</v>
      </c>
      <c r="AJ72" t="b">
        <f t="shared" ref="AJ72:AJ103" si="15">ROUND(AH72,6)=ROUND(AI72,6)</f>
        <v>1</v>
      </c>
      <c r="AN72" s="20">
        <v>8</v>
      </c>
      <c r="AO72" s="20" t="s">
        <v>81</v>
      </c>
      <c r="AP72" s="20">
        <v>0.08</v>
      </c>
      <c r="AQ72" s="20">
        <v>0.08</v>
      </c>
      <c r="AR72" s="20">
        <v>0.02</v>
      </c>
      <c r="AS72" s="20">
        <v>0.02</v>
      </c>
      <c r="AT72" s="85">
        <v>4</v>
      </c>
      <c r="AU72" s="20">
        <v>0.08</v>
      </c>
      <c r="AV72" s="20">
        <v>0.21</v>
      </c>
      <c r="AW72" s="85">
        <v>4</v>
      </c>
      <c r="AX72" s="20">
        <v>0</v>
      </c>
      <c r="AY72" s="67">
        <v>2</v>
      </c>
      <c r="AZ72" s="17">
        <v>1</v>
      </c>
      <c r="BA72" s="17">
        <v>4.3926440000000002E-3</v>
      </c>
      <c r="BB72" s="17">
        <f>_xlfn.XLOOKUP(AN72,' Brechas'!$A$2:$A$34,' Brechas'!$U$2:$U$34)</f>
        <v>4.3926439974054403E-3</v>
      </c>
      <c r="BC72" t="b">
        <f t="shared" ref="BC72:BC103" si="16">ROUND(BA72,6)=ROUND(BB72,6)</f>
        <v>1</v>
      </c>
      <c r="BG72" s="20">
        <v>8</v>
      </c>
      <c r="BH72" s="20" t="s">
        <v>275</v>
      </c>
      <c r="BI72" s="20">
        <v>0.9</v>
      </c>
      <c r="BJ72" s="20">
        <v>0.88</v>
      </c>
      <c r="BK72" s="20">
        <v>0.02</v>
      </c>
      <c r="BL72" s="20">
        <v>1.9E-2</v>
      </c>
      <c r="BM72" s="70">
        <v>29</v>
      </c>
      <c r="BN72" s="20">
        <v>0.89</v>
      </c>
      <c r="BO72" s="20">
        <v>0.6</v>
      </c>
      <c r="BP72" s="86">
        <v>11</v>
      </c>
      <c r="BQ72" s="20">
        <v>1.2E-2</v>
      </c>
      <c r="BR72" s="70">
        <v>29</v>
      </c>
      <c r="BS72" s="17">
        <v>1</v>
      </c>
      <c r="BT72" s="17">
        <v>1.1598265999999999E-2</v>
      </c>
      <c r="BU72" s="17">
        <f>_xlfn.XLOOKUP(BG72,' Brechas'!$A$2:$A$34,' Brechas'!$AI$2:$AI$34)</f>
        <v>1.15982660884982E-2</v>
      </c>
      <c r="BV72" t="b">
        <f t="shared" ref="BV72:BV103" si="17">ROUND(BT72,6)=ROUND(BU72,6)</f>
        <v>1</v>
      </c>
      <c r="BZ72" s="20">
        <v>8</v>
      </c>
      <c r="CA72" s="20" t="s">
        <v>81</v>
      </c>
      <c r="CB72" s="20">
        <v>5.86</v>
      </c>
      <c r="CC72" s="20">
        <v>5.97</v>
      </c>
      <c r="CD72" s="20">
        <v>-0.02</v>
      </c>
      <c r="CE72" s="20">
        <v>1.9E-2</v>
      </c>
      <c r="CF72" s="71">
        <v>25</v>
      </c>
      <c r="CG72" s="20">
        <v>5.92</v>
      </c>
      <c r="CH72" s="20">
        <v>0.97</v>
      </c>
      <c r="CI72" s="87">
        <v>30</v>
      </c>
      <c r="CJ72" s="20">
        <v>1.7999999999999999E-2</v>
      </c>
      <c r="CK72" s="72">
        <v>27</v>
      </c>
      <c r="CL72" s="17">
        <v>-1</v>
      </c>
      <c r="CM72" s="17">
        <v>-1.8471872E-2</v>
      </c>
      <c r="CN72" s="17">
        <f>_xlfn.XLOOKUP(BZ72,' Brechas'!$A$2:$A$34,' Brechas'!$BE$2:$BE$34)</f>
        <v>-1.84718719603136E-2</v>
      </c>
      <c r="CO72" t="b">
        <f t="shared" ref="CO72:CO103" si="18">ROUND(CM72,6)=ROUND(CN72,6)</f>
        <v>1</v>
      </c>
      <c r="CS72" s="20">
        <v>8</v>
      </c>
      <c r="CT72" s="20" t="s">
        <v>81</v>
      </c>
      <c r="CU72" s="20">
        <v>0.49</v>
      </c>
      <c r="CV72" s="20">
        <v>0.51</v>
      </c>
      <c r="CW72" s="20">
        <v>-0.02</v>
      </c>
      <c r="CX72" s="20">
        <v>0.02</v>
      </c>
      <c r="CY72" s="83">
        <v>5</v>
      </c>
      <c r="CZ72" s="20">
        <v>4.9000000000000002E-2</v>
      </c>
      <c r="DA72" s="20">
        <v>0.01</v>
      </c>
      <c r="DB72" s="65">
        <v>6</v>
      </c>
      <c r="DC72" s="20">
        <v>0</v>
      </c>
      <c r="DD72" s="83">
        <v>5</v>
      </c>
      <c r="DE72" s="17">
        <v>-1</v>
      </c>
      <c r="DF72" s="17">
        <v>-2.7359800000000001E-4</v>
      </c>
      <c r="DG72" s="17" t="e">
        <f>_xlfn.XLOOKUP(CS72,' Brechas'!$A$2:$A$34,' Brechas'!#REF!)</f>
        <v>#REF!</v>
      </c>
      <c r="DH72" t="e">
        <f t="shared" ref="DH72:DH103" si="19">ROUND(DF72,6)=ROUND(DG72,6)</f>
        <v>#REF!</v>
      </c>
      <c r="DL72" s="20">
        <v>8</v>
      </c>
      <c r="DM72" s="20" t="s">
        <v>81</v>
      </c>
      <c r="DN72" s="20">
        <v>14.29</v>
      </c>
      <c r="DO72" s="20">
        <v>31.51</v>
      </c>
      <c r="DP72" s="20">
        <v>-0.55000000000000004</v>
      </c>
      <c r="DQ72" s="20">
        <v>0.55000000000000004</v>
      </c>
      <c r="DR72" s="73">
        <v>28</v>
      </c>
      <c r="DS72" s="20">
        <v>22.69</v>
      </c>
      <c r="DT72" s="20">
        <v>0.33</v>
      </c>
      <c r="DU72" s="79">
        <v>10</v>
      </c>
      <c r="DV72" s="20">
        <v>0.18</v>
      </c>
      <c r="DW72" s="87">
        <v>30</v>
      </c>
      <c r="DX72" s="17">
        <v>-1</v>
      </c>
      <c r="DY72" s="17">
        <v>-0.18162419899999999</v>
      </c>
      <c r="DZ72" s="17" t="e">
        <f>_xlfn.XLOOKUP(DL72,' Brechas'!$A$2:$A$34,' Brechas'!#REF!)</f>
        <v>#REF!</v>
      </c>
      <c r="EA72" t="e">
        <f t="shared" ref="EA72:EA103" si="20">ROUND(DY72,6)=ROUND(DZ72,6)</f>
        <v>#REF!</v>
      </c>
    </row>
    <row r="73" spans="1:131">
      <c r="B73" s="18">
        <v>11</v>
      </c>
      <c r="C73" s="18" t="s">
        <v>82</v>
      </c>
      <c r="D73" s="18">
        <v>0.82</v>
      </c>
      <c r="E73" s="18">
        <v>0.8</v>
      </c>
      <c r="F73" s="18">
        <v>0.03</v>
      </c>
      <c r="G73" s="18">
        <v>0.03</v>
      </c>
      <c r="H73" s="32">
        <v>7</v>
      </c>
      <c r="I73" s="18">
        <v>0.81</v>
      </c>
      <c r="J73" s="18">
        <v>0.09</v>
      </c>
      <c r="K73" s="28">
        <v>2</v>
      </c>
      <c r="L73" s="18">
        <v>0</v>
      </c>
      <c r="M73" s="26">
        <v>4</v>
      </c>
      <c r="N73" s="17">
        <v>1</v>
      </c>
      <c r="O73" s="17">
        <v>2.5433109999999999E-3</v>
      </c>
      <c r="P73" s="17">
        <f>_xlfn.XLOOKUP(B73,' Brechas'!$A$2:$A$34,' Brechas'!$F$2:$F$34)</f>
        <v>2.5433108962411399E-3</v>
      </c>
      <c r="Q73" t="b">
        <f t="shared" si="14"/>
        <v>1</v>
      </c>
      <c r="U73" s="20">
        <v>11</v>
      </c>
      <c r="V73" s="20" t="s">
        <v>82</v>
      </c>
      <c r="W73" s="20">
        <v>0.81</v>
      </c>
      <c r="X73" s="20">
        <v>0.79</v>
      </c>
      <c r="Y73" s="20">
        <v>0.03</v>
      </c>
      <c r="Z73" s="20">
        <v>0.03</v>
      </c>
      <c r="AA73" s="66">
        <v>12</v>
      </c>
      <c r="AB73" s="20">
        <v>0.8</v>
      </c>
      <c r="AC73" s="20">
        <v>0.21</v>
      </c>
      <c r="AD73" s="76">
        <v>1</v>
      </c>
      <c r="AE73" s="20">
        <v>5.7000000000000002E-3</v>
      </c>
      <c r="AF73" s="62">
        <v>8</v>
      </c>
      <c r="AG73" s="17">
        <v>1</v>
      </c>
      <c r="AH73" s="17">
        <v>5.6770400000000004E-3</v>
      </c>
      <c r="AI73" s="17">
        <f>_xlfn.XLOOKUP(U73,' Brechas'!$A$2:$A$34,' Brechas'!$L$2:$L$34)</f>
        <v>5.67703950707264E-3</v>
      </c>
      <c r="AJ73" t="b">
        <f t="shared" si="15"/>
        <v>1</v>
      </c>
      <c r="AN73" s="20">
        <v>11</v>
      </c>
      <c r="AO73" s="20" t="s">
        <v>82</v>
      </c>
      <c r="AP73" s="20">
        <v>0.16</v>
      </c>
      <c r="AQ73" s="20">
        <v>0.15</v>
      </c>
      <c r="AR73" s="20">
        <v>0.09</v>
      </c>
      <c r="AS73" s="20">
        <v>0.09</v>
      </c>
      <c r="AT73" s="63">
        <v>15</v>
      </c>
      <c r="AU73" s="20">
        <v>0.15</v>
      </c>
      <c r="AV73" s="20">
        <v>0.39</v>
      </c>
      <c r="AW73" s="68">
        <v>19</v>
      </c>
      <c r="AX73" s="20">
        <v>0.04</v>
      </c>
      <c r="AY73" s="81">
        <v>17</v>
      </c>
      <c r="AZ73" s="17">
        <v>1</v>
      </c>
      <c r="BA73" s="17">
        <v>3.5485155999999997E-2</v>
      </c>
      <c r="BB73" s="17">
        <f>_xlfn.XLOOKUP(AN73,' Brechas'!$A$2:$A$34,' Brechas'!$U$2:$U$34)</f>
        <v>3.5485155866037399E-2</v>
      </c>
      <c r="BC73" t="b">
        <f t="shared" si="16"/>
        <v>1</v>
      </c>
      <c r="BG73" s="20">
        <v>11</v>
      </c>
      <c r="BH73" s="20" t="s">
        <v>276</v>
      </c>
      <c r="BI73" s="20">
        <v>0.87</v>
      </c>
      <c r="BJ73" s="20">
        <v>0.86</v>
      </c>
      <c r="BK73" s="20">
        <v>0.01</v>
      </c>
      <c r="BL73" s="20">
        <v>1.0999999999999999E-2</v>
      </c>
      <c r="BM73" s="88">
        <v>24</v>
      </c>
      <c r="BN73" s="20">
        <v>0.87</v>
      </c>
      <c r="BO73" s="20">
        <v>0.62</v>
      </c>
      <c r="BP73" s="68">
        <v>19</v>
      </c>
      <c r="BQ73" s="20">
        <v>7.0000000000000001E-3</v>
      </c>
      <c r="BR73" s="88">
        <v>24</v>
      </c>
      <c r="BS73" s="17">
        <v>1</v>
      </c>
      <c r="BT73" s="17">
        <v>6.6240719999999999E-3</v>
      </c>
      <c r="BU73" s="17">
        <f>_xlfn.XLOOKUP(BG73,' Brechas'!$A$2:$A$34,' Brechas'!$AI$2:$AI$34)</f>
        <v>6.6240719717713401E-3</v>
      </c>
      <c r="BV73" t="b">
        <f t="shared" si="17"/>
        <v>1</v>
      </c>
      <c r="BZ73" s="20">
        <v>11</v>
      </c>
      <c r="CA73" s="20" t="s">
        <v>82</v>
      </c>
      <c r="CB73" s="20">
        <v>5.68</v>
      </c>
      <c r="CC73" s="20">
        <v>5.77</v>
      </c>
      <c r="CD73" s="20">
        <v>-0.01</v>
      </c>
      <c r="CE73" s="20">
        <v>1.4999999999999999E-2</v>
      </c>
      <c r="CF73" s="58">
        <v>16</v>
      </c>
      <c r="CG73" s="20">
        <v>5.73</v>
      </c>
      <c r="CH73" s="20">
        <v>1</v>
      </c>
      <c r="CI73" s="77">
        <v>33</v>
      </c>
      <c r="CJ73" s="20">
        <v>1.4999999999999999E-2</v>
      </c>
      <c r="CK73" s="68">
        <v>19</v>
      </c>
      <c r="CL73" s="17">
        <v>-1</v>
      </c>
      <c r="CM73" s="17">
        <v>-1.4540409000000001E-2</v>
      </c>
      <c r="CN73" s="17">
        <f>_xlfn.XLOOKUP(BZ73,' Brechas'!$A$2:$A$34,' Brechas'!$BE$2:$BE$34)</f>
        <v>-1.45404093157987E-2</v>
      </c>
      <c r="CO73" t="b">
        <f t="shared" si="18"/>
        <v>1</v>
      </c>
      <c r="CS73" s="20">
        <v>11</v>
      </c>
      <c r="CT73" s="20" t="s">
        <v>82</v>
      </c>
      <c r="CU73" s="20">
        <v>0.53</v>
      </c>
      <c r="CV73" s="20">
        <v>0.47</v>
      </c>
      <c r="CW73" s="20">
        <v>0.12</v>
      </c>
      <c r="CX73" s="20">
        <v>0.12</v>
      </c>
      <c r="CY73" s="66">
        <v>12</v>
      </c>
      <c r="CZ73" s="20">
        <v>0.121</v>
      </c>
      <c r="DA73" s="20">
        <v>0</v>
      </c>
      <c r="DB73" s="76">
        <v>1</v>
      </c>
      <c r="DC73" s="20">
        <v>0</v>
      </c>
      <c r="DD73" s="64">
        <v>7</v>
      </c>
      <c r="DE73" s="17">
        <v>1</v>
      </c>
      <c r="DF73" s="17">
        <v>5.7720099999999995E-4</v>
      </c>
      <c r="DG73" s="17" t="e">
        <f>_xlfn.XLOOKUP(CS73,' Brechas'!$A$2:$A$34,' Brechas'!#REF!)</f>
        <v>#REF!</v>
      </c>
      <c r="DH73" t="e">
        <f t="shared" si="19"/>
        <v>#REF!</v>
      </c>
      <c r="DL73" s="20">
        <v>11</v>
      </c>
      <c r="DM73" s="20" t="s">
        <v>82</v>
      </c>
      <c r="DN73" s="20">
        <v>52.96</v>
      </c>
      <c r="DO73" s="20">
        <v>84.98</v>
      </c>
      <c r="DP73" s="20">
        <v>-0.38</v>
      </c>
      <c r="DQ73" s="20">
        <v>0.38</v>
      </c>
      <c r="DR73" s="80">
        <v>20</v>
      </c>
      <c r="DS73" s="20">
        <v>68.3</v>
      </c>
      <c r="DT73" s="20">
        <v>1</v>
      </c>
      <c r="DU73" s="76">
        <v>1</v>
      </c>
      <c r="DV73" s="20">
        <v>0.38</v>
      </c>
      <c r="DW73" s="77">
        <v>33</v>
      </c>
      <c r="DX73" s="17">
        <v>-1</v>
      </c>
      <c r="DY73" s="17">
        <v>-0.37681699600000002</v>
      </c>
      <c r="DZ73" s="17" t="e">
        <f>_xlfn.XLOOKUP(DL73,' Brechas'!$A$2:$A$34,' Brechas'!#REF!)</f>
        <v>#REF!</v>
      </c>
      <c r="EA73" t="e">
        <f t="shared" si="20"/>
        <v>#REF!</v>
      </c>
    </row>
    <row r="74" spans="1:131">
      <c r="B74" s="18">
        <v>13</v>
      </c>
      <c r="C74" s="18" t="s">
        <v>83</v>
      </c>
      <c r="D74" s="18">
        <v>0.68</v>
      </c>
      <c r="E74" s="18">
        <v>0.63</v>
      </c>
      <c r="F74" s="18">
        <v>7.0000000000000007E-2</v>
      </c>
      <c r="G74" s="18">
        <v>7.0000000000000007E-2</v>
      </c>
      <c r="H74" s="43">
        <v>23</v>
      </c>
      <c r="I74" s="18">
        <v>0.66</v>
      </c>
      <c r="J74" s="18">
        <v>0.11</v>
      </c>
      <c r="K74" s="49">
        <v>12</v>
      </c>
      <c r="L74" s="18">
        <v>0.01</v>
      </c>
      <c r="M74" s="40">
        <v>21</v>
      </c>
      <c r="N74" s="17">
        <v>1</v>
      </c>
      <c r="O74" s="17">
        <v>7.7633900000000002E-3</v>
      </c>
      <c r="P74" s="17">
        <f>_xlfn.XLOOKUP(B74,' Brechas'!$A$2:$A$34,' Brechas'!$F$2:$F$34)</f>
        <v>7.7633895301062296E-3</v>
      </c>
      <c r="Q74" t="b">
        <f t="shared" si="14"/>
        <v>1</v>
      </c>
      <c r="U74" s="20">
        <v>13</v>
      </c>
      <c r="V74" s="20" t="s">
        <v>83</v>
      </c>
      <c r="W74" s="20">
        <v>0.44</v>
      </c>
      <c r="X74" s="20">
        <v>0.4</v>
      </c>
      <c r="Y74" s="20">
        <v>0.09</v>
      </c>
      <c r="Z74" s="20">
        <v>0.09</v>
      </c>
      <c r="AA74" s="70">
        <v>29</v>
      </c>
      <c r="AB74" s="20">
        <v>0.42</v>
      </c>
      <c r="AC74" s="20">
        <v>0.4</v>
      </c>
      <c r="AD74" s="84">
        <v>26</v>
      </c>
      <c r="AE74" s="20">
        <v>3.6900000000000002E-2</v>
      </c>
      <c r="AF74" s="84">
        <v>26</v>
      </c>
      <c r="AG74" s="17">
        <v>1</v>
      </c>
      <c r="AH74" s="17">
        <v>3.6870124999999997E-2</v>
      </c>
      <c r="AI74" s="17">
        <f>_xlfn.XLOOKUP(U74,' Brechas'!$A$2:$A$34,' Brechas'!$L$2:$L$34)</f>
        <v>3.68701250113408E-2</v>
      </c>
      <c r="AJ74" t="b">
        <f t="shared" si="15"/>
        <v>1</v>
      </c>
      <c r="AN74" s="20">
        <v>13</v>
      </c>
      <c r="AO74" s="20" t="s">
        <v>83</v>
      </c>
      <c r="AP74" s="20">
        <v>0.1</v>
      </c>
      <c r="AQ74" s="20">
        <v>0.1</v>
      </c>
      <c r="AR74" s="20">
        <v>0.09</v>
      </c>
      <c r="AS74" s="20">
        <v>0.09</v>
      </c>
      <c r="AT74" s="60">
        <v>14</v>
      </c>
      <c r="AU74" s="20">
        <v>0.1</v>
      </c>
      <c r="AV74" s="20">
        <v>0.26</v>
      </c>
      <c r="AW74" s="86">
        <v>11</v>
      </c>
      <c r="AX74" s="20">
        <v>0.02</v>
      </c>
      <c r="AY74" s="86">
        <v>11</v>
      </c>
      <c r="AZ74" s="17">
        <v>1</v>
      </c>
      <c r="BA74" s="17">
        <v>2.2959317999999999E-2</v>
      </c>
      <c r="BB74" s="17">
        <f>_xlfn.XLOOKUP(AN74,' Brechas'!$A$2:$A$34,' Brechas'!$U$2:$U$34)</f>
        <v>2.2959317934650902E-2</v>
      </c>
      <c r="BC74" t="b">
        <f t="shared" si="16"/>
        <v>1</v>
      </c>
      <c r="BG74" s="20">
        <v>13</v>
      </c>
      <c r="BH74" s="20" t="s">
        <v>277</v>
      </c>
      <c r="BI74" s="20">
        <v>0.96</v>
      </c>
      <c r="BJ74" s="20">
        <v>0.95</v>
      </c>
      <c r="BK74" s="20">
        <v>0.01</v>
      </c>
      <c r="BL74" s="20">
        <v>1.2999999999999999E-2</v>
      </c>
      <c r="BM74" s="71">
        <v>25</v>
      </c>
      <c r="BN74" s="20">
        <v>0.96</v>
      </c>
      <c r="BO74" s="20">
        <v>0.56000000000000005</v>
      </c>
      <c r="BP74" s="78">
        <v>3</v>
      </c>
      <c r="BQ74" s="20">
        <v>7.0000000000000001E-3</v>
      </c>
      <c r="BR74" s="71">
        <v>25</v>
      </c>
      <c r="BS74" s="17">
        <v>1</v>
      </c>
      <c r="BT74" s="17">
        <v>7.4995779999999998E-3</v>
      </c>
      <c r="BU74" s="17">
        <f>_xlfn.XLOOKUP(BG74,' Brechas'!$A$2:$A$34,' Brechas'!$AI$2:$AI$34)</f>
        <v>7.4995782156261296E-3</v>
      </c>
      <c r="BV74" t="b">
        <f t="shared" si="17"/>
        <v>1</v>
      </c>
      <c r="BZ74" s="20">
        <v>13</v>
      </c>
      <c r="CA74" s="20" t="s">
        <v>83</v>
      </c>
      <c r="CB74" s="20">
        <v>5.92</v>
      </c>
      <c r="CC74" s="20">
        <v>6.04</v>
      </c>
      <c r="CD74" s="20">
        <v>-0.02</v>
      </c>
      <c r="CE74" s="20">
        <v>2.1000000000000001E-2</v>
      </c>
      <c r="CF74" s="72">
        <v>27</v>
      </c>
      <c r="CG74" s="20">
        <v>5.98</v>
      </c>
      <c r="CH74" s="20">
        <v>0.96</v>
      </c>
      <c r="CI74" s="73">
        <v>28</v>
      </c>
      <c r="CJ74" s="20">
        <v>0.02</v>
      </c>
      <c r="CK74" s="73">
        <v>28</v>
      </c>
      <c r="CL74" s="17">
        <v>-1</v>
      </c>
      <c r="CM74" s="17">
        <v>-2.0085287E-2</v>
      </c>
      <c r="CN74" s="17">
        <f>_xlfn.XLOOKUP(BZ74,' Brechas'!$A$2:$A$34,' Brechas'!$BE$2:$BE$34)</f>
        <v>-2.0085286904252399E-2</v>
      </c>
      <c r="CO74" t="b">
        <f t="shared" si="18"/>
        <v>1</v>
      </c>
      <c r="CS74" s="20">
        <v>13</v>
      </c>
      <c r="CT74" s="20" t="s">
        <v>83</v>
      </c>
      <c r="CU74" s="20">
        <v>0.53</v>
      </c>
      <c r="CV74" s="20">
        <v>0.47</v>
      </c>
      <c r="CW74" s="20">
        <v>0.13</v>
      </c>
      <c r="CX74" s="20">
        <v>0.13</v>
      </c>
      <c r="CY74" s="59">
        <v>13</v>
      </c>
      <c r="CZ74" s="20">
        <v>3.7999999999999999E-2</v>
      </c>
      <c r="DA74" s="20">
        <v>0.02</v>
      </c>
      <c r="DB74" s="69">
        <v>9</v>
      </c>
      <c r="DC74" s="20">
        <v>0</v>
      </c>
      <c r="DD74" s="86">
        <v>11</v>
      </c>
      <c r="DE74" s="17">
        <v>1</v>
      </c>
      <c r="DF74" s="17">
        <v>1.955034E-3</v>
      </c>
      <c r="DG74" s="17" t="e">
        <f>_xlfn.XLOOKUP(CS74,' Brechas'!$A$2:$A$34,' Brechas'!#REF!)</f>
        <v>#REF!</v>
      </c>
      <c r="DH74" t="e">
        <f t="shared" si="19"/>
        <v>#REF!</v>
      </c>
      <c r="DL74" s="20">
        <v>13</v>
      </c>
      <c r="DM74" s="20" t="s">
        <v>83</v>
      </c>
      <c r="DN74" s="20">
        <v>18.21</v>
      </c>
      <c r="DO74" s="20">
        <v>15.94</v>
      </c>
      <c r="DP74" s="20">
        <v>0.14000000000000001</v>
      </c>
      <c r="DQ74" s="20">
        <v>0.14000000000000001</v>
      </c>
      <c r="DR74" s="65">
        <v>6</v>
      </c>
      <c r="DS74" s="20">
        <v>17.09</v>
      </c>
      <c r="DT74" s="20">
        <v>0.25</v>
      </c>
      <c r="DU74" s="58">
        <v>16</v>
      </c>
      <c r="DV74" s="20">
        <v>0.04</v>
      </c>
      <c r="DW74" s="86">
        <v>11</v>
      </c>
      <c r="DX74" s="17">
        <v>1</v>
      </c>
      <c r="DY74" s="17">
        <v>3.5599504999999997E-2</v>
      </c>
      <c r="DZ74" s="17" t="e">
        <f>_xlfn.XLOOKUP(DL74,' Brechas'!$A$2:$A$34,' Brechas'!#REF!)</f>
        <v>#REF!</v>
      </c>
      <c r="EA74" t="e">
        <f t="shared" si="20"/>
        <v>#REF!</v>
      </c>
    </row>
    <row r="75" spans="1:131">
      <c r="B75" s="18">
        <v>15</v>
      </c>
      <c r="C75" s="18" t="s">
        <v>84</v>
      </c>
      <c r="D75" s="18">
        <v>0.61</v>
      </c>
      <c r="E75" s="18">
        <v>0.57999999999999996</v>
      </c>
      <c r="F75" s="18">
        <v>0.05</v>
      </c>
      <c r="G75" s="18">
        <v>0.05</v>
      </c>
      <c r="H75" s="44">
        <v>16</v>
      </c>
      <c r="I75" s="18">
        <v>0.59</v>
      </c>
      <c r="J75" s="18">
        <v>0.12</v>
      </c>
      <c r="K75" s="44">
        <v>16</v>
      </c>
      <c r="L75" s="18">
        <v>0.01</v>
      </c>
      <c r="M75" s="31">
        <v>17</v>
      </c>
      <c r="N75" s="17">
        <v>1</v>
      </c>
      <c r="O75" s="17">
        <v>6.0394999999999997E-3</v>
      </c>
      <c r="P75" s="17">
        <f>_xlfn.XLOOKUP(B75,' Brechas'!$A$2:$A$34,' Brechas'!$F$2:$F$34)</f>
        <v>6.0395002358612799E-3</v>
      </c>
      <c r="Q75" t="b">
        <f t="shared" si="14"/>
        <v>1</v>
      </c>
      <c r="U75" s="20">
        <v>15</v>
      </c>
      <c r="V75" s="20" t="s">
        <v>84</v>
      </c>
      <c r="W75" s="20">
        <v>0.62</v>
      </c>
      <c r="X75" s="20">
        <v>0.62</v>
      </c>
      <c r="Y75" s="20">
        <v>0</v>
      </c>
      <c r="Z75" s="20">
        <v>0</v>
      </c>
      <c r="AA75" s="76">
        <v>1</v>
      </c>
      <c r="AB75" s="20">
        <v>0.62</v>
      </c>
      <c r="AC75" s="20">
        <v>0.27</v>
      </c>
      <c r="AD75" s="69">
        <v>9</v>
      </c>
      <c r="AE75" s="20">
        <v>2.9999999999999997E-4</v>
      </c>
      <c r="AF75" s="76">
        <v>1</v>
      </c>
      <c r="AG75" s="17">
        <v>-1</v>
      </c>
      <c r="AH75" s="17">
        <v>-2.5790699999999998E-4</v>
      </c>
      <c r="AI75" s="17">
        <f>_xlfn.XLOOKUP(U75,' Brechas'!$A$2:$A$34,' Brechas'!$L$2:$L$34)</f>
        <v>-2.57906653077931E-4</v>
      </c>
      <c r="AJ75" t="b">
        <f t="shared" si="15"/>
        <v>1</v>
      </c>
      <c r="AN75" s="20">
        <v>15</v>
      </c>
      <c r="AO75" s="20" t="s">
        <v>84</v>
      </c>
      <c r="AP75" s="20">
        <v>0.27</v>
      </c>
      <c r="AQ75" s="20">
        <v>0.25</v>
      </c>
      <c r="AR75" s="20">
        <v>0.1</v>
      </c>
      <c r="AS75" s="20">
        <v>0.1</v>
      </c>
      <c r="AT75" s="61">
        <v>18</v>
      </c>
      <c r="AU75" s="20">
        <v>0.26</v>
      </c>
      <c r="AV75" s="20">
        <v>0.67</v>
      </c>
      <c r="AW75" s="70">
        <v>29</v>
      </c>
      <c r="AX75" s="20">
        <v>7.0000000000000007E-2</v>
      </c>
      <c r="AY75" s="70">
        <v>29</v>
      </c>
      <c r="AZ75" s="17">
        <v>1</v>
      </c>
      <c r="BA75" s="17">
        <v>6.7322014999999999E-2</v>
      </c>
      <c r="BB75" s="17">
        <f>_xlfn.XLOOKUP(AN75,' Brechas'!$A$2:$A$34,' Brechas'!$U$2:$U$34)</f>
        <v>6.7322014682268505E-2</v>
      </c>
      <c r="BC75" t="b">
        <f t="shared" si="16"/>
        <v>1</v>
      </c>
      <c r="BG75" s="20">
        <v>15</v>
      </c>
      <c r="BH75" s="20" t="s">
        <v>278</v>
      </c>
      <c r="BI75" s="20">
        <v>0.88</v>
      </c>
      <c r="BJ75" s="20">
        <v>0.88</v>
      </c>
      <c r="BK75" s="20">
        <v>0</v>
      </c>
      <c r="BL75" s="20">
        <v>1E-3</v>
      </c>
      <c r="BM75" s="78">
        <v>3</v>
      </c>
      <c r="BN75" s="20">
        <v>0.88</v>
      </c>
      <c r="BO75" s="20">
        <v>0.61</v>
      </c>
      <c r="BP75" s="81">
        <v>17</v>
      </c>
      <c r="BQ75" s="20">
        <v>0</v>
      </c>
      <c r="BR75" s="78">
        <v>3</v>
      </c>
      <c r="BS75" s="17">
        <v>-1</v>
      </c>
      <c r="BT75" s="17">
        <v>-4.0454100000000002E-4</v>
      </c>
      <c r="BU75" s="17">
        <f>_xlfn.XLOOKUP(BG75,' Brechas'!$A$2:$A$34,' Brechas'!$AI$2:$AI$34)</f>
        <v>-4.0454138785451702E-4</v>
      </c>
      <c r="BV75" t="b">
        <f t="shared" si="17"/>
        <v>1</v>
      </c>
      <c r="BZ75" s="20">
        <v>15</v>
      </c>
      <c r="CA75" s="20" t="s">
        <v>84</v>
      </c>
      <c r="CB75" s="20">
        <v>6.08</v>
      </c>
      <c r="CC75" s="20">
        <v>6.2</v>
      </c>
      <c r="CD75" s="20">
        <v>-0.02</v>
      </c>
      <c r="CE75" s="20">
        <v>0.02</v>
      </c>
      <c r="CF75" s="84">
        <v>26</v>
      </c>
      <c r="CG75" s="20">
        <v>6.15</v>
      </c>
      <c r="CH75" s="20">
        <v>0.93</v>
      </c>
      <c r="CI75" s="81">
        <v>17</v>
      </c>
      <c r="CJ75" s="20">
        <v>1.7999999999999999E-2</v>
      </c>
      <c r="CK75" s="71">
        <v>25</v>
      </c>
      <c r="CL75" s="17">
        <v>-1</v>
      </c>
      <c r="CM75" s="17">
        <v>-1.8174143E-2</v>
      </c>
      <c r="CN75" s="17">
        <f>_xlfn.XLOOKUP(BZ75,' Brechas'!$A$2:$A$34,' Brechas'!$BE$2:$BE$34)</f>
        <v>-1.8174143382567998E-2</v>
      </c>
      <c r="CO75" t="b">
        <f t="shared" si="18"/>
        <v>1</v>
      </c>
      <c r="CS75" s="20">
        <v>15</v>
      </c>
      <c r="CT75" s="20" t="s">
        <v>84</v>
      </c>
      <c r="CU75" s="20">
        <v>0.52</v>
      </c>
      <c r="CV75" s="20">
        <v>0.48</v>
      </c>
      <c r="CW75" s="20">
        <v>7.0000000000000007E-2</v>
      </c>
      <c r="CX75" s="20">
        <v>7.0000000000000007E-2</v>
      </c>
      <c r="CY75" s="62">
        <v>8</v>
      </c>
      <c r="CZ75" s="20">
        <v>5.3999999999999999E-2</v>
      </c>
      <c r="DA75" s="20">
        <v>0.01</v>
      </c>
      <c r="DB75" s="83">
        <v>5</v>
      </c>
      <c r="DC75" s="20">
        <v>0</v>
      </c>
      <c r="DD75" s="62">
        <v>8</v>
      </c>
      <c r="DE75" s="17">
        <v>1</v>
      </c>
      <c r="DF75" s="17">
        <v>7.1684600000000004E-4</v>
      </c>
      <c r="DG75" s="17" t="e">
        <f>_xlfn.XLOOKUP(CS75,' Brechas'!$A$2:$A$34,' Brechas'!#REF!)</f>
        <v>#REF!</v>
      </c>
      <c r="DH75" t="e">
        <f t="shared" si="19"/>
        <v>#REF!</v>
      </c>
      <c r="DL75" s="20">
        <v>15</v>
      </c>
      <c r="DM75" s="20" t="s">
        <v>84</v>
      </c>
      <c r="DN75" s="20">
        <v>18.98</v>
      </c>
      <c r="DO75" s="20">
        <v>14.16</v>
      </c>
      <c r="DP75" s="20">
        <v>0.34</v>
      </c>
      <c r="DQ75" s="20">
        <v>0.34</v>
      </c>
      <c r="DR75" s="81">
        <v>17</v>
      </c>
      <c r="DS75" s="20">
        <v>16.600000000000001</v>
      </c>
      <c r="DT75" s="20">
        <v>0.24</v>
      </c>
      <c r="DU75" s="81">
        <v>17</v>
      </c>
      <c r="DV75" s="20">
        <v>0.08</v>
      </c>
      <c r="DW75" s="75">
        <v>21</v>
      </c>
      <c r="DX75" s="17">
        <v>1</v>
      </c>
      <c r="DY75" s="17">
        <v>8.2859448000000002E-2</v>
      </c>
      <c r="DZ75" s="17" t="e">
        <f>_xlfn.XLOOKUP(DL75,' Brechas'!$A$2:$A$34,' Brechas'!#REF!)</f>
        <v>#REF!</v>
      </c>
      <c r="EA75" t="e">
        <f t="shared" si="20"/>
        <v>#REF!</v>
      </c>
    </row>
    <row r="76" spans="1:131">
      <c r="B76" s="18">
        <v>17</v>
      </c>
      <c r="C76" s="18" t="s">
        <v>85</v>
      </c>
      <c r="D76" s="18">
        <v>0.8</v>
      </c>
      <c r="E76" s="18">
        <v>0.77</v>
      </c>
      <c r="F76" s="18">
        <v>0.04</v>
      </c>
      <c r="G76" s="18">
        <v>0.04</v>
      </c>
      <c r="H76" s="21">
        <v>13</v>
      </c>
      <c r="I76" s="18">
        <v>0.78</v>
      </c>
      <c r="J76" s="18">
        <v>0.09</v>
      </c>
      <c r="K76" s="26">
        <v>4</v>
      </c>
      <c r="L76" s="18">
        <v>0</v>
      </c>
      <c r="M76" s="35">
        <v>11</v>
      </c>
      <c r="N76" s="17">
        <v>1</v>
      </c>
      <c r="O76" s="17">
        <v>4.0885169999999998E-3</v>
      </c>
      <c r="P76" s="17">
        <f>_xlfn.XLOOKUP(B76,' Brechas'!$A$2:$A$34,' Brechas'!$F$2:$F$34)</f>
        <v>4.0885174544830396E-3</v>
      </c>
      <c r="Q76" t="b">
        <f t="shared" si="14"/>
        <v>1</v>
      </c>
      <c r="U76" s="20">
        <v>17</v>
      </c>
      <c r="V76" s="20" t="s">
        <v>85</v>
      </c>
      <c r="W76" s="20">
        <v>0.53</v>
      </c>
      <c r="X76" s="20">
        <v>0.48</v>
      </c>
      <c r="Y76" s="20">
        <v>0.08</v>
      </c>
      <c r="Z76" s="20">
        <v>0.08</v>
      </c>
      <c r="AA76" s="84">
        <v>26</v>
      </c>
      <c r="AB76" s="20">
        <v>0.51</v>
      </c>
      <c r="AC76" s="20">
        <v>0.33</v>
      </c>
      <c r="AD76" s="68">
        <v>19</v>
      </c>
      <c r="AE76" s="20">
        <v>2.76E-2</v>
      </c>
      <c r="AF76" s="71">
        <v>25</v>
      </c>
      <c r="AG76" s="17">
        <v>1</v>
      </c>
      <c r="AH76" s="17">
        <v>2.7628975E-2</v>
      </c>
      <c r="AI76" s="17">
        <f>_xlfn.XLOOKUP(U76,' Brechas'!$A$2:$A$34,' Brechas'!$L$2:$L$34)</f>
        <v>2.7628974650942498E-2</v>
      </c>
      <c r="AJ76" t="b">
        <f t="shared" si="15"/>
        <v>1</v>
      </c>
      <c r="AN76" s="20">
        <v>17</v>
      </c>
      <c r="AO76" s="20" t="s">
        <v>85</v>
      </c>
      <c r="AP76" s="20">
        <v>0.1</v>
      </c>
      <c r="AQ76" s="20">
        <v>0.08</v>
      </c>
      <c r="AR76" s="20">
        <v>0.19</v>
      </c>
      <c r="AS76" s="20">
        <v>0.19</v>
      </c>
      <c r="AT76" s="94">
        <v>31</v>
      </c>
      <c r="AU76" s="20">
        <v>0.09</v>
      </c>
      <c r="AV76" s="20">
        <v>0.23</v>
      </c>
      <c r="AW76" s="64">
        <v>7</v>
      </c>
      <c r="AX76" s="20">
        <v>0.04</v>
      </c>
      <c r="AY76" s="68">
        <v>19</v>
      </c>
      <c r="AZ76" s="17">
        <v>1</v>
      </c>
      <c r="BA76" s="17">
        <v>4.3709659999999997E-2</v>
      </c>
      <c r="BB76" s="17">
        <f>_xlfn.XLOOKUP(AN76,' Brechas'!$A$2:$A$34,' Brechas'!$U$2:$U$34)</f>
        <v>4.37096595731944E-2</v>
      </c>
      <c r="BC76" t="b">
        <f t="shared" si="16"/>
        <v>1</v>
      </c>
      <c r="BG76" s="20">
        <v>17</v>
      </c>
      <c r="BH76" s="20" t="s">
        <v>279</v>
      </c>
      <c r="BI76" s="20">
        <v>0.76</v>
      </c>
      <c r="BJ76" s="20">
        <v>0.77</v>
      </c>
      <c r="BK76" s="20">
        <v>0</v>
      </c>
      <c r="BL76" s="20">
        <v>4.0000000000000001E-3</v>
      </c>
      <c r="BM76" s="79">
        <v>10</v>
      </c>
      <c r="BN76" s="20">
        <v>0.77</v>
      </c>
      <c r="BO76" s="20">
        <v>0.7</v>
      </c>
      <c r="BP76" s="72">
        <v>27</v>
      </c>
      <c r="BQ76" s="20">
        <v>3.0000000000000001E-3</v>
      </c>
      <c r="BR76" s="59">
        <v>13</v>
      </c>
      <c r="BS76" s="17">
        <v>-1</v>
      </c>
      <c r="BT76" s="17">
        <v>-3.0029700000000002E-3</v>
      </c>
      <c r="BU76" s="17">
        <f>_xlfn.XLOOKUP(BG76,' Brechas'!$A$2:$A$34,' Brechas'!$AI$2:$AI$34)</f>
        <v>-3.0029702608660798E-3</v>
      </c>
      <c r="BV76" t="b">
        <f t="shared" si="17"/>
        <v>1</v>
      </c>
      <c r="BZ76" s="20">
        <v>17</v>
      </c>
      <c r="CA76" s="20" t="s">
        <v>85</v>
      </c>
      <c r="CB76" s="20">
        <v>6.06</v>
      </c>
      <c r="CC76" s="20">
        <v>6.14</v>
      </c>
      <c r="CD76" s="20">
        <v>-0.01</v>
      </c>
      <c r="CE76" s="20">
        <v>1.4E-2</v>
      </c>
      <c r="CF76" s="63">
        <v>15</v>
      </c>
      <c r="CG76" s="20">
        <v>6.1</v>
      </c>
      <c r="CH76" s="20">
        <v>0.94</v>
      </c>
      <c r="CI76" s="74">
        <v>23</v>
      </c>
      <c r="CJ76" s="20">
        <v>1.2999999999999999E-2</v>
      </c>
      <c r="CK76" s="60">
        <v>14</v>
      </c>
      <c r="CL76" s="17">
        <v>-1</v>
      </c>
      <c r="CM76" s="17">
        <v>-1.2833502E-2</v>
      </c>
      <c r="CN76" s="17">
        <f>_xlfn.XLOOKUP(BZ76,' Brechas'!$A$2:$A$34,' Brechas'!$BE$2:$BE$34)</f>
        <v>-1.28335020096377E-2</v>
      </c>
      <c r="CO76" t="b">
        <f t="shared" si="18"/>
        <v>1</v>
      </c>
      <c r="CS76" s="20">
        <v>17</v>
      </c>
      <c r="CT76" s="20" t="s">
        <v>85</v>
      </c>
      <c r="CU76" s="20">
        <v>0.32</v>
      </c>
      <c r="CV76" s="20">
        <v>0.68</v>
      </c>
      <c r="CW76" s="20">
        <v>-0.53</v>
      </c>
      <c r="CX76" s="20">
        <v>0.53</v>
      </c>
      <c r="CY76" s="84">
        <v>26</v>
      </c>
      <c r="CZ76" s="20">
        <v>2.5000000000000001E-2</v>
      </c>
      <c r="DA76" s="20">
        <v>0.02</v>
      </c>
      <c r="DB76" s="63">
        <v>15</v>
      </c>
      <c r="DC76" s="20">
        <v>0.01</v>
      </c>
      <c r="DD76" s="137">
        <v>24</v>
      </c>
      <c r="DE76" s="17">
        <v>-1</v>
      </c>
      <c r="DF76" s="17">
        <v>-1.2121211999999999E-2</v>
      </c>
      <c r="DG76" s="17" t="e">
        <f>_xlfn.XLOOKUP(CS76,' Brechas'!$A$2:$A$34,' Brechas'!#REF!)</f>
        <v>#REF!</v>
      </c>
      <c r="DH76" t="e">
        <f t="shared" si="19"/>
        <v>#REF!</v>
      </c>
      <c r="DL76" s="20">
        <v>17</v>
      </c>
      <c r="DM76" s="20" t="s">
        <v>85</v>
      </c>
      <c r="DN76" s="20">
        <v>4.3899999999999997</v>
      </c>
      <c r="DO76" s="20">
        <v>6.8</v>
      </c>
      <c r="DP76" s="20">
        <v>-0.35</v>
      </c>
      <c r="DQ76" s="20">
        <v>0.35</v>
      </c>
      <c r="DR76" s="68">
        <v>19</v>
      </c>
      <c r="DS76" s="20">
        <v>5.56</v>
      </c>
      <c r="DT76" s="20">
        <v>0.08</v>
      </c>
      <c r="DU76" s="87">
        <v>30</v>
      </c>
      <c r="DV76" s="20">
        <v>0.03</v>
      </c>
      <c r="DW76" s="69">
        <v>9</v>
      </c>
      <c r="DX76" s="17">
        <v>-1</v>
      </c>
      <c r="DY76" s="17">
        <v>-2.8853905999999999E-2</v>
      </c>
      <c r="DZ76" s="17" t="e">
        <f>_xlfn.XLOOKUP(DL76,' Brechas'!$A$2:$A$34,' Brechas'!#REF!)</f>
        <v>#REF!</v>
      </c>
      <c r="EA76" t="e">
        <f t="shared" si="20"/>
        <v>#REF!</v>
      </c>
    </row>
    <row r="77" spans="1:131">
      <c r="B77" s="18">
        <v>18</v>
      </c>
      <c r="C77" s="18" t="s">
        <v>86</v>
      </c>
      <c r="D77" s="18">
        <v>0.52</v>
      </c>
      <c r="E77" s="18">
        <v>0.5</v>
      </c>
      <c r="F77" s="18">
        <v>0.05</v>
      </c>
      <c r="G77" s="18">
        <v>0.05</v>
      </c>
      <c r="H77" s="37">
        <v>14</v>
      </c>
      <c r="I77" s="18">
        <v>0.51</v>
      </c>
      <c r="J77" s="18">
        <v>0.14000000000000001</v>
      </c>
      <c r="K77" s="41">
        <v>22</v>
      </c>
      <c r="L77" s="18">
        <v>0.01</v>
      </c>
      <c r="M77" s="22">
        <v>18</v>
      </c>
      <c r="N77" s="17">
        <v>1</v>
      </c>
      <c r="O77" s="17">
        <v>6.3989950000000002E-3</v>
      </c>
      <c r="P77" s="17">
        <f>_xlfn.XLOOKUP(B77,' Brechas'!$A$2:$A$34,' Brechas'!$F$2:$F$34)</f>
        <v>6.3989953280237004E-3</v>
      </c>
      <c r="Q77" t="b">
        <f t="shared" si="14"/>
        <v>1</v>
      </c>
      <c r="U77" s="20">
        <v>18</v>
      </c>
      <c r="V77" s="20" t="s">
        <v>86</v>
      </c>
      <c r="W77" s="20">
        <v>0.69</v>
      </c>
      <c r="X77" s="20">
        <v>0.69</v>
      </c>
      <c r="Y77" s="20">
        <v>-0.01</v>
      </c>
      <c r="Z77" s="20">
        <v>0.01</v>
      </c>
      <c r="AA77" s="78">
        <v>3</v>
      </c>
      <c r="AB77" s="20">
        <v>0.69</v>
      </c>
      <c r="AC77" s="20">
        <v>0.24</v>
      </c>
      <c r="AD77" s="83">
        <v>5</v>
      </c>
      <c r="AE77" s="20">
        <v>2.3999999999999998E-3</v>
      </c>
      <c r="AF77" s="78">
        <v>3</v>
      </c>
      <c r="AG77" s="17">
        <v>-1</v>
      </c>
      <c r="AH77" s="17">
        <v>-2.3661720000000002E-3</v>
      </c>
      <c r="AI77" s="17">
        <f>_xlfn.XLOOKUP(U77,' Brechas'!$A$2:$A$34,' Brechas'!$L$2:$L$34)</f>
        <v>-2.3661718331746901E-3</v>
      </c>
      <c r="AJ77" t="b">
        <f t="shared" si="15"/>
        <v>1</v>
      </c>
      <c r="AN77" s="20">
        <v>18</v>
      </c>
      <c r="AO77" s="20" t="s">
        <v>86</v>
      </c>
      <c r="AP77" s="20">
        <v>0.27</v>
      </c>
      <c r="AQ77" s="20">
        <v>0.25</v>
      </c>
      <c r="AR77" s="20">
        <v>7.0000000000000007E-2</v>
      </c>
      <c r="AS77" s="20">
        <v>7.0000000000000007E-2</v>
      </c>
      <c r="AT77" s="66">
        <v>12</v>
      </c>
      <c r="AU77" s="20">
        <v>0.26</v>
      </c>
      <c r="AV77" s="20">
        <v>0.67</v>
      </c>
      <c r="AW77" s="73">
        <v>28</v>
      </c>
      <c r="AX77" s="20">
        <v>0.05</v>
      </c>
      <c r="AY77" s="82">
        <v>22</v>
      </c>
      <c r="AZ77" s="17">
        <v>1</v>
      </c>
      <c r="BA77" s="17">
        <v>4.7618642000000003E-2</v>
      </c>
      <c r="BB77" s="17">
        <f>_xlfn.XLOOKUP(AN77,' Brechas'!$A$2:$A$34,' Brechas'!$U$2:$U$34)</f>
        <v>4.7618642321319599E-2</v>
      </c>
      <c r="BC77" t="b">
        <f t="shared" si="16"/>
        <v>1</v>
      </c>
      <c r="BG77" s="20">
        <v>18</v>
      </c>
      <c r="BH77" s="20" t="s">
        <v>280</v>
      </c>
      <c r="BI77" s="20">
        <v>0.83</v>
      </c>
      <c r="BJ77" s="20">
        <v>0.84</v>
      </c>
      <c r="BK77" s="20">
        <v>0</v>
      </c>
      <c r="BL77" s="20">
        <v>3.0000000000000001E-3</v>
      </c>
      <c r="BM77" s="64">
        <v>7</v>
      </c>
      <c r="BN77" s="20">
        <v>0.83</v>
      </c>
      <c r="BO77" s="20">
        <v>0.64</v>
      </c>
      <c r="BP77" s="82">
        <v>22</v>
      </c>
      <c r="BQ77" s="20">
        <v>2E-3</v>
      </c>
      <c r="BR77" s="64">
        <v>7</v>
      </c>
      <c r="BS77" s="17">
        <v>-1</v>
      </c>
      <c r="BT77" s="17">
        <v>-1.809703E-3</v>
      </c>
      <c r="BU77" s="17">
        <f>_xlfn.XLOOKUP(BG77,' Brechas'!$A$2:$A$34,' Brechas'!$AI$2:$AI$34)</f>
        <v>-1.80970346686018E-3</v>
      </c>
      <c r="BV77" t="b">
        <f t="shared" si="17"/>
        <v>1</v>
      </c>
      <c r="BZ77" s="20">
        <v>18</v>
      </c>
      <c r="CA77" s="20" t="s">
        <v>86</v>
      </c>
      <c r="CB77" s="20">
        <v>6.09</v>
      </c>
      <c r="CC77" s="20">
        <v>6.16</v>
      </c>
      <c r="CD77" s="20">
        <v>-0.01</v>
      </c>
      <c r="CE77" s="20">
        <v>1.2E-2</v>
      </c>
      <c r="CF77" s="86">
        <v>11</v>
      </c>
      <c r="CG77" s="20">
        <v>6.13</v>
      </c>
      <c r="CH77" s="20">
        <v>0.93</v>
      </c>
      <c r="CI77" s="75">
        <v>21</v>
      </c>
      <c r="CJ77" s="20">
        <v>1.0999999999999999E-2</v>
      </c>
      <c r="CK77" s="86">
        <v>11</v>
      </c>
      <c r="CL77" s="17">
        <v>-1</v>
      </c>
      <c r="CM77" s="17">
        <v>-1.1241134E-2</v>
      </c>
      <c r="CN77" s="17">
        <f>_xlfn.XLOOKUP(BZ77,' Brechas'!$A$2:$A$34,' Brechas'!$BE$2:$BE$34)</f>
        <v>-1.12411337061429E-2</v>
      </c>
      <c r="CO77" t="b">
        <f t="shared" si="18"/>
        <v>1</v>
      </c>
      <c r="CS77" s="20">
        <v>18</v>
      </c>
      <c r="CT77" s="20" t="s">
        <v>86</v>
      </c>
      <c r="CU77" s="20">
        <v>0.55000000000000004</v>
      </c>
      <c r="CV77" s="20">
        <v>0.45</v>
      </c>
      <c r="CW77" s="20">
        <v>0.2</v>
      </c>
      <c r="CX77" s="20">
        <v>0.2</v>
      </c>
      <c r="CY77" s="68">
        <v>19</v>
      </c>
      <c r="CZ77" s="20">
        <v>1.2999999999999999E-2</v>
      </c>
      <c r="DA77" s="20">
        <v>0.05</v>
      </c>
      <c r="DB77" s="152">
        <v>23</v>
      </c>
      <c r="DC77" s="20">
        <v>0.01</v>
      </c>
      <c r="DD77" s="149">
        <v>22</v>
      </c>
      <c r="DE77" s="17">
        <v>1</v>
      </c>
      <c r="DF77" s="17">
        <v>9.0909089999999994E-3</v>
      </c>
      <c r="DG77" s="17" t="e">
        <f>_xlfn.XLOOKUP(CS77,' Brechas'!$A$2:$A$34,' Brechas'!#REF!)</f>
        <v>#REF!</v>
      </c>
      <c r="DH77" t="e">
        <f t="shared" si="19"/>
        <v>#REF!</v>
      </c>
      <c r="DL77" s="20">
        <v>18</v>
      </c>
      <c r="DM77" s="20" t="s">
        <v>86</v>
      </c>
      <c r="DN77" s="20">
        <v>20.92</v>
      </c>
      <c r="DO77" s="20">
        <v>13.47</v>
      </c>
      <c r="DP77" s="20">
        <v>0.55000000000000004</v>
      </c>
      <c r="DQ77" s="20">
        <v>0.55000000000000004</v>
      </c>
      <c r="DR77" s="70">
        <v>29</v>
      </c>
      <c r="DS77" s="20">
        <v>17.170000000000002</v>
      </c>
      <c r="DT77" s="20">
        <v>0.25</v>
      </c>
      <c r="DU77" s="60">
        <v>14</v>
      </c>
      <c r="DV77" s="20">
        <v>0.14000000000000001</v>
      </c>
      <c r="DW77" s="84">
        <v>26</v>
      </c>
      <c r="DX77" s="17">
        <v>1</v>
      </c>
      <c r="DY77" s="17">
        <v>0.139107012</v>
      </c>
      <c r="DZ77" s="17" t="e">
        <f>_xlfn.XLOOKUP(DL77,' Brechas'!$A$2:$A$34,' Brechas'!#REF!)</f>
        <v>#REF!</v>
      </c>
      <c r="EA77" t="e">
        <f t="shared" si="20"/>
        <v>#REF!</v>
      </c>
    </row>
    <row r="78" spans="1:131">
      <c r="B78" s="18">
        <v>19</v>
      </c>
      <c r="C78" s="18" t="s">
        <v>87</v>
      </c>
      <c r="D78" s="18">
        <v>0.33</v>
      </c>
      <c r="E78" s="18">
        <v>0.32</v>
      </c>
      <c r="F78" s="18">
        <v>0.01</v>
      </c>
      <c r="G78" s="18">
        <v>0.01</v>
      </c>
      <c r="H78" s="26">
        <v>4</v>
      </c>
      <c r="I78" s="18">
        <v>0.33</v>
      </c>
      <c r="J78" s="18">
        <v>0.22</v>
      </c>
      <c r="K78" s="38">
        <v>27</v>
      </c>
      <c r="L78" s="18">
        <v>0</v>
      </c>
      <c r="M78" s="32">
        <v>7</v>
      </c>
      <c r="N78" s="17">
        <v>1</v>
      </c>
      <c r="O78" s="17">
        <v>3.17381E-3</v>
      </c>
      <c r="P78" s="17">
        <f>_xlfn.XLOOKUP(B78,' Brechas'!$A$2:$A$34,' Brechas'!$F$2:$F$34)</f>
        <v>3.1738101728670302E-3</v>
      </c>
      <c r="Q78" t="b">
        <f t="shared" si="14"/>
        <v>1</v>
      </c>
      <c r="U78" s="20">
        <v>19</v>
      </c>
      <c r="V78" s="20" t="s">
        <v>87</v>
      </c>
      <c r="W78" s="20">
        <v>0.49</v>
      </c>
      <c r="X78" s="20">
        <v>0.48</v>
      </c>
      <c r="Y78" s="20">
        <v>0.01</v>
      </c>
      <c r="Z78" s="20">
        <v>0.01</v>
      </c>
      <c r="AA78" s="65">
        <v>6</v>
      </c>
      <c r="AB78" s="20">
        <v>0.48</v>
      </c>
      <c r="AC78" s="20">
        <v>0.35</v>
      </c>
      <c r="AD78" s="75">
        <v>21</v>
      </c>
      <c r="AE78" s="20">
        <v>4.1000000000000003E-3</v>
      </c>
      <c r="AF78" s="65">
        <v>6</v>
      </c>
      <c r="AG78" s="17">
        <v>1</v>
      </c>
      <c r="AH78" s="17">
        <v>4.1245140000000001E-3</v>
      </c>
      <c r="AI78" s="17">
        <f>_xlfn.XLOOKUP(U78,' Brechas'!$A$2:$A$34,' Brechas'!$L$2:$L$34)</f>
        <v>4.1245135236904502E-3</v>
      </c>
      <c r="AJ78" t="b">
        <f t="shared" si="15"/>
        <v>1</v>
      </c>
      <c r="AN78" s="20">
        <v>19</v>
      </c>
      <c r="AO78" s="20" t="s">
        <v>87</v>
      </c>
      <c r="AP78" s="20">
        <v>0.3</v>
      </c>
      <c r="AQ78" s="20">
        <v>0.26</v>
      </c>
      <c r="AR78" s="20">
        <v>0.16</v>
      </c>
      <c r="AS78" s="20">
        <v>0.16</v>
      </c>
      <c r="AT78" s="88">
        <v>24</v>
      </c>
      <c r="AU78" s="20">
        <v>0.28000000000000003</v>
      </c>
      <c r="AV78" s="20">
        <v>0.71</v>
      </c>
      <c r="AW78" s="94">
        <v>31</v>
      </c>
      <c r="AX78" s="20">
        <v>0.11</v>
      </c>
      <c r="AY78" s="77">
        <v>33</v>
      </c>
      <c r="AZ78" s="17">
        <v>1</v>
      </c>
      <c r="BA78" s="17">
        <v>0.111521575</v>
      </c>
      <c r="BB78" s="17">
        <f>_xlfn.XLOOKUP(AN78,' Brechas'!$A$2:$A$34,' Brechas'!$U$2:$U$34)</f>
        <v>0.11152157478487</v>
      </c>
      <c r="BC78" t="b">
        <f t="shared" si="16"/>
        <v>1</v>
      </c>
      <c r="BG78" s="20">
        <v>19</v>
      </c>
      <c r="BH78" s="20" t="s">
        <v>281</v>
      </c>
      <c r="BI78" s="20">
        <v>0.84</v>
      </c>
      <c r="BJ78" s="20">
        <v>0.84</v>
      </c>
      <c r="BK78" s="20">
        <v>0</v>
      </c>
      <c r="BL78" s="20">
        <v>0</v>
      </c>
      <c r="BM78" s="76">
        <v>1</v>
      </c>
      <c r="BN78" s="20">
        <v>0.84</v>
      </c>
      <c r="BO78" s="20">
        <v>0.64</v>
      </c>
      <c r="BP78" s="75">
        <v>21</v>
      </c>
      <c r="BQ78" s="20">
        <v>0</v>
      </c>
      <c r="BR78" s="76">
        <v>1</v>
      </c>
      <c r="BS78" s="17">
        <v>1</v>
      </c>
      <c r="BT78" s="54">
        <v>7.5190800000000005E-5</v>
      </c>
      <c r="BU78" s="17">
        <f>_xlfn.XLOOKUP(BG78,' Brechas'!$A$2:$A$34,' Brechas'!$AI$2:$AI$34)</f>
        <v>7.5190790970421407E-5</v>
      </c>
      <c r="BV78" t="b">
        <f t="shared" si="17"/>
        <v>1</v>
      </c>
      <c r="BZ78" s="20">
        <v>19</v>
      </c>
      <c r="CA78" s="20" t="s">
        <v>87</v>
      </c>
      <c r="CB78" s="20">
        <v>6.2</v>
      </c>
      <c r="CC78" s="20">
        <v>6.26</v>
      </c>
      <c r="CD78" s="20">
        <v>-0.01</v>
      </c>
      <c r="CE78" s="20">
        <v>8.9999999999999993E-3</v>
      </c>
      <c r="CF78" s="62">
        <v>8</v>
      </c>
      <c r="CG78" s="20">
        <v>6.23</v>
      </c>
      <c r="CH78" s="20">
        <v>0.92</v>
      </c>
      <c r="CI78" s="59">
        <v>13</v>
      </c>
      <c r="CJ78" s="20">
        <v>8.9999999999999993E-3</v>
      </c>
      <c r="CK78" s="62">
        <v>8</v>
      </c>
      <c r="CL78" s="17">
        <v>-1</v>
      </c>
      <c r="CM78" s="17">
        <v>-8.6431449999999996E-3</v>
      </c>
      <c r="CN78" s="17">
        <f>_xlfn.XLOOKUP(BZ78,' Brechas'!$A$2:$A$34,' Brechas'!$BE$2:$BE$34)</f>
        <v>-8.6431447632543193E-3</v>
      </c>
      <c r="CO78" t="b">
        <f t="shared" si="18"/>
        <v>1</v>
      </c>
      <c r="CS78" s="20">
        <v>19</v>
      </c>
      <c r="CT78" s="20" t="s">
        <v>87</v>
      </c>
      <c r="CU78" s="20">
        <v>0.45</v>
      </c>
      <c r="CV78" s="20">
        <v>0.55000000000000004</v>
      </c>
      <c r="CW78" s="20">
        <v>-0.18</v>
      </c>
      <c r="CX78" s="20">
        <v>0.18</v>
      </c>
      <c r="CY78" s="58">
        <v>16</v>
      </c>
      <c r="CZ78" s="20">
        <v>3.5999999999999997E-2</v>
      </c>
      <c r="DA78" s="20">
        <v>0.02</v>
      </c>
      <c r="DB78" s="79">
        <v>10</v>
      </c>
      <c r="DC78" s="20">
        <v>0</v>
      </c>
      <c r="DD78" s="63">
        <v>15</v>
      </c>
      <c r="DE78" s="17">
        <v>-1</v>
      </c>
      <c r="DF78" s="17">
        <v>-2.8463E-3</v>
      </c>
      <c r="DG78" s="17" t="e">
        <f>_xlfn.XLOOKUP(CS78,' Brechas'!$A$2:$A$34,' Brechas'!#REF!)</f>
        <v>#REF!</v>
      </c>
      <c r="DH78" t="e">
        <f t="shared" si="19"/>
        <v>#REF!</v>
      </c>
      <c r="DL78" s="20">
        <v>19</v>
      </c>
      <c r="DM78" s="20" t="s">
        <v>87</v>
      </c>
      <c r="DN78" s="20">
        <v>10.4</v>
      </c>
      <c r="DO78" s="20">
        <v>28.05</v>
      </c>
      <c r="DP78" s="20">
        <v>-0.63</v>
      </c>
      <c r="DQ78" s="20">
        <v>0.63</v>
      </c>
      <c r="DR78" s="94">
        <v>31</v>
      </c>
      <c r="DS78" s="20">
        <v>19.11</v>
      </c>
      <c r="DT78" s="20">
        <v>0.28000000000000003</v>
      </c>
      <c r="DU78" s="66">
        <v>12</v>
      </c>
      <c r="DV78" s="20">
        <v>0.18</v>
      </c>
      <c r="DW78" s="70">
        <v>29</v>
      </c>
      <c r="DX78" s="17">
        <v>-1</v>
      </c>
      <c r="DY78" s="17">
        <v>-0.17612772700000001</v>
      </c>
      <c r="DZ78" s="17" t="e">
        <f>_xlfn.XLOOKUP(DL78,' Brechas'!$A$2:$A$34,' Brechas'!#REF!)</f>
        <v>#REF!</v>
      </c>
      <c r="EA78" t="e">
        <f t="shared" si="20"/>
        <v>#REF!</v>
      </c>
    </row>
    <row r="79" spans="1:131">
      <c r="B79" s="18">
        <v>20</v>
      </c>
      <c r="C79" s="18" t="s">
        <v>88</v>
      </c>
      <c r="D79" s="18">
        <v>0.57999999999999996</v>
      </c>
      <c r="E79" s="18">
        <v>0.54</v>
      </c>
      <c r="F79" s="18">
        <v>7.0000000000000007E-2</v>
      </c>
      <c r="G79" s="18">
        <v>7.0000000000000007E-2</v>
      </c>
      <c r="H79" s="39">
        <v>25</v>
      </c>
      <c r="I79" s="18">
        <v>0.56000000000000005</v>
      </c>
      <c r="J79" s="18">
        <v>0.13</v>
      </c>
      <c r="K79" s="19">
        <v>19</v>
      </c>
      <c r="L79" s="18">
        <v>0.01</v>
      </c>
      <c r="M79" s="43">
        <v>23</v>
      </c>
      <c r="N79" s="17">
        <v>1</v>
      </c>
      <c r="O79" s="17">
        <v>9.5081249999999992E-3</v>
      </c>
      <c r="P79" s="17">
        <f>_xlfn.XLOOKUP(B79,' Brechas'!$A$2:$A$34,' Brechas'!$F$2:$F$34)</f>
        <v>9.5081247160393005E-3</v>
      </c>
      <c r="Q79" t="b">
        <f t="shared" si="14"/>
        <v>1</v>
      </c>
      <c r="U79" s="20">
        <v>20</v>
      </c>
      <c r="V79" s="20" t="s">
        <v>88</v>
      </c>
      <c r="W79" s="20">
        <v>0.59</v>
      </c>
      <c r="X79" s="20">
        <v>0.56999999999999995</v>
      </c>
      <c r="Y79" s="20">
        <v>0.03</v>
      </c>
      <c r="Z79" s="20">
        <v>0.03</v>
      </c>
      <c r="AA79" s="59">
        <v>13</v>
      </c>
      <c r="AB79" s="20">
        <v>0.57999999999999996</v>
      </c>
      <c r="AC79" s="20">
        <v>0.28999999999999998</v>
      </c>
      <c r="AD79" s="66">
        <v>12</v>
      </c>
      <c r="AE79" s="20">
        <v>8.5000000000000006E-3</v>
      </c>
      <c r="AF79" s="60">
        <v>14</v>
      </c>
      <c r="AG79" s="17">
        <v>1</v>
      </c>
      <c r="AH79" s="17">
        <v>8.4921790000000007E-3</v>
      </c>
      <c r="AI79" s="17">
        <f>_xlfn.XLOOKUP(U79,' Brechas'!$A$2:$A$34,' Brechas'!$L$2:$L$34)</f>
        <v>8.49217872989203E-3</v>
      </c>
      <c r="AJ79" t="b">
        <f t="shared" si="15"/>
        <v>1</v>
      </c>
      <c r="AN79" s="20">
        <v>20</v>
      </c>
      <c r="AO79" s="20" t="s">
        <v>88</v>
      </c>
      <c r="AP79" s="20">
        <v>0.1</v>
      </c>
      <c r="AQ79" s="20">
        <v>0.08</v>
      </c>
      <c r="AR79" s="20">
        <v>0.23</v>
      </c>
      <c r="AS79" s="20">
        <v>0.23</v>
      </c>
      <c r="AT79" s="77">
        <v>33</v>
      </c>
      <c r="AU79" s="20">
        <v>0.09</v>
      </c>
      <c r="AV79" s="20">
        <v>0.24</v>
      </c>
      <c r="AW79" s="62">
        <v>8</v>
      </c>
      <c r="AX79" s="20">
        <v>0.05</v>
      </c>
      <c r="AY79" s="71">
        <v>25</v>
      </c>
      <c r="AZ79" s="17">
        <v>1</v>
      </c>
      <c r="BA79" s="17">
        <v>5.3686368999999998E-2</v>
      </c>
      <c r="BB79" s="17">
        <f>_xlfn.XLOOKUP(AN79,' Brechas'!$A$2:$A$34,' Brechas'!$U$2:$U$34)</f>
        <v>5.3686368836203202E-2</v>
      </c>
      <c r="BC79" t="b">
        <f t="shared" si="16"/>
        <v>1</v>
      </c>
      <c r="BG79" s="20">
        <v>20</v>
      </c>
      <c r="BH79" s="20" t="s">
        <v>282</v>
      </c>
      <c r="BI79" s="20">
        <v>0.85</v>
      </c>
      <c r="BJ79" s="20">
        <v>0.82</v>
      </c>
      <c r="BK79" s="20">
        <v>0.03</v>
      </c>
      <c r="BL79" s="20">
        <v>0.03</v>
      </c>
      <c r="BM79" s="94">
        <v>31</v>
      </c>
      <c r="BN79" s="20">
        <v>0.83</v>
      </c>
      <c r="BO79" s="20">
        <v>0.64</v>
      </c>
      <c r="BP79" s="74">
        <v>23</v>
      </c>
      <c r="BQ79" s="20">
        <v>0.02</v>
      </c>
      <c r="BR79" s="94">
        <v>31</v>
      </c>
      <c r="BS79" s="17">
        <v>1</v>
      </c>
      <c r="BT79" s="17">
        <v>1.9515551999999999E-2</v>
      </c>
      <c r="BU79" s="17">
        <f>_xlfn.XLOOKUP(BG79,' Brechas'!$A$2:$A$34,' Brechas'!$AI$2:$AI$34)</f>
        <v>1.9515552154096599E-2</v>
      </c>
      <c r="BV79" t="b">
        <f t="shared" si="17"/>
        <v>1</v>
      </c>
      <c r="BZ79" s="20">
        <v>20</v>
      </c>
      <c r="CA79" s="20" t="s">
        <v>88</v>
      </c>
      <c r="CB79" s="20">
        <v>6.01</v>
      </c>
      <c r="CC79" s="20">
        <v>6.18</v>
      </c>
      <c r="CD79" s="20">
        <v>-0.03</v>
      </c>
      <c r="CE79" s="20">
        <v>2.5999999999999999E-2</v>
      </c>
      <c r="CF79" s="77">
        <v>33</v>
      </c>
      <c r="CG79" s="20">
        <v>6.1</v>
      </c>
      <c r="CH79" s="20">
        <v>0.94</v>
      </c>
      <c r="CI79" s="82">
        <v>22</v>
      </c>
      <c r="CJ79" s="20">
        <v>2.5000000000000001E-2</v>
      </c>
      <c r="CK79" s="77">
        <v>33</v>
      </c>
      <c r="CL79" s="17">
        <v>-1</v>
      </c>
      <c r="CM79" s="17">
        <v>-2.4826557999999999E-2</v>
      </c>
      <c r="CN79" s="17">
        <f>_xlfn.XLOOKUP(BZ79,' Brechas'!$A$2:$A$34,' Brechas'!$BE$2:$BE$34)</f>
        <v>-2.4826558395025799E-2</v>
      </c>
      <c r="CO79" t="b">
        <f t="shared" si="18"/>
        <v>1</v>
      </c>
      <c r="CS79" s="20">
        <v>20</v>
      </c>
      <c r="CT79" s="20" t="s">
        <v>88</v>
      </c>
      <c r="CU79" s="20">
        <v>0.48</v>
      </c>
      <c r="CV79" s="20">
        <v>0.52</v>
      </c>
      <c r="CW79" s="20">
        <v>-0.06</v>
      </c>
      <c r="CX79" s="20">
        <v>0.06</v>
      </c>
      <c r="CY79" s="64">
        <v>7</v>
      </c>
      <c r="CZ79" s="20">
        <v>1.7999999999999999E-2</v>
      </c>
      <c r="DA79" s="20">
        <v>0.03</v>
      </c>
      <c r="DB79" s="156">
        <v>19</v>
      </c>
      <c r="DC79" s="20">
        <v>0</v>
      </c>
      <c r="DD79" s="59">
        <v>13</v>
      </c>
      <c r="DE79" s="17">
        <v>-1</v>
      </c>
      <c r="DF79" s="17">
        <v>-2.0161290000000002E-3</v>
      </c>
      <c r="DG79" s="17" t="e">
        <f>_xlfn.XLOOKUP(CS79,' Brechas'!$A$2:$A$34,' Brechas'!#REF!)</f>
        <v>#REF!</v>
      </c>
      <c r="DH79" t="e">
        <f t="shared" si="19"/>
        <v>#REF!</v>
      </c>
      <c r="DL79" s="20">
        <v>20</v>
      </c>
      <c r="DM79" s="20" t="s">
        <v>88</v>
      </c>
      <c r="DN79" s="20">
        <v>13.95</v>
      </c>
      <c r="DO79" s="20">
        <v>19.22</v>
      </c>
      <c r="DP79" s="20">
        <v>-0.27</v>
      </c>
      <c r="DQ79" s="20">
        <v>0.27</v>
      </c>
      <c r="DR79" s="60">
        <v>14</v>
      </c>
      <c r="DS79" s="20">
        <v>16.559999999999999</v>
      </c>
      <c r="DT79" s="20">
        <v>0.24</v>
      </c>
      <c r="DU79" s="61">
        <v>18</v>
      </c>
      <c r="DV79" s="20">
        <v>7.0000000000000007E-2</v>
      </c>
      <c r="DW79" s="80">
        <v>20</v>
      </c>
      <c r="DX79" s="17">
        <v>-1</v>
      </c>
      <c r="DY79" s="17">
        <v>-6.646958E-2</v>
      </c>
      <c r="DZ79" s="17" t="e">
        <f>_xlfn.XLOOKUP(DL79,' Brechas'!$A$2:$A$34,' Brechas'!#REF!)</f>
        <v>#REF!</v>
      </c>
      <c r="EA79" t="e">
        <f t="shared" si="20"/>
        <v>#REF!</v>
      </c>
    </row>
    <row r="80" spans="1:131">
      <c r="B80" s="18">
        <v>23</v>
      </c>
      <c r="C80" s="18" t="s">
        <v>89</v>
      </c>
      <c r="D80" s="18">
        <v>0.69</v>
      </c>
      <c r="E80" s="18">
        <v>0.66</v>
      </c>
      <c r="F80" s="18">
        <v>0.05</v>
      </c>
      <c r="G80" s="18">
        <v>0.05</v>
      </c>
      <c r="H80" s="25">
        <v>15</v>
      </c>
      <c r="I80" s="18">
        <v>0.68</v>
      </c>
      <c r="J80" s="18">
        <v>0.11</v>
      </c>
      <c r="K80" s="35">
        <v>11</v>
      </c>
      <c r="L80" s="18">
        <v>0</v>
      </c>
      <c r="M80" s="37">
        <v>14</v>
      </c>
      <c r="N80" s="17">
        <v>1</v>
      </c>
      <c r="O80" s="17">
        <v>4.8634860000000002E-3</v>
      </c>
      <c r="P80" s="17">
        <f>_xlfn.XLOOKUP(B80,' Brechas'!$A$2:$A$34,' Brechas'!$F$2:$F$34)</f>
        <v>4.8634864116695598E-3</v>
      </c>
      <c r="Q80" t="b">
        <f t="shared" si="14"/>
        <v>1</v>
      </c>
      <c r="U80" s="20">
        <v>23</v>
      </c>
      <c r="V80" s="20" t="s">
        <v>89</v>
      </c>
      <c r="W80" s="20">
        <v>0.5</v>
      </c>
      <c r="X80" s="20">
        <v>0.48</v>
      </c>
      <c r="Y80" s="20">
        <v>0.03</v>
      </c>
      <c r="Z80" s="20">
        <v>0.03</v>
      </c>
      <c r="AA80" s="58">
        <v>16</v>
      </c>
      <c r="AB80" s="20">
        <v>0.49</v>
      </c>
      <c r="AC80" s="20">
        <v>0.34</v>
      </c>
      <c r="AD80" s="80">
        <v>20</v>
      </c>
      <c r="AE80" s="20">
        <v>1.15E-2</v>
      </c>
      <c r="AF80" s="81">
        <v>17</v>
      </c>
      <c r="AG80" s="17">
        <v>1</v>
      </c>
      <c r="AH80" s="17">
        <v>1.1540422999999999E-2</v>
      </c>
      <c r="AI80" s="17">
        <f>_xlfn.XLOOKUP(U80,' Brechas'!$A$2:$A$34,' Brechas'!$L$2:$L$34)</f>
        <v>1.15404233409271E-2</v>
      </c>
      <c r="AJ80" t="b">
        <f t="shared" si="15"/>
        <v>1</v>
      </c>
      <c r="AN80" s="20">
        <v>23</v>
      </c>
      <c r="AO80" s="20" t="s">
        <v>89</v>
      </c>
      <c r="AP80" s="20">
        <v>0.08</v>
      </c>
      <c r="AQ80" s="20">
        <v>7.0000000000000007E-2</v>
      </c>
      <c r="AR80" s="20">
        <v>0.14000000000000001</v>
      </c>
      <c r="AS80" s="20">
        <v>0.14000000000000001</v>
      </c>
      <c r="AT80" s="74">
        <v>23</v>
      </c>
      <c r="AU80" s="20">
        <v>0.08</v>
      </c>
      <c r="AV80" s="20">
        <v>0.2</v>
      </c>
      <c r="AW80" s="78">
        <v>3</v>
      </c>
      <c r="AX80" s="20">
        <v>0.03</v>
      </c>
      <c r="AY80" s="59">
        <v>13</v>
      </c>
      <c r="AZ80" s="17">
        <v>1</v>
      </c>
      <c r="BA80" s="17">
        <v>2.954348E-2</v>
      </c>
      <c r="BB80" s="17">
        <f>_xlfn.XLOOKUP(AN80,' Brechas'!$A$2:$A$34,' Brechas'!$U$2:$U$34)</f>
        <v>2.9543479807051999E-2</v>
      </c>
      <c r="BC80" t="b">
        <f t="shared" si="16"/>
        <v>1</v>
      </c>
      <c r="BG80" s="20">
        <v>23</v>
      </c>
      <c r="BH80" s="20" t="s">
        <v>283</v>
      </c>
      <c r="BI80" s="20">
        <v>0.82</v>
      </c>
      <c r="BJ80" s="20">
        <v>0.82</v>
      </c>
      <c r="BK80" s="20">
        <v>0</v>
      </c>
      <c r="BL80" s="20">
        <v>2E-3</v>
      </c>
      <c r="BM80" s="65">
        <v>6</v>
      </c>
      <c r="BN80" s="20">
        <v>0.82</v>
      </c>
      <c r="BO80" s="20">
        <v>0.65</v>
      </c>
      <c r="BP80" s="88">
        <v>24</v>
      </c>
      <c r="BQ80" s="20">
        <v>1E-3</v>
      </c>
      <c r="BR80" s="65">
        <v>6</v>
      </c>
      <c r="BS80" s="17">
        <v>1</v>
      </c>
      <c r="BT80" s="17">
        <v>1.2136499999999999E-3</v>
      </c>
      <c r="BU80" s="17">
        <f>_xlfn.XLOOKUP(BG80,' Brechas'!$A$2:$A$34,' Brechas'!$AI$2:$AI$34)</f>
        <v>1.2136497738191199E-3</v>
      </c>
      <c r="BV80" t="b">
        <f t="shared" si="17"/>
        <v>1</v>
      </c>
      <c r="BZ80" s="20">
        <v>23</v>
      </c>
      <c r="CA80" s="20" t="s">
        <v>89</v>
      </c>
      <c r="CB80" s="20">
        <v>6</v>
      </c>
      <c r="CC80" s="20">
        <v>6.14</v>
      </c>
      <c r="CD80" s="20">
        <v>-0.02</v>
      </c>
      <c r="CE80" s="20">
        <v>2.1999999999999999E-2</v>
      </c>
      <c r="CF80" s="70">
        <v>29</v>
      </c>
      <c r="CG80" s="20">
        <v>6.08</v>
      </c>
      <c r="CH80" s="20">
        <v>0.94</v>
      </c>
      <c r="CI80" s="71">
        <v>25</v>
      </c>
      <c r="CJ80" s="20">
        <v>2.1000000000000001E-2</v>
      </c>
      <c r="CK80" s="94">
        <v>31</v>
      </c>
      <c r="CL80" s="17">
        <v>-1</v>
      </c>
      <c r="CM80" s="17">
        <v>-2.069669E-2</v>
      </c>
      <c r="CN80" s="17">
        <f>_xlfn.XLOOKUP(BZ80,' Brechas'!$A$2:$A$34,' Brechas'!$BE$2:$BE$34)</f>
        <v>-2.0696689906810398E-2</v>
      </c>
      <c r="CO80" t="b">
        <f t="shared" si="18"/>
        <v>1</v>
      </c>
      <c r="CS80" s="20">
        <v>23</v>
      </c>
      <c r="CT80" s="20" t="s">
        <v>89</v>
      </c>
      <c r="CU80" s="20">
        <v>0.41</v>
      </c>
      <c r="CV80" s="20">
        <v>0.59</v>
      </c>
      <c r="CW80" s="20">
        <v>-0.31</v>
      </c>
      <c r="CX80" s="20">
        <v>0.31</v>
      </c>
      <c r="CY80" s="88">
        <v>24</v>
      </c>
      <c r="CZ80" s="20">
        <v>3.1E-2</v>
      </c>
      <c r="DA80" s="20">
        <v>0.02</v>
      </c>
      <c r="DB80" s="59">
        <v>13</v>
      </c>
      <c r="DC80" s="20">
        <v>0.01</v>
      </c>
      <c r="DD80" s="156">
        <v>19</v>
      </c>
      <c r="DE80" s="17">
        <v>-1</v>
      </c>
      <c r="DF80" s="17">
        <v>-5.7870370000000001E-3</v>
      </c>
      <c r="DG80" s="17" t="e">
        <f>_xlfn.XLOOKUP(CS80,' Brechas'!$A$2:$A$34,' Brechas'!#REF!)</f>
        <v>#REF!</v>
      </c>
      <c r="DH80" t="e">
        <f t="shared" si="19"/>
        <v>#REF!</v>
      </c>
      <c r="DL80" s="20">
        <v>23</v>
      </c>
      <c r="DM80" s="20" t="s">
        <v>89</v>
      </c>
      <c r="DN80" s="20">
        <v>3.45</v>
      </c>
      <c r="DO80" s="20">
        <v>8.02</v>
      </c>
      <c r="DP80" s="20">
        <v>-0.56999999999999995</v>
      </c>
      <c r="DQ80" s="20">
        <v>0.56999999999999995</v>
      </c>
      <c r="DR80" s="87">
        <v>30</v>
      </c>
      <c r="DS80" s="20">
        <v>5.72</v>
      </c>
      <c r="DT80" s="20">
        <v>0.08</v>
      </c>
      <c r="DU80" s="70">
        <v>29</v>
      </c>
      <c r="DV80" s="20">
        <v>0.05</v>
      </c>
      <c r="DW80" s="60">
        <v>14</v>
      </c>
      <c r="DX80" s="17">
        <v>-1</v>
      </c>
      <c r="DY80" s="17">
        <v>-4.7717981E-2</v>
      </c>
      <c r="DZ80" s="17" t="e">
        <f>_xlfn.XLOOKUP(DL80,' Brechas'!$A$2:$A$34,' Brechas'!#REF!)</f>
        <v>#REF!</v>
      </c>
      <c r="EA80" t="e">
        <f t="shared" si="20"/>
        <v>#REF!</v>
      </c>
    </row>
    <row r="81" spans="2:131">
      <c r="B81" s="18">
        <v>25</v>
      </c>
      <c r="C81" s="18" t="s">
        <v>90</v>
      </c>
      <c r="D81" s="18">
        <v>0.74</v>
      </c>
      <c r="E81" s="18">
        <v>0.71</v>
      </c>
      <c r="F81" s="18">
        <v>0.04</v>
      </c>
      <c r="G81" s="18">
        <v>0.04</v>
      </c>
      <c r="H81" s="49">
        <v>12</v>
      </c>
      <c r="I81" s="18">
        <v>0.72</v>
      </c>
      <c r="J81" s="18">
        <v>0.1</v>
      </c>
      <c r="K81" s="36">
        <v>9</v>
      </c>
      <c r="L81" s="18">
        <v>0</v>
      </c>
      <c r="M81" s="49">
        <v>12</v>
      </c>
      <c r="N81" s="17">
        <v>1</v>
      </c>
      <c r="O81" s="17">
        <v>4.3097040000000001E-3</v>
      </c>
      <c r="P81" s="17">
        <f>_xlfn.XLOOKUP(B81,' Brechas'!$A$2:$A$34,' Brechas'!$F$2:$F$34)</f>
        <v>4.3097038754256103E-3</v>
      </c>
      <c r="Q81" t="b">
        <f t="shared" si="14"/>
        <v>1</v>
      </c>
      <c r="U81" s="20">
        <v>25</v>
      </c>
      <c r="V81" s="20" t="s">
        <v>90</v>
      </c>
      <c r="W81" s="20">
        <v>0.62</v>
      </c>
      <c r="X81" s="20">
        <v>0.61</v>
      </c>
      <c r="Y81" s="20">
        <v>0.01</v>
      </c>
      <c r="Z81" s="20">
        <v>0.01</v>
      </c>
      <c r="AA81" s="85">
        <v>4</v>
      </c>
      <c r="AB81" s="20">
        <v>0.62</v>
      </c>
      <c r="AC81" s="20">
        <v>0.27</v>
      </c>
      <c r="AD81" s="79">
        <v>10</v>
      </c>
      <c r="AE81" s="20">
        <v>3.0999999999999999E-3</v>
      </c>
      <c r="AF81" s="85">
        <v>4</v>
      </c>
      <c r="AG81" s="17">
        <v>1</v>
      </c>
      <c r="AH81" s="17">
        <v>3.099536E-3</v>
      </c>
      <c r="AI81" s="17">
        <f>_xlfn.XLOOKUP(U81,' Brechas'!$A$2:$A$34,' Brechas'!$L$2:$L$34)</f>
        <v>3.09953592405468E-3</v>
      </c>
      <c r="AJ81" t="b">
        <f t="shared" si="15"/>
        <v>1</v>
      </c>
      <c r="AN81" s="20">
        <v>25</v>
      </c>
      <c r="AO81" s="20" t="s">
        <v>90</v>
      </c>
      <c r="AP81" s="20">
        <v>0.14000000000000001</v>
      </c>
      <c r="AQ81" s="20">
        <v>0.12</v>
      </c>
      <c r="AR81" s="20">
        <v>0.17</v>
      </c>
      <c r="AS81" s="20">
        <v>0.17</v>
      </c>
      <c r="AT81" s="70">
        <v>29</v>
      </c>
      <c r="AU81" s="20">
        <v>0.13</v>
      </c>
      <c r="AV81" s="20">
        <v>0.34</v>
      </c>
      <c r="AW81" s="61">
        <v>18</v>
      </c>
      <c r="AX81" s="20">
        <v>0.06</v>
      </c>
      <c r="AY81" s="73">
        <v>28</v>
      </c>
      <c r="AZ81" s="17">
        <v>1</v>
      </c>
      <c r="BA81" s="17">
        <v>5.884035E-2</v>
      </c>
      <c r="BB81" s="17">
        <f>_xlfn.XLOOKUP(AN81,' Brechas'!$A$2:$A$34,' Brechas'!$U$2:$U$34)</f>
        <v>5.8840349779647298E-2</v>
      </c>
      <c r="BC81" t="b">
        <f t="shared" si="16"/>
        <v>1</v>
      </c>
      <c r="BG81" s="20">
        <v>25</v>
      </c>
      <c r="BH81" s="20" t="s">
        <v>284</v>
      </c>
      <c r="BI81" s="20">
        <v>0.88</v>
      </c>
      <c r="BJ81" s="20">
        <v>0.89</v>
      </c>
      <c r="BK81" s="20">
        <v>0</v>
      </c>
      <c r="BL81" s="20">
        <v>4.0000000000000001E-3</v>
      </c>
      <c r="BM81" s="66">
        <v>12</v>
      </c>
      <c r="BN81" s="20">
        <v>0.89</v>
      </c>
      <c r="BO81" s="20">
        <v>0.61</v>
      </c>
      <c r="BP81" s="60">
        <v>14</v>
      </c>
      <c r="BQ81" s="20">
        <v>3.0000000000000001E-3</v>
      </c>
      <c r="BR81" s="86">
        <v>11</v>
      </c>
      <c r="BS81" s="17">
        <v>-1</v>
      </c>
      <c r="BT81" s="17">
        <v>-2.650033E-3</v>
      </c>
      <c r="BU81" s="17">
        <f>_xlfn.XLOOKUP(BG81,' Brechas'!$A$2:$A$34,' Brechas'!$AI$2:$AI$34)</f>
        <v>-2.65003262000025E-3</v>
      </c>
      <c r="BV81" t="b">
        <f t="shared" si="17"/>
        <v>1</v>
      </c>
      <c r="BZ81" s="20">
        <v>25</v>
      </c>
      <c r="CA81" s="20" t="s">
        <v>90</v>
      </c>
      <c r="CB81" s="20">
        <v>6.03</v>
      </c>
      <c r="CC81" s="20">
        <v>6.13</v>
      </c>
      <c r="CD81" s="20">
        <v>-0.02</v>
      </c>
      <c r="CE81" s="20">
        <v>1.6E-2</v>
      </c>
      <c r="CF81" s="75">
        <v>21</v>
      </c>
      <c r="CG81" s="20">
        <v>6.08</v>
      </c>
      <c r="CH81" s="20">
        <v>0.94</v>
      </c>
      <c r="CI81" s="88">
        <v>24</v>
      </c>
      <c r="CJ81" s="20">
        <v>1.4999999999999999E-2</v>
      </c>
      <c r="CK81" s="74">
        <v>23</v>
      </c>
      <c r="CL81" s="17">
        <v>-1</v>
      </c>
      <c r="CM81" s="17">
        <v>-1.5477408999999999E-2</v>
      </c>
      <c r="CN81" s="17">
        <f>_xlfn.XLOOKUP(BZ81,' Brechas'!$A$2:$A$34,' Brechas'!$BE$2:$BE$34)</f>
        <v>-1.54774089006954E-2</v>
      </c>
      <c r="CO81" t="b">
        <f t="shared" si="18"/>
        <v>1</v>
      </c>
      <c r="CS81" s="20">
        <v>25</v>
      </c>
      <c r="CT81" s="20" t="s">
        <v>90</v>
      </c>
      <c r="CU81" s="20">
        <v>0.5</v>
      </c>
      <c r="CV81" s="20">
        <v>0.5</v>
      </c>
      <c r="CW81" s="20">
        <v>0</v>
      </c>
      <c r="CX81" s="20">
        <v>0</v>
      </c>
      <c r="CY81" s="76">
        <v>1</v>
      </c>
      <c r="CZ81" s="20">
        <v>3.9E-2</v>
      </c>
      <c r="DA81" s="20">
        <v>0.01</v>
      </c>
      <c r="DB81" s="62">
        <v>8</v>
      </c>
      <c r="DC81" s="20">
        <v>0</v>
      </c>
      <c r="DD81" s="76">
        <v>1</v>
      </c>
      <c r="DE81" s="17">
        <v>-1</v>
      </c>
      <c r="DF81" s="17">
        <v>0</v>
      </c>
      <c r="DG81" s="17" t="e">
        <f>_xlfn.XLOOKUP(CS81,' Brechas'!$A$2:$A$34,' Brechas'!#REF!)</f>
        <v>#REF!</v>
      </c>
      <c r="DH81" t="e">
        <f t="shared" si="19"/>
        <v>#REF!</v>
      </c>
      <c r="DL81" s="20">
        <v>25</v>
      </c>
      <c r="DM81" s="20" t="s">
        <v>90</v>
      </c>
      <c r="DN81" s="20">
        <v>20.260000000000002</v>
      </c>
      <c r="DO81" s="20">
        <v>34.28</v>
      </c>
      <c r="DP81" s="20">
        <v>-0.41</v>
      </c>
      <c r="DQ81" s="20">
        <v>0.41</v>
      </c>
      <c r="DR81" s="74">
        <v>23</v>
      </c>
      <c r="DS81" s="20">
        <v>27.18</v>
      </c>
      <c r="DT81" s="20">
        <v>0.4</v>
      </c>
      <c r="DU81" s="83">
        <v>5</v>
      </c>
      <c r="DV81" s="20">
        <v>0.16</v>
      </c>
      <c r="DW81" s="73">
        <v>28</v>
      </c>
      <c r="DX81" s="17">
        <v>-1</v>
      </c>
      <c r="DY81" s="17">
        <v>-0.16280123499999999</v>
      </c>
      <c r="DZ81" s="17" t="e">
        <f>_xlfn.XLOOKUP(DL81,' Brechas'!$A$2:$A$34,' Brechas'!#REF!)</f>
        <v>#REF!</v>
      </c>
      <c r="EA81" t="e">
        <f t="shared" si="20"/>
        <v>#REF!</v>
      </c>
    </row>
    <row r="82" spans="2:131">
      <c r="B82" s="18">
        <v>27</v>
      </c>
      <c r="C82" s="18" t="s">
        <v>91</v>
      </c>
      <c r="D82" s="18">
        <v>0.49</v>
      </c>
      <c r="E82" s="18">
        <v>0.43</v>
      </c>
      <c r="F82" s="18">
        <v>0.13</v>
      </c>
      <c r="G82" s="18">
        <v>0.13</v>
      </c>
      <c r="H82" s="52">
        <v>29</v>
      </c>
      <c r="I82" s="18">
        <v>0.46</v>
      </c>
      <c r="J82" s="18">
        <v>0.16</v>
      </c>
      <c r="K82" s="48">
        <v>24</v>
      </c>
      <c r="L82" s="18">
        <v>0.02</v>
      </c>
      <c r="M82" s="38">
        <v>27</v>
      </c>
      <c r="N82" s="17">
        <v>1</v>
      </c>
      <c r="O82" s="17">
        <v>2.0413785E-2</v>
      </c>
      <c r="P82" s="17">
        <f>_xlfn.XLOOKUP(B82,' Brechas'!$A$2:$A$34,' Brechas'!$F$2:$F$34)</f>
        <v>2.0413785495079599E-2</v>
      </c>
      <c r="Q82" t="b">
        <f t="shared" si="14"/>
        <v>1</v>
      </c>
      <c r="U82" s="20">
        <v>27</v>
      </c>
      <c r="V82" s="20" t="s">
        <v>91</v>
      </c>
      <c r="W82" s="20">
        <v>0.18</v>
      </c>
      <c r="X82" s="20">
        <v>0.16</v>
      </c>
      <c r="Y82" s="20">
        <v>0.1</v>
      </c>
      <c r="Z82" s="20">
        <v>0.1</v>
      </c>
      <c r="AA82" s="94">
        <v>31</v>
      </c>
      <c r="AB82" s="20">
        <v>0.17</v>
      </c>
      <c r="AC82" s="20">
        <v>1</v>
      </c>
      <c r="AD82" s="77">
        <v>33</v>
      </c>
      <c r="AE82" s="20">
        <v>0.1043</v>
      </c>
      <c r="AF82" s="95">
        <v>32</v>
      </c>
      <c r="AG82" s="17">
        <v>1</v>
      </c>
      <c r="AH82" s="17">
        <v>0.104347726</v>
      </c>
      <c r="AI82" s="17">
        <f>_xlfn.XLOOKUP(U82,' Brechas'!$A$2:$A$34,' Brechas'!$L$2:$L$34)</f>
        <v>0.10434772556267199</v>
      </c>
      <c r="AJ82" t="b">
        <f t="shared" si="15"/>
        <v>1</v>
      </c>
      <c r="AN82" s="20">
        <v>27</v>
      </c>
      <c r="AO82" s="20" t="s">
        <v>91</v>
      </c>
      <c r="AP82" s="20">
        <v>0.12</v>
      </c>
      <c r="AQ82" s="20">
        <v>0.13</v>
      </c>
      <c r="AR82" s="20">
        <v>-0.01</v>
      </c>
      <c r="AS82" s="20">
        <v>0.01</v>
      </c>
      <c r="AT82" s="67">
        <v>2</v>
      </c>
      <c r="AU82" s="20">
        <v>0.12</v>
      </c>
      <c r="AV82" s="20">
        <v>0.32</v>
      </c>
      <c r="AW82" s="58">
        <v>16</v>
      </c>
      <c r="AX82" s="20">
        <v>0</v>
      </c>
      <c r="AY82" s="78">
        <v>3</v>
      </c>
      <c r="AZ82" s="17">
        <v>-1</v>
      </c>
      <c r="BA82" s="17">
        <v>-4.6861960000000001E-3</v>
      </c>
      <c r="BB82" s="17">
        <f>_xlfn.XLOOKUP(AN82,' Brechas'!$A$2:$A$34,' Brechas'!$U$2:$U$34)</f>
        <v>-4.6861957697620403E-3</v>
      </c>
      <c r="BC82" t="b">
        <f t="shared" si="16"/>
        <v>1</v>
      </c>
      <c r="BG82" s="20">
        <v>27</v>
      </c>
      <c r="BH82" s="20" t="s">
        <v>285</v>
      </c>
      <c r="BI82" s="20">
        <v>0.86</v>
      </c>
      <c r="BJ82" s="20">
        <v>0.86</v>
      </c>
      <c r="BK82" s="20">
        <v>-0.01</v>
      </c>
      <c r="BL82" s="20">
        <v>7.0000000000000001E-3</v>
      </c>
      <c r="BM82" s="80">
        <v>20</v>
      </c>
      <c r="BN82" s="20">
        <v>0.86</v>
      </c>
      <c r="BO82" s="20">
        <v>0.63</v>
      </c>
      <c r="BP82" s="80">
        <v>20</v>
      </c>
      <c r="BQ82" s="20">
        <v>5.0000000000000001E-3</v>
      </c>
      <c r="BR82" s="68">
        <v>19</v>
      </c>
      <c r="BS82" s="17">
        <v>-1</v>
      </c>
      <c r="BT82" s="17">
        <v>-4.5384209999999999E-3</v>
      </c>
      <c r="BU82" s="17">
        <f>_xlfn.XLOOKUP(BG82,' Brechas'!$A$2:$A$34,' Brechas'!$AI$2:$AI$34)</f>
        <v>-4.5384209666274799E-3</v>
      </c>
      <c r="BV82" t="b">
        <f t="shared" si="17"/>
        <v>1</v>
      </c>
      <c r="BZ82" s="20">
        <v>27</v>
      </c>
      <c r="CA82" s="20" t="s">
        <v>91</v>
      </c>
      <c r="CB82" s="20">
        <v>6.47</v>
      </c>
      <c r="CC82" s="20">
        <v>6.46</v>
      </c>
      <c r="CD82" s="20">
        <v>0</v>
      </c>
      <c r="CE82" s="20">
        <v>1E-3</v>
      </c>
      <c r="CF82" s="67">
        <v>2</v>
      </c>
      <c r="CG82" s="20">
        <v>6.47</v>
      </c>
      <c r="CH82" s="20">
        <v>0.89</v>
      </c>
      <c r="CI82" s="65">
        <v>6</v>
      </c>
      <c r="CJ82" s="20">
        <v>1E-3</v>
      </c>
      <c r="CK82" s="67">
        <v>2</v>
      </c>
      <c r="CL82" s="17">
        <v>1</v>
      </c>
      <c r="CM82" s="17">
        <v>7.5463899999999998E-4</v>
      </c>
      <c r="CN82" s="17">
        <f>_xlfn.XLOOKUP(BZ82,' Brechas'!$A$2:$A$34,' Brechas'!$BE$2:$BE$34)</f>
        <v>7.5463910448338297E-4</v>
      </c>
      <c r="CO82" t="b">
        <f t="shared" si="18"/>
        <v>1</v>
      </c>
      <c r="CS82" s="20">
        <v>27</v>
      </c>
      <c r="CT82" s="20" t="s">
        <v>91</v>
      </c>
      <c r="CU82" s="20">
        <v>0.62</v>
      </c>
      <c r="CV82" s="20">
        <v>0.38</v>
      </c>
      <c r="CW82" s="20">
        <v>0.62</v>
      </c>
      <c r="CX82" s="20">
        <v>0.62</v>
      </c>
      <c r="CY82" s="73">
        <v>28</v>
      </c>
      <c r="CZ82" s="20">
        <v>0.02</v>
      </c>
      <c r="DA82" s="20">
        <v>0.03</v>
      </c>
      <c r="DB82" s="61">
        <v>18</v>
      </c>
      <c r="DC82" s="20">
        <v>0.02</v>
      </c>
      <c r="DD82" s="140">
        <v>25</v>
      </c>
      <c r="DE82" s="17">
        <v>1</v>
      </c>
      <c r="DF82" s="17">
        <v>1.8099548E-2</v>
      </c>
      <c r="DG82" s="17" t="e">
        <f>_xlfn.XLOOKUP(CS82,' Brechas'!$A$2:$A$34,' Brechas'!#REF!)</f>
        <v>#REF!</v>
      </c>
      <c r="DH82" t="e">
        <f t="shared" si="19"/>
        <v>#REF!</v>
      </c>
      <c r="DL82" s="20">
        <v>27</v>
      </c>
      <c r="DM82" s="20" t="s">
        <v>91</v>
      </c>
      <c r="DN82" s="20">
        <v>6.77</v>
      </c>
      <c r="DO82" s="20">
        <v>5.75</v>
      </c>
      <c r="DP82" s="20">
        <v>0.18</v>
      </c>
      <c r="DQ82" s="20">
        <v>0.18</v>
      </c>
      <c r="DR82" s="62">
        <v>8</v>
      </c>
      <c r="DS82" s="20">
        <v>6.27</v>
      </c>
      <c r="DT82" s="20">
        <v>0.09</v>
      </c>
      <c r="DU82" s="72">
        <v>27</v>
      </c>
      <c r="DV82" s="20">
        <v>0.02</v>
      </c>
      <c r="DW82" s="85">
        <v>4</v>
      </c>
      <c r="DX82" s="17">
        <v>1</v>
      </c>
      <c r="DY82" s="17">
        <v>1.6216824000000001E-2</v>
      </c>
      <c r="DZ82" s="17" t="e">
        <f>_xlfn.XLOOKUP(DL82,' Brechas'!$A$2:$A$34,' Brechas'!#REF!)</f>
        <v>#REF!</v>
      </c>
      <c r="EA82" t="e">
        <f t="shared" si="20"/>
        <v>#REF!</v>
      </c>
    </row>
    <row r="83" spans="2:131">
      <c r="B83" s="18">
        <v>41</v>
      </c>
      <c r="C83" s="18" t="s">
        <v>92</v>
      </c>
      <c r="D83" s="18">
        <v>0.64</v>
      </c>
      <c r="E83" s="18">
        <v>0.61</v>
      </c>
      <c r="F83" s="18">
        <v>0.04</v>
      </c>
      <c r="G83" s="18">
        <v>0.04</v>
      </c>
      <c r="H83" s="27">
        <v>10</v>
      </c>
      <c r="I83" s="18">
        <v>0.62</v>
      </c>
      <c r="J83" s="18">
        <v>0.12</v>
      </c>
      <c r="K83" s="37">
        <v>14</v>
      </c>
      <c r="L83" s="18">
        <v>0</v>
      </c>
      <c r="M83" s="21">
        <v>13</v>
      </c>
      <c r="N83" s="17">
        <v>1</v>
      </c>
      <c r="O83" s="17">
        <v>4.3180550000000003E-3</v>
      </c>
      <c r="P83" s="17">
        <f>_xlfn.XLOOKUP(B83,' Brechas'!$A$2:$A$34,' Brechas'!$F$2:$F$34)</f>
        <v>4.31805536470999E-3</v>
      </c>
      <c r="Q83" t="b">
        <f t="shared" si="14"/>
        <v>1</v>
      </c>
      <c r="U83" s="20">
        <v>41</v>
      </c>
      <c r="V83" s="20" t="s">
        <v>92</v>
      </c>
      <c r="W83" s="20">
        <v>0.71</v>
      </c>
      <c r="X83" s="20">
        <v>0.69</v>
      </c>
      <c r="Y83" s="20">
        <v>0.03</v>
      </c>
      <c r="Z83" s="20">
        <v>0.03</v>
      </c>
      <c r="AA83" s="60">
        <v>14</v>
      </c>
      <c r="AB83" s="20">
        <v>0.7</v>
      </c>
      <c r="AC83" s="20">
        <v>0.24</v>
      </c>
      <c r="AD83" s="85">
        <v>4</v>
      </c>
      <c r="AE83" s="20">
        <v>7.7000000000000002E-3</v>
      </c>
      <c r="AF83" s="66">
        <v>12</v>
      </c>
      <c r="AG83" s="17">
        <v>1</v>
      </c>
      <c r="AH83" s="17">
        <v>7.6615989999999998E-3</v>
      </c>
      <c r="AI83" s="17">
        <f>_xlfn.XLOOKUP(U83,' Brechas'!$A$2:$A$34,' Brechas'!$L$2:$L$34)</f>
        <v>7.6615987396629198E-3</v>
      </c>
      <c r="AJ83" t="b">
        <f t="shared" si="15"/>
        <v>1</v>
      </c>
      <c r="AN83" s="20">
        <v>41</v>
      </c>
      <c r="AO83" s="20" t="s">
        <v>92</v>
      </c>
      <c r="AP83" s="20">
        <v>0.16</v>
      </c>
      <c r="AQ83" s="20">
        <v>0.16</v>
      </c>
      <c r="AR83" s="20">
        <v>0.04</v>
      </c>
      <c r="AS83" s="20">
        <v>0.04</v>
      </c>
      <c r="AT83" s="69">
        <v>9</v>
      </c>
      <c r="AU83" s="20">
        <v>0.16</v>
      </c>
      <c r="AV83" s="20">
        <v>0.41</v>
      </c>
      <c r="AW83" s="82">
        <v>22</v>
      </c>
      <c r="AX83" s="20">
        <v>0.02</v>
      </c>
      <c r="AY83" s="62">
        <v>8</v>
      </c>
      <c r="AZ83" s="17">
        <v>1</v>
      </c>
      <c r="BA83" s="17">
        <v>1.6132793999999999E-2</v>
      </c>
      <c r="BB83" s="17">
        <f>_xlfn.XLOOKUP(AN83,' Brechas'!$A$2:$A$34,' Brechas'!$U$2:$U$34)</f>
        <v>1.6132794107603599E-2</v>
      </c>
      <c r="BC83" t="b">
        <f t="shared" si="16"/>
        <v>1</v>
      </c>
      <c r="BG83" s="20">
        <v>41</v>
      </c>
      <c r="BH83" s="20" t="s">
        <v>286</v>
      </c>
      <c r="BI83" s="20">
        <v>0.92</v>
      </c>
      <c r="BJ83" s="20">
        <v>0.92</v>
      </c>
      <c r="BK83" s="20">
        <v>0</v>
      </c>
      <c r="BL83" s="20">
        <v>1E-3</v>
      </c>
      <c r="BM83" s="67">
        <v>2</v>
      </c>
      <c r="BN83" s="20">
        <v>0.92</v>
      </c>
      <c r="BO83" s="20">
        <v>0.57999999999999996</v>
      </c>
      <c r="BP83" s="65">
        <v>6</v>
      </c>
      <c r="BQ83" s="20">
        <v>0</v>
      </c>
      <c r="BR83" s="67">
        <v>2</v>
      </c>
      <c r="BS83" s="17">
        <v>1</v>
      </c>
      <c r="BT83" s="17">
        <v>3.5441599999999998E-4</v>
      </c>
      <c r="BU83" s="17">
        <f>_xlfn.XLOOKUP(BG83,' Brechas'!$A$2:$A$34,' Brechas'!$AI$2:$AI$34)</f>
        <v>3.5441554611926002E-4</v>
      </c>
      <c r="BV83" t="b">
        <f t="shared" si="17"/>
        <v>1</v>
      </c>
      <c r="BZ83" s="20">
        <v>41</v>
      </c>
      <c r="CA83" s="20" t="s">
        <v>92</v>
      </c>
      <c r="CB83" s="20">
        <v>6.09</v>
      </c>
      <c r="CC83" s="20">
        <v>6.18</v>
      </c>
      <c r="CD83" s="20">
        <v>-0.02</v>
      </c>
      <c r="CE83" s="20">
        <v>1.4999999999999999E-2</v>
      </c>
      <c r="CF83" s="68">
        <v>19</v>
      </c>
      <c r="CG83" s="20">
        <v>6.14</v>
      </c>
      <c r="CH83" s="20">
        <v>0.93</v>
      </c>
      <c r="CI83" s="68">
        <v>19</v>
      </c>
      <c r="CJ83" s="20">
        <v>1.4E-2</v>
      </c>
      <c r="CK83" s="81">
        <v>17</v>
      </c>
      <c r="CL83" s="17">
        <v>-1</v>
      </c>
      <c r="CM83" s="17">
        <v>-1.4275437E-2</v>
      </c>
      <c r="CN83" s="17">
        <f>_xlfn.XLOOKUP(BZ83,' Brechas'!$A$2:$A$34,' Brechas'!$BE$2:$BE$34)</f>
        <v>-1.42754367469629E-2</v>
      </c>
      <c r="CO83" t="b">
        <f t="shared" si="18"/>
        <v>1</v>
      </c>
      <c r="CS83" s="20">
        <v>41</v>
      </c>
      <c r="CT83" s="20" t="s">
        <v>92</v>
      </c>
      <c r="CU83" s="20">
        <v>0.43</v>
      </c>
      <c r="CV83" s="20">
        <v>0.56999999999999995</v>
      </c>
      <c r="CW83" s="20">
        <v>-0.24</v>
      </c>
      <c r="CX83" s="20">
        <v>0.24</v>
      </c>
      <c r="CY83" s="75">
        <v>21</v>
      </c>
      <c r="CZ83" s="20">
        <v>1.7000000000000001E-2</v>
      </c>
      <c r="DA83" s="20">
        <v>0.03</v>
      </c>
      <c r="DB83" s="150">
        <v>20</v>
      </c>
      <c r="DC83" s="20">
        <v>0.01</v>
      </c>
      <c r="DD83" s="157">
        <v>21</v>
      </c>
      <c r="DE83" s="17">
        <v>-1</v>
      </c>
      <c r="DF83" s="17">
        <v>-7.843137E-3</v>
      </c>
      <c r="DG83" s="17" t="e">
        <f>_xlfn.XLOOKUP(CS83,' Brechas'!$A$2:$A$34,' Brechas'!#REF!)</f>
        <v>#REF!</v>
      </c>
      <c r="DH83" t="e">
        <f t="shared" si="19"/>
        <v>#REF!</v>
      </c>
      <c r="DL83" s="20">
        <v>41</v>
      </c>
      <c r="DM83" s="20" t="s">
        <v>92</v>
      </c>
      <c r="DN83" s="20">
        <v>31.71</v>
      </c>
      <c r="DO83" s="20">
        <v>27.6</v>
      </c>
      <c r="DP83" s="20">
        <v>0.15</v>
      </c>
      <c r="DQ83" s="20">
        <v>0.15</v>
      </c>
      <c r="DR83" s="64">
        <v>7</v>
      </c>
      <c r="DS83" s="20">
        <v>29.67</v>
      </c>
      <c r="DT83" s="20">
        <v>0.43</v>
      </c>
      <c r="DU83" s="78">
        <v>3</v>
      </c>
      <c r="DV83" s="20">
        <v>0.06</v>
      </c>
      <c r="DW83" s="68">
        <v>19</v>
      </c>
      <c r="DX83" s="17">
        <v>1</v>
      </c>
      <c r="DY83" s="17">
        <v>6.4555738000000001E-2</v>
      </c>
      <c r="DZ83" s="17" t="e">
        <f>_xlfn.XLOOKUP(DL83,' Brechas'!$A$2:$A$34,' Brechas'!#REF!)</f>
        <v>#REF!</v>
      </c>
      <c r="EA83" t="e">
        <f t="shared" si="20"/>
        <v>#REF!</v>
      </c>
    </row>
    <row r="84" spans="2:131">
      <c r="B84" s="18">
        <v>44</v>
      </c>
      <c r="C84" s="18" t="s">
        <v>93</v>
      </c>
      <c r="D84" s="18">
        <v>0.3</v>
      </c>
      <c r="E84" s="18">
        <v>0.28000000000000003</v>
      </c>
      <c r="F84" s="18">
        <v>7.0000000000000007E-2</v>
      </c>
      <c r="G84" s="18">
        <v>7.0000000000000007E-2</v>
      </c>
      <c r="H84" s="48">
        <v>24</v>
      </c>
      <c r="I84" s="18">
        <v>0.28999999999999998</v>
      </c>
      <c r="J84" s="18">
        <v>0.25</v>
      </c>
      <c r="K84" s="52">
        <v>29</v>
      </c>
      <c r="L84" s="18">
        <v>0.02</v>
      </c>
      <c r="M84" s="45">
        <v>26</v>
      </c>
      <c r="N84" s="17">
        <v>1</v>
      </c>
      <c r="O84" s="17">
        <v>1.8051764000000001E-2</v>
      </c>
      <c r="P84" s="17">
        <f>_xlfn.XLOOKUP(B84,' Brechas'!$A$2:$A$34,' Brechas'!$F$2:$F$34)</f>
        <v>1.8051763910169001E-2</v>
      </c>
      <c r="Q84" t="b">
        <f t="shared" si="14"/>
        <v>1</v>
      </c>
      <c r="U84" s="20">
        <v>44</v>
      </c>
      <c r="V84" s="20" t="s">
        <v>93</v>
      </c>
      <c r="W84" s="20">
        <v>0.3</v>
      </c>
      <c r="X84" s="20">
        <v>0.28000000000000003</v>
      </c>
      <c r="Y84" s="20">
        <v>0.09</v>
      </c>
      <c r="Z84" s="20">
        <v>0.09</v>
      </c>
      <c r="AA84" s="73">
        <v>28</v>
      </c>
      <c r="AB84" s="20">
        <v>0.28999999999999998</v>
      </c>
      <c r="AC84" s="20">
        <v>0.59</v>
      </c>
      <c r="AD84" s="70">
        <v>29</v>
      </c>
      <c r="AE84" s="20">
        <v>0.05</v>
      </c>
      <c r="AF84" s="94">
        <v>31</v>
      </c>
      <c r="AG84" s="17">
        <v>1</v>
      </c>
      <c r="AH84" s="17">
        <v>5.0041923000000002E-2</v>
      </c>
      <c r="AI84" s="17">
        <f>_xlfn.XLOOKUP(U84,' Brechas'!$A$2:$A$34,' Brechas'!$L$2:$L$34)</f>
        <v>5.0041922682090602E-2</v>
      </c>
      <c r="AJ84" t="b">
        <f t="shared" si="15"/>
        <v>1</v>
      </c>
      <c r="AN84" s="20">
        <v>44</v>
      </c>
      <c r="AO84" s="20" t="s">
        <v>93</v>
      </c>
      <c r="AP84" s="20">
        <v>0.09</v>
      </c>
      <c r="AQ84" s="20">
        <v>0.08</v>
      </c>
      <c r="AR84" s="20">
        <v>0.21</v>
      </c>
      <c r="AS84" s="20">
        <v>0.21</v>
      </c>
      <c r="AT84" s="95">
        <v>32</v>
      </c>
      <c r="AU84" s="20">
        <v>0.08</v>
      </c>
      <c r="AV84" s="20">
        <v>0.21</v>
      </c>
      <c r="AW84" s="65">
        <v>6</v>
      </c>
      <c r="AX84" s="20">
        <v>0.05</v>
      </c>
      <c r="AY84" s="80">
        <v>20</v>
      </c>
      <c r="AZ84" s="17">
        <v>1</v>
      </c>
      <c r="BA84" s="17">
        <v>4.5162905000000003E-2</v>
      </c>
      <c r="BB84" s="17">
        <f>_xlfn.XLOOKUP(AN84,' Brechas'!$A$2:$A$34,' Brechas'!$U$2:$U$34)</f>
        <v>4.5162904513490802E-2</v>
      </c>
      <c r="BC84" t="b">
        <f t="shared" si="16"/>
        <v>1</v>
      </c>
      <c r="BG84" s="20">
        <v>44</v>
      </c>
      <c r="BH84" s="20" t="s">
        <v>287</v>
      </c>
      <c r="BI84" s="20">
        <v>1.01</v>
      </c>
      <c r="BJ84" s="20">
        <v>1</v>
      </c>
      <c r="BK84" s="20">
        <v>0</v>
      </c>
      <c r="BL84" s="20">
        <v>4.0000000000000001E-3</v>
      </c>
      <c r="BM84" s="86">
        <v>11</v>
      </c>
      <c r="BN84" s="20">
        <v>1</v>
      </c>
      <c r="BO84" s="20">
        <v>0.54</v>
      </c>
      <c r="BP84" s="76">
        <v>1</v>
      </c>
      <c r="BQ84" s="20">
        <v>2E-3</v>
      </c>
      <c r="BR84" s="79">
        <v>10</v>
      </c>
      <c r="BS84" s="17">
        <v>1</v>
      </c>
      <c r="BT84" s="17">
        <v>2.2994729999999998E-3</v>
      </c>
      <c r="BU84" s="17">
        <f>_xlfn.XLOOKUP(BG84,' Brechas'!$A$2:$A$34,' Brechas'!$AI$2:$AI$34)</f>
        <v>2.2994728759041399E-3</v>
      </c>
      <c r="BV84" t="b">
        <f t="shared" si="17"/>
        <v>1</v>
      </c>
      <c r="BZ84" s="20">
        <v>44</v>
      </c>
      <c r="CA84" s="20" t="s">
        <v>93</v>
      </c>
      <c r="CB84" s="20">
        <v>6.27</v>
      </c>
      <c r="CC84" s="20">
        <v>6.34</v>
      </c>
      <c r="CD84" s="20">
        <v>-0.01</v>
      </c>
      <c r="CE84" s="20">
        <v>1.0999999999999999E-2</v>
      </c>
      <c r="CF84" s="69">
        <v>9</v>
      </c>
      <c r="CG84" s="20">
        <v>6.3</v>
      </c>
      <c r="CH84" s="20">
        <v>0.91</v>
      </c>
      <c r="CI84" s="62">
        <v>8</v>
      </c>
      <c r="CJ84" s="20">
        <v>0.01</v>
      </c>
      <c r="CK84" s="69">
        <v>9</v>
      </c>
      <c r="CL84" s="17">
        <v>-1</v>
      </c>
      <c r="CM84" s="17">
        <v>-1.0261991E-2</v>
      </c>
      <c r="CN84" s="17">
        <f>_xlfn.XLOOKUP(BZ84,' Brechas'!$A$2:$A$34,' Brechas'!$BE$2:$BE$34)</f>
        <v>-1.02619909569231E-2</v>
      </c>
      <c r="CO84" t="b">
        <f t="shared" si="18"/>
        <v>1</v>
      </c>
      <c r="CS84" s="20">
        <v>44</v>
      </c>
      <c r="CT84" s="20" t="s">
        <v>93</v>
      </c>
      <c r="CU84" s="20">
        <v>0.47</v>
      </c>
      <c r="CV84" s="20">
        <v>0.53</v>
      </c>
      <c r="CW84" s="20">
        <v>-0.13</v>
      </c>
      <c r="CX84" s="20">
        <v>0.13</v>
      </c>
      <c r="CY84" s="60">
        <v>14</v>
      </c>
      <c r="CZ84" s="20">
        <v>2.5000000000000001E-2</v>
      </c>
      <c r="DA84" s="20">
        <v>0.02</v>
      </c>
      <c r="DB84" s="81">
        <v>17</v>
      </c>
      <c r="DC84" s="20">
        <v>0</v>
      </c>
      <c r="DD84" s="81">
        <v>17</v>
      </c>
      <c r="DE84" s="17">
        <v>-1</v>
      </c>
      <c r="DF84" s="17">
        <v>-3.0333669999999999E-3</v>
      </c>
      <c r="DG84" s="17" t="e">
        <f>_xlfn.XLOOKUP(CS84,' Brechas'!$A$2:$A$34,' Brechas'!#REF!)</f>
        <v>#REF!</v>
      </c>
      <c r="DH84" t="e">
        <f t="shared" si="19"/>
        <v>#REF!</v>
      </c>
      <c r="DL84" s="20">
        <v>44</v>
      </c>
      <c r="DM84" s="20" t="s">
        <v>93</v>
      </c>
      <c r="DN84" s="20">
        <v>6.79</v>
      </c>
      <c r="DO84" s="20">
        <v>8.7100000000000009</v>
      </c>
      <c r="DP84" s="20">
        <v>-0.22</v>
      </c>
      <c r="DQ84" s="20">
        <v>0.22</v>
      </c>
      <c r="DR84" s="86">
        <v>11</v>
      </c>
      <c r="DS84" s="20">
        <v>7.73</v>
      </c>
      <c r="DT84" s="20">
        <v>0.11</v>
      </c>
      <c r="DU84" s="84">
        <v>26</v>
      </c>
      <c r="DV84" s="20">
        <v>0.02</v>
      </c>
      <c r="DW84" s="64">
        <v>7</v>
      </c>
      <c r="DX84" s="17">
        <v>-1</v>
      </c>
      <c r="DY84" s="17">
        <v>-2.4929027999999999E-2</v>
      </c>
      <c r="DZ84" s="17" t="e">
        <f>_xlfn.XLOOKUP(DL84,' Brechas'!$A$2:$A$34,' Brechas'!#REF!)</f>
        <v>#REF!</v>
      </c>
      <c r="EA84" t="e">
        <f t="shared" si="20"/>
        <v>#REF!</v>
      </c>
    </row>
    <row r="85" spans="2:131">
      <c r="B85" s="18">
        <v>47</v>
      </c>
      <c r="C85" s="18" t="s">
        <v>94</v>
      </c>
      <c r="D85" s="18">
        <v>0.49</v>
      </c>
      <c r="E85" s="18">
        <v>0.45</v>
      </c>
      <c r="F85" s="18">
        <v>0.09</v>
      </c>
      <c r="G85" s="18">
        <v>0.09</v>
      </c>
      <c r="H85" s="38">
        <v>27</v>
      </c>
      <c r="I85" s="18">
        <v>0.47</v>
      </c>
      <c r="J85" s="18">
        <v>0.15</v>
      </c>
      <c r="K85" s="43">
        <v>23</v>
      </c>
      <c r="L85" s="18">
        <v>0.01</v>
      </c>
      <c r="M85" s="39">
        <v>25</v>
      </c>
      <c r="N85" s="17">
        <v>1</v>
      </c>
      <c r="O85" s="17">
        <v>1.3317523E-2</v>
      </c>
      <c r="P85" s="17">
        <f>_xlfn.XLOOKUP(B85,' Brechas'!$A$2:$A$34,' Brechas'!$F$2:$F$34)</f>
        <v>1.3317523457227099E-2</v>
      </c>
      <c r="Q85" t="b">
        <f t="shared" si="14"/>
        <v>1</v>
      </c>
      <c r="U85" s="20">
        <v>47</v>
      </c>
      <c r="V85" s="20" t="s">
        <v>94</v>
      </c>
      <c r="W85" s="20">
        <v>0.56999999999999995</v>
      </c>
      <c r="X85" s="20">
        <v>0.55000000000000004</v>
      </c>
      <c r="Y85" s="20">
        <v>0.04</v>
      </c>
      <c r="Z85" s="20">
        <v>0.04</v>
      </c>
      <c r="AA85" s="81">
        <v>17</v>
      </c>
      <c r="AB85" s="20">
        <v>0.56000000000000005</v>
      </c>
      <c r="AC85" s="20">
        <v>0.3</v>
      </c>
      <c r="AD85" s="63">
        <v>15</v>
      </c>
      <c r="AE85" s="20">
        <v>1.21E-2</v>
      </c>
      <c r="AF85" s="61">
        <v>18</v>
      </c>
      <c r="AG85" s="17">
        <v>1</v>
      </c>
      <c r="AH85" s="17">
        <v>1.2091878E-2</v>
      </c>
      <c r="AI85" s="17">
        <f>_xlfn.XLOOKUP(U85,' Brechas'!$A$2:$A$34,' Brechas'!$L$2:$L$34)</f>
        <v>1.20918782196597E-2</v>
      </c>
      <c r="AJ85" t="b">
        <f t="shared" si="15"/>
        <v>1</v>
      </c>
      <c r="AN85" s="20">
        <v>47</v>
      </c>
      <c r="AO85" s="20" t="s">
        <v>94</v>
      </c>
      <c r="AP85" s="20">
        <v>0.1</v>
      </c>
      <c r="AQ85" s="20">
        <v>0.09</v>
      </c>
      <c r="AR85" s="20">
        <v>0.13</v>
      </c>
      <c r="AS85" s="20">
        <v>0.13</v>
      </c>
      <c r="AT85" s="82">
        <v>22</v>
      </c>
      <c r="AU85" s="20">
        <v>0.09</v>
      </c>
      <c r="AV85" s="20">
        <v>0.24</v>
      </c>
      <c r="AW85" s="69">
        <v>9</v>
      </c>
      <c r="AX85" s="20">
        <v>0.03</v>
      </c>
      <c r="AY85" s="63">
        <v>15</v>
      </c>
      <c r="AZ85" s="17">
        <v>1</v>
      </c>
      <c r="BA85" s="17">
        <v>3.0898564999999999E-2</v>
      </c>
      <c r="BB85" s="17">
        <f>_xlfn.XLOOKUP(AN85,' Brechas'!$A$2:$A$34,' Brechas'!$U$2:$U$34)</f>
        <v>3.08985651614181E-2</v>
      </c>
      <c r="BC85" t="b">
        <f t="shared" si="16"/>
        <v>1</v>
      </c>
      <c r="BG85" s="20">
        <v>47</v>
      </c>
      <c r="BH85" s="20" t="s">
        <v>288</v>
      </c>
      <c r="BI85" s="20">
        <v>0.89</v>
      </c>
      <c r="BJ85" s="20">
        <v>0.89</v>
      </c>
      <c r="BK85" s="20">
        <v>0.01</v>
      </c>
      <c r="BL85" s="20">
        <v>6.0000000000000001E-3</v>
      </c>
      <c r="BM85" s="61">
        <v>18</v>
      </c>
      <c r="BN85" s="20">
        <v>0.89</v>
      </c>
      <c r="BO85" s="20">
        <v>0.6</v>
      </c>
      <c r="BP85" s="59">
        <v>13</v>
      </c>
      <c r="BQ85" s="20">
        <v>4.0000000000000001E-3</v>
      </c>
      <c r="BR85" s="58">
        <v>16</v>
      </c>
      <c r="BS85" s="17">
        <v>1</v>
      </c>
      <c r="BT85" s="17">
        <v>3.6168580000000001E-3</v>
      </c>
      <c r="BU85" s="17">
        <f>_xlfn.XLOOKUP(BG85,' Brechas'!$A$2:$A$34,' Brechas'!$AI$2:$AI$34)</f>
        <v>3.6168578196733702E-3</v>
      </c>
      <c r="BV85" t="b">
        <f t="shared" si="17"/>
        <v>1</v>
      </c>
      <c r="BZ85" s="20">
        <v>47</v>
      </c>
      <c r="CA85" s="20" t="s">
        <v>94</v>
      </c>
      <c r="CB85" s="20">
        <v>5.81</v>
      </c>
      <c r="CC85" s="20">
        <v>5.91</v>
      </c>
      <c r="CD85" s="20">
        <v>-0.02</v>
      </c>
      <c r="CE85" s="20">
        <v>1.7999999999999999E-2</v>
      </c>
      <c r="CF85" s="88">
        <v>24</v>
      </c>
      <c r="CG85" s="20">
        <v>5.86</v>
      </c>
      <c r="CH85" s="20">
        <v>0.98</v>
      </c>
      <c r="CI85" s="95">
        <v>32</v>
      </c>
      <c r="CJ85" s="20">
        <v>1.7999999999999999E-2</v>
      </c>
      <c r="CK85" s="88">
        <v>24</v>
      </c>
      <c r="CL85" s="17">
        <v>-1</v>
      </c>
      <c r="CM85" s="17">
        <v>-1.7942764E-2</v>
      </c>
      <c r="CN85" s="17">
        <f>_xlfn.XLOOKUP(BZ85,' Brechas'!$A$2:$A$34,' Brechas'!$BE$2:$BE$34)</f>
        <v>-1.7942763899588599E-2</v>
      </c>
      <c r="CO85" t="b">
        <f t="shared" si="18"/>
        <v>1</v>
      </c>
      <c r="CS85" s="20">
        <v>47</v>
      </c>
      <c r="CT85" s="20" t="s">
        <v>94</v>
      </c>
      <c r="CU85" s="20">
        <v>0.56000000000000005</v>
      </c>
      <c r="CV85" s="20">
        <v>0.44</v>
      </c>
      <c r="CW85" s="20">
        <v>0.25</v>
      </c>
      <c r="CX85" s="20">
        <v>0.25</v>
      </c>
      <c r="CY85" s="74">
        <v>23</v>
      </c>
      <c r="CZ85" s="20">
        <v>1.6E-2</v>
      </c>
      <c r="DA85" s="20">
        <v>0.04</v>
      </c>
      <c r="DB85" s="157">
        <v>21</v>
      </c>
      <c r="DC85" s="20">
        <v>0.01</v>
      </c>
      <c r="DD85" s="152">
        <v>23</v>
      </c>
      <c r="DE85" s="17">
        <v>1</v>
      </c>
      <c r="DF85" s="17">
        <v>9.2592590000000006E-3</v>
      </c>
      <c r="DG85" s="17" t="e">
        <f>_xlfn.XLOOKUP(CS85,' Brechas'!$A$2:$A$34,' Brechas'!#REF!)</f>
        <v>#REF!</v>
      </c>
      <c r="DH85" t="e">
        <f t="shared" si="19"/>
        <v>#REF!</v>
      </c>
      <c r="DL85" s="20">
        <v>47</v>
      </c>
      <c r="DM85" s="20" t="s">
        <v>94</v>
      </c>
      <c r="DN85" s="20">
        <v>11.02</v>
      </c>
      <c r="DO85" s="20">
        <v>23.22</v>
      </c>
      <c r="DP85" s="20">
        <v>-0.53</v>
      </c>
      <c r="DQ85" s="20">
        <v>0.53</v>
      </c>
      <c r="DR85" s="72">
        <v>27</v>
      </c>
      <c r="DS85" s="20">
        <v>17.12</v>
      </c>
      <c r="DT85" s="20">
        <v>0.25</v>
      </c>
      <c r="DU85" s="63">
        <v>15</v>
      </c>
      <c r="DV85" s="20">
        <v>0.13</v>
      </c>
      <c r="DW85" s="71">
        <v>25</v>
      </c>
      <c r="DX85" s="17">
        <v>-1</v>
      </c>
      <c r="DY85" s="17">
        <v>-0.13168669399999999</v>
      </c>
      <c r="DZ85" s="17" t="e">
        <f>_xlfn.XLOOKUP(DL85,' Brechas'!$A$2:$A$34,' Brechas'!#REF!)</f>
        <v>#REF!</v>
      </c>
      <c r="EA85" t="e">
        <f t="shared" si="20"/>
        <v>#REF!</v>
      </c>
    </row>
    <row r="86" spans="2:131">
      <c r="B86" s="18">
        <v>50</v>
      </c>
      <c r="C86" s="18" t="s">
        <v>95</v>
      </c>
      <c r="D86" s="18">
        <v>0.67</v>
      </c>
      <c r="E86" s="18">
        <v>0.63</v>
      </c>
      <c r="F86" s="18">
        <v>0.05</v>
      </c>
      <c r="G86" s="18">
        <v>0.05</v>
      </c>
      <c r="H86" s="31">
        <v>17</v>
      </c>
      <c r="I86" s="18">
        <v>0.65</v>
      </c>
      <c r="J86" s="18">
        <v>0.11</v>
      </c>
      <c r="K86" s="21">
        <v>13</v>
      </c>
      <c r="L86" s="18">
        <v>0.01</v>
      </c>
      <c r="M86" s="25">
        <v>15</v>
      </c>
      <c r="N86" s="17">
        <v>1</v>
      </c>
      <c r="O86" s="17">
        <v>5.6057160000000002E-3</v>
      </c>
      <c r="P86" s="17">
        <f>_xlfn.XLOOKUP(B86,' Brechas'!$A$2:$A$34,' Brechas'!$F$2:$F$34)</f>
        <v>5.6057157914750797E-3</v>
      </c>
      <c r="Q86" t="b">
        <f t="shared" si="14"/>
        <v>1</v>
      </c>
      <c r="U86" s="20">
        <v>50</v>
      </c>
      <c r="V86" s="20" t="s">
        <v>95</v>
      </c>
      <c r="W86" s="20">
        <v>0.77</v>
      </c>
      <c r="X86" s="20">
        <v>0.75</v>
      </c>
      <c r="Y86" s="20">
        <v>0.02</v>
      </c>
      <c r="Z86" s="20">
        <v>0.02</v>
      </c>
      <c r="AA86" s="62">
        <v>8</v>
      </c>
      <c r="AB86" s="20">
        <v>0.76</v>
      </c>
      <c r="AC86" s="20">
        <v>0.22</v>
      </c>
      <c r="AD86" s="67">
        <v>2</v>
      </c>
      <c r="AE86" s="20">
        <v>4.1999999999999997E-3</v>
      </c>
      <c r="AF86" s="64">
        <v>7</v>
      </c>
      <c r="AG86" s="17">
        <v>1</v>
      </c>
      <c r="AH86" s="17">
        <v>4.2037790000000004E-3</v>
      </c>
      <c r="AI86" s="17">
        <f>_xlfn.XLOOKUP(U86,' Brechas'!$A$2:$A$34,' Brechas'!$L$2:$L$34)</f>
        <v>4.2037791664342001E-3</v>
      </c>
      <c r="AJ86" t="b">
        <f t="shared" si="15"/>
        <v>1</v>
      </c>
      <c r="AN86" s="20">
        <v>50</v>
      </c>
      <c r="AO86" s="20" t="s">
        <v>95</v>
      </c>
      <c r="AP86" s="20">
        <v>0.23</v>
      </c>
      <c r="AQ86" s="20">
        <v>0.2</v>
      </c>
      <c r="AR86" s="20">
        <v>0.16</v>
      </c>
      <c r="AS86" s="20">
        <v>0.16</v>
      </c>
      <c r="AT86" s="71">
        <v>25</v>
      </c>
      <c r="AU86" s="20">
        <v>0.22</v>
      </c>
      <c r="AV86" s="20">
        <v>0.56000000000000005</v>
      </c>
      <c r="AW86" s="71">
        <v>25</v>
      </c>
      <c r="AX86" s="20">
        <v>0.09</v>
      </c>
      <c r="AY86" s="94">
        <v>31</v>
      </c>
      <c r="AZ86" s="17">
        <v>1</v>
      </c>
      <c r="BA86" s="17">
        <v>8.8984158999999993E-2</v>
      </c>
      <c r="BB86" s="17">
        <f>_xlfn.XLOOKUP(AN86,' Brechas'!$A$2:$A$34,' Brechas'!$U$2:$U$34)</f>
        <v>8.8984158834097202E-2</v>
      </c>
      <c r="BC86" t="b">
        <f t="shared" si="16"/>
        <v>1</v>
      </c>
      <c r="BG86" s="20">
        <v>50</v>
      </c>
      <c r="BH86" s="20" t="s">
        <v>289</v>
      </c>
      <c r="BI86" s="20">
        <v>0.9</v>
      </c>
      <c r="BJ86" s="20">
        <v>0.9</v>
      </c>
      <c r="BK86" s="20">
        <v>0</v>
      </c>
      <c r="BL86" s="20">
        <v>1E-3</v>
      </c>
      <c r="BM86" s="85">
        <v>4</v>
      </c>
      <c r="BN86" s="20">
        <v>0.9</v>
      </c>
      <c r="BO86" s="20">
        <v>0.6</v>
      </c>
      <c r="BP86" s="69">
        <v>9</v>
      </c>
      <c r="BQ86" s="20">
        <v>0</v>
      </c>
      <c r="BR86" s="85">
        <v>4</v>
      </c>
      <c r="BS86" s="17">
        <v>-1</v>
      </c>
      <c r="BT86" s="17">
        <v>-4.18391E-4</v>
      </c>
      <c r="BU86" s="17">
        <f>_xlfn.XLOOKUP(BG86,' Brechas'!$A$2:$A$34,' Brechas'!$AI$2:$AI$34)</f>
        <v>-4.1839106058671501E-4</v>
      </c>
      <c r="BV86" t="b">
        <f t="shared" si="17"/>
        <v>1</v>
      </c>
      <c r="BZ86" s="20">
        <v>50</v>
      </c>
      <c r="CA86" s="20" t="s">
        <v>95</v>
      </c>
      <c r="CB86" s="20">
        <v>6.12</v>
      </c>
      <c r="CC86" s="20">
        <v>6.27</v>
      </c>
      <c r="CD86" s="20">
        <v>-0.02</v>
      </c>
      <c r="CE86" s="20">
        <v>2.5000000000000001E-2</v>
      </c>
      <c r="CF86" s="95">
        <v>32</v>
      </c>
      <c r="CG86" s="20">
        <v>6.2</v>
      </c>
      <c r="CH86" s="20">
        <v>0.92</v>
      </c>
      <c r="CI86" s="60">
        <v>14</v>
      </c>
      <c r="CJ86" s="20">
        <v>2.3E-2</v>
      </c>
      <c r="CK86" s="95">
        <v>32</v>
      </c>
      <c r="CL86" s="17">
        <v>-1</v>
      </c>
      <c r="CM86" s="17">
        <v>-2.2630330000000001E-2</v>
      </c>
      <c r="CN86" s="17">
        <f>_xlfn.XLOOKUP(BZ86,' Brechas'!$A$2:$A$34,' Brechas'!$BE$2:$BE$34)</f>
        <v>-2.2630330163242899E-2</v>
      </c>
      <c r="CO86" t="b">
        <f t="shared" si="18"/>
        <v>1</v>
      </c>
      <c r="CS86" s="20">
        <v>50</v>
      </c>
      <c r="CT86" s="20" t="s">
        <v>289</v>
      </c>
      <c r="CU86" s="20">
        <v>0.48</v>
      </c>
      <c r="CV86" s="20">
        <v>0.52</v>
      </c>
      <c r="CW86" s="20">
        <v>-0.09</v>
      </c>
      <c r="CX86" s="20">
        <v>0.09</v>
      </c>
      <c r="CY86" s="79">
        <v>10</v>
      </c>
      <c r="CZ86" s="20">
        <v>2.5000000000000001E-2</v>
      </c>
      <c r="DA86" s="20">
        <v>0.02</v>
      </c>
      <c r="DB86" s="63">
        <v>15</v>
      </c>
      <c r="DC86" s="20">
        <v>0</v>
      </c>
      <c r="DD86" s="66">
        <v>12</v>
      </c>
      <c r="DE86" s="17">
        <v>-1</v>
      </c>
      <c r="DF86" s="17">
        <v>-1.9762849999999999E-3</v>
      </c>
      <c r="DG86" s="17" t="e">
        <f>_xlfn.XLOOKUP(CS86,' Brechas'!$A$2:$A$34,' Brechas'!#REF!)</f>
        <v>#REF!</v>
      </c>
      <c r="DH86" t="e">
        <f t="shared" si="19"/>
        <v>#REF!</v>
      </c>
      <c r="DL86" s="20">
        <v>50</v>
      </c>
      <c r="DM86" s="20" t="s">
        <v>289</v>
      </c>
      <c r="DN86" s="20">
        <v>15.42</v>
      </c>
      <c r="DO86" s="20">
        <v>23.25</v>
      </c>
      <c r="DP86" s="20">
        <v>-0.34</v>
      </c>
      <c r="DQ86" s="20">
        <v>0.34</v>
      </c>
      <c r="DR86" s="58">
        <v>16</v>
      </c>
      <c r="DS86" s="20">
        <v>19.350000000000001</v>
      </c>
      <c r="DT86" s="20">
        <v>0.28000000000000003</v>
      </c>
      <c r="DU86" s="86">
        <v>11</v>
      </c>
      <c r="DV86" s="20">
        <v>0.1</v>
      </c>
      <c r="DW86" s="74">
        <v>23</v>
      </c>
      <c r="DX86" s="17">
        <v>-1</v>
      </c>
      <c r="DY86" s="17">
        <v>-9.5403319E-2</v>
      </c>
      <c r="DZ86" s="17" t="e">
        <f>_xlfn.XLOOKUP(DL86,' Brechas'!$A$2:$A$34,' Brechas'!#REF!)</f>
        <v>#REF!</v>
      </c>
      <c r="EA86" t="e">
        <f t="shared" si="20"/>
        <v>#REF!</v>
      </c>
    </row>
    <row r="87" spans="2:131">
      <c r="B87" s="18">
        <v>52</v>
      </c>
      <c r="C87" s="18" t="s">
        <v>96</v>
      </c>
      <c r="D87" s="18">
        <v>0.32</v>
      </c>
      <c r="E87" s="18">
        <v>0.32</v>
      </c>
      <c r="F87" s="18">
        <v>0.01</v>
      </c>
      <c r="G87" s="18">
        <v>0.01</v>
      </c>
      <c r="H87" s="24">
        <v>3</v>
      </c>
      <c r="I87" s="18">
        <v>0.32</v>
      </c>
      <c r="J87" s="18">
        <v>0.23</v>
      </c>
      <c r="K87" s="34">
        <v>28</v>
      </c>
      <c r="L87" s="18">
        <v>0</v>
      </c>
      <c r="M87" s="29">
        <v>6</v>
      </c>
      <c r="N87" s="17">
        <v>1</v>
      </c>
      <c r="O87" s="17">
        <v>2.9815150000000001E-3</v>
      </c>
      <c r="P87" s="17">
        <f>_xlfn.XLOOKUP(B87,' Brechas'!$A$2:$A$34,' Brechas'!$F$2:$F$34)</f>
        <v>2.9815149569425502E-3</v>
      </c>
      <c r="Q87" t="b">
        <f t="shared" si="14"/>
        <v>1</v>
      </c>
      <c r="U87" s="20">
        <v>52</v>
      </c>
      <c r="V87" s="20" t="s">
        <v>96</v>
      </c>
      <c r="W87" s="20">
        <v>0.57999999999999996</v>
      </c>
      <c r="X87" s="20">
        <v>0.56999999999999995</v>
      </c>
      <c r="Y87" s="20">
        <v>0.01</v>
      </c>
      <c r="Z87" s="20">
        <v>0.01</v>
      </c>
      <c r="AA87" s="67">
        <v>2</v>
      </c>
      <c r="AB87" s="20">
        <v>0.56999999999999995</v>
      </c>
      <c r="AC87" s="20">
        <v>0.28999999999999998</v>
      </c>
      <c r="AD87" s="59">
        <v>13</v>
      </c>
      <c r="AE87" s="20">
        <v>2.3E-3</v>
      </c>
      <c r="AF87" s="67">
        <v>2</v>
      </c>
      <c r="AG87" s="17">
        <v>1</v>
      </c>
      <c r="AH87" s="17">
        <v>2.332555E-3</v>
      </c>
      <c r="AI87" s="17">
        <f>_xlfn.XLOOKUP(U87,' Brechas'!$A$2:$A$34,' Brechas'!$L$2:$L$34)</f>
        <v>2.3325552130228902E-3</v>
      </c>
      <c r="AJ87" t="b">
        <f t="shared" si="15"/>
        <v>1</v>
      </c>
      <c r="AN87" s="20">
        <v>52</v>
      </c>
      <c r="AO87" s="20" t="s">
        <v>96</v>
      </c>
      <c r="AP87" s="20">
        <v>0.4</v>
      </c>
      <c r="AQ87" s="20">
        <v>0.38</v>
      </c>
      <c r="AR87" s="20">
        <v>0.05</v>
      </c>
      <c r="AS87" s="20">
        <v>0.05</v>
      </c>
      <c r="AT87" s="79">
        <v>10</v>
      </c>
      <c r="AU87" s="20">
        <v>0.39</v>
      </c>
      <c r="AV87" s="20">
        <v>1</v>
      </c>
      <c r="AW87" s="77">
        <v>33</v>
      </c>
      <c r="AX87" s="20">
        <v>0.05</v>
      </c>
      <c r="AY87" s="75">
        <v>21</v>
      </c>
      <c r="AZ87" s="17">
        <v>1</v>
      </c>
      <c r="BA87" s="17">
        <v>4.5425511000000002E-2</v>
      </c>
      <c r="BB87" s="17">
        <f>_xlfn.XLOOKUP(AN87,' Brechas'!$A$2:$A$34,' Brechas'!$U$2:$U$34)</f>
        <v>4.5425511476896101E-2</v>
      </c>
      <c r="BC87" t="b">
        <f t="shared" si="16"/>
        <v>1</v>
      </c>
      <c r="BG87" s="20">
        <v>52</v>
      </c>
      <c r="BH87" s="20" t="s">
        <v>290</v>
      </c>
      <c r="BI87" s="20">
        <v>0.74</v>
      </c>
      <c r="BJ87" s="20">
        <v>0.74</v>
      </c>
      <c r="BK87" s="20">
        <v>-0.01</v>
      </c>
      <c r="BL87" s="20">
        <v>7.0000000000000001E-3</v>
      </c>
      <c r="BM87" s="68">
        <v>19</v>
      </c>
      <c r="BN87" s="20">
        <v>0.74</v>
      </c>
      <c r="BO87" s="20">
        <v>0.73</v>
      </c>
      <c r="BP87" s="87">
        <v>30</v>
      </c>
      <c r="BQ87" s="20">
        <v>5.0000000000000001E-3</v>
      </c>
      <c r="BR87" s="80">
        <v>20</v>
      </c>
      <c r="BS87" s="17">
        <v>-1</v>
      </c>
      <c r="BT87" s="17">
        <v>-5.1909829999999997E-3</v>
      </c>
      <c r="BU87" s="17">
        <f>_xlfn.XLOOKUP(BG87,' Brechas'!$A$2:$A$34,' Brechas'!$AI$2:$AI$34)</f>
        <v>-5.1909827075650103E-3</v>
      </c>
      <c r="BV87" t="b">
        <f t="shared" si="17"/>
        <v>1</v>
      </c>
      <c r="BZ87" s="20">
        <v>52</v>
      </c>
      <c r="CA87" s="20" t="s">
        <v>96</v>
      </c>
      <c r="CB87" s="20">
        <v>6.23</v>
      </c>
      <c r="CC87" s="20">
        <v>6.26</v>
      </c>
      <c r="CD87" s="20">
        <v>-0.01</v>
      </c>
      <c r="CE87" s="20">
        <v>6.0000000000000001E-3</v>
      </c>
      <c r="CF87" s="65">
        <v>6</v>
      </c>
      <c r="CG87" s="20">
        <v>6.25</v>
      </c>
      <c r="CH87" s="20">
        <v>0.92</v>
      </c>
      <c r="CI87" s="86">
        <v>11</v>
      </c>
      <c r="CJ87" s="20">
        <v>5.0000000000000001E-3</v>
      </c>
      <c r="CK87" s="65">
        <v>6</v>
      </c>
      <c r="CL87" s="17">
        <v>-1</v>
      </c>
      <c r="CM87" s="17">
        <v>-5.1475330000000001E-3</v>
      </c>
      <c r="CN87" s="17">
        <f>_xlfn.XLOOKUP(BZ87,' Brechas'!$A$2:$A$34,' Brechas'!$BE$2:$BE$34)</f>
        <v>-5.1475334888591703E-3</v>
      </c>
      <c r="CO87" t="b">
        <f t="shared" si="18"/>
        <v>1</v>
      </c>
      <c r="CS87" s="20">
        <v>52</v>
      </c>
      <c r="CT87" s="20" t="s">
        <v>96</v>
      </c>
      <c r="CU87" s="20">
        <v>0.53</v>
      </c>
      <c r="CV87" s="20">
        <v>0.47</v>
      </c>
      <c r="CW87" s="20">
        <v>0.12</v>
      </c>
      <c r="CX87" s="20">
        <v>0.12</v>
      </c>
      <c r="CY87" s="86">
        <v>11</v>
      </c>
      <c r="CZ87" s="20">
        <v>3.2000000000000001E-2</v>
      </c>
      <c r="DA87" s="20">
        <v>0.02</v>
      </c>
      <c r="DB87" s="66">
        <v>12</v>
      </c>
      <c r="DC87" s="20">
        <v>0</v>
      </c>
      <c r="DD87" s="60">
        <v>14</v>
      </c>
      <c r="DE87" s="17">
        <v>1</v>
      </c>
      <c r="DF87" s="17">
        <v>2.097902E-3</v>
      </c>
      <c r="DG87" s="17" t="e">
        <f>_xlfn.XLOOKUP(CS87,' Brechas'!$A$2:$A$34,' Brechas'!#REF!)</f>
        <v>#REF!</v>
      </c>
      <c r="DH87" t="e">
        <f t="shared" si="19"/>
        <v>#REF!</v>
      </c>
      <c r="DL87" s="20">
        <v>52</v>
      </c>
      <c r="DM87" s="20" t="s">
        <v>96</v>
      </c>
      <c r="DN87" s="20">
        <v>12.2</v>
      </c>
      <c r="DO87" s="20">
        <v>35.090000000000003</v>
      </c>
      <c r="DP87" s="20">
        <v>-0.65</v>
      </c>
      <c r="DQ87" s="20">
        <v>0.65</v>
      </c>
      <c r="DR87" s="95">
        <v>32</v>
      </c>
      <c r="DS87" s="20">
        <v>23.35</v>
      </c>
      <c r="DT87" s="20">
        <v>0.34</v>
      </c>
      <c r="DU87" s="69">
        <v>9</v>
      </c>
      <c r="DV87" s="20">
        <v>0.22</v>
      </c>
      <c r="DW87" s="94">
        <v>31</v>
      </c>
      <c r="DX87" s="17">
        <v>-1</v>
      </c>
      <c r="DY87" s="17">
        <v>-0.22303752299999999</v>
      </c>
      <c r="DZ87" s="17" t="e">
        <f>_xlfn.XLOOKUP(DL87,' Brechas'!$A$2:$A$34,' Brechas'!#REF!)</f>
        <v>#REF!</v>
      </c>
      <c r="EA87" t="e">
        <f t="shared" si="20"/>
        <v>#REF!</v>
      </c>
    </row>
    <row r="88" spans="2:131" ht="24">
      <c r="B88" s="18">
        <v>54</v>
      </c>
      <c r="C88" s="18" t="s">
        <v>97</v>
      </c>
      <c r="D88" s="18">
        <v>0.56000000000000005</v>
      </c>
      <c r="E88" s="18">
        <v>0.51</v>
      </c>
      <c r="F88" s="18">
        <v>0.08</v>
      </c>
      <c r="G88" s="18">
        <v>0.08</v>
      </c>
      <c r="H88" s="45">
        <v>26</v>
      </c>
      <c r="I88" s="18">
        <v>0.54</v>
      </c>
      <c r="J88" s="18">
        <v>0.13</v>
      </c>
      <c r="K88" s="40">
        <v>21</v>
      </c>
      <c r="L88" s="18">
        <v>0.01</v>
      </c>
      <c r="M88" s="48">
        <v>24</v>
      </c>
      <c r="N88" s="17">
        <v>1</v>
      </c>
      <c r="O88" s="17">
        <v>1.0698101E-2</v>
      </c>
      <c r="P88" s="17">
        <f>_xlfn.XLOOKUP(B88,' Brechas'!$A$2:$A$34,' Brechas'!$F$2:$F$34)</f>
        <v>1.0698101425050699E-2</v>
      </c>
      <c r="Q88" t="b">
        <f t="shared" si="14"/>
        <v>1</v>
      </c>
      <c r="U88" s="20">
        <v>54</v>
      </c>
      <c r="V88" s="20" t="s">
        <v>97</v>
      </c>
      <c r="W88" s="20">
        <v>0.56999999999999995</v>
      </c>
      <c r="X88" s="20">
        <v>0.53</v>
      </c>
      <c r="Y88" s="20">
        <v>7.0000000000000007E-2</v>
      </c>
      <c r="Z88" s="20">
        <v>7.0000000000000007E-2</v>
      </c>
      <c r="AA88" s="71">
        <v>25</v>
      </c>
      <c r="AB88" s="20">
        <v>0.55000000000000004</v>
      </c>
      <c r="AC88" s="20">
        <v>0.31</v>
      </c>
      <c r="AD88" s="58">
        <v>16</v>
      </c>
      <c r="AE88" s="20">
        <v>2.24E-2</v>
      </c>
      <c r="AF88" s="75">
        <v>21</v>
      </c>
      <c r="AG88" s="17">
        <v>1</v>
      </c>
      <c r="AH88" s="17">
        <v>2.2358001999999998E-2</v>
      </c>
      <c r="AI88" s="17">
        <f>_xlfn.XLOOKUP(U88,' Brechas'!$A$2:$A$34,' Brechas'!$L$2:$L$34)</f>
        <v>2.2358001933697001E-2</v>
      </c>
      <c r="AJ88" t="b">
        <f t="shared" si="15"/>
        <v>1</v>
      </c>
      <c r="AN88" s="20">
        <v>54</v>
      </c>
      <c r="AO88" s="20" t="s">
        <v>97</v>
      </c>
      <c r="AP88" s="20">
        <v>0.14000000000000001</v>
      </c>
      <c r="AQ88" s="20">
        <v>0.12</v>
      </c>
      <c r="AR88" s="20">
        <v>0.16</v>
      </c>
      <c r="AS88" s="20">
        <v>0.16</v>
      </c>
      <c r="AT88" s="84">
        <v>26</v>
      </c>
      <c r="AU88" s="20">
        <v>0.13</v>
      </c>
      <c r="AV88" s="20">
        <v>0.34</v>
      </c>
      <c r="AW88" s="81">
        <v>17</v>
      </c>
      <c r="AX88" s="20">
        <v>0.05</v>
      </c>
      <c r="AY88" s="84">
        <v>26</v>
      </c>
      <c r="AZ88" s="17">
        <v>1</v>
      </c>
      <c r="BA88" s="17">
        <v>5.3855742999999998E-2</v>
      </c>
      <c r="BB88" s="17">
        <f>_xlfn.XLOOKUP(AN88,' Brechas'!$A$2:$A$34,' Brechas'!$U$2:$U$34)</f>
        <v>5.3855743116645503E-2</v>
      </c>
      <c r="BC88" t="b">
        <f t="shared" si="16"/>
        <v>1</v>
      </c>
      <c r="BG88" s="20">
        <v>54</v>
      </c>
      <c r="BH88" s="20" t="s">
        <v>291</v>
      </c>
      <c r="BI88" s="20">
        <v>0.89</v>
      </c>
      <c r="BJ88" s="20">
        <v>0.88</v>
      </c>
      <c r="BK88" s="20">
        <v>0.01</v>
      </c>
      <c r="BL88" s="20">
        <v>6.0000000000000001E-3</v>
      </c>
      <c r="BM88" s="58">
        <v>16</v>
      </c>
      <c r="BN88" s="20">
        <v>0.88</v>
      </c>
      <c r="BO88" s="20">
        <v>0.61</v>
      </c>
      <c r="BP88" s="63">
        <v>15</v>
      </c>
      <c r="BQ88" s="20">
        <v>4.0000000000000001E-3</v>
      </c>
      <c r="BR88" s="63">
        <v>15</v>
      </c>
      <c r="BS88" s="17">
        <v>1</v>
      </c>
      <c r="BT88" s="17">
        <v>3.5099829999999999E-3</v>
      </c>
      <c r="BU88" s="17">
        <f>_xlfn.XLOOKUP(BG88,' Brechas'!$A$2:$A$34,' Brechas'!$AI$2:$AI$34)</f>
        <v>3.5099825976543202E-3</v>
      </c>
      <c r="BV88" t="b">
        <f t="shared" si="17"/>
        <v>1</v>
      </c>
      <c r="BZ88" s="20">
        <v>54</v>
      </c>
      <c r="CA88" s="20" t="s">
        <v>97</v>
      </c>
      <c r="CB88" s="20">
        <v>6.1</v>
      </c>
      <c r="CC88" s="20">
        <v>6.19</v>
      </c>
      <c r="CD88" s="20">
        <v>-0.01</v>
      </c>
      <c r="CE88" s="20">
        <v>1.2999999999999999E-2</v>
      </c>
      <c r="CF88" s="59">
        <v>13</v>
      </c>
      <c r="CG88" s="20">
        <v>6.15</v>
      </c>
      <c r="CH88" s="20">
        <v>0.93</v>
      </c>
      <c r="CI88" s="61">
        <v>18</v>
      </c>
      <c r="CJ88" s="20">
        <v>1.2E-2</v>
      </c>
      <c r="CK88" s="59">
        <v>13</v>
      </c>
      <c r="CL88" s="17">
        <v>-1</v>
      </c>
      <c r="CM88" s="17">
        <v>-1.2183039999999999E-2</v>
      </c>
      <c r="CN88" s="17">
        <f>_xlfn.XLOOKUP(BZ88,' Brechas'!$A$2:$A$34,' Brechas'!$BE$2:$BE$34)</f>
        <v>-1.21830404274853E-2</v>
      </c>
      <c r="CO88" t="b">
        <f t="shared" si="18"/>
        <v>1</v>
      </c>
      <c r="CS88" s="20">
        <v>54</v>
      </c>
      <c r="CT88" s="20" t="s">
        <v>97</v>
      </c>
      <c r="CU88" s="20">
        <v>0.45</v>
      </c>
      <c r="CV88" s="20">
        <v>0.55000000000000004</v>
      </c>
      <c r="CW88" s="20">
        <v>-0.18</v>
      </c>
      <c r="CX88" s="20">
        <v>0.18</v>
      </c>
      <c r="CY88" s="81">
        <v>17</v>
      </c>
      <c r="CZ88" s="20">
        <v>3.5000000000000003E-2</v>
      </c>
      <c r="DA88" s="20">
        <v>0.02</v>
      </c>
      <c r="DB88" s="86">
        <v>11</v>
      </c>
      <c r="DC88" s="20">
        <v>0</v>
      </c>
      <c r="DD88" s="58">
        <v>16</v>
      </c>
      <c r="DE88" s="17">
        <v>-1</v>
      </c>
      <c r="DF88" s="17">
        <v>-3.0303029999999998E-3</v>
      </c>
      <c r="DG88" s="17" t="e">
        <f>_xlfn.XLOOKUP(CS88,' Brechas'!$A$2:$A$34,' Brechas'!#REF!)</f>
        <v>#REF!</v>
      </c>
      <c r="DH88" t="e">
        <f t="shared" si="19"/>
        <v>#REF!</v>
      </c>
      <c r="DL88" s="20">
        <v>54</v>
      </c>
      <c r="DM88" s="20" t="s">
        <v>97</v>
      </c>
      <c r="DN88" s="20">
        <v>7.63</v>
      </c>
      <c r="DO88" s="20">
        <v>12.78</v>
      </c>
      <c r="DP88" s="20">
        <v>-0.4</v>
      </c>
      <c r="DQ88" s="20">
        <v>0.4</v>
      </c>
      <c r="DR88" s="82">
        <v>22</v>
      </c>
      <c r="DS88" s="20">
        <v>10.17</v>
      </c>
      <c r="DT88" s="20">
        <v>0.15</v>
      </c>
      <c r="DU88" s="82">
        <v>22</v>
      </c>
      <c r="DV88" s="20">
        <v>0.06</v>
      </c>
      <c r="DW88" s="61">
        <v>18</v>
      </c>
      <c r="DX88" s="17">
        <v>-1</v>
      </c>
      <c r="DY88" s="17">
        <v>-5.9961088000000003E-2</v>
      </c>
      <c r="DZ88" s="17" t="e">
        <f>_xlfn.XLOOKUP(DL88,' Brechas'!$A$2:$A$34,' Brechas'!#REF!)</f>
        <v>#REF!</v>
      </c>
      <c r="EA88" t="e">
        <f t="shared" si="20"/>
        <v>#REF!</v>
      </c>
    </row>
    <row r="89" spans="2:131">
      <c r="B89" s="18">
        <v>63</v>
      </c>
      <c r="C89" s="18" t="s">
        <v>98</v>
      </c>
      <c r="D89" s="18">
        <v>0.8</v>
      </c>
      <c r="E89" s="18">
        <v>0.77</v>
      </c>
      <c r="F89" s="18">
        <v>0.04</v>
      </c>
      <c r="G89" s="18">
        <v>0.04</v>
      </c>
      <c r="H89" s="36">
        <v>9</v>
      </c>
      <c r="I89" s="18">
        <v>0.78</v>
      </c>
      <c r="J89" s="18">
        <v>0.09</v>
      </c>
      <c r="K89" s="29">
        <v>6</v>
      </c>
      <c r="L89" s="18">
        <v>0</v>
      </c>
      <c r="M89" s="30">
        <v>8</v>
      </c>
      <c r="N89" s="17">
        <v>1</v>
      </c>
      <c r="O89" s="17">
        <v>3.2512980000000001E-3</v>
      </c>
      <c r="P89" s="17">
        <f>_xlfn.XLOOKUP(B89,' Brechas'!$A$2:$A$34,' Brechas'!$F$2:$F$34)</f>
        <v>3.2512976444202899E-3</v>
      </c>
      <c r="Q89" t="b">
        <f t="shared" si="14"/>
        <v>1</v>
      </c>
      <c r="U89" s="20">
        <v>63</v>
      </c>
      <c r="V89" s="20" t="s">
        <v>98</v>
      </c>
      <c r="W89" s="20">
        <v>0.7</v>
      </c>
      <c r="X89" s="20">
        <v>0.67</v>
      </c>
      <c r="Y89" s="20">
        <v>0.04</v>
      </c>
      <c r="Z89" s="20">
        <v>0.04</v>
      </c>
      <c r="AA89" s="61">
        <v>18</v>
      </c>
      <c r="AB89" s="20">
        <v>0.69</v>
      </c>
      <c r="AC89" s="20">
        <v>0.25</v>
      </c>
      <c r="AD89" s="65">
        <v>6</v>
      </c>
      <c r="AE89" s="20">
        <v>1.0800000000000001E-2</v>
      </c>
      <c r="AF89" s="58">
        <v>16</v>
      </c>
      <c r="AG89" s="17">
        <v>1</v>
      </c>
      <c r="AH89" s="17">
        <v>1.0845654999999999E-2</v>
      </c>
      <c r="AI89" s="17">
        <f>_xlfn.XLOOKUP(U89,' Brechas'!$A$2:$A$34,' Brechas'!$L$2:$L$34)</f>
        <v>1.08456547458226E-2</v>
      </c>
      <c r="AJ89" t="b">
        <f t="shared" si="15"/>
        <v>1</v>
      </c>
      <c r="AN89" s="20">
        <v>63</v>
      </c>
      <c r="AO89" s="20" t="s">
        <v>98</v>
      </c>
      <c r="AP89" s="20">
        <v>0.13</v>
      </c>
      <c r="AQ89" s="20">
        <v>0.11</v>
      </c>
      <c r="AR89" s="20">
        <v>0.17</v>
      </c>
      <c r="AS89" s="20">
        <v>0.17</v>
      </c>
      <c r="AT89" s="87">
        <v>30</v>
      </c>
      <c r="AU89" s="20">
        <v>0.12</v>
      </c>
      <c r="AV89" s="20">
        <v>0.31</v>
      </c>
      <c r="AW89" s="63">
        <v>15</v>
      </c>
      <c r="AX89" s="20">
        <v>0.05</v>
      </c>
      <c r="AY89" s="72">
        <v>27</v>
      </c>
      <c r="AZ89" s="17">
        <v>1</v>
      </c>
      <c r="BA89" s="17">
        <v>5.4673590000000001E-2</v>
      </c>
      <c r="BB89" s="17">
        <f>_xlfn.XLOOKUP(AN89,' Brechas'!$A$2:$A$34,' Brechas'!$U$2:$U$34)</f>
        <v>5.4673590070080498E-2</v>
      </c>
      <c r="BC89" t="b">
        <f t="shared" si="16"/>
        <v>1</v>
      </c>
      <c r="BG89" s="20">
        <v>63</v>
      </c>
      <c r="BH89" s="20" t="s">
        <v>292</v>
      </c>
      <c r="BI89" s="20">
        <v>0.9</v>
      </c>
      <c r="BJ89" s="20">
        <v>0.89</v>
      </c>
      <c r="BK89" s="20">
        <v>0.02</v>
      </c>
      <c r="BL89" s="20">
        <v>1.4999999999999999E-2</v>
      </c>
      <c r="BM89" s="84">
        <v>26</v>
      </c>
      <c r="BN89" s="20">
        <v>0.9</v>
      </c>
      <c r="BO89" s="20">
        <v>0.6</v>
      </c>
      <c r="BP89" s="79">
        <v>10</v>
      </c>
      <c r="BQ89" s="20">
        <v>8.9999999999999993E-3</v>
      </c>
      <c r="BR89" s="84">
        <v>26</v>
      </c>
      <c r="BS89" s="17">
        <v>1</v>
      </c>
      <c r="BT89" s="17">
        <v>9.2900989999999996E-3</v>
      </c>
      <c r="BU89" s="17">
        <f>_xlfn.XLOOKUP(BG89,' Brechas'!$A$2:$A$34,' Brechas'!$AI$2:$AI$34)</f>
        <v>9.2900986900107292E-3</v>
      </c>
      <c r="BV89" t="b">
        <f t="shared" si="17"/>
        <v>1</v>
      </c>
      <c r="BZ89" s="20">
        <v>63</v>
      </c>
      <c r="CA89" s="20" t="s">
        <v>98</v>
      </c>
      <c r="CB89" s="20">
        <v>5.85</v>
      </c>
      <c r="CC89" s="20">
        <v>5.94</v>
      </c>
      <c r="CD89" s="20">
        <v>-0.02</v>
      </c>
      <c r="CE89" s="20">
        <v>1.4999999999999999E-2</v>
      </c>
      <c r="CF89" s="61">
        <v>18</v>
      </c>
      <c r="CG89" s="20">
        <v>5.9</v>
      </c>
      <c r="CH89" s="20">
        <v>0.97</v>
      </c>
      <c r="CI89" s="94">
        <v>31</v>
      </c>
      <c r="CJ89" s="20">
        <v>1.4999999999999999E-2</v>
      </c>
      <c r="CK89" s="80">
        <v>20</v>
      </c>
      <c r="CL89" s="17">
        <v>-1</v>
      </c>
      <c r="CM89" s="17">
        <v>-1.4629213E-2</v>
      </c>
      <c r="CN89" s="17">
        <f>_xlfn.XLOOKUP(BZ89,' Brechas'!$A$2:$A$34,' Brechas'!$BE$2:$BE$34)</f>
        <v>-1.4629213285850399E-2</v>
      </c>
      <c r="CO89" t="b">
        <f t="shared" si="18"/>
        <v>1</v>
      </c>
      <c r="CS89" s="20">
        <v>63</v>
      </c>
      <c r="CT89" s="20" t="s">
        <v>98</v>
      </c>
      <c r="CU89" s="20">
        <v>0.6</v>
      </c>
      <c r="CV89" s="20">
        <v>0.4</v>
      </c>
      <c r="CW89" s="20">
        <v>0.5</v>
      </c>
      <c r="CX89" s="20">
        <v>0.5</v>
      </c>
      <c r="CY89" s="71">
        <v>25</v>
      </c>
      <c r="CZ89" s="20">
        <v>1.2E-2</v>
      </c>
      <c r="DA89" s="20">
        <v>0.05</v>
      </c>
      <c r="DB89" s="137">
        <v>24</v>
      </c>
      <c r="DC89" s="20">
        <v>0.03</v>
      </c>
      <c r="DD89" s="158">
        <v>27</v>
      </c>
      <c r="DE89" s="17">
        <v>1</v>
      </c>
      <c r="DF89" s="17">
        <v>2.5000000000000001E-2</v>
      </c>
      <c r="DG89" s="17" t="e">
        <f>_xlfn.XLOOKUP(CS89,' Brechas'!$A$2:$A$34,' Brechas'!#REF!)</f>
        <v>#REF!</v>
      </c>
      <c r="DH89" t="e">
        <f t="shared" si="19"/>
        <v>#REF!</v>
      </c>
      <c r="DL89" s="20">
        <v>63</v>
      </c>
      <c r="DM89" s="20" t="s">
        <v>98</v>
      </c>
      <c r="DN89" s="20">
        <v>19.02</v>
      </c>
      <c r="DO89" s="20">
        <v>16</v>
      </c>
      <c r="DP89" s="20">
        <v>0.19</v>
      </c>
      <c r="DQ89" s="20">
        <v>0.19</v>
      </c>
      <c r="DR89" s="69">
        <v>9</v>
      </c>
      <c r="DS89" s="20">
        <v>17.559999999999999</v>
      </c>
      <c r="DT89" s="20">
        <v>0.26</v>
      </c>
      <c r="DU89" s="59">
        <v>13</v>
      </c>
      <c r="DV89" s="20">
        <v>0.05</v>
      </c>
      <c r="DW89" s="63">
        <v>15</v>
      </c>
      <c r="DX89" s="17">
        <v>1</v>
      </c>
      <c r="DY89" s="17">
        <v>4.8517108000000003E-2</v>
      </c>
      <c r="DZ89" s="17" t="e">
        <f>_xlfn.XLOOKUP(DL89,' Brechas'!$A$2:$A$34,' Brechas'!#REF!)</f>
        <v>#REF!</v>
      </c>
      <c r="EA89" t="e">
        <f t="shared" si="20"/>
        <v>#REF!</v>
      </c>
    </row>
    <row r="90" spans="2:131">
      <c r="B90" s="18">
        <v>66</v>
      </c>
      <c r="C90" s="18" t="s">
        <v>99</v>
      </c>
      <c r="D90" s="18">
        <v>0.81</v>
      </c>
      <c r="E90" s="18">
        <v>0.76</v>
      </c>
      <c r="F90" s="18">
        <v>0.06</v>
      </c>
      <c r="G90" s="18">
        <v>0.06</v>
      </c>
      <c r="H90" s="33">
        <v>20</v>
      </c>
      <c r="I90" s="18">
        <v>0.78</v>
      </c>
      <c r="J90" s="18">
        <v>0.09</v>
      </c>
      <c r="K90" s="42">
        <v>5</v>
      </c>
      <c r="L90" s="18">
        <v>0.01</v>
      </c>
      <c r="M90" s="44">
        <v>16</v>
      </c>
      <c r="N90" s="17">
        <v>1</v>
      </c>
      <c r="O90" s="17">
        <v>5.7154830000000004E-3</v>
      </c>
      <c r="P90" s="17">
        <f>_xlfn.XLOOKUP(B90,' Brechas'!$A$2:$A$34,' Brechas'!$F$2:$F$34)</f>
        <v>5.7154829205209303E-3</v>
      </c>
      <c r="Q90" t="b">
        <f t="shared" si="14"/>
        <v>1</v>
      </c>
      <c r="U90" s="20">
        <v>66</v>
      </c>
      <c r="V90" s="20" t="s">
        <v>99</v>
      </c>
      <c r="W90" s="20">
        <v>0.56000000000000005</v>
      </c>
      <c r="X90" s="20">
        <v>0.52</v>
      </c>
      <c r="Y90" s="20">
        <v>7.0000000000000007E-2</v>
      </c>
      <c r="Z90" s="20">
        <v>7.0000000000000007E-2</v>
      </c>
      <c r="AA90" s="74">
        <v>23</v>
      </c>
      <c r="AB90" s="20">
        <v>0.54</v>
      </c>
      <c r="AC90" s="20">
        <v>0.31</v>
      </c>
      <c r="AD90" s="81">
        <v>17</v>
      </c>
      <c r="AE90" s="20">
        <v>2.1700000000000001E-2</v>
      </c>
      <c r="AF90" s="80">
        <v>20</v>
      </c>
      <c r="AG90" s="17">
        <v>1</v>
      </c>
      <c r="AH90" s="17">
        <v>2.172265E-2</v>
      </c>
      <c r="AI90" s="17">
        <f>_xlfn.XLOOKUP(U90,' Brechas'!$A$2:$A$34,' Brechas'!$L$2:$L$34)</f>
        <v>2.1722649841996899E-2</v>
      </c>
      <c r="AJ90" t="b">
        <f t="shared" si="15"/>
        <v>1</v>
      </c>
      <c r="AN90" s="20">
        <v>66</v>
      </c>
      <c r="AO90" s="20" t="s">
        <v>99</v>
      </c>
      <c r="AP90" s="20">
        <v>0.1</v>
      </c>
      <c r="AQ90" s="20">
        <v>0.09</v>
      </c>
      <c r="AR90" s="20">
        <v>0.12</v>
      </c>
      <c r="AS90" s="20">
        <v>0.12</v>
      </c>
      <c r="AT90" s="68">
        <v>19</v>
      </c>
      <c r="AU90" s="20">
        <v>0.09</v>
      </c>
      <c r="AV90" s="20">
        <v>0.24</v>
      </c>
      <c r="AW90" s="79">
        <v>10</v>
      </c>
      <c r="AX90" s="20">
        <v>0.03</v>
      </c>
      <c r="AY90" s="60">
        <v>14</v>
      </c>
      <c r="AZ90" s="17">
        <v>1</v>
      </c>
      <c r="BA90" s="17">
        <v>2.9583029E-2</v>
      </c>
      <c r="BB90" s="17">
        <f>_xlfn.XLOOKUP(AN90,' Brechas'!$A$2:$A$34,' Brechas'!$U$2:$U$34)</f>
        <v>2.9583029124283101E-2</v>
      </c>
      <c r="BC90" t="b">
        <f t="shared" si="16"/>
        <v>1</v>
      </c>
      <c r="BG90" s="20">
        <v>66</v>
      </c>
      <c r="BH90" s="20" t="s">
        <v>293</v>
      </c>
      <c r="BI90" s="20">
        <v>0.92</v>
      </c>
      <c r="BJ90" s="20">
        <v>0.91</v>
      </c>
      <c r="BK90" s="20">
        <v>0.02</v>
      </c>
      <c r="BL90" s="20">
        <v>1.7000000000000001E-2</v>
      </c>
      <c r="BM90" s="72">
        <v>27</v>
      </c>
      <c r="BN90" s="20">
        <v>0.91</v>
      </c>
      <c r="BO90" s="20">
        <v>0.59</v>
      </c>
      <c r="BP90" s="64">
        <v>7</v>
      </c>
      <c r="BQ90" s="20">
        <v>0.01</v>
      </c>
      <c r="BR90" s="72">
        <v>27</v>
      </c>
      <c r="BS90" s="17">
        <v>1</v>
      </c>
      <c r="BT90" s="17">
        <v>1.0064062E-2</v>
      </c>
      <c r="BU90" s="17">
        <f>_xlfn.XLOOKUP(BG90,' Brechas'!$A$2:$A$34,' Brechas'!$AI$2:$AI$34)</f>
        <v>1.0064062255801001E-2</v>
      </c>
      <c r="BV90" t="b">
        <f t="shared" si="17"/>
        <v>1</v>
      </c>
      <c r="BZ90" s="20">
        <v>66</v>
      </c>
      <c r="CA90" s="20" t="s">
        <v>99</v>
      </c>
      <c r="CB90" s="20">
        <v>5.98</v>
      </c>
      <c r="CC90" s="20">
        <v>6.07</v>
      </c>
      <c r="CD90" s="20">
        <v>-0.01</v>
      </c>
      <c r="CE90" s="20">
        <v>1.4999999999999999E-2</v>
      </c>
      <c r="CF90" s="81">
        <v>17</v>
      </c>
      <c r="CG90" s="20">
        <v>6.03</v>
      </c>
      <c r="CH90" s="20">
        <v>0.95</v>
      </c>
      <c r="CI90" s="84">
        <v>26</v>
      </c>
      <c r="CJ90" s="20">
        <v>1.4E-2</v>
      </c>
      <c r="CK90" s="58">
        <v>16</v>
      </c>
      <c r="CL90" s="17">
        <v>-1</v>
      </c>
      <c r="CM90" s="17">
        <v>-1.4038083999999999E-2</v>
      </c>
      <c r="CN90" s="17">
        <f>_xlfn.XLOOKUP(BZ90,' Brechas'!$A$2:$A$34,' Brechas'!$BE$2:$BE$34)</f>
        <v>-1.40380844906603E-2</v>
      </c>
      <c r="CO90" t="b">
        <f t="shared" si="18"/>
        <v>1</v>
      </c>
      <c r="CS90" s="20">
        <v>66</v>
      </c>
      <c r="CT90" s="20" t="s">
        <v>99</v>
      </c>
      <c r="CU90" s="20">
        <v>0.46</v>
      </c>
      <c r="CV90" s="20">
        <v>0.54</v>
      </c>
      <c r="CW90" s="20">
        <v>-0.15</v>
      </c>
      <c r="CX90" s="20">
        <v>0.15</v>
      </c>
      <c r="CY90" s="63">
        <v>15</v>
      </c>
      <c r="CZ90" s="20">
        <v>1.4E-2</v>
      </c>
      <c r="DA90" s="20">
        <v>0.04</v>
      </c>
      <c r="DB90" s="149">
        <v>22</v>
      </c>
      <c r="DC90" s="20">
        <v>0.01</v>
      </c>
      <c r="DD90" s="150">
        <v>20</v>
      </c>
      <c r="DE90" s="17">
        <v>-1</v>
      </c>
      <c r="DF90" s="17">
        <v>-6.4102559999999996E-3</v>
      </c>
      <c r="DG90" s="17" t="e">
        <f>_xlfn.XLOOKUP(CS90,' Brechas'!$A$2:$A$34,' Brechas'!#REF!)</f>
        <v>#REF!</v>
      </c>
      <c r="DH90" t="e">
        <f t="shared" si="19"/>
        <v>#REF!</v>
      </c>
      <c r="DL90" s="20">
        <v>66</v>
      </c>
      <c r="DM90" s="20" t="s">
        <v>99</v>
      </c>
      <c r="DN90" s="20">
        <v>9.35</v>
      </c>
      <c r="DO90" s="20">
        <v>16.87</v>
      </c>
      <c r="DP90" s="20">
        <v>-0.45</v>
      </c>
      <c r="DQ90" s="20">
        <v>0.45</v>
      </c>
      <c r="DR90" s="88">
        <v>24</v>
      </c>
      <c r="DS90" s="20">
        <v>12.94</v>
      </c>
      <c r="DT90" s="20">
        <v>0.19</v>
      </c>
      <c r="DU90" s="80">
        <v>20</v>
      </c>
      <c r="DV90" s="20">
        <v>0.08</v>
      </c>
      <c r="DW90" s="82">
        <v>22</v>
      </c>
      <c r="DX90" s="17">
        <v>-1</v>
      </c>
      <c r="DY90" s="17">
        <v>-8.4507167999999994E-2</v>
      </c>
      <c r="DZ90" s="17" t="e">
        <f>_xlfn.XLOOKUP(DL90,' Brechas'!$A$2:$A$34,' Brechas'!#REF!)</f>
        <v>#REF!</v>
      </c>
      <c r="EA90" t="e">
        <f t="shared" si="20"/>
        <v>#REF!</v>
      </c>
    </row>
    <row r="91" spans="2:131">
      <c r="B91" s="18">
        <v>68</v>
      </c>
      <c r="C91" s="18" t="s">
        <v>100</v>
      </c>
      <c r="D91" s="18">
        <v>0.74</v>
      </c>
      <c r="E91" s="18">
        <v>0.71</v>
      </c>
      <c r="F91" s="18">
        <v>0.04</v>
      </c>
      <c r="G91" s="18">
        <v>0.04</v>
      </c>
      <c r="H91" s="35">
        <v>11</v>
      </c>
      <c r="I91" s="18">
        <v>0.73</v>
      </c>
      <c r="J91" s="18">
        <v>0.1</v>
      </c>
      <c r="K91" s="30">
        <v>8</v>
      </c>
      <c r="L91" s="18">
        <v>0</v>
      </c>
      <c r="M91" s="27">
        <v>10</v>
      </c>
      <c r="N91" s="17">
        <v>1</v>
      </c>
      <c r="O91" s="17">
        <v>3.9078489999999997E-3</v>
      </c>
      <c r="P91" s="17">
        <f>_xlfn.XLOOKUP(B91,' Brechas'!$A$2:$A$34,' Brechas'!$F$2:$F$34)</f>
        <v>3.9078487232520201E-3</v>
      </c>
      <c r="Q91" t="b">
        <f t="shared" si="14"/>
        <v>1</v>
      </c>
      <c r="U91" s="20">
        <v>68</v>
      </c>
      <c r="V91" s="20" t="s">
        <v>100</v>
      </c>
      <c r="W91" s="20">
        <v>0.63</v>
      </c>
      <c r="X91" s="20">
        <v>0.57999999999999996</v>
      </c>
      <c r="Y91" s="20">
        <v>7.0000000000000007E-2</v>
      </c>
      <c r="Z91" s="20">
        <v>7.0000000000000007E-2</v>
      </c>
      <c r="AA91" s="88">
        <v>24</v>
      </c>
      <c r="AB91" s="20">
        <v>0.61</v>
      </c>
      <c r="AC91" s="20">
        <v>0.28000000000000003</v>
      </c>
      <c r="AD91" s="86">
        <v>11</v>
      </c>
      <c r="AE91" s="20">
        <v>1.9599999999999999E-2</v>
      </c>
      <c r="AF91" s="68">
        <v>19</v>
      </c>
      <c r="AG91" s="17">
        <v>1</v>
      </c>
      <c r="AH91" s="17">
        <v>1.9595696999999999E-2</v>
      </c>
      <c r="AI91" s="17">
        <f>_xlfn.XLOOKUP(U91,' Brechas'!$A$2:$A$34,' Brechas'!$L$2:$L$34)</f>
        <v>1.95956968106566E-2</v>
      </c>
      <c r="AJ91" t="b">
        <f t="shared" si="15"/>
        <v>1</v>
      </c>
      <c r="AN91" s="20">
        <v>68</v>
      </c>
      <c r="AO91" s="20" t="s">
        <v>100</v>
      </c>
      <c r="AP91" s="20">
        <v>0.12</v>
      </c>
      <c r="AQ91" s="20">
        <v>0.11</v>
      </c>
      <c r="AR91" s="20">
        <v>0.08</v>
      </c>
      <c r="AS91" s="20">
        <v>0.08</v>
      </c>
      <c r="AT91" s="59">
        <v>13</v>
      </c>
      <c r="AU91" s="20">
        <v>0.12</v>
      </c>
      <c r="AV91" s="20">
        <v>0.3</v>
      </c>
      <c r="AW91" s="59">
        <v>13</v>
      </c>
      <c r="AX91" s="20">
        <v>0.03</v>
      </c>
      <c r="AY91" s="66">
        <v>12</v>
      </c>
      <c r="AZ91" s="17">
        <v>1</v>
      </c>
      <c r="BA91" s="17">
        <v>2.5049605999999999E-2</v>
      </c>
      <c r="BB91" s="17">
        <f>_xlfn.XLOOKUP(AN91,' Brechas'!$A$2:$A$34,' Brechas'!$U$2:$U$34)</f>
        <v>2.50496063146953E-2</v>
      </c>
      <c r="BC91" t="b">
        <f t="shared" si="16"/>
        <v>1</v>
      </c>
      <c r="BG91" s="20">
        <v>68</v>
      </c>
      <c r="BH91" s="20" t="s">
        <v>294</v>
      </c>
      <c r="BI91" s="20">
        <v>0.93</v>
      </c>
      <c r="BJ91" s="20">
        <v>0.93</v>
      </c>
      <c r="BK91" s="20">
        <v>0</v>
      </c>
      <c r="BL91" s="20">
        <v>4.0000000000000001E-3</v>
      </c>
      <c r="BM91" s="69">
        <v>9</v>
      </c>
      <c r="BN91" s="20">
        <v>0.93</v>
      </c>
      <c r="BO91" s="20">
        <v>0.57999999999999996</v>
      </c>
      <c r="BP91" s="83">
        <v>5</v>
      </c>
      <c r="BQ91" s="20">
        <v>2E-3</v>
      </c>
      <c r="BR91" s="69">
        <v>9</v>
      </c>
      <c r="BS91" s="17">
        <v>1</v>
      </c>
      <c r="BT91" s="17">
        <v>2.2905479999999999E-3</v>
      </c>
      <c r="BU91" s="17">
        <f>_xlfn.XLOOKUP(BG91,' Brechas'!$A$2:$A$34,' Brechas'!$AI$2:$AI$34)</f>
        <v>2.2905480025014898E-3</v>
      </c>
      <c r="BV91" t="b">
        <f t="shared" si="17"/>
        <v>1</v>
      </c>
      <c r="BZ91" s="20">
        <v>68</v>
      </c>
      <c r="CA91" s="20" t="s">
        <v>100</v>
      </c>
      <c r="CB91" s="20">
        <v>6.11</v>
      </c>
      <c r="CC91" s="20">
        <v>6.21</v>
      </c>
      <c r="CD91" s="20">
        <v>-0.02</v>
      </c>
      <c r="CE91" s="20">
        <v>1.6E-2</v>
      </c>
      <c r="CF91" s="82">
        <v>22</v>
      </c>
      <c r="CG91" s="20">
        <v>6.17</v>
      </c>
      <c r="CH91" s="20">
        <v>0.93</v>
      </c>
      <c r="CI91" s="58">
        <v>16</v>
      </c>
      <c r="CJ91" s="20">
        <v>1.4999999999999999E-2</v>
      </c>
      <c r="CK91" s="75">
        <v>21</v>
      </c>
      <c r="CL91" s="17">
        <v>-1</v>
      </c>
      <c r="CM91" s="17">
        <v>-1.5283939999999999E-2</v>
      </c>
      <c r="CN91" s="17">
        <f>_xlfn.XLOOKUP(BZ91,' Brechas'!$A$2:$A$34,' Brechas'!$BE$2:$BE$34)</f>
        <v>-1.5283939559292499E-2</v>
      </c>
      <c r="CO91" t="b">
        <f t="shared" si="18"/>
        <v>1</v>
      </c>
      <c r="CS91" s="20">
        <v>68</v>
      </c>
      <c r="CT91" s="20" t="s">
        <v>100</v>
      </c>
      <c r="CU91" s="20">
        <v>0.5</v>
      </c>
      <c r="CV91" s="20">
        <v>0.5</v>
      </c>
      <c r="CW91" s="20">
        <v>0</v>
      </c>
      <c r="CX91" s="20">
        <v>0</v>
      </c>
      <c r="CY91" s="76">
        <v>1</v>
      </c>
      <c r="CZ91" s="20">
        <v>7.9000000000000001E-2</v>
      </c>
      <c r="DA91" s="20">
        <v>0.01</v>
      </c>
      <c r="DB91" s="85">
        <v>4</v>
      </c>
      <c r="DC91" s="20">
        <v>0</v>
      </c>
      <c r="DD91" s="76">
        <v>1</v>
      </c>
      <c r="DE91" s="17">
        <v>-1</v>
      </c>
      <c r="DF91" s="17">
        <v>0</v>
      </c>
      <c r="DG91" s="17" t="e">
        <f>_xlfn.XLOOKUP(CS91,' Brechas'!$A$2:$A$34,' Brechas'!#REF!)</f>
        <v>#REF!</v>
      </c>
      <c r="DH91" t="e">
        <f t="shared" si="19"/>
        <v>#REF!</v>
      </c>
      <c r="DL91" s="20">
        <v>68</v>
      </c>
      <c r="DM91" s="20" t="s">
        <v>100</v>
      </c>
      <c r="DN91" s="20">
        <v>14.91</v>
      </c>
      <c r="DO91" s="20">
        <v>16.989999999999998</v>
      </c>
      <c r="DP91" s="20">
        <v>-0.12</v>
      </c>
      <c r="DQ91" s="20">
        <v>0.12</v>
      </c>
      <c r="DR91" s="78">
        <v>3</v>
      </c>
      <c r="DS91" s="20">
        <v>15.93</v>
      </c>
      <c r="DT91" s="20">
        <v>0.23</v>
      </c>
      <c r="DU91" s="68">
        <v>19</v>
      </c>
      <c r="DV91" s="20">
        <v>0.03</v>
      </c>
      <c r="DW91" s="62">
        <v>8</v>
      </c>
      <c r="DX91" s="17">
        <v>-1</v>
      </c>
      <c r="DY91" s="17">
        <v>-2.8573417E-2</v>
      </c>
      <c r="DZ91" s="17" t="e">
        <f>_xlfn.XLOOKUP(DL91,' Brechas'!$A$2:$A$34,' Brechas'!#REF!)</f>
        <v>#REF!</v>
      </c>
      <c r="EA91" t="e">
        <f t="shared" si="20"/>
        <v>#REF!</v>
      </c>
    </row>
    <row r="92" spans="2:131">
      <c r="B92" s="18">
        <v>70</v>
      </c>
      <c r="C92" s="18" t="s">
        <v>101</v>
      </c>
      <c r="D92" s="18">
        <v>0.56000000000000005</v>
      </c>
      <c r="E92" s="18">
        <v>0.53</v>
      </c>
      <c r="F92" s="18">
        <v>0.05</v>
      </c>
      <c r="G92" s="18">
        <v>0.05</v>
      </c>
      <c r="H92" s="22">
        <v>18</v>
      </c>
      <c r="I92" s="18">
        <v>0.55000000000000004</v>
      </c>
      <c r="J92" s="18">
        <v>0.13</v>
      </c>
      <c r="K92" s="33">
        <v>20</v>
      </c>
      <c r="L92" s="18">
        <v>0.01</v>
      </c>
      <c r="M92" s="19">
        <v>19</v>
      </c>
      <c r="N92" s="17">
        <v>1</v>
      </c>
      <c r="O92" s="17">
        <v>6.7439739999999998E-3</v>
      </c>
      <c r="P92" s="17">
        <f>_xlfn.XLOOKUP(B92,' Brechas'!$A$2:$A$34,' Brechas'!$F$2:$F$34)</f>
        <v>6.7439744997253104E-3</v>
      </c>
      <c r="Q92" t="b">
        <f t="shared" si="14"/>
        <v>1</v>
      </c>
      <c r="U92" s="20">
        <v>70</v>
      </c>
      <c r="V92" s="20" t="s">
        <v>101</v>
      </c>
      <c r="W92" s="20">
        <v>0.4</v>
      </c>
      <c r="X92" s="20">
        <v>0.38</v>
      </c>
      <c r="Y92" s="20">
        <v>0.05</v>
      </c>
      <c r="Z92" s="20">
        <v>0.05</v>
      </c>
      <c r="AA92" s="80">
        <v>20</v>
      </c>
      <c r="AB92" s="20">
        <v>0.39</v>
      </c>
      <c r="AC92" s="20">
        <v>0.44</v>
      </c>
      <c r="AD92" s="72">
        <v>27</v>
      </c>
      <c r="AE92" s="20">
        <v>2.3800000000000002E-2</v>
      </c>
      <c r="AF92" s="74">
        <v>23</v>
      </c>
      <c r="AG92" s="17">
        <v>1</v>
      </c>
      <c r="AH92" s="17">
        <v>2.3750812999999999E-2</v>
      </c>
      <c r="AI92" s="17">
        <f>_xlfn.XLOOKUP(U92,' Brechas'!$A$2:$A$34,' Brechas'!$L$2:$L$34)</f>
        <v>2.37508133706427E-2</v>
      </c>
      <c r="AJ92" t="b">
        <f t="shared" si="15"/>
        <v>1</v>
      </c>
      <c r="AN92" s="20">
        <v>70</v>
      </c>
      <c r="AO92" s="20" t="s">
        <v>101</v>
      </c>
      <c r="AP92" s="20">
        <v>0.08</v>
      </c>
      <c r="AQ92" s="20">
        <v>7.0000000000000007E-2</v>
      </c>
      <c r="AR92" s="20">
        <v>0.09</v>
      </c>
      <c r="AS92" s="20">
        <v>0.09</v>
      </c>
      <c r="AT92" s="58">
        <v>16</v>
      </c>
      <c r="AU92" s="20">
        <v>7.0000000000000007E-2</v>
      </c>
      <c r="AV92" s="20">
        <v>0.19</v>
      </c>
      <c r="AW92" s="67">
        <v>2</v>
      </c>
      <c r="AX92" s="20">
        <v>0.02</v>
      </c>
      <c r="AY92" s="69">
        <v>9</v>
      </c>
      <c r="AZ92" s="17">
        <v>1</v>
      </c>
      <c r="BA92" s="17">
        <v>1.7622788E-2</v>
      </c>
      <c r="BB92" s="17">
        <f>_xlfn.XLOOKUP(AN92,' Brechas'!$A$2:$A$34,' Brechas'!$U$2:$U$34)</f>
        <v>1.7622787995533101E-2</v>
      </c>
      <c r="BC92" t="b">
        <f t="shared" si="16"/>
        <v>1</v>
      </c>
      <c r="BG92" s="20">
        <v>70</v>
      </c>
      <c r="BH92" s="20" t="s">
        <v>295</v>
      </c>
      <c r="BI92" s="20">
        <v>0.89</v>
      </c>
      <c r="BJ92" s="20">
        <v>0.9</v>
      </c>
      <c r="BK92" s="20">
        <v>-0.01</v>
      </c>
      <c r="BL92" s="20">
        <v>0.01</v>
      </c>
      <c r="BM92" s="74">
        <v>23</v>
      </c>
      <c r="BN92" s="20">
        <v>0.89</v>
      </c>
      <c r="BO92" s="20">
        <v>0.6</v>
      </c>
      <c r="BP92" s="66">
        <v>12</v>
      </c>
      <c r="BQ92" s="20">
        <v>6.0000000000000001E-3</v>
      </c>
      <c r="BR92" s="82">
        <v>22</v>
      </c>
      <c r="BS92" s="17">
        <v>-1</v>
      </c>
      <c r="BT92" s="17">
        <v>-6.3079369999999996E-3</v>
      </c>
      <c r="BU92" s="17">
        <f>_xlfn.XLOOKUP(BG92,' Brechas'!$A$2:$A$34,' Brechas'!$AI$2:$AI$34)</f>
        <v>-6.30793687112737E-3</v>
      </c>
      <c r="BV92" t="b">
        <f t="shared" si="17"/>
        <v>1</v>
      </c>
      <c r="BZ92" s="20">
        <v>70</v>
      </c>
      <c r="CA92" s="20" t="s">
        <v>101</v>
      </c>
      <c r="CB92" s="20">
        <v>5.92</v>
      </c>
      <c r="CC92" s="20">
        <v>6</v>
      </c>
      <c r="CD92" s="20">
        <v>-0.01</v>
      </c>
      <c r="CE92" s="20">
        <v>1.4E-2</v>
      </c>
      <c r="CF92" s="60">
        <v>14</v>
      </c>
      <c r="CG92" s="20">
        <v>5.96</v>
      </c>
      <c r="CH92" s="20">
        <v>0.96</v>
      </c>
      <c r="CI92" s="70">
        <v>29</v>
      </c>
      <c r="CJ92" s="20">
        <v>1.2999999999999999E-2</v>
      </c>
      <c r="CK92" s="63">
        <v>15</v>
      </c>
      <c r="CL92" s="17">
        <v>-1</v>
      </c>
      <c r="CM92" s="17">
        <v>-1.3065881999999999E-2</v>
      </c>
      <c r="CN92" s="17">
        <f>_xlfn.XLOOKUP(BZ92,' Brechas'!$A$2:$A$34,' Brechas'!$BE$2:$BE$34)</f>
        <v>-1.3065882419463999E-2</v>
      </c>
      <c r="CO92" t="b">
        <f t="shared" si="18"/>
        <v>1</v>
      </c>
      <c r="CS92" s="20">
        <v>70</v>
      </c>
      <c r="CT92" s="154" t="s">
        <v>101</v>
      </c>
      <c r="CU92" s="20">
        <v>0.55000000000000004</v>
      </c>
      <c r="CV92" s="20">
        <v>0.45</v>
      </c>
      <c r="CW92" s="20">
        <v>0.24</v>
      </c>
      <c r="CX92" s="20">
        <v>0.24</v>
      </c>
      <c r="CY92" s="82">
        <v>22</v>
      </c>
      <c r="CZ92" s="20">
        <v>2.7E-2</v>
      </c>
      <c r="DA92" s="20">
        <v>0.02</v>
      </c>
      <c r="DB92" s="60">
        <v>14</v>
      </c>
      <c r="DC92" s="20">
        <v>0.01</v>
      </c>
      <c r="DD92" s="61">
        <v>18</v>
      </c>
      <c r="DE92" s="17">
        <v>1</v>
      </c>
      <c r="DF92" s="17">
        <v>5.0658559999999997E-3</v>
      </c>
      <c r="DG92" s="17" t="e">
        <f>_xlfn.XLOOKUP(CS92,' Brechas'!$A$2:$A$34,' Brechas'!#REF!)</f>
        <v>#REF!</v>
      </c>
      <c r="DH92" t="e">
        <f t="shared" si="19"/>
        <v>#REF!</v>
      </c>
      <c r="DL92" s="20">
        <v>70</v>
      </c>
      <c r="DM92" s="154" t="s">
        <v>101</v>
      </c>
      <c r="DN92" s="20">
        <v>6.66</v>
      </c>
      <c r="DO92" s="20">
        <v>10.130000000000001</v>
      </c>
      <c r="DP92" s="20">
        <v>-0.34</v>
      </c>
      <c r="DQ92" s="20">
        <v>0.34</v>
      </c>
      <c r="DR92" s="61">
        <v>18</v>
      </c>
      <c r="DS92" s="20">
        <v>8.4</v>
      </c>
      <c r="DT92" s="20">
        <v>0.12</v>
      </c>
      <c r="DU92" s="88">
        <v>24</v>
      </c>
      <c r="DV92" s="20">
        <v>0.04</v>
      </c>
      <c r="DW92" s="66">
        <v>12</v>
      </c>
      <c r="DX92" s="17">
        <v>-1</v>
      </c>
      <c r="DY92" s="17">
        <v>-4.2158644000000002E-2</v>
      </c>
      <c r="DZ92" s="17" t="e">
        <f>_xlfn.XLOOKUP(DL92,' Brechas'!$A$2:$A$34,' Brechas'!#REF!)</f>
        <v>#REF!</v>
      </c>
      <c r="EA92" t="e">
        <f t="shared" si="20"/>
        <v>#REF!</v>
      </c>
    </row>
    <row r="93" spans="2:131">
      <c r="B93" s="18">
        <v>73</v>
      </c>
      <c r="C93" s="18" t="s">
        <v>102</v>
      </c>
      <c r="D93" s="18">
        <v>0.62</v>
      </c>
      <c r="E93" s="18">
        <v>0.57999999999999996</v>
      </c>
      <c r="F93" s="18">
        <v>7.0000000000000007E-2</v>
      </c>
      <c r="G93" s="18">
        <v>7.0000000000000007E-2</v>
      </c>
      <c r="H93" s="40">
        <v>21</v>
      </c>
      <c r="I93" s="18">
        <v>0.6</v>
      </c>
      <c r="J93" s="18">
        <v>0.12</v>
      </c>
      <c r="K93" s="25">
        <v>15</v>
      </c>
      <c r="L93" s="18">
        <v>0.01</v>
      </c>
      <c r="M93" s="41">
        <v>22</v>
      </c>
      <c r="N93" s="17">
        <v>1</v>
      </c>
      <c r="O93" s="17">
        <v>7.8773409999999995E-3</v>
      </c>
      <c r="P93" s="17">
        <f>_xlfn.XLOOKUP(B93,' Brechas'!$A$2:$A$34,' Brechas'!$F$2:$F$34)</f>
        <v>7.8773414689551294E-3</v>
      </c>
      <c r="Q93" t="b">
        <f t="shared" si="14"/>
        <v>1</v>
      </c>
      <c r="U93" s="20">
        <v>73</v>
      </c>
      <c r="V93" s="20" t="s">
        <v>102</v>
      </c>
      <c r="W93" s="20">
        <v>0.64</v>
      </c>
      <c r="X93" s="20">
        <v>0.63</v>
      </c>
      <c r="Y93" s="20">
        <v>0.02</v>
      </c>
      <c r="Z93" s="20">
        <v>0.02</v>
      </c>
      <c r="AA93" s="79">
        <v>10</v>
      </c>
      <c r="AB93" s="20">
        <v>0.63</v>
      </c>
      <c r="AC93" s="20">
        <v>0.27</v>
      </c>
      <c r="AD93" s="62">
        <v>8</v>
      </c>
      <c r="AE93" s="20">
        <v>5.7999999999999996E-3</v>
      </c>
      <c r="AF93" s="79">
        <v>10</v>
      </c>
      <c r="AG93" s="17">
        <v>1</v>
      </c>
      <c r="AH93" s="17">
        <v>5.8375290000000002E-3</v>
      </c>
      <c r="AI93" s="17">
        <f>_xlfn.XLOOKUP(U93,' Brechas'!$A$2:$A$34,' Brechas'!$L$2:$L$34)</f>
        <v>5.8375288068484099E-3</v>
      </c>
      <c r="AJ93" t="b">
        <f t="shared" si="15"/>
        <v>1</v>
      </c>
      <c r="AN93" s="20">
        <v>73</v>
      </c>
      <c r="AO93" s="20" t="s">
        <v>102</v>
      </c>
      <c r="AP93" s="20">
        <v>0.18</v>
      </c>
      <c r="AQ93" s="20">
        <v>0.17</v>
      </c>
      <c r="AR93" s="20">
        <v>0.03</v>
      </c>
      <c r="AS93" s="20">
        <v>0.03</v>
      </c>
      <c r="AT93" s="64">
        <v>7</v>
      </c>
      <c r="AU93" s="20">
        <v>0.18</v>
      </c>
      <c r="AV93" s="20">
        <v>0.45</v>
      </c>
      <c r="AW93" s="74">
        <v>23</v>
      </c>
      <c r="AX93" s="20">
        <v>0.01</v>
      </c>
      <c r="AY93" s="64">
        <v>7</v>
      </c>
      <c r="AZ93" s="17">
        <v>1</v>
      </c>
      <c r="BA93" s="17">
        <v>1.3431913E-2</v>
      </c>
      <c r="BB93" s="17">
        <f>_xlfn.XLOOKUP(AN93,' Brechas'!$A$2:$A$34,' Brechas'!$U$2:$U$34)</f>
        <v>1.34319133701125E-2</v>
      </c>
      <c r="BC93" t="b">
        <f t="shared" si="16"/>
        <v>1</v>
      </c>
      <c r="BG93" s="20">
        <v>73</v>
      </c>
      <c r="BH93" s="20" t="s">
        <v>296</v>
      </c>
      <c r="BI93" s="20">
        <v>0.98</v>
      </c>
      <c r="BJ93" s="20">
        <v>0.98</v>
      </c>
      <c r="BK93" s="20">
        <v>0</v>
      </c>
      <c r="BL93" s="20">
        <v>4.0000000000000001E-3</v>
      </c>
      <c r="BM93" s="62">
        <v>8</v>
      </c>
      <c r="BN93" s="20">
        <v>0.98</v>
      </c>
      <c r="BO93" s="20">
        <v>0.55000000000000004</v>
      </c>
      <c r="BP93" s="67">
        <v>2</v>
      </c>
      <c r="BQ93" s="20">
        <v>2E-3</v>
      </c>
      <c r="BR93" s="62">
        <v>8</v>
      </c>
      <c r="BS93" s="17">
        <v>1</v>
      </c>
      <c r="BT93" s="17">
        <v>2.1285980000000002E-3</v>
      </c>
      <c r="BU93" s="17">
        <f>_xlfn.XLOOKUP(BG93,' Brechas'!$A$2:$A$34,' Brechas'!$AI$2:$AI$34)</f>
        <v>2.1285982527201701E-3</v>
      </c>
      <c r="BV93" t="b">
        <f t="shared" si="17"/>
        <v>1</v>
      </c>
      <c r="BZ93" s="20">
        <v>73</v>
      </c>
      <c r="CA93" s="20" t="s">
        <v>102</v>
      </c>
      <c r="CB93" s="20">
        <v>6.19</v>
      </c>
      <c r="CC93" s="20">
        <v>6.27</v>
      </c>
      <c r="CD93" s="20">
        <v>-0.01</v>
      </c>
      <c r="CE93" s="20">
        <v>1.2E-2</v>
      </c>
      <c r="CF93" s="66">
        <v>12</v>
      </c>
      <c r="CG93" s="20">
        <v>6.24</v>
      </c>
      <c r="CH93" s="20">
        <v>0.92</v>
      </c>
      <c r="CI93" s="66">
        <v>12</v>
      </c>
      <c r="CJ93" s="20">
        <v>1.0999999999999999E-2</v>
      </c>
      <c r="CK93" s="66">
        <v>12</v>
      </c>
      <c r="CL93" s="17">
        <v>-1</v>
      </c>
      <c r="CM93" s="17">
        <v>-1.1449492E-2</v>
      </c>
      <c r="CN93" s="17">
        <f>_xlfn.XLOOKUP(BZ93,' Brechas'!$A$2:$A$34,' Brechas'!$BE$2:$BE$34)</f>
        <v>-1.1449492251218401E-2</v>
      </c>
      <c r="CO93" t="b">
        <f t="shared" si="18"/>
        <v>1</v>
      </c>
      <c r="CS93" s="20">
        <v>73</v>
      </c>
      <c r="CT93" s="154" t="s">
        <v>102</v>
      </c>
      <c r="CU93" s="20">
        <v>0.48</v>
      </c>
      <c r="CV93" s="20">
        <v>0.52</v>
      </c>
      <c r="CW93" s="20">
        <v>-0.08</v>
      </c>
      <c r="CX93" s="20">
        <v>0.08</v>
      </c>
      <c r="CY93" s="69">
        <v>9</v>
      </c>
      <c r="CZ93" s="20">
        <v>4.2999999999999997E-2</v>
      </c>
      <c r="DA93" s="20">
        <v>0.01</v>
      </c>
      <c r="DB93" s="64">
        <v>7</v>
      </c>
      <c r="DC93" s="20">
        <v>0</v>
      </c>
      <c r="DD93" s="69">
        <v>9</v>
      </c>
      <c r="DE93" s="17">
        <v>-1</v>
      </c>
      <c r="DF93" s="17">
        <v>-1.0256410000000001E-3</v>
      </c>
      <c r="DG93" s="17" t="e">
        <f>_xlfn.XLOOKUP(CS93,' Brechas'!$A$2:$A$34,' Brechas'!#REF!)</f>
        <v>#REF!</v>
      </c>
      <c r="DH93" t="e">
        <f t="shared" si="19"/>
        <v>#REF!</v>
      </c>
      <c r="DL93" s="20">
        <v>73</v>
      </c>
      <c r="DM93" s="154" t="s">
        <v>102</v>
      </c>
      <c r="DN93" s="20">
        <v>25.52</v>
      </c>
      <c r="DO93" s="20">
        <v>29.19</v>
      </c>
      <c r="DP93" s="20">
        <v>-0.13</v>
      </c>
      <c r="DQ93" s="20">
        <v>0.13</v>
      </c>
      <c r="DR93" s="85">
        <v>4</v>
      </c>
      <c r="DS93" s="20">
        <v>27.33</v>
      </c>
      <c r="DT93" s="20">
        <v>0.4</v>
      </c>
      <c r="DU93" s="85">
        <v>4</v>
      </c>
      <c r="DV93" s="20">
        <v>0.05</v>
      </c>
      <c r="DW93" s="81">
        <v>17</v>
      </c>
      <c r="DX93" s="17">
        <v>-1</v>
      </c>
      <c r="DY93" s="17">
        <v>-5.0299284999999999E-2</v>
      </c>
      <c r="DZ93" s="17" t="e">
        <f>_xlfn.XLOOKUP(DL93,' Brechas'!$A$2:$A$34,' Brechas'!#REF!)</f>
        <v>#REF!</v>
      </c>
      <c r="EA93" t="e">
        <f t="shared" si="20"/>
        <v>#REF!</v>
      </c>
    </row>
    <row r="94" spans="2:131">
      <c r="B94" s="18">
        <v>76</v>
      </c>
      <c r="C94" s="18" t="s">
        <v>103</v>
      </c>
      <c r="D94" s="18">
        <v>0.73</v>
      </c>
      <c r="E94" s="18">
        <v>0.73</v>
      </c>
      <c r="F94" s="18">
        <v>0</v>
      </c>
      <c r="G94" s="18">
        <v>0</v>
      </c>
      <c r="H94" s="23">
        <v>1</v>
      </c>
      <c r="I94" s="18">
        <v>0.73</v>
      </c>
      <c r="J94" s="18">
        <v>0.1</v>
      </c>
      <c r="K94" s="32">
        <v>7</v>
      </c>
      <c r="L94" s="18">
        <v>0</v>
      </c>
      <c r="M94" s="23">
        <v>1</v>
      </c>
      <c r="N94" s="17">
        <v>1</v>
      </c>
      <c r="O94" s="17">
        <v>1.1551E-4</v>
      </c>
      <c r="P94" s="17">
        <f>_xlfn.XLOOKUP(B94,' Brechas'!$A$2:$A$34,' Brechas'!$F$2:$F$34)</f>
        <v>1.15510051747147E-4</v>
      </c>
      <c r="Q94" t="b">
        <f t="shared" si="14"/>
        <v>1</v>
      </c>
      <c r="U94" s="20">
        <v>76</v>
      </c>
      <c r="V94" s="20" t="s">
        <v>103</v>
      </c>
      <c r="W94" s="20">
        <v>0.73</v>
      </c>
      <c r="X94" s="20">
        <v>0.71</v>
      </c>
      <c r="Y94" s="20">
        <v>0.03</v>
      </c>
      <c r="Z94" s="20">
        <v>0.03</v>
      </c>
      <c r="AA94" s="63">
        <v>15</v>
      </c>
      <c r="AB94" s="20">
        <v>0.72</v>
      </c>
      <c r="AC94" s="20">
        <v>0.23</v>
      </c>
      <c r="AD94" s="78">
        <v>3</v>
      </c>
      <c r="AE94" s="20">
        <v>7.7999999999999996E-3</v>
      </c>
      <c r="AF94" s="59">
        <v>13</v>
      </c>
      <c r="AG94" s="17">
        <v>1</v>
      </c>
      <c r="AH94" s="17">
        <v>7.7519349999999997E-3</v>
      </c>
      <c r="AI94" s="17">
        <f>_xlfn.XLOOKUP(U94,' Brechas'!$A$2:$A$34,' Brechas'!$L$2:$L$34)</f>
        <v>7.7519347371458602E-3</v>
      </c>
      <c r="AJ94" t="b">
        <f t="shared" si="15"/>
        <v>1</v>
      </c>
      <c r="AN94" s="20">
        <v>76</v>
      </c>
      <c r="AO94" s="20" t="s">
        <v>103</v>
      </c>
      <c r="AP94" s="20">
        <v>0.16</v>
      </c>
      <c r="AQ94" s="20">
        <v>0.15</v>
      </c>
      <c r="AR94" s="20">
        <v>0.13</v>
      </c>
      <c r="AS94" s="20">
        <v>0.13</v>
      </c>
      <c r="AT94" s="75">
        <v>21</v>
      </c>
      <c r="AU94" s="20">
        <v>0.16</v>
      </c>
      <c r="AV94" s="20">
        <v>0.4</v>
      </c>
      <c r="AW94" s="80">
        <v>20</v>
      </c>
      <c r="AX94" s="20">
        <v>0.05</v>
      </c>
      <c r="AY94" s="74">
        <v>23</v>
      </c>
      <c r="AZ94" s="17">
        <v>1</v>
      </c>
      <c r="BA94" s="17">
        <v>5.1093774000000002E-2</v>
      </c>
      <c r="BB94" s="17">
        <f>_xlfn.XLOOKUP(AN94,' Brechas'!$A$2:$A$34,' Brechas'!$U$2:$U$34)</f>
        <v>5.1093773582222897E-2</v>
      </c>
      <c r="BC94" t="b">
        <f t="shared" si="16"/>
        <v>1</v>
      </c>
      <c r="BG94" s="20">
        <v>76</v>
      </c>
      <c r="BH94" s="20" t="s">
        <v>297</v>
      </c>
      <c r="BI94" s="20">
        <v>0.75</v>
      </c>
      <c r="BJ94" s="20">
        <v>0.74</v>
      </c>
      <c r="BK94" s="20">
        <v>0.01</v>
      </c>
      <c r="BL94" s="20">
        <v>5.0000000000000001E-3</v>
      </c>
      <c r="BM94" s="63">
        <v>15</v>
      </c>
      <c r="BN94" s="20">
        <v>0.75</v>
      </c>
      <c r="BO94" s="20">
        <v>0.72</v>
      </c>
      <c r="BP94" s="70">
        <v>29</v>
      </c>
      <c r="BQ94" s="20">
        <v>4.0000000000000001E-3</v>
      </c>
      <c r="BR94" s="81">
        <v>17</v>
      </c>
      <c r="BS94" s="17">
        <v>1</v>
      </c>
      <c r="BT94" s="17">
        <v>3.8605829999999999E-3</v>
      </c>
      <c r="BU94" s="17">
        <f>_xlfn.XLOOKUP(BG94,' Brechas'!$A$2:$A$34,' Brechas'!$AI$2:$AI$34)</f>
        <v>3.86058283357371E-3</v>
      </c>
      <c r="BV94" t="b">
        <f t="shared" si="17"/>
        <v>1</v>
      </c>
      <c r="BZ94" s="20">
        <v>76</v>
      </c>
      <c r="CA94" s="20" t="s">
        <v>103</v>
      </c>
      <c r="CB94" s="20">
        <v>6.09</v>
      </c>
      <c r="CC94" s="20">
        <v>6.19</v>
      </c>
      <c r="CD94" s="20">
        <v>-0.02</v>
      </c>
      <c r="CE94" s="20">
        <v>1.6E-2</v>
      </c>
      <c r="CF94" s="74">
        <v>23</v>
      </c>
      <c r="CG94" s="20">
        <v>6.14</v>
      </c>
      <c r="CH94" s="20">
        <v>0.93</v>
      </c>
      <c r="CI94" s="80">
        <v>20</v>
      </c>
      <c r="CJ94" s="20">
        <v>1.4999999999999999E-2</v>
      </c>
      <c r="CK94" s="82">
        <v>22</v>
      </c>
      <c r="CL94" s="17">
        <v>-1</v>
      </c>
      <c r="CM94" s="17">
        <v>-1.5343450999999999E-2</v>
      </c>
      <c r="CN94" s="17">
        <f>_xlfn.XLOOKUP(BZ94,' Brechas'!$A$2:$A$34,' Brechas'!$BE$2:$BE$34)</f>
        <v>-1.5343450946983901E-2</v>
      </c>
      <c r="CO94" t="b">
        <f t="shared" si="18"/>
        <v>1</v>
      </c>
      <c r="CS94" s="20">
        <v>76</v>
      </c>
      <c r="CT94" s="154" t="s">
        <v>103</v>
      </c>
      <c r="CU94" s="20">
        <v>0.45</v>
      </c>
      <c r="CV94" s="20">
        <v>0.55000000000000004</v>
      </c>
      <c r="CW94" s="20">
        <v>-0.19</v>
      </c>
      <c r="CX94" s="20">
        <v>0.19</v>
      </c>
      <c r="CY94" s="61">
        <v>18</v>
      </c>
      <c r="CZ94" s="20">
        <v>8.6999999999999994E-2</v>
      </c>
      <c r="DA94" s="20">
        <v>0.01</v>
      </c>
      <c r="DB94" s="78">
        <v>3</v>
      </c>
      <c r="DC94" s="20">
        <v>0</v>
      </c>
      <c r="DD94" s="79">
        <v>10</v>
      </c>
      <c r="DE94" s="17">
        <v>-1</v>
      </c>
      <c r="DF94" s="17">
        <v>-1.2851410000000001E-3</v>
      </c>
      <c r="DG94" s="17" t="e">
        <f>_xlfn.XLOOKUP(CS94,' Brechas'!$A$2:$A$34,' Brechas'!#REF!)</f>
        <v>#REF!</v>
      </c>
      <c r="DH94" t="e">
        <f t="shared" si="19"/>
        <v>#REF!</v>
      </c>
      <c r="DL94" s="20">
        <v>76</v>
      </c>
      <c r="DM94" s="154" t="s">
        <v>103</v>
      </c>
      <c r="DN94" s="20">
        <v>27.43</v>
      </c>
      <c r="DO94" s="20">
        <v>49.94</v>
      </c>
      <c r="DP94" s="20">
        <v>-0.45</v>
      </c>
      <c r="DQ94" s="20">
        <v>0.45</v>
      </c>
      <c r="DR94" s="71">
        <v>25</v>
      </c>
      <c r="DS94" s="20">
        <v>38.119999999999997</v>
      </c>
      <c r="DT94" s="20">
        <v>0.56000000000000005</v>
      </c>
      <c r="DU94" s="67">
        <v>2</v>
      </c>
      <c r="DV94" s="20">
        <v>0.25</v>
      </c>
      <c r="DW94" s="95">
        <v>32</v>
      </c>
      <c r="DX94" s="17">
        <v>-1</v>
      </c>
      <c r="DY94" s="17">
        <v>-0.25154254700000001</v>
      </c>
      <c r="DZ94" s="17" t="e">
        <f>_xlfn.XLOOKUP(DL94,' Brechas'!$A$2:$A$34,' Brechas'!#REF!)</f>
        <v>#REF!</v>
      </c>
      <c r="EA94" t="e">
        <f t="shared" si="20"/>
        <v>#REF!</v>
      </c>
    </row>
    <row r="95" spans="2:131">
      <c r="B95" s="18">
        <v>81</v>
      </c>
      <c r="C95" s="18" t="s">
        <v>104</v>
      </c>
      <c r="D95" s="18">
        <v>0.6</v>
      </c>
      <c r="E95" s="18">
        <v>0.57999999999999996</v>
      </c>
      <c r="F95" s="18">
        <v>0.03</v>
      </c>
      <c r="G95" s="18">
        <v>0.03</v>
      </c>
      <c r="H95" s="30">
        <v>8</v>
      </c>
      <c r="I95" s="18">
        <v>0.59</v>
      </c>
      <c r="J95" s="18">
        <v>0.12</v>
      </c>
      <c r="K95" s="31">
        <v>17</v>
      </c>
      <c r="L95" s="18">
        <v>0</v>
      </c>
      <c r="M95" s="36">
        <v>9</v>
      </c>
      <c r="N95" s="17">
        <v>1</v>
      </c>
      <c r="O95" s="17">
        <v>3.6727130000000002E-3</v>
      </c>
      <c r="P95" s="17">
        <f>_xlfn.XLOOKUP(B95,' Brechas'!$A$2:$A$34,' Brechas'!$F$2:$F$34)</f>
        <v>3.6727133822352901E-3</v>
      </c>
      <c r="Q95" t="b">
        <f t="shared" si="14"/>
        <v>1</v>
      </c>
      <c r="U95" s="20">
        <v>81</v>
      </c>
      <c r="V95" s="20" t="s">
        <v>104</v>
      </c>
      <c r="W95" s="20">
        <v>0.39</v>
      </c>
      <c r="X95" s="20">
        <v>0.36</v>
      </c>
      <c r="Y95" s="20">
        <v>0.08</v>
      </c>
      <c r="Z95" s="20">
        <v>0.08</v>
      </c>
      <c r="AA95" s="72">
        <v>27</v>
      </c>
      <c r="AB95" s="20">
        <v>0.37</v>
      </c>
      <c r="AC95" s="20">
        <v>0.45</v>
      </c>
      <c r="AD95" s="73">
        <v>28</v>
      </c>
      <c r="AE95" s="20">
        <v>3.8199999999999998E-2</v>
      </c>
      <c r="AF95" s="73">
        <v>28</v>
      </c>
      <c r="AG95" s="17">
        <v>1</v>
      </c>
      <c r="AH95" s="17">
        <v>3.8183180999999997E-2</v>
      </c>
      <c r="AI95" s="17">
        <f>_xlfn.XLOOKUP(U95,' Brechas'!$A$2:$A$34,' Brechas'!$L$2:$L$34)</f>
        <v>3.8183180932427702E-2</v>
      </c>
      <c r="AJ95" t="b">
        <f t="shared" si="15"/>
        <v>1</v>
      </c>
      <c r="AN95" s="20">
        <v>81</v>
      </c>
      <c r="AO95" s="20" t="s">
        <v>104</v>
      </c>
      <c r="AP95" s="20">
        <v>0.17</v>
      </c>
      <c r="AQ95" s="20">
        <v>0.15</v>
      </c>
      <c r="AR95" s="20">
        <v>0.1</v>
      </c>
      <c r="AS95" s="20">
        <v>0.1</v>
      </c>
      <c r="AT95" s="81">
        <v>17</v>
      </c>
      <c r="AU95" s="20">
        <v>0.16</v>
      </c>
      <c r="AV95" s="20">
        <v>0.41</v>
      </c>
      <c r="AW95" s="75">
        <v>21</v>
      </c>
      <c r="AX95" s="20">
        <v>0.04</v>
      </c>
      <c r="AY95" s="61">
        <v>18</v>
      </c>
      <c r="AZ95" s="17">
        <v>1</v>
      </c>
      <c r="BA95" s="17">
        <v>4.1281876000000002E-2</v>
      </c>
      <c r="BB95" s="17">
        <f>_xlfn.XLOOKUP(AN95,' Brechas'!$A$2:$A$34,' Brechas'!$U$2:$U$34)</f>
        <v>4.1281875897319298E-2</v>
      </c>
      <c r="BC95" t="b">
        <f t="shared" si="16"/>
        <v>1</v>
      </c>
      <c r="BG95" s="20">
        <v>81</v>
      </c>
      <c r="BH95" s="20" t="s">
        <v>298</v>
      </c>
      <c r="BI95" s="20">
        <v>0.88</v>
      </c>
      <c r="BJ95" s="20">
        <v>0.88</v>
      </c>
      <c r="BK95" s="20">
        <v>0</v>
      </c>
      <c r="BL95" s="20">
        <v>5.0000000000000001E-3</v>
      </c>
      <c r="BM95" s="59">
        <v>13</v>
      </c>
      <c r="BN95" s="20">
        <v>0.88</v>
      </c>
      <c r="BO95" s="20">
        <v>0.61</v>
      </c>
      <c r="BP95" s="58">
        <v>16</v>
      </c>
      <c r="BQ95" s="20">
        <v>3.0000000000000001E-3</v>
      </c>
      <c r="BR95" s="66">
        <v>12</v>
      </c>
      <c r="BS95" s="17">
        <v>-1</v>
      </c>
      <c r="BT95" s="17">
        <v>-2.838283E-3</v>
      </c>
      <c r="BU95" s="17">
        <f>_xlfn.XLOOKUP(BG95,' Brechas'!$A$2:$A$34,' Brechas'!$AI$2:$AI$34)</f>
        <v>-2.8382827549391699E-3</v>
      </c>
      <c r="BV95" t="b">
        <f t="shared" si="17"/>
        <v>1</v>
      </c>
      <c r="BZ95" s="20">
        <v>81</v>
      </c>
      <c r="CA95" s="20" t="s">
        <v>104</v>
      </c>
      <c r="CB95" s="20">
        <v>6.13</v>
      </c>
      <c r="CC95" s="20">
        <v>6.2</v>
      </c>
      <c r="CD95" s="20">
        <v>-0.01</v>
      </c>
      <c r="CE95" s="20">
        <v>1.0999999999999999E-2</v>
      </c>
      <c r="CF95" s="79">
        <v>10</v>
      </c>
      <c r="CG95" s="20">
        <v>6.17</v>
      </c>
      <c r="CH95" s="20">
        <v>0.93</v>
      </c>
      <c r="CI95" s="63">
        <v>15</v>
      </c>
      <c r="CJ95" s="20">
        <v>1.0999999999999999E-2</v>
      </c>
      <c r="CK95" s="79">
        <v>10</v>
      </c>
      <c r="CL95" s="17">
        <v>-1</v>
      </c>
      <c r="CM95" s="17">
        <v>-1.0504128999999999E-2</v>
      </c>
      <c r="CN95" s="17">
        <f>_xlfn.XLOOKUP(BZ95,' Brechas'!$A$2:$A$34,' Brechas'!$BE$2:$BE$34)</f>
        <v>-1.05041289398879E-2</v>
      </c>
      <c r="CO95" t="b">
        <f t="shared" si="18"/>
        <v>1</v>
      </c>
      <c r="CS95" s="20">
        <v>81</v>
      </c>
      <c r="CT95" s="154" t="s">
        <v>104</v>
      </c>
      <c r="CU95" s="20">
        <v>0.5</v>
      </c>
      <c r="CV95" s="20">
        <v>0.5</v>
      </c>
      <c r="CW95" s="20">
        <v>0</v>
      </c>
      <c r="CX95" s="20">
        <v>0</v>
      </c>
      <c r="CY95" s="76">
        <v>1</v>
      </c>
      <c r="CZ95" s="20">
        <v>8.0000000000000002E-3</v>
      </c>
      <c r="DA95" s="20">
        <v>7.0000000000000007E-2</v>
      </c>
      <c r="DB95" s="155">
        <v>26</v>
      </c>
      <c r="DC95" s="20">
        <v>0</v>
      </c>
      <c r="DD95" s="76">
        <v>1</v>
      </c>
      <c r="DE95" s="17">
        <v>-1</v>
      </c>
      <c r="DF95" s="17">
        <v>0</v>
      </c>
      <c r="DG95" s="17" t="e">
        <f>_xlfn.XLOOKUP(CS95,' Brechas'!$A$2:$A$34,' Brechas'!#REF!)</f>
        <v>#REF!</v>
      </c>
      <c r="DH95" t="e">
        <f t="shared" si="19"/>
        <v>#REF!</v>
      </c>
      <c r="DL95" s="20">
        <v>81</v>
      </c>
      <c r="DM95" s="154" t="s">
        <v>104</v>
      </c>
      <c r="DN95" s="20">
        <v>11.92</v>
      </c>
      <c r="DO95" s="20">
        <v>10.56</v>
      </c>
      <c r="DP95" s="20">
        <v>0.13</v>
      </c>
      <c r="DQ95" s="20">
        <v>0.13</v>
      </c>
      <c r="DR95" s="83">
        <v>5</v>
      </c>
      <c r="DS95" s="20">
        <v>11.24</v>
      </c>
      <c r="DT95" s="20">
        <v>0.16</v>
      </c>
      <c r="DU95" s="75">
        <v>21</v>
      </c>
      <c r="DV95" s="20">
        <v>0.02</v>
      </c>
      <c r="DW95" s="65">
        <v>6</v>
      </c>
      <c r="DX95" s="17">
        <v>1</v>
      </c>
      <c r="DY95" s="17">
        <v>2.1283461E-2</v>
      </c>
      <c r="DZ95" s="17" t="e">
        <f>_xlfn.XLOOKUP(DL95,' Brechas'!$A$2:$A$34,' Brechas'!#REF!)</f>
        <v>#REF!</v>
      </c>
      <c r="EA95" t="e">
        <f t="shared" si="20"/>
        <v>#REF!</v>
      </c>
    </row>
    <row r="96" spans="2:131">
      <c r="B96" s="18">
        <v>85</v>
      </c>
      <c r="C96" s="18" t="s">
        <v>105</v>
      </c>
      <c r="D96" s="18">
        <v>0.59</v>
      </c>
      <c r="E96" s="18">
        <v>0.56000000000000005</v>
      </c>
      <c r="F96" s="18">
        <v>0.06</v>
      </c>
      <c r="G96" s="18">
        <v>0.06</v>
      </c>
      <c r="H96" s="19">
        <v>19</v>
      </c>
      <c r="I96" s="18">
        <v>0.56999999999999995</v>
      </c>
      <c r="J96" s="18">
        <v>0.13</v>
      </c>
      <c r="K96" s="22">
        <v>18</v>
      </c>
      <c r="L96" s="18">
        <v>0.01</v>
      </c>
      <c r="M96" s="33">
        <v>20</v>
      </c>
      <c r="N96" s="17">
        <v>1</v>
      </c>
      <c r="O96" s="17">
        <v>7.4231699999999998E-3</v>
      </c>
      <c r="P96" s="17">
        <f>_xlfn.XLOOKUP(B96,' Brechas'!$A$2:$A$34,' Brechas'!$F$2:$F$34)</f>
        <v>7.4231695503331196E-3</v>
      </c>
      <c r="Q96" t="b">
        <f t="shared" si="14"/>
        <v>1</v>
      </c>
      <c r="U96" s="20">
        <v>85</v>
      </c>
      <c r="V96" s="20" t="s">
        <v>105</v>
      </c>
      <c r="W96" s="20">
        <v>0.45</v>
      </c>
      <c r="X96" s="20">
        <v>0.43</v>
      </c>
      <c r="Y96" s="20">
        <v>0.06</v>
      </c>
      <c r="Z96" s="20">
        <v>0.06</v>
      </c>
      <c r="AA96" s="75">
        <v>21</v>
      </c>
      <c r="AB96" s="20">
        <v>0.44</v>
      </c>
      <c r="AC96" s="20">
        <v>0.38</v>
      </c>
      <c r="AD96" s="88">
        <v>24</v>
      </c>
      <c r="AE96" s="20">
        <v>2.4199999999999999E-2</v>
      </c>
      <c r="AF96" s="88">
        <v>24</v>
      </c>
      <c r="AG96" s="17">
        <v>1</v>
      </c>
      <c r="AH96" s="17">
        <v>2.4246139E-2</v>
      </c>
      <c r="AI96" s="17">
        <f>_xlfn.XLOOKUP(U96,' Brechas'!$A$2:$A$34,' Brechas'!$L$2:$L$34)</f>
        <v>2.4246139243715999E-2</v>
      </c>
      <c r="AJ96" t="b">
        <f t="shared" si="15"/>
        <v>1</v>
      </c>
      <c r="AN96" s="20">
        <v>85</v>
      </c>
      <c r="AO96" s="20" t="s">
        <v>105</v>
      </c>
      <c r="AP96" s="20">
        <v>0.25</v>
      </c>
      <c r="AQ96" s="20">
        <v>0.22</v>
      </c>
      <c r="AR96" s="20">
        <v>0.16</v>
      </c>
      <c r="AS96" s="20">
        <v>0.16</v>
      </c>
      <c r="AT96" s="72">
        <v>27</v>
      </c>
      <c r="AU96" s="20">
        <v>0.24</v>
      </c>
      <c r="AV96" s="20">
        <v>0.61</v>
      </c>
      <c r="AW96" s="84">
        <v>26</v>
      </c>
      <c r="AX96" s="20">
        <v>0.1</v>
      </c>
      <c r="AY96" s="95">
        <v>32</v>
      </c>
      <c r="AZ96" s="17">
        <v>1</v>
      </c>
      <c r="BA96" s="17">
        <v>9.9326989000000004E-2</v>
      </c>
      <c r="BB96" s="17">
        <f>_xlfn.XLOOKUP(AN96,' Brechas'!$A$2:$A$34,' Brechas'!$U$2:$U$34)</f>
        <v>9.9326988720153997E-2</v>
      </c>
      <c r="BC96" t="b">
        <f t="shared" si="16"/>
        <v>1</v>
      </c>
      <c r="BG96" s="20">
        <v>85</v>
      </c>
      <c r="BH96" s="20" t="s">
        <v>299</v>
      </c>
      <c r="BI96" s="20">
        <v>0.92</v>
      </c>
      <c r="BJ96" s="20">
        <v>0.9</v>
      </c>
      <c r="BK96" s="20">
        <v>0.02</v>
      </c>
      <c r="BL96" s="20">
        <v>1.7999999999999999E-2</v>
      </c>
      <c r="BM96" s="73">
        <v>28</v>
      </c>
      <c r="BN96" s="20">
        <v>0.91</v>
      </c>
      <c r="BO96" s="20">
        <v>0.59</v>
      </c>
      <c r="BP96" s="62">
        <v>8</v>
      </c>
      <c r="BQ96" s="20">
        <v>1.0999999999999999E-2</v>
      </c>
      <c r="BR96" s="73">
        <v>28</v>
      </c>
      <c r="BS96" s="17">
        <v>1</v>
      </c>
      <c r="BT96" s="17">
        <v>1.0840211000000001E-2</v>
      </c>
      <c r="BU96" s="17">
        <f>_xlfn.XLOOKUP(BG96,' Brechas'!$A$2:$A$34,' Brechas'!$AI$2:$AI$34)</f>
        <v>1.0840210756097601E-2</v>
      </c>
      <c r="BV96" t="b">
        <f t="shared" si="17"/>
        <v>1</v>
      </c>
      <c r="BZ96" s="20">
        <v>85</v>
      </c>
      <c r="CA96" s="20" t="s">
        <v>105</v>
      </c>
      <c r="CB96" s="20">
        <v>6.19</v>
      </c>
      <c r="CC96" s="20">
        <v>6.34</v>
      </c>
      <c r="CD96" s="20">
        <v>-0.02</v>
      </c>
      <c r="CE96" s="20">
        <v>2.1999999999999999E-2</v>
      </c>
      <c r="CF96" s="87">
        <v>30</v>
      </c>
      <c r="CG96" s="20">
        <v>6.28</v>
      </c>
      <c r="CH96" s="20">
        <v>0.91</v>
      </c>
      <c r="CI96" s="79">
        <v>10</v>
      </c>
      <c r="CJ96" s="20">
        <v>0.02</v>
      </c>
      <c r="CK96" s="87">
        <v>30</v>
      </c>
      <c r="CL96" s="17">
        <v>-1</v>
      </c>
      <c r="CM96" s="17">
        <v>-2.031109E-2</v>
      </c>
      <c r="CN96" s="17">
        <f>_xlfn.XLOOKUP(BZ96,' Brechas'!$A$2:$A$34,' Brechas'!$BE$2:$BE$34)</f>
        <v>-2.03110904291753E-2</v>
      </c>
      <c r="CO96" t="b">
        <f t="shared" si="18"/>
        <v>1</v>
      </c>
      <c r="CS96" s="20">
        <v>85</v>
      </c>
      <c r="CT96" s="154" t="s">
        <v>105</v>
      </c>
      <c r="CU96" s="20">
        <v>0.28999999999999998</v>
      </c>
      <c r="CV96" s="20">
        <v>0.71</v>
      </c>
      <c r="CW96" s="20">
        <v>-0.57999999999999996</v>
      </c>
      <c r="CX96" s="20">
        <v>0.57999999999999996</v>
      </c>
      <c r="CY96" s="72">
        <v>27</v>
      </c>
      <c r="CZ96" s="20">
        <v>0.01</v>
      </c>
      <c r="DA96" s="20">
        <v>0.06</v>
      </c>
      <c r="DB96" s="140">
        <v>25</v>
      </c>
      <c r="DC96" s="20">
        <v>0.03</v>
      </c>
      <c r="DD96" s="159">
        <v>28</v>
      </c>
      <c r="DE96" s="17">
        <v>-1</v>
      </c>
      <c r="DF96" s="17">
        <v>-3.4313725000000003E-2</v>
      </c>
      <c r="DG96" s="17" t="e">
        <f>_xlfn.XLOOKUP(CS96,' Brechas'!$A$2:$A$34,' Brechas'!#REF!)</f>
        <v>#REF!</v>
      </c>
      <c r="DH96" t="e">
        <f t="shared" si="19"/>
        <v>#REF!</v>
      </c>
      <c r="DL96" s="20">
        <v>85</v>
      </c>
      <c r="DM96" s="154" t="s">
        <v>105</v>
      </c>
      <c r="DN96" s="20">
        <v>19.79</v>
      </c>
      <c r="DO96" s="20">
        <v>31.86</v>
      </c>
      <c r="DP96" s="20">
        <v>-0.38</v>
      </c>
      <c r="DQ96" s="20">
        <v>0.38</v>
      </c>
      <c r="DR96" s="75">
        <v>21</v>
      </c>
      <c r="DS96" s="20">
        <v>25.85</v>
      </c>
      <c r="DT96" s="20">
        <v>0.38</v>
      </c>
      <c r="DU96" s="64">
        <v>7</v>
      </c>
      <c r="DV96" s="20">
        <v>0.14000000000000001</v>
      </c>
      <c r="DW96" s="72">
        <v>27</v>
      </c>
      <c r="DX96" s="17">
        <v>-1</v>
      </c>
      <c r="DY96" s="17">
        <v>-0.143422627</v>
      </c>
      <c r="DZ96" s="17" t="e">
        <f>_xlfn.XLOOKUP(DL96,' Brechas'!$A$2:$A$34,' Brechas'!#REF!)</f>
        <v>#REF!</v>
      </c>
      <c r="EA96" t="e">
        <f t="shared" si="20"/>
        <v>#REF!</v>
      </c>
    </row>
    <row r="97" spans="1:131">
      <c r="B97" s="18">
        <v>86</v>
      </c>
      <c r="C97" s="18" t="s">
        <v>106</v>
      </c>
      <c r="D97" s="18">
        <v>0.38</v>
      </c>
      <c r="E97" s="18">
        <v>0.33</v>
      </c>
      <c r="F97" s="18">
        <v>0.14000000000000001</v>
      </c>
      <c r="G97" s="18">
        <v>0.14000000000000001</v>
      </c>
      <c r="H97" s="50">
        <v>31</v>
      </c>
      <c r="I97" s="18">
        <v>0.35</v>
      </c>
      <c r="J97" s="18">
        <v>0.2</v>
      </c>
      <c r="K97" s="45">
        <v>26</v>
      </c>
      <c r="L97" s="18">
        <v>0.03</v>
      </c>
      <c r="M97" s="47">
        <v>30</v>
      </c>
      <c r="N97" s="17">
        <v>1</v>
      </c>
      <c r="O97" s="17">
        <v>2.9415612000000001E-2</v>
      </c>
      <c r="P97" s="17">
        <f>_xlfn.XLOOKUP(B97,' Brechas'!$A$2:$A$34,' Brechas'!$F$2:$F$34)</f>
        <v>2.9415611743555101E-2</v>
      </c>
      <c r="Q97" t="b">
        <f t="shared" si="14"/>
        <v>1</v>
      </c>
      <c r="U97" s="20">
        <v>86</v>
      </c>
      <c r="V97" s="20" t="s">
        <v>106</v>
      </c>
      <c r="W97" s="20">
        <v>0.56999999999999995</v>
      </c>
      <c r="X97" s="20">
        <v>0.56000000000000005</v>
      </c>
      <c r="Y97" s="20">
        <v>0.02</v>
      </c>
      <c r="Z97" s="20">
        <v>0.02</v>
      </c>
      <c r="AA97" s="69">
        <v>9</v>
      </c>
      <c r="AB97" s="20">
        <v>0.56999999999999995</v>
      </c>
      <c r="AC97" s="20">
        <v>0.3</v>
      </c>
      <c r="AD97" s="60">
        <v>14</v>
      </c>
      <c r="AE97" s="20">
        <v>5.7000000000000002E-3</v>
      </c>
      <c r="AF97" s="69">
        <v>9</v>
      </c>
      <c r="AG97" s="17">
        <v>1</v>
      </c>
      <c r="AH97" s="17">
        <v>5.6944099999999996E-3</v>
      </c>
      <c r="AI97" s="17">
        <f>_xlfn.XLOOKUP(U97,' Brechas'!$A$2:$A$34,' Brechas'!$L$2:$L$34)</f>
        <v>5.69441004197871E-3</v>
      </c>
      <c r="AJ97" t="b">
        <f t="shared" si="15"/>
        <v>1</v>
      </c>
      <c r="AN97" s="20">
        <v>86</v>
      </c>
      <c r="AO97" s="20" t="s">
        <v>106</v>
      </c>
      <c r="AP97" s="20">
        <v>0.21</v>
      </c>
      <c r="AQ97" s="20">
        <v>0.21</v>
      </c>
      <c r="AR97" s="20">
        <v>0.01</v>
      </c>
      <c r="AS97" s="20">
        <v>0.01</v>
      </c>
      <c r="AT97" s="76">
        <v>1</v>
      </c>
      <c r="AU97" s="20">
        <v>0.21</v>
      </c>
      <c r="AV97" s="20">
        <v>0.54</v>
      </c>
      <c r="AW97" s="88">
        <v>24</v>
      </c>
      <c r="AX97" s="20">
        <v>0.01</v>
      </c>
      <c r="AY97" s="83">
        <v>5</v>
      </c>
      <c r="AZ97" s="17">
        <v>1</v>
      </c>
      <c r="BA97" s="17">
        <v>5.7404969999999998E-3</v>
      </c>
      <c r="BB97" s="17">
        <f>_xlfn.XLOOKUP(AN97,' Brechas'!$A$2:$A$34,' Brechas'!$U$2:$U$34)</f>
        <v>5.7404966059472996E-3</v>
      </c>
      <c r="BC97" t="b">
        <f t="shared" si="16"/>
        <v>1</v>
      </c>
      <c r="BG97" s="20">
        <v>86</v>
      </c>
      <c r="BH97" s="20" t="s">
        <v>300</v>
      </c>
      <c r="BI97" s="20">
        <v>0.8</v>
      </c>
      <c r="BJ97" s="20">
        <v>0.8</v>
      </c>
      <c r="BK97" s="20">
        <v>-0.01</v>
      </c>
      <c r="BL97" s="20">
        <v>5.0000000000000001E-3</v>
      </c>
      <c r="BM97" s="60">
        <v>14</v>
      </c>
      <c r="BN97" s="20">
        <v>0.8</v>
      </c>
      <c r="BO97" s="20">
        <v>0.67</v>
      </c>
      <c r="BP97" s="71">
        <v>25</v>
      </c>
      <c r="BQ97" s="20">
        <v>3.0000000000000001E-3</v>
      </c>
      <c r="BR97" s="60">
        <v>14</v>
      </c>
      <c r="BS97" s="17">
        <v>-1</v>
      </c>
      <c r="BT97" s="17">
        <v>-3.373263E-3</v>
      </c>
      <c r="BU97" s="17">
        <f>_xlfn.XLOOKUP(BG97,' Brechas'!$A$2:$A$34,' Brechas'!$AI$2:$AI$34)</f>
        <v>-3.3732626589230898E-3</v>
      </c>
      <c r="BV97" t="b">
        <f t="shared" si="17"/>
        <v>1</v>
      </c>
      <c r="BZ97" s="20">
        <v>86</v>
      </c>
      <c r="CA97" s="20" t="s">
        <v>106</v>
      </c>
      <c r="CB97" s="20">
        <v>6.97</v>
      </c>
      <c r="CC97" s="20">
        <v>7</v>
      </c>
      <c r="CD97" s="20">
        <v>0</v>
      </c>
      <c r="CE97" s="20">
        <v>4.0000000000000001E-3</v>
      </c>
      <c r="CF97" s="85">
        <v>4</v>
      </c>
      <c r="CG97" s="20">
        <v>6.99</v>
      </c>
      <c r="CH97" s="20">
        <v>0.82</v>
      </c>
      <c r="CI97" s="76">
        <v>1</v>
      </c>
      <c r="CJ97" s="20">
        <v>3.0000000000000001E-3</v>
      </c>
      <c r="CK97" s="85">
        <v>4</v>
      </c>
      <c r="CL97" s="17">
        <v>-1</v>
      </c>
      <c r="CM97" s="17">
        <v>-2.9338659999999998E-3</v>
      </c>
      <c r="CN97" s="17">
        <f>_xlfn.XLOOKUP(BZ97,' Brechas'!$A$2:$A$34,' Brechas'!$BE$2:$BE$34)</f>
        <v>-2.9338659595139599E-3</v>
      </c>
      <c r="CO97" t="b">
        <f t="shared" si="18"/>
        <v>1</v>
      </c>
      <c r="CS97" s="20">
        <v>86</v>
      </c>
      <c r="CT97" s="154" t="s">
        <v>106</v>
      </c>
      <c r="CU97" s="20">
        <v>0.44</v>
      </c>
      <c r="CV97" s="20">
        <v>0.56000000000000005</v>
      </c>
      <c r="CW97" s="20">
        <v>-0.2</v>
      </c>
      <c r="CX97" s="20">
        <v>0.2</v>
      </c>
      <c r="CY97" s="80">
        <v>20</v>
      </c>
      <c r="CZ97" s="20">
        <v>5.0000000000000001E-3</v>
      </c>
      <c r="DA97" s="20">
        <v>0.11</v>
      </c>
      <c r="DB97" s="158">
        <v>27</v>
      </c>
      <c r="DC97" s="20">
        <v>0.02</v>
      </c>
      <c r="DD97" s="155">
        <v>26</v>
      </c>
      <c r="DE97" s="17">
        <v>-1</v>
      </c>
      <c r="DF97" s="17">
        <v>-2.2222222E-2</v>
      </c>
      <c r="DG97" s="17" t="e">
        <f>_xlfn.XLOOKUP(CS97,' Brechas'!$A$2:$A$34,' Brechas'!#REF!)</f>
        <v>#REF!</v>
      </c>
      <c r="DH97" t="e">
        <f t="shared" si="19"/>
        <v>#REF!</v>
      </c>
      <c r="DL97" s="20">
        <v>86</v>
      </c>
      <c r="DM97" s="154" t="s">
        <v>106</v>
      </c>
      <c r="DN97" s="20">
        <v>4.8</v>
      </c>
      <c r="DO97" s="20">
        <v>6.22</v>
      </c>
      <c r="DP97" s="20">
        <v>-0.23</v>
      </c>
      <c r="DQ97" s="20">
        <v>0.23</v>
      </c>
      <c r="DR97" s="66">
        <v>12</v>
      </c>
      <c r="DS97" s="20">
        <v>5.51</v>
      </c>
      <c r="DT97" s="20">
        <v>0.08</v>
      </c>
      <c r="DU97" s="94">
        <v>31</v>
      </c>
      <c r="DV97" s="20">
        <v>0.02</v>
      </c>
      <c r="DW97" s="83">
        <v>5</v>
      </c>
      <c r="DX97" s="17">
        <v>-1</v>
      </c>
      <c r="DY97" s="17">
        <v>-1.8497118999999999E-2</v>
      </c>
      <c r="DZ97" s="17" t="e">
        <f>_xlfn.XLOOKUP(DL97,' Brechas'!$A$2:$A$34,' Brechas'!#REF!)</f>
        <v>#REF!</v>
      </c>
      <c r="EA97" t="e">
        <f t="shared" si="20"/>
        <v>#REF!</v>
      </c>
    </row>
    <row r="98" spans="1:131" ht="24">
      <c r="B98" s="18">
        <v>88</v>
      </c>
      <c r="C98" s="18" t="s">
        <v>262</v>
      </c>
      <c r="D98" s="18">
        <v>0.94</v>
      </c>
      <c r="E98" s="18">
        <v>0.94</v>
      </c>
      <c r="F98" s="18">
        <v>-0.01</v>
      </c>
      <c r="G98" s="18">
        <v>0.01</v>
      </c>
      <c r="H98" s="28">
        <v>2</v>
      </c>
      <c r="I98" s="18">
        <v>0.94</v>
      </c>
      <c r="J98" s="18">
        <v>0.08</v>
      </c>
      <c r="K98" s="23">
        <v>1</v>
      </c>
      <c r="L98" s="18">
        <v>0</v>
      </c>
      <c r="M98" s="28">
        <v>2</v>
      </c>
      <c r="N98" s="17">
        <v>-1</v>
      </c>
      <c r="O98" s="17">
        <v>-6.0240000000000001E-4</v>
      </c>
      <c r="P98" s="17">
        <f>_xlfn.XLOOKUP(B98,' Brechas'!$A$2:$A$34,' Brechas'!$F$2:$F$34)</f>
        <v>-6.0240018123504803E-4</v>
      </c>
      <c r="Q98" t="b">
        <f t="shared" si="14"/>
        <v>1</v>
      </c>
      <c r="U98" s="89">
        <v>88</v>
      </c>
      <c r="V98" s="90" t="s">
        <v>107</v>
      </c>
      <c r="W98" s="20">
        <v>0.44</v>
      </c>
      <c r="X98" s="20">
        <v>0.43</v>
      </c>
      <c r="Y98" s="89">
        <v>0.02</v>
      </c>
      <c r="Z98" s="89">
        <v>0.02</v>
      </c>
      <c r="AA98" s="98">
        <v>11</v>
      </c>
      <c r="AB98" s="20">
        <v>0.44</v>
      </c>
      <c r="AC98" s="89">
        <v>0.39</v>
      </c>
      <c r="AD98" s="99">
        <v>25</v>
      </c>
      <c r="AE98" s="89">
        <v>8.6999999999999994E-3</v>
      </c>
      <c r="AF98" s="91">
        <v>15</v>
      </c>
      <c r="AG98" s="17">
        <v>1</v>
      </c>
      <c r="AH98" s="17">
        <v>8.7142339999999995E-3</v>
      </c>
      <c r="AI98" s="17">
        <f>_xlfn.XLOOKUP(U98,' Brechas'!$A$2:$A$34,' Brechas'!$L$2:$L$34)</f>
        <v>8.7142341780888401E-3</v>
      </c>
      <c r="AJ98" t="b">
        <f t="shared" si="15"/>
        <v>1</v>
      </c>
      <c r="AN98" s="20">
        <v>88</v>
      </c>
      <c r="AO98" s="20" t="s">
        <v>262</v>
      </c>
      <c r="AP98" s="20">
        <v>0.04</v>
      </c>
      <c r="AQ98" s="20">
        <v>0.03</v>
      </c>
      <c r="AR98" s="20">
        <v>0.02</v>
      </c>
      <c r="AS98" s="20">
        <v>0.02</v>
      </c>
      <c r="AT98" s="83">
        <v>5</v>
      </c>
      <c r="AU98" s="20">
        <v>0.04</v>
      </c>
      <c r="AV98" s="20">
        <v>0.09</v>
      </c>
      <c r="AW98" s="76">
        <v>1</v>
      </c>
      <c r="AX98" s="20">
        <v>0</v>
      </c>
      <c r="AY98" s="76">
        <v>1</v>
      </c>
      <c r="AZ98" s="17">
        <v>1</v>
      </c>
      <c r="BA98" s="17">
        <v>1.9529599999999999E-3</v>
      </c>
      <c r="BB98" s="17">
        <f>_xlfn.XLOOKUP(AN98,' Brechas'!$A$2:$A$34,' Brechas'!$U$2:$U$34)</f>
        <v>1.9529603085943E-3</v>
      </c>
      <c r="BC98" t="b">
        <f t="shared" si="16"/>
        <v>1</v>
      </c>
      <c r="BG98" s="20">
        <v>88</v>
      </c>
      <c r="BH98" s="20" t="s">
        <v>262</v>
      </c>
      <c r="BI98" s="20">
        <v>0.94</v>
      </c>
      <c r="BJ98" s="20">
        <v>0.94</v>
      </c>
      <c r="BK98" s="20">
        <v>0</v>
      </c>
      <c r="BL98" s="20">
        <v>2E-3</v>
      </c>
      <c r="BM98" s="83">
        <v>5</v>
      </c>
      <c r="BN98" s="20">
        <v>0.94</v>
      </c>
      <c r="BO98" s="20">
        <v>0.56999999999999995</v>
      </c>
      <c r="BP98" s="85">
        <v>4</v>
      </c>
      <c r="BQ98" s="20">
        <v>1E-3</v>
      </c>
      <c r="BR98" s="83">
        <v>5</v>
      </c>
      <c r="BS98" s="17">
        <v>1</v>
      </c>
      <c r="BT98" s="17">
        <v>8.8529600000000004E-4</v>
      </c>
      <c r="BU98" s="17">
        <f>_xlfn.XLOOKUP(BG98,' Brechas'!$A$2:$A$34,' Brechas'!$AI$2:$AI$34)</f>
        <v>8.8529604540101003E-4</v>
      </c>
      <c r="BV98" t="b">
        <f t="shared" si="17"/>
        <v>1</v>
      </c>
      <c r="BZ98" s="20">
        <v>88</v>
      </c>
      <c r="CA98" s="20" t="s">
        <v>262</v>
      </c>
      <c r="CB98" s="20">
        <v>6.01</v>
      </c>
      <c r="CC98" s="20">
        <v>6.01</v>
      </c>
      <c r="CD98" s="20">
        <v>0</v>
      </c>
      <c r="CE98" s="20">
        <v>0</v>
      </c>
      <c r="CF98" s="76">
        <v>1</v>
      </c>
      <c r="CG98" s="20">
        <v>6.01</v>
      </c>
      <c r="CH98" s="20">
        <v>0.95</v>
      </c>
      <c r="CI98" s="72">
        <v>27</v>
      </c>
      <c r="CJ98" s="20">
        <v>0</v>
      </c>
      <c r="CK98" s="76">
        <v>1</v>
      </c>
      <c r="CL98" s="17">
        <v>-1</v>
      </c>
      <c r="CM98" s="17">
        <v>-4.0489999999999998E-4</v>
      </c>
      <c r="CN98" s="17">
        <f>_xlfn.XLOOKUP(BZ98,' Brechas'!$A$2:$A$34,' Brechas'!$BE$2:$BE$34)</f>
        <v>-4.0490033677509699E-4</v>
      </c>
      <c r="CO98" t="b">
        <f t="shared" si="18"/>
        <v>1</v>
      </c>
      <c r="CS98" s="20">
        <v>88</v>
      </c>
      <c r="CT98" s="154" t="s">
        <v>262</v>
      </c>
      <c r="CU98" s="20">
        <v>0.71</v>
      </c>
      <c r="CV98" s="20">
        <v>0.28999999999999998</v>
      </c>
      <c r="CW98" s="20">
        <v>1.5</v>
      </c>
      <c r="CX98" s="20">
        <v>1.5</v>
      </c>
      <c r="CY98" s="77">
        <v>33</v>
      </c>
      <c r="CZ98" s="20">
        <v>4.0000000000000001E-3</v>
      </c>
      <c r="DA98" s="20">
        <v>0.14000000000000001</v>
      </c>
      <c r="DB98" s="159">
        <v>28</v>
      </c>
      <c r="DC98" s="20">
        <v>0.21</v>
      </c>
      <c r="DD98" s="160">
        <v>30</v>
      </c>
      <c r="DE98" s="17">
        <v>1</v>
      </c>
      <c r="DF98" s="17">
        <v>0.21428571399999999</v>
      </c>
      <c r="DG98" s="17" t="e">
        <f>_xlfn.XLOOKUP(CS98,' Brechas'!$A$2:$A$34,' Brechas'!#REF!)</f>
        <v>#REF!</v>
      </c>
      <c r="DH98" t="e">
        <f t="shared" si="19"/>
        <v>#REF!</v>
      </c>
      <c r="DL98" s="20">
        <v>88</v>
      </c>
      <c r="DM98" s="154" t="s">
        <v>107</v>
      </c>
      <c r="DN98" s="20">
        <v>21.49</v>
      </c>
      <c r="DO98" s="20">
        <v>31.99</v>
      </c>
      <c r="DP98" s="20">
        <v>-0.33</v>
      </c>
      <c r="DQ98" s="20">
        <v>0.33</v>
      </c>
      <c r="DR98" s="63">
        <v>15</v>
      </c>
      <c r="DS98" s="20">
        <v>26.5</v>
      </c>
      <c r="DT98" s="20">
        <v>0.39</v>
      </c>
      <c r="DU98" s="65">
        <v>6</v>
      </c>
      <c r="DV98" s="20">
        <v>0.13</v>
      </c>
      <c r="DW98" s="88">
        <v>24</v>
      </c>
      <c r="DX98" s="17">
        <v>-1</v>
      </c>
      <c r="DY98" s="17">
        <v>-0.127317864</v>
      </c>
      <c r="DZ98" s="17" t="e">
        <f>_xlfn.XLOOKUP(DL98,' Brechas'!$A$2:$A$34,' Brechas'!#REF!)</f>
        <v>#REF!</v>
      </c>
      <c r="EA98" t="e">
        <f t="shared" si="20"/>
        <v>#REF!</v>
      </c>
    </row>
    <row r="99" spans="1:131">
      <c r="B99" s="18">
        <v>91</v>
      </c>
      <c r="C99" s="18" t="s">
        <v>108</v>
      </c>
      <c r="D99" s="18">
        <v>0.26</v>
      </c>
      <c r="E99" s="18">
        <v>0.23</v>
      </c>
      <c r="F99" s="18">
        <v>0.1</v>
      </c>
      <c r="G99" s="18">
        <v>0.1</v>
      </c>
      <c r="H99" s="34">
        <v>28</v>
      </c>
      <c r="I99" s="18">
        <v>0.25</v>
      </c>
      <c r="J99" s="18">
        <v>0.28999999999999998</v>
      </c>
      <c r="K99" s="47">
        <v>30</v>
      </c>
      <c r="L99" s="18">
        <v>0.03</v>
      </c>
      <c r="M99" s="52">
        <v>29</v>
      </c>
      <c r="N99" s="17">
        <v>1</v>
      </c>
      <c r="O99" s="17">
        <v>2.8507660000000001E-2</v>
      </c>
      <c r="P99" s="17">
        <f>_xlfn.XLOOKUP(B99,' Brechas'!$A$2:$A$34,' Brechas'!$F$2:$F$34)</f>
        <v>2.8507660451700601E-2</v>
      </c>
      <c r="Q99" t="b">
        <f t="shared" si="14"/>
        <v>1</v>
      </c>
      <c r="U99" s="20">
        <v>91</v>
      </c>
      <c r="V99" s="20" t="s">
        <v>108</v>
      </c>
      <c r="W99" s="20">
        <v>0.28000000000000003</v>
      </c>
      <c r="X99" s="20">
        <v>0.28000000000000003</v>
      </c>
      <c r="Y99" s="20">
        <v>-0.01</v>
      </c>
      <c r="Z99" s="20">
        <v>0.01</v>
      </c>
      <c r="AA99" s="83">
        <v>5</v>
      </c>
      <c r="AB99" s="20">
        <v>0.28000000000000003</v>
      </c>
      <c r="AC99" s="20">
        <v>0.61</v>
      </c>
      <c r="AD99" s="87">
        <v>30</v>
      </c>
      <c r="AE99" s="20">
        <v>7.0000000000000001E-3</v>
      </c>
      <c r="AF99" s="86">
        <v>11</v>
      </c>
      <c r="AG99" s="17">
        <v>-1</v>
      </c>
      <c r="AH99" s="17">
        <v>-6.9707270000000003E-3</v>
      </c>
      <c r="AI99" s="17">
        <f>_xlfn.XLOOKUP(U99,' Brechas'!$A$2:$A$34,' Brechas'!$L$2:$L$34)</f>
        <v>-6.9707271747596498E-3</v>
      </c>
      <c r="AJ99" t="b">
        <f t="shared" si="15"/>
        <v>1</v>
      </c>
      <c r="AN99" s="20">
        <v>91</v>
      </c>
      <c r="AO99" s="20" t="s">
        <v>108</v>
      </c>
      <c r="AP99" s="20">
        <v>0.11</v>
      </c>
      <c r="AQ99" s="20">
        <v>0.13</v>
      </c>
      <c r="AR99" s="20">
        <v>-0.17</v>
      </c>
      <c r="AS99" s="20">
        <v>0.17</v>
      </c>
      <c r="AT99" s="73">
        <v>28</v>
      </c>
      <c r="AU99" s="20">
        <v>0.12</v>
      </c>
      <c r="AV99" s="20">
        <v>0.31</v>
      </c>
      <c r="AW99" s="60">
        <v>14</v>
      </c>
      <c r="AX99" s="20">
        <v>0.05</v>
      </c>
      <c r="AY99" s="88">
        <v>24</v>
      </c>
      <c r="AZ99" s="17">
        <v>-1</v>
      </c>
      <c r="BA99" s="17">
        <v>-5.3262153999999999E-2</v>
      </c>
      <c r="BB99" s="17">
        <f>_xlfn.XLOOKUP(AN99,' Brechas'!$A$2:$A$34,' Brechas'!$U$2:$U$34)</f>
        <v>-5.3262153665655801E-2</v>
      </c>
      <c r="BC99" t="b">
        <f t="shared" si="16"/>
        <v>1</v>
      </c>
      <c r="BG99" s="20">
        <v>91</v>
      </c>
      <c r="BH99" s="20" t="s">
        <v>301</v>
      </c>
      <c r="BI99" s="20">
        <v>0.77</v>
      </c>
      <c r="BJ99" s="20">
        <v>0.78</v>
      </c>
      <c r="BK99" s="20">
        <v>-0.01</v>
      </c>
      <c r="BL99" s="20">
        <v>8.9999999999999993E-3</v>
      </c>
      <c r="BM99" s="75">
        <v>21</v>
      </c>
      <c r="BN99" s="20">
        <v>0.77</v>
      </c>
      <c r="BO99" s="20">
        <v>0.7</v>
      </c>
      <c r="BP99" s="84">
        <v>26</v>
      </c>
      <c r="BQ99" s="20">
        <v>6.0000000000000001E-3</v>
      </c>
      <c r="BR99" s="74">
        <v>23</v>
      </c>
      <c r="BS99" s="17">
        <v>-1</v>
      </c>
      <c r="BT99" s="17">
        <v>-6.3082470000000003E-3</v>
      </c>
      <c r="BU99" s="17">
        <f>_xlfn.XLOOKUP(BG99,' Brechas'!$A$2:$A$34,' Brechas'!$AI$2:$AI$34)</f>
        <v>-6.3082468154514702E-3</v>
      </c>
      <c r="BV99" t="b">
        <f t="shared" si="17"/>
        <v>1</v>
      </c>
      <c r="BZ99" s="20">
        <v>91</v>
      </c>
      <c r="CA99" s="20" t="s">
        <v>108</v>
      </c>
      <c r="CB99" s="20">
        <v>6.91</v>
      </c>
      <c r="CC99" s="20">
        <v>6.88</v>
      </c>
      <c r="CD99" s="20">
        <v>0.01</v>
      </c>
      <c r="CE99" s="20">
        <v>5.0000000000000001E-3</v>
      </c>
      <c r="CF99" s="83">
        <v>5</v>
      </c>
      <c r="CG99" s="20">
        <v>6.89</v>
      </c>
      <c r="CH99" s="20">
        <v>0.83</v>
      </c>
      <c r="CI99" s="78">
        <v>3</v>
      </c>
      <c r="CJ99" s="20">
        <v>4.0000000000000001E-3</v>
      </c>
      <c r="CK99" s="83">
        <v>5</v>
      </c>
      <c r="CL99" s="17">
        <v>1</v>
      </c>
      <c r="CM99" s="17">
        <v>4.3992290000000002E-3</v>
      </c>
      <c r="CN99" s="17">
        <f>_xlfn.XLOOKUP(BZ99,' Brechas'!$A$2:$A$34,' Brechas'!$BE$2:$BE$34)</f>
        <v>4.3992288177879899E-3</v>
      </c>
      <c r="CO99" t="b">
        <f t="shared" si="18"/>
        <v>1</v>
      </c>
      <c r="CS99" s="20">
        <v>91</v>
      </c>
      <c r="CT99" s="154" t="s">
        <v>108</v>
      </c>
      <c r="CU99" s="20">
        <v>0</v>
      </c>
      <c r="CV99" s="20">
        <v>1</v>
      </c>
      <c r="CW99" s="20">
        <v>-1</v>
      </c>
      <c r="CX99" s="20">
        <v>1</v>
      </c>
      <c r="CY99" s="70">
        <v>29</v>
      </c>
      <c r="CZ99" s="20">
        <v>1E-3</v>
      </c>
      <c r="DA99" s="20">
        <v>0.5</v>
      </c>
      <c r="DB99" s="160">
        <v>30</v>
      </c>
      <c r="DC99" s="20">
        <v>0.5</v>
      </c>
      <c r="DD99" s="95">
        <v>31</v>
      </c>
      <c r="DE99" s="17">
        <v>-1</v>
      </c>
      <c r="DF99" s="17">
        <v>-0.5</v>
      </c>
      <c r="DG99" s="17" t="e">
        <f>_xlfn.XLOOKUP(CS99,' Brechas'!$A$2:$A$34,' Brechas'!#REF!)</f>
        <v>#REF!</v>
      </c>
      <c r="DH99" t="e">
        <f t="shared" si="19"/>
        <v>#REF!</v>
      </c>
      <c r="DL99" s="20">
        <v>91</v>
      </c>
      <c r="DM99" s="154" t="s">
        <v>108</v>
      </c>
      <c r="DN99" s="20">
        <v>3.85</v>
      </c>
      <c r="DO99" s="20">
        <v>7.81</v>
      </c>
      <c r="DP99" s="20">
        <v>-0.51</v>
      </c>
      <c r="DQ99" s="20">
        <v>0.51</v>
      </c>
      <c r="DR99" s="84">
        <v>26</v>
      </c>
      <c r="DS99" s="20">
        <v>5.88</v>
      </c>
      <c r="DT99" s="20">
        <v>0.09</v>
      </c>
      <c r="DU99" s="73">
        <v>28</v>
      </c>
      <c r="DV99" s="20">
        <v>0.04</v>
      </c>
      <c r="DW99" s="59">
        <v>13</v>
      </c>
      <c r="DX99" s="17">
        <v>-1</v>
      </c>
      <c r="DY99" s="17">
        <v>-4.3609272999999997E-2</v>
      </c>
      <c r="DZ99" s="17" t="e">
        <f>_xlfn.XLOOKUP(DL99,' Brechas'!$A$2:$A$34,' Brechas'!#REF!)</f>
        <v>#REF!</v>
      </c>
      <c r="EA99" t="e">
        <f t="shared" si="20"/>
        <v>#REF!</v>
      </c>
    </row>
    <row r="100" spans="1:131">
      <c r="B100" s="18">
        <v>94</v>
      </c>
      <c r="C100" s="18" t="s">
        <v>109</v>
      </c>
      <c r="D100" s="18">
        <v>0.18</v>
      </c>
      <c r="E100" s="18">
        <v>0.14000000000000001</v>
      </c>
      <c r="F100" s="18">
        <v>0.25</v>
      </c>
      <c r="G100" s="18">
        <v>0.25</v>
      </c>
      <c r="H100" s="51">
        <v>32</v>
      </c>
      <c r="I100" s="18">
        <v>0.16</v>
      </c>
      <c r="J100" s="18">
        <v>0.45</v>
      </c>
      <c r="K100" s="50">
        <v>31</v>
      </c>
      <c r="L100" s="18">
        <v>0.11</v>
      </c>
      <c r="M100" s="51">
        <v>32</v>
      </c>
      <c r="N100" s="17">
        <v>1</v>
      </c>
      <c r="O100" s="17">
        <v>0.111831818</v>
      </c>
      <c r="P100" s="17">
        <f>_xlfn.XLOOKUP(B100,' Brechas'!$A$2:$A$34,' Brechas'!$F$2:$F$34)</f>
        <v>0.11183181778187901</v>
      </c>
      <c r="Q100" t="b">
        <f t="shared" si="14"/>
        <v>1</v>
      </c>
      <c r="U100" s="20">
        <v>94</v>
      </c>
      <c r="V100" s="20" t="s">
        <v>109</v>
      </c>
      <c r="W100" s="20">
        <v>0.53</v>
      </c>
      <c r="X100" s="20">
        <v>0.5</v>
      </c>
      <c r="Y100" s="20">
        <v>7.0000000000000007E-2</v>
      </c>
      <c r="Z100" s="20">
        <v>7.0000000000000007E-2</v>
      </c>
      <c r="AA100" s="82">
        <v>22</v>
      </c>
      <c r="AB100" s="20">
        <v>0.52</v>
      </c>
      <c r="AC100" s="20">
        <v>0.33</v>
      </c>
      <c r="AD100" s="61">
        <v>18</v>
      </c>
      <c r="AE100" s="20">
        <v>2.24E-2</v>
      </c>
      <c r="AF100" s="82">
        <v>22</v>
      </c>
      <c r="AG100" s="17">
        <v>1</v>
      </c>
      <c r="AH100" s="17">
        <v>2.2422444E-2</v>
      </c>
      <c r="AI100" s="17">
        <f>_xlfn.XLOOKUP(U100,' Brechas'!$A$2:$A$34,' Brechas'!$L$2:$L$34)</f>
        <v>2.2422443569821399E-2</v>
      </c>
      <c r="AJ100" t="b">
        <f t="shared" si="15"/>
        <v>1</v>
      </c>
      <c r="AN100" s="20">
        <v>94</v>
      </c>
      <c r="AO100" s="20" t="s">
        <v>109</v>
      </c>
      <c r="AP100" s="20">
        <v>0.35</v>
      </c>
      <c r="AQ100" s="20">
        <v>0.34</v>
      </c>
      <c r="AR100" s="20">
        <v>0.04</v>
      </c>
      <c r="AS100" s="20">
        <v>0.04</v>
      </c>
      <c r="AT100" s="62">
        <v>8</v>
      </c>
      <c r="AU100" s="20">
        <v>0.35</v>
      </c>
      <c r="AV100" s="20">
        <v>0.9</v>
      </c>
      <c r="AW100" s="95">
        <v>32</v>
      </c>
      <c r="AX100" s="20">
        <v>0.03</v>
      </c>
      <c r="AY100" s="58">
        <v>16</v>
      </c>
      <c r="AZ100" s="17">
        <v>1</v>
      </c>
      <c r="BA100" s="17">
        <v>3.1450073000000002E-2</v>
      </c>
      <c r="BB100" s="17">
        <f>_xlfn.XLOOKUP(AN100,' Brechas'!$A$2:$A$34,' Brechas'!$U$2:$U$34)</f>
        <v>3.1450072940018899E-2</v>
      </c>
      <c r="BC100" t="b">
        <f t="shared" si="16"/>
        <v>1</v>
      </c>
      <c r="BG100" s="20">
        <v>94</v>
      </c>
      <c r="BH100" s="20" t="s">
        <v>302</v>
      </c>
      <c r="BI100" s="20">
        <v>0.71</v>
      </c>
      <c r="BJ100" s="20">
        <v>0.69</v>
      </c>
      <c r="BK100" s="20">
        <v>0.02</v>
      </c>
      <c r="BL100" s="20">
        <v>2.1999999999999999E-2</v>
      </c>
      <c r="BM100" s="87">
        <v>30</v>
      </c>
      <c r="BN100" s="20">
        <v>0.7</v>
      </c>
      <c r="BO100" s="20">
        <v>0.77</v>
      </c>
      <c r="BP100" s="95">
        <v>32</v>
      </c>
      <c r="BQ100" s="20">
        <v>1.7000000000000001E-2</v>
      </c>
      <c r="BR100" s="87">
        <v>30</v>
      </c>
      <c r="BS100" s="17">
        <v>1</v>
      </c>
      <c r="BT100" s="17">
        <v>1.6610999000000001E-2</v>
      </c>
      <c r="BU100" s="17">
        <f>_xlfn.XLOOKUP(BG100,' Brechas'!$A$2:$A$34,' Brechas'!$AI$2:$AI$34)</f>
        <v>1.6610998678052599E-2</v>
      </c>
      <c r="BV100" t="b">
        <f t="shared" si="17"/>
        <v>1</v>
      </c>
      <c r="BZ100" s="20">
        <v>94</v>
      </c>
      <c r="CA100" s="20" t="s">
        <v>109</v>
      </c>
      <c r="CB100" s="20">
        <v>6.62</v>
      </c>
      <c r="CC100" s="20">
        <v>6.77</v>
      </c>
      <c r="CD100" s="20">
        <v>-0.02</v>
      </c>
      <c r="CE100" s="20">
        <v>2.1000000000000001E-2</v>
      </c>
      <c r="CF100" s="73">
        <v>28</v>
      </c>
      <c r="CG100" s="20">
        <v>6.69</v>
      </c>
      <c r="CH100" s="20">
        <v>0.86</v>
      </c>
      <c r="CI100" s="83">
        <v>5</v>
      </c>
      <c r="CJ100" s="20">
        <v>1.7999999999999999E-2</v>
      </c>
      <c r="CK100" s="84">
        <v>26</v>
      </c>
      <c r="CL100" s="17">
        <v>-1</v>
      </c>
      <c r="CM100" s="17">
        <v>-1.8377043999999999E-2</v>
      </c>
      <c r="CN100" s="17">
        <f>_xlfn.XLOOKUP(BZ100,' Brechas'!$A$2:$A$34,' Brechas'!$BE$2:$BE$34)</f>
        <v>-1.8377043953708001E-2</v>
      </c>
      <c r="CO100" t="b">
        <f t="shared" si="18"/>
        <v>1</v>
      </c>
      <c r="CS100" s="20">
        <v>94</v>
      </c>
      <c r="CT100" s="154" t="s">
        <v>109</v>
      </c>
      <c r="CU100" s="20">
        <v>0.67</v>
      </c>
      <c r="CV100" s="20">
        <v>0.33</v>
      </c>
      <c r="CW100" s="20">
        <v>1</v>
      </c>
      <c r="CX100" s="20">
        <v>1</v>
      </c>
      <c r="CY100" s="70">
        <v>29</v>
      </c>
      <c r="CZ100" s="20">
        <v>3.0000000000000001E-3</v>
      </c>
      <c r="DA100" s="20">
        <v>0.17</v>
      </c>
      <c r="DB100" s="110">
        <v>29</v>
      </c>
      <c r="DC100" s="20">
        <v>0.17</v>
      </c>
      <c r="DD100" s="110">
        <v>29</v>
      </c>
      <c r="DE100" s="17">
        <v>1</v>
      </c>
      <c r="DF100" s="17">
        <v>0.16666666699999999</v>
      </c>
      <c r="DG100" s="17" t="e">
        <f>_xlfn.XLOOKUP(CS100,' Brechas'!$A$2:$A$34,' Brechas'!#REF!)</f>
        <v>#REF!</v>
      </c>
      <c r="DH100" t="e">
        <f t="shared" si="19"/>
        <v>#REF!</v>
      </c>
      <c r="DL100" s="20">
        <v>94</v>
      </c>
      <c r="DM100" s="154" t="s">
        <v>109</v>
      </c>
      <c r="DN100" s="20">
        <v>8.7899999999999991</v>
      </c>
      <c r="DO100" s="20">
        <v>8.2100000000000009</v>
      </c>
      <c r="DP100" s="20">
        <v>7.0000000000000007E-2</v>
      </c>
      <c r="DQ100" s="20">
        <v>7.0000000000000007E-2</v>
      </c>
      <c r="DR100" s="67">
        <v>2</v>
      </c>
      <c r="DS100" s="20">
        <v>8.49</v>
      </c>
      <c r="DT100" s="20">
        <v>0.12</v>
      </c>
      <c r="DU100" s="74">
        <v>23</v>
      </c>
      <c r="DV100" s="20">
        <v>0.01</v>
      </c>
      <c r="DW100" s="67">
        <v>2</v>
      </c>
      <c r="DX100" s="17">
        <v>1</v>
      </c>
      <c r="DY100" s="17">
        <v>8.8157210000000003E-3</v>
      </c>
      <c r="DZ100" s="17" t="e">
        <f>_xlfn.XLOOKUP(DL100,' Brechas'!$A$2:$A$34,' Brechas'!#REF!)</f>
        <v>#REF!</v>
      </c>
      <c r="EA100" t="e">
        <f t="shared" si="20"/>
        <v>#REF!</v>
      </c>
    </row>
    <row r="101" spans="1:131">
      <c r="B101" s="18">
        <v>95</v>
      </c>
      <c r="C101" s="18" t="s">
        <v>110</v>
      </c>
      <c r="D101" s="18">
        <v>0.49</v>
      </c>
      <c r="E101" s="18">
        <v>0.43</v>
      </c>
      <c r="F101" s="18">
        <v>0.13</v>
      </c>
      <c r="G101" s="18">
        <v>0.13</v>
      </c>
      <c r="H101" s="47">
        <v>30</v>
      </c>
      <c r="I101" s="18">
        <v>0.46</v>
      </c>
      <c r="J101" s="18">
        <v>0.16</v>
      </c>
      <c r="K101" s="39">
        <v>25</v>
      </c>
      <c r="L101" s="18">
        <v>0.02</v>
      </c>
      <c r="M101" s="34">
        <v>28</v>
      </c>
      <c r="N101" s="17">
        <v>1</v>
      </c>
      <c r="O101" s="17">
        <v>2.0684522E-2</v>
      </c>
      <c r="P101" s="17">
        <f>_xlfn.XLOOKUP(B101,' Brechas'!$A$2:$A$34,' Brechas'!$F$2:$F$34)</f>
        <v>2.06845216117095E-2</v>
      </c>
      <c r="Q101" t="b">
        <f t="shared" si="14"/>
        <v>1</v>
      </c>
      <c r="U101" s="20">
        <v>95</v>
      </c>
      <c r="V101" s="20" t="s">
        <v>110</v>
      </c>
      <c r="W101" s="20">
        <v>0.48</v>
      </c>
      <c r="X101" s="20">
        <v>0.43</v>
      </c>
      <c r="Y101" s="20">
        <v>0.12</v>
      </c>
      <c r="Z101" s="20">
        <v>0.12</v>
      </c>
      <c r="AA101" s="95">
        <v>32</v>
      </c>
      <c r="AB101" s="20">
        <v>0.46</v>
      </c>
      <c r="AC101" s="20">
        <v>0.37</v>
      </c>
      <c r="AD101" s="74">
        <v>23</v>
      </c>
      <c r="AE101" s="20">
        <v>4.2999999999999997E-2</v>
      </c>
      <c r="AF101" s="70">
        <v>29</v>
      </c>
      <c r="AG101" s="17">
        <v>1</v>
      </c>
      <c r="AH101" s="17">
        <v>4.2987043000000003E-2</v>
      </c>
      <c r="AI101" s="17">
        <f>_xlfn.XLOOKUP(U101,' Brechas'!$A$2:$A$34,' Brechas'!$L$2:$L$34)</f>
        <v>4.2987043199690302E-2</v>
      </c>
      <c r="AJ101" t="b">
        <f t="shared" si="15"/>
        <v>1</v>
      </c>
      <c r="AN101" s="20">
        <v>95</v>
      </c>
      <c r="AO101" s="20" t="s">
        <v>110</v>
      </c>
      <c r="AP101" s="20">
        <v>0.27</v>
      </c>
      <c r="AQ101" s="20">
        <v>0.24</v>
      </c>
      <c r="AR101" s="20">
        <v>0.13</v>
      </c>
      <c r="AS101" s="20">
        <v>0.13</v>
      </c>
      <c r="AT101" s="80">
        <v>20</v>
      </c>
      <c r="AU101" s="20">
        <v>0.26</v>
      </c>
      <c r="AV101" s="20">
        <v>0.66</v>
      </c>
      <c r="AW101" s="72">
        <v>27</v>
      </c>
      <c r="AX101" s="20">
        <v>0.08</v>
      </c>
      <c r="AY101" s="87">
        <v>30</v>
      </c>
      <c r="AZ101" s="17">
        <v>1</v>
      </c>
      <c r="BA101" s="17">
        <v>8.3808630999999995E-2</v>
      </c>
      <c r="BB101" s="17">
        <f>_xlfn.XLOOKUP(AN101,' Brechas'!$A$2:$A$34,' Brechas'!$U$2:$U$34)</f>
        <v>8.3808631289934696E-2</v>
      </c>
      <c r="BC101" t="b">
        <f t="shared" si="16"/>
        <v>1</v>
      </c>
      <c r="BG101" s="20">
        <v>95</v>
      </c>
      <c r="BH101" s="20" t="s">
        <v>303</v>
      </c>
      <c r="BI101" s="20">
        <v>0.71</v>
      </c>
      <c r="BJ101" s="20">
        <v>0.71</v>
      </c>
      <c r="BK101" s="20">
        <v>-0.01</v>
      </c>
      <c r="BL101" s="20">
        <v>6.0000000000000001E-3</v>
      </c>
      <c r="BM101" s="81">
        <v>17</v>
      </c>
      <c r="BN101" s="20">
        <v>0.71</v>
      </c>
      <c r="BO101" s="20">
        <v>0.76</v>
      </c>
      <c r="BP101" s="94">
        <v>31</v>
      </c>
      <c r="BQ101" s="20">
        <v>4.0000000000000001E-3</v>
      </c>
      <c r="BR101" s="61">
        <v>18</v>
      </c>
      <c r="BS101" s="17">
        <v>-1</v>
      </c>
      <c r="BT101" s="17">
        <v>-4.3804990000000004E-3</v>
      </c>
      <c r="BU101" s="17">
        <f>_xlfn.XLOOKUP(BG101,' Brechas'!$A$2:$A$34,' Brechas'!$AI$2:$AI$34)</f>
        <v>-4.3804990857922999E-3</v>
      </c>
      <c r="BV101" t="b">
        <f t="shared" si="17"/>
        <v>1</v>
      </c>
      <c r="BZ101" s="20">
        <v>95</v>
      </c>
      <c r="CA101" s="20" t="s">
        <v>110</v>
      </c>
      <c r="CB101" s="20">
        <v>6.9</v>
      </c>
      <c r="CC101" s="20">
        <v>6.86</v>
      </c>
      <c r="CD101" s="20">
        <v>0.01</v>
      </c>
      <c r="CE101" s="20">
        <v>6.0000000000000001E-3</v>
      </c>
      <c r="CF101" s="64">
        <v>7</v>
      </c>
      <c r="CG101" s="20">
        <v>6.88</v>
      </c>
      <c r="CH101" s="20">
        <v>0.83</v>
      </c>
      <c r="CI101" s="85">
        <v>4</v>
      </c>
      <c r="CJ101" s="20">
        <v>5.0000000000000001E-3</v>
      </c>
      <c r="CK101" s="64">
        <v>7</v>
      </c>
      <c r="CL101" s="17">
        <v>1</v>
      </c>
      <c r="CM101" s="17">
        <v>5.2331110000000004E-3</v>
      </c>
      <c r="CN101" s="17">
        <f>_xlfn.XLOOKUP(BZ101,' Brechas'!$A$2:$A$34,' Brechas'!$BE$2:$BE$34)</f>
        <v>5.2331109483152996E-3</v>
      </c>
      <c r="CO101" t="b">
        <f t="shared" si="18"/>
        <v>1</v>
      </c>
      <c r="CS101" s="20">
        <v>95</v>
      </c>
      <c r="CT101" s="154" t="s">
        <v>110</v>
      </c>
      <c r="CU101" s="20">
        <v>0.5</v>
      </c>
      <c r="CV101" s="20">
        <v>0.5</v>
      </c>
      <c r="CW101" s="20">
        <v>0</v>
      </c>
      <c r="CX101" s="20">
        <v>0</v>
      </c>
      <c r="CY101" s="76">
        <v>1</v>
      </c>
      <c r="CZ101" s="20">
        <v>1E-3</v>
      </c>
      <c r="DA101" s="20">
        <v>0.5</v>
      </c>
      <c r="DB101" s="160">
        <v>30</v>
      </c>
      <c r="DC101" s="20">
        <v>0</v>
      </c>
      <c r="DD101" s="76">
        <v>1</v>
      </c>
      <c r="DE101" s="17">
        <v>-1</v>
      </c>
      <c r="DF101" s="17">
        <v>0</v>
      </c>
      <c r="DG101" s="17" t="e">
        <f>_xlfn.XLOOKUP(CS101,' Brechas'!$A$2:$A$34,' Brechas'!#REF!)</f>
        <v>#REF!</v>
      </c>
      <c r="DH101" t="e">
        <f t="shared" si="19"/>
        <v>#REF!</v>
      </c>
      <c r="DL101" s="20">
        <v>95</v>
      </c>
      <c r="DM101" s="154" t="s">
        <v>110</v>
      </c>
      <c r="DN101" s="20">
        <v>6.87</v>
      </c>
      <c r="DO101" s="20">
        <v>9.41</v>
      </c>
      <c r="DP101" s="20">
        <v>-0.27</v>
      </c>
      <c r="DQ101" s="20">
        <v>0.27</v>
      </c>
      <c r="DR101" s="59">
        <v>13</v>
      </c>
      <c r="DS101" s="20">
        <v>8.1999999999999993</v>
      </c>
      <c r="DT101" s="20">
        <v>0.12</v>
      </c>
      <c r="DU101" s="71">
        <v>25</v>
      </c>
      <c r="DV101" s="20">
        <v>0.03</v>
      </c>
      <c r="DW101" s="79">
        <v>10</v>
      </c>
      <c r="DX101" s="17">
        <v>-1</v>
      </c>
      <c r="DY101" s="17">
        <v>-3.2360503999999998E-2</v>
      </c>
      <c r="DZ101" s="17" t="e">
        <f>_xlfn.XLOOKUP(DL101,' Brechas'!$A$2:$A$34,' Brechas'!#REF!)</f>
        <v>#REF!</v>
      </c>
      <c r="EA101" t="e">
        <f t="shared" si="20"/>
        <v>#REF!</v>
      </c>
    </row>
    <row r="102" spans="1:131">
      <c r="B102" s="18">
        <v>97</v>
      </c>
      <c r="C102" s="18" t="s">
        <v>111</v>
      </c>
      <c r="D102" s="18">
        <v>7.0000000000000007E-2</v>
      </c>
      <c r="E102" s="18">
        <v>7.0000000000000007E-2</v>
      </c>
      <c r="F102" s="18">
        <v>-7.0000000000000007E-2</v>
      </c>
      <c r="G102" s="18">
        <v>7.0000000000000007E-2</v>
      </c>
      <c r="H102" s="41">
        <v>22</v>
      </c>
      <c r="I102" s="18">
        <v>7.0000000000000007E-2</v>
      </c>
      <c r="J102" s="18">
        <v>1</v>
      </c>
      <c r="K102" s="46">
        <v>33</v>
      </c>
      <c r="L102" s="18">
        <v>7.0000000000000007E-2</v>
      </c>
      <c r="M102" s="50">
        <v>31</v>
      </c>
      <c r="N102" s="17">
        <v>-1</v>
      </c>
      <c r="O102" s="17">
        <v>-6.6534201000000001E-2</v>
      </c>
      <c r="P102" s="17">
        <f>_xlfn.XLOOKUP(B102,' Brechas'!$A$2:$A$34,' Brechas'!$F$2:$F$34)</f>
        <v>-6.6534201007192498E-2</v>
      </c>
      <c r="Q102" t="b">
        <f t="shared" si="14"/>
        <v>1</v>
      </c>
      <c r="U102" s="20">
        <v>97</v>
      </c>
      <c r="V102" s="20" t="s">
        <v>111</v>
      </c>
      <c r="W102" s="20">
        <v>0.2</v>
      </c>
      <c r="X102" s="20">
        <v>0.19</v>
      </c>
      <c r="Y102" s="20">
        <v>0.05</v>
      </c>
      <c r="Z102" s="20">
        <v>0.05</v>
      </c>
      <c r="AA102" s="68">
        <v>19</v>
      </c>
      <c r="AB102" s="20">
        <v>0.2</v>
      </c>
      <c r="AC102" s="20">
        <v>0.86</v>
      </c>
      <c r="AD102" s="94">
        <v>31</v>
      </c>
      <c r="AE102" s="20">
        <v>4.5699999999999998E-2</v>
      </c>
      <c r="AF102" s="87">
        <v>30</v>
      </c>
      <c r="AG102" s="17">
        <v>1</v>
      </c>
      <c r="AH102" s="17">
        <v>4.5650772999999999E-2</v>
      </c>
      <c r="AI102" s="17">
        <f>_xlfn.XLOOKUP(U102,' Brechas'!$A$2:$A$34,' Brechas'!$L$2:$L$34)</f>
        <v>4.5650773141583799E-2</v>
      </c>
      <c r="AJ102" t="b">
        <f t="shared" si="15"/>
        <v>1</v>
      </c>
      <c r="AN102" s="20">
        <v>97</v>
      </c>
      <c r="AO102" s="20" t="s">
        <v>111</v>
      </c>
      <c r="AP102" s="20">
        <v>0.1</v>
      </c>
      <c r="AQ102" s="20">
        <v>0.1</v>
      </c>
      <c r="AR102" s="20">
        <v>-0.02</v>
      </c>
      <c r="AS102" s="20">
        <v>0.02</v>
      </c>
      <c r="AT102" s="78">
        <v>3</v>
      </c>
      <c r="AU102" s="20">
        <v>0.1</v>
      </c>
      <c r="AV102" s="20">
        <v>0.26</v>
      </c>
      <c r="AW102" s="66">
        <v>12</v>
      </c>
      <c r="AX102" s="20">
        <v>0.01</v>
      </c>
      <c r="AY102" s="85">
        <v>4</v>
      </c>
      <c r="AZ102" s="17">
        <v>-1</v>
      </c>
      <c r="BA102" s="17">
        <v>-5.2630969999999996E-3</v>
      </c>
      <c r="BB102" s="17">
        <f>_xlfn.XLOOKUP(AN102,' Brechas'!$A$2:$A$34,' Brechas'!$U$2:$U$34)</f>
        <v>-5.2630968134285598E-3</v>
      </c>
      <c r="BC102" t="b">
        <f t="shared" si="16"/>
        <v>1</v>
      </c>
      <c r="BG102" s="20">
        <v>97</v>
      </c>
      <c r="BH102" s="20" t="s">
        <v>304</v>
      </c>
      <c r="BI102" s="20">
        <v>0.55000000000000004</v>
      </c>
      <c r="BJ102" s="20">
        <v>0.53</v>
      </c>
      <c r="BK102" s="20">
        <v>0.04</v>
      </c>
      <c r="BL102" s="20">
        <v>0.04</v>
      </c>
      <c r="BM102" s="77">
        <v>33</v>
      </c>
      <c r="BN102" s="20">
        <v>0.54</v>
      </c>
      <c r="BO102" s="20">
        <v>1</v>
      </c>
      <c r="BP102" s="77">
        <v>33</v>
      </c>
      <c r="BQ102" s="20">
        <v>0.04</v>
      </c>
      <c r="BR102" s="77">
        <v>33</v>
      </c>
      <c r="BS102" s="17">
        <v>1</v>
      </c>
      <c r="BT102" s="17">
        <v>3.9911594000000002E-2</v>
      </c>
      <c r="BU102" s="17">
        <f>_xlfn.XLOOKUP(BG102,' Brechas'!$A$2:$A$34,' Brechas'!$AI$2:$AI$34)</f>
        <v>3.9911593686398399E-2</v>
      </c>
      <c r="BV102" t="b">
        <f t="shared" si="17"/>
        <v>1</v>
      </c>
      <c r="BZ102" s="20">
        <v>97</v>
      </c>
      <c r="CA102" s="20" t="s">
        <v>111</v>
      </c>
      <c r="CB102" s="20">
        <v>6.31</v>
      </c>
      <c r="CC102" s="20">
        <v>6.32</v>
      </c>
      <c r="CD102" s="20">
        <v>0</v>
      </c>
      <c r="CE102" s="20">
        <v>2E-3</v>
      </c>
      <c r="CF102" s="78">
        <v>3</v>
      </c>
      <c r="CG102" s="20">
        <v>6.31</v>
      </c>
      <c r="CH102" s="20">
        <v>0.91</v>
      </c>
      <c r="CI102" s="64">
        <v>7</v>
      </c>
      <c r="CJ102" s="20">
        <v>2E-3</v>
      </c>
      <c r="CK102" s="78">
        <v>3</v>
      </c>
      <c r="CL102" s="17">
        <v>-1</v>
      </c>
      <c r="CM102" s="17">
        <v>-1.622407E-3</v>
      </c>
      <c r="CN102" s="17">
        <f>_xlfn.XLOOKUP(BZ102,' Brechas'!$A$2:$A$34,' Brechas'!$BE$2:$BE$34)</f>
        <v>-1.6224074309064401E-3</v>
      </c>
      <c r="CO102" t="b">
        <f t="shared" si="18"/>
        <v>1</v>
      </c>
      <c r="CS102" s="20">
        <v>97</v>
      </c>
      <c r="CT102" s="154" t="s">
        <v>111</v>
      </c>
      <c r="CU102" s="20">
        <v>1</v>
      </c>
      <c r="CV102" s="20">
        <v>0</v>
      </c>
      <c r="CW102" s="20">
        <v>1</v>
      </c>
      <c r="CX102" s="20">
        <v>1</v>
      </c>
      <c r="CY102" s="70">
        <v>29</v>
      </c>
      <c r="CZ102" s="20">
        <v>1E-3</v>
      </c>
      <c r="DA102" s="20">
        <v>1</v>
      </c>
      <c r="DB102" s="77">
        <v>32</v>
      </c>
      <c r="DC102" s="20">
        <v>1</v>
      </c>
      <c r="DD102" s="77">
        <v>32</v>
      </c>
      <c r="DE102" s="17">
        <v>1</v>
      </c>
      <c r="DF102" s="17">
        <v>1</v>
      </c>
      <c r="DG102" s="17" t="e">
        <f>_xlfn.XLOOKUP(CS102,' Brechas'!$A$2:$A$34,' Brechas'!#REF!)</f>
        <v>#REF!</v>
      </c>
      <c r="DH102" t="e">
        <f t="shared" si="19"/>
        <v>#REF!</v>
      </c>
      <c r="DL102" s="20">
        <v>97</v>
      </c>
      <c r="DM102" s="154" t="s">
        <v>111</v>
      </c>
      <c r="DN102" s="20">
        <v>3.58</v>
      </c>
      <c r="DO102" s="20">
        <v>4.5</v>
      </c>
      <c r="DP102" s="20">
        <v>-0.2</v>
      </c>
      <c r="DQ102" s="20">
        <v>0.2</v>
      </c>
      <c r="DR102" s="79">
        <v>10</v>
      </c>
      <c r="DS102" s="20">
        <v>4.0599999999999996</v>
      </c>
      <c r="DT102" s="20">
        <v>0.06</v>
      </c>
      <c r="DU102" s="77">
        <v>33</v>
      </c>
      <c r="DV102" s="20">
        <v>0.01</v>
      </c>
      <c r="DW102" s="78">
        <v>3</v>
      </c>
      <c r="DX102" s="17">
        <v>-1</v>
      </c>
      <c r="DY102" s="17">
        <v>-1.2176136000000001E-2</v>
      </c>
      <c r="DZ102" s="17" t="e">
        <f>_xlfn.XLOOKUP(DL102,' Brechas'!$A$2:$A$34,' Brechas'!#REF!)</f>
        <v>#REF!</v>
      </c>
      <c r="EA102" t="e">
        <f t="shared" si="20"/>
        <v>#REF!</v>
      </c>
    </row>
    <row r="103" spans="1:131">
      <c r="B103" s="18">
        <v>99</v>
      </c>
      <c r="C103" s="18" t="s">
        <v>112</v>
      </c>
      <c r="D103" s="18">
        <v>0.13</v>
      </c>
      <c r="E103" s="18">
        <v>0.1</v>
      </c>
      <c r="F103" s="18">
        <v>0.25</v>
      </c>
      <c r="G103" s="18">
        <v>0.25</v>
      </c>
      <c r="H103" s="46">
        <v>33</v>
      </c>
      <c r="I103" s="18">
        <v>0.11</v>
      </c>
      <c r="J103" s="18">
        <v>0.64</v>
      </c>
      <c r="K103" s="51">
        <v>32</v>
      </c>
      <c r="L103" s="18">
        <v>0.16</v>
      </c>
      <c r="M103" s="46">
        <v>33</v>
      </c>
      <c r="N103" s="17">
        <v>1</v>
      </c>
      <c r="O103" s="17">
        <v>0.16028123999999999</v>
      </c>
      <c r="P103" s="17">
        <f>_xlfn.XLOOKUP(B103,' Brechas'!$A$2:$A$34,' Brechas'!$F$2:$F$34)</f>
        <v>0.160281239649118</v>
      </c>
      <c r="Q103" t="b">
        <f t="shared" si="14"/>
        <v>1</v>
      </c>
      <c r="U103" s="20">
        <v>99</v>
      </c>
      <c r="V103" s="20" t="s">
        <v>112</v>
      </c>
      <c r="W103" s="20">
        <v>0.2</v>
      </c>
      <c r="X103" s="20">
        <v>0.17</v>
      </c>
      <c r="Y103" s="20">
        <v>0.18</v>
      </c>
      <c r="Z103" s="20">
        <v>0.18</v>
      </c>
      <c r="AA103" s="77">
        <v>33</v>
      </c>
      <c r="AB103" s="20">
        <v>0.19</v>
      </c>
      <c r="AC103" s="20">
        <v>0.9</v>
      </c>
      <c r="AD103" s="95">
        <v>32</v>
      </c>
      <c r="AE103" s="20">
        <v>0.16300000000000001</v>
      </c>
      <c r="AF103" s="77">
        <v>33</v>
      </c>
      <c r="AG103" s="17">
        <v>1</v>
      </c>
      <c r="AH103" s="17">
        <v>0.16300102399999999</v>
      </c>
      <c r="AI103" s="17">
        <f>_xlfn.XLOOKUP(U103,' Brechas'!$A$2:$A$34,' Brechas'!$L$2:$L$34)</f>
        <v>0.16300102427722701</v>
      </c>
      <c r="AJ103" t="b">
        <f t="shared" si="15"/>
        <v>1</v>
      </c>
      <c r="AN103" s="20">
        <v>99</v>
      </c>
      <c r="AO103" s="20" t="s">
        <v>112</v>
      </c>
      <c r="AP103" s="20">
        <v>0.28000000000000003</v>
      </c>
      <c r="AQ103" s="20">
        <v>0.27</v>
      </c>
      <c r="AR103" s="20">
        <v>0.03</v>
      </c>
      <c r="AS103" s="20">
        <v>0.03</v>
      </c>
      <c r="AT103" s="65">
        <v>6</v>
      </c>
      <c r="AU103" s="20">
        <v>0.28000000000000003</v>
      </c>
      <c r="AV103" s="20">
        <v>0.71</v>
      </c>
      <c r="AW103" s="87">
        <v>30</v>
      </c>
      <c r="AX103" s="20">
        <v>0.02</v>
      </c>
      <c r="AY103" s="79">
        <v>10</v>
      </c>
      <c r="AZ103" s="17">
        <v>1</v>
      </c>
      <c r="BA103" s="17">
        <v>1.9198361000000001E-2</v>
      </c>
      <c r="BB103" s="17">
        <f>_xlfn.XLOOKUP(AN103,' Brechas'!$A$2:$A$34,' Brechas'!$U$2:$U$34)</f>
        <v>1.9198360931343798E-2</v>
      </c>
      <c r="BC103" t="b">
        <f t="shared" si="16"/>
        <v>1</v>
      </c>
      <c r="BG103" s="20">
        <v>99</v>
      </c>
      <c r="BH103" s="20" t="s">
        <v>305</v>
      </c>
      <c r="BI103" s="20">
        <v>0.77</v>
      </c>
      <c r="BJ103" s="20">
        <v>0.75</v>
      </c>
      <c r="BK103" s="20">
        <v>0.04</v>
      </c>
      <c r="BL103" s="20">
        <v>3.6999999999999998E-2</v>
      </c>
      <c r="BM103" s="95">
        <v>32</v>
      </c>
      <c r="BN103" s="20">
        <v>0.76</v>
      </c>
      <c r="BO103" s="20">
        <v>0.71</v>
      </c>
      <c r="BP103" s="73">
        <v>28</v>
      </c>
      <c r="BQ103" s="20">
        <v>2.5999999999999999E-2</v>
      </c>
      <c r="BR103" s="95">
        <v>32</v>
      </c>
      <c r="BS103" s="17">
        <v>1</v>
      </c>
      <c r="BT103" s="17">
        <v>2.5900043000000001E-2</v>
      </c>
      <c r="BU103" s="17">
        <f>_xlfn.XLOOKUP(BG103,' Brechas'!$A$2:$A$34,' Brechas'!$AI$2:$AI$34)</f>
        <v>2.5900043050211801E-2</v>
      </c>
      <c r="BV103" t="b">
        <f t="shared" si="17"/>
        <v>1</v>
      </c>
      <c r="BZ103" s="20">
        <v>99</v>
      </c>
      <c r="CA103" s="20" t="s">
        <v>112</v>
      </c>
      <c r="CB103" s="20">
        <v>6.82</v>
      </c>
      <c r="CC103" s="20">
        <v>6.99</v>
      </c>
      <c r="CD103" s="20">
        <v>-0.02</v>
      </c>
      <c r="CE103" s="20">
        <v>2.4E-2</v>
      </c>
      <c r="CF103" s="94">
        <v>31</v>
      </c>
      <c r="CG103" s="20">
        <v>6.91</v>
      </c>
      <c r="CH103" s="20">
        <v>0.83</v>
      </c>
      <c r="CI103" s="67">
        <v>2</v>
      </c>
      <c r="CJ103" s="20">
        <v>0.02</v>
      </c>
      <c r="CK103" s="70">
        <v>29</v>
      </c>
      <c r="CL103" s="17">
        <v>-1</v>
      </c>
      <c r="CM103" s="17">
        <v>-2.0158591E-2</v>
      </c>
      <c r="CN103" s="17">
        <f>_xlfn.XLOOKUP(BZ103,' Brechas'!$A$2:$A$34,' Brechas'!$BE$2:$BE$34)</f>
        <v>-2.0158590762959401E-2</v>
      </c>
      <c r="CO103" t="b">
        <f t="shared" si="18"/>
        <v>1</v>
      </c>
      <c r="CS103" s="20">
        <v>99</v>
      </c>
      <c r="CT103" s="154" t="s">
        <v>112</v>
      </c>
      <c r="CU103" s="20">
        <v>1</v>
      </c>
      <c r="CV103" s="20">
        <v>0</v>
      </c>
      <c r="CW103" s="20">
        <v>1</v>
      </c>
      <c r="CX103" s="20">
        <v>1</v>
      </c>
      <c r="CY103" s="70">
        <v>29</v>
      </c>
      <c r="CZ103" s="20">
        <v>1E-3</v>
      </c>
      <c r="DA103" s="20">
        <v>1</v>
      </c>
      <c r="DB103" s="77">
        <v>32</v>
      </c>
      <c r="DC103" s="20">
        <v>1</v>
      </c>
      <c r="DD103" s="77">
        <v>32</v>
      </c>
      <c r="DE103" s="17">
        <v>1</v>
      </c>
      <c r="DF103" s="17">
        <v>1</v>
      </c>
      <c r="DG103" s="17" t="e">
        <f>_xlfn.XLOOKUP(CS103,' Brechas'!$A$2:$A$34,' Brechas'!#REF!)</f>
        <v>#REF!</v>
      </c>
      <c r="DH103" t="e">
        <f t="shared" si="19"/>
        <v>#REF!</v>
      </c>
      <c r="DL103" s="20">
        <v>99</v>
      </c>
      <c r="DM103" s="154" t="s">
        <v>112</v>
      </c>
      <c r="DN103" s="20">
        <v>2.0299999999999998</v>
      </c>
      <c r="DO103" s="20">
        <v>7.15</v>
      </c>
      <c r="DP103" s="20">
        <v>-0.72</v>
      </c>
      <c r="DQ103" s="20">
        <v>0.72</v>
      </c>
      <c r="DR103" s="77">
        <v>33</v>
      </c>
      <c r="DS103" s="20">
        <v>4.7</v>
      </c>
      <c r="DT103" s="20">
        <v>7.0000000000000007E-2</v>
      </c>
      <c r="DU103" s="95">
        <v>32</v>
      </c>
      <c r="DV103" s="20">
        <v>0.05</v>
      </c>
      <c r="DW103" s="58">
        <v>16</v>
      </c>
      <c r="DX103" s="17">
        <v>-1</v>
      </c>
      <c r="DY103" s="17">
        <v>-4.9293196999999997E-2</v>
      </c>
      <c r="DZ103" s="17" t="e">
        <f>_xlfn.XLOOKUP(DL103,' Brechas'!$A$2:$A$34,' Brechas'!#REF!)</f>
        <v>#REF!</v>
      </c>
      <c r="EA103" t="e">
        <f t="shared" si="20"/>
        <v>#REF!</v>
      </c>
    </row>
    <row r="105" spans="1:131">
      <c r="A105" s="3" t="s">
        <v>27</v>
      </c>
      <c r="B105" s="18">
        <v>5</v>
      </c>
      <c r="C105" s="18" t="s">
        <v>79</v>
      </c>
      <c r="D105" s="18">
        <v>0.97</v>
      </c>
      <c r="E105" s="18">
        <v>0.96</v>
      </c>
      <c r="F105" s="18">
        <v>0.01</v>
      </c>
      <c r="G105" s="18">
        <v>0.01</v>
      </c>
      <c r="H105" s="26">
        <v>4</v>
      </c>
      <c r="I105" s="18">
        <v>0.97</v>
      </c>
      <c r="J105" s="18">
        <v>0.21</v>
      </c>
      <c r="K105" s="23">
        <v>1</v>
      </c>
      <c r="L105" s="18">
        <v>0</v>
      </c>
      <c r="M105" s="26">
        <v>4</v>
      </c>
      <c r="N105" s="17">
        <v>1</v>
      </c>
      <c r="O105" s="17">
        <v>1.79751E-3</v>
      </c>
      <c r="P105" s="17">
        <f>_xlfn.XLOOKUP(B105,' Brechas'!$A$2:$A$34,' Brechas'!$G$2:$G$34)</f>
        <v>1.7975100525605299E-3</v>
      </c>
      <c r="Q105" t="b">
        <f>ROUND(O105,6)=ROUND(P105,6)</f>
        <v>1</v>
      </c>
      <c r="T105" s="4" t="s">
        <v>33</v>
      </c>
      <c r="U105" s="20">
        <v>5</v>
      </c>
      <c r="V105" s="20" t="s">
        <v>79</v>
      </c>
      <c r="W105" s="20">
        <v>0.73</v>
      </c>
      <c r="X105" s="20">
        <v>0.7</v>
      </c>
      <c r="Y105" s="20">
        <v>0.05</v>
      </c>
      <c r="Z105" s="20">
        <v>0.05</v>
      </c>
      <c r="AA105" s="82">
        <v>22</v>
      </c>
      <c r="AB105" s="20">
        <v>0.72</v>
      </c>
      <c r="AC105" s="20">
        <v>0</v>
      </c>
      <c r="AD105" s="68">
        <v>19</v>
      </c>
      <c r="AE105" s="20">
        <v>1E-4</v>
      </c>
      <c r="AF105" s="82">
        <v>22</v>
      </c>
      <c r="AG105" s="17">
        <v>1</v>
      </c>
      <c r="AH105" s="54">
        <v>9.9904300000000005E-5</v>
      </c>
      <c r="AI105" s="17">
        <f>_xlfn.XLOOKUP(U105,' Brechas'!$A$2:$A$34,' Brechas'!$M$2:$M$34)</f>
        <v>9.9904253713915895E-5</v>
      </c>
      <c r="AJ105" t="b">
        <f>ROUND(AH105,6)=ROUND(AI105,6)</f>
        <v>1</v>
      </c>
      <c r="AM105" s="5" t="s">
        <v>63</v>
      </c>
      <c r="AN105" s="20">
        <v>5</v>
      </c>
      <c r="AO105" s="20" t="s">
        <v>79</v>
      </c>
      <c r="AP105" s="20">
        <v>0.06</v>
      </c>
      <c r="AQ105" s="20">
        <v>0.06</v>
      </c>
      <c r="AR105" s="20">
        <v>0.04</v>
      </c>
      <c r="AS105" s="20">
        <v>0.04</v>
      </c>
      <c r="AT105" s="62">
        <v>8</v>
      </c>
      <c r="AU105" s="20">
        <v>0.06</v>
      </c>
      <c r="AV105" s="20">
        <v>0.14000000000000001</v>
      </c>
      <c r="AW105" s="86">
        <v>11</v>
      </c>
      <c r="AX105" s="20">
        <v>0.01</v>
      </c>
      <c r="AY105" s="65">
        <v>6</v>
      </c>
      <c r="AZ105" s="17">
        <v>1</v>
      </c>
      <c r="BA105" s="17">
        <v>5.7144190000000001E-3</v>
      </c>
      <c r="BB105" s="17">
        <f>_xlfn.XLOOKUP(AN105,' Brechas'!$A$2:$A$34,' Brechas'!$V$2:$V$34)</f>
        <v>5.71441902578931E-3</v>
      </c>
      <c r="BC105" t="b">
        <f>ROUND(BA105,6)=ROUND(BB105,6)</f>
        <v>1</v>
      </c>
      <c r="BF105" s="2" t="s">
        <v>8</v>
      </c>
      <c r="BG105" s="20">
        <v>5</v>
      </c>
      <c r="BH105" s="20" t="s">
        <v>274</v>
      </c>
      <c r="BI105" s="20">
        <v>0.81</v>
      </c>
      <c r="BJ105" s="20">
        <v>0.77</v>
      </c>
      <c r="BK105" s="20">
        <v>0.06</v>
      </c>
      <c r="BL105" s="20">
        <v>6.3E-2</v>
      </c>
      <c r="BM105" s="86">
        <v>11</v>
      </c>
      <c r="BN105" s="20">
        <v>0.79</v>
      </c>
      <c r="BO105" s="20">
        <v>0.38</v>
      </c>
      <c r="BP105" s="79">
        <v>10</v>
      </c>
      <c r="BQ105" s="20">
        <v>2.4E-2</v>
      </c>
      <c r="BR105" s="79">
        <v>10</v>
      </c>
      <c r="BS105" s="17">
        <v>1</v>
      </c>
      <c r="BT105" s="17">
        <v>2.3753613999999999E-2</v>
      </c>
      <c r="BU105" s="17">
        <f>_xlfn.XLOOKUP(BG105,' Brechas'!$A$2:$A$34,' Brechas'!$AJ$2:$AJ$34)</f>
        <v>2.37536137513472E-2</v>
      </c>
      <c r="BV105" t="b">
        <f>ROUND(BT105,6)=ROUND(BU105,6)</f>
        <v>1</v>
      </c>
      <c r="BY105" s="6" t="s">
        <v>42</v>
      </c>
      <c r="BZ105" s="20">
        <v>5</v>
      </c>
      <c r="CA105" s="20" t="s">
        <v>79</v>
      </c>
      <c r="CB105" s="20">
        <v>8.1300000000000008</v>
      </c>
      <c r="CC105" s="20">
        <v>8.18</v>
      </c>
      <c r="CD105" s="20">
        <v>-0.01</v>
      </c>
      <c r="CE105" s="20">
        <v>6.0000000000000001E-3</v>
      </c>
      <c r="CF105" s="119">
        <v>13</v>
      </c>
      <c r="CG105" s="20">
        <v>8.16</v>
      </c>
      <c r="CH105" s="20">
        <v>0.97</v>
      </c>
      <c r="CI105" s="121">
        <v>2</v>
      </c>
      <c r="CJ105" s="20">
        <v>5.0000000000000001E-3</v>
      </c>
      <c r="CK105" s="119">
        <v>13</v>
      </c>
      <c r="CL105" s="17">
        <v>-1</v>
      </c>
      <c r="CM105" s="17">
        <v>-5.4380779999999998E-3</v>
      </c>
      <c r="CN105" s="17">
        <f>_xlfn.XLOOKUP(BZ105,' Brechas'!$A$2:$A$34,' Brechas'!$BF$2:$BF$34)</f>
        <v>-5.4380783096254302E-3</v>
      </c>
      <c r="CO105" t="b">
        <f>ROUND(CM105,6)=ROUND(CN105,6)</f>
        <v>1</v>
      </c>
      <c r="CR105" s="2" t="s">
        <v>58</v>
      </c>
      <c r="CS105" s="20">
        <v>5</v>
      </c>
      <c r="CT105" s="20" t="s">
        <v>307</v>
      </c>
      <c r="CU105" s="20">
        <v>0.38</v>
      </c>
      <c r="CV105" s="20">
        <v>0.62</v>
      </c>
      <c r="CW105" s="20">
        <v>-0.39</v>
      </c>
      <c r="CX105" s="20">
        <v>0.39</v>
      </c>
      <c r="CY105" s="161">
        <v>12</v>
      </c>
      <c r="CZ105" s="20">
        <v>0.08</v>
      </c>
      <c r="DA105" s="20">
        <v>0.02</v>
      </c>
      <c r="DB105" s="162">
        <v>2</v>
      </c>
      <c r="DC105" s="20">
        <v>0.01</v>
      </c>
      <c r="DD105" s="163">
        <v>5</v>
      </c>
      <c r="DE105" s="17">
        <v>-1</v>
      </c>
      <c r="DF105" s="17">
        <v>-8.5157340000000005E-3</v>
      </c>
      <c r="DG105" s="17" t="e">
        <f>_xlfn.XLOOKUP(CS105,' Brechas'!$A$2:$A$34,' Brechas'!#REF!)</f>
        <v>#REF!</v>
      </c>
      <c r="DH105" t="e">
        <f>ROUND(DF105,6)=ROUND(DG105,6)</f>
        <v>#REF!</v>
      </c>
      <c r="DK105" s="7" t="s">
        <v>77</v>
      </c>
      <c r="DL105" s="20">
        <v>5</v>
      </c>
      <c r="DM105" s="20" t="s">
        <v>307</v>
      </c>
      <c r="DN105" s="20">
        <v>4.63</v>
      </c>
      <c r="DO105" s="20">
        <v>9</v>
      </c>
      <c r="DP105" s="20">
        <v>-0.49</v>
      </c>
      <c r="DQ105" s="20">
        <v>0.49</v>
      </c>
      <c r="DR105" s="94">
        <v>31</v>
      </c>
      <c r="DS105" s="20">
        <v>6.74</v>
      </c>
      <c r="DT105" s="20">
        <v>0.43</v>
      </c>
      <c r="DU105" s="75">
        <v>21</v>
      </c>
      <c r="DV105" s="20">
        <v>0.21</v>
      </c>
      <c r="DW105" s="71">
        <v>25</v>
      </c>
      <c r="DX105" s="17">
        <v>-1</v>
      </c>
      <c r="DY105" s="17">
        <v>-0.20999282399999999</v>
      </c>
      <c r="DZ105" s="17" t="e">
        <f>_xlfn.XLOOKUP(DL105,' Brechas'!$A$2:$A$34,' Brechas'!#REF!)</f>
        <v>#REF!</v>
      </c>
      <c r="EA105" t="e">
        <f>ROUND(DY105,6)=ROUND(DZ105,6)</f>
        <v>#REF!</v>
      </c>
    </row>
    <row r="106" spans="1:131">
      <c r="B106" s="18">
        <v>8</v>
      </c>
      <c r="C106" s="18" t="s">
        <v>81</v>
      </c>
      <c r="D106" s="18">
        <v>0.91</v>
      </c>
      <c r="E106" s="18">
        <v>0.89</v>
      </c>
      <c r="F106" s="18">
        <v>0.03</v>
      </c>
      <c r="G106" s="18">
        <v>0.03</v>
      </c>
      <c r="H106" s="22">
        <v>18</v>
      </c>
      <c r="I106" s="18">
        <v>0.9</v>
      </c>
      <c r="J106" s="18">
        <v>0.23</v>
      </c>
      <c r="K106" s="49">
        <v>12</v>
      </c>
      <c r="L106" s="18">
        <v>0.01</v>
      </c>
      <c r="M106" s="31">
        <v>17</v>
      </c>
      <c r="N106" s="17">
        <v>1</v>
      </c>
      <c r="O106" s="17">
        <v>5.832678E-3</v>
      </c>
      <c r="P106" s="17">
        <f>_xlfn.XLOOKUP(B106,' Brechas'!$A$2:$A$34,' Brechas'!$G$2:$G$34)</f>
        <v>5.83267809671371E-3</v>
      </c>
      <c r="Q106" t="b">
        <f t="shared" ref="Q106:Q137" si="21">ROUND(O106,6)=ROUND(P106,6)</f>
        <v>1</v>
      </c>
      <c r="U106" s="20">
        <v>8</v>
      </c>
      <c r="V106" s="20" t="s">
        <v>81</v>
      </c>
      <c r="W106" s="20">
        <v>0.89</v>
      </c>
      <c r="X106" s="20">
        <v>0.87</v>
      </c>
      <c r="Y106" s="20">
        <v>0.03</v>
      </c>
      <c r="Z106" s="20">
        <v>0.03</v>
      </c>
      <c r="AA106" s="65">
        <v>6</v>
      </c>
      <c r="AB106" s="20">
        <v>0.88</v>
      </c>
      <c r="AC106" s="20">
        <v>0</v>
      </c>
      <c r="AD106" s="78">
        <v>3</v>
      </c>
      <c r="AE106" s="20">
        <v>0</v>
      </c>
      <c r="AF106" s="83">
        <v>5</v>
      </c>
      <c r="AG106" s="17">
        <v>1</v>
      </c>
      <c r="AH106" s="54">
        <v>4.37192E-5</v>
      </c>
      <c r="AI106" s="17">
        <f>_xlfn.XLOOKUP(U106,' Brechas'!$A$2:$A$34,' Brechas'!$M$2:$M$34)</f>
        <v>4.3719162102648402E-5</v>
      </c>
      <c r="AJ106" t="b">
        <f t="shared" ref="AJ106:AJ137" si="22">ROUND(AH106,6)=ROUND(AI106,6)</f>
        <v>1</v>
      </c>
      <c r="AN106" s="20">
        <v>8</v>
      </c>
      <c r="AO106" s="20" t="s">
        <v>81</v>
      </c>
      <c r="AP106" s="20">
        <v>7.0000000000000007E-2</v>
      </c>
      <c r="AQ106" s="20">
        <v>0.06</v>
      </c>
      <c r="AR106" s="20">
        <v>0.14000000000000001</v>
      </c>
      <c r="AS106" s="20">
        <v>0.14000000000000001</v>
      </c>
      <c r="AT106" s="75">
        <v>21</v>
      </c>
      <c r="AU106" s="20">
        <v>0.06</v>
      </c>
      <c r="AV106" s="20">
        <v>0.14000000000000001</v>
      </c>
      <c r="AW106" s="59">
        <v>13</v>
      </c>
      <c r="AX106" s="20">
        <v>0.02</v>
      </c>
      <c r="AY106" s="58">
        <v>16</v>
      </c>
      <c r="AZ106" s="17">
        <v>1</v>
      </c>
      <c r="BA106" s="17">
        <v>2.0045024000000002E-2</v>
      </c>
      <c r="BB106" s="17">
        <f>_xlfn.XLOOKUP(AN106,' Brechas'!$A$2:$A$34,' Brechas'!$V$2:$V$34)</f>
        <v>2.0045023677851399E-2</v>
      </c>
      <c r="BC106" t="b">
        <f t="shared" ref="BC106:BC137" si="23">ROUND(BA106,6)=ROUND(BB106,6)</f>
        <v>1</v>
      </c>
      <c r="BG106" s="20">
        <v>8</v>
      </c>
      <c r="BH106" s="20" t="s">
        <v>275</v>
      </c>
      <c r="BI106" s="20">
        <v>0.81</v>
      </c>
      <c r="BJ106" s="20">
        <v>0.75</v>
      </c>
      <c r="BK106" s="20">
        <v>0.08</v>
      </c>
      <c r="BL106" s="20">
        <v>7.5999999999999998E-2</v>
      </c>
      <c r="BM106" s="61">
        <v>18</v>
      </c>
      <c r="BN106" s="20">
        <v>0.78</v>
      </c>
      <c r="BO106" s="20">
        <v>0.38</v>
      </c>
      <c r="BP106" s="66">
        <v>12</v>
      </c>
      <c r="BQ106" s="20">
        <v>2.9000000000000001E-2</v>
      </c>
      <c r="BR106" s="58">
        <v>16</v>
      </c>
      <c r="BS106" s="17">
        <v>1</v>
      </c>
      <c r="BT106" s="17">
        <v>2.8725342000000001E-2</v>
      </c>
      <c r="BU106" s="17">
        <f>_xlfn.XLOOKUP(BG106,' Brechas'!$A$2:$A$34,' Brechas'!$AJ$2:$AJ$34)</f>
        <v>2.87253424237967E-2</v>
      </c>
      <c r="BV106" t="b">
        <f t="shared" ref="BV106:BV137" si="24">ROUND(BT106,6)=ROUND(BU106,6)</f>
        <v>1</v>
      </c>
      <c r="BZ106" s="20">
        <v>8</v>
      </c>
      <c r="CA106" s="20" t="s">
        <v>81</v>
      </c>
      <c r="CB106" s="20">
        <v>7.95</v>
      </c>
      <c r="CC106" s="20">
        <v>8.01</v>
      </c>
      <c r="CD106" s="20">
        <v>-0.01</v>
      </c>
      <c r="CE106" s="20">
        <v>7.0000000000000001E-3</v>
      </c>
      <c r="CF106" s="112">
        <v>21</v>
      </c>
      <c r="CG106" s="20">
        <v>7.98</v>
      </c>
      <c r="CH106" s="20">
        <v>0.99</v>
      </c>
      <c r="CI106" s="115">
        <v>18</v>
      </c>
      <c r="CJ106" s="20">
        <v>7.0000000000000001E-3</v>
      </c>
      <c r="CK106" s="112">
        <v>21</v>
      </c>
      <c r="CL106" s="17">
        <v>-1</v>
      </c>
      <c r="CM106" s="17">
        <v>-6.9797829999999998E-3</v>
      </c>
      <c r="CN106" s="17">
        <f>_xlfn.XLOOKUP(BZ106,' Brechas'!$A$2:$A$34,' Brechas'!$BF$2:$BF$34)</f>
        <v>-6.9797834339025699E-3</v>
      </c>
      <c r="CO106" t="b">
        <f t="shared" ref="CO106:CO137" si="25">ROUND(CM106,6)=ROUND(CN106,6)</f>
        <v>1</v>
      </c>
      <c r="CS106" s="20">
        <v>8</v>
      </c>
      <c r="CT106" s="20" t="s">
        <v>81</v>
      </c>
      <c r="CU106" s="20">
        <v>0.33</v>
      </c>
      <c r="CV106" s="20">
        <v>0.67</v>
      </c>
      <c r="CW106" s="20">
        <v>-0.5</v>
      </c>
      <c r="CX106" s="20">
        <v>0.5</v>
      </c>
      <c r="CY106" s="81">
        <v>14</v>
      </c>
      <c r="CZ106" s="20">
        <v>0.04</v>
      </c>
      <c r="DA106" s="20">
        <v>0.04</v>
      </c>
      <c r="DB106" s="163">
        <v>5</v>
      </c>
      <c r="DC106" s="20">
        <v>0.02</v>
      </c>
      <c r="DD106" s="164">
        <v>9</v>
      </c>
      <c r="DE106" s="17">
        <v>-1</v>
      </c>
      <c r="DF106" s="17">
        <v>-2.2169059000000001E-2</v>
      </c>
      <c r="DG106" s="17" t="e">
        <f>_xlfn.XLOOKUP(CS106,' Brechas'!$A$2:$A$34,' Brechas'!#REF!)</f>
        <v>#REF!</v>
      </c>
      <c r="DH106" t="e">
        <f t="shared" ref="DH106:DH137" si="26">ROUND(DF106,6)=ROUND(DG106,6)</f>
        <v>#REF!</v>
      </c>
      <c r="DL106" s="20">
        <v>8</v>
      </c>
      <c r="DM106" s="20" t="s">
        <v>81</v>
      </c>
      <c r="DN106" s="20">
        <v>3.4</v>
      </c>
      <c r="DO106" s="20">
        <v>5.97</v>
      </c>
      <c r="DP106" s="20">
        <v>-0.43</v>
      </c>
      <c r="DQ106" s="20">
        <v>0.43</v>
      </c>
      <c r="DR106" s="72">
        <v>27</v>
      </c>
      <c r="DS106" s="20">
        <v>4.6500000000000004</v>
      </c>
      <c r="DT106" s="20">
        <v>0.3</v>
      </c>
      <c r="DU106" s="73">
        <v>28</v>
      </c>
      <c r="DV106" s="20">
        <v>0.13</v>
      </c>
      <c r="DW106" s="60">
        <v>14</v>
      </c>
      <c r="DX106" s="17">
        <v>-1</v>
      </c>
      <c r="DY106" s="17">
        <v>-0.12860523600000001</v>
      </c>
      <c r="DZ106" s="17" t="e">
        <f>_xlfn.XLOOKUP(DL106,' Brechas'!$A$2:$A$34,' Brechas'!#REF!)</f>
        <v>#REF!</v>
      </c>
      <c r="EA106" t="e">
        <f t="shared" ref="EA106:EA137" si="27">ROUND(DY106,6)=ROUND(DZ106,6)</f>
        <v>#REF!</v>
      </c>
    </row>
    <row r="107" spans="1:131">
      <c r="B107" s="18">
        <v>11</v>
      </c>
      <c r="C107" s="18" t="s">
        <v>82</v>
      </c>
      <c r="D107" s="18">
        <v>0.91</v>
      </c>
      <c r="E107" s="18">
        <v>0.89</v>
      </c>
      <c r="F107" s="18">
        <v>0.03</v>
      </c>
      <c r="G107" s="18">
        <v>0.03</v>
      </c>
      <c r="H107" s="19">
        <v>19</v>
      </c>
      <c r="I107" s="18">
        <v>0.9</v>
      </c>
      <c r="J107" s="18">
        <v>0.23</v>
      </c>
      <c r="K107" s="35">
        <v>11</v>
      </c>
      <c r="L107" s="18">
        <v>0.01</v>
      </c>
      <c r="M107" s="22">
        <v>18</v>
      </c>
      <c r="N107" s="17">
        <v>1</v>
      </c>
      <c r="O107" s="17">
        <v>5.8886190000000003E-3</v>
      </c>
      <c r="P107" s="17">
        <f>_xlfn.XLOOKUP(B107,' Brechas'!$A$2:$A$34,' Brechas'!$G$2:$G$34)</f>
        <v>5.8886186765601898E-3</v>
      </c>
      <c r="Q107" t="b">
        <f t="shared" si="21"/>
        <v>1</v>
      </c>
      <c r="U107" s="20">
        <v>11</v>
      </c>
      <c r="V107" s="20" t="s">
        <v>82</v>
      </c>
      <c r="W107" s="20">
        <v>0.95</v>
      </c>
      <c r="X107" s="20">
        <v>0.94</v>
      </c>
      <c r="Y107" s="20">
        <v>0</v>
      </c>
      <c r="Z107" s="20">
        <v>0</v>
      </c>
      <c r="AA107" s="76">
        <v>1</v>
      </c>
      <c r="AB107" s="20">
        <v>0.94</v>
      </c>
      <c r="AC107" s="20">
        <v>0</v>
      </c>
      <c r="AD107" s="76">
        <v>1</v>
      </c>
      <c r="AE107" s="20">
        <v>0</v>
      </c>
      <c r="AF107" s="76">
        <v>1</v>
      </c>
      <c r="AG107" s="17">
        <v>1</v>
      </c>
      <c r="AH107" s="54">
        <v>6.9086500000000003E-6</v>
      </c>
      <c r="AI107" s="17">
        <f>_xlfn.XLOOKUP(U107,' Brechas'!$A$2:$A$34,' Brechas'!$M$2:$M$34)</f>
        <v>6.9086482663304604E-6</v>
      </c>
      <c r="AJ107" t="b">
        <f t="shared" si="22"/>
        <v>1</v>
      </c>
      <c r="AN107" s="20">
        <v>11</v>
      </c>
      <c r="AO107" s="20" t="s">
        <v>82</v>
      </c>
      <c r="AP107" s="20">
        <v>7.0000000000000007E-2</v>
      </c>
      <c r="AQ107" s="20">
        <v>7.0000000000000007E-2</v>
      </c>
      <c r="AR107" s="20">
        <v>0.05</v>
      </c>
      <c r="AS107" s="20">
        <v>0.05</v>
      </c>
      <c r="AT107" s="79">
        <v>10</v>
      </c>
      <c r="AU107" s="20">
        <v>7.0000000000000007E-2</v>
      </c>
      <c r="AV107" s="20">
        <v>0.16</v>
      </c>
      <c r="AW107" s="60">
        <v>14</v>
      </c>
      <c r="AX107" s="20">
        <v>0.01</v>
      </c>
      <c r="AY107" s="62">
        <v>8</v>
      </c>
      <c r="AZ107" s="17">
        <v>1</v>
      </c>
      <c r="BA107" s="17">
        <v>8.5517240000000001E-3</v>
      </c>
      <c r="BB107" s="17">
        <f>_xlfn.XLOOKUP(AN107,' Brechas'!$A$2:$A$34,' Brechas'!$V$2:$V$34)</f>
        <v>8.55172409260644E-3</v>
      </c>
      <c r="BC107" t="b">
        <f t="shared" si="23"/>
        <v>1</v>
      </c>
      <c r="BG107" s="20">
        <v>11</v>
      </c>
      <c r="BH107" s="20" t="s">
        <v>276</v>
      </c>
      <c r="BI107" s="20">
        <v>0.88</v>
      </c>
      <c r="BJ107" s="20">
        <v>0.84</v>
      </c>
      <c r="BK107" s="20">
        <v>0.04</v>
      </c>
      <c r="BL107" s="20">
        <v>4.2000000000000003E-2</v>
      </c>
      <c r="BM107" s="65">
        <v>6</v>
      </c>
      <c r="BN107" s="20">
        <v>0.86</v>
      </c>
      <c r="BO107" s="20">
        <v>0.35</v>
      </c>
      <c r="BP107" s="76">
        <v>1</v>
      </c>
      <c r="BQ107" s="20">
        <v>1.4999999999999999E-2</v>
      </c>
      <c r="BR107" s="83">
        <v>5</v>
      </c>
      <c r="BS107" s="17">
        <v>1</v>
      </c>
      <c r="BT107" s="17">
        <v>1.4649997999999999E-2</v>
      </c>
      <c r="BU107" s="17">
        <f>_xlfn.XLOOKUP(BG107,' Brechas'!$A$2:$A$34,' Brechas'!$AJ$2:$AJ$34)</f>
        <v>1.46499976051111E-2</v>
      </c>
      <c r="BV107" t="b">
        <f t="shared" si="24"/>
        <v>1</v>
      </c>
      <c r="BZ107" s="20">
        <v>11</v>
      </c>
      <c r="CA107" s="20" t="s">
        <v>82</v>
      </c>
      <c r="CB107" s="20">
        <v>8.11</v>
      </c>
      <c r="CC107" s="20">
        <v>8.1999999999999993</v>
      </c>
      <c r="CD107" s="20">
        <v>-0.01</v>
      </c>
      <c r="CE107" s="20">
        <v>1.0999999999999999E-2</v>
      </c>
      <c r="CF107" s="94">
        <v>30</v>
      </c>
      <c r="CG107" s="20">
        <v>8.15</v>
      </c>
      <c r="CH107" s="20">
        <v>0.97</v>
      </c>
      <c r="CI107" s="132">
        <v>3</v>
      </c>
      <c r="CJ107" s="20">
        <v>1.0999999999999999E-2</v>
      </c>
      <c r="CK107" s="94">
        <v>30</v>
      </c>
      <c r="CL107" s="17">
        <v>-1</v>
      </c>
      <c r="CM107" s="17">
        <v>-1.0698136E-2</v>
      </c>
      <c r="CN107" s="17">
        <f>_xlfn.XLOOKUP(BZ107,' Brechas'!$A$2:$A$34,' Brechas'!$BF$2:$BF$34)</f>
        <v>-1.06981355459597E-2</v>
      </c>
      <c r="CO107" t="b">
        <f t="shared" si="25"/>
        <v>1</v>
      </c>
      <c r="CS107" s="20">
        <v>11</v>
      </c>
      <c r="CT107" s="20" t="s">
        <v>82</v>
      </c>
      <c r="CU107" s="20">
        <v>0.48</v>
      </c>
      <c r="CV107" s="20">
        <v>0.52</v>
      </c>
      <c r="CW107" s="20">
        <v>-0.09</v>
      </c>
      <c r="CX107" s="20">
        <v>0.09</v>
      </c>
      <c r="CY107" s="165">
        <v>2</v>
      </c>
      <c r="CZ107" s="20">
        <v>0.41</v>
      </c>
      <c r="DA107" s="20">
        <v>0</v>
      </c>
      <c r="DB107" s="76">
        <v>1</v>
      </c>
      <c r="DC107" s="20">
        <v>0</v>
      </c>
      <c r="DD107" s="162">
        <v>2</v>
      </c>
      <c r="DE107" s="17">
        <v>-1</v>
      </c>
      <c r="DF107" s="17">
        <v>-3.8260699999999998E-4</v>
      </c>
      <c r="DG107" s="17" t="e">
        <f>_xlfn.XLOOKUP(CS107,' Brechas'!$A$2:$A$34,' Brechas'!#REF!)</f>
        <v>#REF!</v>
      </c>
      <c r="DH107" t="e">
        <f t="shared" si="26"/>
        <v>#REF!</v>
      </c>
      <c r="DL107" s="20">
        <v>11</v>
      </c>
      <c r="DM107" s="20" t="s">
        <v>82</v>
      </c>
      <c r="DN107" s="20">
        <v>10.039999999999999</v>
      </c>
      <c r="DO107" s="20">
        <v>14.64</v>
      </c>
      <c r="DP107" s="20">
        <v>-0.31</v>
      </c>
      <c r="DQ107" s="20">
        <v>0.31</v>
      </c>
      <c r="DR107" s="63">
        <v>15</v>
      </c>
      <c r="DS107" s="20">
        <v>12.24</v>
      </c>
      <c r="DT107" s="20">
        <v>0.79</v>
      </c>
      <c r="DU107" s="78">
        <v>3</v>
      </c>
      <c r="DV107" s="20">
        <v>0.25</v>
      </c>
      <c r="DW107" s="73">
        <v>28</v>
      </c>
      <c r="DX107" s="17">
        <v>-1</v>
      </c>
      <c r="DY107" s="17">
        <v>-0.24653217999999999</v>
      </c>
      <c r="DZ107" s="17" t="e">
        <f>_xlfn.XLOOKUP(DL107,' Brechas'!$A$2:$A$34,' Brechas'!#REF!)</f>
        <v>#REF!</v>
      </c>
      <c r="EA107" t="e">
        <f t="shared" si="27"/>
        <v>#REF!</v>
      </c>
    </row>
    <row r="108" spans="1:131">
      <c r="B108" s="18">
        <v>13</v>
      </c>
      <c r="C108" s="18" t="s">
        <v>83</v>
      </c>
      <c r="D108" s="18">
        <v>0.86</v>
      </c>
      <c r="E108" s="18">
        <v>0.83</v>
      </c>
      <c r="F108" s="18">
        <v>0.03</v>
      </c>
      <c r="G108" s="18">
        <v>0.03</v>
      </c>
      <c r="H108" s="33">
        <v>20</v>
      </c>
      <c r="I108" s="18">
        <v>0.84</v>
      </c>
      <c r="J108" s="18">
        <v>0.24</v>
      </c>
      <c r="K108" s="19">
        <v>19</v>
      </c>
      <c r="L108" s="18">
        <v>0.01</v>
      </c>
      <c r="M108" s="19">
        <v>19</v>
      </c>
      <c r="N108" s="17">
        <v>1</v>
      </c>
      <c r="O108" s="17">
        <v>7.6363280000000004E-3</v>
      </c>
      <c r="P108" s="17">
        <f>_xlfn.XLOOKUP(B108,' Brechas'!$A$2:$A$34,' Brechas'!$G$2:$G$34)</f>
        <v>7.6363275791252998E-3</v>
      </c>
      <c r="Q108" t="b">
        <f t="shared" si="21"/>
        <v>1</v>
      </c>
      <c r="U108" s="20">
        <v>13</v>
      </c>
      <c r="V108" s="20" t="s">
        <v>83</v>
      </c>
      <c r="W108" s="20">
        <v>0.84</v>
      </c>
      <c r="X108" s="20">
        <v>0.81</v>
      </c>
      <c r="Y108" s="20">
        <v>0.03</v>
      </c>
      <c r="Z108" s="20">
        <v>0.03</v>
      </c>
      <c r="AA108" s="79">
        <v>10</v>
      </c>
      <c r="AB108" s="20">
        <v>0.82</v>
      </c>
      <c r="AC108" s="20">
        <v>0</v>
      </c>
      <c r="AD108" s="62">
        <v>8</v>
      </c>
      <c r="AE108" s="20">
        <v>1E-4</v>
      </c>
      <c r="AF108" s="69">
        <v>9</v>
      </c>
      <c r="AG108" s="17">
        <v>1</v>
      </c>
      <c r="AH108" s="54">
        <v>6.2818999999999996E-5</v>
      </c>
      <c r="AI108" s="17">
        <f>_xlfn.XLOOKUP(U108,' Brechas'!$A$2:$A$34,' Brechas'!$M$2:$M$34)</f>
        <v>6.2819003397534095E-5</v>
      </c>
      <c r="AJ108" t="b">
        <f t="shared" si="22"/>
        <v>1</v>
      </c>
      <c r="AN108" s="20">
        <v>13</v>
      </c>
      <c r="AO108" s="20" t="s">
        <v>83</v>
      </c>
      <c r="AP108" s="20">
        <v>0.08</v>
      </c>
      <c r="AQ108" s="20">
        <v>7.0000000000000007E-2</v>
      </c>
      <c r="AR108" s="20">
        <v>0.12</v>
      </c>
      <c r="AS108" s="20">
        <v>0.12</v>
      </c>
      <c r="AT108" s="61">
        <v>18</v>
      </c>
      <c r="AU108" s="20">
        <v>0.08</v>
      </c>
      <c r="AV108" s="20">
        <v>0.18</v>
      </c>
      <c r="AW108" s="63">
        <v>15</v>
      </c>
      <c r="AX108" s="20">
        <v>0.02</v>
      </c>
      <c r="AY108" s="81">
        <v>17</v>
      </c>
      <c r="AZ108" s="17">
        <v>1</v>
      </c>
      <c r="BA108" s="17">
        <v>2.0282863000000002E-2</v>
      </c>
      <c r="BB108" s="17">
        <f>_xlfn.XLOOKUP(AN108,' Brechas'!$A$2:$A$34,' Brechas'!$V$2:$V$34)</f>
        <v>2.0282862607226199E-2</v>
      </c>
      <c r="BC108" t="b">
        <f t="shared" si="23"/>
        <v>1</v>
      </c>
      <c r="BG108" s="20">
        <v>13</v>
      </c>
      <c r="BH108" s="20" t="s">
        <v>277</v>
      </c>
      <c r="BI108" s="20">
        <v>0.86</v>
      </c>
      <c r="BJ108" s="20">
        <v>0.79</v>
      </c>
      <c r="BK108" s="20">
        <v>0.09</v>
      </c>
      <c r="BL108" s="20">
        <v>8.8999999999999996E-2</v>
      </c>
      <c r="BM108" s="88">
        <v>24</v>
      </c>
      <c r="BN108" s="20">
        <v>0.82</v>
      </c>
      <c r="BO108" s="20">
        <v>0.36</v>
      </c>
      <c r="BP108" s="64">
        <v>7</v>
      </c>
      <c r="BQ108" s="20">
        <v>3.2000000000000001E-2</v>
      </c>
      <c r="BR108" s="80">
        <v>20</v>
      </c>
      <c r="BS108" s="17">
        <v>1</v>
      </c>
      <c r="BT108" s="17">
        <v>3.2124804999999999E-2</v>
      </c>
      <c r="BU108" s="17">
        <f>_xlfn.XLOOKUP(BG108,' Brechas'!$A$2:$A$34,' Brechas'!$AJ$2:$AJ$34)</f>
        <v>3.2124804975043497E-2</v>
      </c>
      <c r="BV108" t="b">
        <f t="shared" si="24"/>
        <v>1</v>
      </c>
      <c r="BZ108" s="20">
        <v>13</v>
      </c>
      <c r="CA108" s="20" t="s">
        <v>83</v>
      </c>
      <c r="CB108" s="20">
        <v>8.0399999999999991</v>
      </c>
      <c r="CC108" s="20">
        <v>8.06</v>
      </c>
      <c r="CD108" s="20">
        <v>0</v>
      </c>
      <c r="CE108" s="20">
        <v>3.0000000000000001E-3</v>
      </c>
      <c r="CF108" s="113">
        <v>8</v>
      </c>
      <c r="CG108" s="20">
        <v>8.0500000000000007</v>
      </c>
      <c r="CH108" s="20">
        <v>0.98</v>
      </c>
      <c r="CI108" s="125">
        <v>10</v>
      </c>
      <c r="CJ108" s="20">
        <v>3.0000000000000001E-3</v>
      </c>
      <c r="CK108" s="113">
        <v>8</v>
      </c>
      <c r="CL108" s="17">
        <v>-1</v>
      </c>
      <c r="CM108" s="17">
        <v>-3.4091939999999999E-3</v>
      </c>
      <c r="CN108" s="17">
        <f>_xlfn.XLOOKUP(BZ108,' Brechas'!$A$2:$A$34,' Brechas'!$BF$2:$BF$34)</f>
        <v>-3.4091938868368301E-3</v>
      </c>
      <c r="CO108" t="b">
        <f t="shared" si="25"/>
        <v>1</v>
      </c>
      <c r="CS108" s="20">
        <v>13</v>
      </c>
      <c r="CT108" s="20" t="s">
        <v>83</v>
      </c>
      <c r="CU108" s="20">
        <v>0.28000000000000003</v>
      </c>
      <c r="CV108" s="20">
        <v>0.72</v>
      </c>
      <c r="CW108" s="20">
        <v>-0.62</v>
      </c>
      <c r="CX108" s="20">
        <v>0.62</v>
      </c>
      <c r="CY108" s="71">
        <v>19</v>
      </c>
      <c r="CZ108" s="20">
        <v>0.02</v>
      </c>
      <c r="DA108" s="20">
        <v>0.08</v>
      </c>
      <c r="DB108" s="164">
        <v>9</v>
      </c>
      <c r="DC108" s="20">
        <v>0.05</v>
      </c>
      <c r="DD108" s="134">
        <v>16</v>
      </c>
      <c r="DE108" s="17">
        <v>-1</v>
      </c>
      <c r="DF108" s="17">
        <v>-4.6174607999999999E-2</v>
      </c>
      <c r="DG108" s="17" t="e">
        <f>_xlfn.XLOOKUP(CS108,' Brechas'!$A$2:$A$34,' Brechas'!#REF!)</f>
        <v>#REF!</v>
      </c>
      <c r="DH108" t="e">
        <f t="shared" si="26"/>
        <v>#REF!</v>
      </c>
      <c r="DL108" s="20">
        <v>13</v>
      </c>
      <c r="DM108" s="20" t="s">
        <v>83</v>
      </c>
      <c r="DN108" s="20">
        <v>6.8</v>
      </c>
      <c r="DO108" s="20">
        <v>11.18</v>
      </c>
      <c r="DP108" s="20">
        <v>-0.39</v>
      </c>
      <c r="DQ108" s="20">
        <v>0.39</v>
      </c>
      <c r="DR108" s="74">
        <v>23</v>
      </c>
      <c r="DS108" s="20">
        <v>8.98</v>
      </c>
      <c r="DT108" s="20">
        <v>0.57999999999999996</v>
      </c>
      <c r="DU108" s="86">
        <v>11</v>
      </c>
      <c r="DV108" s="20">
        <v>0.23</v>
      </c>
      <c r="DW108" s="72">
        <v>27</v>
      </c>
      <c r="DX108" s="17">
        <v>-1</v>
      </c>
      <c r="DY108" s="17">
        <v>-0.22574485599999999</v>
      </c>
      <c r="DZ108" s="17" t="e">
        <f>_xlfn.XLOOKUP(DL108,' Brechas'!$A$2:$A$34,' Brechas'!#REF!)</f>
        <v>#REF!</v>
      </c>
      <c r="EA108" t="e">
        <f t="shared" si="27"/>
        <v>#REF!</v>
      </c>
    </row>
    <row r="109" spans="1:131">
      <c r="B109" s="18">
        <v>15</v>
      </c>
      <c r="C109" s="18" t="s">
        <v>84</v>
      </c>
      <c r="D109" s="18">
        <v>0.87</v>
      </c>
      <c r="E109" s="18">
        <v>0.85</v>
      </c>
      <c r="F109" s="18">
        <v>0.02</v>
      </c>
      <c r="G109" s="18">
        <v>0.02</v>
      </c>
      <c r="H109" s="21">
        <v>13</v>
      </c>
      <c r="I109" s="18">
        <v>0.86</v>
      </c>
      <c r="J109" s="18">
        <v>0.24</v>
      </c>
      <c r="K109" s="22">
        <v>18</v>
      </c>
      <c r="L109" s="18">
        <v>0.01</v>
      </c>
      <c r="M109" s="25">
        <v>15</v>
      </c>
      <c r="N109" s="17">
        <v>1</v>
      </c>
      <c r="O109" s="17">
        <v>5.1449540000000002E-3</v>
      </c>
      <c r="P109" s="17">
        <f>_xlfn.XLOOKUP(B109,' Brechas'!$A$2:$A$34,' Brechas'!$G$2:$G$34)</f>
        <v>5.1449539222686198E-3</v>
      </c>
      <c r="Q109" t="b">
        <f t="shared" si="21"/>
        <v>1</v>
      </c>
      <c r="U109" s="20">
        <v>15</v>
      </c>
      <c r="V109" s="20" t="s">
        <v>84</v>
      </c>
      <c r="W109" s="20">
        <v>0.83</v>
      </c>
      <c r="X109" s="20">
        <v>0.81</v>
      </c>
      <c r="Y109" s="20">
        <v>0.03</v>
      </c>
      <c r="Z109" s="20">
        <v>0.03</v>
      </c>
      <c r="AA109" s="62">
        <v>8</v>
      </c>
      <c r="AB109" s="20">
        <v>0.82</v>
      </c>
      <c r="AC109" s="20">
        <v>0</v>
      </c>
      <c r="AD109" s="69">
        <v>9</v>
      </c>
      <c r="AE109" s="20">
        <v>1E-4</v>
      </c>
      <c r="AF109" s="62">
        <v>8</v>
      </c>
      <c r="AG109" s="17">
        <v>1</v>
      </c>
      <c r="AH109" s="54">
        <v>5.9191000000000003E-5</v>
      </c>
      <c r="AI109" s="17">
        <f>_xlfn.XLOOKUP(U109,' Brechas'!$A$2:$A$34,' Brechas'!$M$2:$M$34)</f>
        <v>5.9190985633235003E-5</v>
      </c>
      <c r="AJ109" t="b">
        <f t="shared" si="22"/>
        <v>1</v>
      </c>
      <c r="AN109" s="20">
        <v>15</v>
      </c>
      <c r="AO109" s="20" t="s">
        <v>84</v>
      </c>
      <c r="AP109" s="20">
        <v>0.1</v>
      </c>
      <c r="AQ109" s="20">
        <v>0.12</v>
      </c>
      <c r="AR109" s="20">
        <v>-0.16</v>
      </c>
      <c r="AS109" s="20">
        <v>0.16</v>
      </c>
      <c r="AT109" s="74">
        <v>23</v>
      </c>
      <c r="AU109" s="20">
        <v>0.11</v>
      </c>
      <c r="AV109" s="20">
        <v>0.25</v>
      </c>
      <c r="AW109" s="68">
        <v>19</v>
      </c>
      <c r="AX109" s="20">
        <v>0.04</v>
      </c>
      <c r="AY109" s="72">
        <v>27</v>
      </c>
      <c r="AZ109" s="17">
        <v>-1</v>
      </c>
      <c r="BA109" s="17">
        <v>-3.9459126999999997E-2</v>
      </c>
      <c r="BB109" s="17">
        <f>_xlfn.XLOOKUP(AN109,' Brechas'!$A$2:$A$34,' Brechas'!$V$2:$V$34)</f>
        <v>-3.9459127452228598E-2</v>
      </c>
      <c r="BC109" t="b">
        <f t="shared" si="23"/>
        <v>1</v>
      </c>
      <c r="BG109" s="20">
        <v>15</v>
      </c>
      <c r="BH109" s="20" t="s">
        <v>278</v>
      </c>
      <c r="BI109" s="20">
        <v>0.88</v>
      </c>
      <c r="BJ109" s="20">
        <v>0.81</v>
      </c>
      <c r="BK109" s="20">
        <v>7.0000000000000007E-2</v>
      </c>
      <c r="BL109" s="20">
        <v>7.4999999999999997E-2</v>
      </c>
      <c r="BM109" s="81">
        <v>17</v>
      </c>
      <c r="BN109" s="20">
        <v>0.84</v>
      </c>
      <c r="BO109" s="20">
        <v>0.35</v>
      </c>
      <c r="BP109" s="85">
        <v>4</v>
      </c>
      <c r="BQ109" s="20">
        <v>2.5999999999999999E-2</v>
      </c>
      <c r="BR109" s="59">
        <v>13</v>
      </c>
      <c r="BS109" s="17">
        <v>1</v>
      </c>
      <c r="BT109" s="17">
        <v>2.6178806999999998E-2</v>
      </c>
      <c r="BU109" s="17">
        <f>_xlfn.XLOOKUP(BG109,' Brechas'!$A$2:$A$34,' Brechas'!$AJ$2:$AJ$34)</f>
        <v>2.6178807042231699E-2</v>
      </c>
      <c r="BV109" t="b">
        <f t="shared" si="24"/>
        <v>1</v>
      </c>
      <c r="BZ109" s="20">
        <v>15</v>
      </c>
      <c r="CA109" s="20" t="s">
        <v>84</v>
      </c>
      <c r="CB109" s="20">
        <v>7.93</v>
      </c>
      <c r="CC109" s="20">
        <v>7.93</v>
      </c>
      <c r="CD109" s="20">
        <v>0</v>
      </c>
      <c r="CE109" s="20">
        <v>0</v>
      </c>
      <c r="CF109" s="121">
        <v>2</v>
      </c>
      <c r="CG109" s="20">
        <v>7.93</v>
      </c>
      <c r="CH109" s="20">
        <v>0.99</v>
      </c>
      <c r="CI109" s="128">
        <v>28</v>
      </c>
      <c r="CJ109" s="20">
        <v>0</v>
      </c>
      <c r="CK109" s="121">
        <v>2</v>
      </c>
      <c r="CL109" s="17">
        <v>1</v>
      </c>
      <c r="CM109" s="17">
        <v>2.28672E-4</v>
      </c>
      <c r="CN109" s="17">
        <f>_xlfn.XLOOKUP(BZ109,' Brechas'!$A$2:$A$34,' Brechas'!$BF$2:$BF$34)</f>
        <v>2.28671807347819E-4</v>
      </c>
      <c r="CO109" t="b">
        <f t="shared" si="25"/>
        <v>1</v>
      </c>
      <c r="CS109" s="20">
        <v>15</v>
      </c>
      <c r="CT109" s="20" t="s">
        <v>84</v>
      </c>
      <c r="CU109" s="20">
        <v>0.42</v>
      </c>
      <c r="CV109" s="20">
        <v>0.57999999999999996</v>
      </c>
      <c r="CW109" s="20">
        <v>-0.28999999999999998</v>
      </c>
      <c r="CX109" s="20">
        <v>0.28999999999999998</v>
      </c>
      <c r="CY109" s="166">
        <v>8</v>
      </c>
      <c r="CZ109" s="20">
        <v>0.03</v>
      </c>
      <c r="DA109" s="20">
        <v>7.0000000000000007E-2</v>
      </c>
      <c r="DB109" s="167">
        <v>7</v>
      </c>
      <c r="DC109" s="20">
        <v>0.02</v>
      </c>
      <c r="DD109" s="168">
        <v>6</v>
      </c>
      <c r="DE109" s="17">
        <v>-1</v>
      </c>
      <c r="DF109" s="17">
        <v>-1.990691E-2</v>
      </c>
      <c r="DG109" s="17" t="e">
        <f>_xlfn.XLOOKUP(CS109,' Brechas'!$A$2:$A$34,' Brechas'!#REF!)</f>
        <v>#REF!</v>
      </c>
      <c r="DH109" t="e">
        <f t="shared" si="26"/>
        <v>#REF!</v>
      </c>
      <c r="DL109" s="20">
        <v>15</v>
      </c>
      <c r="DM109" s="20" t="s">
        <v>84</v>
      </c>
      <c r="DN109" s="20">
        <v>10.82</v>
      </c>
      <c r="DO109" s="20">
        <v>16.010000000000002</v>
      </c>
      <c r="DP109" s="20">
        <v>-0.32</v>
      </c>
      <c r="DQ109" s="20">
        <v>0.32</v>
      </c>
      <c r="DR109" s="58">
        <v>16</v>
      </c>
      <c r="DS109" s="20">
        <v>13.38</v>
      </c>
      <c r="DT109" s="20">
        <v>0.86</v>
      </c>
      <c r="DU109" s="67">
        <v>2</v>
      </c>
      <c r="DV109" s="20">
        <v>0.28000000000000003</v>
      </c>
      <c r="DW109" s="87">
        <v>30</v>
      </c>
      <c r="DX109" s="17">
        <v>-1</v>
      </c>
      <c r="DY109" s="17">
        <v>-0.27855383700000003</v>
      </c>
      <c r="DZ109" s="17" t="e">
        <f>_xlfn.XLOOKUP(DL109,' Brechas'!$A$2:$A$34,' Brechas'!#REF!)</f>
        <v>#REF!</v>
      </c>
      <c r="EA109" t="e">
        <f t="shared" si="27"/>
        <v>#REF!</v>
      </c>
    </row>
    <row r="110" spans="1:131">
      <c r="B110" s="18">
        <v>17</v>
      </c>
      <c r="C110" s="18" t="s">
        <v>85</v>
      </c>
      <c r="D110" s="18">
        <v>0.97</v>
      </c>
      <c r="E110" s="18">
        <v>0.95</v>
      </c>
      <c r="F110" s="18">
        <v>0.02</v>
      </c>
      <c r="G110" s="18">
        <v>0.02</v>
      </c>
      <c r="H110" s="37">
        <v>14</v>
      </c>
      <c r="I110" s="18">
        <v>0.96</v>
      </c>
      <c r="J110" s="18">
        <v>0.21</v>
      </c>
      <c r="K110" s="24">
        <v>3</v>
      </c>
      <c r="L110" s="18">
        <v>0</v>
      </c>
      <c r="M110" s="49">
        <v>12</v>
      </c>
      <c r="N110" s="17">
        <v>1</v>
      </c>
      <c r="O110" s="17">
        <v>4.8743650000000003E-3</v>
      </c>
      <c r="P110" s="17">
        <f>_xlfn.XLOOKUP(B110,' Brechas'!$A$2:$A$34,' Brechas'!$G$2:$G$34)</f>
        <v>4.8743652933795501E-3</v>
      </c>
      <c r="Q110" t="b">
        <f t="shared" si="21"/>
        <v>1</v>
      </c>
      <c r="U110" s="20">
        <v>17</v>
      </c>
      <c r="V110" s="20" t="s">
        <v>85</v>
      </c>
      <c r="W110" s="20">
        <v>0.8</v>
      </c>
      <c r="X110" s="20">
        <v>0.76</v>
      </c>
      <c r="Y110" s="20">
        <v>0.04</v>
      </c>
      <c r="Z110" s="20">
        <v>0.04</v>
      </c>
      <c r="AA110" s="61">
        <v>18</v>
      </c>
      <c r="AB110" s="20">
        <v>0.78</v>
      </c>
      <c r="AC110" s="20">
        <v>0</v>
      </c>
      <c r="AD110" s="58">
        <v>16</v>
      </c>
      <c r="AE110" s="20">
        <v>1E-4</v>
      </c>
      <c r="AF110" s="81">
        <v>17</v>
      </c>
      <c r="AG110" s="17">
        <v>1</v>
      </c>
      <c r="AH110" s="54">
        <v>8.5827299999999997E-5</v>
      </c>
      <c r="AI110" s="17">
        <f>_xlfn.XLOOKUP(U110,' Brechas'!$A$2:$A$34,' Brechas'!$M$2:$M$34)</f>
        <v>8.5827323456311896E-5</v>
      </c>
      <c r="AJ110" t="b">
        <f t="shared" si="22"/>
        <v>1</v>
      </c>
      <c r="AN110" s="20">
        <v>17</v>
      </c>
      <c r="AO110" s="20" t="s">
        <v>85</v>
      </c>
      <c r="AP110" s="20">
        <v>0.09</v>
      </c>
      <c r="AQ110" s="20">
        <v>0.1</v>
      </c>
      <c r="AR110" s="20">
        <v>-0.08</v>
      </c>
      <c r="AS110" s="20">
        <v>0.08</v>
      </c>
      <c r="AT110" s="59">
        <v>13</v>
      </c>
      <c r="AU110" s="20">
        <v>0.09</v>
      </c>
      <c r="AV110" s="20">
        <v>0.21</v>
      </c>
      <c r="AW110" s="81">
        <v>17</v>
      </c>
      <c r="AX110" s="20">
        <v>0.02</v>
      </c>
      <c r="AY110" s="60">
        <v>14</v>
      </c>
      <c r="AZ110" s="17">
        <v>-1</v>
      </c>
      <c r="BA110" s="17">
        <v>-1.7306016E-2</v>
      </c>
      <c r="BB110" s="17">
        <f>_xlfn.XLOOKUP(AN110,' Brechas'!$A$2:$A$34,' Brechas'!$V$2:$V$34)</f>
        <v>-1.7306016174953202E-2</v>
      </c>
      <c r="BC110" t="b">
        <f t="shared" si="23"/>
        <v>1</v>
      </c>
      <c r="BG110" s="20">
        <v>17</v>
      </c>
      <c r="BH110" s="20" t="s">
        <v>279</v>
      </c>
      <c r="BI110" s="20">
        <v>0.74</v>
      </c>
      <c r="BJ110" s="20">
        <v>0.69</v>
      </c>
      <c r="BK110" s="20">
        <v>7.0000000000000007E-2</v>
      </c>
      <c r="BL110" s="20">
        <v>6.7000000000000004E-2</v>
      </c>
      <c r="BM110" s="63">
        <v>15</v>
      </c>
      <c r="BN110" s="20">
        <v>0.72</v>
      </c>
      <c r="BO110" s="20">
        <v>0.41</v>
      </c>
      <c r="BP110" s="68">
        <v>19</v>
      </c>
      <c r="BQ110" s="20">
        <v>2.8000000000000001E-2</v>
      </c>
      <c r="BR110" s="63">
        <v>15</v>
      </c>
      <c r="BS110" s="17">
        <v>1</v>
      </c>
      <c r="BT110" s="17">
        <v>2.7666285999999998E-2</v>
      </c>
      <c r="BU110" s="17">
        <f>_xlfn.XLOOKUP(BG110,' Brechas'!$A$2:$A$34,' Brechas'!$AJ$2:$AJ$34)</f>
        <v>2.76662862061006E-2</v>
      </c>
      <c r="BV110" t="b">
        <f t="shared" si="24"/>
        <v>1</v>
      </c>
      <c r="BZ110" s="20">
        <v>17</v>
      </c>
      <c r="CA110" s="20" t="s">
        <v>85</v>
      </c>
      <c r="CB110" s="20">
        <v>8.02</v>
      </c>
      <c r="CC110" s="20">
        <v>8.07</v>
      </c>
      <c r="CD110" s="20">
        <v>-0.01</v>
      </c>
      <c r="CE110" s="20">
        <v>7.0000000000000001E-3</v>
      </c>
      <c r="CF110" s="109">
        <v>17</v>
      </c>
      <c r="CG110" s="20">
        <v>8.0500000000000007</v>
      </c>
      <c r="CH110" s="20">
        <v>0.98</v>
      </c>
      <c r="CI110" s="116">
        <v>11</v>
      </c>
      <c r="CJ110" s="20">
        <v>6.0000000000000001E-3</v>
      </c>
      <c r="CK110" s="109">
        <v>17</v>
      </c>
      <c r="CL110" s="17">
        <v>-1</v>
      </c>
      <c r="CM110" s="17">
        <v>-6.4942699999999999E-3</v>
      </c>
      <c r="CN110" s="17">
        <f>_xlfn.XLOOKUP(BZ110,' Brechas'!$A$2:$A$34,' Brechas'!$BF$2:$BF$34)</f>
        <v>-6.4942696393568101E-3</v>
      </c>
      <c r="CO110" t="b">
        <f t="shared" si="25"/>
        <v>1</v>
      </c>
      <c r="CS110" s="20">
        <v>17</v>
      </c>
      <c r="CT110" s="20" t="s">
        <v>85</v>
      </c>
      <c r="CU110" s="20">
        <v>0.5</v>
      </c>
      <c r="CV110" s="20">
        <v>0.5</v>
      </c>
      <c r="CW110" s="20">
        <v>0</v>
      </c>
      <c r="CX110" s="20">
        <v>0</v>
      </c>
      <c r="CY110" s="76">
        <v>1</v>
      </c>
      <c r="CZ110" s="20">
        <v>0.02</v>
      </c>
      <c r="DA110" s="20">
        <v>0.08</v>
      </c>
      <c r="DB110" s="164">
        <v>9</v>
      </c>
      <c r="DC110" s="20">
        <v>0</v>
      </c>
      <c r="DD110" s="76">
        <v>1</v>
      </c>
      <c r="DE110" s="17">
        <v>-1</v>
      </c>
      <c r="DF110" s="17">
        <v>0</v>
      </c>
      <c r="DG110" s="17" t="e">
        <f>_xlfn.XLOOKUP(CS110,' Brechas'!$A$2:$A$34,' Brechas'!#REF!)</f>
        <v>#REF!</v>
      </c>
      <c r="DH110" t="e">
        <f t="shared" si="26"/>
        <v>#REF!</v>
      </c>
      <c r="DL110" s="20">
        <v>17</v>
      </c>
      <c r="DM110" s="20" t="s">
        <v>85</v>
      </c>
      <c r="DN110" s="20">
        <v>7.81</v>
      </c>
      <c r="DO110" s="20">
        <v>9.31</v>
      </c>
      <c r="DP110" s="20">
        <v>-0.16</v>
      </c>
      <c r="DQ110" s="20">
        <v>0.16</v>
      </c>
      <c r="DR110" s="64">
        <v>7</v>
      </c>
      <c r="DS110" s="20">
        <v>8.5399999999999991</v>
      </c>
      <c r="DT110" s="20">
        <v>0.55000000000000004</v>
      </c>
      <c r="DU110" s="66">
        <v>12</v>
      </c>
      <c r="DV110" s="20">
        <v>0.09</v>
      </c>
      <c r="DW110" s="69">
        <v>9</v>
      </c>
      <c r="DX110" s="17">
        <v>-1</v>
      </c>
      <c r="DY110" s="17">
        <v>-8.8080295000000003E-2</v>
      </c>
      <c r="DZ110" s="17" t="e">
        <f>_xlfn.XLOOKUP(DL110,' Brechas'!$A$2:$A$34,' Brechas'!#REF!)</f>
        <v>#REF!</v>
      </c>
      <c r="EA110" t="e">
        <f t="shared" si="27"/>
        <v>#REF!</v>
      </c>
    </row>
    <row r="111" spans="1:131">
      <c r="B111" s="18">
        <v>18</v>
      </c>
      <c r="C111" s="18" t="s">
        <v>86</v>
      </c>
      <c r="D111" s="18">
        <v>0.87</v>
      </c>
      <c r="E111" s="18">
        <v>0.86</v>
      </c>
      <c r="F111" s="18">
        <v>0.01</v>
      </c>
      <c r="G111" s="18">
        <v>0.01</v>
      </c>
      <c r="H111" s="24">
        <v>3</v>
      </c>
      <c r="I111" s="18">
        <v>0.87</v>
      </c>
      <c r="J111" s="18">
        <v>0.24</v>
      </c>
      <c r="K111" s="44">
        <v>16</v>
      </c>
      <c r="L111" s="18">
        <v>0</v>
      </c>
      <c r="M111" s="24">
        <v>3</v>
      </c>
      <c r="N111" s="17">
        <v>1</v>
      </c>
      <c r="O111" s="17">
        <v>1.627416E-3</v>
      </c>
      <c r="P111" s="17">
        <f>_xlfn.XLOOKUP(B111,' Brechas'!$A$2:$A$34,' Brechas'!$G$2:$G$34)</f>
        <v>1.6274158344093299E-3</v>
      </c>
      <c r="Q111" t="b">
        <f t="shared" si="21"/>
        <v>1</v>
      </c>
      <c r="U111" s="20">
        <v>18</v>
      </c>
      <c r="V111" s="20" t="s">
        <v>86</v>
      </c>
      <c r="W111" s="20">
        <v>0.72</v>
      </c>
      <c r="X111" s="20">
        <v>0.69</v>
      </c>
      <c r="Y111" s="20">
        <v>0.04</v>
      </c>
      <c r="Z111" s="20">
        <v>0.04</v>
      </c>
      <c r="AA111" s="58">
        <v>16</v>
      </c>
      <c r="AB111" s="20">
        <v>0.7</v>
      </c>
      <c r="AC111" s="20">
        <v>0</v>
      </c>
      <c r="AD111" s="80">
        <v>20</v>
      </c>
      <c r="AE111" s="20">
        <v>1E-4</v>
      </c>
      <c r="AF111" s="63">
        <v>15</v>
      </c>
      <c r="AG111" s="17">
        <v>1</v>
      </c>
      <c r="AH111" s="54">
        <v>8.3911600000000005E-5</v>
      </c>
      <c r="AI111" s="17">
        <f>_xlfn.XLOOKUP(U111,' Brechas'!$A$2:$A$34,' Brechas'!$M$2:$M$34)</f>
        <v>8.3911581046055796E-5</v>
      </c>
      <c r="AJ111" t="b">
        <f t="shared" si="22"/>
        <v>1</v>
      </c>
      <c r="AN111" s="20">
        <v>18</v>
      </c>
      <c r="AO111" s="20" t="s">
        <v>86</v>
      </c>
      <c r="AP111" s="20">
        <v>0.05</v>
      </c>
      <c r="AQ111" s="20">
        <v>0.04</v>
      </c>
      <c r="AR111" s="20">
        <v>0.26</v>
      </c>
      <c r="AS111" s="20">
        <v>0.26</v>
      </c>
      <c r="AT111" s="73">
        <v>28</v>
      </c>
      <c r="AU111" s="20">
        <v>0.05</v>
      </c>
      <c r="AV111" s="20">
        <v>0.1</v>
      </c>
      <c r="AW111" s="64">
        <v>7</v>
      </c>
      <c r="AX111" s="20">
        <v>0.03</v>
      </c>
      <c r="AY111" s="88">
        <v>24</v>
      </c>
      <c r="AZ111" s="17">
        <v>1</v>
      </c>
      <c r="BA111" s="17">
        <v>2.731687E-2</v>
      </c>
      <c r="BB111" s="17">
        <f>_xlfn.XLOOKUP(AN111,' Brechas'!$A$2:$A$34,' Brechas'!$V$2:$V$34)</f>
        <v>2.7316870463439301E-2</v>
      </c>
      <c r="BC111" t="b">
        <f t="shared" si="23"/>
        <v>1</v>
      </c>
      <c r="BG111" s="20">
        <v>18</v>
      </c>
      <c r="BH111" s="20" t="s">
        <v>280</v>
      </c>
      <c r="BI111" s="20">
        <v>0.68</v>
      </c>
      <c r="BJ111" s="20">
        <v>0.61</v>
      </c>
      <c r="BK111" s="20">
        <v>0.11</v>
      </c>
      <c r="BL111" s="20">
        <v>0.108</v>
      </c>
      <c r="BM111" s="87">
        <v>30</v>
      </c>
      <c r="BN111" s="20">
        <v>0.64</v>
      </c>
      <c r="BO111" s="20">
        <v>0.46</v>
      </c>
      <c r="BP111" s="84">
        <v>26</v>
      </c>
      <c r="BQ111" s="20">
        <v>0.05</v>
      </c>
      <c r="BR111" s="70">
        <v>29</v>
      </c>
      <c r="BS111" s="17">
        <v>1</v>
      </c>
      <c r="BT111" s="17">
        <v>4.9822757000000002E-2</v>
      </c>
      <c r="BU111" s="17">
        <f>_xlfn.XLOOKUP(BG111,' Brechas'!$A$2:$A$34,' Brechas'!$AJ$2:$AJ$34)</f>
        <v>4.9822756785742398E-2</v>
      </c>
      <c r="BV111" t="b">
        <f t="shared" si="24"/>
        <v>1</v>
      </c>
      <c r="BZ111" s="20">
        <v>18</v>
      </c>
      <c r="CA111" s="20" t="s">
        <v>86</v>
      </c>
      <c r="CB111" s="20">
        <v>8</v>
      </c>
      <c r="CC111" s="20">
        <v>7.99</v>
      </c>
      <c r="CD111" s="20">
        <v>0</v>
      </c>
      <c r="CE111" s="20">
        <v>2E-3</v>
      </c>
      <c r="CF111" s="130">
        <v>5</v>
      </c>
      <c r="CG111" s="20">
        <v>7.99</v>
      </c>
      <c r="CH111" s="20">
        <v>0.98</v>
      </c>
      <c r="CI111" s="124">
        <v>16</v>
      </c>
      <c r="CJ111" s="20">
        <v>2E-3</v>
      </c>
      <c r="CK111" s="130">
        <v>5</v>
      </c>
      <c r="CL111" s="17">
        <v>1</v>
      </c>
      <c r="CM111" s="17">
        <v>2.1299219999999998E-3</v>
      </c>
      <c r="CN111" s="17">
        <f>_xlfn.XLOOKUP(BZ111,' Brechas'!$A$2:$A$34,' Brechas'!$BF$2:$BF$34)</f>
        <v>2.1299215945314999E-3</v>
      </c>
      <c r="CO111" t="b">
        <f t="shared" si="25"/>
        <v>1</v>
      </c>
      <c r="CS111" s="20">
        <v>18</v>
      </c>
      <c r="CT111" s="20" t="s">
        <v>86</v>
      </c>
      <c r="CU111" s="20">
        <v>0.43</v>
      </c>
      <c r="CV111" s="20">
        <v>0.56999999999999995</v>
      </c>
      <c r="CW111" s="20">
        <v>-0.25</v>
      </c>
      <c r="CX111" s="20">
        <v>0.25</v>
      </c>
      <c r="CY111" s="169">
        <v>5</v>
      </c>
      <c r="CZ111" s="20">
        <v>0.01</v>
      </c>
      <c r="DA111" s="20">
        <v>0.12</v>
      </c>
      <c r="DB111" s="170">
        <v>18</v>
      </c>
      <c r="DC111" s="20">
        <v>0.03</v>
      </c>
      <c r="DD111" s="171">
        <v>13</v>
      </c>
      <c r="DE111" s="17">
        <v>-1</v>
      </c>
      <c r="DF111" s="17">
        <v>-3.0482456000000002E-2</v>
      </c>
      <c r="DG111" s="17" t="e">
        <f>_xlfn.XLOOKUP(CS111,' Brechas'!$A$2:$A$34,' Brechas'!#REF!)</f>
        <v>#REF!</v>
      </c>
      <c r="DH111" t="e">
        <f t="shared" si="26"/>
        <v>#REF!</v>
      </c>
      <c r="DL111" s="20">
        <v>18</v>
      </c>
      <c r="DM111" s="20" t="s">
        <v>86</v>
      </c>
      <c r="DN111" s="20">
        <v>4.4000000000000004</v>
      </c>
      <c r="DO111" s="20">
        <v>11.65</v>
      </c>
      <c r="DP111" s="20">
        <v>-0.62</v>
      </c>
      <c r="DQ111" s="20">
        <v>0.62</v>
      </c>
      <c r="DR111" s="95">
        <v>32</v>
      </c>
      <c r="DS111" s="20">
        <v>8.0500000000000007</v>
      </c>
      <c r="DT111" s="20">
        <v>0.52</v>
      </c>
      <c r="DU111" s="63">
        <v>15</v>
      </c>
      <c r="DV111" s="20">
        <v>0.32</v>
      </c>
      <c r="DW111" s="77">
        <v>33</v>
      </c>
      <c r="DX111" s="17">
        <v>-1</v>
      </c>
      <c r="DY111" s="17">
        <v>-0.32127953999999997</v>
      </c>
      <c r="DZ111" s="17" t="e">
        <f>_xlfn.XLOOKUP(DL111,' Brechas'!$A$2:$A$34,' Brechas'!#REF!)</f>
        <v>#REF!</v>
      </c>
      <c r="EA111" t="e">
        <f t="shared" si="27"/>
        <v>#REF!</v>
      </c>
    </row>
    <row r="112" spans="1:131">
      <c r="B112" s="18">
        <v>19</v>
      </c>
      <c r="C112" s="18" t="s">
        <v>87</v>
      </c>
      <c r="D112" s="18">
        <v>0.73</v>
      </c>
      <c r="E112" s="18">
        <v>0.7</v>
      </c>
      <c r="F112" s="18">
        <v>0.04</v>
      </c>
      <c r="G112" s="18">
        <v>0.04</v>
      </c>
      <c r="H112" s="48">
        <v>24</v>
      </c>
      <c r="I112" s="18">
        <v>0.71</v>
      </c>
      <c r="J112" s="18">
        <v>0.28000000000000003</v>
      </c>
      <c r="K112" s="48">
        <v>24</v>
      </c>
      <c r="L112" s="18">
        <v>0.01</v>
      </c>
      <c r="M112" s="39">
        <v>25</v>
      </c>
      <c r="N112" s="17">
        <v>1</v>
      </c>
      <c r="O112" s="17">
        <v>1.1213959000000001E-2</v>
      </c>
      <c r="P112" s="17">
        <f>_xlfn.XLOOKUP(B112,' Brechas'!$A$2:$A$34,' Brechas'!$G$2:$G$34)</f>
        <v>1.1213959065834301E-2</v>
      </c>
      <c r="Q112" t="b">
        <f t="shared" si="21"/>
        <v>1</v>
      </c>
      <c r="U112" s="20">
        <v>19</v>
      </c>
      <c r="V112" s="20" t="s">
        <v>87</v>
      </c>
      <c r="W112" s="20">
        <v>0.68</v>
      </c>
      <c r="X112" s="20">
        <v>0.66</v>
      </c>
      <c r="Y112" s="20">
        <v>0.04</v>
      </c>
      <c r="Z112" s="20">
        <v>0.04</v>
      </c>
      <c r="AA112" s="81">
        <v>17</v>
      </c>
      <c r="AB112" s="20">
        <v>0.67</v>
      </c>
      <c r="AC112" s="20">
        <v>0</v>
      </c>
      <c r="AD112" s="74">
        <v>23</v>
      </c>
      <c r="AE112" s="20">
        <v>1E-4</v>
      </c>
      <c r="AF112" s="80">
        <v>20</v>
      </c>
      <c r="AG112" s="17">
        <v>1</v>
      </c>
      <c r="AH112" s="54">
        <v>9.1638799999999994E-5</v>
      </c>
      <c r="AI112" s="17">
        <f>_xlfn.XLOOKUP(U112,' Brechas'!$A$2:$A$34,' Brechas'!$M$2:$M$34)</f>
        <v>9.1638840552360793E-5</v>
      </c>
      <c r="AJ112" t="b">
        <f t="shared" si="22"/>
        <v>1</v>
      </c>
      <c r="AN112" s="20">
        <v>19</v>
      </c>
      <c r="AO112" s="20" t="s">
        <v>87</v>
      </c>
      <c r="AP112" s="20">
        <v>0.06</v>
      </c>
      <c r="AQ112" s="20">
        <v>0.05</v>
      </c>
      <c r="AR112" s="20">
        <v>0.04</v>
      </c>
      <c r="AS112" s="20">
        <v>0.04</v>
      </c>
      <c r="AT112" s="64">
        <v>7</v>
      </c>
      <c r="AU112" s="20">
        <v>0.05</v>
      </c>
      <c r="AV112" s="20">
        <v>0.12</v>
      </c>
      <c r="AW112" s="69">
        <v>9</v>
      </c>
      <c r="AX112" s="20">
        <v>0.01</v>
      </c>
      <c r="AY112" s="83">
        <v>5</v>
      </c>
      <c r="AZ112" s="17">
        <v>1</v>
      </c>
      <c r="BA112" s="17">
        <v>5.0668930000000003E-3</v>
      </c>
      <c r="BB112" s="17">
        <f>_xlfn.XLOOKUP(AN112,' Brechas'!$A$2:$A$34,' Brechas'!$V$2:$V$34)</f>
        <v>5.0668930621174503E-3</v>
      </c>
      <c r="BC112" t="b">
        <f t="shared" si="23"/>
        <v>1</v>
      </c>
      <c r="BG112" s="20">
        <v>19</v>
      </c>
      <c r="BH112" s="20" t="s">
        <v>281</v>
      </c>
      <c r="BI112" s="20">
        <v>0.71</v>
      </c>
      <c r="BJ112" s="20">
        <v>0.67</v>
      </c>
      <c r="BK112" s="20">
        <v>0.06</v>
      </c>
      <c r="BL112" s="20">
        <v>5.6000000000000001E-2</v>
      </c>
      <c r="BM112" s="79">
        <v>10</v>
      </c>
      <c r="BN112" s="20">
        <v>0.69</v>
      </c>
      <c r="BO112" s="20">
        <v>0.43</v>
      </c>
      <c r="BP112" s="82">
        <v>22</v>
      </c>
      <c r="BQ112" s="20">
        <v>2.4E-2</v>
      </c>
      <c r="BR112" s="86">
        <v>11</v>
      </c>
      <c r="BS112" s="17">
        <v>1</v>
      </c>
      <c r="BT112" s="17">
        <v>2.4158720000000002E-2</v>
      </c>
      <c r="BU112" s="17">
        <f>_xlfn.XLOOKUP(BG112,' Brechas'!$A$2:$A$34,' Brechas'!$AJ$2:$AJ$34)</f>
        <v>2.4158720111135901E-2</v>
      </c>
      <c r="BV112" t="b">
        <f t="shared" si="24"/>
        <v>1</v>
      </c>
      <c r="BZ112" s="20">
        <v>19</v>
      </c>
      <c r="CA112" s="20" t="s">
        <v>87</v>
      </c>
      <c r="CB112" s="20">
        <v>7.85</v>
      </c>
      <c r="CC112" s="20">
        <v>7.89</v>
      </c>
      <c r="CD112" s="20">
        <v>-0.01</v>
      </c>
      <c r="CE112" s="20">
        <v>5.0000000000000001E-3</v>
      </c>
      <c r="CF112" s="116">
        <v>11</v>
      </c>
      <c r="CG112" s="20">
        <v>7.87</v>
      </c>
      <c r="CH112" s="20">
        <v>1</v>
      </c>
      <c r="CI112" s="95">
        <v>31</v>
      </c>
      <c r="CJ112" s="20">
        <v>5.0000000000000001E-3</v>
      </c>
      <c r="CK112" s="116">
        <v>11</v>
      </c>
      <c r="CL112" s="17">
        <v>-1</v>
      </c>
      <c r="CM112" s="17">
        <v>-5.1674249999999998E-3</v>
      </c>
      <c r="CN112" s="17">
        <f>_xlfn.XLOOKUP(BZ112,' Brechas'!$A$2:$A$34,' Brechas'!$BF$2:$BF$34)</f>
        <v>-5.16742510232938E-3</v>
      </c>
      <c r="CO112" t="b">
        <f t="shared" si="25"/>
        <v>1</v>
      </c>
      <c r="CS112" s="20">
        <v>19</v>
      </c>
      <c r="CT112" s="20" t="s">
        <v>87</v>
      </c>
      <c r="CU112" s="20">
        <v>0.3</v>
      </c>
      <c r="CV112" s="20">
        <v>0.7</v>
      </c>
      <c r="CW112" s="20">
        <v>-0.56999999999999995</v>
      </c>
      <c r="CX112" s="20">
        <v>0.56999999999999995</v>
      </c>
      <c r="CY112" s="152">
        <v>18</v>
      </c>
      <c r="CZ112" s="20">
        <v>0.01</v>
      </c>
      <c r="DA112" s="20">
        <v>0.12</v>
      </c>
      <c r="DB112" s="170">
        <v>18</v>
      </c>
      <c r="DC112" s="20">
        <v>7.0000000000000007E-2</v>
      </c>
      <c r="DD112" s="170">
        <v>18</v>
      </c>
      <c r="DE112" s="17">
        <v>-1</v>
      </c>
      <c r="DF112" s="17">
        <v>-6.9674185E-2</v>
      </c>
      <c r="DG112" s="17" t="e">
        <f>_xlfn.XLOOKUP(CS112,' Brechas'!$A$2:$A$34,' Brechas'!#REF!)</f>
        <v>#REF!</v>
      </c>
      <c r="DH112" t="e">
        <f t="shared" si="26"/>
        <v>#REF!</v>
      </c>
      <c r="DL112" s="20">
        <v>19</v>
      </c>
      <c r="DM112" s="20" t="s">
        <v>87</v>
      </c>
      <c r="DN112" s="20">
        <v>5.76</v>
      </c>
      <c r="DO112" s="20">
        <v>9.2899999999999991</v>
      </c>
      <c r="DP112" s="20">
        <v>-0.38</v>
      </c>
      <c r="DQ112" s="20">
        <v>0.38</v>
      </c>
      <c r="DR112" s="75">
        <v>21</v>
      </c>
      <c r="DS112" s="20">
        <v>7.5</v>
      </c>
      <c r="DT112" s="20">
        <v>0.48</v>
      </c>
      <c r="DU112" s="58">
        <v>16</v>
      </c>
      <c r="DV112" s="20">
        <v>0.18</v>
      </c>
      <c r="DW112" s="82">
        <v>22</v>
      </c>
      <c r="DX112" s="17">
        <v>-1</v>
      </c>
      <c r="DY112" s="17">
        <v>-0.18331871599999999</v>
      </c>
      <c r="DZ112" s="17" t="e">
        <f>_xlfn.XLOOKUP(DL112,' Brechas'!$A$2:$A$34,' Brechas'!#REF!)</f>
        <v>#REF!</v>
      </c>
      <c r="EA112" t="e">
        <f t="shared" si="27"/>
        <v>#REF!</v>
      </c>
    </row>
    <row r="113" spans="2:131">
      <c r="B113" s="18">
        <v>20</v>
      </c>
      <c r="C113" s="18" t="s">
        <v>88</v>
      </c>
      <c r="D113" s="18">
        <v>0.85</v>
      </c>
      <c r="E113" s="18">
        <v>0.82</v>
      </c>
      <c r="F113" s="18">
        <v>0.03</v>
      </c>
      <c r="G113" s="18">
        <v>0.03</v>
      </c>
      <c r="H113" s="41">
        <v>22</v>
      </c>
      <c r="I113" s="18">
        <v>0.84</v>
      </c>
      <c r="J113" s="18">
        <v>0.24</v>
      </c>
      <c r="K113" s="33">
        <v>20</v>
      </c>
      <c r="L113" s="18">
        <v>0.01</v>
      </c>
      <c r="M113" s="33">
        <v>20</v>
      </c>
      <c r="N113" s="17">
        <v>1</v>
      </c>
      <c r="O113" s="17">
        <v>8.3874050000000006E-3</v>
      </c>
      <c r="P113" s="17">
        <f>_xlfn.XLOOKUP(B113,' Brechas'!$A$2:$A$34,' Brechas'!$G$2:$G$34)</f>
        <v>8.3874047978509999E-3</v>
      </c>
      <c r="Q113" t="b">
        <f t="shared" si="21"/>
        <v>1</v>
      </c>
      <c r="U113" s="20">
        <v>20</v>
      </c>
      <c r="V113" s="20" t="s">
        <v>88</v>
      </c>
      <c r="W113" s="20">
        <v>0.8</v>
      </c>
      <c r="X113" s="20">
        <v>0.77</v>
      </c>
      <c r="Y113" s="20">
        <v>0.05</v>
      </c>
      <c r="Z113" s="20">
        <v>0.05</v>
      </c>
      <c r="AA113" s="68">
        <v>19</v>
      </c>
      <c r="AB113" s="20">
        <v>0.78</v>
      </c>
      <c r="AC113" s="20">
        <v>0</v>
      </c>
      <c r="AD113" s="63">
        <v>15</v>
      </c>
      <c r="AE113" s="20">
        <v>1E-4</v>
      </c>
      <c r="AF113" s="68">
        <v>19</v>
      </c>
      <c r="AG113" s="17">
        <v>1</v>
      </c>
      <c r="AH113" s="54">
        <v>8.7309499999999995E-5</v>
      </c>
      <c r="AI113" s="17">
        <f>_xlfn.XLOOKUP(U113,' Brechas'!$A$2:$A$34,' Brechas'!$M$2:$M$34)</f>
        <v>8.7309544379008303E-5</v>
      </c>
      <c r="AJ113" t="b">
        <f t="shared" si="22"/>
        <v>1</v>
      </c>
      <c r="AN113" s="20">
        <v>20</v>
      </c>
      <c r="AO113" s="20" t="s">
        <v>88</v>
      </c>
      <c r="AP113" s="20">
        <v>0.02</v>
      </c>
      <c r="AQ113" s="20">
        <v>0.02</v>
      </c>
      <c r="AR113" s="20">
        <v>0.19</v>
      </c>
      <c r="AS113" s="20">
        <v>0.19</v>
      </c>
      <c r="AT113" s="84">
        <v>26</v>
      </c>
      <c r="AU113" s="20">
        <v>0.02</v>
      </c>
      <c r="AV113" s="20">
        <v>0.05</v>
      </c>
      <c r="AW113" s="78">
        <v>3</v>
      </c>
      <c r="AX113" s="20">
        <v>0.01</v>
      </c>
      <c r="AY113" s="69">
        <v>9</v>
      </c>
      <c r="AZ113" s="17">
        <v>1</v>
      </c>
      <c r="BA113" s="17">
        <v>8.8173390000000004E-3</v>
      </c>
      <c r="BB113" s="17">
        <f>_xlfn.XLOOKUP(AN113,' Brechas'!$A$2:$A$34,' Brechas'!$V$2:$V$34)</f>
        <v>8.8173389163261392E-3</v>
      </c>
      <c r="BC113" t="b">
        <f t="shared" si="23"/>
        <v>1</v>
      </c>
      <c r="BG113" s="20">
        <v>20</v>
      </c>
      <c r="BH113" s="20" t="s">
        <v>282</v>
      </c>
      <c r="BI113" s="20">
        <v>0.73</v>
      </c>
      <c r="BJ113" s="20">
        <v>0.66</v>
      </c>
      <c r="BK113" s="20">
        <v>0.1</v>
      </c>
      <c r="BL113" s="20">
        <v>9.7000000000000003E-2</v>
      </c>
      <c r="BM113" s="72">
        <v>27</v>
      </c>
      <c r="BN113" s="20">
        <v>0.7</v>
      </c>
      <c r="BO113" s="20">
        <v>0.43</v>
      </c>
      <c r="BP113" s="80">
        <v>20</v>
      </c>
      <c r="BQ113" s="20">
        <v>4.1000000000000002E-2</v>
      </c>
      <c r="BR113" s="84">
        <v>26</v>
      </c>
      <c r="BS113" s="17">
        <v>1</v>
      </c>
      <c r="BT113" s="17">
        <v>4.1246819999999997E-2</v>
      </c>
      <c r="BU113" s="17">
        <f>_xlfn.XLOOKUP(BG113,' Brechas'!$A$2:$A$34,' Brechas'!$AJ$2:$AJ$34)</f>
        <v>4.1246820167183701E-2</v>
      </c>
      <c r="BV113" t="b">
        <f t="shared" si="24"/>
        <v>1</v>
      </c>
      <c r="BZ113" s="20">
        <v>20</v>
      </c>
      <c r="CA113" s="20" t="s">
        <v>88</v>
      </c>
      <c r="CB113" s="20">
        <v>7.95</v>
      </c>
      <c r="CC113" s="20">
        <v>7.99</v>
      </c>
      <c r="CD113" s="20">
        <v>0</v>
      </c>
      <c r="CE113" s="20">
        <v>5.0000000000000001E-3</v>
      </c>
      <c r="CF113" s="125">
        <v>10</v>
      </c>
      <c r="CG113" s="20">
        <v>7.97</v>
      </c>
      <c r="CH113" s="20">
        <v>0.99</v>
      </c>
      <c r="CI113" s="112">
        <v>21</v>
      </c>
      <c r="CJ113" s="20">
        <v>5.0000000000000001E-3</v>
      </c>
      <c r="CK113" s="125">
        <v>10</v>
      </c>
      <c r="CL113" s="17">
        <v>-1</v>
      </c>
      <c r="CM113" s="17">
        <v>-4.672346E-3</v>
      </c>
      <c r="CN113" s="17">
        <f>_xlfn.XLOOKUP(BZ113,' Brechas'!$A$2:$A$34,' Brechas'!$BF$2:$BF$34)</f>
        <v>-4.6723462609398704E-3</v>
      </c>
      <c r="CO113" t="b">
        <f t="shared" si="25"/>
        <v>1</v>
      </c>
      <c r="CS113" s="20">
        <v>20</v>
      </c>
      <c r="CT113" s="20" t="s">
        <v>88</v>
      </c>
      <c r="CU113" s="20">
        <v>0.22</v>
      </c>
      <c r="CV113" s="20">
        <v>0.78</v>
      </c>
      <c r="CW113" s="20">
        <v>-0.71</v>
      </c>
      <c r="CX113" s="20">
        <v>0.71</v>
      </c>
      <c r="CY113" s="155">
        <v>20</v>
      </c>
      <c r="CZ113" s="20">
        <v>0.01</v>
      </c>
      <c r="DA113" s="20">
        <v>0.12</v>
      </c>
      <c r="DB113" s="170">
        <v>18</v>
      </c>
      <c r="DC113" s="20">
        <v>0.09</v>
      </c>
      <c r="DD113" s="172">
        <v>21</v>
      </c>
      <c r="DE113" s="17">
        <v>-1</v>
      </c>
      <c r="DF113" s="17">
        <v>-8.7092732000000006E-2</v>
      </c>
      <c r="DG113" s="17" t="e">
        <f>_xlfn.XLOOKUP(CS113,' Brechas'!$A$2:$A$34,' Brechas'!#REF!)</f>
        <v>#REF!</v>
      </c>
      <c r="DH113" t="e">
        <f t="shared" si="26"/>
        <v>#REF!</v>
      </c>
      <c r="DL113" s="20">
        <v>20</v>
      </c>
      <c r="DM113" s="20" t="s">
        <v>88</v>
      </c>
      <c r="DN113" s="20">
        <v>4.68</v>
      </c>
      <c r="DO113" s="20">
        <v>6.96</v>
      </c>
      <c r="DP113" s="20">
        <v>-0.33</v>
      </c>
      <c r="DQ113" s="20">
        <v>0.33</v>
      </c>
      <c r="DR113" s="81">
        <v>17</v>
      </c>
      <c r="DS113" s="20">
        <v>5.81</v>
      </c>
      <c r="DT113" s="20">
        <v>0.37</v>
      </c>
      <c r="DU113" s="71">
        <v>25</v>
      </c>
      <c r="DV113" s="20">
        <v>0.12</v>
      </c>
      <c r="DW113" s="59">
        <v>13</v>
      </c>
      <c r="DX113" s="17">
        <v>-1</v>
      </c>
      <c r="DY113" s="17">
        <v>-0.12202051899999999</v>
      </c>
      <c r="DZ113" s="17" t="e">
        <f>_xlfn.XLOOKUP(DL113,' Brechas'!$A$2:$A$34,' Brechas'!#REF!)</f>
        <v>#REF!</v>
      </c>
      <c r="EA113" t="e">
        <f t="shared" si="27"/>
        <v>#REF!</v>
      </c>
    </row>
    <row r="114" spans="2:131">
      <c r="B114" s="18">
        <v>23</v>
      </c>
      <c r="C114" s="18" t="s">
        <v>89</v>
      </c>
      <c r="D114" s="18">
        <v>0.82</v>
      </c>
      <c r="E114" s="18">
        <v>0.79</v>
      </c>
      <c r="F114" s="18">
        <v>0.04</v>
      </c>
      <c r="G114" s="18">
        <v>0.04</v>
      </c>
      <c r="H114" s="45">
        <v>26</v>
      </c>
      <c r="I114" s="18">
        <v>0.8</v>
      </c>
      <c r="J114" s="18">
        <v>0.25</v>
      </c>
      <c r="K114" s="40">
        <v>21</v>
      </c>
      <c r="L114" s="18">
        <v>0.01</v>
      </c>
      <c r="M114" s="48">
        <v>24</v>
      </c>
      <c r="N114" s="17">
        <v>1</v>
      </c>
      <c r="O114" s="17">
        <v>1.052933E-2</v>
      </c>
      <c r="P114" s="17">
        <f>_xlfn.XLOOKUP(B114,' Brechas'!$A$2:$A$34,' Brechas'!$G$2:$G$34)</f>
        <v>1.05293304519235E-2</v>
      </c>
      <c r="Q114" t="b">
        <f t="shared" si="21"/>
        <v>1</v>
      </c>
      <c r="U114" s="20">
        <v>23</v>
      </c>
      <c r="V114" s="20" t="s">
        <v>89</v>
      </c>
      <c r="W114" s="20">
        <v>0.8</v>
      </c>
      <c r="X114" s="20">
        <v>0.77</v>
      </c>
      <c r="Y114" s="20">
        <v>0.04</v>
      </c>
      <c r="Z114" s="20">
        <v>0.04</v>
      </c>
      <c r="AA114" s="63">
        <v>15</v>
      </c>
      <c r="AB114" s="20">
        <v>0.79</v>
      </c>
      <c r="AC114" s="20">
        <v>0</v>
      </c>
      <c r="AD114" s="59">
        <v>13</v>
      </c>
      <c r="AE114" s="20">
        <v>1E-4</v>
      </c>
      <c r="AF114" s="66">
        <v>12</v>
      </c>
      <c r="AG114" s="17">
        <v>1</v>
      </c>
      <c r="AH114" s="54">
        <v>7.4181400000000001E-5</v>
      </c>
      <c r="AI114" s="17">
        <f>_xlfn.XLOOKUP(U114,' Brechas'!$A$2:$A$34,' Brechas'!$M$2:$M$34)</f>
        <v>7.4181354576552202E-5</v>
      </c>
      <c r="AJ114" t="b">
        <f t="shared" si="22"/>
        <v>1</v>
      </c>
      <c r="AN114" s="20">
        <v>23</v>
      </c>
      <c r="AO114" s="20" t="s">
        <v>89</v>
      </c>
      <c r="AP114" s="20">
        <v>0.11</v>
      </c>
      <c r="AQ114" s="20">
        <v>0.11</v>
      </c>
      <c r="AR114" s="20">
        <v>0.04</v>
      </c>
      <c r="AS114" s="20">
        <v>0.04</v>
      </c>
      <c r="AT114" s="65">
        <v>6</v>
      </c>
      <c r="AU114" s="20">
        <v>0.11</v>
      </c>
      <c r="AV114" s="20">
        <v>0.24</v>
      </c>
      <c r="AW114" s="61">
        <v>18</v>
      </c>
      <c r="AX114" s="20">
        <v>0.01</v>
      </c>
      <c r="AY114" s="86">
        <v>11</v>
      </c>
      <c r="AZ114" s="17">
        <v>1</v>
      </c>
      <c r="BA114" s="17">
        <v>9.8302849999999994E-3</v>
      </c>
      <c r="BB114" s="17">
        <f>_xlfn.XLOOKUP(AN114,' Brechas'!$A$2:$A$34,' Brechas'!$V$2:$V$34)</f>
        <v>9.83028461831216E-3</v>
      </c>
      <c r="BC114" t="b">
        <f t="shared" si="23"/>
        <v>1</v>
      </c>
      <c r="BG114" s="20">
        <v>23</v>
      </c>
      <c r="BH114" s="20" t="s">
        <v>283</v>
      </c>
      <c r="BI114" s="20">
        <v>0.78</v>
      </c>
      <c r="BJ114" s="20">
        <v>0.73</v>
      </c>
      <c r="BK114" s="20">
        <v>0.06</v>
      </c>
      <c r="BL114" s="20">
        <v>6.4000000000000001E-2</v>
      </c>
      <c r="BM114" s="66">
        <v>12</v>
      </c>
      <c r="BN114" s="20">
        <v>0.76</v>
      </c>
      <c r="BO114" s="20">
        <v>0.39</v>
      </c>
      <c r="BP114" s="58">
        <v>16</v>
      </c>
      <c r="BQ114" s="20">
        <v>2.5000000000000001E-2</v>
      </c>
      <c r="BR114" s="66">
        <v>12</v>
      </c>
      <c r="BS114" s="17">
        <v>1</v>
      </c>
      <c r="BT114" s="17">
        <v>2.5152335000000001E-2</v>
      </c>
      <c r="BU114" s="17">
        <f>_xlfn.XLOOKUP(BG114,' Brechas'!$A$2:$A$34,' Brechas'!$AJ$2:$AJ$34)</f>
        <v>2.51523348618274E-2</v>
      </c>
      <c r="BV114" t="b">
        <f t="shared" si="24"/>
        <v>1</v>
      </c>
      <c r="BZ114" s="20">
        <v>23</v>
      </c>
      <c r="CA114" s="20" t="s">
        <v>89</v>
      </c>
      <c r="CB114" s="20">
        <v>7.98</v>
      </c>
      <c r="CC114" s="20">
        <v>8.0399999999999991</v>
      </c>
      <c r="CD114" s="20">
        <v>-0.01</v>
      </c>
      <c r="CE114" s="20">
        <v>8.0000000000000002E-3</v>
      </c>
      <c r="CF114" s="114">
        <v>26</v>
      </c>
      <c r="CG114" s="20">
        <v>8.01</v>
      </c>
      <c r="CH114" s="20">
        <v>0.98</v>
      </c>
      <c r="CI114" s="122">
        <v>14</v>
      </c>
      <c r="CJ114" s="20">
        <v>8.0000000000000002E-3</v>
      </c>
      <c r="CK114" s="107">
        <v>25</v>
      </c>
      <c r="CL114" s="17">
        <v>-1</v>
      </c>
      <c r="CM114" s="17">
        <v>-7.5298960000000003E-3</v>
      </c>
      <c r="CN114" s="17">
        <f>_xlfn.XLOOKUP(BZ114,' Brechas'!$A$2:$A$34,' Brechas'!$BF$2:$BF$34)</f>
        <v>-7.5298957894176996E-3</v>
      </c>
      <c r="CO114" t="b">
        <f t="shared" si="25"/>
        <v>1</v>
      </c>
      <c r="CS114" s="20">
        <v>23</v>
      </c>
      <c r="CT114" s="20" t="s">
        <v>89</v>
      </c>
      <c r="CU114" s="20">
        <v>0.2</v>
      </c>
      <c r="CV114" s="20">
        <v>0.8</v>
      </c>
      <c r="CW114" s="20">
        <v>-0.75</v>
      </c>
      <c r="CX114" s="20">
        <v>0.75</v>
      </c>
      <c r="CY114" s="110">
        <v>22</v>
      </c>
      <c r="CZ114" s="20">
        <v>0.01</v>
      </c>
      <c r="DA114" s="20">
        <v>0.14000000000000001</v>
      </c>
      <c r="DB114" s="172">
        <v>21</v>
      </c>
      <c r="DC114" s="20">
        <v>0.1</v>
      </c>
      <c r="DD114" s="71">
        <v>22</v>
      </c>
      <c r="DE114" s="17">
        <v>-1</v>
      </c>
      <c r="DF114" s="17">
        <v>-0.104511278</v>
      </c>
      <c r="DG114" s="17" t="e">
        <f>_xlfn.XLOOKUP(CS114,' Brechas'!$A$2:$A$34,' Brechas'!#REF!)</f>
        <v>#REF!</v>
      </c>
      <c r="DH114" t="e">
        <f t="shared" si="26"/>
        <v>#REF!</v>
      </c>
      <c r="DL114" s="20">
        <v>23</v>
      </c>
      <c r="DM114" s="20" t="s">
        <v>89</v>
      </c>
      <c r="DN114" s="20">
        <v>2.5499999999999998</v>
      </c>
      <c r="DO114" s="20">
        <v>4.37</v>
      </c>
      <c r="DP114" s="20">
        <v>-0.41</v>
      </c>
      <c r="DQ114" s="20">
        <v>0.41</v>
      </c>
      <c r="DR114" s="84">
        <v>26</v>
      </c>
      <c r="DS114" s="20">
        <v>3.45</v>
      </c>
      <c r="DT114" s="20">
        <v>0.22</v>
      </c>
      <c r="DU114" s="95">
        <v>32</v>
      </c>
      <c r="DV114" s="20">
        <v>0.09</v>
      </c>
      <c r="DW114" s="79">
        <v>10</v>
      </c>
      <c r="DX114" s="17">
        <v>-1</v>
      </c>
      <c r="DY114" s="17">
        <v>-9.2011680999999998E-2</v>
      </c>
      <c r="DZ114" s="17" t="e">
        <f>_xlfn.XLOOKUP(DL114,' Brechas'!$A$2:$A$34,' Brechas'!#REF!)</f>
        <v>#REF!</v>
      </c>
      <c r="EA114" t="e">
        <f t="shared" si="27"/>
        <v>#REF!</v>
      </c>
    </row>
    <row r="115" spans="2:131">
      <c r="B115" s="18">
        <v>25</v>
      </c>
      <c r="C115" s="18" t="s">
        <v>90</v>
      </c>
      <c r="D115" s="18">
        <v>0.92</v>
      </c>
      <c r="E115" s="18">
        <v>0.92</v>
      </c>
      <c r="F115" s="18">
        <v>0.01</v>
      </c>
      <c r="G115" s="18">
        <v>0.01</v>
      </c>
      <c r="H115" s="23">
        <v>1</v>
      </c>
      <c r="I115" s="18">
        <v>0.92</v>
      </c>
      <c r="J115" s="18">
        <v>0.22</v>
      </c>
      <c r="K115" s="27">
        <v>10</v>
      </c>
      <c r="L115" s="18">
        <v>0</v>
      </c>
      <c r="M115" s="23">
        <v>1</v>
      </c>
      <c r="N115" s="17">
        <v>1</v>
      </c>
      <c r="O115" s="17">
        <v>1.350967E-3</v>
      </c>
      <c r="P115" s="17">
        <f>_xlfn.XLOOKUP(B115,' Brechas'!$A$2:$A$34,' Brechas'!$G$2:$G$34)</f>
        <v>1.3509665546934499E-3</v>
      </c>
      <c r="Q115" t="b">
        <f t="shared" si="21"/>
        <v>1</v>
      </c>
      <c r="U115" s="20">
        <v>25</v>
      </c>
      <c r="V115" s="20" t="s">
        <v>90</v>
      </c>
      <c r="W115" s="20">
        <v>0.73</v>
      </c>
      <c r="X115" s="20">
        <v>0.69</v>
      </c>
      <c r="Y115" s="20">
        <v>0.06</v>
      </c>
      <c r="Z115" s="20">
        <v>0.06</v>
      </c>
      <c r="AA115" s="84">
        <v>26</v>
      </c>
      <c r="AB115" s="20">
        <v>0.72</v>
      </c>
      <c r="AC115" s="20">
        <v>0</v>
      </c>
      <c r="AD115" s="61">
        <v>18</v>
      </c>
      <c r="AE115" s="20">
        <v>1E-4</v>
      </c>
      <c r="AF115" s="88">
        <v>24</v>
      </c>
      <c r="AG115" s="17">
        <v>1</v>
      </c>
      <c r="AH115" s="17">
        <v>1.2092299999999999E-4</v>
      </c>
      <c r="AI115" s="17">
        <f>_xlfn.XLOOKUP(U115,' Brechas'!$A$2:$A$34,' Brechas'!$M$2:$M$34)</f>
        <v>1.20922534585004E-4</v>
      </c>
      <c r="AJ115" t="b">
        <f t="shared" si="22"/>
        <v>1</v>
      </c>
      <c r="AN115" s="20">
        <v>25</v>
      </c>
      <c r="AO115" s="20" t="s">
        <v>90</v>
      </c>
      <c r="AP115" s="20">
        <v>0.12</v>
      </c>
      <c r="AQ115" s="20">
        <v>0.11</v>
      </c>
      <c r="AR115" s="20">
        <v>7.0000000000000007E-2</v>
      </c>
      <c r="AS115" s="20">
        <v>7.0000000000000007E-2</v>
      </c>
      <c r="AT115" s="66">
        <v>12</v>
      </c>
      <c r="AU115" s="20">
        <v>0.12</v>
      </c>
      <c r="AV115" s="20">
        <v>0.26</v>
      </c>
      <c r="AW115" s="75">
        <v>21</v>
      </c>
      <c r="AX115" s="20">
        <v>0.02</v>
      </c>
      <c r="AY115" s="63">
        <v>15</v>
      </c>
      <c r="AZ115" s="17">
        <v>1</v>
      </c>
      <c r="BA115" s="17">
        <v>1.8566708000000001E-2</v>
      </c>
      <c r="BB115" s="17">
        <f>_xlfn.XLOOKUP(AN115,' Brechas'!$A$2:$A$34,' Brechas'!$V$2:$V$34)</f>
        <v>1.8566708246084501E-2</v>
      </c>
      <c r="BC115" t="b">
        <f t="shared" si="23"/>
        <v>1</v>
      </c>
      <c r="BG115" s="20">
        <v>25</v>
      </c>
      <c r="BH115" s="20" t="s">
        <v>284</v>
      </c>
      <c r="BI115" s="20">
        <v>0.86</v>
      </c>
      <c r="BJ115" s="20">
        <v>0.83</v>
      </c>
      <c r="BK115" s="20">
        <v>0.04</v>
      </c>
      <c r="BL115" s="20">
        <v>3.5999999999999997E-2</v>
      </c>
      <c r="BM115" s="78">
        <v>3</v>
      </c>
      <c r="BN115" s="20">
        <v>0.84</v>
      </c>
      <c r="BO115" s="20">
        <v>0.35</v>
      </c>
      <c r="BP115" s="78">
        <v>3</v>
      </c>
      <c r="BQ115" s="20">
        <v>1.2999999999999999E-2</v>
      </c>
      <c r="BR115" s="78">
        <v>3</v>
      </c>
      <c r="BS115" s="17">
        <v>1</v>
      </c>
      <c r="BT115" s="17">
        <v>1.2606749E-2</v>
      </c>
      <c r="BU115" s="17">
        <f>_xlfn.XLOOKUP(BG115,' Brechas'!$A$2:$A$34,' Brechas'!$AJ$2:$AJ$34)</f>
        <v>1.26067493231014E-2</v>
      </c>
      <c r="BV115" t="b">
        <f t="shared" si="24"/>
        <v>1</v>
      </c>
      <c r="BZ115" s="20">
        <v>25</v>
      </c>
      <c r="CA115" s="20" t="s">
        <v>90</v>
      </c>
      <c r="CB115" s="20">
        <v>7.93</v>
      </c>
      <c r="CC115" s="20">
        <v>8.01</v>
      </c>
      <c r="CD115" s="20">
        <v>-0.01</v>
      </c>
      <c r="CE115" s="20">
        <v>0.01</v>
      </c>
      <c r="CF115" s="128">
        <v>28</v>
      </c>
      <c r="CG115" s="20">
        <v>7.97</v>
      </c>
      <c r="CH115" s="20">
        <v>0.99</v>
      </c>
      <c r="CI115" s="105">
        <v>20</v>
      </c>
      <c r="CJ115" s="20">
        <v>0.01</v>
      </c>
      <c r="CK115" s="110">
        <v>29</v>
      </c>
      <c r="CL115" s="17">
        <v>-1</v>
      </c>
      <c r="CM115" s="17">
        <v>-1.0175516000000001E-2</v>
      </c>
      <c r="CN115" s="17">
        <f>_xlfn.XLOOKUP(BZ115,' Brechas'!$A$2:$A$34,' Brechas'!$BF$2:$BF$34)</f>
        <v>-1.0175516219133899E-2</v>
      </c>
      <c r="CO115" t="b">
        <f t="shared" si="25"/>
        <v>1</v>
      </c>
      <c r="CS115" s="20">
        <v>25</v>
      </c>
      <c r="CT115" s="20" t="s">
        <v>90</v>
      </c>
      <c r="CU115" s="20">
        <v>0.31</v>
      </c>
      <c r="CV115" s="20">
        <v>0.69</v>
      </c>
      <c r="CW115" s="20">
        <v>-0.54</v>
      </c>
      <c r="CX115" s="20">
        <v>0.54</v>
      </c>
      <c r="CY115" s="173">
        <v>17</v>
      </c>
      <c r="CZ115" s="20">
        <v>0.04</v>
      </c>
      <c r="DA115" s="20">
        <v>0.04</v>
      </c>
      <c r="DB115" s="174">
        <v>4</v>
      </c>
      <c r="DC115" s="20">
        <v>0.02</v>
      </c>
      <c r="DD115" s="175">
        <v>10</v>
      </c>
      <c r="DE115" s="17">
        <v>-1</v>
      </c>
      <c r="DF115" s="17">
        <v>-2.2972286000000001E-2</v>
      </c>
      <c r="DG115" s="17" t="e">
        <f>_xlfn.XLOOKUP(CS115,' Brechas'!$A$2:$A$34,' Brechas'!#REF!)</f>
        <v>#REF!</v>
      </c>
      <c r="DH115" t="e">
        <f t="shared" si="26"/>
        <v>#REF!</v>
      </c>
      <c r="DL115" s="20">
        <v>25</v>
      </c>
      <c r="DM115" s="20" t="s">
        <v>90</v>
      </c>
      <c r="DN115" s="20">
        <v>8.9499999999999993</v>
      </c>
      <c r="DO115" s="20">
        <v>9.6999999999999993</v>
      </c>
      <c r="DP115" s="20">
        <v>-0.08</v>
      </c>
      <c r="DQ115" s="20">
        <v>0.08</v>
      </c>
      <c r="DR115" s="67">
        <v>2</v>
      </c>
      <c r="DS115" s="20">
        <v>9.32</v>
      </c>
      <c r="DT115" s="20">
        <v>0.6</v>
      </c>
      <c r="DU115" s="62">
        <v>8</v>
      </c>
      <c r="DV115" s="20">
        <v>0.05</v>
      </c>
      <c r="DW115" s="85">
        <v>4</v>
      </c>
      <c r="DX115" s="17">
        <v>-1</v>
      </c>
      <c r="DY115" s="17">
        <v>-4.6781467E-2</v>
      </c>
      <c r="DZ115" s="17" t="e">
        <f>_xlfn.XLOOKUP(DL115,' Brechas'!$A$2:$A$34,' Brechas'!#REF!)</f>
        <v>#REF!</v>
      </c>
      <c r="EA115" t="e">
        <f t="shared" si="27"/>
        <v>#REF!</v>
      </c>
    </row>
    <row r="116" spans="2:131">
      <c r="B116" s="18">
        <v>27</v>
      </c>
      <c r="C116" s="18" t="s">
        <v>91</v>
      </c>
      <c r="D116" s="18">
        <v>0.71</v>
      </c>
      <c r="E116" s="18">
        <v>0.68</v>
      </c>
      <c r="F116" s="18">
        <v>0.05</v>
      </c>
      <c r="G116" s="18">
        <v>0.05</v>
      </c>
      <c r="H116" s="52">
        <v>29</v>
      </c>
      <c r="I116" s="18">
        <v>0.69</v>
      </c>
      <c r="J116" s="18">
        <v>0.28999999999999998</v>
      </c>
      <c r="K116" s="38">
        <v>27</v>
      </c>
      <c r="L116" s="18">
        <v>0.02</v>
      </c>
      <c r="M116" s="34">
        <v>28</v>
      </c>
      <c r="N116" s="17">
        <v>1</v>
      </c>
      <c r="O116" s="17">
        <v>1.5858213999999999E-2</v>
      </c>
      <c r="P116" s="17">
        <f>_xlfn.XLOOKUP(B116,' Brechas'!$A$2:$A$34,' Brechas'!$G$2:$G$34)</f>
        <v>1.58582137822223E-2</v>
      </c>
      <c r="Q116" t="b">
        <f t="shared" si="21"/>
        <v>1</v>
      </c>
      <c r="U116" s="20">
        <v>27</v>
      </c>
      <c r="V116" s="20" t="s">
        <v>91</v>
      </c>
      <c r="W116" s="20">
        <v>0</v>
      </c>
      <c r="X116" s="20">
        <v>0</v>
      </c>
      <c r="Y116" s="20">
        <v>-0.05</v>
      </c>
      <c r="Z116" s="20">
        <v>0.05</v>
      </c>
      <c r="AA116" s="74">
        <v>23</v>
      </c>
      <c r="AB116" s="20">
        <v>0</v>
      </c>
      <c r="AC116" s="20">
        <v>0.78</v>
      </c>
      <c r="AD116" s="95">
        <v>32</v>
      </c>
      <c r="AE116" s="20">
        <v>3.9300000000000002E-2</v>
      </c>
      <c r="AF116" s="87">
        <v>30</v>
      </c>
      <c r="AG116" s="17">
        <v>-1</v>
      </c>
      <c r="AH116" s="17">
        <v>-3.9326650999999997E-2</v>
      </c>
      <c r="AI116" s="17">
        <f>_xlfn.XLOOKUP(U116,' Brechas'!$A$2:$A$34,' Brechas'!$M$2:$M$34)</f>
        <v>-3.9326651169248703E-2</v>
      </c>
      <c r="AJ116" t="b">
        <f t="shared" si="22"/>
        <v>1</v>
      </c>
      <c r="AN116" s="20">
        <v>27</v>
      </c>
      <c r="AO116" s="20" t="s">
        <v>91</v>
      </c>
      <c r="AP116" s="20">
        <v>0.03</v>
      </c>
      <c r="AQ116" s="20">
        <v>0.02</v>
      </c>
      <c r="AR116" s="20">
        <v>0.48</v>
      </c>
      <c r="AS116" s="20">
        <v>0.48</v>
      </c>
      <c r="AT116" s="94">
        <v>31</v>
      </c>
      <c r="AU116" s="20">
        <v>0.03</v>
      </c>
      <c r="AV116" s="20">
        <v>0.06</v>
      </c>
      <c r="AW116" s="83">
        <v>5</v>
      </c>
      <c r="AX116" s="20">
        <v>0.03</v>
      </c>
      <c r="AY116" s="84">
        <v>26</v>
      </c>
      <c r="AZ116" s="17">
        <v>1</v>
      </c>
      <c r="BA116" s="17">
        <v>3.0046680999999999E-2</v>
      </c>
      <c r="BB116" s="17">
        <f>_xlfn.XLOOKUP(AN116,' Brechas'!$A$2:$A$34,' Brechas'!$V$2:$V$34)</f>
        <v>3.0046680712086798E-2</v>
      </c>
      <c r="BC116" t="b">
        <f t="shared" si="23"/>
        <v>1</v>
      </c>
      <c r="BG116" s="20">
        <v>27</v>
      </c>
      <c r="BH116" s="20" t="s">
        <v>285</v>
      </c>
      <c r="BI116" s="20">
        <v>0.64</v>
      </c>
      <c r="BJ116" s="20">
        <v>0.57999999999999996</v>
      </c>
      <c r="BK116" s="20">
        <v>0.09</v>
      </c>
      <c r="BL116" s="20">
        <v>9.0999999999999998E-2</v>
      </c>
      <c r="BM116" s="71">
        <v>25</v>
      </c>
      <c r="BN116" s="20">
        <v>0.61</v>
      </c>
      <c r="BO116" s="20">
        <v>0.49</v>
      </c>
      <c r="BP116" s="72">
        <v>27</v>
      </c>
      <c r="BQ116" s="20">
        <v>4.3999999999999997E-2</v>
      </c>
      <c r="BR116" s="72">
        <v>27</v>
      </c>
      <c r="BS116" s="17">
        <v>1</v>
      </c>
      <c r="BT116" s="17">
        <v>4.4345663E-2</v>
      </c>
      <c r="BU116" s="17">
        <f>_xlfn.XLOOKUP(BG116,' Brechas'!$A$2:$A$34,' Brechas'!$AJ$2:$AJ$34)</f>
        <v>4.4345662809018999E-2</v>
      </c>
      <c r="BV116" t="b">
        <f t="shared" si="24"/>
        <v>1</v>
      </c>
      <c r="BZ116" s="20">
        <v>27</v>
      </c>
      <c r="CA116" s="20" t="s">
        <v>91</v>
      </c>
      <c r="CB116" s="20">
        <v>8.1199999999999992</v>
      </c>
      <c r="CC116" s="20">
        <v>8.1199999999999992</v>
      </c>
      <c r="CD116" s="20">
        <v>0</v>
      </c>
      <c r="CE116" s="20">
        <v>0</v>
      </c>
      <c r="CF116" s="76">
        <v>1</v>
      </c>
      <c r="CG116" s="20">
        <v>8.1199999999999992</v>
      </c>
      <c r="CH116" s="20">
        <v>0.97</v>
      </c>
      <c r="CI116" s="131">
        <v>4</v>
      </c>
      <c r="CJ116" s="20">
        <v>0</v>
      </c>
      <c r="CK116" s="76">
        <v>1</v>
      </c>
      <c r="CL116" s="17">
        <v>1</v>
      </c>
      <c r="CM116" s="54">
        <v>1.0828E-5</v>
      </c>
      <c r="CN116" s="17">
        <f>_xlfn.XLOOKUP(BZ116,' Brechas'!$A$2:$A$34,' Brechas'!$BF$2:$BF$34)</f>
        <v>1.0828036626623199E-5</v>
      </c>
      <c r="CO116" t="b">
        <f t="shared" si="25"/>
        <v>1</v>
      </c>
      <c r="CS116" s="20">
        <v>27</v>
      </c>
      <c r="CT116" s="20" t="s">
        <v>91</v>
      </c>
      <c r="CU116" s="20">
        <v>1</v>
      </c>
      <c r="CV116" s="20">
        <v>0</v>
      </c>
      <c r="CW116" s="20">
        <v>1</v>
      </c>
      <c r="CX116" s="20">
        <v>1</v>
      </c>
      <c r="CY116" s="77">
        <v>24</v>
      </c>
      <c r="CZ116" s="20">
        <v>0.01</v>
      </c>
      <c r="DA116" s="20">
        <v>0.2</v>
      </c>
      <c r="DB116" s="71">
        <v>22</v>
      </c>
      <c r="DC116" s="20">
        <v>0.2</v>
      </c>
      <c r="DD116" s="176">
        <v>24</v>
      </c>
      <c r="DE116" s="17">
        <v>1</v>
      </c>
      <c r="DF116" s="17">
        <v>0.19508771899999999</v>
      </c>
      <c r="DG116" s="17" t="e">
        <f>_xlfn.XLOOKUP(CS116,' Brechas'!$A$2:$A$34,' Brechas'!#REF!)</f>
        <v>#REF!</v>
      </c>
      <c r="DH116" t="e">
        <f t="shared" si="26"/>
        <v>#REF!</v>
      </c>
      <c r="DL116" s="20">
        <v>27</v>
      </c>
      <c r="DM116" s="20" t="s">
        <v>91</v>
      </c>
      <c r="DN116" s="20">
        <v>4.08</v>
      </c>
      <c r="DO116" s="20">
        <v>5.21</v>
      </c>
      <c r="DP116" s="20">
        <v>-0.22</v>
      </c>
      <c r="DQ116" s="20">
        <v>0.22</v>
      </c>
      <c r="DR116" s="79">
        <v>10</v>
      </c>
      <c r="DS116" s="20">
        <v>4.6399999999999997</v>
      </c>
      <c r="DT116" s="20">
        <v>0.3</v>
      </c>
      <c r="DU116" s="70">
        <v>29</v>
      </c>
      <c r="DV116" s="20">
        <v>0.06</v>
      </c>
      <c r="DW116" s="64">
        <v>7</v>
      </c>
      <c r="DX116" s="17">
        <v>-1</v>
      </c>
      <c r="DY116" s="17">
        <v>-6.4398878000000007E-2</v>
      </c>
      <c r="DZ116" s="17" t="e">
        <f>_xlfn.XLOOKUP(DL116,' Brechas'!$A$2:$A$34,' Brechas'!#REF!)</f>
        <v>#REF!</v>
      </c>
      <c r="EA116" t="e">
        <f t="shared" si="27"/>
        <v>#REF!</v>
      </c>
    </row>
    <row r="117" spans="2:131">
      <c r="B117" s="18">
        <v>41</v>
      </c>
      <c r="C117" s="18" t="s">
        <v>92</v>
      </c>
      <c r="D117" s="18">
        <v>0.93</v>
      </c>
      <c r="E117" s="18">
        <v>0.91</v>
      </c>
      <c r="F117" s="18">
        <v>0.02</v>
      </c>
      <c r="G117" s="18">
        <v>0.02</v>
      </c>
      <c r="H117" s="35">
        <v>11</v>
      </c>
      <c r="I117" s="18">
        <v>0.92</v>
      </c>
      <c r="J117" s="18">
        <v>0.22</v>
      </c>
      <c r="K117" s="36">
        <v>9</v>
      </c>
      <c r="L117" s="18">
        <v>0</v>
      </c>
      <c r="M117" s="27">
        <v>10</v>
      </c>
      <c r="N117" s="17">
        <v>1</v>
      </c>
      <c r="O117" s="17">
        <v>4.4531509999999998E-3</v>
      </c>
      <c r="P117" s="17">
        <f>_xlfn.XLOOKUP(B117,' Brechas'!$A$2:$A$34,' Brechas'!$G$2:$G$34)</f>
        <v>4.4531506656427999E-3</v>
      </c>
      <c r="Q117" t="b">
        <f t="shared" si="21"/>
        <v>1</v>
      </c>
      <c r="U117" s="20">
        <v>41</v>
      </c>
      <c r="V117" s="20" t="s">
        <v>92</v>
      </c>
      <c r="W117" s="20">
        <v>0.87</v>
      </c>
      <c r="X117" s="20">
        <v>0.85</v>
      </c>
      <c r="Y117" s="20">
        <v>0.02</v>
      </c>
      <c r="Z117" s="20">
        <v>0.02</v>
      </c>
      <c r="AA117" s="83">
        <v>5</v>
      </c>
      <c r="AB117" s="20">
        <v>0.86</v>
      </c>
      <c r="AC117" s="20">
        <v>0</v>
      </c>
      <c r="AD117" s="83">
        <v>5</v>
      </c>
      <c r="AE117" s="20">
        <v>0</v>
      </c>
      <c r="AF117" s="78">
        <v>3</v>
      </c>
      <c r="AG117" s="17">
        <v>1</v>
      </c>
      <c r="AH117" s="54">
        <v>3.9504E-5</v>
      </c>
      <c r="AI117" s="17">
        <f>_xlfn.XLOOKUP(U117,' Brechas'!$A$2:$A$34,' Brechas'!$M$2:$M$34)</f>
        <v>3.9503966703841702E-5</v>
      </c>
      <c r="AJ117" t="b">
        <f t="shared" si="22"/>
        <v>1</v>
      </c>
      <c r="AN117" s="20">
        <v>41</v>
      </c>
      <c r="AO117" s="20" t="s">
        <v>92</v>
      </c>
      <c r="AP117" s="20">
        <v>0.06</v>
      </c>
      <c r="AQ117" s="20">
        <v>0.06</v>
      </c>
      <c r="AR117" s="20">
        <v>0.1</v>
      </c>
      <c r="AS117" s="20">
        <v>0.1</v>
      </c>
      <c r="AT117" s="63">
        <v>15</v>
      </c>
      <c r="AU117" s="20">
        <v>0.06</v>
      </c>
      <c r="AV117" s="20">
        <v>0.14000000000000001</v>
      </c>
      <c r="AW117" s="66">
        <v>12</v>
      </c>
      <c r="AX117" s="20">
        <v>0.01</v>
      </c>
      <c r="AY117" s="66">
        <v>12</v>
      </c>
      <c r="AZ117" s="17">
        <v>1</v>
      </c>
      <c r="BA117" s="17">
        <v>1.3388952000000001E-2</v>
      </c>
      <c r="BB117" s="17">
        <f>_xlfn.XLOOKUP(AN117,' Brechas'!$A$2:$A$34,' Brechas'!$V$2:$V$34)</f>
        <v>1.3388952009566199E-2</v>
      </c>
      <c r="BC117" t="b">
        <f t="shared" si="23"/>
        <v>1</v>
      </c>
      <c r="BG117" s="20">
        <v>41</v>
      </c>
      <c r="BH117" s="20" t="s">
        <v>286</v>
      </c>
      <c r="BI117" s="20">
        <v>0.79</v>
      </c>
      <c r="BJ117" s="20">
        <v>0.72</v>
      </c>
      <c r="BK117" s="20">
        <v>0.1</v>
      </c>
      <c r="BL117" s="20">
        <v>9.9000000000000005E-2</v>
      </c>
      <c r="BM117" s="70">
        <v>29</v>
      </c>
      <c r="BN117" s="20">
        <v>0.76</v>
      </c>
      <c r="BO117" s="20">
        <v>0.39</v>
      </c>
      <c r="BP117" s="63">
        <v>15</v>
      </c>
      <c r="BQ117" s="20">
        <v>3.9E-2</v>
      </c>
      <c r="BR117" s="88">
        <v>24</v>
      </c>
      <c r="BS117" s="17">
        <v>1</v>
      </c>
      <c r="BT117" s="17">
        <v>3.8831571000000002E-2</v>
      </c>
      <c r="BU117" s="17">
        <f>_xlfn.XLOOKUP(BG117,' Brechas'!$A$2:$A$34,' Brechas'!$AJ$2:$AJ$34)</f>
        <v>3.8831570989307201E-2</v>
      </c>
      <c r="BV117" t="b">
        <f t="shared" si="24"/>
        <v>1</v>
      </c>
      <c r="BZ117" s="20">
        <v>41</v>
      </c>
      <c r="CA117" s="20" t="s">
        <v>92</v>
      </c>
      <c r="CB117" s="20">
        <v>7.88</v>
      </c>
      <c r="CC117" s="20">
        <v>7.94</v>
      </c>
      <c r="CD117" s="20">
        <v>-0.01</v>
      </c>
      <c r="CE117" s="20">
        <v>7.0000000000000001E-3</v>
      </c>
      <c r="CF117" s="129">
        <v>23</v>
      </c>
      <c r="CG117" s="20">
        <v>7.91</v>
      </c>
      <c r="CH117" s="20">
        <v>0.99</v>
      </c>
      <c r="CI117" s="110">
        <v>29</v>
      </c>
      <c r="CJ117" s="20">
        <v>7.0000000000000001E-3</v>
      </c>
      <c r="CK117" s="120">
        <v>24</v>
      </c>
      <c r="CL117" s="17">
        <v>-1</v>
      </c>
      <c r="CM117" s="17">
        <v>-7.4391170000000003E-3</v>
      </c>
      <c r="CN117" s="17">
        <f>_xlfn.XLOOKUP(BZ117,' Brechas'!$A$2:$A$34,' Brechas'!$BF$2:$BF$34)</f>
        <v>-7.4391168993932404E-3</v>
      </c>
      <c r="CO117" t="b">
        <f t="shared" si="25"/>
        <v>1</v>
      </c>
      <c r="CS117" s="20">
        <v>41</v>
      </c>
      <c r="CT117" s="20" t="s">
        <v>92</v>
      </c>
      <c r="CU117" s="20">
        <v>0.56999999999999995</v>
      </c>
      <c r="CV117" s="20">
        <v>0.43</v>
      </c>
      <c r="CW117" s="20">
        <v>0.33</v>
      </c>
      <c r="CX117" s="20">
        <v>0.33</v>
      </c>
      <c r="CY117" s="177">
        <v>10</v>
      </c>
      <c r="CZ117" s="20">
        <v>0.02</v>
      </c>
      <c r="DA117" s="20">
        <v>0.11</v>
      </c>
      <c r="DB117" s="134">
        <v>16</v>
      </c>
      <c r="DC117" s="20">
        <v>0.04</v>
      </c>
      <c r="DD117" s="178">
        <v>14</v>
      </c>
      <c r="DE117" s="17">
        <v>1</v>
      </c>
      <c r="DF117" s="17">
        <v>3.6127355E-2</v>
      </c>
      <c r="DG117" s="17" t="e">
        <f>_xlfn.XLOOKUP(CS117,' Brechas'!$A$2:$A$34,' Brechas'!#REF!)</f>
        <v>#REF!</v>
      </c>
      <c r="DH117" t="e">
        <f t="shared" si="26"/>
        <v>#REF!</v>
      </c>
      <c r="DL117" s="20">
        <v>41</v>
      </c>
      <c r="DM117" s="20" t="s">
        <v>92</v>
      </c>
      <c r="DN117" s="20">
        <v>8.1</v>
      </c>
      <c r="DO117" s="20">
        <v>13</v>
      </c>
      <c r="DP117" s="20">
        <v>-0.38</v>
      </c>
      <c r="DQ117" s="20">
        <v>0.38</v>
      </c>
      <c r="DR117" s="80">
        <v>20</v>
      </c>
      <c r="DS117" s="20">
        <v>10.54</v>
      </c>
      <c r="DT117" s="20">
        <v>0.68</v>
      </c>
      <c r="DU117" s="83">
        <v>5</v>
      </c>
      <c r="DV117" s="20">
        <v>0.25</v>
      </c>
      <c r="DW117" s="70">
        <v>29</v>
      </c>
      <c r="DX117" s="17">
        <v>-1</v>
      </c>
      <c r="DY117" s="17">
        <v>-0.25481532400000001</v>
      </c>
      <c r="DZ117" s="17" t="e">
        <f>_xlfn.XLOOKUP(DL117,' Brechas'!$A$2:$A$34,' Brechas'!#REF!)</f>
        <v>#REF!</v>
      </c>
      <c r="EA117" t="e">
        <f t="shared" si="27"/>
        <v>#REF!</v>
      </c>
    </row>
    <row r="118" spans="2:131">
      <c r="B118" s="18">
        <v>44</v>
      </c>
      <c r="C118" s="18" t="s">
        <v>93</v>
      </c>
      <c r="D118" s="18">
        <v>0.51</v>
      </c>
      <c r="E118" s="18">
        <v>0.49</v>
      </c>
      <c r="F118" s="18">
        <v>0.03</v>
      </c>
      <c r="G118" s="18">
        <v>0.03</v>
      </c>
      <c r="H118" s="40">
        <v>21</v>
      </c>
      <c r="I118" s="18">
        <v>0.5</v>
      </c>
      <c r="J118" s="18">
        <v>0.41</v>
      </c>
      <c r="K118" s="47">
        <v>30</v>
      </c>
      <c r="L118" s="18">
        <v>0.01</v>
      </c>
      <c r="M118" s="38">
        <v>27</v>
      </c>
      <c r="N118" s="17">
        <v>1</v>
      </c>
      <c r="O118" s="17">
        <v>1.3386052000000001E-2</v>
      </c>
      <c r="P118" s="17">
        <f>_xlfn.XLOOKUP(B118,' Brechas'!$A$2:$A$34,' Brechas'!$G$2:$G$34)</f>
        <v>1.33860524016601E-2</v>
      </c>
      <c r="Q118" t="b">
        <f t="shared" si="21"/>
        <v>1</v>
      </c>
      <c r="U118" s="20">
        <v>44</v>
      </c>
      <c r="V118" s="20" t="s">
        <v>93</v>
      </c>
      <c r="W118" s="20">
        <v>0.7</v>
      </c>
      <c r="X118" s="20">
        <v>0.68</v>
      </c>
      <c r="Y118" s="20">
        <v>0.04</v>
      </c>
      <c r="Z118" s="20">
        <v>0.04</v>
      </c>
      <c r="AA118" s="59">
        <v>13</v>
      </c>
      <c r="AB118" s="20">
        <v>0.69</v>
      </c>
      <c r="AC118" s="20">
        <v>0</v>
      </c>
      <c r="AD118" s="75">
        <v>21</v>
      </c>
      <c r="AE118" s="20">
        <v>1E-4</v>
      </c>
      <c r="AF118" s="60">
        <v>14</v>
      </c>
      <c r="AG118" s="17">
        <v>1</v>
      </c>
      <c r="AH118" s="54">
        <v>8.3836400000000003E-5</v>
      </c>
      <c r="AI118" s="17">
        <f>_xlfn.XLOOKUP(U118,' Brechas'!$A$2:$A$34,' Brechas'!$M$2:$M$34)</f>
        <v>8.3836421064629305E-5</v>
      </c>
      <c r="AJ118" t="b">
        <f t="shared" si="22"/>
        <v>1</v>
      </c>
      <c r="AN118" s="20">
        <v>44</v>
      </c>
      <c r="AO118" s="20" t="s">
        <v>93</v>
      </c>
      <c r="AP118" s="20">
        <v>0.12</v>
      </c>
      <c r="AQ118" s="20">
        <v>0.13</v>
      </c>
      <c r="AR118" s="20">
        <v>-0.11</v>
      </c>
      <c r="AS118" s="20">
        <v>0.11</v>
      </c>
      <c r="AT118" s="58">
        <v>16</v>
      </c>
      <c r="AU118" s="20">
        <v>0.13</v>
      </c>
      <c r="AV118" s="20">
        <v>0.28000000000000003</v>
      </c>
      <c r="AW118" s="82">
        <v>22</v>
      </c>
      <c r="AX118" s="20">
        <v>0.03</v>
      </c>
      <c r="AY118" s="71">
        <v>25</v>
      </c>
      <c r="AZ118" s="17">
        <v>-1</v>
      </c>
      <c r="BA118" s="17">
        <v>-2.9766471999999999E-2</v>
      </c>
      <c r="BB118" s="17">
        <f>_xlfn.XLOOKUP(AN118,' Brechas'!$A$2:$A$34,' Brechas'!$V$2:$V$34)</f>
        <v>-2.9766472485656E-2</v>
      </c>
      <c r="BC118" t="b">
        <f t="shared" si="23"/>
        <v>1</v>
      </c>
      <c r="BG118" s="20">
        <v>44</v>
      </c>
      <c r="BH118" s="20" t="s">
        <v>287</v>
      </c>
      <c r="BI118" s="20">
        <v>0.64</v>
      </c>
      <c r="BJ118" s="20">
        <v>0.56999999999999995</v>
      </c>
      <c r="BK118" s="20">
        <v>0.12</v>
      </c>
      <c r="BL118" s="20">
        <v>0.122</v>
      </c>
      <c r="BM118" s="94">
        <v>31</v>
      </c>
      <c r="BN118" s="20">
        <v>0.61</v>
      </c>
      <c r="BO118" s="20">
        <v>0.49</v>
      </c>
      <c r="BP118" s="70">
        <v>29</v>
      </c>
      <c r="BQ118" s="20">
        <v>0.06</v>
      </c>
      <c r="BR118" s="94">
        <v>31</v>
      </c>
      <c r="BS118" s="17">
        <v>1</v>
      </c>
      <c r="BT118" s="17">
        <v>5.9656937E-2</v>
      </c>
      <c r="BU118" s="17">
        <f>_xlfn.XLOOKUP(BG118,' Brechas'!$A$2:$A$34,' Brechas'!$AJ$2:$AJ$34)</f>
        <v>5.9656936916338298E-2</v>
      </c>
      <c r="BV118" t="b">
        <f t="shared" si="24"/>
        <v>1</v>
      </c>
      <c r="BZ118" s="20">
        <v>44</v>
      </c>
      <c r="CA118" s="20" t="s">
        <v>93</v>
      </c>
      <c r="CB118" s="20">
        <v>8.09</v>
      </c>
      <c r="CC118" s="20">
        <v>8.11</v>
      </c>
      <c r="CD118" s="20">
        <v>0</v>
      </c>
      <c r="CE118" s="20">
        <v>3.0000000000000001E-3</v>
      </c>
      <c r="CF118" s="127">
        <v>7</v>
      </c>
      <c r="CG118" s="20">
        <v>8.1</v>
      </c>
      <c r="CH118" s="20">
        <v>0.97</v>
      </c>
      <c r="CI118" s="130">
        <v>5</v>
      </c>
      <c r="CJ118" s="20">
        <v>3.0000000000000001E-3</v>
      </c>
      <c r="CK118" s="127">
        <v>7</v>
      </c>
      <c r="CL118" s="17">
        <v>-1</v>
      </c>
      <c r="CM118" s="17">
        <v>-2.8692710000000001E-3</v>
      </c>
      <c r="CN118" s="17">
        <f>_xlfn.XLOOKUP(BZ118,' Brechas'!$A$2:$A$34,' Brechas'!$BF$2:$BF$34)</f>
        <v>-2.8692713423585899E-3</v>
      </c>
      <c r="CO118" t="b">
        <f t="shared" si="25"/>
        <v>1</v>
      </c>
      <c r="CS118" s="20">
        <v>44</v>
      </c>
      <c r="CT118" s="20" t="s">
        <v>93</v>
      </c>
      <c r="CU118" s="20">
        <v>0.33</v>
      </c>
      <c r="CV118" s="20">
        <v>0.67</v>
      </c>
      <c r="CW118" s="20">
        <v>-0.5</v>
      </c>
      <c r="CX118" s="20">
        <v>0.5</v>
      </c>
      <c r="CY118" s="81">
        <v>14</v>
      </c>
      <c r="CZ118" s="20">
        <v>0.02</v>
      </c>
      <c r="DA118" s="20">
        <v>0.08</v>
      </c>
      <c r="DB118" s="179">
        <v>12</v>
      </c>
      <c r="DC118" s="20">
        <v>0.04</v>
      </c>
      <c r="DD118" s="81">
        <v>15</v>
      </c>
      <c r="DE118" s="17">
        <v>-1</v>
      </c>
      <c r="DF118" s="17">
        <v>-4.0643275E-2</v>
      </c>
      <c r="DG118" s="17" t="e">
        <f>_xlfn.XLOOKUP(CS118,' Brechas'!$A$2:$A$34,' Brechas'!#REF!)</f>
        <v>#REF!</v>
      </c>
      <c r="DH118" t="e">
        <f t="shared" si="26"/>
        <v>#REF!</v>
      </c>
      <c r="DL118" s="20">
        <v>44</v>
      </c>
      <c r="DM118" s="20" t="s">
        <v>93</v>
      </c>
      <c r="DN118" s="20">
        <v>3.35</v>
      </c>
      <c r="DO118" s="20">
        <v>3.84</v>
      </c>
      <c r="DP118" s="20">
        <v>-0.13</v>
      </c>
      <c r="DQ118" s="20">
        <v>0.13</v>
      </c>
      <c r="DR118" s="83">
        <v>5</v>
      </c>
      <c r="DS118" s="20">
        <v>3.59</v>
      </c>
      <c r="DT118" s="20">
        <v>0.23</v>
      </c>
      <c r="DU118" s="94">
        <v>31</v>
      </c>
      <c r="DV118" s="20">
        <v>0.03</v>
      </c>
      <c r="DW118" s="78">
        <v>3</v>
      </c>
      <c r="DX118" s="17">
        <v>-1</v>
      </c>
      <c r="DY118" s="17">
        <v>-2.9751435999999999E-2</v>
      </c>
      <c r="DZ118" s="17" t="e">
        <f>_xlfn.XLOOKUP(DL118,' Brechas'!$A$2:$A$34,' Brechas'!#REF!)</f>
        <v>#REF!</v>
      </c>
      <c r="EA118" t="e">
        <f t="shared" si="27"/>
        <v>#REF!</v>
      </c>
    </row>
    <row r="119" spans="2:131">
      <c r="B119" s="18">
        <v>47</v>
      </c>
      <c r="C119" s="18" t="s">
        <v>94</v>
      </c>
      <c r="D119" s="18">
        <v>0.81</v>
      </c>
      <c r="E119" s="18">
        <v>0.78</v>
      </c>
      <c r="F119" s="18">
        <v>0.04</v>
      </c>
      <c r="G119" s="18">
        <v>0.04</v>
      </c>
      <c r="H119" s="43">
        <v>23</v>
      </c>
      <c r="I119" s="18">
        <v>0.79</v>
      </c>
      <c r="J119" s="18">
        <v>0.26</v>
      </c>
      <c r="K119" s="41">
        <v>22</v>
      </c>
      <c r="L119" s="18">
        <v>0.01</v>
      </c>
      <c r="M119" s="41">
        <v>22</v>
      </c>
      <c r="N119" s="17">
        <v>1</v>
      </c>
      <c r="O119" s="17">
        <v>9.6241480000000008E-3</v>
      </c>
      <c r="P119" s="17">
        <f>_xlfn.XLOOKUP(B119,' Brechas'!$A$2:$A$34,' Brechas'!$G$2:$G$34)</f>
        <v>9.6241481964243602E-3</v>
      </c>
      <c r="Q119" t="b">
        <f t="shared" si="21"/>
        <v>1</v>
      </c>
      <c r="U119" s="20">
        <v>47</v>
      </c>
      <c r="V119" s="20" t="s">
        <v>94</v>
      </c>
      <c r="W119" s="20">
        <v>0.81</v>
      </c>
      <c r="X119" s="20">
        <v>0.78</v>
      </c>
      <c r="Y119" s="20">
        <v>0.04</v>
      </c>
      <c r="Z119" s="20">
        <v>0.04</v>
      </c>
      <c r="AA119" s="66">
        <v>12</v>
      </c>
      <c r="AB119" s="20">
        <v>0.8</v>
      </c>
      <c r="AC119" s="20">
        <v>0</v>
      </c>
      <c r="AD119" s="66">
        <v>12</v>
      </c>
      <c r="AE119" s="20">
        <v>1E-4</v>
      </c>
      <c r="AF119" s="86">
        <v>11</v>
      </c>
      <c r="AG119" s="17">
        <v>1</v>
      </c>
      <c r="AH119" s="54">
        <v>6.8224099999999996E-5</v>
      </c>
      <c r="AI119" s="17">
        <f>_xlfn.XLOOKUP(U119,' Brechas'!$A$2:$A$34,' Brechas'!$M$2:$M$34)</f>
        <v>6.8224060368822303E-5</v>
      </c>
      <c r="AJ119" t="b">
        <f t="shared" si="22"/>
        <v>1</v>
      </c>
      <c r="AN119" s="20">
        <v>47</v>
      </c>
      <c r="AO119" s="20" t="s">
        <v>94</v>
      </c>
      <c r="AP119" s="20">
        <v>0.14000000000000001</v>
      </c>
      <c r="AQ119" s="20">
        <v>0.13</v>
      </c>
      <c r="AR119" s="20">
        <v>0.08</v>
      </c>
      <c r="AS119" s="20">
        <v>0.08</v>
      </c>
      <c r="AT119" s="60">
        <v>14</v>
      </c>
      <c r="AU119" s="20">
        <v>0.14000000000000001</v>
      </c>
      <c r="AV119" s="20">
        <v>0.3</v>
      </c>
      <c r="AW119" s="88">
        <v>24</v>
      </c>
      <c r="AX119" s="20">
        <v>0.03</v>
      </c>
      <c r="AY119" s="82">
        <v>22</v>
      </c>
      <c r="AZ119" s="17">
        <v>1</v>
      </c>
      <c r="BA119" s="17">
        <v>2.5627299999999999E-2</v>
      </c>
      <c r="BB119" s="17">
        <f>_xlfn.XLOOKUP(AN119,' Brechas'!$A$2:$A$34,' Brechas'!$V$2:$V$34)</f>
        <v>2.5627300234059801E-2</v>
      </c>
      <c r="BC119" t="b">
        <f t="shared" si="23"/>
        <v>1</v>
      </c>
      <c r="BG119" s="20">
        <v>47</v>
      </c>
      <c r="BH119" s="20" t="s">
        <v>288</v>
      </c>
      <c r="BI119" s="20">
        <v>0.76</v>
      </c>
      <c r="BJ119" s="20">
        <v>0.71</v>
      </c>
      <c r="BK119" s="20">
        <v>0.08</v>
      </c>
      <c r="BL119" s="20">
        <v>8.2000000000000003E-2</v>
      </c>
      <c r="BM119" s="75">
        <v>21</v>
      </c>
      <c r="BN119" s="20">
        <v>0.74</v>
      </c>
      <c r="BO119" s="20">
        <v>0.4</v>
      </c>
      <c r="BP119" s="61">
        <v>18</v>
      </c>
      <c r="BQ119" s="20">
        <v>3.3000000000000002E-2</v>
      </c>
      <c r="BR119" s="75">
        <v>21</v>
      </c>
      <c r="BS119" s="17">
        <v>1</v>
      </c>
      <c r="BT119" s="17">
        <v>3.3013515E-2</v>
      </c>
      <c r="BU119" s="17">
        <f>_xlfn.XLOOKUP(BG119,' Brechas'!$A$2:$A$34,' Brechas'!$AJ$2:$AJ$34)</f>
        <v>3.3013515457135101E-2</v>
      </c>
      <c r="BV119" t="b">
        <f t="shared" si="24"/>
        <v>1</v>
      </c>
      <c r="BZ119" s="20">
        <v>47</v>
      </c>
      <c r="CA119" s="20" t="s">
        <v>94</v>
      </c>
      <c r="CB119" s="20">
        <v>8.0399999999999991</v>
      </c>
      <c r="CC119" s="20">
        <v>8.09</v>
      </c>
      <c r="CD119" s="20">
        <v>-0.01</v>
      </c>
      <c r="CE119" s="20">
        <v>6.0000000000000001E-3</v>
      </c>
      <c r="CF119" s="124">
        <v>16</v>
      </c>
      <c r="CG119" s="20">
        <v>8.06</v>
      </c>
      <c r="CH119" s="20">
        <v>0.98</v>
      </c>
      <c r="CI119" s="113">
        <v>8</v>
      </c>
      <c r="CJ119" s="20">
        <v>6.0000000000000001E-3</v>
      </c>
      <c r="CK119" s="124">
        <v>16</v>
      </c>
      <c r="CL119" s="17">
        <v>-1</v>
      </c>
      <c r="CM119" s="17">
        <v>-6.0708410000000004E-3</v>
      </c>
      <c r="CN119" s="17">
        <f>_xlfn.XLOOKUP(BZ119,' Brechas'!$A$2:$A$34,' Brechas'!$BF$2:$BF$34)</f>
        <v>-6.07084077820348E-3</v>
      </c>
      <c r="CO119" t="b">
        <f t="shared" si="25"/>
        <v>1</v>
      </c>
      <c r="CS119" s="20">
        <v>47</v>
      </c>
      <c r="CT119" s="20" t="s">
        <v>94</v>
      </c>
      <c r="CU119" s="20">
        <v>0.43</v>
      </c>
      <c r="CV119" s="20">
        <v>0.56999999999999995</v>
      </c>
      <c r="CW119" s="20">
        <v>-0.25</v>
      </c>
      <c r="CX119" s="20">
        <v>0.25</v>
      </c>
      <c r="CY119" s="169">
        <v>5</v>
      </c>
      <c r="CZ119" s="20">
        <v>0.02</v>
      </c>
      <c r="DA119" s="20">
        <v>0.09</v>
      </c>
      <c r="DB119" s="178">
        <v>14</v>
      </c>
      <c r="DC119" s="20">
        <v>0.02</v>
      </c>
      <c r="DD119" s="69">
        <v>8</v>
      </c>
      <c r="DE119" s="17">
        <v>-1</v>
      </c>
      <c r="DF119" s="17">
        <v>-2.2169059000000001E-2</v>
      </c>
      <c r="DG119" s="17" t="e">
        <f>_xlfn.XLOOKUP(CS119,' Brechas'!$A$2:$A$34,' Brechas'!#REF!)</f>
        <v>#REF!</v>
      </c>
      <c r="DH119" t="e">
        <f t="shared" si="26"/>
        <v>#REF!</v>
      </c>
      <c r="DL119" s="20">
        <v>47</v>
      </c>
      <c r="DM119" s="20" t="s">
        <v>94</v>
      </c>
      <c r="DN119" s="20">
        <v>6.49</v>
      </c>
      <c r="DO119" s="20">
        <v>4.4000000000000004</v>
      </c>
      <c r="DP119" s="20">
        <v>0.48</v>
      </c>
      <c r="DQ119" s="20">
        <v>0.48</v>
      </c>
      <c r="DR119" s="70">
        <v>29</v>
      </c>
      <c r="DS119" s="20">
        <v>5.45</v>
      </c>
      <c r="DT119" s="20">
        <v>0.35</v>
      </c>
      <c r="DU119" s="84">
        <v>26</v>
      </c>
      <c r="DV119" s="20">
        <v>0.17</v>
      </c>
      <c r="DW119" s="61">
        <v>18</v>
      </c>
      <c r="DX119" s="17">
        <v>1</v>
      </c>
      <c r="DY119" s="17">
        <v>0.16616024300000001</v>
      </c>
      <c r="DZ119" s="17" t="e">
        <f>_xlfn.XLOOKUP(DL119,' Brechas'!$A$2:$A$34,' Brechas'!#REF!)</f>
        <v>#REF!</v>
      </c>
      <c r="EA119" t="e">
        <f t="shared" si="27"/>
        <v>#REF!</v>
      </c>
    </row>
    <row r="120" spans="2:131">
      <c r="B120" s="18">
        <v>50</v>
      </c>
      <c r="C120" s="18" t="s">
        <v>95</v>
      </c>
      <c r="D120" s="18">
        <v>0.9</v>
      </c>
      <c r="E120" s="18">
        <v>0.89</v>
      </c>
      <c r="F120" s="18">
        <v>0.02</v>
      </c>
      <c r="G120" s="18">
        <v>0.02</v>
      </c>
      <c r="H120" s="27">
        <v>10</v>
      </c>
      <c r="I120" s="18">
        <v>0.9</v>
      </c>
      <c r="J120" s="18">
        <v>0.23</v>
      </c>
      <c r="K120" s="21">
        <v>13</v>
      </c>
      <c r="L120" s="18">
        <v>0</v>
      </c>
      <c r="M120" s="36">
        <v>9</v>
      </c>
      <c r="N120" s="17">
        <v>1</v>
      </c>
      <c r="O120" s="17">
        <v>3.4983520000000001E-3</v>
      </c>
      <c r="P120" s="17">
        <f>_xlfn.XLOOKUP(B120,' Brechas'!$A$2:$A$34,' Brechas'!$G$2:$G$34)</f>
        <v>3.4983523510952199E-3</v>
      </c>
      <c r="Q120" t="b">
        <f t="shared" si="21"/>
        <v>1</v>
      </c>
      <c r="U120" s="20">
        <v>50</v>
      </c>
      <c r="V120" s="20" t="s">
        <v>95</v>
      </c>
      <c r="W120" s="20">
        <v>0.75</v>
      </c>
      <c r="X120" s="20">
        <v>0.71</v>
      </c>
      <c r="Y120" s="20">
        <v>0.06</v>
      </c>
      <c r="Z120" s="20">
        <v>0.06</v>
      </c>
      <c r="AA120" s="71">
        <v>25</v>
      </c>
      <c r="AB120" s="20">
        <v>0.73</v>
      </c>
      <c r="AC120" s="20">
        <v>0</v>
      </c>
      <c r="AD120" s="81">
        <v>17</v>
      </c>
      <c r="AE120" s="20">
        <v>1E-4</v>
      </c>
      <c r="AF120" s="74">
        <v>23</v>
      </c>
      <c r="AG120" s="17">
        <v>1</v>
      </c>
      <c r="AH120" s="17">
        <v>1.16956E-4</v>
      </c>
      <c r="AI120" s="17">
        <f>_xlfn.XLOOKUP(U120,' Brechas'!$A$2:$A$34,' Brechas'!$M$2:$M$34)</f>
        <v>1.1695621034346299E-4</v>
      </c>
      <c r="AJ120" t="b">
        <f t="shared" si="22"/>
        <v>1</v>
      </c>
      <c r="AN120" s="20">
        <v>50</v>
      </c>
      <c r="AO120" s="20" t="s">
        <v>95</v>
      </c>
      <c r="AP120" s="20">
        <v>0.23</v>
      </c>
      <c r="AQ120" s="20">
        <v>0.2</v>
      </c>
      <c r="AR120" s="20">
        <v>0.17</v>
      </c>
      <c r="AS120" s="20">
        <v>0.17</v>
      </c>
      <c r="AT120" s="71">
        <v>25</v>
      </c>
      <c r="AU120" s="20">
        <v>0.21</v>
      </c>
      <c r="AV120" s="20">
        <v>0.48</v>
      </c>
      <c r="AW120" s="87">
        <v>30</v>
      </c>
      <c r="AX120" s="20">
        <v>0.08</v>
      </c>
      <c r="AY120" s="87">
        <v>30</v>
      </c>
      <c r="AZ120" s="17">
        <v>1</v>
      </c>
      <c r="BA120" s="17">
        <v>8.2987851000000001E-2</v>
      </c>
      <c r="BB120" s="17">
        <f>_xlfn.XLOOKUP(AN120,' Brechas'!$A$2:$A$34,' Brechas'!$V$2:$V$34)</f>
        <v>8.2987850532183605E-2</v>
      </c>
      <c r="BC120" t="b">
        <f t="shared" si="23"/>
        <v>1</v>
      </c>
      <c r="BG120" s="20">
        <v>50</v>
      </c>
      <c r="BH120" s="20" t="s">
        <v>289</v>
      </c>
      <c r="BI120" s="20">
        <v>0.79</v>
      </c>
      <c r="BJ120" s="20">
        <v>0.74</v>
      </c>
      <c r="BK120" s="20">
        <v>7.0000000000000007E-2</v>
      </c>
      <c r="BL120" s="20">
        <v>6.8000000000000005E-2</v>
      </c>
      <c r="BM120" s="58">
        <v>16</v>
      </c>
      <c r="BN120" s="20">
        <v>0.77</v>
      </c>
      <c r="BO120" s="20">
        <v>0.39</v>
      </c>
      <c r="BP120" s="59">
        <v>13</v>
      </c>
      <c r="BQ120" s="20">
        <v>2.5999999999999999E-2</v>
      </c>
      <c r="BR120" s="60">
        <v>14</v>
      </c>
      <c r="BS120" s="17">
        <v>1</v>
      </c>
      <c r="BT120" s="17">
        <v>2.620987E-2</v>
      </c>
      <c r="BU120" s="17">
        <f>_xlfn.XLOOKUP(BG120,' Brechas'!$A$2:$A$34,' Brechas'!$AJ$2:$AJ$34)</f>
        <v>2.6209869999070601E-2</v>
      </c>
      <c r="BV120" t="b">
        <f t="shared" si="24"/>
        <v>1</v>
      </c>
      <c r="BZ120" s="20">
        <v>50</v>
      </c>
      <c r="CA120" s="20" t="s">
        <v>95</v>
      </c>
      <c r="CB120" s="20">
        <v>8.02</v>
      </c>
      <c r="CC120" s="20">
        <v>8.06</v>
      </c>
      <c r="CD120" s="20">
        <v>-0.01</v>
      </c>
      <c r="CE120" s="20">
        <v>5.0000000000000001E-3</v>
      </c>
      <c r="CF120" s="111">
        <v>12</v>
      </c>
      <c r="CG120" s="20">
        <v>8.0399999999999991</v>
      </c>
      <c r="CH120" s="20">
        <v>0.98</v>
      </c>
      <c r="CI120" s="111">
        <v>12</v>
      </c>
      <c r="CJ120" s="20">
        <v>5.0000000000000001E-3</v>
      </c>
      <c r="CK120" s="111">
        <v>12</v>
      </c>
      <c r="CL120" s="17">
        <v>-1</v>
      </c>
      <c r="CM120" s="17">
        <v>-5.3123129999999999E-3</v>
      </c>
      <c r="CN120" s="17">
        <f>_xlfn.XLOOKUP(BZ120,' Brechas'!$A$2:$A$34,' Brechas'!$BF$2:$BF$34)</f>
        <v>-5.3123125643567901E-3</v>
      </c>
      <c r="CO120" t="b">
        <f t="shared" si="25"/>
        <v>1</v>
      </c>
      <c r="CS120" s="20">
        <v>50</v>
      </c>
      <c r="CT120" s="20" t="s">
        <v>289</v>
      </c>
      <c r="CU120" s="20">
        <v>0.4</v>
      </c>
      <c r="CV120" s="20">
        <v>0.6</v>
      </c>
      <c r="CW120" s="20">
        <v>-0.33</v>
      </c>
      <c r="CX120" s="20">
        <v>0.33</v>
      </c>
      <c r="CY120" s="119">
        <v>11</v>
      </c>
      <c r="CZ120" s="20">
        <v>0.02</v>
      </c>
      <c r="DA120" s="20">
        <v>0.08</v>
      </c>
      <c r="DB120" s="179">
        <v>12</v>
      </c>
      <c r="DC120" s="20">
        <v>0.03</v>
      </c>
      <c r="DD120" s="180">
        <v>11</v>
      </c>
      <c r="DE120" s="17">
        <v>-1</v>
      </c>
      <c r="DF120" s="17">
        <v>-2.7095517E-2</v>
      </c>
      <c r="DG120" s="17" t="e">
        <f>_xlfn.XLOOKUP(CS120,' Brechas'!$A$2:$A$34,' Brechas'!#REF!)</f>
        <v>#REF!</v>
      </c>
      <c r="DH120" t="e">
        <f t="shared" si="26"/>
        <v>#REF!</v>
      </c>
      <c r="DL120" s="20">
        <v>50</v>
      </c>
      <c r="DM120" s="20" t="s">
        <v>289</v>
      </c>
      <c r="DN120" s="20">
        <v>8.09</v>
      </c>
      <c r="DO120" s="20">
        <v>11.01</v>
      </c>
      <c r="DP120" s="20">
        <v>-0.26</v>
      </c>
      <c r="DQ120" s="20">
        <v>0.26</v>
      </c>
      <c r="DR120" s="60">
        <v>14</v>
      </c>
      <c r="DS120" s="20">
        <v>9.56</v>
      </c>
      <c r="DT120" s="20">
        <v>0.61</v>
      </c>
      <c r="DU120" s="64">
        <v>7</v>
      </c>
      <c r="DV120" s="20">
        <v>0.16</v>
      </c>
      <c r="DW120" s="81">
        <v>17</v>
      </c>
      <c r="DX120" s="17">
        <v>-1</v>
      </c>
      <c r="DY120" s="17">
        <v>-0.16245400700000001</v>
      </c>
      <c r="DZ120" s="17" t="e">
        <f>_xlfn.XLOOKUP(DL120,' Brechas'!$A$2:$A$34,' Brechas'!#REF!)</f>
        <v>#REF!</v>
      </c>
      <c r="EA120" t="e">
        <f t="shared" si="27"/>
        <v>#REF!</v>
      </c>
    </row>
    <row r="121" spans="2:131">
      <c r="B121" s="18">
        <v>52</v>
      </c>
      <c r="C121" s="18" t="s">
        <v>96</v>
      </c>
      <c r="D121" s="18">
        <v>0.64</v>
      </c>
      <c r="E121" s="18">
        <v>0.63</v>
      </c>
      <c r="F121" s="18">
        <v>0.01</v>
      </c>
      <c r="G121" s="18">
        <v>0.01</v>
      </c>
      <c r="H121" s="29">
        <v>6</v>
      </c>
      <c r="I121" s="18">
        <v>0.63</v>
      </c>
      <c r="J121" s="18">
        <v>0.32</v>
      </c>
      <c r="K121" s="52">
        <v>29</v>
      </c>
      <c r="L121" s="18">
        <v>0</v>
      </c>
      <c r="M121" s="30">
        <v>8</v>
      </c>
      <c r="N121" s="17">
        <v>1</v>
      </c>
      <c r="O121" s="17">
        <v>3.2934470000000001E-3</v>
      </c>
      <c r="P121" s="17">
        <f>_xlfn.XLOOKUP(B121,' Brechas'!$A$2:$A$34,' Brechas'!$G$2:$G$34)</f>
        <v>3.2934473241690702E-3</v>
      </c>
      <c r="Q121" t="b">
        <f t="shared" si="21"/>
        <v>1</v>
      </c>
      <c r="U121" s="20">
        <v>52</v>
      </c>
      <c r="V121" s="20" t="s">
        <v>96</v>
      </c>
      <c r="W121" s="20">
        <v>0.3</v>
      </c>
      <c r="X121" s="20">
        <v>0.28999999999999998</v>
      </c>
      <c r="Y121" s="20">
        <v>0.02</v>
      </c>
      <c r="Z121" s="20">
        <v>0.02</v>
      </c>
      <c r="AA121" s="78">
        <v>3</v>
      </c>
      <c r="AB121" s="20">
        <v>0.28999999999999998</v>
      </c>
      <c r="AC121" s="20">
        <v>0.01</v>
      </c>
      <c r="AD121" s="71">
        <v>25</v>
      </c>
      <c r="AE121" s="20">
        <v>1E-4</v>
      </c>
      <c r="AF121" s="75">
        <v>21</v>
      </c>
      <c r="AG121" s="17">
        <v>1</v>
      </c>
      <c r="AH121" s="54">
        <v>9.6500299999999995E-5</v>
      </c>
      <c r="AI121" s="17">
        <f>_xlfn.XLOOKUP(U121,' Brechas'!$A$2:$A$34,' Brechas'!$M$2:$M$34)</f>
        <v>9.6500341817927994E-5</v>
      </c>
      <c r="AJ121" t="b">
        <f t="shared" si="22"/>
        <v>1</v>
      </c>
      <c r="AN121" s="20">
        <v>52</v>
      </c>
      <c r="AO121" s="20" t="s">
        <v>96</v>
      </c>
      <c r="AP121" s="20">
        <v>0.21</v>
      </c>
      <c r="AQ121" s="20">
        <v>0.22</v>
      </c>
      <c r="AR121" s="20">
        <v>-0.05</v>
      </c>
      <c r="AS121" s="20">
        <v>0.05</v>
      </c>
      <c r="AT121" s="69">
        <v>9</v>
      </c>
      <c r="AU121" s="20">
        <v>0.21</v>
      </c>
      <c r="AV121" s="20">
        <v>0.47</v>
      </c>
      <c r="AW121" s="70">
        <v>29</v>
      </c>
      <c r="AX121" s="20">
        <v>0.02</v>
      </c>
      <c r="AY121" s="68">
        <v>19</v>
      </c>
      <c r="AZ121" s="17">
        <v>-1</v>
      </c>
      <c r="BA121" s="17">
        <v>-2.1944097999999999E-2</v>
      </c>
      <c r="BB121" s="17">
        <f>_xlfn.XLOOKUP(AN121,' Brechas'!$A$2:$A$34,' Brechas'!$V$2:$V$34)</f>
        <v>-2.1944098439032399E-2</v>
      </c>
      <c r="BC121" t="b">
        <f t="shared" si="23"/>
        <v>1</v>
      </c>
      <c r="BG121" s="20">
        <v>52</v>
      </c>
      <c r="BH121" s="20" t="s">
        <v>290</v>
      </c>
      <c r="BI121" s="20">
        <v>0.67</v>
      </c>
      <c r="BJ121" s="20">
        <v>0.62</v>
      </c>
      <c r="BK121" s="20">
        <v>0.09</v>
      </c>
      <c r="BL121" s="20">
        <v>8.5000000000000006E-2</v>
      </c>
      <c r="BM121" s="74">
        <v>23</v>
      </c>
      <c r="BN121" s="20">
        <v>0.64</v>
      </c>
      <c r="BO121" s="20">
        <v>0.46</v>
      </c>
      <c r="BP121" s="71">
        <v>25</v>
      </c>
      <c r="BQ121" s="20">
        <v>3.9E-2</v>
      </c>
      <c r="BR121" s="71">
        <v>25</v>
      </c>
      <c r="BS121" s="17">
        <v>1</v>
      </c>
      <c r="BT121" s="17">
        <v>3.9149892999999998E-2</v>
      </c>
      <c r="BU121" s="17">
        <f>_xlfn.XLOOKUP(BG121,' Brechas'!$A$2:$A$34,' Brechas'!$AJ$2:$AJ$34)</f>
        <v>3.9149893391695403E-2</v>
      </c>
      <c r="BV121" t="b">
        <f t="shared" si="24"/>
        <v>1</v>
      </c>
      <c r="BZ121" s="20">
        <v>52</v>
      </c>
      <c r="CA121" s="20" t="s">
        <v>96</v>
      </c>
      <c r="CB121" s="20">
        <v>7.96</v>
      </c>
      <c r="CC121" s="20">
        <v>8.0399999999999991</v>
      </c>
      <c r="CD121" s="20">
        <v>-0.01</v>
      </c>
      <c r="CE121" s="20">
        <v>0.01</v>
      </c>
      <c r="CF121" s="118">
        <v>27</v>
      </c>
      <c r="CG121" s="20">
        <v>8</v>
      </c>
      <c r="CH121" s="20">
        <v>0.98</v>
      </c>
      <c r="CI121" s="126">
        <v>15</v>
      </c>
      <c r="CJ121" s="20">
        <v>8.9999999999999993E-3</v>
      </c>
      <c r="CK121" s="118">
        <v>27</v>
      </c>
      <c r="CL121" s="17">
        <v>-1</v>
      </c>
      <c r="CM121" s="17">
        <v>-9.4367659999999992E-3</v>
      </c>
      <c r="CN121" s="17">
        <f>_xlfn.XLOOKUP(BZ121,' Brechas'!$A$2:$A$34,' Brechas'!$BF$2:$BF$34)</f>
        <v>-9.4367660457083998E-3</v>
      </c>
      <c r="CO121" t="b">
        <f t="shared" si="25"/>
        <v>1</v>
      </c>
      <c r="CS121" s="20">
        <v>52</v>
      </c>
      <c r="CT121" s="20" t="s">
        <v>96</v>
      </c>
      <c r="CU121" s="20">
        <v>0.38</v>
      </c>
      <c r="CV121" s="20">
        <v>0.63</v>
      </c>
      <c r="CW121" s="20">
        <v>-0.4</v>
      </c>
      <c r="CX121" s="20">
        <v>0.4</v>
      </c>
      <c r="CY121" s="178">
        <v>13</v>
      </c>
      <c r="CZ121" s="20">
        <v>0.02</v>
      </c>
      <c r="DA121" s="20">
        <v>0.08</v>
      </c>
      <c r="DB121" s="164">
        <v>9</v>
      </c>
      <c r="DC121" s="20">
        <v>0.03</v>
      </c>
      <c r="DD121" s="179">
        <v>12</v>
      </c>
      <c r="DE121" s="17">
        <v>-1</v>
      </c>
      <c r="DF121" s="17">
        <v>-3.0013495000000001E-2</v>
      </c>
      <c r="DG121" s="17" t="e">
        <f>_xlfn.XLOOKUP(CS121,' Brechas'!$A$2:$A$34,' Brechas'!#REF!)</f>
        <v>#REF!</v>
      </c>
      <c r="DH121" t="e">
        <f t="shared" si="26"/>
        <v>#REF!</v>
      </c>
      <c r="DL121" s="20">
        <v>52</v>
      </c>
      <c r="DM121" s="20" t="s">
        <v>96</v>
      </c>
      <c r="DN121" s="20">
        <v>7.55</v>
      </c>
      <c r="DO121" s="20">
        <v>6.17</v>
      </c>
      <c r="DP121" s="20">
        <v>0.22</v>
      </c>
      <c r="DQ121" s="20">
        <v>0.22</v>
      </c>
      <c r="DR121" s="86">
        <v>11</v>
      </c>
      <c r="DS121" s="20">
        <v>6.88</v>
      </c>
      <c r="DT121" s="20">
        <v>0.44</v>
      </c>
      <c r="DU121" s="68">
        <v>19</v>
      </c>
      <c r="DV121" s="20">
        <v>0.1</v>
      </c>
      <c r="DW121" s="86">
        <v>11</v>
      </c>
      <c r="DX121" s="17">
        <v>1</v>
      </c>
      <c r="DY121" s="17">
        <v>9.8924266999999996E-2</v>
      </c>
      <c r="DZ121" s="17" t="e">
        <f>_xlfn.XLOOKUP(DL121,' Brechas'!$A$2:$A$34,' Brechas'!#REF!)</f>
        <v>#REF!</v>
      </c>
      <c r="EA121" t="e">
        <f t="shared" si="27"/>
        <v>#REF!</v>
      </c>
    </row>
    <row r="122" spans="2:131" ht="24">
      <c r="B122" s="18">
        <v>54</v>
      </c>
      <c r="C122" s="18" t="s">
        <v>97</v>
      </c>
      <c r="D122" s="18">
        <v>0.88</v>
      </c>
      <c r="E122" s="18">
        <v>0.87</v>
      </c>
      <c r="F122" s="18">
        <v>0.01</v>
      </c>
      <c r="G122" s="18">
        <v>0.01</v>
      </c>
      <c r="H122" s="30">
        <v>8</v>
      </c>
      <c r="I122" s="18">
        <v>0.87</v>
      </c>
      <c r="J122" s="18">
        <v>0.23</v>
      </c>
      <c r="K122" s="37">
        <v>14</v>
      </c>
      <c r="L122" s="18">
        <v>0</v>
      </c>
      <c r="M122" s="29">
        <v>6</v>
      </c>
      <c r="N122" s="17">
        <v>1</v>
      </c>
      <c r="O122" s="17">
        <v>2.734715E-3</v>
      </c>
      <c r="P122" s="17">
        <f>_xlfn.XLOOKUP(B122,' Brechas'!$A$2:$A$34,' Brechas'!$G$2:$G$34)</f>
        <v>2.7347154338442899E-3</v>
      </c>
      <c r="Q122" t="b">
        <f t="shared" si="21"/>
        <v>1</v>
      </c>
      <c r="U122" s="20">
        <v>54</v>
      </c>
      <c r="V122" s="20" t="s">
        <v>97</v>
      </c>
      <c r="W122" s="20">
        <v>0.69</v>
      </c>
      <c r="X122" s="20">
        <v>0.67</v>
      </c>
      <c r="Y122" s="20">
        <v>0.04</v>
      </c>
      <c r="Z122" s="20">
        <v>0.04</v>
      </c>
      <c r="AA122" s="60">
        <v>14</v>
      </c>
      <c r="AB122" s="20">
        <v>0.68</v>
      </c>
      <c r="AC122" s="20">
        <v>0</v>
      </c>
      <c r="AD122" s="82">
        <v>22</v>
      </c>
      <c r="AE122" s="20">
        <v>1E-4</v>
      </c>
      <c r="AF122" s="58">
        <v>16</v>
      </c>
      <c r="AG122" s="17">
        <v>1</v>
      </c>
      <c r="AH122" s="54">
        <v>8.5635899999999998E-5</v>
      </c>
      <c r="AI122" s="17">
        <f>_xlfn.XLOOKUP(U122,' Brechas'!$A$2:$A$34,' Brechas'!$M$2:$M$34)</f>
        <v>8.5635910369393398E-5</v>
      </c>
      <c r="AJ122" t="b">
        <f t="shared" si="22"/>
        <v>1</v>
      </c>
      <c r="AN122" s="20">
        <v>54</v>
      </c>
      <c r="AO122" s="20" t="s">
        <v>97</v>
      </c>
      <c r="AP122" s="20">
        <v>0.04</v>
      </c>
      <c r="AQ122" s="20">
        <v>7.0000000000000007E-2</v>
      </c>
      <c r="AR122" s="20">
        <v>-0.45</v>
      </c>
      <c r="AS122" s="20">
        <v>0.45</v>
      </c>
      <c r="AT122" s="87">
        <v>30</v>
      </c>
      <c r="AU122" s="20">
        <v>0.05</v>
      </c>
      <c r="AV122" s="20">
        <v>0.12</v>
      </c>
      <c r="AW122" s="62">
        <v>8</v>
      </c>
      <c r="AX122" s="20">
        <v>0.05</v>
      </c>
      <c r="AY122" s="70">
        <v>29</v>
      </c>
      <c r="AZ122" s="17">
        <v>-1</v>
      </c>
      <c r="BA122" s="17">
        <v>-5.3051015E-2</v>
      </c>
      <c r="BB122" s="17">
        <f>_xlfn.XLOOKUP(AN122,' Brechas'!$A$2:$A$34,' Brechas'!$V$2:$V$34)</f>
        <v>-5.3051015325274897E-2</v>
      </c>
      <c r="BC122" t="b">
        <f t="shared" si="23"/>
        <v>1</v>
      </c>
      <c r="BG122" s="20">
        <v>54</v>
      </c>
      <c r="BH122" s="20" t="s">
        <v>291</v>
      </c>
      <c r="BI122" s="20">
        <v>0.78</v>
      </c>
      <c r="BJ122" s="20">
        <v>0.72</v>
      </c>
      <c r="BK122" s="20">
        <v>0.08</v>
      </c>
      <c r="BL122" s="20">
        <v>7.6999999999999999E-2</v>
      </c>
      <c r="BM122" s="68">
        <v>19</v>
      </c>
      <c r="BN122" s="20">
        <v>0.75</v>
      </c>
      <c r="BO122" s="20">
        <v>0.4</v>
      </c>
      <c r="BP122" s="81">
        <v>17</v>
      </c>
      <c r="BQ122" s="20">
        <v>3.1E-2</v>
      </c>
      <c r="BR122" s="68">
        <v>19</v>
      </c>
      <c r="BS122" s="17">
        <v>1</v>
      </c>
      <c r="BT122" s="17">
        <v>3.0515381000000001E-2</v>
      </c>
      <c r="BU122" s="17">
        <f>_xlfn.XLOOKUP(BG122,' Brechas'!$A$2:$A$34,' Brechas'!$AJ$2:$AJ$34)</f>
        <v>3.0515381310014699E-2</v>
      </c>
      <c r="BV122" t="b">
        <f t="shared" si="24"/>
        <v>1</v>
      </c>
      <c r="BZ122" s="20">
        <v>54</v>
      </c>
      <c r="CA122" s="20" t="s">
        <v>97</v>
      </c>
      <c r="CB122" s="20">
        <v>7.87</v>
      </c>
      <c r="CC122" s="20">
        <v>7.92</v>
      </c>
      <c r="CD122" s="20">
        <v>-0.01</v>
      </c>
      <c r="CE122" s="20">
        <v>7.0000000000000001E-3</v>
      </c>
      <c r="CF122" s="115">
        <v>18</v>
      </c>
      <c r="CG122" s="20">
        <v>7.89</v>
      </c>
      <c r="CH122" s="20">
        <v>1</v>
      </c>
      <c r="CI122" s="94">
        <v>30</v>
      </c>
      <c r="CJ122" s="20">
        <v>7.0000000000000001E-3</v>
      </c>
      <c r="CK122" s="123">
        <v>19</v>
      </c>
      <c r="CL122" s="17">
        <v>-1</v>
      </c>
      <c r="CM122" s="17">
        <v>-6.8652460000000002E-3</v>
      </c>
      <c r="CN122" s="17">
        <f>_xlfn.XLOOKUP(BZ122,' Brechas'!$A$2:$A$34,' Brechas'!$BF$2:$BF$34)</f>
        <v>-6.8652462203345104E-3</v>
      </c>
      <c r="CO122" t="b">
        <f t="shared" si="25"/>
        <v>1</v>
      </c>
      <c r="CS122" s="20">
        <v>54</v>
      </c>
      <c r="CT122" s="20" t="s">
        <v>97</v>
      </c>
      <c r="CU122" s="20">
        <v>0.41</v>
      </c>
      <c r="CV122" s="20">
        <v>0.59</v>
      </c>
      <c r="CW122" s="20">
        <v>-0.3</v>
      </c>
      <c r="CX122" s="20">
        <v>0.3</v>
      </c>
      <c r="CY122" s="181">
        <v>9</v>
      </c>
      <c r="CZ122" s="20">
        <v>0.03</v>
      </c>
      <c r="DA122" s="20">
        <v>7.0000000000000007E-2</v>
      </c>
      <c r="DB122" s="167">
        <v>7</v>
      </c>
      <c r="DC122" s="20">
        <v>0.02</v>
      </c>
      <c r="DD122" s="167">
        <v>7</v>
      </c>
      <c r="DE122" s="17">
        <v>-1</v>
      </c>
      <c r="DF122" s="17">
        <v>-2.0902256000000001E-2</v>
      </c>
      <c r="DG122" s="17" t="e">
        <f>_xlfn.XLOOKUP(CS122,' Brechas'!$A$2:$A$34,' Brechas'!#REF!)</f>
        <v>#REF!</v>
      </c>
      <c r="DH122" t="e">
        <f t="shared" si="26"/>
        <v>#REF!</v>
      </c>
      <c r="DL122" s="20">
        <v>54</v>
      </c>
      <c r="DM122" s="20" t="s">
        <v>97</v>
      </c>
      <c r="DN122" s="20">
        <v>4.8899999999999997</v>
      </c>
      <c r="DO122" s="20">
        <v>8.2100000000000009</v>
      </c>
      <c r="DP122" s="20">
        <v>-0.4</v>
      </c>
      <c r="DQ122" s="20">
        <v>0.4</v>
      </c>
      <c r="DR122" s="71">
        <v>25</v>
      </c>
      <c r="DS122" s="20">
        <v>6.52</v>
      </c>
      <c r="DT122" s="20">
        <v>0.42</v>
      </c>
      <c r="DU122" s="82">
        <v>22</v>
      </c>
      <c r="DV122" s="20">
        <v>0.17</v>
      </c>
      <c r="DW122" s="68">
        <v>19</v>
      </c>
      <c r="DX122" s="17">
        <v>-1</v>
      </c>
      <c r="DY122" s="17">
        <v>-0.16930062900000001</v>
      </c>
      <c r="DZ122" s="17" t="e">
        <f>_xlfn.XLOOKUP(DL122,' Brechas'!$A$2:$A$34,' Brechas'!#REF!)</f>
        <v>#REF!</v>
      </c>
      <c r="EA122" t="e">
        <f t="shared" si="27"/>
        <v>#REF!</v>
      </c>
    </row>
    <row r="123" spans="2:131">
      <c r="B123" s="18">
        <v>63</v>
      </c>
      <c r="C123" s="18" t="s">
        <v>98</v>
      </c>
      <c r="D123" s="18">
        <v>0.96</v>
      </c>
      <c r="E123" s="18">
        <v>0.94</v>
      </c>
      <c r="F123" s="18">
        <v>0.02</v>
      </c>
      <c r="G123" s="18">
        <v>0.02</v>
      </c>
      <c r="H123" s="31">
        <v>17</v>
      </c>
      <c r="I123" s="18">
        <v>0.95</v>
      </c>
      <c r="J123" s="18">
        <v>0.21</v>
      </c>
      <c r="K123" s="26">
        <v>4</v>
      </c>
      <c r="L123" s="18">
        <v>0.01</v>
      </c>
      <c r="M123" s="37">
        <v>14</v>
      </c>
      <c r="N123" s="17">
        <v>1</v>
      </c>
      <c r="O123" s="17">
        <v>5.1355710000000002E-3</v>
      </c>
      <c r="P123" s="17">
        <f>_xlfn.XLOOKUP(B123,' Brechas'!$A$2:$A$34,' Brechas'!$G$2:$G$34)</f>
        <v>5.1355707690473396E-3</v>
      </c>
      <c r="Q123" t="b">
        <f t="shared" si="21"/>
        <v>1</v>
      </c>
      <c r="U123" s="20">
        <v>63</v>
      </c>
      <c r="V123" s="20" t="s">
        <v>98</v>
      </c>
      <c r="W123" s="20">
        <v>0.88</v>
      </c>
      <c r="X123" s="20">
        <v>0.84</v>
      </c>
      <c r="Y123" s="20">
        <v>0.05</v>
      </c>
      <c r="Z123" s="20">
        <v>0.05</v>
      </c>
      <c r="AA123" s="80">
        <v>20</v>
      </c>
      <c r="AB123" s="20">
        <v>0.86</v>
      </c>
      <c r="AC123" s="20">
        <v>0</v>
      </c>
      <c r="AD123" s="85">
        <v>4</v>
      </c>
      <c r="AE123" s="20">
        <v>1E-4</v>
      </c>
      <c r="AF123" s="59">
        <v>13</v>
      </c>
      <c r="AG123" s="17">
        <v>1</v>
      </c>
      <c r="AH123" s="54">
        <v>7.9486600000000006E-5</v>
      </c>
      <c r="AI123" s="17">
        <f>_xlfn.XLOOKUP(U123,' Brechas'!$A$2:$A$34,' Brechas'!$M$2:$M$34)</f>
        <v>7.9486580138026395E-5</v>
      </c>
      <c r="AJ123" t="b">
        <f t="shared" si="22"/>
        <v>1</v>
      </c>
      <c r="AN123" s="20">
        <v>63</v>
      </c>
      <c r="AO123" s="20" t="s">
        <v>98</v>
      </c>
      <c r="AP123" s="20">
        <v>0.14000000000000001</v>
      </c>
      <c r="AQ123" s="20">
        <v>0.18</v>
      </c>
      <c r="AR123" s="20">
        <v>-0.24</v>
      </c>
      <c r="AS123" s="20">
        <v>0.24</v>
      </c>
      <c r="AT123" s="72">
        <v>27</v>
      </c>
      <c r="AU123" s="20">
        <v>0.16</v>
      </c>
      <c r="AV123" s="20">
        <v>0.35</v>
      </c>
      <c r="AW123" s="84">
        <v>26</v>
      </c>
      <c r="AX123" s="20">
        <v>0.08</v>
      </c>
      <c r="AY123" s="94">
        <v>31</v>
      </c>
      <c r="AZ123" s="17">
        <v>-1</v>
      </c>
      <c r="BA123" s="17">
        <v>-8.3619795999999996E-2</v>
      </c>
      <c r="BB123" s="17">
        <f>_xlfn.XLOOKUP(AN123,' Brechas'!$A$2:$A$34,' Brechas'!$V$2:$V$34)</f>
        <v>-8.3619795631202504E-2</v>
      </c>
      <c r="BC123" t="b">
        <f t="shared" si="23"/>
        <v>1</v>
      </c>
      <c r="BG123" s="20">
        <v>63</v>
      </c>
      <c r="BH123" s="20" t="s">
        <v>292</v>
      </c>
      <c r="BI123" s="20">
        <v>0.84</v>
      </c>
      <c r="BJ123" s="20">
        <v>0.79</v>
      </c>
      <c r="BK123" s="20">
        <v>0.06</v>
      </c>
      <c r="BL123" s="20">
        <v>6.5000000000000002E-2</v>
      </c>
      <c r="BM123" s="59">
        <v>13</v>
      </c>
      <c r="BN123" s="20">
        <v>0.81</v>
      </c>
      <c r="BO123" s="20">
        <v>0.36</v>
      </c>
      <c r="BP123" s="69">
        <v>9</v>
      </c>
      <c r="BQ123" s="20">
        <v>2.4E-2</v>
      </c>
      <c r="BR123" s="69">
        <v>9</v>
      </c>
      <c r="BS123" s="17">
        <v>1</v>
      </c>
      <c r="BT123" s="17">
        <v>2.3577153E-2</v>
      </c>
      <c r="BU123" s="17">
        <f>_xlfn.XLOOKUP(BG123,' Brechas'!$A$2:$A$34,' Brechas'!$AJ$2:$AJ$34)</f>
        <v>2.35771531230775E-2</v>
      </c>
      <c r="BV123" t="b">
        <f t="shared" si="24"/>
        <v>1</v>
      </c>
      <c r="BZ123" s="20">
        <v>63</v>
      </c>
      <c r="CA123" s="20" t="s">
        <v>98</v>
      </c>
      <c r="CB123" s="20">
        <v>7.93</v>
      </c>
      <c r="CC123" s="20">
        <v>8.02</v>
      </c>
      <c r="CD123" s="20">
        <v>-0.01</v>
      </c>
      <c r="CE123" s="20">
        <v>1.2E-2</v>
      </c>
      <c r="CF123" s="95">
        <v>31</v>
      </c>
      <c r="CG123" s="20">
        <v>7.98</v>
      </c>
      <c r="CH123" s="20">
        <v>0.99</v>
      </c>
      <c r="CI123" s="123">
        <v>19</v>
      </c>
      <c r="CJ123" s="20">
        <v>1.0999999999999999E-2</v>
      </c>
      <c r="CK123" s="95">
        <v>31</v>
      </c>
      <c r="CL123" s="17">
        <v>-1</v>
      </c>
      <c r="CM123" s="17">
        <v>-1.1460794999999999E-2</v>
      </c>
      <c r="CN123" s="17">
        <f>_xlfn.XLOOKUP(BZ123,' Brechas'!$A$2:$A$34,' Brechas'!$BF$2:$BF$34)</f>
        <v>-1.14607948395061E-2</v>
      </c>
      <c r="CO123" t="b">
        <f t="shared" si="25"/>
        <v>1</v>
      </c>
      <c r="CS123" s="20">
        <v>63</v>
      </c>
      <c r="CT123" s="20" t="s">
        <v>98</v>
      </c>
      <c r="CU123" s="20">
        <v>0</v>
      </c>
      <c r="CV123" s="20">
        <v>1</v>
      </c>
      <c r="CW123" s="20">
        <v>-1</v>
      </c>
      <c r="CX123" s="20">
        <v>1</v>
      </c>
      <c r="CY123" s="77">
        <v>24</v>
      </c>
      <c r="CZ123" s="20">
        <v>0.01</v>
      </c>
      <c r="DA123" s="20">
        <v>0.24</v>
      </c>
      <c r="DB123" s="176">
        <v>24</v>
      </c>
      <c r="DC123" s="20">
        <v>0.24</v>
      </c>
      <c r="DD123" s="182">
        <v>25</v>
      </c>
      <c r="DE123" s="17">
        <v>-1</v>
      </c>
      <c r="DF123" s="17">
        <v>-0.24385964900000001</v>
      </c>
      <c r="DG123" s="17" t="e">
        <f>_xlfn.XLOOKUP(CS123,' Brechas'!$A$2:$A$34,' Brechas'!#REF!)</f>
        <v>#REF!</v>
      </c>
      <c r="DH123" t="e">
        <f t="shared" si="26"/>
        <v>#REF!</v>
      </c>
      <c r="DL123" s="20">
        <v>63</v>
      </c>
      <c r="DM123" s="20" t="s">
        <v>98</v>
      </c>
      <c r="DN123" s="20">
        <v>6.55</v>
      </c>
      <c r="DO123" s="20">
        <v>10.14</v>
      </c>
      <c r="DP123" s="20">
        <v>-0.35</v>
      </c>
      <c r="DQ123" s="20">
        <v>0.35</v>
      </c>
      <c r="DR123" s="61">
        <v>18</v>
      </c>
      <c r="DS123" s="20">
        <v>8.2799999999999994</v>
      </c>
      <c r="DT123" s="20">
        <v>0.53</v>
      </c>
      <c r="DU123" s="59">
        <v>13</v>
      </c>
      <c r="DV123" s="20">
        <v>0.19</v>
      </c>
      <c r="DW123" s="74">
        <v>23</v>
      </c>
      <c r="DX123" s="17">
        <v>-1</v>
      </c>
      <c r="DY123" s="17">
        <v>-0.18829233200000001</v>
      </c>
      <c r="DZ123" s="17" t="e">
        <f>_xlfn.XLOOKUP(DL123,' Brechas'!$A$2:$A$34,' Brechas'!#REF!)</f>
        <v>#REF!</v>
      </c>
      <c r="EA123" t="e">
        <f t="shared" si="27"/>
        <v>#REF!</v>
      </c>
    </row>
    <row r="124" spans="2:131">
      <c r="B124" s="18">
        <v>66</v>
      </c>
      <c r="C124" s="18" t="s">
        <v>99</v>
      </c>
      <c r="D124" s="18">
        <v>0.96</v>
      </c>
      <c r="E124" s="18">
        <v>0.94</v>
      </c>
      <c r="F124" s="18">
        <v>0.02</v>
      </c>
      <c r="G124" s="18">
        <v>0.02</v>
      </c>
      <c r="H124" s="49">
        <v>12</v>
      </c>
      <c r="I124" s="18">
        <v>0.95</v>
      </c>
      <c r="J124" s="18">
        <v>0.21</v>
      </c>
      <c r="K124" s="42">
        <v>5</v>
      </c>
      <c r="L124" s="18">
        <v>0</v>
      </c>
      <c r="M124" s="35">
        <v>11</v>
      </c>
      <c r="N124" s="17">
        <v>1</v>
      </c>
      <c r="O124" s="17">
        <v>4.5007399999999996E-3</v>
      </c>
      <c r="P124" s="17">
        <f>_xlfn.XLOOKUP(B124,' Brechas'!$A$2:$A$34,' Brechas'!$G$2:$G$34)</f>
        <v>4.5007395355080001E-3</v>
      </c>
      <c r="Q124" t="b">
        <f t="shared" si="21"/>
        <v>1</v>
      </c>
      <c r="U124" s="20">
        <v>66</v>
      </c>
      <c r="V124" s="20" t="s">
        <v>99</v>
      </c>
      <c r="W124" s="20">
        <v>0.85</v>
      </c>
      <c r="X124" s="20">
        <v>0.83</v>
      </c>
      <c r="Y124" s="20">
        <v>0.03</v>
      </c>
      <c r="Z124" s="20">
        <v>0.03</v>
      </c>
      <c r="AA124" s="69">
        <v>9</v>
      </c>
      <c r="AB124" s="20">
        <v>0.84</v>
      </c>
      <c r="AC124" s="20">
        <v>0</v>
      </c>
      <c r="AD124" s="65">
        <v>6</v>
      </c>
      <c r="AE124" s="20">
        <v>1E-4</v>
      </c>
      <c r="AF124" s="64">
        <v>7</v>
      </c>
      <c r="AG124" s="17">
        <v>1</v>
      </c>
      <c r="AH124" s="54">
        <v>5.8595599999999998E-5</v>
      </c>
      <c r="AI124" s="17">
        <f>_xlfn.XLOOKUP(U124,' Brechas'!$A$2:$A$34,' Brechas'!$M$2:$M$34)</f>
        <v>5.8595597466422003E-5</v>
      </c>
      <c r="AJ124" t="b">
        <f t="shared" si="22"/>
        <v>1</v>
      </c>
      <c r="AN124" s="20">
        <v>66</v>
      </c>
      <c r="AO124" s="20" t="s">
        <v>99</v>
      </c>
      <c r="AP124" s="20">
        <v>0.15</v>
      </c>
      <c r="AQ124" s="20">
        <v>0.14000000000000001</v>
      </c>
      <c r="AR124" s="20">
        <v>0.06</v>
      </c>
      <c r="AS124" s="20">
        <v>0.06</v>
      </c>
      <c r="AT124" s="86">
        <v>11</v>
      </c>
      <c r="AU124" s="20">
        <v>0.15</v>
      </c>
      <c r="AV124" s="20">
        <v>0.33</v>
      </c>
      <c r="AW124" s="71">
        <v>25</v>
      </c>
      <c r="AX124" s="20">
        <v>0.02</v>
      </c>
      <c r="AY124" s="61">
        <v>18</v>
      </c>
      <c r="AZ124" s="17">
        <v>1</v>
      </c>
      <c r="BA124" s="17">
        <v>2.0377445000000001E-2</v>
      </c>
      <c r="BB124" s="17">
        <f>_xlfn.XLOOKUP(AN124,' Brechas'!$A$2:$A$34,' Brechas'!$V$2:$V$34)</f>
        <v>2.03774452267209E-2</v>
      </c>
      <c r="BC124" t="b">
        <f t="shared" si="23"/>
        <v>1</v>
      </c>
      <c r="BG124" s="20">
        <v>66</v>
      </c>
      <c r="BH124" s="20" t="s">
        <v>293</v>
      </c>
      <c r="BI124" s="20">
        <v>0.84</v>
      </c>
      <c r="BJ124" s="20">
        <v>0.8</v>
      </c>
      <c r="BK124" s="20">
        <v>0.05</v>
      </c>
      <c r="BL124" s="20">
        <v>4.7E-2</v>
      </c>
      <c r="BM124" s="64">
        <v>7</v>
      </c>
      <c r="BN124" s="20">
        <v>0.82</v>
      </c>
      <c r="BO124" s="20">
        <v>0.36</v>
      </c>
      <c r="BP124" s="62">
        <v>8</v>
      </c>
      <c r="BQ124" s="20">
        <v>1.7000000000000001E-2</v>
      </c>
      <c r="BR124" s="65">
        <v>6</v>
      </c>
      <c r="BS124" s="17">
        <v>1</v>
      </c>
      <c r="BT124" s="17">
        <v>1.7020035999999999E-2</v>
      </c>
      <c r="BU124" s="17">
        <f>_xlfn.XLOOKUP(BG124,' Brechas'!$A$2:$A$34,' Brechas'!$AJ$2:$AJ$34)</f>
        <v>1.7020035570536801E-2</v>
      </c>
      <c r="BV124" t="b">
        <f t="shared" si="24"/>
        <v>1</v>
      </c>
      <c r="BZ124" s="20">
        <v>66</v>
      </c>
      <c r="CA124" s="20" t="s">
        <v>99</v>
      </c>
      <c r="CB124" s="20">
        <v>7.99</v>
      </c>
      <c r="CC124" s="20">
        <v>8.0500000000000007</v>
      </c>
      <c r="CD124" s="20">
        <v>-0.01</v>
      </c>
      <c r="CE124" s="20">
        <v>7.0000000000000001E-3</v>
      </c>
      <c r="CF124" s="105">
        <v>20</v>
      </c>
      <c r="CG124" s="20">
        <v>8.02</v>
      </c>
      <c r="CH124" s="20">
        <v>0.98</v>
      </c>
      <c r="CI124" s="119">
        <v>13</v>
      </c>
      <c r="CJ124" s="20">
        <v>7.0000000000000001E-3</v>
      </c>
      <c r="CK124" s="115">
        <v>18</v>
      </c>
      <c r="CL124" s="17">
        <v>-1</v>
      </c>
      <c r="CM124" s="17">
        <v>-6.8643660000000002E-3</v>
      </c>
      <c r="CN124" s="17">
        <f>_xlfn.XLOOKUP(BZ124,' Brechas'!$A$2:$A$34,' Brechas'!$BF$2:$BF$34)</f>
        <v>-6.8643663073431E-3</v>
      </c>
      <c r="CO124" t="b">
        <f t="shared" si="25"/>
        <v>1</v>
      </c>
      <c r="CS124" s="20">
        <v>66</v>
      </c>
      <c r="CT124" s="20" t="s">
        <v>99</v>
      </c>
      <c r="CU124" s="20">
        <v>0.17</v>
      </c>
      <c r="CV124" s="20">
        <v>0.83</v>
      </c>
      <c r="CW124" s="20">
        <v>-0.8</v>
      </c>
      <c r="CX124" s="20">
        <v>0.8</v>
      </c>
      <c r="CY124" s="183">
        <v>23</v>
      </c>
      <c r="CZ124" s="20">
        <v>0.02</v>
      </c>
      <c r="DA124" s="20">
        <v>0.11</v>
      </c>
      <c r="DB124" s="134">
        <v>16</v>
      </c>
      <c r="DC124" s="20">
        <v>0.09</v>
      </c>
      <c r="DD124" s="106">
        <v>20</v>
      </c>
      <c r="DE124" s="17">
        <v>-1</v>
      </c>
      <c r="DF124" s="17">
        <v>-8.6705652999999994E-2</v>
      </c>
      <c r="DG124" s="17" t="e">
        <f>_xlfn.XLOOKUP(CS124,' Brechas'!$A$2:$A$34,' Brechas'!#REF!)</f>
        <v>#REF!</v>
      </c>
      <c r="DH124" t="e">
        <f t="shared" si="26"/>
        <v>#REF!</v>
      </c>
      <c r="DL124" s="20">
        <v>66</v>
      </c>
      <c r="DM124" s="20" t="s">
        <v>99</v>
      </c>
      <c r="DN124" s="20">
        <v>7</v>
      </c>
      <c r="DO124" s="20">
        <v>7.09</v>
      </c>
      <c r="DP124" s="20">
        <v>-0.01</v>
      </c>
      <c r="DQ124" s="20">
        <v>0.01</v>
      </c>
      <c r="DR124" s="76">
        <v>1</v>
      </c>
      <c r="DS124" s="20">
        <v>7.05</v>
      </c>
      <c r="DT124" s="20">
        <v>0.45</v>
      </c>
      <c r="DU124" s="61">
        <v>18</v>
      </c>
      <c r="DV124" s="20">
        <v>0.01</v>
      </c>
      <c r="DW124" s="76">
        <v>1</v>
      </c>
      <c r="DX124" s="17">
        <v>-1</v>
      </c>
      <c r="DY124" s="17">
        <v>-5.4152289999999997E-3</v>
      </c>
      <c r="DZ124" s="17" t="e">
        <f>_xlfn.XLOOKUP(DL124,' Brechas'!$A$2:$A$34,' Brechas'!#REF!)</f>
        <v>#REF!</v>
      </c>
      <c r="EA124" t="e">
        <f t="shared" si="27"/>
        <v>#REF!</v>
      </c>
    </row>
    <row r="125" spans="2:131">
      <c r="B125" s="18">
        <v>68</v>
      </c>
      <c r="C125" s="18" t="s">
        <v>100</v>
      </c>
      <c r="D125" s="18">
        <v>0.93</v>
      </c>
      <c r="E125" s="18">
        <v>0.92</v>
      </c>
      <c r="F125" s="18">
        <v>0.01</v>
      </c>
      <c r="G125" s="18">
        <v>0.01</v>
      </c>
      <c r="H125" s="42">
        <v>5</v>
      </c>
      <c r="I125" s="18">
        <v>0.92</v>
      </c>
      <c r="J125" s="18">
        <v>0.22</v>
      </c>
      <c r="K125" s="30">
        <v>8</v>
      </c>
      <c r="L125" s="18">
        <v>0</v>
      </c>
      <c r="M125" s="42">
        <v>5</v>
      </c>
      <c r="N125" s="17">
        <v>1</v>
      </c>
      <c r="O125" s="17">
        <v>1.9867410000000002E-3</v>
      </c>
      <c r="P125" s="17">
        <f>_xlfn.XLOOKUP(B125,' Brechas'!$A$2:$A$34,' Brechas'!$G$2:$G$34)</f>
        <v>1.9867413537901601E-3</v>
      </c>
      <c r="Q125" t="b">
        <f t="shared" si="21"/>
        <v>1</v>
      </c>
      <c r="U125" s="20">
        <v>68</v>
      </c>
      <c r="V125" s="20" t="s">
        <v>100</v>
      </c>
      <c r="W125" s="20">
        <v>0.8</v>
      </c>
      <c r="X125" s="20">
        <v>0.78</v>
      </c>
      <c r="Y125" s="20">
        <v>0.02</v>
      </c>
      <c r="Z125" s="20">
        <v>0.02</v>
      </c>
      <c r="AA125" s="85">
        <v>4</v>
      </c>
      <c r="AB125" s="20">
        <v>0.79</v>
      </c>
      <c r="AC125" s="20">
        <v>0</v>
      </c>
      <c r="AD125" s="60">
        <v>14</v>
      </c>
      <c r="AE125" s="20">
        <v>0</v>
      </c>
      <c r="AF125" s="85">
        <v>4</v>
      </c>
      <c r="AG125" s="17">
        <v>1</v>
      </c>
      <c r="AH125" s="54">
        <v>4.0666700000000001E-5</v>
      </c>
      <c r="AI125" s="17">
        <f>_xlfn.XLOOKUP(U125,' Brechas'!$A$2:$A$34,' Brechas'!$M$2:$M$34)</f>
        <v>4.0666737018708697E-5</v>
      </c>
      <c r="AJ125" t="b">
        <f t="shared" si="22"/>
        <v>1</v>
      </c>
      <c r="AN125" s="20">
        <v>68</v>
      </c>
      <c r="AO125" s="20" t="s">
        <v>100</v>
      </c>
      <c r="AP125" s="20">
        <v>0.04</v>
      </c>
      <c r="AQ125" s="20">
        <v>0.03</v>
      </c>
      <c r="AR125" s="20">
        <v>0.32</v>
      </c>
      <c r="AS125" s="20">
        <v>0.32</v>
      </c>
      <c r="AT125" s="70">
        <v>29</v>
      </c>
      <c r="AU125" s="20">
        <v>0.04</v>
      </c>
      <c r="AV125" s="20">
        <v>0.08</v>
      </c>
      <c r="AW125" s="65">
        <v>6</v>
      </c>
      <c r="AX125" s="20">
        <v>0.03</v>
      </c>
      <c r="AY125" s="74">
        <v>23</v>
      </c>
      <c r="AZ125" s="17">
        <v>1</v>
      </c>
      <c r="BA125" s="17">
        <v>2.5769848000000001E-2</v>
      </c>
      <c r="BB125" s="17">
        <f>_xlfn.XLOOKUP(AN125,' Brechas'!$A$2:$A$34,' Brechas'!$V$2:$V$34)</f>
        <v>2.57698482295265E-2</v>
      </c>
      <c r="BC125" t="b">
        <f t="shared" si="23"/>
        <v>1</v>
      </c>
      <c r="BG125" s="20">
        <v>68</v>
      </c>
      <c r="BH125" s="20" t="s">
        <v>294</v>
      </c>
      <c r="BI125" s="20">
        <v>0.84</v>
      </c>
      <c r="BJ125" s="20">
        <v>0.81</v>
      </c>
      <c r="BK125" s="20">
        <v>0.04</v>
      </c>
      <c r="BL125" s="20">
        <v>0.04</v>
      </c>
      <c r="BM125" s="83">
        <v>5</v>
      </c>
      <c r="BN125" s="20">
        <v>0.83</v>
      </c>
      <c r="BO125" s="20">
        <v>0.36</v>
      </c>
      <c r="BP125" s="65">
        <v>6</v>
      </c>
      <c r="BQ125" s="20">
        <v>1.4E-2</v>
      </c>
      <c r="BR125" s="85">
        <v>4</v>
      </c>
      <c r="BS125" s="17">
        <v>1</v>
      </c>
      <c r="BT125" s="17">
        <v>1.4463203000000001E-2</v>
      </c>
      <c r="BU125" s="17">
        <f>_xlfn.XLOOKUP(BG125,' Brechas'!$A$2:$A$34,' Brechas'!$AJ$2:$AJ$34)</f>
        <v>1.4463203490095399E-2</v>
      </c>
      <c r="BV125" t="b">
        <f t="shared" si="24"/>
        <v>1</v>
      </c>
      <c r="BZ125" s="20">
        <v>68</v>
      </c>
      <c r="CA125" s="20" t="s">
        <v>100</v>
      </c>
      <c r="CB125" s="20">
        <v>7.96</v>
      </c>
      <c r="CC125" s="20">
        <v>8.02</v>
      </c>
      <c r="CD125" s="20">
        <v>-0.01</v>
      </c>
      <c r="CE125" s="20">
        <v>7.0000000000000001E-3</v>
      </c>
      <c r="CF125" s="123">
        <v>19</v>
      </c>
      <c r="CG125" s="20">
        <v>7.99</v>
      </c>
      <c r="CH125" s="20">
        <v>0.98</v>
      </c>
      <c r="CI125" s="109">
        <v>17</v>
      </c>
      <c r="CJ125" s="20">
        <v>7.0000000000000001E-3</v>
      </c>
      <c r="CK125" s="105">
        <v>20</v>
      </c>
      <c r="CL125" s="17">
        <v>-1</v>
      </c>
      <c r="CM125" s="17">
        <v>-6.8710660000000003E-3</v>
      </c>
      <c r="CN125" s="17">
        <f>_xlfn.XLOOKUP(BZ125,' Brechas'!$A$2:$A$34,' Brechas'!$BF$2:$BF$34)</f>
        <v>-6.8710658525423197E-3</v>
      </c>
      <c r="CO125" t="b">
        <f t="shared" si="25"/>
        <v>1</v>
      </c>
      <c r="CS125" s="20">
        <v>68</v>
      </c>
      <c r="CT125" s="20" t="s">
        <v>100</v>
      </c>
      <c r="CU125" s="20">
        <v>0.53</v>
      </c>
      <c r="CV125" s="20">
        <v>0.47</v>
      </c>
      <c r="CW125" s="20">
        <v>0.14000000000000001</v>
      </c>
      <c r="CX125" s="20">
        <v>0.14000000000000001</v>
      </c>
      <c r="CY125" s="184">
        <v>3</v>
      </c>
      <c r="CZ125" s="20">
        <v>0.03</v>
      </c>
      <c r="DA125" s="20">
        <v>0.05</v>
      </c>
      <c r="DB125" s="168">
        <v>6</v>
      </c>
      <c r="DC125" s="20">
        <v>0.01</v>
      </c>
      <c r="DD125" s="174">
        <v>4</v>
      </c>
      <c r="DE125" s="17">
        <v>1</v>
      </c>
      <c r="DF125" s="17">
        <v>7.741576E-3</v>
      </c>
      <c r="DG125" s="17" t="e">
        <f>_xlfn.XLOOKUP(CS125,' Brechas'!$A$2:$A$34,' Brechas'!#REF!)</f>
        <v>#REF!</v>
      </c>
      <c r="DH125" t="e">
        <f t="shared" si="26"/>
        <v>#REF!</v>
      </c>
      <c r="DL125" s="20">
        <v>68</v>
      </c>
      <c r="DM125" s="20" t="s">
        <v>100</v>
      </c>
      <c r="DN125" s="20">
        <v>6.44</v>
      </c>
      <c r="DO125" s="20">
        <v>10.130000000000001</v>
      </c>
      <c r="DP125" s="20">
        <v>-0.36</v>
      </c>
      <c r="DQ125" s="20">
        <v>0.36</v>
      </c>
      <c r="DR125" s="68">
        <v>19</v>
      </c>
      <c r="DS125" s="20">
        <v>8.24</v>
      </c>
      <c r="DT125" s="20">
        <v>0.53</v>
      </c>
      <c r="DU125" s="60">
        <v>14</v>
      </c>
      <c r="DV125" s="20">
        <v>0.19</v>
      </c>
      <c r="DW125" s="88">
        <v>24</v>
      </c>
      <c r="DX125" s="17">
        <v>-1</v>
      </c>
      <c r="DY125" s="17">
        <v>-0.192923065</v>
      </c>
      <c r="DZ125" s="17" t="e">
        <f>_xlfn.XLOOKUP(DL125,' Brechas'!$A$2:$A$34,' Brechas'!#REF!)</f>
        <v>#REF!</v>
      </c>
      <c r="EA125" t="e">
        <f t="shared" si="27"/>
        <v>#REF!</v>
      </c>
    </row>
    <row r="126" spans="2:131">
      <c r="B126" s="18">
        <v>70</v>
      </c>
      <c r="C126" s="18" t="s">
        <v>101</v>
      </c>
      <c r="D126" s="18">
        <v>0.81</v>
      </c>
      <c r="E126" s="18">
        <v>0.77</v>
      </c>
      <c r="F126" s="18">
        <v>0.05</v>
      </c>
      <c r="G126" s="18">
        <v>0.05</v>
      </c>
      <c r="H126" s="38">
        <v>27</v>
      </c>
      <c r="I126" s="18">
        <v>0.79</v>
      </c>
      <c r="J126" s="18">
        <v>0.26</v>
      </c>
      <c r="K126" s="43">
        <v>23</v>
      </c>
      <c r="L126" s="18">
        <v>0.01</v>
      </c>
      <c r="M126" s="45">
        <v>26</v>
      </c>
      <c r="N126" s="17">
        <v>1</v>
      </c>
      <c r="O126" s="17">
        <v>1.2688049E-2</v>
      </c>
      <c r="P126" s="17">
        <f>_xlfn.XLOOKUP(B126,' Brechas'!$A$2:$A$34,' Brechas'!$G$2:$G$34)</f>
        <v>1.2688048844501299E-2</v>
      </c>
      <c r="Q126" t="b">
        <f t="shared" si="21"/>
        <v>1</v>
      </c>
      <c r="U126" s="20">
        <v>70</v>
      </c>
      <c r="V126" s="20" t="s">
        <v>101</v>
      </c>
      <c r="W126" s="20">
        <v>0.82</v>
      </c>
      <c r="X126" s="20">
        <v>0.79</v>
      </c>
      <c r="Y126" s="20">
        <v>0.03</v>
      </c>
      <c r="Z126" s="20">
        <v>0.03</v>
      </c>
      <c r="AA126" s="86">
        <v>11</v>
      </c>
      <c r="AB126" s="20">
        <v>0.8</v>
      </c>
      <c r="AC126" s="20">
        <v>0</v>
      </c>
      <c r="AD126" s="86">
        <v>11</v>
      </c>
      <c r="AE126" s="20">
        <v>1E-4</v>
      </c>
      <c r="AF126" s="79">
        <v>10</v>
      </c>
      <c r="AG126" s="17">
        <v>1</v>
      </c>
      <c r="AH126" s="54">
        <v>6.5467899999999997E-5</v>
      </c>
      <c r="AI126" s="17">
        <f>_xlfn.XLOOKUP(U126,' Brechas'!$A$2:$A$34,' Brechas'!$M$2:$M$34)</f>
        <v>6.5467875832217394E-5</v>
      </c>
      <c r="AJ126" t="b">
        <f t="shared" si="22"/>
        <v>1</v>
      </c>
      <c r="AN126" s="20">
        <v>70</v>
      </c>
      <c r="AO126" s="20" t="s">
        <v>101</v>
      </c>
      <c r="AP126" s="20">
        <v>0.13</v>
      </c>
      <c r="AQ126" s="20">
        <v>0.13</v>
      </c>
      <c r="AR126" s="20">
        <v>0.01</v>
      </c>
      <c r="AS126" s="20">
        <v>0.01</v>
      </c>
      <c r="AT126" s="78">
        <v>3</v>
      </c>
      <c r="AU126" s="20">
        <v>0.13</v>
      </c>
      <c r="AV126" s="20">
        <v>0.28999999999999998</v>
      </c>
      <c r="AW126" s="74">
        <v>23</v>
      </c>
      <c r="AX126" s="20">
        <v>0</v>
      </c>
      <c r="AY126" s="85">
        <v>4</v>
      </c>
      <c r="AZ126" s="17">
        <v>1</v>
      </c>
      <c r="BA126" s="17">
        <v>4.2482969999999998E-3</v>
      </c>
      <c r="BB126" s="17">
        <f>_xlfn.XLOOKUP(AN126,' Brechas'!$A$2:$A$34,' Brechas'!$V$2:$V$34)</f>
        <v>4.2482966288727901E-3</v>
      </c>
      <c r="BC126" t="b">
        <f t="shared" si="23"/>
        <v>1</v>
      </c>
      <c r="BG126" s="20">
        <v>70</v>
      </c>
      <c r="BH126" s="20" t="s">
        <v>295</v>
      </c>
      <c r="BI126" s="20">
        <v>0.79</v>
      </c>
      <c r="BJ126" s="20">
        <v>0.73</v>
      </c>
      <c r="BK126" s="20">
        <v>0.08</v>
      </c>
      <c r="BL126" s="20">
        <v>7.8E-2</v>
      </c>
      <c r="BM126" s="80">
        <v>20</v>
      </c>
      <c r="BN126" s="20">
        <v>0.76</v>
      </c>
      <c r="BO126" s="20">
        <v>0.39</v>
      </c>
      <c r="BP126" s="60">
        <v>14</v>
      </c>
      <c r="BQ126" s="20">
        <v>0.03</v>
      </c>
      <c r="BR126" s="61">
        <v>18</v>
      </c>
      <c r="BS126" s="17">
        <v>1</v>
      </c>
      <c r="BT126" s="17">
        <v>3.0473380000000001E-2</v>
      </c>
      <c r="BU126" s="17">
        <f>_xlfn.XLOOKUP(BG126,' Brechas'!$A$2:$A$34,' Brechas'!$AJ$2:$AJ$34)</f>
        <v>3.0473380498138799E-2</v>
      </c>
      <c r="BV126" t="b">
        <f t="shared" si="24"/>
        <v>1</v>
      </c>
      <c r="BZ126" s="20">
        <v>70</v>
      </c>
      <c r="CA126" s="20" t="s">
        <v>101</v>
      </c>
      <c r="CB126" s="20">
        <v>8.06</v>
      </c>
      <c r="CC126" s="20">
        <v>8.1</v>
      </c>
      <c r="CD126" s="20">
        <v>-0.01</v>
      </c>
      <c r="CE126" s="20">
        <v>6.0000000000000001E-3</v>
      </c>
      <c r="CF126" s="122">
        <v>14</v>
      </c>
      <c r="CG126" s="20">
        <v>8.08</v>
      </c>
      <c r="CH126" s="20">
        <v>0.97</v>
      </c>
      <c r="CI126" s="117">
        <v>6</v>
      </c>
      <c r="CJ126" s="20">
        <v>6.0000000000000001E-3</v>
      </c>
      <c r="CK126" s="122">
        <v>14</v>
      </c>
      <c r="CL126" s="17">
        <v>-1</v>
      </c>
      <c r="CM126" s="17">
        <v>-5.5104969999999996E-3</v>
      </c>
      <c r="CN126" s="17">
        <f>_xlfn.XLOOKUP(BZ126,' Brechas'!$A$2:$A$34,' Brechas'!$BF$2:$BF$34)</f>
        <v>-5.5104972269128102E-3</v>
      </c>
      <c r="CO126" t="b">
        <f t="shared" si="25"/>
        <v>1</v>
      </c>
      <c r="CS126" s="20">
        <v>70</v>
      </c>
      <c r="CT126" s="154" t="s">
        <v>101</v>
      </c>
      <c r="CU126" s="20">
        <v>0.43</v>
      </c>
      <c r="CV126" s="20">
        <v>0.56999999999999995</v>
      </c>
      <c r="CW126" s="20">
        <v>-0.25</v>
      </c>
      <c r="CX126" s="20">
        <v>0.25</v>
      </c>
      <c r="CY126" s="169">
        <v>5</v>
      </c>
      <c r="CZ126" s="20">
        <v>0.01</v>
      </c>
      <c r="DA126" s="20">
        <v>0.2</v>
      </c>
      <c r="DB126" s="71">
        <v>22</v>
      </c>
      <c r="DC126" s="20">
        <v>0.05</v>
      </c>
      <c r="DD126" s="151">
        <v>17</v>
      </c>
      <c r="DE126" s="17">
        <v>-1</v>
      </c>
      <c r="DF126" s="17">
        <v>-4.8771929999999998E-2</v>
      </c>
      <c r="DG126" s="17" t="e">
        <f>_xlfn.XLOOKUP(CS126,' Brechas'!$A$2:$A$34,' Brechas'!#REF!)</f>
        <v>#REF!</v>
      </c>
      <c r="DH126" t="e">
        <f t="shared" si="26"/>
        <v>#REF!</v>
      </c>
      <c r="DL126" s="20">
        <v>70</v>
      </c>
      <c r="DM126" s="154" t="s">
        <v>101</v>
      </c>
      <c r="DN126" s="20">
        <v>3.41</v>
      </c>
      <c r="DO126" s="20">
        <v>5.58</v>
      </c>
      <c r="DP126" s="20">
        <v>-0.39</v>
      </c>
      <c r="DQ126" s="20">
        <v>0.39</v>
      </c>
      <c r="DR126" s="82">
        <v>22</v>
      </c>
      <c r="DS126" s="20">
        <v>4.5</v>
      </c>
      <c r="DT126" s="20">
        <v>0.28999999999999998</v>
      </c>
      <c r="DU126" s="87">
        <v>30</v>
      </c>
      <c r="DV126" s="20">
        <v>0.11</v>
      </c>
      <c r="DW126" s="66">
        <v>12</v>
      </c>
      <c r="DX126" s="17">
        <v>-1</v>
      </c>
      <c r="DY126" s="17">
        <v>-0.112172721</v>
      </c>
      <c r="DZ126" s="17" t="e">
        <f>_xlfn.XLOOKUP(DL126,' Brechas'!$A$2:$A$34,' Brechas'!#REF!)</f>
        <v>#REF!</v>
      </c>
      <c r="EA126" t="e">
        <f t="shared" si="27"/>
        <v>#REF!</v>
      </c>
    </row>
    <row r="127" spans="2:131">
      <c r="B127" s="18">
        <v>73</v>
      </c>
      <c r="C127" s="18" t="s">
        <v>102</v>
      </c>
      <c r="D127" s="18">
        <v>0.94</v>
      </c>
      <c r="E127" s="18">
        <v>0.92</v>
      </c>
      <c r="F127" s="18">
        <v>0.02</v>
      </c>
      <c r="G127" s="18">
        <v>0.02</v>
      </c>
      <c r="H127" s="25">
        <v>15</v>
      </c>
      <c r="I127" s="18">
        <v>0.93</v>
      </c>
      <c r="J127" s="18">
        <v>0.22</v>
      </c>
      <c r="K127" s="32">
        <v>7</v>
      </c>
      <c r="L127" s="18">
        <v>0.01</v>
      </c>
      <c r="M127" s="21">
        <v>13</v>
      </c>
      <c r="N127" s="17">
        <v>1</v>
      </c>
      <c r="O127" s="17">
        <v>5.0526019999999998E-3</v>
      </c>
      <c r="P127" s="17">
        <f>_xlfn.XLOOKUP(B127,' Brechas'!$A$2:$A$34,' Brechas'!$G$2:$G$34)</f>
        <v>5.0526020918685603E-3</v>
      </c>
      <c r="Q127" t="b">
        <f t="shared" si="21"/>
        <v>1</v>
      </c>
      <c r="U127" s="20">
        <v>73</v>
      </c>
      <c r="V127" s="20" t="s">
        <v>102</v>
      </c>
      <c r="W127" s="20">
        <v>0.83</v>
      </c>
      <c r="X127" s="20">
        <v>0.79</v>
      </c>
      <c r="Y127" s="20">
        <v>0.05</v>
      </c>
      <c r="Z127" s="20">
        <v>0.05</v>
      </c>
      <c r="AA127" s="75">
        <v>21</v>
      </c>
      <c r="AB127" s="20">
        <v>0.81</v>
      </c>
      <c r="AC127" s="20">
        <v>0</v>
      </c>
      <c r="AD127" s="79">
        <v>10</v>
      </c>
      <c r="AE127" s="20">
        <v>1E-4</v>
      </c>
      <c r="AF127" s="61">
        <v>18</v>
      </c>
      <c r="AG127" s="17">
        <v>1</v>
      </c>
      <c r="AH127" s="54">
        <v>8.6928400000000006E-5</v>
      </c>
      <c r="AI127" s="17">
        <f>_xlfn.XLOOKUP(U127,' Brechas'!$A$2:$A$34,' Brechas'!$M$2:$M$34)</f>
        <v>8.6928441906736496E-5</v>
      </c>
      <c r="AJ127" t="b">
        <f t="shared" si="22"/>
        <v>1</v>
      </c>
      <c r="AN127" s="20">
        <v>73</v>
      </c>
      <c r="AO127" s="20" t="s">
        <v>102</v>
      </c>
      <c r="AP127" s="20">
        <v>0.21</v>
      </c>
      <c r="AQ127" s="20">
        <v>0.2</v>
      </c>
      <c r="AR127" s="20">
        <v>0.02</v>
      </c>
      <c r="AS127" s="20">
        <v>0.02</v>
      </c>
      <c r="AT127" s="85">
        <v>4</v>
      </c>
      <c r="AU127" s="20">
        <v>0.21</v>
      </c>
      <c r="AV127" s="20">
        <v>0.46</v>
      </c>
      <c r="AW127" s="73">
        <v>28</v>
      </c>
      <c r="AX127" s="20">
        <v>0.01</v>
      </c>
      <c r="AY127" s="79">
        <v>10</v>
      </c>
      <c r="AZ127" s="17">
        <v>1</v>
      </c>
      <c r="BA127" s="17">
        <v>9.4976060000000005E-3</v>
      </c>
      <c r="BB127" s="17">
        <f>_xlfn.XLOOKUP(AN127,' Brechas'!$A$2:$A$34,' Brechas'!$V$2:$V$34)</f>
        <v>9.4976062391188502E-3</v>
      </c>
      <c r="BC127" t="b">
        <f t="shared" si="23"/>
        <v>1</v>
      </c>
      <c r="BG127" s="20">
        <v>73</v>
      </c>
      <c r="BH127" s="20" t="s">
        <v>296</v>
      </c>
      <c r="BI127" s="20">
        <v>0.85</v>
      </c>
      <c r="BJ127" s="20">
        <v>0.81</v>
      </c>
      <c r="BK127" s="20">
        <v>0.05</v>
      </c>
      <c r="BL127" s="20">
        <v>4.9000000000000002E-2</v>
      </c>
      <c r="BM127" s="69">
        <v>9</v>
      </c>
      <c r="BN127" s="20">
        <v>0.83</v>
      </c>
      <c r="BO127" s="20">
        <v>0.36</v>
      </c>
      <c r="BP127" s="83">
        <v>5</v>
      </c>
      <c r="BQ127" s="20">
        <v>1.7000000000000001E-2</v>
      </c>
      <c r="BR127" s="64">
        <v>7</v>
      </c>
      <c r="BS127" s="17">
        <v>1</v>
      </c>
      <c r="BT127" s="17">
        <v>1.7405239999999999E-2</v>
      </c>
      <c r="BU127" s="17">
        <f>_xlfn.XLOOKUP(BG127,' Brechas'!$A$2:$A$34,' Brechas'!$AJ$2:$AJ$34)</f>
        <v>1.7405240156338101E-2</v>
      </c>
      <c r="BV127" t="b">
        <f t="shared" si="24"/>
        <v>1</v>
      </c>
      <c r="BZ127" s="20">
        <v>73</v>
      </c>
      <c r="CA127" s="20" t="s">
        <v>102</v>
      </c>
      <c r="CB127" s="20">
        <v>7.84</v>
      </c>
      <c r="CC127" s="20">
        <v>7.9</v>
      </c>
      <c r="CD127" s="20">
        <v>-0.01</v>
      </c>
      <c r="CE127" s="20">
        <v>7.0000000000000001E-3</v>
      </c>
      <c r="CF127" s="106">
        <v>22</v>
      </c>
      <c r="CG127" s="20">
        <v>7.87</v>
      </c>
      <c r="CH127" s="20">
        <v>1</v>
      </c>
      <c r="CI127" s="77">
        <v>32</v>
      </c>
      <c r="CJ127" s="20">
        <v>7.0000000000000001E-3</v>
      </c>
      <c r="CK127" s="106">
        <v>22</v>
      </c>
      <c r="CL127" s="17">
        <v>-1</v>
      </c>
      <c r="CM127" s="17">
        <v>-7.3577E-3</v>
      </c>
      <c r="CN127" s="17">
        <f>_xlfn.XLOOKUP(BZ127,' Brechas'!$A$2:$A$34,' Brechas'!$BF$2:$BF$34)</f>
        <v>-7.35769962817225E-3</v>
      </c>
      <c r="CO127" t="b">
        <f t="shared" si="25"/>
        <v>1</v>
      </c>
      <c r="CS127" s="20">
        <v>73</v>
      </c>
      <c r="CT127" s="154" t="s">
        <v>102</v>
      </c>
      <c r="CU127" s="20">
        <v>0.21</v>
      </c>
      <c r="CV127" s="20">
        <v>0.79</v>
      </c>
      <c r="CW127" s="20">
        <v>-0.73</v>
      </c>
      <c r="CX127" s="20">
        <v>0.73</v>
      </c>
      <c r="CY127" s="153">
        <v>21</v>
      </c>
      <c r="CZ127" s="20">
        <v>0.02</v>
      </c>
      <c r="DA127" s="20">
        <v>0.1</v>
      </c>
      <c r="DB127" s="81">
        <v>15</v>
      </c>
      <c r="DC127" s="20">
        <v>7.0000000000000007E-2</v>
      </c>
      <c r="DD127" s="185">
        <v>19</v>
      </c>
      <c r="DE127" s="17">
        <v>-1</v>
      </c>
      <c r="DF127" s="17">
        <v>-7.1532163999999995E-2</v>
      </c>
      <c r="DG127" s="17" t="e">
        <f>_xlfn.XLOOKUP(CS127,' Brechas'!$A$2:$A$34,' Brechas'!#REF!)</f>
        <v>#REF!</v>
      </c>
      <c r="DH127" t="e">
        <f t="shared" si="26"/>
        <v>#REF!</v>
      </c>
      <c r="DL127" s="20">
        <v>73</v>
      </c>
      <c r="DM127" s="154" t="s">
        <v>102</v>
      </c>
      <c r="DN127" s="20">
        <v>8.31</v>
      </c>
      <c r="DO127" s="20">
        <v>13.86</v>
      </c>
      <c r="DP127" s="20">
        <v>-0.4</v>
      </c>
      <c r="DQ127" s="20">
        <v>0.4</v>
      </c>
      <c r="DR127" s="88">
        <v>24</v>
      </c>
      <c r="DS127" s="20">
        <v>11.05</v>
      </c>
      <c r="DT127" s="20">
        <v>0.71</v>
      </c>
      <c r="DU127" s="85">
        <v>4</v>
      </c>
      <c r="DV127" s="20">
        <v>0.28000000000000003</v>
      </c>
      <c r="DW127" s="94">
        <v>31</v>
      </c>
      <c r="DX127" s="17">
        <v>-1</v>
      </c>
      <c r="DY127" s="17">
        <v>-0.284256385</v>
      </c>
      <c r="DZ127" s="17" t="e">
        <f>_xlfn.XLOOKUP(DL127,' Brechas'!$A$2:$A$34,' Brechas'!#REF!)</f>
        <v>#REF!</v>
      </c>
      <c r="EA127" t="e">
        <f t="shared" si="27"/>
        <v>#REF!</v>
      </c>
    </row>
    <row r="128" spans="2:131">
      <c r="B128" s="18">
        <v>76</v>
      </c>
      <c r="C128" s="18" t="s">
        <v>103</v>
      </c>
      <c r="D128" s="18">
        <v>0.94</v>
      </c>
      <c r="E128" s="18">
        <v>0.93</v>
      </c>
      <c r="F128" s="18">
        <v>0.01</v>
      </c>
      <c r="G128" s="18">
        <v>0.01</v>
      </c>
      <c r="H128" s="36">
        <v>9</v>
      </c>
      <c r="I128" s="18">
        <v>0.94</v>
      </c>
      <c r="J128" s="18">
        <v>0.22</v>
      </c>
      <c r="K128" s="29">
        <v>6</v>
      </c>
      <c r="L128" s="18">
        <v>0</v>
      </c>
      <c r="M128" s="32">
        <v>7</v>
      </c>
      <c r="N128" s="17">
        <v>1</v>
      </c>
      <c r="O128" s="17">
        <v>2.892347E-3</v>
      </c>
      <c r="P128" s="17">
        <f>_xlfn.XLOOKUP(B128,' Brechas'!$A$2:$A$34,' Brechas'!$G$2:$G$34)</f>
        <v>2.8923473841897E-3</v>
      </c>
      <c r="Q128" t="b">
        <f t="shared" si="21"/>
        <v>1</v>
      </c>
      <c r="U128" s="20">
        <v>76</v>
      </c>
      <c r="V128" s="20" t="s">
        <v>103</v>
      </c>
      <c r="W128" s="20">
        <v>0.83</v>
      </c>
      <c r="X128" s="20">
        <v>0.81</v>
      </c>
      <c r="Y128" s="20">
        <v>0.03</v>
      </c>
      <c r="Z128" s="20">
        <v>0.03</v>
      </c>
      <c r="AA128" s="64">
        <v>7</v>
      </c>
      <c r="AB128" s="20">
        <v>0.82</v>
      </c>
      <c r="AC128" s="20">
        <v>0</v>
      </c>
      <c r="AD128" s="64">
        <v>7</v>
      </c>
      <c r="AE128" s="20">
        <v>0</v>
      </c>
      <c r="AF128" s="65">
        <v>6</v>
      </c>
      <c r="AG128" s="17">
        <v>1</v>
      </c>
      <c r="AH128" s="54">
        <v>4.93314E-5</v>
      </c>
      <c r="AI128" s="17">
        <f>_xlfn.XLOOKUP(U128,' Brechas'!$A$2:$A$34,' Brechas'!$M$2:$M$34)</f>
        <v>4.9331387854905601E-5</v>
      </c>
      <c r="AJ128" t="b">
        <f t="shared" si="22"/>
        <v>1</v>
      </c>
      <c r="AN128" s="20">
        <v>76</v>
      </c>
      <c r="AO128" s="20" t="s">
        <v>103</v>
      </c>
      <c r="AP128" s="20">
        <v>0.06</v>
      </c>
      <c r="AQ128" s="20">
        <v>0.05</v>
      </c>
      <c r="AR128" s="20">
        <v>0.11</v>
      </c>
      <c r="AS128" s="20">
        <v>0.11</v>
      </c>
      <c r="AT128" s="81">
        <v>17</v>
      </c>
      <c r="AU128" s="20">
        <v>0.06</v>
      </c>
      <c r="AV128" s="20">
        <v>0.13</v>
      </c>
      <c r="AW128" s="79">
        <v>10</v>
      </c>
      <c r="AX128" s="20">
        <v>0.01</v>
      </c>
      <c r="AY128" s="59">
        <v>13</v>
      </c>
      <c r="AZ128" s="17">
        <v>1</v>
      </c>
      <c r="BA128" s="17">
        <v>1.3723594E-2</v>
      </c>
      <c r="BB128" s="17">
        <f>_xlfn.XLOOKUP(AN128,' Brechas'!$A$2:$A$34,' Brechas'!$V$2:$V$34)</f>
        <v>1.37235941352326E-2</v>
      </c>
      <c r="BC128" t="b">
        <f t="shared" si="23"/>
        <v>1</v>
      </c>
      <c r="BG128" s="20">
        <v>76</v>
      </c>
      <c r="BH128" s="20" t="s">
        <v>297</v>
      </c>
      <c r="BI128" s="20">
        <v>0.68</v>
      </c>
      <c r="BJ128" s="20">
        <v>0.65</v>
      </c>
      <c r="BK128" s="20">
        <v>0.05</v>
      </c>
      <c r="BL128" s="20">
        <v>4.8000000000000001E-2</v>
      </c>
      <c r="BM128" s="62">
        <v>8</v>
      </c>
      <c r="BN128" s="20">
        <v>0.66</v>
      </c>
      <c r="BO128" s="20">
        <v>0.45</v>
      </c>
      <c r="BP128" s="88">
        <v>24</v>
      </c>
      <c r="BQ128" s="20">
        <v>2.1000000000000001E-2</v>
      </c>
      <c r="BR128" s="62">
        <v>8</v>
      </c>
      <c r="BS128" s="17">
        <v>1</v>
      </c>
      <c r="BT128" s="17">
        <v>2.1427037999999999E-2</v>
      </c>
      <c r="BU128" s="17">
        <f>_xlfn.XLOOKUP(BG128,' Brechas'!$A$2:$A$34,' Brechas'!$AJ$2:$AJ$34)</f>
        <v>2.1427038246295799E-2</v>
      </c>
      <c r="BV128" t="b">
        <f t="shared" si="24"/>
        <v>1</v>
      </c>
      <c r="BZ128" s="20">
        <v>76</v>
      </c>
      <c r="CA128" s="20" t="s">
        <v>103</v>
      </c>
      <c r="CB128" s="20">
        <v>7.93</v>
      </c>
      <c r="CC128" s="20">
        <v>7.99</v>
      </c>
      <c r="CD128" s="20">
        <v>-0.01</v>
      </c>
      <c r="CE128" s="20">
        <v>8.0000000000000002E-3</v>
      </c>
      <c r="CF128" s="107">
        <v>25</v>
      </c>
      <c r="CG128" s="20">
        <v>7.96</v>
      </c>
      <c r="CH128" s="20">
        <v>0.99</v>
      </c>
      <c r="CI128" s="106">
        <v>22</v>
      </c>
      <c r="CJ128" s="20">
        <v>8.0000000000000002E-3</v>
      </c>
      <c r="CK128" s="114">
        <v>26</v>
      </c>
      <c r="CL128" s="17">
        <v>-1</v>
      </c>
      <c r="CM128" s="17">
        <v>-7.5573300000000001E-3</v>
      </c>
      <c r="CN128" s="17">
        <f>_xlfn.XLOOKUP(BZ128,' Brechas'!$A$2:$A$34,' Brechas'!$BF$2:$BF$34)</f>
        <v>-7.5573295542385403E-3</v>
      </c>
      <c r="CO128" t="b">
        <f t="shared" si="25"/>
        <v>1</v>
      </c>
      <c r="CS128" s="20">
        <v>76</v>
      </c>
      <c r="CT128" s="154" t="s">
        <v>103</v>
      </c>
      <c r="CU128" s="20">
        <v>0.45</v>
      </c>
      <c r="CV128" s="20">
        <v>0.55000000000000004</v>
      </c>
      <c r="CW128" s="20">
        <v>-0.19</v>
      </c>
      <c r="CX128" s="20">
        <v>0.19</v>
      </c>
      <c r="CY128" s="186">
        <v>4</v>
      </c>
      <c r="CZ128" s="20">
        <v>0.06</v>
      </c>
      <c r="DA128" s="20">
        <v>0.03</v>
      </c>
      <c r="DB128" s="187">
        <v>3</v>
      </c>
      <c r="DC128" s="20">
        <v>0.01</v>
      </c>
      <c r="DD128" s="187">
        <v>3</v>
      </c>
      <c r="DE128" s="17">
        <v>-1</v>
      </c>
      <c r="DF128" s="17">
        <v>-5.3792570000000001E-3</v>
      </c>
      <c r="DG128" s="17" t="e">
        <f>_xlfn.XLOOKUP(CS128,' Brechas'!$A$2:$A$34,' Brechas'!#REF!)</f>
        <v>#REF!</v>
      </c>
      <c r="DH128" t="e">
        <f t="shared" si="26"/>
        <v>#REF!</v>
      </c>
      <c r="DL128" s="20">
        <v>76</v>
      </c>
      <c r="DM128" s="154" t="s">
        <v>103</v>
      </c>
      <c r="DN128" s="20">
        <v>8.58</v>
      </c>
      <c r="DO128" s="20">
        <v>9.94</v>
      </c>
      <c r="DP128" s="20">
        <v>-0.14000000000000001</v>
      </c>
      <c r="DQ128" s="20">
        <v>0.14000000000000001</v>
      </c>
      <c r="DR128" s="65">
        <v>6</v>
      </c>
      <c r="DS128" s="20">
        <v>9.23</v>
      </c>
      <c r="DT128" s="20">
        <v>0.59</v>
      </c>
      <c r="DU128" s="69">
        <v>9</v>
      </c>
      <c r="DV128" s="20">
        <v>0.08</v>
      </c>
      <c r="DW128" s="62">
        <v>8</v>
      </c>
      <c r="DX128" s="17">
        <v>-1</v>
      </c>
      <c r="DY128" s="17">
        <v>-8.1234216999999997E-2</v>
      </c>
      <c r="DZ128" s="17" t="e">
        <f>_xlfn.XLOOKUP(DL128,' Brechas'!$A$2:$A$34,' Brechas'!#REF!)</f>
        <v>#REF!</v>
      </c>
      <c r="EA128" t="e">
        <f t="shared" si="27"/>
        <v>#REF!</v>
      </c>
    </row>
    <row r="129" spans="1:131">
      <c r="B129" s="18">
        <v>81</v>
      </c>
      <c r="C129" s="18" t="s">
        <v>104</v>
      </c>
      <c r="D129" s="18">
        <v>0.88</v>
      </c>
      <c r="E129" s="18">
        <v>0.85</v>
      </c>
      <c r="F129" s="18">
        <v>0.04</v>
      </c>
      <c r="G129" s="18">
        <v>0.04</v>
      </c>
      <c r="H129" s="39">
        <v>25</v>
      </c>
      <c r="I129" s="18">
        <v>0.86</v>
      </c>
      <c r="J129" s="18">
        <v>0.24</v>
      </c>
      <c r="K129" s="31">
        <v>17</v>
      </c>
      <c r="L129" s="18">
        <v>0.01</v>
      </c>
      <c r="M129" s="40">
        <v>21</v>
      </c>
      <c r="N129" s="17">
        <v>1</v>
      </c>
      <c r="O129" s="17">
        <v>9.2906399999999993E-3</v>
      </c>
      <c r="P129" s="17">
        <f>_xlfn.XLOOKUP(B129,' Brechas'!$A$2:$A$34,' Brechas'!$G$2:$G$34)</f>
        <v>9.2906403393295603E-3</v>
      </c>
      <c r="Q129" t="b">
        <f t="shared" si="21"/>
        <v>1</v>
      </c>
      <c r="U129" s="20">
        <v>81</v>
      </c>
      <c r="V129" s="20" t="s">
        <v>104</v>
      </c>
      <c r="W129" s="20">
        <v>0.05</v>
      </c>
      <c r="X129" s="20">
        <v>0.04</v>
      </c>
      <c r="Y129" s="20">
        <v>0.09</v>
      </c>
      <c r="Z129" s="20">
        <v>0.09</v>
      </c>
      <c r="AA129" s="73">
        <v>28</v>
      </c>
      <c r="AB129" s="20">
        <v>0.05</v>
      </c>
      <c r="AC129" s="20">
        <v>0.03</v>
      </c>
      <c r="AD129" s="72">
        <v>27</v>
      </c>
      <c r="AE129" s="20">
        <v>3.0000000000000001E-3</v>
      </c>
      <c r="AF129" s="72">
        <v>27</v>
      </c>
      <c r="AG129" s="17">
        <v>1</v>
      </c>
      <c r="AH129" s="17">
        <v>2.9754870000000002E-3</v>
      </c>
      <c r="AI129" s="17">
        <f>_xlfn.XLOOKUP(U129,' Brechas'!$A$2:$A$34,' Brechas'!$M$2:$M$34)</f>
        <v>2.9754867722676399E-3</v>
      </c>
      <c r="AJ129" t="b">
        <f t="shared" si="22"/>
        <v>1</v>
      </c>
      <c r="AN129" s="20">
        <v>81</v>
      </c>
      <c r="AO129" s="20" t="s">
        <v>104</v>
      </c>
      <c r="AP129" s="20">
        <v>0.18</v>
      </c>
      <c r="AQ129" s="20">
        <v>0.18</v>
      </c>
      <c r="AR129" s="20">
        <v>0</v>
      </c>
      <c r="AS129" s="20">
        <v>0</v>
      </c>
      <c r="AT129" s="76">
        <v>1</v>
      </c>
      <c r="AU129" s="20">
        <v>0.18</v>
      </c>
      <c r="AV129" s="20">
        <v>0.41</v>
      </c>
      <c r="AW129" s="72">
        <v>27</v>
      </c>
      <c r="AX129" s="20">
        <v>0</v>
      </c>
      <c r="AY129" s="67">
        <v>2</v>
      </c>
      <c r="AZ129" s="17">
        <v>-1</v>
      </c>
      <c r="BA129" s="17">
        <v>-1.9648230000000001E-3</v>
      </c>
      <c r="BB129" s="17">
        <f>_xlfn.XLOOKUP(AN129,' Brechas'!$A$2:$A$34,' Brechas'!$V$2:$V$34)</f>
        <v>-1.9648231875240701E-3</v>
      </c>
      <c r="BC129" t="b">
        <f t="shared" si="23"/>
        <v>1</v>
      </c>
      <c r="BG129" s="20">
        <v>81</v>
      </c>
      <c r="BH129" s="20" t="s">
        <v>298</v>
      </c>
      <c r="BI129" s="20">
        <v>0.74</v>
      </c>
      <c r="BJ129" s="20">
        <v>0.65</v>
      </c>
      <c r="BK129" s="20">
        <v>0.12</v>
      </c>
      <c r="BL129" s="20">
        <v>0.125</v>
      </c>
      <c r="BM129" s="95">
        <v>32</v>
      </c>
      <c r="BN129" s="20">
        <v>0.69</v>
      </c>
      <c r="BO129" s="20">
        <v>0.43</v>
      </c>
      <c r="BP129" s="75">
        <v>21</v>
      </c>
      <c r="BQ129" s="20">
        <v>5.2999999999999999E-2</v>
      </c>
      <c r="BR129" s="87">
        <v>30</v>
      </c>
      <c r="BS129" s="17">
        <v>1</v>
      </c>
      <c r="BT129" s="17">
        <v>5.3234998999999998E-2</v>
      </c>
      <c r="BU129" s="17">
        <f>_xlfn.XLOOKUP(BG129,' Brechas'!$A$2:$A$34,' Brechas'!$AJ$2:$AJ$34)</f>
        <v>5.32349988346646E-2</v>
      </c>
      <c r="BV129" t="b">
        <f t="shared" si="24"/>
        <v>1</v>
      </c>
      <c r="BZ129" s="20">
        <v>81</v>
      </c>
      <c r="CA129" s="20" t="s">
        <v>104</v>
      </c>
      <c r="CB129" s="20">
        <v>7.93</v>
      </c>
      <c r="CC129" s="20">
        <v>7.94</v>
      </c>
      <c r="CD129" s="20">
        <v>0</v>
      </c>
      <c r="CE129" s="20">
        <v>2E-3</v>
      </c>
      <c r="CF129" s="131">
        <v>4</v>
      </c>
      <c r="CG129" s="20">
        <v>7.94</v>
      </c>
      <c r="CH129" s="20">
        <v>0.99</v>
      </c>
      <c r="CI129" s="118">
        <v>27</v>
      </c>
      <c r="CJ129" s="20">
        <v>2E-3</v>
      </c>
      <c r="CK129" s="131">
        <v>4</v>
      </c>
      <c r="CL129" s="17">
        <v>-1</v>
      </c>
      <c r="CM129" s="17">
        <v>-1.7022669999999999E-3</v>
      </c>
      <c r="CN129" s="17">
        <f>_xlfn.XLOOKUP(BZ129,' Brechas'!$A$2:$A$34,' Brechas'!$BF$2:$BF$34)</f>
        <v>-1.70226679625223E-3</v>
      </c>
      <c r="CO129" t="b">
        <f t="shared" si="25"/>
        <v>1</v>
      </c>
      <c r="CS129" s="20">
        <v>81</v>
      </c>
      <c r="CT129" s="154" t="s">
        <v>104</v>
      </c>
      <c r="CU129" s="20">
        <v>1</v>
      </c>
      <c r="CV129" s="20">
        <v>0</v>
      </c>
      <c r="CW129" s="20">
        <v>1</v>
      </c>
      <c r="CX129" s="20">
        <v>1</v>
      </c>
      <c r="CY129" s="77">
        <v>24</v>
      </c>
      <c r="CZ129" s="20">
        <v>0</v>
      </c>
      <c r="DA129" s="20">
        <v>0.49</v>
      </c>
      <c r="DB129" s="188">
        <v>27</v>
      </c>
      <c r="DC129" s="20">
        <v>0.49</v>
      </c>
      <c r="DD129" s="188">
        <v>27</v>
      </c>
      <c r="DE129" s="17">
        <v>1</v>
      </c>
      <c r="DF129" s="17">
        <v>0.48771929800000002</v>
      </c>
      <c r="DG129" s="17" t="e">
        <f>_xlfn.XLOOKUP(CS129,' Brechas'!$A$2:$A$34,' Brechas'!#REF!)</f>
        <v>#REF!</v>
      </c>
      <c r="DH129" t="e">
        <f t="shared" si="26"/>
        <v>#REF!</v>
      </c>
      <c r="DL129" s="20">
        <v>81</v>
      </c>
      <c r="DM129" s="154" t="s">
        <v>104</v>
      </c>
      <c r="DN129" s="20">
        <v>5.93</v>
      </c>
      <c r="DO129" s="20">
        <v>6.72</v>
      </c>
      <c r="DP129" s="20">
        <v>-0.12</v>
      </c>
      <c r="DQ129" s="20">
        <v>0.12</v>
      </c>
      <c r="DR129" s="78">
        <v>3</v>
      </c>
      <c r="DS129" s="20">
        <v>6.32</v>
      </c>
      <c r="DT129" s="20">
        <v>0.41</v>
      </c>
      <c r="DU129" s="74">
        <v>23</v>
      </c>
      <c r="DV129" s="20">
        <v>0.05</v>
      </c>
      <c r="DW129" s="83">
        <v>5</v>
      </c>
      <c r="DX129" s="17">
        <v>-1</v>
      </c>
      <c r="DY129" s="17">
        <v>-4.7677417E-2</v>
      </c>
      <c r="DZ129" s="17" t="e">
        <f>_xlfn.XLOOKUP(DL129,' Brechas'!$A$2:$A$34,' Brechas'!#REF!)</f>
        <v>#REF!</v>
      </c>
      <c r="EA129" t="e">
        <f t="shared" si="27"/>
        <v>#REF!</v>
      </c>
    </row>
    <row r="130" spans="1:131">
      <c r="B130" s="18">
        <v>85</v>
      </c>
      <c r="C130" s="18" t="s">
        <v>105</v>
      </c>
      <c r="D130" s="18">
        <v>0.88</v>
      </c>
      <c r="E130" s="18">
        <v>0.86</v>
      </c>
      <c r="F130" s="18">
        <v>0.02</v>
      </c>
      <c r="G130" s="18">
        <v>0.02</v>
      </c>
      <c r="H130" s="44">
        <v>16</v>
      </c>
      <c r="I130" s="18">
        <v>0.87</v>
      </c>
      <c r="J130" s="18">
        <v>0.23</v>
      </c>
      <c r="K130" s="25">
        <v>15</v>
      </c>
      <c r="L130" s="18">
        <v>0.01</v>
      </c>
      <c r="M130" s="44">
        <v>16</v>
      </c>
      <c r="N130" s="17">
        <v>1</v>
      </c>
      <c r="O130" s="17">
        <v>5.4476899999999998E-3</v>
      </c>
      <c r="P130" s="17">
        <f>_xlfn.XLOOKUP(B130,' Brechas'!$A$2:$A$34,' Brechas'!$G$2:$G$34)</f>
        <v>5.4476904417949104E-3</v>
      </c>
      <c r="Q130" t="b">
        <f t="shared" si="21"/>
        <v>1</v>
      </c>
      <c r="U130" s="20">
        <v>85</v>
      </c>
      <c r="V130" s="20" t="s">
        <v>105</v>
      </c>
      <c r="W130" s="20">
        <v>0.93</v>
      </c>
      <c r="X130" s="20">
        <v>0.92</v>
      </c>
      <c r="Y130" s="20">
        <v>0.01</v>
      </c>
      <c r="Z130" s="20">
        <v>0.01</v>
      </c>
      <c r="AA130" s="67">
        <v>2</v>
      </c>
      <c r="AB130" s="20">
        <v>0.92</v>
      </c>
      <c r="AC130" s="20">
        <v>0</v>
      </c>
      <c r="AD130" s="67">
        <v>2</v>
      </c>
      <c r="AE130" s="20">
        <v>0</v>
      </c>
      <c r="AF130" s="67">
        <v>2</v>
      </c>
      <c r="AG130" s="17">
        <v>1</v>
      </c>
      <c r="AH130" s="54">
        <v>1.8206299999999999E-5</v>
      </c>
      <c r="AI130" s="17">
        <f>_xlfn.XLOOKUP(U130,' Brechas'!$A$2:$A$34,' Brechas'!$M$2:$M$34)</f>
        <v>1.8206283933628699E-5</v>
      </c>
      <c r="AJ130" t="b">
        <f t="shared" si="22"/>
        <v>1</v>
      </c>
      <c r="AN130" s="20">
        <v>85</v>
      </c>
      <c r="AO130" s="20" t="s">
        <v>105</v>
      </c>
      <c r="AP130" s="20">
        <v>0.12</v>
      </c>
      <c r="AQ130" s="20">
        <v>0.11</v>
      </c>
      <c r="AR130" s="20">
        <v>0.16</v>
      </c>
      <c r="AS130" s="20">
        <v>0.16</v>
      </c>
      <c r="AT130" s="88">
        <v>24</v>
      </c>
      <c r="AU130" s="20">
        <v>0.12</v>
      </c>
      <c r="AV130" s="20">
        <v>0.26</v>
      </c>
      <c r="AW130" s="80">
        <v>20</v>
      </c>
      <c r="AX130" s="20">
        <v>0.04</v>
      </c>
      <c r="AY130" s="73">
        <v>28</v>
      </c>
      <c r="AZ130" s="17">
        <v>1</v>
      </c>
      <c r="BA130" s="17">
        <v>4.2107459999999999E-2</v>
      </c>
      <c r="BB130" s="17">
        <f>_xlfn.XLOOKUP(AN130,' Brechas'!$A$2:$A$34,' Brechas'!$V$2:$V$34)</f>
        <v>4.2107460404715101E-2</v>
      </c>
      <c r="BC130" t="b">
        <f t="shared" si="23"/>
        <v>1</v>
      </c>
      <c r="BG130" s="20">
        <v>85</v>
      </c>
      <c r="BH130" s="20" t="s">
        <v>299</v>
      </c>
      <c r="BI130" s="20">
        <v>0.8</v>
      </c>
      <c r="BJ130" s="20">
        <v>0.78</v>
      </c>
      <c r="BK130" s="20">
        <v>0.02</v>
      </c>
      <c r="BL130" s="20">
        <v>2.3E-2</v>
      </c>
      <c r="BM130" s="67">
        <v>2</v>
      </c>
      <c r="BN130" s="20">
        <v>0.79</v>
      </c>
      <c r="BO130" s="20">
        <v>0.38</v>
      </c>
      <c r="BP130" s="86">
        <v>11</v>
      </c>
      <c r="BQ130" s="20">
        <v>8.9999999999999993E-3</v>
      </c>
      <c r="BR130" s="67">
        <v>2</v>
      </c>
      <c r="BS130" s="17">
        <v>1</v>
      </c>
      <c r="BT130" s="17">
        <v>8.6015060000000001E-3</v>
      </c>
      <c r="BU130" s="17">
        <f>_xlfn.XLOOKUP(BG130,' Brechas'!$A$2:$A$34,' Brechas'!$AJ$2:$AJ$34)</f>
        <v>8.6015064058845795E-3</v>
      </c>
      <c r="BV130" t="b">
        <f t="shared" si="24"/>
        <v>1</v>
      </c>
      <c r="BZ130" s="20">
        <v>85</v>
      </c>
      <c r="CA130" s="20" t="s">
        <v>105</v>
      </c>
      <c r="CB130" s="20">
        <v>7.94</v>
      </c>
      <c r="CC130" s="20">
        <v>7.95</v>
      </c>
      <c r="CD130" s="20">
        <v>0</v>
      </c>
      <c r="CE130" s="20">
        <v>2E-3</v>
      </c>
      <c r="CF130" s="117">
        <v>6</v>
      </c>
      <c r="CG130" s="20">
        <v>7.95</v>
      </c>
      <c r="CH130" s="20">
        <v>0.99</v>
      </c>
      <c r="CI130" s="120">
        <v>24</v>
      </c>
      <c r="CJ130" s="20">
        <v>2E-3</v>
      </c>
      <c r="CK130" s="117">
        <v>6</v>
      </c>
      <c r="CL130" s="17">
        <v>-1</v>
      </c>
      <c r="CM130" s="17">
        <v>-2.2400319999999999E-3</v>
      </c>
      <c r="CN130" s="17">
        <f>_xlfn.XLOOKUP(BZ130,' Brechas'!$A$2:$A$34,' Brechas'!$BF$2:$BF$34)</f>
        <v>-2.2400324947916702E-3</v>
      </c>
      <c r="CO130" t="b">
        <f t="shared" si="25"/>
        <v>1</v>
      </c>
      <c r="CS130" s="20">
        <v>85</v>
      </c>
      <c r="CT130" s="154" t="s">
        <v>105</v>
      </c>
      <c r="CU130" s="20">
        <v>0</v>
      </c>
      <c r="CV130" s="20">
        <v>1</v>
      </c>
      <c r="CW130" s="20">
        <v>-1</v>
      </c>
      <c r="CX130" s="20">
        <v>1</v>
      </c>
      <c r="CY130" s="77">
        <v>24</v>
      </c>
      <c r="CZ130" s="20">
        <v>0.01</v>
      </c>
      <c r="DA130" s="20">
        <v>0.24</v>
      </c>
      <c r="DB130" s="176">
        <v>24</v>
      </c>
      <c r="DC130" s="20">
        <v>0.24</v>
      </c>
      <c r="DD130" s="182">
        <v>25</v>
      </c>
      <c r="DE130" s="17">
        <v>-1</v>
      </c>
      <c r="DF130" s="17">
        <v>-0.24385964900000001</v>
      </c>
      <c r="DG130" s="17" t="e">
        <f>_xlfn.XLOOKUP(CS130,' Brechas'!$A$2:$A$34,' Brechas'!#REF!)</f>
        <v>#REF!</v>
      </c>
      <c r="DH130" t="e">
        <f t="shared" si="26"/>
        <v>#REF!</v>
      </c>
      <c r="DL130" s="20">
        <v>85</v>
      </c>
      <c r="DM130" s="154" t="s">
        <v>105</v>
      </c>
      <c r="DN130" s="20">
        <v>7.81</v>
      </c>
      <c r="DO130" s="20">
        <v>10.220000000000001</v>
      </c>
      <c r="DP130" s="20">
        <v>-0.24</v>
      </c>
      <c r="DQ130" s="20">
        <v>0.24</v>
      </c>
      <c r="DR130" s="66">
        <v>12</v>
      </c>
      <c r="DS130" s="20">
        <v>9.02</v>
      </c>
      <c r="DT130" s="20">
        <v>0.57999999999999996</v>
      </c>
      <c r="DU130" s="79">
        <v>10</v>
      </c>
      <c r="DV130" s="20">
        <v>0.14000000000000001</v>
      </c>
      <c r="DW130" s="63">
        <v>15</v>
      </c>
      <c r="DX130" s="17">
        <v>-1</v>
      </c>
      <c r="DY130" s="17">
        <v>-0.136606852</v>
      </c>
      <c r="DZ130" s="17" t="e">
        <f>_xlfn.XLOOKUP(DL130,' Brechas'!$A$2:$A$34,' Brechas'!#REF!)</f>
        <v>#REF!</v>
      </c>
      <c r="EA130" t="e">
        <f t="shared" si="27"/>
        <v>#REF!</v>
      </c>
    </row>
    <row r="131" spans="1:131">
      <c r="B131" s="18">
        <v>86</v>
      </c>
      <c r="C131" s="18" t="s">
        <v>106</v>
      </c>
      <c r="D131" s="18">
        <v>0.73</v>
      </c>
      <c r="E131" s="18">
        <v>0.68</v>
      </c>
      <c r="F131" s="18">
        <v>0.08</v>
      </c>
      <c r="G131" s="18">
        <v>0.08</v>
      </c>
      <c r="H131" s="47">
        <v>30</v>
      </c>
      <c r="I131" s="18">
        <v>0.71</v>
      </c>
      <c r="J131" s="18">
        <v>0.28999999999999998</v>
      </c>
      <c r="K131" s="39">
        <v>25</v>
      </c>
      <c r="L131" s="18">
        <v>0.02</v>
      </c>
      <c r="M131" s="47">
        <v>30</v>
      </c>
      <c r="N131" s="17">
        <v>1</v>
      </c>
      <c r="O131" s="17">
        <v>2.2674941000000001E-2</v>
      </c>
      <c r="P131" s="17">
        <f>_xlfn.XLOOKUP(B131,' Brechas'!$A$2:$A$34,' Brechas'!$G$2:$G$34)</f>
        <v>2.2674941239534001E-2</v>
      </c>
      <c r="Q131" t="b">
        <f t="shared" si="21"/>
        <v>1</v>
      </c>
      <c r="U131" s="20">
        <v>86</v>
      </c>
      <c r="V131" s="20" t="s">
        <v>106</v>
      </c>
      <c r="W131" s="20">
        <v>0.18</v>
      </c>
      <c r="X131" s="20">
        <v>0.19</v>
      </c>
      <c r="Y131" s="20">
        <v>-7.0000000000000007E-2</v>
      </c>
      <c r="Z131" s="20">
        <v>7.0000000000000007E-2</v>
      </c>
      <c r="AA131" s="72">
        <v>27</v>
      </c>
      <c r="AB131" s="20">
        <v>0.18</v>
      </c>
      <c r="AC131" s="20">
        <v>0.01</v>
      </c>
      <c r="AD131" s="84">
        <v>26</v>
      </c>
      <c r="AE131" s="20">
        <v>5.9999999999999995E-4</v>
      </c>
      <c r="AF131" s="84">
        <v>26</v>
      </c>
      <c r="AG131" s="17">
        <v>-1</v>
      </c>
      <c r="AH131" s="17">
        <v>-6.1479600000000003E-4</v>
      </c>
      <c r="AI131" s="17">
        <f>_xlfn.XLOOKUP(U131,' Brechas'!$A$2:$A$34,' Brechas'!$M$2:$M$34)</f>
        <v>-6.1479609454436802E-4</v>
      </c>
      <c r="AJ131" t="b">
        <f t="shared" si="22"/>
        <v>1</v>
      </c>
      <c r="AN131" s="20">
        <v>86</v>
      </c>
      <c r="AO131" s="20" t="s">
        <v>106</v>
      </c>
      <c r="AP131" s="20">
        <v>0.08</v>
      </c>
      <c r="AQ131" s="20">
        <v>0.09</v>
      </c>
      <c r="AR131" s="20">
        <v>-0.13</v>
      </c>
      <c r="AS131" s="20">
        <v>0.13</v>
      </c>
      <c r="AT131" s="68">
        <v>19</v>
      </c>
      <c r="AU131" s="20">
        <v>0.08</v>
      </c>
      <c r="AV131" s="20">
        <v>0.19</v>
      </c>
      <c r="AW131" s="58">
        <v>16</v>
      </c>
      <c r="AX131" s="20">
        <v>0.02</v>
      </c>
      <c r="AY131" s="75">
        <v>21</v>
      </c>
      <c r="AZ131" s="17">
        <v>-1</v>
      </c>
      <c r="BA131" s="17">
        <v>-2.4411282999999999E-2</v>
      </c>
      <c r="BB131" s="17">
        <f>_xlfn.XLOOKUP(AN131,' Brechas'!$A$2:$A$34,' Brechas'!$V$2:$V$34)</f>
        <v>-2.4411282686406698E-2</v>
      </c>
      <c r="BC131" t="b">
        <f t="shared" si="23"/>
        <v>1</v>
      </c>
      <c r="BG131" s="20">
        <v>86</v>
      </c>
      <c r="BH131" s="20" t="s">
        <v>300</v>
      </c>
      <c r="BI131" s="20">
        <v>0.69</v>
      </c>
      <c r="BJ131" s="20">
        <v>0.64</v>
      </c>
      <c r="BK131" s="20">
        <v>0.08</v>
      </c>
      <c r="BL131" s="20">
        <v>8.4000000000000005E-2</v>
      </c>
      <c r="BM131" s="82">
        <v>22</v>
      </c>
      <c r="BN131" s="20">
        <v>0.66</v>
      </c>
      <c r="BO131" s="20">
        <v>0.45</v>
      </c>
      <c r="BP131" s="74">
        <v>23</v>
      </c>
      <c r="BQ131" s="20">
        <v>3.7999999999999999E-2</v>
      </c>
      <c r="BR131" s="74">
        <v>23</v>
      </c>
      <c r="BS131" s="17">
        <v>1</v>
      </c>
      <c r="BT131" s="17">
        <v>3.7630563999999998E-2</v>
      </c>
      <c r="BU131" s="17">
        <f>_xlfn.XLOOKUP(BG131,' Brechas'!$A$2:$A$34,' Brechas'!$AJ$2:$AJ$34)</f>
        <v>3.7630563637807E-2</v>
      </c>
      <c r="BV131" t="b">
        <f t="shared" si="24"/>
        <v>1</v>
      </c>
      <c r="BZ131" s="20">
        <v>86</v>
      </c>
      <c r="CA131" s="20" t="s">
        <v>106</v>
      </c>
      <c r="CB131" s="20">
        <v>7.97</v>
      </c>
      <c r="CC131" s="20">
        <v>7.93</v>
      </c>
      <c r="CD131" s="20">
        <v>0.01</v>
      </c>
      <c r="CE131" s="20">
        <v>6.0000000000000001E-3</v>
      </c>
      <c r="CF131" s="126">
        <v>15</v>
      </c>
      <c r="CG131" s="20">
        <v>7.95</v>
      </c>
      <c r="CH131" s="20">
        <v>0.99</v>
      </c>
      <c r="CI131" s="129">
        <v>23</v>
      </c>
      <c r="CJ131" s="20">
        <v>6.0000000000000001E-3</v>
      </c>
      <c r="CK131" s="126">
        <v>15</v>
      </c>
      <c r="CL131" s="17">
        <v>1</v>
      </c>
      <c r="CM131" s="17">
        <v>5.6474430000000003E-3</v>
      </c>
      <c r="CN131" s="17">
        <f>_xlfn.XLOOKUP(BZ131,' Brechas'!$A$2:$A$34,' Brechas'!$BF$2:$BF$34)</f>
        <v>5.6474425078156401E-3</v>
      </c>
      <c r="CO131" t="b">
        <f t="shared" si="25"/>
        <v>1</v>
      </c>
      <c r="CS131" s="20">
        <v>86</v>
      </c>
      <c r="CT131" s="154" t="s">
        <v>106</v>
      </c>
      <c r="CU131" s="20">
        <v>0</v>
      </c>
      <c r="CV131" s="20">
        <v>1</v>
      </c>
      <c r="CW131" s="20">
        <v>-1</v>
      </c>
      <c r="CX131" s="20">
        <v>1</v>
      </c>
      <c r="CY131" s="77">
        <v>24</v>
      </c>
      <c r="CZ131" s="20">
        <v>0</v>
      </c>
      <c r="DA131" s="20">
        <v>0.49</v>
      </c>
      <c r="DB131" s="188">
        <v>27</v>
      </c>
      <c r="DC131" s="20">
        <v>0.49</v>
      </c>
      <c r="DD131" s="188">
        <v>27</v>
      </c>
      <c r="DE131" s="17">
        <v>-1</v>
      </c>
      <c r="DF131" s="17">
        <v>-0.48771929800000002</v>
      </c>
      <c r="DG131" s="17" t="e">
        <f>_xlfn.XLOOKUP(CS131,' Brechas'!$A$2:$A$34,' Brechas'!#REF!)</f>
        <v>#REF!</v>
      </c>
      <c r="DH131" t="e">
        <f t="shared" si="26"/>
        <v>#REF!</v>
      </c>
      <c r="DL131" s="20">
        <v>86</v>
      </c>
      <c r="DM131" s="154" t="s">
        <v>106</v>
      </c>
      <c r="DN131" s="20">
        <v>4.4800000000000004</v>
      </c>
      <c r="DO131" s="20">
        <v>8.0500000000000007</v>
      </c>
      <c r="DP131" s="20">
        <v>-0.44</v>
      </c>
      <c r="DQ131" s="20">
        <v>0.44</v>
      </c>
      <c r="DR131" s="73">
        <v>28</v>
      </c>
      <c r="DS131" s="20">
        <v>6.27</v>
      </c>
      <c r="DT131" s="20">
        <v>0.4</v>
      </c>
      <c r="DU131" s="88">
        <v>24</v>
      </c>
      <c r="DV131" s="20">
        <v>0.18</v>
      </c>
      <c r="DW131" s="75">
        <v>21</v>
      </c>
      <c r="DX131" s="17">
        <v>-1</v>
      </c>
      <c r="DY131" s="17">
        <v>-0.178313783</v>
      </c>
      <c r="DZ131" s="17" t="e">
        <f>_xlfn.XLOOKUP(DL131,' Brechas'!$A$2:$A$34,' Brechas'!#REF!)</f>
        <v>#REF!</v>
      </c>
      <c r="EA131" t="e">
        <f t="shared" si="27"/>
        <v>#REF!</v>
      </c>
    </row>
    <row r="132" spans="1:131" ht="24">
      <c r="B132" s="18">
        <v>88</v>
      </c>
      <c r="C132" s="18" t="s">
        <v>262</v>
      </c>
      <c r="D132" s="18">
        <v>0.97</v>
      </c>
      <c r="E132" s="18">
        <v>0.96</v>
      </c>
      <c r="F132" s="18">
        <v>0.01</v>
      </c>
      <c r="G132" s="18">
        <v>0.01</v>
      </c>
      <c r="H132" s="28">
        <v>2</v>
      </c>
      <c r="I132" s="18">
        <v>0.96</v>
      </c>
      <c r="J132" s="18">
        <v>0.21</v>
      </c>
      <c r="K132" s="28">
        <v>2</v>
      </c>
      <c r="L132" s="18">
        <v>0</v>
      </c>
      <c r="M132" s="28">
        <v>2</v>
      </c>
      <c r="N132" s="17">
        <v>1</v>
      </c>
      <c r="O132" s="17">
        <v>1.42888E-3</v>
      </c>
      <c r="P132" s="17">
        <f>_xlfn.XLOOKUP(B132,' Brechas'!$A$2:$A$34,' Brechas'!$G$2:$G$34)</f>
        <v>1.4288803399721401E-3</v>
      </c>
      <c r="Q132" t="b">
        <f t="shared" si="21"/>
        <v>1</v>
      </c>
      <c r="U132" s="89">
        <v>88</v>
      </c>
      <c r="V132" s="90" t="s">
        <v>107</v>
      </c>
      <c r="W132" s="20">
        <v>0</v>
      </c>
      <c r="X132" s="20">
        <v>0</v>
      </c>
      <c r="Y132" s="89">
        <v>-0.12</v>
      </c>
      <c r="Z132" s="89">
        <v>0.12</v>
      </c>
      <c r="AA132" s="100">
        <v>30</v>
      </c>
      <c r="AB132" s="20">
        <v>0</v>
      </c>
      <c r="AC132" s="89">
        <v>1</v>
      </c>
      <c r="AD132" s="101">
        <v>33</v>
      </c>
      <c r="AE132" s="89">
        <v>0.1153</v>
      </c>
      <c r="AF132" s="102">
        <v>31</v>
      </c>
      <c r="AG132" s="17">
        <v>-1</v>
      </c>
      <c r="AH132" s="17">
        <v>-0.11525974</v>
      </c>
      <c r="AI132" s="17">
        <f>_xlfn.XLOOKUP(U132,' Brechas'!$A$2:$A$34,' Brechas'!$M$2:$M$34)</f>
        <v>-0.11525974025974001</v>
      </c>
      <c r="AJ132" t="b">
        <f t="shared" si="22"/>
        <v>1</v>
      </c>
      <c r="AN132" s="20">
        <v>88</v>
      </c>
      <c r="AO132" s="20" t="s">
        <v>262</v>
      </c>
      <c r="AP132" s="20">
        <v>0.01</v>
      </c>
      <c r="AQ132" s="20">
        <v>0.01</v>
      </c>
      <c r="AR132" s="20">
        <v>1</v>
      </c>
      <c r="AS132" s="20">
        <v>1</v>
      </c>
      <c r="AT132" s="77">
        <v>33</v>
      </c>
      <c r="AU132" s="20">
        <v>0.01</v>
      </c>
      <c r="AV132" s="20">
        <v>0.02</v>
      </c>
      <c r="AW132" s="67">
        <v>2</v>
      </c>
      <c r="AX132" s="20">
        <v>0.02</v>
      </c>
      <c r="AY132" s="80">
        <v>20</v>
      </c>
      <c r="AZ132" s="17">
        <v>1</v>
      </c>
      <c r="BA132" s="17">
        <v>2.3438121999999999E-2</v>
      </c>
      <c r="BB132" s="17">
        <f>_xlfn.XLOOKUP(AN132,' Brechas'!$A$2:$A$34,' Brechas'!$V$2:$V$34)</f>
        <v>2.34381216747853E-2</v>
      </c>
      <c r="BC132" t="b">
        <f t="shared" si="23"/>
        <v>1</v>
      </c>
      <c r="BG132" s="20">
        <v>88</v>
      </c>
      <c r="BH132" s="20" t="s">
        <v>262</v>
      </c>
      <c r="BI132" s="20">
        <v>0.86</v>
      </c>
      <c r="BJ132" s="20">
        <v>0.85</v>
      </c>
      <c r="BK132" s="20">
        <v>0.01</v>
      </c>
      <c r="BL132" s="20">
        <v>8.0000000000000002E-3</v>
      </c>
      <c r="BM132" s="76">
        <v>1</v>
      </c>
      <c r="BN132" s="20">
        <v>0.85</v>
      </c>
      <c r="BO132" s="20">
        <v>0.35</v>
      </c>
      <c r="BP132" s="67">
        <v>2</v>
      </c>
      <c r="BQ132" s="20">
        <v>3.0000000000000001E-3</v>
      </c>
      <c r="BR132" s="76">
        <v>1</v>
      </c>
      <c r="BS132" s="17">
        <v>1</v>
      </c>
      <c r="BT132" s="17">
        <v>2.8783789999999999E-3</v>
      </c>
      <c r="BU132" s="17">
        <f>_xlfn.XLOOKUP(BG132,' Brechas'!$A$2:$A$34,' Brechas'!$AJ$2:$AJ$34)</f>
        <v>2.87837859163899E-3</v>
      </c>
      <c r="BV132" t="b">
        <f t="shared" si="24"/>
        <v>1</v>
      </c>
      <c r="BZ132" s="20">
        <v>88</v>
      </c>
      <c r="CA132" s="20" t="s">
        <v>262</v>
      </c>
      <c r="CB132" s="20">
        <v>8.24</v>
      </c>
      <c r="CC132" s="20">
        <v>8.33</v>
      </c>
      <c r="CD132" s="20">
        <v>-0.01</v>
      </c>
      <c r="CE132" s="20">
        <v>1.0999999999999999E-2</v>
      </c>
      <c r="CF132" s="110">
        <v>29</v>
      </c>
      <c r="CG132" s="20">
        <v>8.2799999999999994</v>
      </c>
      <c r="CH132" s="20">
        <v>0.95</v>
      </c>
      <c r="CI132" s="76">
        <v>1</v>
      </c>
      <c r="CJ132" s="20">
        <v>0.01</v>
      </c>
      <c r="CK132" s="128">
        <v>28</v>
      </c>
      <c r="CL132" s="17">
        <v>-1</v>
      </c>
      <c r="CM132" s="17">
        <v>-1.0100151E-2</v>
      </c>
      <c r="CN132" s="17">
        <f>_xlfn.XLOOKUP(BZ132,' Brechas'!$A$2:$A$34,' Brechas'!$BF$2:$BF$34)</f>
        <v>-1.01001513423053E-2</v>
      </c>
      <c r="CO132" t="b">
        <f t="shared" si="25"/>
        <v>1</v>
      </c>
      <c r="CS132" s="20">
        <v>88</v>
      </c>
      <c r="CT132" s="154" t="s">
        <v>262</v>
      </c>
      <c r="CU132" s="20">
        <v>0.33</v>
      </c>
      <c r="CV132" s="20">
        <v>0.67</v>
      </c>
      <c r="CW132" s="20">
        <v>-0.5</v>
      </c>
      <c r="CX132" s="20">
        <v>0.5</v>
      </c>
      <c r="CY132" s="81">
        <v>14</v>
      </c>
      <c r="CZ132" s="20">
        <v>0.01</v>
      </c>
      <c r="DA132" s="20">
        <v>0.33</v>
      </c>
      <c r="DB132" s="189">
        <v>26</v>
      </c>
      <c r="DC132" s="20">
        <v>0.16</v>
      </c>
      <c r="DD132" s="190">
        <v>23</v>
      </c>
      <c r="DE132" s="17">
        <v>-1</v>
      </c>
      <c r="DF132" s="17">
        <v>-0.162573099</v>
      </c>
      <c r="DG132" s="17" t="e">
        <f>_xlfn.XLOOKUP(CS132,' Brechas'!$A$2:$A$34,' Brechas'!#REF!)</f>
        <v>#REF!</v>
      </c>
      <c r="DH132" t="e">
        <f t="shared" si="26"/>
        <v>#REF!</v>
      </c>
      <c r="DL132" s="20">
        <v>88</v>
      </c>
      <c r="DM132" s="154" t="s">
        <v>107</v>
      </c>
      <c r="DN132" s="20">
        <v>14.12</v>
      </c>
      <c r="DO132" s="20">
        <v>17.170000000000002</v>
      </c>
      <c r="DP132" s="20">
        <v>-0.18</v>
      </c>
      <c r="DQ132" s="20">
        <v>0.18</v>
      </c>
      <c r="DR132" s="69">
        <v>9</v>
      </c>
      <c r="DS132" s="20">
        <v>15.58</v>
      </c>
      <c r="DT132" s="20">
        <v>1</v>
      </c>
      <c r="DU132" s="76">
        <v>1</v>
      </c>
      <c r="DV132" s="20">
        <v>0.18</v>
      </c>
      <c r="DW132" s="80">
        <v>20</v>
      </c>
      <c r="DX132" s="17">
        <v>-1</v>
      </c>
      <c r="DY132" s="17">
        <v>-0.177598742</v>
      </c>
      <c r="DZ132" s="17" t="e">
        <f>_xlfn.XLOOKUP(DL132,' Brechas'!$A$2:$A$34,' Brechas'!#REF!)</f>
        <v>#REF!</v>
      </c>
      <c r="EA132" t="e">
        <f t="shared" si="27"/>
        <v>#REF!</v>
      </c>
    </row>
    <row r="133" spans="1:131">
      <c r="B133" s="18">
        <v>91</v>
      </c>
      <c r="C133" s="18" t="s">
        <v>108</v>
      </c>
      <c r="D133" s="18">
        <v>0.68</v>
      </c>
      <c r="E133" s="18">
        <v>0.64</v>
      </c>
      <c r="F133" s="18">
        <v>0.05</v>
      </c>
      <c r="G133" s="18">
        <v>0.05</v>
      </c>
      <c r="H133" s="34">
        <v>28</v>
      </c>
      <c r="I133" s="18">
        <v>0.66</v>
      </c>
      <c r="J133" s="18">
        <v>0.31</v>
      </c>
      <c r="K133" s="34">
        <v>28</v>
      </c>
      <c r="L133" s="18">
        <v>0.02</v>
      </c>
      <c r="M133" s="52">
        <v>29</v>
      </c>
      <c r="N133" s="17">
        <v>1</v>
      </c>
      <c r="O133" s="17">
        <v>1.6613407E-2</v>
      </c>
      <c r="P133" s="17">
        <f>_xlfn.XLOOKUP(B133,' Brechas'!$A$2:$A$34,' Brechas'!$G$2:$G$34)</f>
        <v>1.66134074110518E-2</v>
      </c>
      <c r="Q133" t="b">
        <f t="shared" si="21"/>
        <v>1</v>
      </c>
      <c r="U133" s="20">
        <v>91</v>
      </c>
      <c r="V133" s="20" t="s">
        <v>108</v>
      </c>
      <c r="W133" s="20">
        <v>0</v>
      </c>
      <c r="X133" s="20">
        <v>0</v>
      </c>
      <c r="Y133" s="20">
        <v>0.1</v>
      </c>
      <c r="Z133" s="20">
        <v>0.1</v>
      </c>
      <c r="AA133" s="70">
        <v>29</v>
      </c>
      <c r="AB133" s="20">
        <v>0</v>
      </c>
      <c r="AC133" s="20">
        <v>0.38</v>
      </c>
      <c r="AD133" s="70">
        <v>29</v>
      </c>
      <c r="AE133" s="20">
        <v>3.6600000000000001E-2</v>
      </c>
      <c r="AF133" s="70">
        <v>29</v>
      </c>
      <c r="AG133" s="17">
        <v>1</v>
      </c>
      <c r="AH133" s="17">
        <v>3.6585026999999999E-2</v>
      </c>
      <c r="AI133" s="17">
        <f>_xlfn.XLOOKUP(U133,' Brechas'!$A$2:$A$34,' Brechas'!$M$2:$M$34)</f>
        <v>3.65850265841055E-2</v>
      </c>
      <c r="AJ133" t="b">
        <f t="shared" si="22"/>
        <v>1</v>
      </c>
      <c r="AN133" s="20">
        <v>91</v>
      </c>
      <c r="AO133" s="20" t="s">
        <v>108</v>
      </c>
      <c r="AP133" s="20">
        <v>0.55000000000000004</v>
      </c>
      <c r="AQ133" s="20">
        <v>0.35</v>
      </c>
      <c r="AR133" s="20">
        <v>0.59</v>
      </c>
      <c r="AS133" s="20">
        <v>0.59</v>
      </c>
      <c r="AT133" s="95">
        <v>32</v>
      </c>
      <c r="AU133" s="20">
        <v>0.45</v>
      </c>
      <c r="AV133" s="20">
        <v>1</v>
      </c>
      <c r="AW133" s="77">
        <v>33</v>
      </c>
      <c r="AX133" s="20">
        <v>0.59</v>
      </c>
      <c r="AY133" s="77">
        <v>33</v>
      </c>
      <c r="AZ133" s="17">
        <v>1</v>
      </c>
      <c r="BA133" s="17">
        <v>0.59333792399999996</v>
      </c>
      <c r="BB133" s="17">
        <f>_xlfn.XLOOKUP(AN133,' Brechas'!$A$2:$A$34,' Brechas'!$V$2:$V$34)</f>
        <v>0.59333792354439896</v>
      </c>
      <c r="BC133" t="b">
        <f t="shared" si="23"/>
        <v>1</v>
      </c>
      <c r="BG133" s="20">
        <v>91</v>
      </c>
      <c r="BH133" s="20" t="s">
        <v>301</v>
      </c>
      <c r="BI133" s="20">
        <v>0.56000000000000005</v>
      </c>
      <c r="BJ133" s="20">
        <v>0.52</v>
      </c>
      <c r="BK133" s="20">
        <v>7.0000000000000007E-2</v>
      </c>
      <c r="BL133" s="20">
        <v>6.6000000000000003E-2</v>
      </c>
      <c r="BM133" s="60">
        <v>14</v>
      </c>
      <c r="BN133" s="20">
        <v>0.54</v>
      </c>
      <c r="BO133" s="20">
        <v>0.55000000000000004</v>
      </c>
      <c r="BP133" s="87">
        <v>30</v>
      </c>
      <c r="BQ133" s="20">
        <v>3.5999999999999997E-2</v>
      </c>
      <c r="BR133" s="82">
        <v>22</v>
      </c>
      <c r="BS133" s="17">
        <v>1</v>
      </c>
      <c r="BT133" s="17">
        <v>3.6391284000000003E-2</v>
      </c>
      <c r="BU133" s="17">
        <f>_xlfn.XLOOKUP(BG133,' Brechas'!$A$2:$A$34,' Brechas'!$AJ$2:$AJ$34)</f>
        <v>3.6391283604098601E-2</v>
      </c>
      <c r="BV133" t="b">
        <f t="shared" si="24"/>
        <v>1</v>
      </c>
      <c r="BZ133" s="20">
        <v>91</v>
      </c>
      <c r="CA133" s="20" t="s">
        <v>108</v>
      </c>
      <c r="CB133" s="20">
        <v>7.98</v>
      </c>
      <c r="CC133" s="20">
        <v>8.1300000000000008</v>
      </c>
      <c r="CD133" s="20">
        <v>-0.02</v>
      </c>
      <c r="CE133" s="20">
        <v>1.7999999999999999E-2</v>
      </c>
      <c r="CF133" s="77">
        <v>32</v>
      </c>
      <c r="CG133" s="20">
        <v>8.08</v>
      </c>
      <c r="CH133" s="20">
        <v>0.97</v>
      </c>
      <c r="CI133" s="127">
        <v>7</v>
      </c>
      <c r="CJ133" s="20">
        <v>1.7000000000000001E-2</v>
      </c>
      <c r="CK133" s="77">
        <v>32</v>
      </c>
      <c r="CL133" s="17">
        <v>-1</v>
      </c>
      <c r="CM133" s="17">
        <v>-1.7328564000000001E-2</v>
      </c>
      <c r="CN133" s="17">
        <f>_xlfn.XLOOKUP(BZ133,' Brechas'!$A$2:$A$34,' Brechas'!$BF$2:$BF$34)</f>
        <v>-1.7328564043440901E-2</v>
      </c>
      <c r="CO133" t="b">
        <f t="shared" si="25"/>
        <v>1</v>
      </c>
      <c r="CS133" s="20">
        <v>91</v>
      </c>
      <c r="CT133" s="154" t="s">
        <v>108</v>
      </c>
      <c r="CU133" s="20" t="s">
        <v>272</v>
      </c>
      <c r="CV133" s="20" t="s">
        <v>272</v>
      </c>
      <c r="CW133" s="20" t="s">
        <v>272</v>
      </c>
      <c r="CX133" s="20" t="s">
        <v>272</v>
      </c>
      <c r="CY133" s="20" t="s">
        <v>272</v>
      </c>
      <c r="CZ133" s="20" t="s">
        <v>272</v>
      </c>
      <c r="DA133" s="20" t="s">
        <v>272</v>
      </c>
      <c r="DB133" s="20" t="s">
        <v>272</v>
      </c>
      <c r="DC133" s="20" t="s">
        <v>272</v>
      </c>
      <c r="DD133" s="20" t="s">
        <v>272</v>
      </c>
      <c r="DE133" s="17">
        <v>1</v>
      </c>
      <c r="DF133" s="17" t="e">
        <v>#VALUE!</v>
      </c>
      <c r="DG133" s="17" t="e">
        <f>_xlfn.XLOOKUP(CS133,' Brechas'!$A$2:$A$34,' Brechas'!#REF!)</f>
        <v>#REF!</v>
      </c>
      <c r="DH133" t="e">
        <f t="shared" si="26"/>
        <v>#VALUE!</v>
      </c>
      <c r="DL133" s="20">
        <v>91</v>
      </c>
      <c r="DM133" s="154" t="s">
        <v>108</v>
      </c>
      <c r="DN133" s="20">
        <v>7.22</v>
      </c>
      <c r="DO133" s="20">
        <v>6.43</v>
      </c>
      <c r="DP133" s="20">
        <v>0.12</v>
      </c>
      <c r="DQ133" s="20">
        <v>0.12</v>
      </c>
      <c r="DR133" s="85">
        <v>4</v>
      </c>
      <c r="DS133" s="20">
        <v>6.82</v>
      </c>
      <c r="DT133" s="20">
        <v>0.44</v>
      </c>
      <c r="DU133" s="80">
        <v>20</v>
      </c>
      <c r="DV133" s="20">
        <v>0.05</v>
      </c>
      <c r="DW133" s="65">
        <v>6</v>
      </c>
      <c r="DX133" s="17">
        <v>1</v>
      </c>
      <c r="DY133" s="17">
        <v>5.3948056000000001E-2</v>
      </c>
      <c r="DZ133" s="17" t="e">
        <f>_xlfn.XLOOKUP(DL133,' Brechas'!$A$2:$A$34,' Brechas'!#REF!)</f>
        <v>#REF!</v>
      </c>
      <c r="EA133" t="e">
        <f t="shared" si="27"/>
        <v>#REF!</v>
      </c>
    </row>
    <row r="134" spans="1:131">
      <c r="B134" s="18">
        <v>94</v>
      </c>
      <c r="C134" s="18" t="s">
        <v>109</v>
      </c>
      <c r="D134" s="18">
        <v>0.41</v>
      </c>
      <c r="E134" s="18">
        <v>0.38</v>
      </c>
      <c r="F134" s="18">
        <v>0.09</v>
      </c>
      <c r="G134" s="18">
        <v>0.09</v>
      </c>
      <c r="H134" s="50">
        <v>31</v>
      </c>
      <c r="I134" s="18">
        <v>0.39</v>
      </c>
      <c r="J134" s="18">
        <v>0.52</v>
      </c>
      <c r="K134" s="50">
        <v>31</v>
      </c>
      <c r="L134" s="18">
        <v>0.05</v>
      </c>
      <c r="M134" s="51">
        <v>32</v>
      </c>
      <c r="N134" s="17">
        <v>1</v>
      </c>
      <c r="O134" s="17">
        <v>4.5806776E-2</v>
      </c>
      <c r="P134" s="17">
        <f>_xlfn.XLOOKUP(B134,' Brechas'!$A$2:$A$34,' Brechas'!$G$2:$G$34)</f>
        <v>4.5806775689818897E-2</v>
      </c>
      <c r="Q134" t="b">
        <f t="shared" si="21"/>
        <v>1</v>
      </c>
      <c r="U134" s="20">
        <v>94</v>
      </c>
      <c r="V134" s="20" t="s">
        <v>109</v>
      </c>
      <c r="W134" s="20">
        <v>0</v>
      </c>
      <c r="X134" s="20">
        <v>0</v>
      </c>
      <c r="Y134" s="20">
        <v>1.4</v>
      </c>
      <c r="Z134" s="20">
        <v>1.4</v>
      </c>
      <c r="AA134" s="77">
        <v>33</v>
      </c>
      <c r="AB134" s="20">
        <v>0</v>
      </c>
      <c r="AC134" s="20">
        <v>0.49</v>
      </c>
      <c r="AD134" s="94">
        <v>31</v>
      </c>
      <c r="AE134" s="20">
        <v>0.68679999999999997</v>
      </c>
      <c r="AF134" s="77">
        <v>33</v>
      </c>
      <c r="AG134" s="17">
        <v>1</v>
      </c>
      <c r="AH134" s="17">
        <v>0.68675522300000003</v>
      </c>
      <c r="AI134" s="17">
        <f>_xlfn.XLOOKUP(U134,' Brechas'!$A$2:$A$34,' Brechas'!$M$2:$M$34)</f>
        <v>0.68675522306065895</v>
      </c>
      <c r="AJ134" t="b">
        <f t="shared" si="22"/>
        <v>1</v>
      </c>
      <c r="AN134" s="20">
        <v>94</v>
      </c>
      <c r="AO134" s="20" t="s">
        <v>109</v>
      </c>
      <c r="AP134" s="20">
        <v>0.27</v>
      </c>
      <c r="AQ134" s="20">
        <v>0.27</v>
      </c>
      <c r="AR134" s="20">
        <v>-0.01</v>
      </c>
      <c r="AS134" s="20">
        <v>0.01</v>
      </c>
      <c r="AT134" s="67">
        <v>2</v>
      </c>
      <c r="AU134" s="20">
        <v>0.27</v>
      </c>
      <c r="AV134" s="20">
        <v>0.6</v>
      </c>
      <c r="AW134" s="94">
        <v>31</v>
      </c>
      <c r="AX134" s="20">
        <v>0.01</v>
      </c>
      <c r="AY134" s="64">
        <v>7</v>
      </c>
      <c r="AZ134" s="17">
        <v>-1</v>
      </c>
      <c r="BA134" s="17">
        <v>-7.0643240000000003E-3</v>
      </c>
      <c r="BB134" s="17">
        <f>_xlfn.XLOOKUP(AN134,' Brechas'!$A$2:$A$34,' Brechas'!$V$2:$V$34)</f>
        <v>-7.0643243501745199E-3</v>
      </c>
      <c r="BC134" t="b">
        <f t="shared" si="23"/>
        <v>1</v>
      </c>
      <c r="BG134" s="20">
        <v>94</v>
      </c>
      <c r="BH134" s="20" t="s">
        <v>302</v>
      </c>
      <c r="BI134" s="20">
        <v>0.38</v>
      </c>
      <c r="BJ134" s="20">
        <v>0.35</v>
      </c>
      <c r="BK134" s="20">
        <v>0.1</v>
      </c>
      <c r="BL134" s="20">
        <v>9.7000000000000003E-2</v>
      </c>
      <c r="BM134" s="73">
        <v>28</v>
      </c>
      <c r="BN134" s="20">
        <v>0.37</v>
      </c>
      <c r="BO134" s="20">
        <v>0.81</v>
      </c>
      <c r="BP134" s="94">
        <v>31</v>
      </c>
      <c r="BQ134" s="20">
        <v>7.8E-2</v>
      </c>
      <c r="BR134" s="95">
        <v>32</v>
      </c>
      <c r="BS134" s="17">
        <v>1</v>
      </c>
      <c r="BT134" s="17">
        <v>7.8420057000000001E-2</v>
      </c>
      <c r="BU134" s="17">
        <f>_xlfn.XLOOKUP(BG134,' Brechas'!$A$2:$A$34,' Brechas'!$AJ$2:$AJ$34)</f>
        <v>7.8420057185807607E-2</v>
      </c>
      <c r="BV134" t="b">
        <f t="shared" si="24"/>
        <v>1</v>
      </c>
      <c r="BZ134" s="20">
        <v>94</v>
      </c>
      <c r="CA134" s="20" t="s">
        <v>109</v>
      </c>
      <c r="CB134" s="20">
        <v>8.0500000000000007</v>
      </c>
      <c r="CC134" s="20">
        <v>8.0500000000000007</v>
      </c>
      <c r="CD134" s="20">
        <v>0</v>
      </c>
      <c r="CE134" s="20">
        <v>0</v>
      </c>
      <c r="CF134" s="132">
        <v>3</v>
      </c>
      <c r="CG134" s="20">
        <v>8.0500000000000007</v>
      </c>
      <c r="CH134" s="20">
        <v>0.98</v>
      </c>
      <c r="CI134" s="108">
        <v>9</v>
      </c>
      <c r="CJ134" s="20">
        <v>0</v>
      </c>
      <c r="CK134" s="132">
        <v>3</v>
      </c>
      <c r="CL134" s="17">
        <v>-1</v>
      </c>
      <c r="CM134" s="17">
        <v>-3.1199299999999999E-4</v>
      </c>
      <c r="CN134" s="17">
        <f>_xlfn.XLOOKUP(BZ134,' Brechas'!$A$2:$A$34,' Brechas'!$BF$2:$BF$34)</f>
        <v>-3.1199343780503598E-4</v>
      </c>
      <c r="CO134" t="b">
        <f t="shared" si="25"/>
        <v>1</v>
      </c>
      <c r="CS134" s="20">
        <v>94</v>
      </c>
      <c r="CT134" s="154" t="s">
        <v>109</v>
      </c>
      <c r="CU134" s="20" t="s">
        <v>272</v>
      </c>
      <c r="CV134" s="20" t="s">
        <v>272</v>
      </c>
      <c r="CW134" s="20" t="s">
        <v>272</v>
      </c>
      <c r="CX134" s="20" t="s">
        <v>272</v>
      </c>
      <c r="CY134" s="20" t="s">
        <v>272</v>
      </c>
      <c r="CZ134" s="20" t="s">
        <v>272</v>
      </c>
      <c r="DA134" s="20" t="s">
        <v>272</v>
      </c>
      <c r="DB134" s="20" t="s">
        <v>272</v>
      </c>
      <c r="DC134" s="20" t="s">
        <v>272</v>
      </c>
      <c r="DD134" s="20" t="s">
        <v>272</v>
      </c>
      <c r="DE134" s="17">
        <v>1</v>
      </c>
      <c r="DF134" s="17" t="e">
        <v>#VALUE!</v>
      </c>
      <c r="DG134" s="17" t="e">
        <f>_xlfn.XLOOKUP(CS134,' Brechas'!$A$2:$A$34,' Brechas'!#REF!)</f>
        <v>#REF!</v>
      </c>
      <c r="DH134" t="e">
        <f t="shared" si="26"/>
        <v>#VALUE!</v>
      </c>
      <c r="DL134" s="20">
        <v>94</v>
      </c>
      <c r="DM134" s="154" t="s">
        <v>109</v>
      </c>
      <c r="DN134" s="20">
        <v>6.59</v>
      </c>
      <c r="DO134" s="20">
        <v>3.42</v>
      </c>
      <c r="DP134" s="20">
        <v>0.93</v>
      </c>
      <c r="DQ134" s="20">
        <v>0.93</v>
      </c>
      <c r="DR134" s="77">
        <v>33</v>
      </c>
      <c r="DS134" s="20">
        <v>4.95</v>
      </c>
      <c r="DT134" s="20">
        <v>0.32</v>
      </c>
      <c r="DU134" s="72">
        <v>27</v>
      </c>
      <c r="DV134" s="20">
        <v>0.28999999999999998</v>
      </c>
      <c r="DW134" s="95">
        <v>32</v>
      </c>
      <c r="DX134" s="17">
        <v>1</v>
      </c>
      <c r="DY134" s="17">
        <v>0.29486064899999997</v>
      </c>
      <c r="DZ134" s="17" t="e">
        <f>_xlfn.XLOOKUP(DL134,' Brechas'!$A$2:$A$34,' Brechas'!#REF!)</f>
        <v>#REF!</v>
      </c>
      <c r="EA134" t="e">
        <f t="shared" si="27"/>
        <v>#REF!</v>
      </c>
    </row>
    <row r="135" spans="1:131">
      <c r="B135" s="18">
        <v>95</v>
      </c>
      <c r="C135" s="18" t="s">
        <v>110</v>
      </c>
      <c r="D135" s="18">
        <v>0.73</v>
      </c>
      <c r="E135" s="18">
        <v>0.67</v>
      </c>
      <c r="F135" s="18">
        <v>0.1</v>
      </c>
      <c r="G135" s="18">
        <v>0.1</v>
      </c>
      <c r="H135" s="51">
        <v>32</v>
      </c>
      <c r="I135" s="18">
        <v>0.7</v>
      </c>
      <c r="J135" s="18">
        <v>0.28999999999999998</v>
      </c>
      <c r="K135" s="45">
        <v>26</v>
      </c>
      <c r="L135" s="18">
        <v>0.03</v>
      </c>
      <c r="M135" s="50">
        <v>31</v>
      </c>
      <c r="N135" s="17">
        <v>1</v>
      </c>
      <c r="O135" s="17">
        <v>2.9111208E-2</v>
      </c>
      <c r="P135" s="17">
        <f>_xlfn.XLOOKUP(B135,' Brechas'!$A$2:$A$34,' Brechas'!$G$2:$G$34)</f>
        <v>2.9111207795669201E-2</v>
      </c>
      <c r="Q135" t="b">
        <f t="shared" si="21"/>
        <v>1</v>
      </c>
      <c r="U135" s="20">
        <v>95</v>
      </c>
      <c r="V135" s="20" t="s">
        <v>110</v>
      </c>
      <c r="W135" s="20">
        <v>0.51</v>
      </c>
      <c r="X135" s="20">
        <v>0.48</v>
      </c>
      <c r="Y135" s="20">
        <v>0.06</v>
      </c>
      <c r="Z135" s="20">
        <v>0.06</v>
      </c>
      <c r="AA135" s="88">
        <v>24</v>
      </c>
      <c r="AB135" s="20">
        <v>0.49</v>
      </c>
      <c r="AC135" s="20">
        <v>0</v>
      </c>
      <c r="AD135" s="88">
        <v>24</v>
      </c>
      <c r="AE135" s="20">
        <v>2.0000000000000001E-4</v>
      </c>
      <c r="AF135" s="71">
        <v>25</v>
      </c>
      <c r="AG135" s="17">
        <v>1</v>
      </c>
      <c r="AH135" s="17">
        <v>1.69681E-4</v>
      </c>
      <c r="AI135" s="17">
        <f>_xlfn.XLOOKUP(U135,' Brechas'!$A$2:$A$34,' Brechas'!$M$2:$M$34)</f>
        <v>1.6968143545432299E-4</v>
      </c>
      <c r="AJ135" t="b">
        <f t="shared" si="22"/>
        <v>1</v>
      </c>
      <c r="AN135" s="20">
        <v>95</v>
      </c>
      <c r="AO135" s="20" t="s">
        <v>110</v>
      </c>
      <c r="AP135" s="20">
        <v>0.35</v>
      </c>
      <c r="AQ135" s="20">
        <v>0.3</v>
      </c>
      <c r="AR135" s="20">
        <v>0.16</v>
      </c>
      <c r="AS135" s="20">
        <v>0.16</v>
      </c>
      <c r="AT135" s="82">
        <v>22</v>
      </c>
      <c r="AU135" s="20">
        <v>0.32</v>
      </c>
      <c r="AV135" s="20">
        <v>0.73</v>
      </c>
      <c r="AW135" s="95">
        <v>32</v>
      </c>
      <c r="AX135" s="20">
        <v>0.12</v>
      </c>
      <c r="AY135" s="95">
        <v>32</v>
      </c>
      <c r="AZ135" s="17">
        <v>1</v>
      </c>
      <c r="BA135" s="17">
        <v>0.116547658</v>
      </c>
      <c r="BB135" s="17">
        <f>_xlfn.XLOOKUP(AN135,' Brechas'!$A$2:$A$34,' Brechas'!$V$2:$V$34)</f>
        <v>0.11654765750091101</v>
      </c>
      <c r="BC135" t="b">
        <f t="shared" si="23"/>
        <v>1</v>
      </c>
      <c r="BG135" s="20">
        <v>95</v>
      </c>
      <c r="BH135" s="20" t="s">
        <v>303</v>
      </c>
      <c r="BI135" s="20">
        <v>0.64</v>
      </c>
      <c r="BJ135" s="20">
        <v>0.57999999999999996</v>
      </c>
      <c r="BK135" s="20">
        <v>0.1</v>
      </c>
      <c r="BL135" s="20">
        <v>9.6000000000000002E-2</v>
      </c>
      <c r="BM135" s="84">
        <v>26</v>
      </c>
      <c r="BN135" s="20">
        <v>0.61</v>
      </c>
      <c r="BO135" s="20">
        <v>0.49</v>
      </c>
      <c r="BP135" s="73">
        <v>28</v>
      </c>
      <c r="BQ135" s="20">
        <v>4.7E-2</v>
      </c>
      <c r="BR135" s="73">
        <v>28</v>
      </c>
      <c r="BS135" s="17">
        <v>1</v>
      </c>
      <c r="BT135" s="17">
        <v>4.6878568000000002E-2</v>
      </c>
      <c r="BU135" s="17">
        <f>_xlfn.XLOOKUP(BG135,' Brechas'!$A$2:$A$34,' Brechas'!$AJ$2:$AJ$34)</f>
        <v>4.6878568263589299E-2</v>
      </c>
      <c r="BV135" t="b">
        <f t="shared" si="24"/>
        <v>1</v>
      </c>
      <c r="BZ135" s="20">
        <v>95</v>
      </c>
      <c r="CA135" s="20" t="s">
        <v>110</v>
      </c>
      <c r="CB135" s="20">
        <v>7.96</v>
      </c>
      <c r="CC135" s="20">
        <v>7.93</v>
      </c>
      <c r="CD135" s="20">
        <v>0</v>
      </c>
      <c r="CE135" s="20">
        <v>4.0000000000000001E-3</v>
      </c>
      <c r="CF135" s="108">
        <v>9</v>
      </c>
      <c r="CG135" s="20">
        <v>7.94</v>
      </c>
      <c r="CH135" s="20">
        <v>0.99</v>
      </c>
      <c r="CI135" s="114">
        <v>26</v>
      </c>
      <c r="CJ135" s="20">
        <v>4.0000000000000001E-3</v>
      </c>
      <c r="CK135" s="108">
        <v>9</v>
      </c>
      <c r="CL135" s="17">
        <v>1</v>
      </c>
      <c r="CM135" s="17">
        <v>4.2384270000000003E-3</v>
      </c>
      <c r="CN135" s="17">
        <f>_xlfn.XLOOKUP(BZ135,' Brechas'!$A$2:$A$34,' Brechas'!$BF$2:$BF$34)</f>
        <v>4.2384274240248902E-3</v>
      </c>
      <c r="CO135" t="b">
        <f t="shared" si="25"/>
        <v>1</v>
      </c>
      <c r="CS135" s="20">
        <v>95</v>
      </c>
      <c r="CT135" s="154" t="s">
        <v>110</v>
      </c>
      <c r="CU135" s="20">
        <v>1</v>
      </c>
      <c r="CV135" s="20">
        <v>0</v>
      </c>
      <c r="CW135" s="20">
        <v>1</v>
      </c>
      <c r="CX135" s="20">
        <v>1</v>
      </c>
      <c r="CY135" s="77">
        <v>24</v>
      </c>
      <c r="CZ135" s="20">
        <v>0</v>
      </c>
      <c r="DA135" s="20">
        <v>1</v>
      </c>
      <c r="DB135" s="77">
        <v>29</v>
      </c>
      <c r="DC135" s="20">
        <v>1</v>
      </c>
      <c r="DD135" s="77">
        <v>29</v>
      </c>
      <c r="DE135" s="17">
        <v>1</v>
      </c>
      <c r="DF135" s="17">
        <v>1</v>
      </c>
      <c r="DG135" s="17" t="e">
        <f>_xlfn.XLOOKUP(CS135,' Brechas'!$A$2:$A$34,' Brechas'!#REF!)</f>
        <v>#REF!</v>
      </c>
      <c r="DH135" t="e">
        <f t="shared" si="26"/>
        <v>#REF!</v>
      </c>
      <c r="DL135" s="20">
        <v>95</v>
      </c>
      <c r="DM135" s="154" t="s">
        <v>110</v>
      </c>
      <c r="DN135" s="20">
        <v>10.95</v>
      </c>
      <c r="DO135" s="20">
        <v>8.82</v>
      </c>
      <c r="DP135" s="20">
        <v>0.24</v>
      </c>
      <c r="DQ135" s="20">
        <v>0.24</v>
      </c>
      <c r="DR135" s="59">
        <v>13</v>
      </c>
      <c r="DS135" s="20">
        <v>9.83</v>
      </c>
      <c r="DT135" s="20">
        <v>0.63</v>
      </c>
      <c r="DU135" s="65">
        <v>6</v>
      </c>
      <c r="DV135" s="20">
        <v>0.15</v>
      </c>
      <c r="DW135" s="58">
        <v>16</v>
      </c>
      <c r="DX135" s="17">
        <v>1</v>
      </c>
      <c r="DY135" s="17">
        <v>0.152494304</v>
      </c>
      <c r="DZ135" s="17" t="e">
        <f>_xlfn.XLOOKUP(DL135,' Brechas'!$A$2:$A$34,' Brechas'!#REF!)</f>
        <v>#REF!</v>
      </c>
      <c r="EA135" t="e">
        <f t="shared" si="27"/>
        <v>#REF!</v>
      </c>
    </row>
    <row r="136" spans="1:131">
      <c r="B136" s="18">
        <v>97</v>
      </c>
      <c r="C136" s="18" t="s">
        <v>111</v>
      </c>
      <c r="D136" s="18">
        <v>0.2</v>
      </c>
      <c r="E136" s="18">
        <v>0.2</v>
      </c>
      <c r="F136" s="18">
        <v>0.01</v>
      </c>
      <c r="G136" s="18">
        <v>0.01</v>
      </c>
      <c r="H136" s="32">
        <v>7</v>
      </c>
      <c r="I136" s="18">
        <v>0.2</v>
      </c>
      <c r="J136" s="18">
        <v>1</v>
      </c>
      <c r="K136" s="46">
        <v>33</v>
      </c>
      <c r="L136" s="18">
        <v>0.01</v>
      </c>
      <c r="M136" s="43">
        <v>23</v>
      </c>
      <c r="N136" s="17">
        <v>1</v>
      </c>
      <c r="O136" s="17">
        <v>1.0273025999999999E-2</v>
      </c>
      <c r="P136" s="17">
        <f>_xlfn.XLOOKUP(B136,' Brechas'!$A$2:$A$34,' Brechas'!$G$2:$G$34)</f>
        <v>1.02730260713755E-2</v>
      </c>
      <c r="Q136" t="b">
        <f t="shared" si="21"/>
        <v>1</v>
      </c>
      <c r="U136" s="20">
        <v>97</v>
      </c>
      <c r="V136" s="20" t="s">
        <v>111</v>
      </c>
      <c r="W136" s="20">
        <v>0</v>
      </c>
      <c r="X136" s="20">
        <v>0</v>
      </c>
      <c r="Y136" s="20">
        <v>-0.49</v>
      </c>
      <c r="Z136" s="20">
        <v>0.49</v>
      </c>
      <c r="AA136" s="95">
        <v>32</v>
      </c>
      <c r="AB136" s="20">
        <v>0</v>
      </c>
      <c r="AC136" s="20">
        <v>0.46</v>
      </c>
      <c r="AD136" s="87">
        <v>30</v>
      </c>
      <c r="AE136" s="20">
        <v>0.22570000000000001</v>
      </c>
      <c r="AF136" s="95">
        <v>32</v>
      </c>
      <c r="AG136" s="17">
        <v>-1</v>
      </c>
      <c r="AH136" s="17">
        <v>-0.22568162</v>
      </c>
      <c r="AI136" s="17">
        <f>_xlfn.XLOOKUP(U136,' Brechas'!$A$2:$A$34,' Brechas'!$M$2:$M$34)</f>
        <v>-0.22568161953629401</v>
      </c>
      <c r="AJ136" t="b">
        <f t="shared" si="22"/>
        <v>1</v>
      </c>
      <c r="AN136" s="20">
        <v>97</v>
      </c>
      <c r="AO136" s="20" t="s">
        <v>111</v>
      </c>
      <c r="AP136" s="20">
        <v>0.03</v>
      </c>
      <c r="AQ136" s="20">
        <v>0.03</v>
      </c>
      <c r="AR136" s="20">
        <v>-0.04</v>
      </c>
      <c r="AS136" s="20">
        <v>0.04</v>
      </c>
      <c r="AT136" s="83">
        <v>5</v>
      </c>
      <c r="AU136" s="20">
        <v>0.03</v>
      </c>
      <c r="AV136" s="20">
        <v>0.06</v>
      </c>
      <c r="AW136" s="85">
        <v>4</v>
      </c>
      <c r="AX136" s="20">
        <v>0</v>
      </c>
      <c r="AY136" s="78">
        <v>3</v>
      </c>
      <c r="AZ136" s="17">
        <v>-1</v>
      </c>
      <c r="BA136" s="17">
        <v>-2.3207380000000001E-3</v>
      </c>
      <c r="BB136" s="17">
        <f>_xlfn.XLOOKUP(AN136,' Brechas'!$A$2:$A$34,' Brechas'!$V$2:$V$34)</f>
        <v>-2.3207384885034102E-3</v>
      </c>
      <c r="BC136" t="b">
        <f t="shared" si="23"/>
        <v>1</v>
      </c>
      <c r="BG136" s="20">
        <v>97</v>
      </c>
      <c r="BH136" s="20" t="s">
        <v>304</v>
      </c>
      <c r="BI136" s="20">
        <v>0.37</v>
      </c>
      <c r="BJ136" s="20">
        <v>0.36</v>
      </c>
      <c r="BK136" s="20">
        <v>0.04</v>
      </c>
      <c r="BL136" s="20">
        <v>3.6999999999999998E-2</v>
      </c>
      <c r="BM136" s="85">
        <v>4</v>
      </c>
      <c r="BN136" s="20">
        <v>0.37</v>
      </c>
      <c r="BO136" s="20">
        <v>0.81</v>
      </c>
      <c r="BP136" s="95">
        <v>32</v>
      </c>
      <c r="BQ136" s="20">
        <v>0.03</v>
      </c>
      <c r="BR136" s="81">
        <v>17</v>
      </c>
      <c r="BS136" s="17">
        <v>1</v>
      </c>
      <c r="BT136" s="17">
        <v>3.0082930000000001E-2</v>
      </c>
      <c r="BU136" s="17">
        <f>_xlfn.XLOOKUP(BG136,' Brechas'!$A$2:$A$34,' Brechas'!$AJ$2:$AJ$34)</f>
        <v>3.0082930231786001E-2</v>
      </c>
      <c r="BV136" t="b">
        <f t="shared" si="24"/>
        <v>1</v>
      </c>
      <c r="BZ136" s="20">
        <v>97</v>
      </c>
      <c r="CA136" s="20" t="s">
        <v>111</v>
      </c>
      <c r="CB136" s="20" t="s">
        <v>272</v>
      </c>
      <c r="CC136" s="20" t="s">
        <v>272</v>
      </c>
      <c r="CD136" s="20" t="s">
        <v>272</v>
      </c>
      <c r="CE136" s="20" t="s">
        <v>272</v>
      </c>
      <c r="CF136" s="20" t="s">
        <v>272</v>
      </c>
      <c r="CG136" s="20" t="s">
        <v>272</v>
      </c>
      <c r="CH136" s="20" t="s">
        <v>272</v>
      </c>
      <c r="CI136" s="20" t="s">
        <v>272</v>
      </c>
      <c r="CJ136" s="20" t="s">
        <v>272</v>
      </c>
      <c r="CK136" s="20" t="s">
        <v>272</v>
      </c>
      <c r="CL136" s="17">
        <v>1</v>
      </c>
      <c r="CM136" s="17" t="e">
        <v>#VALUE!</v>
      </c>
      <c r="CN136" s="17">
        <f>_xlfn.XLOOKUP(BZ136,' Brechas'!$A$2:$A$34,' Brechas'!$BF$2:$BF$34)</f>
        <v>2.0010414529367301E-3</v>
      </c>
      <c r="CO136" t="e">
        <f t="shared" si="25"/>
        <v>#VALUE!</v>
      </c>
      <c r="CS136" s="20">
        <v>97</v>
      </c>
      <c r="CT136" s="154" t="s">
        <v>111</v>
      </c>
      <c r="CU136" s="20" t="s">
        <v>272</v>
      </c>
      <c r="CV136" s="20" t="s">
        <v>272</v>
      </c>
      <c r="CW136" s="20" t="s">
        <v>272</v>
      </c>
      <c r="CX136" s="20" t="s">
        <v>272</v>
      </c>
      <c r="CY136" s="20" t="s">
        <v>272</v>
      </c>
      <c r="CZ136" s="20" t="s">
        <v>272</v>
      </c>
      <c r="DA136" s="20" t="s">
        <v>272</v>
      </c>
      <c r="DB136" s="20" t="s">
        <v>272</v>
      </c>
      <c r="DC136" s="20" t="s">
        <v>272</v>
      </c>
      <c r="DD136" s="20" t="s">
        <v>272</v>
      </c>
      <c r="DE136" s="17">
        <v>1</v>
      </c>
      <c r="DF136" s="17" t="e">
        <v>#VALUE!</v>
      </c>
      <c r="DG136" s="17" t="e">
        <f>_xlfn.XLOOKUP(CS136,' Brechas'!$A$2:$A$34,' Brechas'!#REF!)</f>
        <v>#REF!</v>
      </c>
      <c r="DH136" t="e">
        <f t="shared" si="26"/>
        <v>#VALUE!</v>
      </c>
      <c r="DL136" s="20">
        <v>97</v>
      </c>
      <c r="DM136" s="154" t="s">
        <v>111</v>
      </c>
      <c r="DN136" s="20">
        <v>4.92</v>
      </c>
      <c r="DO136" s="20">
        <v>9.41</v>
      </c>
      <c r="DP136" s="20">
        <v>-0.48</v>
      </c>
      <c r="DQ136" s="20">
        <v>0.48</v>
      </c>
      <c r="DR136" s="87">
        <v>30</v>
      </c>
      <c r="DS136" s="20">
        <v>7.27</v>
      </c>
      <c r="DT136" s="20">
        <v>0.47</v>
      </c>
      <c r="DU136" s="81">
        <v>17</v>
      </c>
      <c r="DV136" s="20">
        <v>0.22</v>
      </c>
      <c r="DW136" s="84">
        <v>26</v>
      </c>
      <c r="DX136" s="17">
        <v>-1</v>
      </c>
      <c r="DY136" s="17">
        <v>-0.222580993</v>
      </c>
      <c r="DZ136" s="17" t="e">
        <f>_xlfn.XLOOKUP(DL136,' Brechas'!$A$2:$A$34,' Brechas'!#REF!)</f>
        <v>#REF!</v>
      </c>
      <c r="EA136" t="e">
        <f t="shared" si="27"/>
        <v>#REF!</v>
      </c>
    </row>
    <row r="137" spans="1:131">
      <c r="B137" s="18">
        <v>99</v>
      </c>
      <c r="C137" s="18" t="s">
        <v>112</v>
      </c>
      <c r="D137" s="18">
        <v>0.24</v>
      </c>
      <c r="E137" s="18">
        <v>0.21</v>
      </c>
      <c r="F137" s="18">
        <v>0.15</v>
      </c>
      <c r="G137" s="18">
        <v>0.15</v>
      </c>
      <c r="H137" s="46">
        <v>33</v>
      </c>
      <c r="I137" s="18">
        <v>0.22</v>
      </c>
      <c r="J137" s="18">
        <v>0.91</v>
      </c>
      <c r="K137" s="51">
        <v>32</v>
      </c>
      <c r="L137" s="18">
        <v>0.14000000000000001</v>
      </c>
      <c r="M137" s="46">
        <v>33</v>
      </c>
      <c r="N137" s="17">
        <v>1</v>
      </c>
      <c r="O137" s="17">
        <v>0.13789128</v>
      </c>
      <c r="P137" s="17">
        <f>_xlfn.XLOOKUP(B137,' Brechas'!$A$2:$A$34,' Brechas'!$G$2:$G$34)</f>
        <v>0.137891279923641</v>
      </c>
      <c r="Q137" t="b">
        <f t="shared" si="21"/>
        <v>1</v>
      </c>
      <c r="U137" s="20">
        <v>99</v>
      </c>
      <c r="V137" s="20" t="s">
        <v>112</v>
      </c>
      <c r="W137" s="20">
        <v>0.01</v>
      </c>
      <c r="X137" s="20">
        <v>0.01</v>
      </c>
      <c r="Y137" s="20">
        <v>0.16</v>
      </c>
      <c r="Z137" s="20">
        <v>0.16</v>
      </c>
      <c r="AA137" s="94">
        <v>31</v>
      </c>
      <c r="AB137" s="20">
        <v>0.01</v>
      </c>
      <c r="AC137" s="20">
        <v>0.22</v>
      </c>
      <c r="AD137" s="73">
        <v>28</v>
      </c>
      <c r="AE137" s="20">
        <v>3.4500000000000003E-2</v>
      </c>
      <c r="AF137" s="73">
        <v>28</v>
      </c>
      <c r="AG137" s="17">
        <v>1</v>
      </c>
      <c r="AH137" s="17">
        <v>3.4492088999999997E-2</v>
      </c>
      <c r="AI137" s="17">
        <f>_xlfn.XLOOKUP(U137,' Brechas'!$A$2:$A$34,' Brechas'!$M$2:$M$34)</f>
        <v>3.44920889512021E-2</v>
      </c>
      <c r="AJ137" t="b">
        <f t="shared" si="22"/>
        <v>1</v>
      </c>
      <c r="AN137" s="20">
        <v>99</v>
      </c>
      <c r="AO137" s="20" t="s">
        <v>112</v>
      </c>
      <c r="AP137" s="20">
        <v>0</v>
      </c>
      <c r="AQ137" s="20">
        <v>0</v>
      </c>
      <c r="AR137" s="20">
        <v>-0.14000000000000001</v>
      </c>
      <c r="AS137" s="20">
        <v>0.14000000000000001</v>
      </c>
      <c r="AT137" s="80">
        <v>20</v>
      </c>
      <c r="AU137" s="20">
        <v>0</v>
      </c>
      <c r="AV137" s="20">
        <v>0.01</v>
      </c>
      <c r="AW137" s="76">
        <v>1</v>
      </c>
      <c r="AX137" s="20">
        <v>0</v>
      </c>
      <c r="AY137" s="76">
        <v>1</v>
      </c>
      <c r="AZ137" s="17">
        <v>-1</v>
      </c>
      <c r="BA137" s="17">
        <v>-8.4793499999999996E-4</v>
      </c>
      <c r="BB137" s="17">
        <f>_xlfn.XLOOKUP(AN137,' Brechas'!$A$2:$A$34,' Brechas'!$V$2:$V$34)</f>
        <v>-8.4793532891609604E-4</v>
      </c>
      <c r="BC137" t="b">
        <f t="shared" si="23"/>
        <v>1</v>
      </c>
      <c r="BG137" s="20">
        <v>99</v>
      </c>
      <c r="BH137" s="20" t="s">
        <v>305</v>
      </c>
      <c r="BI137" s="20">
        <v>0.32</v>
      </c>
      <c r="BJ137" s="20">
        <v>0.27</v>
      </c>
      <c r="BK137" s="20">
        <v>0.17</v>
      </c>
      <c r="BL137" s="20">
        <v>0.16900000000000001</v>
      </c>
      <c r="BM137" s="77">
        <v>33</v>
      </c>
      <c r="BN137" s="20">
        <v>0.3</v>
      </c>
      <c r="BO137" s="20">
        <v>1</v>
      </c>
      <c r="BP137" s="77">
        <v>33</v>
      </c>
      <c r="BQ137" s="20">
        <v>0.16900000000000001</v>
      </c>
      <c r="BR137" s="77">
        <v>33</v>
      </c>
      <c r="BS137" s="17">
        <v>1</v>
      </c>
      <c r="BT137" s="17">
        <v>0.169145826</v>
      </c>
      <c r="BU137" s="17">
        <f>_xlfn.XLOOKUP(BG137,' Brechas'!$A$2:$A$34,' Brechas'!$AJ$2:$AJ$34)</f>
        <v>0.16914582583663301</v>
      </c>
      <c r="BV137" t="b">
        <f t="shared" si="24"/>
        <v>1</v>
      </c>
      <c r="BZ137" s="20">
        <v>99</v>
      </c>
      <c r="CA137" s="20" t="s">
        <v>112</v>
      </c>
      <c r="CB137" s="20">
        <v>7.97</v>
      </c>
      <c r="CC137" s="20">
        <v>7.91</v>
      </c>
      <c r="CD137" s="20">
        <v>0.01</v>
      </c>
      <c r="CE137" s="20">
        <v>7.0000000000000001E-3</v>
      </c>
      <c r="CF137" s="120">
        <v>24</v>
      </c>
      <c r="CG137" s="20">
        <v>7.94</v>
      </c>
      <c r="CH137" s="20">
        <v>0.99</v>
      </c>
      <c r="CI137" s="107">
        <v>25</v>
      </c>
      <c r="CJ137" s="20">
        <v>7.0000000000000001E-3</v>
      </c>
      <c r="CK137" s="129">
        <v>23</v>
      </c>
      <c r="CL137" s="17">
        <v>1</v>
      </c>
      <c r="CM137" s="17">
        <v>7.4289279999999996E-3</v>
      </c>
      <c r="CN137" s="17">
        <f>_xlfn.XLOOKUP(BZ137,' Brechas'!$A$2:$A$34,' Brechas'!$BF$2:$BF$34)</f>
        <v>7.4289284552693097E-3</v>
      </c>
      <c r="CO137" t="b">
        <f t="shared" si="25"/>
        <v>1</v>
      </c>
      <c r="CS137" s="20">
        <v>99</v>
      </c>
      <c r="CT137" s="154" t="s">
        <v>112</v>
      </c>
      <c r="CU137" s="20" t="s">
        <v>272</v>
      </c>
      <c r="CV137" s="20" t="s">
        <v>272</v>
      </c>
      <c r="CW137" s="20" t="s">
        <v>272</v>
      </c>
      <c r="CX137" s="20" t="s">
        <v>272</v>
      </c>
      <c r="CY137" s="20" t="s">
        <v>272</v>
      </c>
      <c r="CZ137" s="20" t="s">
        <v>272</v>
      </c>
      <c r="DA137" s="20" t="s">
        <v>272</v>
      </c>
      <c r="DB137" s="20" t="s">
        <v>272</v>
      </c>
      <c r="DC137" s="20" t="s">
        <v>272</v>
      </c>
      <c r="DD137" s="20" t="s">
        <v>272</v>
      </c>
      <c r="DE137" s="17">
        <v>1</v>
      </c>
      <c r="DF137" s="17" t="e">
        <v>#VALUE!</v>
      </c>
      <c r="DG137" s="17" t="e">
        <f>_xlfn.XLOOKUP(CS137,' Brechas'!$A$2:$A$34,' Brechas'!#REF!)</f>
        <v>#REF!</v>
      </c>
      <c r="DH137" t="e">
        <f t="shared" si="26"/>
        <v>#VALUE!</v>
      </c>
      <c r="DL137" s="20">
        <v>99</v>
      </c>
      <c r="DM137" s="154" t="s">
        <v>112</v>
      </c>
      <c r="DN137" s="20">
        <v>2.71</v>
      </c>
      <c r="DO137" s="20">
        <v>2.33</v>
      </c>
      <c r="DP137" s="20">
        <v>0.16</v>
      </c>
      <c r="DQ137" s="20">
        <v>0.16</v>
      </c>
      <c r="DR137" s="62">
        <v>8</v>
      </c>
      <c r="DS137" s="20">
        <v>2.5099999999999998</v>
      </c>
      <c r="DT137" s="20">
        <v>0.16</v>
      </c>
      <c r="DU137" s="77">
        <v>33</v>
      </c>
      <c r="DV137" s="20">
        <v>0.03</v>
      </c>
      <c r="DW137" s="67">
        <v>2</v>
      </c>
      <c r="DX137" s="17">
        <v>1</v>
      </c>
      <c r="DY137" s="17">
        <v>2.6217461000000001E-2</v>
      </c>
      <c r="DZ137" s="17" t="e">
        <f>_xlfn.XLOOKUP(DL137,' Brechas'!$A$2:$A$34,' Brechas'!#REF!)</f>
        <v>#REF!</v>
      </c>
      <c r="EA137" t="e">
        <f t="shared" si="27"/>
        <v>#REF!</v>
      </c>
    </row>
    <row r="139" spans="1:131">
      <c r="A139" s="3" t="s">
        <v>28</v>
      </c>
      <c r="B139" s="18">
        <v>5</v>
      </c>
      <c r="C139" s="18" t="s">
        <v>79</v>
      </c>
      <c r="D139" s="18">
        <v>0.92</v>
      </c>
      <c r="E139" s="18">
        <v>0.92</v>
      </c>
      <c r="F139" s="18">
        <v>0</v>
      </c>
      <c r="G139" s="18">
        <v>0</v>
      </c>
      <c r="H139" s="28">
        <v>2</v>
      </c>
      <c r="I139" s="18">
        <v>0.92</v>
      </c>
      <c r="J139" s="18">
        <v>0.21</v>
      </c>
      <c r="K139" s="21">
        <v>13</v>
      </c>
      <c r="L139" s="18">
        <v>0</v>
      </c>
      <c r="M139" s="28">
        <v>2</v>
      </c>
      <c r="N139" s="17">
        <v>-1</v>
      </c>
      <c r="O139" s="17">
        <v>-6.4745099999999995E-4</v>
      </c>
      <c r="P139" s="17">
        <f>_xlfn.XLOOKUP(B139,' Brechas'!$A$2:$A$34,' Brechas'!$H$2:$H$34)</f>
        <v>-6.4745054114420501E-4</v>
      </c>
      <c r="Q139" t="b">
        <f>ROUND(O139,6)=ROUND(P139,6)</f>
        <v>1</v>
      </c>
      <c r="T139" s="4" t="s">
        <v>34</v>
      </c>
      <c r="U139" s="20">
        <v>5</v>
      </c>
      <c r="V139" s="20" t="s">
        <v>79</v>
      </c>
      <c r="W139" s="20">
        <v>0.56000000000000005</v>
      </c>
      <c r="X139" s="20">
        <v>0.52</v>
      </c>
      <c r="Y139" s="20">
        <v>7.0000000000000007E-2</v>
      </c>
      <c r="Z139" s="20">
        <v>7.0000000000000007E-2</v>
      </c>
      <c r="AA139" s="65">
        <v>6</v>
      </c>
      <c r="AB139" s="20">
        <v>0.54</v>
      </c>
      <c r="AC139" s="20">
        <v>0.06</v>
      </c>
      <c r="AD139" s="66">
        <v>12</v>
      </c>
      <c r="AE139" s="20">
        <v>4.0000000000000001E-3</v>
      </c>
      <c r="AF139" s="65">
        <v>6</v>
      </c>
      <c r="AG139" s="17">
        <v>1</v>
      </c>
      <c r="AH139" s="17">
        <v>4.0496280000000004E-3</v>
      </c>
      <c r="AI139" s="17">
        <f>_xlfn.XLOOKUP(U139,' Brechas'!$A$2:$A$34,' Brechas'!$N$2:$N$34)</f>
        <v>4.0496282205480802E-3</v>
      </c>
      <c r="AJ139" t="b">
        <f>ROUND(AH139,6)=ROUND(AI139,6)</f>
        <v>1</v>
      </c>
      <c r="AM139" s="5" t="s">
        <v>64</v>
      </c>
      <c r="AN139" s="20">
        <v>5</v>
      </c>
      <c r="AO139" s="20" t="s">
        <v>79</v>
      </c>
      <c r="AP139" s="20">
        <v>4.6470000000000002</v>
      </c>
      <c r="AQ139" s="20">
        <v>1.889</v>
      </c>
      <c r="AR139" s="20">
        <v>1.46</v>
      </c>
      <c r="AS139" s="20">
        <v>1.46</v>
      </c>
      <c r="AT139" s="63">
        <v>15</v>
      </c>
      <c r="AU139" s="20">
        <v>3.3159999999999998</v>
      </c>
      <c r="AV139" s="20">
        <v>0.48</v>
      </c>
      <c r="AW139" s="70">
        <v>29</v>
      </c>
      <c r="AX139" s="20">
        <v>0.7</v>
      </c>
      <c r="AY139" s="87">
        <v>30</v>
      </c>
      <c r="AZ139" s="17">
        <v>1</v>
      </c>
      <c r="BA139" s="17">
        <v>0.70127162499999995</v>
      </c>
      <c r="BB139" s="17">
        <f>_xlfn.XLOOKUP(AN139,' Brechas'!$A$2:$A$34,' Brechas'!$W$2:$W$34)</f>
        <v>0.70127162542013399</v>
      </c>
      <c r="BC139" t="b">
        <f>ROUND(BA139,6)=ROUND(BB139,6)</f>
        <v>1</v>
      </c>
      <c r="BF139" s="2" t="s">
        <v>9</v>
      </c>
      <c r="BG139" s="20">
        <v>5</v>
      </c>
      <c r="BH139" s="20" t="s">
        <v>274</v>
      </c>
      <c r="BI139" s="20">
        <v>0.59</v>
      </c>
      <c r="BJ139" s="20">
        <v>0.45</v>
      </c>
      <c r="BK139" s="20">
        <v>0.3</v>
      </c>
      <c r="BL139" s="20">
        <v>0.30199999999999999</v>
      </c>
      <c r="BM139" s="75">
        <v>21</v>
      </c>
      <c r="BN139" s="20">
        <v>0.52</v>
      </c>
      <c r="BO139" s="20">
        <v>0.21</v>
      </c>
      <c r="BP139" s="69">
        <v>9</v>
      </c>
      <c r="BQ139" s="20">
        <v>6.2E-2</v>
      </c>
      <c r="BR139" s="58">
        <v>16</v>
      </c>
      <c r="BS139" s="17">
        <v>1</v>
      </c>
      <c r="BT139" s="17">
        <v>6.1996531000000001E-2</v>
      </c>
      <c r="BU139" s="17">
        <f>_xlfn.XLOOKUP(BG139,' Brechas'!$A$2:$A$34,' Brechas'!$AK$2:$AK$34)</f>
        <v>6.19965305725379E-2</v>
      </c>
      <c r="BV139" t="b">
        <f>ROUND(BT139,6)=ROUND(BU139,6)</f>
        <v>1</v>
      </c>
      <c r="BY139" s="6" t="s">
        <v>43</v>
      </c>
      <c r="BZ139" s="20">
        <v>5</v>
      </c>
      <c r="CA139" s="20" t="s">
        <v>79</v>
      </c>
      <c r="CB139" s="20">
        <v>6.85</v>
      </c>
      <c r="CC139" s="20">
        <v>6.96</v>
      </c>
      <c r="CD139" s="20">
        <v>-0.01</v>
      </c>
      <c r="CE139" s="20">
        <v>1.4999999999999999E-2</v>
      </c>
      <c r="CF139" s="84">
        <v>26</v>
      </c>
      <c r="CG139" s="20">
        <v>6.91</v>
      </c>
      <c r="CH139" s="20">
        <v>0.95</v>
      </c>
      <c r="CI139" s="62">
        <v>8</v>
      </c>
      <c r="CJ139" s="20">
        <v>1.4E-2</v>
      </c>
      <c r="CK139" s="84">
        <v>26</v>
      </c>
      <c r="CL139" s="17">
        <v>-1</v>
      </c>
      <c r="CM139" s="17">
        <v>-1.4101557000000001E-2</v>
      </c>
      <c r="CN139" s="17">
        <f>_xlfn.XLOOKUP(BZ139,' Brechas'!$A$2:$A$34,' Brechas'!$BG$2:$BG$34)</f>
        <v>-1.4101556682249196E-2</v>
      </c>
      <c r="CO139" t="b">
        <f>ROUND(CM139,6)=ROUND(CN139,6)</f>
        <v>1</v>
      </c>
      <c r="CR139" s="2" t="s">
        <v>59</v>
      </c>
      <c r="CS139" s="20">
        <v>5</v>
      </c>
      <c r="CT139" s="20" t="s">
        <v>307</v>
      </c>
      <c r="CU139" s="20">
        <v>0.53</v>
      </c>
      <c r="CV139" s="20">
        <v>0.47</v>
      </c>
      <c r="CW139" s="20">
        <v>0.14000000000000001</v>
      </c>
      <c r="CX139" s="20">
        <v>0.14000000000000001</v>
      </c>
      <c r="CY139" s="59">
        <v>13</v>
      </c>
      <c r="CZ139" s="20">
        <v>7.0000000000000007E-2</v>
      </c>
      <c r="DA139" s="20">
        <v>0.01</v>
      </c>
      <c r="DB139" s="67">
        <v>2</v>
      </c>
      <c r="DC139" s="20">
        <v>0</v>
      </c>
      <c r="DD139" s="62">
        <v>8</v>
      </c>
      <c r="DE139" s="17">
        <v>1</v>
      </c>
      <c r="DF139" s="17">
        <v>1.481853E-3</v>
      </c>
      <c r="DG139" s="17">
        <f>_xlfn.XLOOKUP(CS139,' Brechas'!$A$2:$A$34,' Brechas'!$BU$2:$BU$34)</f>
        <v>1.4818526955200999E-3</v>
      </c>
      <c r="DH139" t="b">
        <f>ROUND(DF139,6)=ROUND(DG139,6)</f>
        <v>1</v>
      </c>
      <c r="DK139" s="7" t="s">
        <v>78</v>
      </c>
      <c r="DL139" s="20">
        <v>5</v>
      </c>
      <c r="DM139" s="20" t="s">
        <v>307</v>
      </c>
      <c r="DN139" s="20">
        <v>8.82</v>
      </c>
      <c r="DO139" s="20">
        <v>3.04</v>
      </c>
      <c r="DP139" s="20">
        <v>1.9</v>
      </c>
      <c r="DQ139" s="20">
        <v>1.9</v>
      </c>
      <c r="DR139" s="65">
        <v>6</v>
      </c>
      <c r="DS139" s="20">
        <v>6.03</v>
      </c>
      <c r="DT139" s="20">
        <v>0.36</v>
      </c>
      <c r="DU139" s="69">
        <v>9</v>
      </c>
      <c r="DV139" s="20">
        <v>0.69</v>
      </c>
      <c r="DW139" s="60">
        <v>14</v>
      </c>
      <c r="DX139" s="17">
        <v>1</v>
      </c>
      <c r="DY139" s="17">
        <v>0.69375800300000001</v>
      </c>
      <c r="DZ139" s="17" t="e">
        <f>_xlfn.XLOOKUP(DL139,' Brechas'!$A$2:$A$34,' Brechas'!#REF!)</f>
        <v>#REF!</v>
      </c>
      <c r="EA139" t="e">
        <f>ROUND(DY139,6)=ROUND(DZ139,6)</f>
        <v>#REF!</v>
      </c>
    </row>
    <row r="140" spans="1:131">
      <c r="B140" s="18">
        <v>8</v>
      </c>
      <c r="C140" s="18" t="s">
        <v>81</v>
      </c>
      <c r="D140" s="18">
        <v>0.97</v>
      </c>
      <c r="E140" s="18">
        <v>0.96</v>
      </c>
      <c r="F140" s="18">
        <v>0.01</v>
      </c>
      <c r="G140" s="18">
        <v>0.01</v>
      </c>
      <c r="H140" s="21">
        <v>13</v>
      </c>
      <c r="I140" s="18">
        <v>0.96</v>
      </c>
      <c r="J140" s="18">
        <v>0.2</v>
      </c>
      <c r="K140" s="42">
        <v>5</v>
      </c>
      <c r="L140" s="18">
        <v>0</v>
      </c>
      <c r="M140" s="35">
        <v>11</v>
      </c>
      <c r="N140" s="17">
        <v>1</v>
      </c>
      <c r="O140" s="17">
        <v>2.6791509999999998E-3</v>
      </c>
      <c r="P140" s="17">
        <f>_xlfn.XLOOKUP(B140,' Brechas'!$A$2:$A$34,' Brechas'!$H$2:$H$34)</f>
        <v>2.6791513717434401E-3</v>
      </c>
      <c r="Q140" t="b">
        <f t="shared" ref="Q140:Q171" si="28">ROUND(O140,6)=ROUND(P140,6)</f>
        <v>1</v>
      </c>
      <c r="U140" s="20">
        <v>8</v>
      </c>
      <c r="V140" s="20" t="s">
        <v>81</v>
      </c>
      <c r="W140" s="20">
        <v>0.55000000000000004</v>
      </c>
      <c r="X140" s="20">
        <v>0.5</v>
      </c>
      <c r="Y140" s="20">
        <v>0.09</v>
      </c>
      <c r="Z140" s="20">
        <v>0.09</v>
      </c>
      <c r="AA140" s="80">
        <v>20</v>
      </c>
      <c r="AB140" s="20">
        <v>0.52</v>
      </c>
      <c r="AC140" s="20">
        <v>0.06</v>
      </c>
      <c r="AD140" s="81">
        <v>17</v>
      </c>
      <c r="AE140" s="20">
        <v>5.8999999999999999E-3</v>
      </c>
      <c r="AF140" s="81">
        <v>17</v>
      </c>
      <c r="AG140" s="17">
        <v>1</v>
      </c>
      <c r="AH140" s="17">
        <v>5.9304409999999998E-3</v>
      </c>
      <c r="AI140" s="17">
        <f>_xlfn.XLOOKUP(U140,' Brechas'!$A$2:$A$34,' Brechas'!$N$2:$N$34)</f>
        <v>5.9304405301769001E-3</v>
      </c>
      <c r="AJ140" t="b">
        <f t="shared" ref="AJ140:AJ171" si="29">ROUND(AH140,6)=ROUND(AI140,6)</f>
        <v>1</v>
      </c>
      <c r="AN140" s="20">
        <v>8</v>
      </c>
      <c r="AO140" s="20" t="s">
        <v>81</v>
      </c>
      <c r="AP140" s="20">
        <v>2.871</v>
      </c>
      <c r="AQ140" s="20">
        <v>1.0309999999999999</v>
      </c>
      <c r="AR140" s="20">
        <v>1.78</v>
      </c>
      <c r="AS140" s="20">
        <v>1.78</v>
      </c>
      <c r="AT140" s="71">
        <v>25</v>
      </c>
      <c r="AU140" s="20">
        <v>1.9730000000000001</v>
      </c>
      <c r="AV140" s="20">
        <v>0.28999999999999998</v>
      </c>
      <c r="AW140" s="80">
        <v>20</v>
      </c>
      <c r="AX140" s="20">
        <v>0.51</v>
      </c>
      <c r="AY140" s="88">
        <v>24</v>
      </c>
      <c r="AZ140" s="17">
        <v>1</v>
      </c>
      <c r="BA140" s="17">
        <v>0.51021148199999999</v>
      </c>
      <c r="BB140" s="17">
        <f>_xlfn.XLOOKUP(AN140,' Brechas'!$A$2:$A$34,' Brechas'!$W$2:$W$34)</f>
        <v>0.51021148216017598</v>
      </c>
      <c r="BC140" t="b">
        <f t="shared" ref="BC140:BC171" si="30">ROUND(BA140,6)=ROUND(BB140,6)</f>
        <v>1</v>
      </c>
      <c r="BG140" s="20">
        <v>8</v>
      </c>
      <c r="BH140" s="20" t="s">
        <v>275</v>
      </c>
      <c r="BI140" s="20">
        <v>0.56000000000000005</v>
      </c>
      <c r="BJ140" s="20">
        <v>0.47</v>
      </c>
      <c r="BK140" s="20">
        <v>0.19</v>
      </c>
      <c r="BL140" s="20">
        <v>0.185</v>
      </c>
      <c r="BM140" s="83">
        <v>5</v>
      </c>
      <c r="BN140" s="20">
        <v>0.51</v>
      </c>
      <c r="BO140" s="20">
        <v>0.21</v>
      </c>
      <c r="BP140" s="79">
        <v>10</v>
      </c>
      <c r="BQ140" s="20">
        <v>3.7999999999999999E-2</v>
      </c>
      <c r="BR140" s="65">
        <v>6</v>
      </c>
      <c r="BS140" s="17">
        <v>1</v>
      </c>
      <c r="BT140" s="17">
        <v>3.8442496E-2</v>
      </c>
      <c r="BU140" s="17">
        <f>_xlfn.XLOOKUP(BG140,' Brechas'!$A$2:$A$34,' Brechas'!$AK$2:$AK$34)</f>
        <v>3.8442495510084197E-2</v>
      </c>
      <c r="BV140" t="b">
        <f t="shared" ref="BV140:BV171" si="31">ROUND(BT140,6)=ROUND(BU140,6)</f>
        <v>1</v>
      </c>
      <c r="BZ140" s="20">
        <v>8</v>
      </c>
      <c r="CA140" s="20" t="s">
        <v>81</v>
      </c>
      <c r="CB140" s="20">
        <v>6.76</v>
      </c>
      <c r="CC140" s="20">
        <v>6.84</v>
      </c>
      <c r="CD140" s="20">
        <v>-0.01</v>
      </c>
      <c r="CE140" s="20">
        <v>1.2E-2</v>
      </c>
      <c r="CF140" s="80">
        <v>20</v>
      </c>
      <c r="CG140" s="20">
        <v>6.79</v>
      </c>
      <c r="CH140" s="20">
        <v>0.96</v>
      </c>
      <c r="CI140" s="88">
        <v>24</v>
      </c>
      <c r="CJ140" s="20">
        <v>1.2E-2</v>
      </c>
      <c r="CK140" s="80">
        <v>20</v>
      </c>
      <c r="CL140" s="17">
        <v>-1</v>
      </c>
      <c r="CM140" s="17">
        <v>-1.1829391999999999E-2</v>
      </c>
      <c r="CN140" s="17">
        <f>_xlfn.XLOOKUP(BZ140,' Brechas'!$A$2:$A$34,' Brechas'!$BG$2:$BG$34)</f>
        <v>-1.1829392102571716E-2</v>
      </c>
      <c r="CO140" t="b">
        <f t="shared" ref="CO140:CO171" si="32">ROUND(CM140,6)=ROUND(CN140,6)</f>
        <v>1</v>
      </c>
      <c r="CS140" s="20">
        <v>8</v>
      </c>
      <c r="CT140" s="20" t="s">
        <v>81</v>
      </c>
      <c r="CU140" s="20">
        <v>0.5</v>
      </c>
      <c r="CV140" s="20">
        <v>0.5</v>
      </c>
      <c r="CW140" s="20">
        <v>-0.02</v>
      </c>
      <c r="CX140" s="20">
        <v>0.02</v>
      </c>
      <c r="CY140" s="85">
        <v>4</v>
      </c>
      <c r="CZ140" s="20">
        <v>0.02</v>
      </c>
      <c r="DA140" s="20">
        <v>0.04</v>
      </c>
      <c r="DB140" s="62">
        <v>8</v>
      </c>
      <c r="DC140" s="20">
        <v>0</v>
      </c>
      <c r="DD140" s="83">
        <v>5</v>
      </c>
      <c r="DE140" s="17">
        <v>-1</v>
      </c>
      <c r="DF140" s="17">
        <v>-8.2301100000000001E-4</v>
      </c>
      <c r="DG140" s="17">
        <f>_xlfn.XLOOKUP(CS140,' Brechas'!$A$2:$A$34,' Brechas'!$BU$2:$BU$34)</f>
        <v>-8.2301105982239098E-4</v>
      </c>
      <c r="DH140" t="b">
        <f t="shared" ref="DH140:DH171" si="33">ROUND(DF140,6)=ROUND(DG140,6)</f>
        <v>1</v>
      </c>
      <c r="DL140" s="20">
        <v>8</v>
      </c>
      <c r="DM140" s="20" t="s">
        <v>81</v>
      </c>
      <c r="DN140" s="20">
        <v>4.63</v>
      </c>
      <c r="DO140" s="20">
        <v>1.43</v>
      </c>
      <c r="DP140" s="20">
        <v>2.2400000000000002</v>
      </c>
      <c r="DQ140" s="20">
        <v>2.2400000000000002</v>
      </c>
      <c r="DR140" s="62">
        <v>8</v>
      </c>
      <c r="DS140" s="20">
        <v>3.07</v>
      </c>
      <c r="DT140" s="20">
        <v>0.19</v>
      </c>
      <c r="DU140" s="88">
        <v>24</v>
      </c>
      <c r="DV140" s="20">
        <v>0.42</v>
      </c>
      <c r="DW140" s="65">
        <v>6</v>
      </c>
      <c r="DX140" s="17">
        <v>1</v>
      </c>
      <c r="DY140" s="17">
        <v>0.41506064599999998</v>
      </c>
      <c r="DZ140" s="17" t="e">
        <f>_xlfn.XLOOKUP(DL140,' Brechas'!$A$2:$A$34,' Brechas'!#REF!)</f>
        <v>#REF!</v>
      </c>
      <c r="EA140" t="e">
        <f t="shared" ref="EA140:EA171" si="34">ROUND(DY140,6)=ROUND(DZ140,6)</f>
        <v>#REF!</v>
      </c>
    </row>
    <row r="141" spans="1:131">
      <c r="B141" s="18">
        <v>11</v>
      </c>
      <c r="C141" s="18" t="s">
        <v>82</v>
      </c>
      <c r="D141" s="18">
        <v>0.98</v>
      </c>
      <c r="E141" s="18">
        <v>0.97</v>
      </c>
      <c r="F141" s="18">
        <v>0.01</v>
      </c>
      <c r="G141" s="18">
        <v>0.01</v>
      </c>
      <c r="H141" s="27">
        <v>10</v>
      </c>
      <c r="I141" s="18">
        <v>0.97</v>
      </c>
      <c r="J141" s="18">
        <v>0.2</v>
      </c>
      <c r="K141" s="26">
        <v>4</v>
      </c>
      <c r="L141" s="18">
        <v>0</v>
      </c>
      <c r="M141" s="30">
        <v>8</v>
      </c>
      <c r="N141" s="17">
        <v>1</v>
      </c>
      <c r="O141" s="17">
        <v>1.9349549999999999E-3</v>
      </c>
      <c r="P141" s="17">
        <f>_xlfn.XLOOKUP(B141,' Brechas'!$A$2:$A$34,' Brechas'!$H$2:$H$34)</f>
        <v>1.93495525164821E-3</v>
      </c>
      <c r="Q141" t="b">
        <f t="shared" si="28"/>
        <v>1</v>
      </c>
      <c r="U141" s="20">
        <v>11</v>
      </c>
      <c r="V141" s="20" t="s">
        <v>82</v>
      </c>
      <c r="W141" s="20">
        <v>0.71</v>
      </c>
      <c r="X141" s="20">
        <v>0.68</v>
      </c>
      <c r="Y141" s="20">
        <v>0.05</v>
      </c>
      <c r="Z141" s="20">
        <v>0.05</v>
      </c>
      <c r="AA141" s="78">
        <v>3</v>
      </c>
      <c r="AB141" s="20">
        <v>0.7</v>
      </c>
      <c r="AC141" s="20">
        <v>0.05</v>
      </c>
      <c r="AD141" s="67">
        <v>2</v>
      </c>
      <c r="AE141" s="20">
        <v>2.3999999999999998E-3</v>
      </c>
      <c r="AF141" s="85">
        <v>4</v>
      </c>
      <c r="AG141" s="17">
        <v>1</v>
      </c>
      <c r="AH141" s="17">
        <v>2.4124179999999999E-3</v>
      </c>
      <c r="AI141" s="17">
        <f>_xlfn.XLOOKUP(U141,' Brechas'!$A$2:$A$34,' Brechas'!$N$2:$N$34)</f>
        <v>2.41241809015507E-3</v>
      </c>
      <c r="AJ141" t="b">
        <f t="shared" si="29"/>
        <v>1</v>
      </c>
      <c r="AN141" s="20">
        <v>11</v>
      </c>
      <c r="AO141" s="20" t="s">
        <v>269</v>
      </c>
      <c r="AP141" s="20">
        <v>4.0670000000000002</v>
      </c>
      <c r="AQ141" s="20">
        <v>1.53</v>
      </c>
      <c r="AR141" s="20">
        <v>1.66</v>
      </c>
      <c r="AS141" s="20">
        <v>1.66</v>
      </c>
      <c r="AT141" s="75">
        <v>21</v>
      </c>
      <c r="AU141" s="20">
        <v>2.8519999999999999</v>
      </c>
      <c r="AV141" s="20">
        <v>0.41</v>
      </c>
      <c r="AW141" s="84">
        <v>26</v>
      </c>
      <c r="AX141" s="20">
        <v>0.69</v>
      </c>
      <c r="AY141" s="72">
        <v>27</v>
      </c>
      <c r="AZ141" s="17">
        <v>1</v>
      </c>
      <c r="BA141" s="17">
        <v>0.68512846000000005</v>
      </c>
      <c r="BB141" s="17">
        <f>_xlfn.XLOOKUP(AN141,' Brechas'!$A$2:$A$34,' Brechas'!$W$2:$W$34)</f>
        <v>0.68512845986775694</v>
      </c>
      <c r="BC141" t="b">
        <f t="shared" si="30"/>
        <v>1</v>
      </c>
      <c r="BG141" s="20">
        <v>11</v>
      </c>
      <c r="BH141" s="20" t="s">
        <v>276</v>
      </c>
      <c r="BI141" s="20">
        <v>0.66</v>
      </c>
      <c r="BJ141" s="20">
        <v>0.56000000000000005</v>
      </c>
      <c r="BK141" s="20">
        <v>0.18</v>
      </c>
      <c r="BL141" s="20">
        <v>0.182</v>
      </c>
      <c r="BM141" s="85">
        <v>4</v>
      </c>
      <c r="BN141" s="20">
        <v>0.61</v>
      </c>
      <c r="BO141" s="20">
        <v>0.17</v>
      </c>
      <c r="BP141" s="76">
        <v>1</v>
      </c>
      <c r="BQ141" s="20">
        <v>3.2000000000000001E-2</v>
      </c>
      <c r="BR141" s="85">
        <v>4</v>
      </c>
      <c r="BS141" s="17">
        <v>1</v>
      </c>
      <c r="BT141" s="17">
        <v>3.1740419999999998E-2</v>
      </c>
      <c r="BU141" s="17">
        <f>_xlfn.XLOOKUP(BG141,' Brechas'!$A$2:$A$34,' Brechas'!$AK$2:$AK$34)</f>
        <v>3.1740420184395601E-2</v>
      </c>
      <c r="BV141" t="b">
        <f t="shared" si="31"/>
        <v>1</v>
      </c>
      <c r="BZ141" s="20">
        <v>11</v>
      </c>
      <c r="CA141" s="20" t="s">
        <v>82</v>
      </c>
      <c r="CB141" s="20">
        <v>6.92</v>
      </c>
      <c r="CC141" s="20">
        <v>7.01</v>
      </c>
      <c r="CD141" s="20">
        <v>-0.01</v>
      </c>
      <c r="CE141" s="20">
        <v>1.2999999999999999E-2</v>
      </c>
      <c r="CF141" s="74">
        <v>23</v>
      </c>
      <c r="CG141" s="20">
        <v>6.97</v>
      </c>
      <c r="CH141" s="20">
        <v>0.94</v>
      </c>
      <c r="CI141" s="67">
        <v>2</v>
      </c>
      <c r="CJ141" s="20">
        <v>1.2E-2</v>
      </c>
      <c r="CK141" s="74">
        <v>23</v>
      </c>
      <c r="CL141" s="17">
        <v>-1</v>
      </c>
      <c r="CM141" s="17">
        <v>-1.2273882E-2</v>
      </c>
      <c r="CN141" s="17">
        <f>_xlfn.XLOOKUP(BZ141,' Brechas'!$A$2:$A$34,' Brechas'!$BG$2:$BG$34)</f>
        <v>-1.2273881810461532E-2</v>
      </c>
      <c r="CO141" t="b">
        <f t="shared" si="32"/>
        <v>1</v>
      </c>
      <c r="CS141" s="20">
        <v>11</v>
      </c>
      <c r="CT141" s="20" t="s">
        <v>82</v>
      </c>
      <c r="CU141" s="20">
        <v>0.51</v>
      </c>
      <c r="CV141" s="20">
        <v>0.49</v>
      </c>
      <c r="CW141" s="20">
        <v>0.05</v>
      </c>
      <c r="CX141" s="20">
        <v>0.05</v>
      </c>
      <c r="CY141" s="62">
        <v>8</v>
      </c>
      <c r="CZ141" s="20">
        <v>0.56000000000000005</v>
      </c>
      <c r="DA141" s="20">
        <v>0</v>
      </c>
      <c r="DB141" s="76">
        <v>1</v>
      </c>
      <c r="DC141" s="20">
        <v>0</v>
      </c>
      <c r="DD141" s="76">
        <v>1</v>
      </c>
      <c r="DE141" s="17">
        <v>1</v>
      </c>
      <c r="DF141" s="54">
        <v>7.0987200000000004E-5</v>
      </c>
      <c r="DG141" s="17">
        <f>_xlfn.XLOOKUP(CS141,' Brechas'!$A$2:$A$34,' Brechas'!$BU$2:$BU$34)</f>
        <v>7.0987243555020298E-5</v>
      </c>
      <c r="DH141" t="b">
        <f t="shared" si="33"/>
        <v>1</v>
      </c>
      <c r="DL141" s="20">
        <v>11</v>
      </c>
      <c r="DM141" s="20" t="s">
        <v>82</v>
      </c>
      <c r="DN141" s="20">
        <v>18.5</v>
      </c>
      <c r="DO141" s="20">
        <v>5.05</v>
      </c>
      <c r="DP141" s="20">
        <v>2.66</v>
      </c>
      <c r="DQ141" s="20">
        <v>2.66</v>
      </c>
      <c r="DR141" s="60">
        <v>14</v>
      </c>
      <c r="DS141" s="20">
        <v>12.06</v>
      </c>
      <c r="DT141" s="20">
        <v>0.73</v>
      </c>
      <c r="DU141" s="67">
        <v>2</v>
      </c>
      <c r="DV141" s="20">
        <v>1.94</v>
      </c>
      <c r="DW141" s="70">
        <v>29</v>
      </c>
      <c r="DX141" s="17">
        <v>1</v>
      </c>
      <c r="DY141" s="17">
        <v>1.9425100340000001</v>
      </c>
      <c r="DZ141" s="17" t="e">
        <f>_xlfn.XLOOKUP(DL141,' Brechas'!$A$2:$A$34,' Brechas'!#REF!)</f>
        <v>#REF!</v>
      </c>
      <c r="EA141" t="e">
        <f t="shared" si="34"/>
        <v>#REF!</v>
      </c>
    </row>
    <row r="142" spans="1:131">
      <c r="B142" s="18">
        <v>13</v>
      </c>
      <c r="C142" s="18" t="s">
        <v>83</v>
      </c>
      <c r="D142" s="18">
        <v>0.89</v>
      </c>
      <c r="E142" s="18">
        <v>0.87</v>
      </c>
      <c r="F142" s="18">
        <v>0.02</v>
      </c>
      <c r="G142" s="18">
        <v>0.02</v>
      </c>
      <c r="H142" s="33">
        <v>20</v>
      </c>
      <c r="I142" s="18">
        <v>0.88</v>
      </c>
      <c r="J142" s="18">
        <v>0.22</v>
      </c>
      <c r="K142" s="19">
        <v>19</v>
      </c>
      <c r="L142" s="18">
        <v>0</v>
      </c>
      <c r="M142" s="40">
        <v>21</v>
      </c>
      <c r="N142" s="17">
        <v>1</v>
      </c>
      <c r="O142" s="17">
        <v>4.5599940000000004E-3</v>
      </c>
      <c r="P142" s="17">
        <f>_xlfn.XLOOKUP(B142,' Brechas'!$A$2:$A$34,' Brechas'!$H$2:$H$34)</f>
        <v>4.5599937043950302E-3</v>
      </c>
      <c r="Q142" t="b">
        <f t="shared" si="28"/>
        <v>1</v>
      </c>
      <c r="U142" s="20">
        <v>13</v>
      </c>
      <c r="V142" s="20" t="s">
        <v>83</v>
      </c>
      <c r="W142" s="20">
        <v>0.34</v>
      </c>
      <c r="X142" s="20">
        <v>0.31</v>
      </c>
      <c r="Y142" s="20">
        <v>0.11</v>
      </c>
      <c r="Z142" s="20">
        <v>0.11</v>
      </c>
      <c r="AA142" s="70">
        <v>29</v>
      </c>
      <c r="AB142" s="20">
        <v>0.32</v>
      </c>
      <c r="AC142" s="20">
        <v>0.1</v>
      </c>
      <c r="AD142" s="70">
        <v>29</v>
      </c>
      <c r="AE142" s="20">
        <v>1.12E-2</v>
      </c>
      <c r="AF142" s="70">
        <v>29</v>
      </c>
      <c r="AG142" s="17">
        <v>1</v>
      </c>
      <c r="AH142" s="17">
        <v>1.1229085999999999E-2</v>
      </c>
      <c r="AI142" s="17">
        <f>_xlfn.XLOOKUP(U142,' Brechas'!$A$2:$A$34,' Brechas'!$N$2:$N$34)</f>
        <v>1.1229086491895199E-2</v>
      </c>
      <c r="AJ142" t="b">
        <f t="shared" si="29"/>
        <v>1</v>
      </c>
      <c r="AN142" s="20">
        <v>13</v>
      </c>
      <c r="AO142" s="20" t="s">
        <v>83</v>
      </c>
      <c r="AP142" s="20">
        <v>2.6040000000000001</v>
      </c>
      <c r="AQ142" s="20">
        <v>0.86299999999999999</v>
      </c>
      <c r="AR142" s="20">
        <v>2.02</v>
      </c>
      <c r="AS142" s="20">
        <v>2.02</v>
      </c>
      <c r="AT142" s="70">
        <v>29</v>
      </c>
      <c r="AU142" s="20">
        <v>1.74</v>
      </c>
      <c r="AV142" s="20">
        <v>0.25</v>
      </c>
      <c r="AW142" s="81">
        <v>17</v>
      </c>
      <c r="AX142" s="20">
        <v>0.51</v>
      </c>
      <c r="AY142" s="74">
        <v>23</v>
      </c>
      <c r="AZ142" s="17">
        <v>1</v>
      </c>
      <c r="BA142" s="17">
        <v>0.50851043900000004</v>
      </c>
      <c r="BB142" s="17">
        <f>_xlfn.XLOOKUP(AN142,' Brechas'!$A$2:$A$34,' Brechas'!$W$2:$W$34)</f>
        <v>0.50851043902146797</v>
      </c>
      <c r="BC142" t="b">
        <f t="shared" si="30"/>
        <v>1</v>
      </c>
      <c r="BG142" s="20">
        <v>13</v>
      </c>
      <c r="BH142" s="20" t="s">
        <v>277</v>
      </c>
      <c r="BI142" s="20">
        <v>0.56000000000000005</v>
      </c>
      <c r="BJ142" s="20">
        <v>0.44</v>
      </c>
      <c r="BK142" s="20">
        <v>0.28999999999999998</v>
      </c>
      <c r="BL142" s="20">
        <v>0.29299999999999998</v>
      </c>
      <c r="BM142" s="68">
        <v>19</v>
      </c>
      <c r="BN142" s="20">
        <v>0.5</v>
      </c>
      <c r="BO142" s="20">
        <v>0.21</v>
      </c>
      <c r="BP142" s="66">
        <v>12</v>
      </c>
      <c r="BQ142" s="20">
        <v>6.3E-2</v>
      </c>
      <c r="BR142" s="81">
        <v>17</v>
      </c>
      <c r="BS142" s="17">
        <v>1</v>
      </c>
      <c r="BT142" s="17">
        <v>6.2621616000000005E-2</v>
      </c>
      <c r="BU142" s="17">
        <f>_xlfn.XLOOKUP(BG142,' Brechas'!$A$2:$A$34,' Brechas'!$AK$2:$AK$34)</f>
        <v>6.2621616491332896E-2</v>
      </c>
      <c r="BV142" t="b">
        <f t="shared" si="31"/>
        <v>1</v>
      </c>
      <c r="BZ142" s="20">
        <v>13</v>
      </c>
      <c r="CA142" s="20" t="s">
        <v>83</v>
      </c>
      <c r="CB142" s="20">
        <v>6.77</v>
      </c>
      <c r="CC142" s="20">
        <v>6.85</v>
      </c>
      <c r="CD142" s="20">
        <v>-0.01</v>
      </c>
      <c r="CE142" s="20">
        <v>1.2E-2</v>
      </c>
      <c r="CF142" s="75">
        <v>21</v>
      </c>
      <c r="CG142" s="20">
        <v>6.81</v>
      </c>
      <c r="CH142" s="20">
        <v>0.96</v>
      </c>
      <c r="CI142" s="80">
        <v>20</v>
      </c>
      <c r="CJ142" s="20">
        <v>1.2E-2</v>
      </c>
      <c r="CK142" s="75">
        <v>21</v>
      </c>
      <c r="CL142" s="17">
        <v>-1</v>
      </c>
      <c r="CM142" s="17">
        <v>-1.1851039000000001E-2</v>
      </c>
      <c r="CN142" s="17">
        <f>_xlfn.XLOOKUP(BZ142,' Brechas'!$A$2:$A$34,' Brechas'!$BG$2:$BG$34)</f>
        <v>-1.1851039170201251E-2</v>
      </c>
      <c r="CO142" t="b">
        <f t="shared" si="32"/>
        <v>1</v>
      </c>
      <c r="CS142" s="20">
        <v>13</v>
      </c>
      <c r="CT142" s="20" t="s">
        <v>83</v>
      </c>
      <c r="CU142" s="20">
        <v>0.51</v>
      </c>
      <c r="CV142" s="20">
        <v>0.49</v>
      </c>
      <c r="CW142" s="20">
        <v>0.03</v>
      </c>
      <c r="CX142" s="20">
        <v>0.03</v>
      </c>
      <c r="CY142" s="65">
        <v>6</v>
      </c>
      <c r="CZ142" s="20">
        <v>0.02</v>
      </c>
      <c r="DA142" s="20">
        <v>0.05</v>
      </c>
      <c r="DB142" s="69">
        <v>9</v>
      </c>
      <c r="DC142" s="20">
        <v>0</v>
      </c>
      <c r="DD142" s="65">
        <v>6</v>
      </c>
      <c r="DE142" s="17">
        <v>1</v>
      </c>
      <c r="DF142" s="17">
        <v>1.1978609999999999E-3</v>
      </c>
      <c r="DG142" s="17">
        <f>_xlfn.XLOOKUP(CS142,' Brechas'!$A$2:$A$34,' Brechas'!$BU$2:$BU$34)</f>
        <v>1.19786125509378E-3</v>
      </c>
      <c r="DH142" t="b">
        <f t="shared" si="33"/>
        <v>1</v>
      </c>
      <c r="DL142" s="20">
        <v>13</v>
      </c>
      <c r="DM142" s="20" t="s">
        <v>83</v>
      </c>
      <c r="DN142" s="20">
        <v>5.0599999999999996</v>
      </c>
      <c r="DO142" s="20">
        <v>3.03</v>
      </c>
      <c r="DP142" s="20">
        <v>0.67</v>
      </c>
      <c r="DQ142" s="20">
        <v>0.67</v>
      </c>
      <c r="DR142" s="67">
        <v>2</v>
      </c>
      <c r="DS142" s="20">
        <v>4.05</v>
      </c>
      <c r="DT142" s="20">
        <v>0.25</v>
      </c>
      <c r="DU142" s="58">
        <v>16</v>
      </c>
      <c r="DV142" s="20">
        <v>0.16</v>
      </c>
      <c r="DW142" s="78">
        <v>3</v>
      </c>
      <c r="DX142" s="17">
        <v>1</v>
      </c>
      <c r="DY142" s="17">
        <v>0.16414256499999999</v>
      </c>
      <c r="DZ142" s="17" t="e">
        <f>_xlfn.XLOOKUP(DL142,' Brechas'!$A$2:$A$34,' Brechas'!#REF!)</f>
        <v>#REF!</v>
      </c>
      <c r="EA142" t="e">
        <f t="shared" si="34"/>
        <v>#REF!</v>
      </c>
    </row>
    <row r="143" spans="1:131">
      <c r="B143" s="18">
        <v>15</v>
      </c>
      <c r="C143" s="18" t="s">
        <v>84</v>
      </c>
      <c r="D143" s="18">
        <v>0.9</v>
      </c>
      <c r="E143" s="18">
        <v>0.9</v>
      </c>
      <c r="F143" s="18">
        <v>0.01</v>
      </c>
      <c r="G143" s="18">
        <v>0.01</v>
      </c>
      <c r="H143" s="29">
        <v>6</v>
      </c>
      <c r="I143" s="18">
        <v>0.9</v>
      </c>
      <c r="J143" s="18">
        <v>0.21</v>
      </c>
      <c r="K143" s="44">
        <v>16</v>
      </c>
      <c r="L143" s="18">
        <v>0</v>
      </c>
      <c r="M143" s="42">
        <v>5</v>
      </c>
      <c r="N143" s="17">
        <v>1</v>
      </c>
      <c r="O143" s="17">
        <v>1.5235279999999999E-3</v>
      </c>
      <c r="P143" s="17">
        <f>_xlfn.XLOOKUP(B143,' Brechas'!$A$2:$A$34,' Brechas'!$H$2:$H$34)</f>
        <v>1.52352804978757E-3</v>
      </c>
      <c r="Q143" t="b">
        <f t="shared" si="28"/>
        <v>1</v>
      </c>
      <c r="U143" s="20">
        <v>15</v>
      </c>
      <c r="V143" s="20" t="s">
        <v>84</v>
      </c>
      <c r="W143" s="20">
        <v>0.55000000000000004</v>
      </c>
      <c r="X143" s="20">
        <v>0.51</v>
      </c>
      <c r="Y143" s="20">
        <v>0.09</v>
      </c>
      <c r="Z143" s="20">
        <v>0.09</v>
      </c>
      <c r="AA143" s="58">
        <v>16</v>
      </c>
      <c r="AB143" s="20">
        <v>0.53</v>
      </c>
      <c r="AC143" s="20">
        <v>0.06</v>
      </c>
      <c r="AD143" s="60">
        <v>14</v>
      </c>
      <c r="AE143" s="20">
        <v>5.7000000000000002E-3</v>
      </c>
      <c r="AF143" s="63">
        <v>15</v>
      </c>
      <c r="AG143" s="17">
        <v>1</v>
      </c>
      <c r="AH143" s="17">
        <v>5.7168030000000003E-3</v>
      </c>
      <c r="AI143" s="17">
        <f>_xlfn.XLOOKUP(U143,' Brechas'!$A$2:$A$34,' Brechas'!$N$2:$N$34)</f>
        <v>5.7168032885837397E-3</v>
      </c>
      <c r="AJ143" t="b">
        <f t="shared" si="29"/>
        <v>1</v>
      </c>
      <c r="AN143" s="20">
        <v>15</v>
      </c>
      <c r="AO143" s="20" t="s">
        <v>84</v>
      </c>
      <c r="AP143" s="20">
        <v>4.1470000000000002</v>
      </c>
      <c r="AQ143" s="20">
        <v>1.5669999999999999</v>
      </c>
      <c r="AR143" s="20">
        <v>1.65</v>
      </c>
      <c r="AS143" s="20">
        <v>1.65</v>
      </c>
      <c r="AT143" s="68">
        <v>19</v>
      </c>
      <c r="AU143" s="20">
        <v>2.875</v>
      </c>
      <c r="AV143" s="20">
        <v>0.42</v>
      </c>
      <c r="AW143" s="72">
        <v>27</v>
      </c>
      <c r="AX143" s="20">
        <v>0.69</v>
      </c>
      <c r="AY143" s="73">
        <v>28</v>
      </c>
      <c r="AZ143" s="17">
        <v>1</v>
      </c>
      <c r="BA143" s="17">
        <v>0.68572744900000004</v>
      </c>
      <c r="BB143" s="17">
        <f>_xlfn.XLOOKUP(AN143,' Brechas'!$A$2:$A$34,' Brechas'!$W$2:$W$34)</f>
        <v>0.68572744922096895</v>
      </c>
      <c r="BC143" t="b">
        <f t="shared" si="30"/>
        <v>1</v>
      </c>
      <c r="BG143" s="20">
        <v>15</v>
      </c>
      <c r="BH143" s="20" t="s">
        <v>278</v>
      </c>
      <c r="BI143" s="20">
        <v>0.68</v>
      </c>
      <c r="BJ143" s="20">
        <v>0.51</v>
      </c>
      <c r="BK143" s="20">
        <v>0.32</v>
      </c>
      <c r="BL143" s="20">
        <v>0.32200000000000001</v>
      </c>
      <c r="BM143" s="71">
        <v>25</v>
      </c>
      <c r="BN143" s="20">
        <v>0.59</v>
      </c>
      <c r="BO143" s="20">
        <v>0.18</v>
      </c>
      <c r="BP143" s="67">
        <v>2</v>
      </c>
      <c r="BQ143" s="20">
        <v>5.8000000000000003E-2</v>
      </c>
      <c r="BR143" s="59">
        <v>13</v>
      </c>
      <c r="BS143" s="17">
        <v>1</v>
      </c>
      <c r="BT143" s="17">
        <v>5.7863501999999997E-2</v>
      </c>
      <c r="BU143" s="17">
        <f>_xlfn.XLOOKUP(BG143,' Brechas'!$A$2:$A$34,' Brechas'!$AK$2:$AK$34)</f>
        <v>5.7863501728281301E-2</v>
      </c>
      <c r="BV143" t="b">
        <f t="shared" si="31"/>
        <v>1</v>
      </c>
      <c r="BZ143" s="20">
        <v>15</v>
      </c>
      <c r="CA143" s="20" t="s">
        <v>84</v>
      </c>
      <c r="CB143" s="20">
        <v>6.9</v>
      </c>
      <c r="CC143" s="20">
        <v>6.97</v>
      </c>
      <c r="CD143" s="20">
        <v>-0.01</v>
      </c>
      <c r="CE143" s="20">
        <v>8.9999999999999993E-3</v>
      </c>
      <c r="CF143" s="69">
        <v>9</v>
      </c>
      <c r="CG143" s="20">
        <v>6.94</v>
      </c>
      <c r="CH143" s="20">
        <v>0.94</v>
      </c>
      <c r="CI143" s="85">
        <v>4</v>
      </c>
      <c r="CJ143" s="20">
        <v>8.9999999999999993E-3</v>
      </c>
      <c r="CK143" s="69">
        <v>9</v>
      </c>
      <c r="CL143" s="17">
        <v>-1</v>
      </c>
      <c r="CM143" s="17">
        <v>-8.7895160000000007E-3</v>
      </c>
      <c r="CN143" s="17">
        <f>_xlfn.XLOOKUP(BZ143,' Brechas'!$A$2:$A$34,' Brechas'!$BG$2:$BG$34)</f>
        <v>-8.7895157702694033E-3</v>
      </c>
      <c r="CO143" t="b">
        <f t="shared" si="32"/>
        <v>1</v>
      </c>
      <c r="CS143" s="20">
        <v>15</v>
      </c>
      <c r="CT143" s="20" t="s">
        <v>84</v>
      </c>
      <c r="CU143" s="20">
        <v>0.59</v>
      </c>
      <c r="CV143" s="20">
        <v>0.41</v>
      </c>
      <c r="CW143" s="20">
        <v>0.46</v>
      </c>
      <c r="CX143" s="20">
        <v>0.46</v>
      </c>
      <c r="CY143" s="70">
        <v>29</v>
      </c>
      <c r="CZ143" s="20">
        <v>0.03</v>
      </c>
      <c r="DA143" s="20">
        <v>0.03</v>
      </c>
      <c r="DB143" s="83">
        <v>5</v>
      </c>
      <c r="DC143" s="20">
        <v>0.01</v>
      </c>
      <c r="DD143" s="81">
        <v>17</v>
      </c>
      <c r="DE143" s="17">
        <v>1</v>
      </c>
      <c r="DF143" s="17">
        <v>1.4744002000000001E-2</v>
      </c>
      <c r="DG143" s="17">
        <f>_xlfn.XLOOKUP(CS143,' Brechas'!$A$2:$A$34,' Brechas'!$BU$2:$BU$34)</f>
        <v>1.47440020687832E-2</v>
      </c>
      <c r="DH143" t="b">
        <f t="shared" si="33"/>
        <v>1</v>
      </c>
      <c r="DL143" s="20">
        <v>15</v>
      </c>
      <c r="DM143" s="20" t="s">
        <v>84</v>
      </c>
      <c r="DN143" s="20">
        <v>12.32</v>
      </c>
      <c r="DO143" s="20">
        <v>3.78</v>
      </c>
      <c r="DP143" s="20">
        <v>2.2599999999999998</v>
      </c>
      <c r="DQ143" s="20">
        <v>2.2599999999999998</v>
      </c>
      <c r="DR143" s="69">
        <v>9</v>
      </c>
      <c r="DS143" s="20">
        <v>8.11</v>
      </c>
      <c r="DT143" s="20">
        <v>0.49</v>
      </c>
      <c r="DU143" s="78">
        <v>3</v>
      </c>
      <c r="DV143" s="20">
        <v>1.1100000000000001</v>
      </c>
      <c r="DW143" s="80">
        <v>20</v>
      </c>
      <c r="DX143" s="17">
        <v>1</v>
      </c>
      <c r="DY143" s="17">
        <v>1.109304437</v>
      </c>
      <c r="DZ143" s="17" t="e">
        <f>_xlfn.XLOOKUP(DL143,' Brechas'!$A$2:$A$34,' Brechas'!#REF!)</f>
        <v>#REF!</v>
      </c>
      <c r="EA143" t="e">
        <f t="shared" si="34"/>
        <v>#REF!</v>
      </c>
    </row>
    <row r="144" spans="1:131">
      <c r="B144" s="18">
        <v>17</v>
      </c>
      <c r="C144" s="18" t="s">
        <v>85</v>
      </c>
      <c r="D144" s="18">
        <v>0.98</v>
      </c>
      <c r="E144" s="18">
        <v>0.97</v>
      </c>
      <c r="F144" s="18">
        <v>0.01</v>
      </c>
      <c r="G144" s="18">
        <v>0.01</v>
      </c>
      <c r="H144" s="35">
        <v>11</v>
      </c>
      <c r="I144" s="18">
        <v>0.98</v>
      </c>
      <c r="J144" s="18">
        <v>0.2</v>
      </c>
      <c r="K144" s="23">
        <v>1</v>
      </c>
      <c r="L144" s="18">
        <v>0</v>
      </c>
      <c r="M144" s="36">
        <v>9</v>
      </c>
      <c r="N144" s="17">
        <v>1</v>
      </c>
      <c r="O144" s="17">
        <v>1.9863210000000001E-3</v>
      </c>
      <c r="P144" s="17">
        <f>_xlfn.XLOOKUP(B144,' Brechas'!$A$2:$A$34,' Brechas'!$H$2:$H$34)</f>
        <v>1.9863212088490701E-3</v>
      </c>
      <c r="Q144" t="b">
        <f t="shared" si="28"/>
        <v>1</v>
      </c>
      <c r="U144" s="20">
        <v>17</v>
      </c>
      <c r="V144" s="20" t="s">
        <v>85</v>
      </c>
      <c r="W144" s="20">
        <v>0.68</v>
      </c>
      <c r="X144" s="20">
        <v>0.63</v>
      </c>
      <c r="Y144" s="20">
        <v>0.08</v>
      </c>
      <c r="Z144" s="20">
        <v>0.08</v>
      </c>
      <c r="AA144" s="66">
        <v>12</v>
      </c>
      <c r="AB144" s="20">
        <v>0.65</v>
      </c>
      <c r="AC144" s="20">
        <v>0.05</v>
      </c>
      <c r="AD144" s="78">
        <v>3</v>
      </c>
      <c r="AE144" s="20">
        <v>4.3E-3</v>
      </c>
      <c r="AF144" s="64">
        <v>7</v>
      </c>
      <c r="AG144" s="17">
        <v>1</v>
      </c>
      <c r="AH144" s="17">
        <v>4.3065810000000003E-3</v>
      </c>
      <c r="AI144" s="17">
        <f>_xlfn.XLOOKUP(U144,' Brechas'!$A$2:$A$34,' Brechas'!$N$2:$N$34)</f>
        <v>4.3065813510724596E-3</v>
      </c>
      <c r="AJ144" t="b">
        <f t="shared" si="29"/>
        <v>1</v>
      </c>
      <c r="AN144" s="20">
        <v>17</v>
      </c>
      <c r="AO144" s="20" t="s">
        <v>85</v>
      </c>
      <c r="AP144" s="20">
        <v>9.2100000000000009</v>
      </c>
      <c r="AQ144" s="20">
        <v>4.4359999999999999</v>
      </c>
      <c r="AR144" s="20">
        <v>1.08</v>
      </c>
      <c r="AS144" s="20">
        <v>1.08</v>
      </c>
      <c r="AT144" s="85">
        <v>4</v>
      </c>
      <c r="AU144" s="20">
        <v>6.9020000000000001</v>
      </c>
      <c r="AV144" s="20">
        <v>1</v>
      </c>
      <c r="AW144" s="77">
        <v>33</v>
      </c>
      <c r="AX144" s="20">
        <v>1.08</v>
      </c>
      <c r="AY144" s="77">
        <v>33</v>
      </c>
      <c r="AZ144" s="17">
        <v>1</v>
      </c>
      <c r="BA144" s="17">
        <v>1.076055169</v>
      </c>
      <c r="BB144" s="17">
        <f>_xlfn.XLOOKUP(AN144,' Brechas'!$A$2:$A$34,' Brechas'!$W$2:$W$34)</f>
        <v>1.0760551689442599</v>
      </c>
      <c r="BC144" t="b">
        <f t="shared" si="30"/>
        <v>1</v>
      </c>
      <c r="BG144" s="20">
        <v>17</v>
      </c>
      <c r="BH144" s="20" t="s">
        <v>279</v>
      </c>
      <c r="BI144" s="20">
        <v>0.56000000000000005</v>
      </c>
      <c r="BJ144" s="20">
        <v>0.45</v>
      </c>
      <c r="BK144" s="20">
        <v>0.22</v>
      </c>
      <c r="BL144" s="20">
        <v>0.22500000000000001</v>
      </c>
      <c r="BM144" s="62">
        <v>8</v>
      </c>
      <c r="BN144" s="20">
        <v>0.5</v>
      </c>
      <c r="BO144" s="20">
        <v>0.21</v>
      </c>
      <c r="BP144" s="86">
        <v>11</v>
      </c>
      <c r="BQ144" s="20">
        <v>4.8000000000000001E-2</v>
      </c>
      <c r="BR144" s="62">
        <v>8</v>
      </c>
      <c r="BS144" s="17">
        <v>1</v>
      </c>
      <c r="BT144" s="17">
        <v>4.7505577E-2</v>
      </c>
      <c r="BU144" s="17">
        <f>_xlfn.XLOOKUP(BG144,' Brechas'!$A$2:$A$34,' Brechas'!$AK$2:$AK$34)</f>
        <v>4.7505576950098202E-2</v>
      </c>
      <c r="BV144" t="b">
        <f t="shared" si="31"/>
        <v>1</v>
      </c>
      <c r="BZ144" s="20">
        <v>17</v>
      </c>
      <c r="CA144" s="20" t="s">
        <v>85</v>
      </c>
      <c r="CB144" s="20">
        <v>6.76</v>
      </c>
      <c r="CC144" s="20">
        <v>6.8</v>
      </c>
      <c r="CD144" s="20">
        <v>-0.01</v>
      </c>
      <c r="CE144" s="20">
        <v>6.0000000000000001E-3</v>
      </c>
      <c r="CF144" s="67">
        <v>2</v>
      </c>
      <c r="CG144" s="20">
        <v>6.78</v>
      </c>
      <c r="CH144" s="20">
        <v>0.97</v>
      </c>
      <c r="CI144" s="71">
        <v>25</v>
      </c>
      <c r="CJ144" s="20">
        <v>6.0000000000000001E-3</v>
      </c>
      <c r="CK144" s="67">
        <v>2</v>
      </c>
      <c r="CL144" s="17">
        <v>-1</v>
      </c>
      <c r="CM144" s="17">
        <v>-6.0997100000000004E-3</v>
      </c>
      <c r="CN144" s="17">
        <f>_xlfn.XLOOKUP(BZ144,' Brechas'!$A$2:$A$34,' Brechas'!$BG$2:$BG$34)</f>
        <v>-6.0997104011600335E-3</v>
      </c>
      <c r="CO144" t="b">
        <f t="shared" si="32"/>
        <v>1</v>
      </c>
      <c r="CS144" s="20">
        <v>17</v>
      </c>
      <c r="CT144" s="20" t="s">
        <v>85</v>
      </c>
      <c r="CU144" s="20">
        <v>0.52</v>
      </c>
      <c r="CV144" s="20">
        <v>0.48</v>
      </c>
      <c r="CW144" s="20">
        <v>7.0000000000000007E-2</v>
      </c>
      <c r="CX144" s="20">
        <v>7.0000000000000007E-2</v>
      </c>
      <c r="CY144" s="69">
        <v>9</v>
      </c>
      <c r="CZ144" s="20">
        <v>0.01</v>
      </c>
      <c r="DA144" s="20">
        <v>0.06</v>
      </c>
      <c r="DB144" s="59">
        <v>13</v>
      </c>
      <c r="DC144" s="20">
        <v>0</v>
      </c>
      <c r="DD144" s="79">
        <v>10</v>
      </c>
      <c r="DE144" s="17">
        <v>1</v>
      </c>
      <c r="DF144" s="17">
        <v>4.0088099999999998E-3</v>
      </c>
      <c r="DG144" s="17">
        <f>_xlfn.XLOOKUP(CS144,' Brechas'!$A$2:$A$34,' Brechas'!$BU$2:$BU$34)</f>
        <v>4.0088104556409501E-3</v>
      </c>
      <c r="DH144" t="b">
        <f t="shared" si="33"/>
        <v>1</v>
      </c>
      <c r="DL144" s="20">
        <v>17</v>
      </c>
      <c r="DM144" s="20" t="s">
        <v>85</v>
      </c>
      <c r="DN144" s="20">
        <v>5.99</v>
      </c>
      <c r="DO144" s="20">
        <v>1.65</v>
      </c>
      <c r="DP144" s="20">
        <v>2.63</v>
      </c>
      <c r="DQ144" s="20">
        <v>2.63</v>
      </c>
      <c r="DR144" s="59">
        <v>13</v>
      </c>
      <c r="DS144" s="20">
        <v>3.89</v>
      </c>
      <c r="DT144" s="20">
        <v>0.24</v>
      </c>
      <c r="DU144" s="68">
        <v>19</v>
      </c>
      <c r="DV144" s="20">
        <v>0.62</v>
      </c>
      <c r="DW144" s="86">
        <v>11</v>
      </c>
      <c r="DX144" s="17">
        <v>1</v>
      </c>
      <c r="DY144" s="17">
        <v>0.61854283399999999</v>
      </c>
      <c r="DZ144" s="17" t="e">
        <f>_xlfn.XLOOKUP(DL144,' Brechas'!$A$2:$A$34,' Brechas'!#REF!)</f>
        <v>#REF!</v>
      </c>
      <c r="EA144" t="e">
        <f t="shared" si="34"/>
        <v>#REF!</v>
      </c>
    </row>
    <row r="145" spans="2:131">
      <c r="B145" s="18">
        <v>18</v>
      </c>
      <c r="C145" s="18" t="s">
        <v>86</v>
      </c>
      <c r="D145" s="18">
        <v>0.89</v>
      </c>
      <c r="E145" s="18">
        <v>0.88</v>
      </c>
      <c r="F145" s="18">
        <v>0.01</v>
      </c>
      <c r="G145" s="18">
        <v>0.01</v>
      </c>
      <c r="H145" s="36">
        <v>9</v>
      </c>
      <c r="I145" s="18">
        <v>0.88</v>
      </c>
      <c r="J145" s="18">
        <v>0.22</v>
      </c>
      <c r="K145" s="33">
        <v>20</v>
      </c>
      <c r="L145" s="18">
        <v>0</v>
      </c>
      <c r="M145" s="27">
        <v>10</v>
      </c>
      <c r="N145" s="17">
        <v>1</v>
      </c>
      <c r="O145" s="17">
        <v>2.0504410000000001E-3</v>
      </c>
      <c r="P145" s="17">
        <f>_xlfn.XLOOKUP(B145,' Brechas'!$A$2:$A$34,' Brechas'!$H$2:$H$34)</f>
        <v>2.0504412619552301E-3</v>
      </c>
      <c r="Q145" t="b">
        <f t="shared" si="28"/>
        <v>1</v>
      </c>
      <c r="U145" s="20">
        <v>18</v>
      </c>
      <c r="V145" s="20" t="s">
        <v>86</v>
      </c>
      <c r="W145" s="20">
        <v>0.51</v>
      </c>
      <c r="X145" s="20">
        <v>0.46</v>
      </c>
      <c r="Y145" s="20">
        <v>0.11</v>
      </c>
      <c r="Z145" s="20">
        <v>0.11</v>
      </c>
      <c r="AA145" s="84">
        <v>26</v>
      </c>
      <c r="AB145" s="20">
        <v>0.49</v>
      </c>
      <c r="AC145" s="20">
        <v>7.0000000000000007E-2</v>
      </c>
      <c r="AD145" s="61">
        <v>18</v>
      </c>
      <c r="AE145" s="20">
        <v>7.1999999999999998E-3</v>
      </c>
      <c r="AF145" s="88">
        <v>24</v>
      </c>
      <c r="AG145" s="17">
        <v>1</v>
      </c>
      <c r="AH145" s="17">
        <v>7.2163230000000002E-3</v>
      </c>
      <c r="AI145" s="17">
        <f>_xlfn.XLOOKUP(U145,' Brechas'!$A$2:$A$34,' Brechas'!$N$2:$N$34)</f>
        <v>7.2163231263173604E-3</v>
      </c>
      <c r="AJ145" t="b">
        <f t="shared" si="29"/>
        <v>1</v>
      </c>
      <c r="AN145" s="20">
        <v>18</v>
      </c>
      <c r="AO145" s="20" t="s">
        <v>86</v>
      </c>
      <c r="AP145" s="20">
        <v>3.048</v>
      </c>
      <c r="AQ145" s="20">
        <v>1.4870000000000001</v>
      </c>
      <c r="AR145" s="20">
        <v>1.05</v>
      </c>
      <c r="AS145" s="20">
        <v>1.05</v>
      </c>
      <c r="AT145" s="78">
        <v>3</v>
      </c>
      <c r="AU145" s="20">
        <v>2.262</v>
      </c>
      <c r="AV145" s="20">
        <v>0.33</v>
      </c>
      <c r="AW145" s="74">
        <v>23</v>
      </c>
      <c r="AX145" s="20">
        <v>0.34</v>
      </c>
      <c r="AY145" s="59">
        <v>13</v>
      </c>
      <c r="AZ145" s="17">
        <v>1</v>
      </c>
      <c r="BA145" s="17">
        <v>0.34395816699999998</v>
      </c>
      <c r="BB145" s="17">
        <f>_xlfn.XLOOKUP(AN145,' Brechas'!$A$2:$A$34,' Brechas'!$W$2:$W$34)</f>
        <v>0.34395816656842398</v>
      </c>
      <c r="BC145" t="b">
        <f t="shared" si="30"/>
        <v>1</v>
      </c>
      <c r="BG145" s="20">
        <v>18</v>
      </c>
      <c r="BH145" s="20" t="s">
        <v>280</v>
      </c>
      <c r="BI145" s="20">
        <v>0.37</v>
      </c>
      <c r="BJ145" s="20">
        <v>0.27</v>
      </c>
      <c r="BK145" s="20">
        <v>0.35</v>
      </c>
      <c r="BL145" s="20">
        <v>0.35399999999999998</v>
      </c>
      <c r="BM145" s="72">
        <v>27</v>
      </c>
      <c r="BN145" s="20">
        <v>0.32</v>
      </c>
      <c r="BO145" s="20">
        <v>0.34</v>
      </c>
      <c r="BP145" s="84">
        <v>26</v>
      </c>
      <c r="BQ145" s="20">
        <v>0.11899999999999999</v>
      </c>
      <c r="BR145" s="73">
        <v>28</v>
      </c>
      <c r="BS145" s="17">
        <v>1</v>
      </c>
      <c r="BT145" s="17">
        <v>0.118962073</v>
      </c>
      <c r="BU145" s="17">
        <f>_xlfn.XLOOKUP(BG145,' Brechas'!$A$2:$A$34,' Brechas'!$AK$2:$AK$34)</f>
        <v>0.118962073276229</v>
      </c>
      <c r="BV145" t="b">
        <f t="shared" si="31"/>
        <v>1</v>
      </c>
      <c r="BZ145" s="20">
        <v>18</v>
      </c>
      <c r="CA145" s="20" t="s">
        <v>86</v>
      </c>
      <c r="CB145" s="20">
        <v>6.82</v>
      </c>
      <c r="CC145" s="20">
        <v>6.94</v>
      </c>
      <c r="CD145" s="20">
        <v>-0.02</v>
      </c>
      <c r="CE145" s="20">
        <v>1.7000000000000001E-2</v>
      </c>
      <c r="CF145" s="73">
        <v>28</v>
      </c>
      <c r="CG145" s="20">
        <v>6.88</v>
      </c>
      <c r="CH145" s="20">
        <v>0.95</v>
      </c>
      <c r="CI145" s="79">
        <v>10</v>
      </c>
      <c r="CJ145" s="20">
        <v>1.6E-2</v>
      </c>
      <c r="CK145" s="73">
        <v>28</v>
      </c>
      <c r="CL145" s="17">
        <v>-1</v>
      </c>
      <c r="CM145" s="17">
        <v>-1.5984385E-2</v>
      </c>
      <c r="CN145" s="17">
        <f>_xlfn.XLOOKUP(BZ145,' Brechas'!$A$2:$A$34,' Brechas'!$BG$2:$BG$34)</f>
        <v>-1.5984384537063384E-2</v>
      </c>
      <c r="CO145" t="b">
        <f t="shared" si="32"/>
        <v>1</v>
      </c>
      <c r="CS145" s="20">
        <v>18</v>
      </c>
      <c r="CT145" s="20" t="s">
        <v>86</v>
      </c>
      <c r="CU145" s="20">
        <v>0.63</v>
      </c>
      <c r="CV145" s="20">
        <v>0.37</v>
      </c>
      <c r="CW145" s="20">
        <v>0.67</v>
      </c>
      <c r="CX145" s="20">
        <v>0.67</v>
      </c>
      <c r="CY145" s="94">
        <v>31</v>
      </c>
      <c r="CZ145" s="20">
        <v>0.01</v>
      </c>
      <c r="DA145" s="20">
        <v>0.1</v>
      </c>
      <c r="DB145" s="75">
        <v>21</v>
      </c>
      <c r="DC145" s="20">
        <v>7.0000000000000007E-2</v>
      </c>
      <c r="DD145" s="73">
        <v>28</v>
      </c>
      <c r="DE145" s="17">
        <v>1</v>
      </c>
      <c r="DF145" s="17">
        <v>6.7819722999999998E-2</v>
      </c>
      <c r="DG145" s="17">
        <f>_xlfn.XLOOKUP(CS145,' Brechas'!$A$2:$A$34,' Brechas'!$BU$2:$BU$34)</f>
        <v>6.7819722992136802E-2</v>
      </c>
      <c r="DH145" t="b">
        <f t="shared" si="33"/>
        <v>1</v>
      </c>
      <c r="DL145" s="20">
        <v>18</v>
      </c>
      <c r="DM145" s="20" t="s">
        <v>86</v>
      </c>
      <c r="DN145" s="20">
        <v>11.98</v>
      </c>
      <c r="DO145" s="20">
        <v>1.4</v>
      </c>
      <c r="DP145" s="20">
        <v>7.53</v>
      </c>
      <c r="DQ145" s="20">
        <v>7.53</v>
      </c>
      <c r="DR145" s="94">
        <v>31</v>
      </c>
      <c r="DS145" s="20">
        <v>6.66</v>
      </c>
      <c r="DT145" s="20">
        <v>0.4</v>
      </c>
      <c r="DU145" s="83">
        <v>5</v>
      </c>
      <c r="DV145" s="20">
        <v>3.03</v>
      </c>
      <c r="DW145" s="94">
        <v>31</v>
      </c>
      <c r="DX145" s="17">
        <v>1</v>
      </c>
      <c r="DY145" s="17">
        <v>3.0328296350000001</v>
      </c>
      <c r="DZ145" s="17" t="e">
        <f>_xlfn.XLOOKUP(DL145,' Brechas'!$A$2:$A$34,' Brechas'!#REF!)</f>
        <v>#REF!</v>
      </c>
      <c r="EA145" t="e">
        <f t="shared" si="34"/>
        <v>#REF!</v>
      </c>
    </row>
    <row r="146" spans="2:131">
      <c r="B146" s="18">
        <v>19</v>
      </c>
      <c r="C146" s="18" t="s">
        <v>87</v>
      </c>
      <c r="D146" s="18">
        <v>0.78</v>
      </c>
      <c r="E146" s="18">
        <v>0.76</v>
      </c>
      <c r="F146" s="18">
        <v>0.02</v>
      </c>
      <c r="G146" s="18">
        <v>0.02</v>
      </c>
      <c r="H146" s="43">
        <v>23</v>
      </c>
      <c r="I146" s="18">
        <v>0.77</v>
      </c>
      <c r="J146" s="18">
        <v>0.25</v>
      </c>
      <c r="K146" s="45">
        <v>26</v>
      </c>
      <c r="L146" s="18">
        <v>0.01</v>
      </c>
      <c r="M146" s="43">
        <v>23</v>
      </c>
      <c r="N146" s="17">
        <v>1</v>
      </c>
      <c r="O146" s="17">
        <v>5.9517340000000002E-3</v>
      </c>
      <c r="P146" s="17">
        <f>_xlfn.XLOOKUP(B146,' Brechas'!$A$2:$A$34,' Brechas'!$H$2:$H$34)</f>
        <v>5.9517336631234596E-3</v>
      </c>
      <c r="Q146" t="b">
        <f t="shared" si="28"/>
        <v>1</v>
      </c>
      <c r="U146" s="20">
        <v>19</v>
      </c>
      <c r="V146" s="20" t="s">
        <v>87</v>
      </c>
      <c r="W146" s="20">
        <v>0.46</v>
      </c>
      <c r="X146" s="20">
        <v>0.42</v>
      </c>
      <c r="Y146" s="20">
        <v>0.08</v>
      </c>
      <c r="Z146" s="20">
        <v>0.08</v>
      </c>
      <c r="AA146" s="86">
        <v>11</v>
      </c>
      <c r="AB146" s="20">
        <v>0.44</v>
      </c>
      <c r="AC146" s="20">
        <v>0.08</v>
      </c>
      <c r="AD146" s="75">
        <v>21</v>
      </c>
      <c r="AE146" s="20">
        <v>6.1999999999999998E-3</v>
      </c>
      <c r="AF146" s="61">
        <v>18</v>
      </c>
      <c r="AG146" s="17">
        <v>1</v>
      </c>
      <c r="AH146" s="17">
        <v>6.2342930000000001E-3</v>
      </c>
      <c r="AI146" s="17">
        <f>_xlfn.XLOOKUP(U146,' Brechas'!$A$2:$A$34,' Brechas'!$N$2:$N$34)</f>
        <v>6.2342926361686202E-3</v>
      </c>
      <c r="AJ146" t="b">
        <f t="shared" si="29"/>
        <v>1</v>
      </c>
      <c r="AN146" s="20">
        <v>19</v>
      </c>
      <c r="AO146" s="20" t="s">
        <v>87</v>
      </c>
      <c r="AP146" s="20">
        <v>1.534</v>
      </c>
      <c r="AQ146" s="20">
        <v>0.56499999999999995</v>
      </c>
      <c r="AR146" s="20">
        <v>1.72</v>
      </c>
      <c r="AS146" s="20">
        <v>1.72</v>
      </c>
      <c r="AT146" s="74">
        <v>23</v>
      </c>
      <c r="AU146" s="20">
        <v>1.0549999999999999</v>
      </c>
      <c r="AV146" s="20">
        <v>0.15</v>
      </c>
      <c r="AW146" s="65">
        <v>6</v>
      </c>
      <c r="AX146" s="20">
        <v>0.26</v>
      </c>
      <c r="AY146" s="62">
        <v>8</v>
      </c>
      <c r="AZ146" s="17">
        <v>1</v>
      </c>
      <c r="BA146" s="17">
        <v>0.26233630400000002</v>
      </c>
      <c r="BB146" s="17">
        <f>_xlfn.XLOOKUP(AN146,' Brechas'!$A$2:$A$34,' Brechas'!$W$2:$W$34)</f>
        <v>0.26233630362597199</v>
      </c>
      <c r="BC146" t="b">
        <f t="shared" si="30"/>
        <v>1</v>
      </c>
      <c r="BG146" s="20">
        <v>19</v>
      </c>
      <c r="BH146" s="20" t="s">
        <v>281</v>
      </c>
      <c r="BI146" s="20">
        <v>0.45</v>
      </c>
      <c r="BJ146" s="20">
        <v>0.36</v>
      </c>
      <c r="BK146" s="20">
        <v>0.23</v>
      </c>
      <c r="BL146" s="20">
        <v>0.23400000000000001</v>
      </c>
      <c r="BM146" s="69">
        <v>9</v>
      </c>
      <c r="BN146" s="20">
        <v>0.4</v>
      </c>
      <c r="BO146" s="20">
        <v>0.26</v>
      </c>
      <c r="BP146" s="75">
        <v>21</v>
      </c>
      <c r="BQ146" s="20">
        <v>6.0999999999999999E-2</v>
      </c>
      <c r="BR146" s="63">
        <v>15</v>
      </c>
      <c r="BS146" s="17">
        <v>1</v>
      </c>
      <c r="BT146" s="17">
        <v>6.1465430000000001E-2</v>
      </c>
      <c r="BU146" s="17">
        <f>_xlfn.XLOOKUP(BG146,' Brechas'!$A$2:$A$34,' Brechas'!$AK$2:$AK$34)</f>
        <v>6.1465430072861302E-2</v>
      </c>
      <c r="BV146" t="b">
        <f t="shared" si="31"/>
        <v>1</v>
      </c>
      <c r="BZ146" s="20">
        <v>19</v>
      </c>
      <c r="CA146" s="20" t="s">
        <v>87</v>
      </c>
      <c r="CB146" s="20">
        <v>6.76</v>
      </c>
      <c r="CC146" s="20">
        <v>6.82</v>
      </c>
      <c r="CD146" s="20">
        <v>-0.01</v>
      </c>
      <c r="CE146" s="20">
        <v>8.0000000000000002E-3</v>
      </c>
      <c r="CF146" s="78">
        <v>3</v>
      </c>
      <c r="CG146" s="20">
        <v>6.79</v>
      </c>
      <c r="CH146" s="20">
        <v>0.96</v>
      </c>
      <c r="CI146" s="74">
        <v>23</v>
      </c>
      <c r="CJ146" s="20">
        <v>8.0000000000000002E-3</v>
      </c>
      <c r="CK146" s="85">
        <v>4</v>
      </c>
      <c r="CL146" s="17">
        <v>-1</v>
      </c>
      <c r="CM146" s="17">
        <v>-7.9827019999999995E-3</v>
      </c>
      <c r="CN146" s="17">
        <f>_xlfn.XLOOKUP(BZ146,' Brechas'!$A$2:$A$34,' Brechas'!$BG$2:$BG$34)</f>
        <v>-7.982701996327727E-3</v>
      </c>
      <c r="CO146" t="b">
        <f t="shared" si="32"/>
        <v>1</v>
      </c>
      <c r="CS146" s="20">
        <v>19</v>
      </c>
      <c r="CT146" s="20" t="s">
        <v>87</v>
      </c>
      <c r="CU146" s="20">
        <v>0.52</v>
      </c>
      <c r="CV146" s="20">
        <v>0.48</v>
      </c>
      <c r="CW146" s="20">
        <v>7.0000000000000007E-2</v>
      </c>
      <c r="CX146" s="20">
        <v>7.0000000000000007E-2</v>
      </c>
      <c r="CY146" s="79">
        <v>10</v>
      </c>
      <c r="CZ146" s="20">
        <v>0.02</v>
      </c>
      <c r="DA146" s="20">
        <v>0.05</v>
      </c>
      <c r="DB146" s="79">
        <v>10</v>
      </c>
      <c r="DC146" s="20">
        <v>0</v>
      </c>
      <c r="DD146" s="69">
        <v>9</v>
      </c>
      <c r="DE146" s="17">
        <v>1</v>
      </c>
      <c r="DF146" s="17">
        <v>3.1815569999999998E-3</v>
      </c>
      <c r="DG146" s="17">
        <f>_xlfn.XLOOKUP(CS146,' Brechas'!$A$2:$A$34,' Brechas'!$BU$2:$BU$34)</f>
        <v>3.18155739842493E-3</v>
      </c>
      <c r="DH146" t="b">
        <f t="shared" si="33"/>
        <v>1</v>
      </c>
      <c r="DL146" s="20">
        <v>19</v>
      </c>
      <c r="DM146" s="20" t="s">
        <v>87</v>
      </c>
      <c r="DN146" s="20">
        <v>10.93</v>
      </c>
      <c r="DO146" s="20">
        <v>2.09</v>
      </c>
      <c r="DP146" s="20">
        <v>4.22</v>
      </c>
      <c r="DQ146" s="20">
        <v>4.22</v>
      </c>
      <c r="DR146" s="88">
        <v>24</v>
      </c>
      <c r="DS146" s="20">
        <v>6.57</v>
      </c>
      <c r="DT146" s="20">
        <v>0.4</v>
      </c>
      <c r="DU146" s="65">
        <v>6</v>
      </c>
      <c r="DV146" s="20">
        <v>1.68</v>
      </c>
      <c r="DW146" s="72">
        <v>27</v>
      </c>
      <c r="DX146" s="17">
        <v>1</v>
      </c>
      <c r="DY146" s="17">
        <v>1.676206453</v>
      </c>
      <c r="DZ146" s="17" t="e">
        <f>_xlfn.XLOOKUP(DL146,' Brechas'!$A$2:$A$34,' Brechas'!#REF!)</f>
        <v>#REF!</v>
      </c>
      <c r="EA146" t="e">
        <f t="shared" si="34"/>
        <v>#REF!</v>
      </c>
    </row>
    <row r="147" spans="2:131">
      <c r="B147" s="18">
        <v>20</v>
      </c>
      <c r="C147" s="18" t="s">
        <v>88</v>
      </c>
      <c r="D147" s="18">
        <v>0.92</v>
      </c>
      <c r="E147" s="18">
        <v>0.89</v>
      </c>
      <c r="F147" s="18">
        <v>0.03</v>
      </c>
      <c r="G147" s="18">
        <v>0.03</v>
      </c>
      <c r="H147" s="48">
        <v>24</v>
      </c>
      <c r="I147" s="18">
        <v>0.9</v>
      </c>
      <c r="J147" s="18">
        <v>0.21</v>
      </c>
      <c r="K147" s="25">
        <v>15</v>
      </c>
      <c r="L147" s="18">
        <v>0.01</v>
      </c>
      <c r="M147" s="48">
        <v>24</v>
      </c>
      <c r="N147" s="17">
        <v>1</v>
      </c>
      <c r="O147" s="17">
        <v>6.1427840000000001E-3</v>
      </c>
      <c r="P147" s="17">
        <f>_xlfn.XLOOKUP(B147,' Brechas'!$A$2:$A$34,' Brechas'!$H$2:$H$34)</f>
        <v>6.1427839190330499E-3</v>
      </c>
      <c r="Q147" t="b">
        <f t="shared" si="28"/>
        <v>1</v>
      </c>
      <c r="U147" s="20">
        <v>20</v>
      </c>
      <c r="V147" s="20" t="s">
        <v>88</v>
      </c>
      <c r="W147" s="20">
        <v>0.64</v>
      </c>
      <c r="X147" s="20">
        <v>0.57999999999999996</v>
      </c>
      <c r="Y147" s="20">
        <v>0.11</v>
      </c>
      <c r="Z147" s="20">
        <v>0.11</v>
      </c>
      <c r="AA147" s="73">
        <v>28</v>
      </c>
      <c r="AB147" s="20">
        <v>0.61</v>
      </c>
      <c r="AC147" s="20">
        <v>0.05</v>
      </c>
      <c r="AD147" s="65">
        <v>6</v>
      </c>
      <c r="AE147" s="20">
        <v>5.8999999999999999E-3</v>
      </c>
      <c r="AF147" s="58">
        <v>16</v>
      </c>
      <c r="AG147" s="17">
        <v>1</v>
      </c>
      <c r="AH147" s="17">
        <v>5.9001490000000004E-3</v>
      </c>
      <c r="AI147" s="17">
        <f>_xlfn.XLOOKUP(U147,' Brechas'!$A$2:$A$34,' Brechas'!$N$2:$N$34)</f>
        <v>5.9001494414881502E-3</v>
      </c>
      <c r="AJ147" t="b">
        <f t="shared" si="29"/>
        <v>1</v>
      </c>
      <c r="AN147" s="20">
        <v>20</v>
      </c>
      <c r="AO147" s="20" t="s">
        <v>88</v>
      </c>
      <c r="AP147" s="20">
        <v>2.145</v>
      </c>
      <c r="AQ147" s="20">
        <v>0.95</v>
      </c>
      <c r="AR147" s="20">
        <v>1.26</v>
      </c>
      <c r="AS147" s="20">
        <v>1.26</v>
      </c>
      <c r="AT147" s="79">
        <v>10</v>
      </c>
      <c r="AU147" s="20">
        <v>1.554</v>
      </c>
      <c r="AV147" s="20">
        <v>0.23</v>
      </c>
      <c r="AW147" s="63">
        <v>15</v>
      </c>
      <c r="AX147" s="20">
        <v>0.28000000000000003</v>
      </c>
      <c r="AY147" s="79">
        <v>10</v>
      </c>
      <c r="AZ147" s="17">
        <v>1</v>
      </c>
      <c r="BA147" s="17">
        <v>0.28324514200000001</v>
      </c>
      <c r="BB147" s="17">
        <f>_xlfn.XLOOKUP(AN147,' Brechas'!$A$2:$A$34,' Brechas'!$W$2:$W$34)</f>
        <v>0.28324514234843301</v>
      </c>
      <c r="BC147" t="b">
        <f t="shared" si="30"/>
        <v>1</v>
      </c>
      <c r="BG147" s="20">
        <v>20</v>
      </c>
      <c r="BH147" s="20" t="s">
        <v>282</v>
      </c>
      <c r="BI147" s="20">
        <v>0.43</v>
      </c>
      <c r="BJ147" s="20">
        <v>0.34</v>
      </c>
      <c r="BK147" s="20">
        <v>0.27</v>
      </c>
      <c r="BL147" s="20">
        <v>0.27100000000000002</v>
      </c>
      <c r="BM147" s="58">
        <v>16</v>
      </c>
      <c r="BN147" s="20">
        <v>0.38</v>
      </c>
      <c r="BO147" s="20">
        <v>0.28000000000000003</v>
      </c>
      <c r="BP147" s="88">
        <v>24</v>
      </c>
      <c r="BQ147" s="20">
        <v>7.5999999999999998E-2</v>
      </c>
      <c r="BR147" s="75">
        <v>21</v>
      </c>
      <c r="BS147" s="17">
        <v>1</v>
      </c>
      <c r="BT147" s="17">
        <v>7.5824424000000001E-2</v>
      </c>
      <c r="BU147" s="17">
        <f>_xlfn.XLOOKUP(BG147,' Brechas'!$A$2:$A$34,' Brechas'!$AK$2:$AK$34)</f>
        <v>7.5824423795425394E-2</v>
      </c>
      <c r="BV147" t="b">
        <f t="shared" si="31"/>
        <v>1</v>
      </c>
      <c r="BZ147" s="20">
        <v>20</v>
      </c>
      <c r="CA147" s="20" t="s">
        <v>88</v>
      </c>
      <c r="CB147" s="20">
        <v>6.76</v>
      </c>
      <c r="CC147" s="20">
        <v>6.87</v>
      </c>
      <c r="CD147" s="20">
        <v>-0.02</v>
      </c>
      <c r="CE147" s="20">
        <v>1.6E-2</v>
      </c>
      <c r="CF147" s="72">
        <v>27</v>
      </c>
      <c r="CG147" s="20">
        <v>6.81</v>
      </c>
      <c r="CH147" s="20">
        <v>0.96</v>
      </c>
      <c r="CI147" s="68">
        <v>19</v>
      </c>
      <c r="CJ147" s="20">
        <v>1.4999999999999999E-2</v>
      </c>
      <c r="CK147" s="72">
        <v>27</v>
      </c>
      <c r="CL147" s="17">
        <v>-1</v>
      </c>
      <c r="CM147" s="17">
        <v>-1.5133393E-2</v>
      </c>
      <c r="CN147" s="17">
        <f>_xlfn.XLOOKUP(BZ147,' Brechas'!$A$2:$A$34,' Brechas'!$BG$2:$BG$34)</f>
        <v>-1.5133392554110593E-2</v>
      </c>
      <c r="CO147" t="b">
        <f t="shared" si="32"/>
        <v>1</v>
      </c>
      <c r="CS147" s="20">
        <v>20</v>
      </c>
      <c r="CT147" s="20" t="s">
        <v>88</v>
      </c>
      <c r="CU147" s="20">
        <v>0.56999999999999995</v>
      </c>
      <c r="CV147" s="20">
        <v>0.43</v>
      </c>
      <c r="CW147" s="20">
        <v>0.31</v>
      </c>
      <c r="CX147" s="20">
        <v>0.31</v>
      </c>
      <c r="CY147" s="71">
        <v>25</v>
      </c>
      <c r="CZ147" s="20">
        <v>0.01</v>
      </c>
      <c r="DA147" s="20">
        <v>7.0000000000000007E-2</v>
      </c>
      <c r="DB147" s="61">
        <v>18</v>
      </c>
      <c r="DC147" s="20">
        <v>0.02</v>
      </c>
      <c r="DD147" s="80">
        <v>20</v>
      </c>
      <c r="DE147" s="17">
        <v>1</v>
      </c>
      <c r="DF147" s="17">
        <v>2.2340424000000001E-2</v>
      </c>
      <c r="DG147" s="17">
        <f>_xlfn.XLOOKUP(CS147,' Brechas'!$A$2:$A$34,' Brechas'!$BU$2:$BU$34)</f>
        <v>2.2340423586718498E-2</v>
      </c>
      <c r="DH147" t="b">
        <f t="shared" si="33"/>
        <v>1</v>
      </c>
      <c r="DL147" s="20">
        <v>20</v>
      </c>
      <c r="DM147" s="20" t="s">
        <v>88</v>
      </c>
      <c r="DN147" s="20">
        <v>4.34</v>
      </c>
      <c r="DO147" s="20">
        <v>0.88</v>
      </c>
      <c r="DP147" s="20">
        <v>3.91</v>
      </c>
      <c r="DQ147" s="20">
        <v>3.91</v>
      </c>
      <c r="DR147" s="75">
        <v>21</v>
      </c>
      <c r="DS147" s="20">
        <v>2.63</v>
      </c>
      <c r="DT147" s="20">
        <v>0.16</v>
      </c>
      <c r="DU147" s="72">
        <v>27</v>
      </c>
      <c r="DV147" s="20">
        <v>0.62</v>
      </c>
      <c r="DW147" s="66">
        <v>12</v>
      </c>
      <c r="DX147" s="17">
        <v>1</v>
      </c>
      <c r="DY147" s="17">
        <v>0.62162746999999996</v>
      </c>
      <c r="DZ147" s="17" t="e">
        <f>_xlfn.XLOOKUP(DL147,' Brechas'!$A$2:$A$34,' Brechas'!#REF!)</f>
        <v>#REF!</v>
      </c>
      <c r="EA147" t="e">
        <f t="shared" si="34"/>
        <v>#REF!</v>
      </c>
    </row>
    <row r="148" spans="2:131">
      <c r="B148" s="18">
        <v>23</v>
      </c>
      <c r="C148" s="18" t="s">
        <v>89</v>
      </c>
      <c r="D148" s="18">
        <v>0.78</v>
      </c>
      <c r="E148" s="18">
        <v>0.75</v>
      </c>
      <c r="F148" s="18">
        <v>0.04</v>
      </c>
      <c r="G148" s="18">
        <v>0.04</v>
      </c>
      <c r="H148" s="34">
        <v>28</v>
      </c>
      <c r="I148" s="18">
        <v>0.77</v>
      </c>
      <c r="J148" s="18">
        <v>0.25</v>
      </c>
      <c r="K148" s="39">
        <v>25</v>
      </c>
      <c r="L148" s="18">
        <v>0.01</v>
      </c>
      <c r="M148" s="45">
        <v>26</v>
      </c>
      <c r="N148" s="17">
        <v>1</v>
      </c>
      <c r="O148" s="17">
        <v>1.0032414E-2</v>
      </c>
      <c r="P148" s="17">
        <f>_xlfn.XLOOKUP(B148,' Brechas'!$A$2:$A$34,' Brechas'!$H$2:$H$34)</f>
        <v>1.00324136577871E-2</v>
      </c>
      <c r="Q148" t="b">
        <f t="shared" si="28"/>
        <v>1</v>
      </c>
      <c r="U148" s="20">
        <v>23</v>
      </c>
      <c r="V148" s="20" t="s">
        <v>89</v>
      </c>
      <c r="W148" s="20">
        <v>0.45</v>
      </c>
      <c r="X148" s="20">
        <v>0.41</v>
      </c>
      <c r="Y148" s="20">
        <v>0.11</v>
      </c>
      <c r="Z148" s="20">
        <v>0.11</v>
      </c>
      <c r="AA148" s="71">
        <v>25</v>
      </c>
      <c r="AB148" s="20">
        <v>0.43</v>
      </c>
      <c r="AC148" s="20">
        <v>0.08</v>
      </c>
      <c r="AD148" s="71">
        <v>25</v>
      </c>
      <c r="AE148" s="20">
        <v>8.2000000000000007E-3</v>
      </c>
      <c r="AF148" s="73">
        <v>28</v>
      </c>
      <c r="AG148" s="17">
        <v>1</v>
      </c>
      <c r="AH148" s="17">
        <v>8.1661430000000007E-3</v>
      </c>
      <c r="AI148" s="17">
        <f>_xlfn.XLOOKUP(U148,' Brechas'!$A$2:$A$34,' Brechas'!$N$2:$N$34)</f>
        <v>8.1661432819109692E-3</v>
      </c>
      <c r="AJ148" t="b">
        <f t="shared" si="29"/>
        <v>1</v>
      </c>
      <c r="AN148" s="20">
        <v>23</v>
      </c>
      <c r="AO148" s="20" t="s">
        <v>89</v>
      </c>
      <c r="AP148" s="20">
        <v>2.5760000000000001</v>
      </c>
      <c r="AQ148" s="20">
        <v>0.97</v>
      </c>
      <c r="AR148" s="20">
        <v>1.65</v>
      </c>
      <c r="AS148" s="20">
        <v>1.65</v>
      </c>
      <c r="AT148" s="80">
        <v>20</v>
      </c>
      <c r="AU148" s="20">
        <v>1.778</v>
      </c>
      <c r="AV148" s="20">
        <v>0.26</v>
      </c>
      <c r="AW148" s="61">
        <v>18</v>
      </c>
      <c r="AX148" s="20">
        <v>0.43</v>
      </c>
      <c r="AY148" s="68">
        <v>19</v>
      </c>
      <c r="AZ148" s="17">
        <v>1</v>
      </c>
      <c r="BA148" s="17">
        <v>0.42606772500000001</v>
      </c>
      <c r="BB148" s="17">
        <f>_xlfn.XLOOKUP(AN148,' Brechas'!$A$2:$A$34,' Brechas'!$W$2:$W$34)</f>
        <v>0.42606772544778398</v>
      </c>
      <c r="BC148" t="b">
        <f t="shared" si="30"/>
        <v>1</v>
      </c>
      <c r="BG148" s="20">
        <v>23</v>
      </c>
      <c r="BH148" s="20" t="s">
        <v>283</v>
      </c>
      <c r="BI148" s="20">
        <v>0.55000000000000004</v>
      </c>
      <c r="BJ148" s="20">
        <v>0.43</v>
      </c>
      <c r="BK148" s="20">
        <v>0.27</v>
      </c>
      <c r="BL148" s="20">
        <v>0.26800000000000002</v>
      </c>
      <c r="BM148" s="63">
        <v>15</v>
      </c>
      <c r="BN148" s="20">
        <v>0.49</v>
      </c>
      <c r="BO148" s="20">
        <v>0.22</v>
      </c>
      <c r="BP148" s="59">
        <v>13</v>
      </c>
      <c r="BQ148" s="20">
        <v>5.8000000000000003E-2</v>
      </c>
      <c r="BR148" s="60">
        <v>14</v>
      </c>
      <c r="BS148" s="17">
        <v>1</v>
      </c>
      <c r="BT148" s="17">
        <v>5.8414328000000001E-2</v>
      </c>
      <c r="BU148" s="17">
        <f>_xlfn.XLOOKUP(BG148,' Brechas'!$A$2:$A$34,' Brechas'!$AK$2:$AK$34)</f>
        <v>5.8414328069395803E-2</v>
      </c>
      <c r="BV148" t="b">
        <f t="shared" si="31"/>
        <v>1</v>
      </c>
      <c r="BZ148" s="20">
        <v>23</v>
      </c>
      <c r="CA148" s="20" t="s">
        <v>89</v>
      </c>
      <c r="CB148" s="20">
        <v>6.74</v>
      </c>
      <c r="CC148" s="20">
        <v>6.8</v>
      </c>
      <c r="CD148" s="20">
        <v>-0.01</v>
      </c>
      <c r="CE148" s="20">
        <v>8.9999999999999993E-3</v>
      </c>
      <c r="CF148" s="79">
        <v>10</v>
      </c>
      <c r="CG148" s="20">
        <v>6.77</v>
      </c>
      <c r="CH148" s="20">
        <v>0.97</v>
      </c>
      <c r="CI148" s="73">
        <v>28</v>
      </c>
      <c r="CJ148" s="20">
        <v>8.9999999999999993E-3</v>
      </c>
      <c r="CK148" s="86">
        <v>11</v>
      </c>
      <c r="CL148" s="17">
        <v>-1</v>
      </c>
      <c r="CM148" s="17">
        <v>-9.0790739999999995E-3</v>
      </c>
      <c r="CN148" s="17">
        <f>_xlfn.XLOOKUP(BZ148,' Brechas'!$A$2:$A$34,' Brechas'!$BG$2:$BG$34)</f>
        <v>-9.0790735901835062E-3</v>
      </c>
      <c r="CO148" t="b">
        <f t="shared" si="32"/>
        <v>1</v>
      </c>
      <c r="CS148" s="20">
        <v>23</v>
      </c>
      <c r="CT148" s="20" t="s">
        <v>89</v>
      </c>
      <c r="CU148" s="20">
        <v>0.55000000000000004</v>
      </c>
      <c r="CV148" s="20">
        <v>0.45</v>
      </c>
      <c r="CW148" s="20">
        <v>0.22</v>
      </c>
      <c r="CX148" s="20">
        <v>0.22</v>
      </c>
      <c r="CY148" s="80">
        <v>20</v>
      </c>
      <c r="CZ148" s="20">
        <v>0.01</v>
      </c>
      <c r="DA148" s="20">
        <v>0.06</v>
      </c>
      <c r="DB148" s="66">
        <v>12</v>
      </c>
      <c r="DC148" s="20">
        <v>0.01</v>
      </c>
      <c r="DD148" s="58">
        <v>16</v>
      </c>
      <c r="DE148" s="17">
        <v>1</v>
      </c>
      <c r="DF148" s="17">
        <v>1.2768608000000001E-2</v>
      </c>
      <c r="DG148" s="17">
        <f>_xlfn.XLOOKUP(CS148,' Brechas'!$A$2:$A$34,' Brechas'!$BU$2:$BU$34)</f>
        <v>1.2768607910308399E-2</v>
      </c>
      <c r="DH148" t="b">
        <f t="shared" si="33"/>
        <v>1</v>
      </c>
      <c r="DL148" s="20">
        <v>23</v>
      </c>
      <c r="DM148" s="20" t="s">
        <v>89</v>
      </c>
      <c r="DN148" s="20">
        <v>4.1100000000000003</v>
      </c>
      <c r="DO148" s="20">
        <v>0.86</v>
      </c>
      <c r="DP148" s="20">
        <v>3.79</v>
      </c>
      <c r="DQ148" s="20">
        <v>3.79</v>
      </c>
      <c r="DR148" s="61">
        <v>18</v>
      </c>
      <c r="DS148" s="20">
        <v>2.5</v>
      </c>
      <c r="DT148" s="20">
        <v>0.15</v>
      </c>
      <c r="DU148" s="73">
        <v>28</v>
      </c>
      <c r="DV148" s="20">
        <v>0.56999999999999995</v>
      </c>
      <c r="DW148" s="79">
        <v>10</v>
      </c>
      <c r="DX148" s="17">
        <v>1</v>
      </c>
      <c r="DY148" s="17">
        <v>0.57245138500000003</v>
      </c>
      <c r="DZ148" s="17" t="e">
        <f>_xlfn.XLOOKUP(DL148,' Brechas'!$A$2:$A$34,' Brechas'!#REF!)</f>
        <v>#REF!</v>
      </c>
      <c r="EA148" t="e">
        <f t="shared" si="34"/>
        <v>#REF!</v>
      </c>
    </row>
    <row r="149" spans="2:131">
      <c r="B149" s="18">
        <v>25</v>
      </c>
      <c r="C149" s="18" t="s">
        <v>90</v>
      </c>
      <c r="D149" s="18">
        <v>0.98</v>
      </c>
      <c r="E149" s="18">
        <v>0.98</v>
      </c>
      <c r="F149" s="18">
        <v>0</v>
      </c>
      <c r="G149" s="18">
        <v>0</v>
      </c>
      <c r="H149" s="23">
        <v>1</v>
      </c>
      <c r="I149" s="18">
        <v>0.98</v>
      </c>
      <c r="J149" s="18">
        <v>0.2</v>
      </c>
      <c r="K149" s="24">
        <v>3</v>
      </c>
      <c r="L149" s="18">
        <v>0</v>
      </c>
      <c r="M149" s="23">
        <v>1</v>
      </c>
      <c r="N149" s="17">
        <v>1</v>
      </c>
      <c r="O149" s="54">
        <v>3.3405899999999998E-5</v>
      </c>
      <c r="P149" s="17">
        <f>_xlfn.XLOOKUP(B149,' Brechas'!$A$2:$A$34,' Brechas'!$H$2:$H$34)</f>
        <v>3.3405853861812401E-5</v>
      </c>
      <c r="Q149" t="b">
        <f t="shared" si="28"/>
        <v>1</v>
      </c>
      <c r="U149" s="20">
        <v>25</v>
      </c>
      <c r="V149" s="20" t="s">
        <v>90</v>
      </c>
      <c r="W149" s="20">
        <v>0.57999999999999996</v>
      </c>
      <c r="X149" s="20">
        <v>0.56000000000000005</v>
      </c>
      <c r="Y149" s="20">
        <v>0.04</v>
      </c>
      <c r="Z149" s="20">
        <v>0.04</v>
      </c>
      <c r="AA149" s="67">
        <v>2</v>
      </c>
      <c r="AB149" s="20">
        <v>0.56999999999999995</v>
      </c>
      <c r="AC149" s="20">
        <v>0.06</v>
      </c>
      <c r="AD149" s="62">
        <v>8</v>
      </c>
      <c r="AE149" s="20">
        <v>2.0999999999999999E-3</v>
      </c>
      <c r="AF149" s="67">
        <v>2</v>
      </c>
      <c r="AG149" s="17">
        <v>1</v>
      </c>
      <c r="AH149" s="17">
        <v>2.1399090000000002E-3</v>
      </c>
      <c r="AI149" s="17">
        <f>_xlfn.XLOOKUP(U149,' Brechas'!$A$2:$A$34,' Brechas'!$N$2:$N$34)</f>
        <v>2.1399086143909E-3</v>
      </c>
      <c r="AJ149" t="b">
        <f t="shared" si="29"/>
        <v>1</v>
      </c>
      <c r="AN149" s="20">
        <v>25</v>
      </c>
      <c r="AO149" s="20" t="s">
        <v>90</v>
      </c>
      <c r="AP149" s="20">
        <v>1.8979999999999999</v>
      </c>
      <c r="AQ149" s="20">
        <v>0.69899999999999995</v>
      </c>
      <c r="AR149" s="20">
        <v>1.71</v>
      </c>
      <c r="AS149" s="20">
        <v>1.71</v>
      </c>
      <c r="AT149" s="82">
        <v>22</v>
      </c>
      <c r="AU149" s="20">
        <v>1.3069999999999999</v>
      </c>
      <c r="AV149" s="20">
        <v>0.19</v>
      </c>
      <c r="AW149" s="86">
        <v>11</v>
      </c>
      <c r="AX149" s="20">
        <v>0.32</v>
      </c>
      <c r="AY149" s="66">
        <v>12</v>
      </c>
      <c r="AZ149" s="17">
        <v>1</v>
      </c>
      <c r="BA149" s="17">
        <v>0.32460431899999997</v>
      </c>
      <c r="BB149" s="17">
        <f>_xlfn.XLOOKUP(AN149,' Brechas'!$A$2:$A$34,' Brechas'!$W$2:$W$34)</f>
        <v>0.32460431867123202</v>
      </c>
      <c r="BC149" t="b">
        <f t="shared" si="30"/>
        <v>1</v>
      </c>
      <c r="BG149" s="20">
        <v>25</v>
      </c>
      <c r="BH149" s="20" t="s">
        <v>284</v>
      </c>
      <c r="BI149" s="20">
        <v>0.6</v>
      </c>
      <c r="BJ149" s="20">
        <v>0.48</v>
      </c>
      <c r="BK149" s="20">
        <v>0.24</v>
      </c>
      <c r="BL149" s="20">
        <v>0.23499999999999999</v>
      </c>
      <c r="BM149" s="79">
        <v>10</v>
      </c>
      <c r="BN149" s="20">
        <v>0.54</v>
      </c>
      <c r="BO149" s="20">
        <v>0.2</v>
      </c>
      <c r="BP149" s="65">
        <v>6</v>
      </c>
      <c r="BQ149" s="20">
        <v>4.5999999999999999E-2</v>
      </c>
      <c r="BR149" s="64">
        <v>7</v>
      </c>
      <c r="BS149" s="17">
        <v>1</v>
      </c>
      <c r="BT149" s="17">
        <v>4.6406332000000002E-2</v>
      </c>
      <c r="BU149" s="17">
        <f>_xlfn.XLOOKUP(BG149,' Brechas'!$A$2:$A$34,' Brechas'!$AK$2:$AK$34)</f>
        <v>4.6406332192402699E-2</v>
      </c>
      <c r="BV149" t="b">
        <f t="shared" si="31"/>
        <v>1</v>
      </c>
      <c r="BZ149" s="20">
        <v>25</v>
      </c>
      <c r="CA149" s="20" t="s">
        <v>90</v>
      </c>
      <c r="CB149" s="20">
        <v>6.84</v>
      </c>
      <c r="CC149" s="20">
        <v>6.9</v>
      </c>
      <c r="CD149" s="20">
        <v>-0.01</v>
      </c>
      <c r="CE149" s="20">
        <v>8.0000000000000002E-3</v>
      </c>
      <c r="CF149" s="83">
        <v>5</v>
      </c>
      <c r="CG149" s="20">
        <v>6.87</v>
      </c>
      <c r="CH149" s="20">
        <v>0.95</v>
      </c>
      <c r="CI149" s="66">
        <v>12</v>
      </c>
      <c r="CJ149" s="20">
        <v>8.0000000000000002E-3</v>
      </c>
      <c r="CK149" s="78">
        <v>3</v>
      </c>
      <c r="CL149" s="17">
        <v>-1</v>
      </c>
      <c r="CM149" s="17">
        <v>-7.9498090000000004E-3</v>
      </c>
      <c r="CN149" s="17">
        <f>_xlfn.XLOOKUP(BZ149,' Brechas'!$A$2:$A$34,' Brechas'!$BG$2:$BG$34)</f>
        <v>-7.9498091313989667E-3</v>
      </c>
      <c r="CO149" t="b">
        <f t="shared" si="32"/>
        <v>1</v>
      </c>
      <c r="CS149" s="20">
        <v>25</v>
      </c>
      <c r="CT149" s="20" t="s">
        <v>90</v>
      </c>
      <c r="CU149" s="20">
        <v>0.55000000000000004</v>
      </c>
      <c r="CV149" s="20">
        <v>0.45</v>
      </c>
      <c r="CW149" s="20">
        <v>0.2</v>
      </c>
      <c r="CX149" s="20">
        <v>0.2</v>
      </c>
      <c r="CY149" s="58">
        <v>16</v>
      </c>
      <c r="CZ149" s="20">
        <v>0.03</v>
      </c>
      <c r="DA149" s="20">
        <v>0.03</v>
      </c>
      <c r="DB149" s="85">
        <v>4</v>
      </c>
      <c r="DC149" s="20">
        <v>0.01</v>
      </c>
      <c r="DD149" s="86">
        <v>11</v>
      </c>
      <c r="DE149" s="17">
        <v>1</v>
      </c>
      <c r="DF149" s="17">
        <v>5.0727810000000002E-3</v>
      </c>
      <c r="DG149" s="17">
        <f>_xlfn.XLOOKUP(CS149,' Brechas'!$A$2:$A$34,' Brechas'!$BU$2:$BU$34)</f>
        <v>5.0727806715185298E-3</v>
      </c>
      <c r="DH149" t="b">
        <f t="shared" si="33"/>
        <v>1</v>
      </c>
      <c r="DL149" s="20">
        <v>25</v>
      </c>
      <c r="DM149" s="20" t="s">
        <v>90</v>
      </c>
      <c r="DN149" s="20">
        <v>10.85</v>
      </c>
      <c r="DO149" s="20">
        <v>3.94</v>
      </c>
      <c r="DP149" s="20">
        <v>1.75</v>
      </c>
      <c r="DQ149" s="20">
        <v>1.75</v>
      </c>
      <c r="DR149" s="83">
        <v>5</v>
      </c>
      <c r="DS149" s="20">
        <v>7.44</v>
      </c>
      <c r="DT149" s="20">
        <v>0.45</v>
      </c>
      <c r="DU149" s="85">
        <v>4</v>
      </c>
      <c r="DV149" s="20">
        <v>0.79</v>
      </c>
      <c r="DW149" s="58">
        <v>16</v>
      </c>
      <c r="DX149" s="17">
        <v>1</v>
      </c>
      <c r="DY149" s="17">
        <v>0.78835274799999999</v>
      </c>
      <c r="DZ149" s="17" t="e">
        <f>_xlfn.XLOOKUP(DL149,' Brechas'!$A$2:$A$34,' Brechas'!#REF!)</f>
        <v>#REF!</v>
      </c>
      <c r="EA149" t="e">
        <f t="shared" si="34"/>
        <v>#REF!</v>
      </c>
    </row>
    <row r="150" spans="2:131">
      <c r="B150" s="18">
        <v>27</v>
      </c>
      <c r="C150" s="18" t="s">
        <v>91</v>
      </c>
      <c r="D150" s="18">
        <v>0.73</v>
      </c>
      <c r="E150" s="18">
        <v>0.69</v>
      </c>
      <c r="F150" s="18">
        <v>0.05</v>
      </c>
      <c r="G150" s="18">
        <v>0.05</v>
      </c>
      <c r="H150" s="52">
        <v>29</v>
      </c>
      <c r="I150" s="18">
        <v>0.71</v>
      </c>
      <c r="J150" s="18">
        <v>0.27</v>
      </c>
      <c r="K150" s="34">
        <v>28</v>
      </c>
      <c r="L150" s="18">
        <v>0.01</v>
      </c>
      <c r="M150" s="52">
        <v>29</v>
      </c>
      <c r="N150" s="17">
        <v>1</v>
      </c>
      <c r="O150" s="17">
        <v>1.4853865000000001E-2</v>
      </c>
      <c r="P150" s="17">
        <f>_xlfn.XLOOKUP(B150,' Brechas'!$A$2:$A$34,' Brechas'!$H$2:$H$34)</f>
        <v>1.48538654277826E-2</v>
      </c>
      <c r="Q150" t="b">
        <f t="shared" si="28"/>
        <v>1</v>
      </c>
      <c r="U150" s="20">
        <v>27</v>
      </c>
      <c r="V150" s="20" t="s">
        <v>91</v>
      </c>
      <c r="W150" s="20">
        <v>0.19</v>
      </c>
      <c r="X150" s="20">
        <v>0.17</v>
      </c>
      <c r="Y150" s="20">
        <v>0.1</v>
      </c>
      <c r="Z150" s="20">
        <v>0.1</v>
      </c>
      <c r="AA150" s="75">
        <v>21</v>
      </c>
      <c r="AB150" s="20">
        <v>0.18</v>
      </c>
      <c r="AC150" s="20">
        <v>0.19</v>
      </c>
      <c r="AD150" s="95">
        <v>32</v>
      </c>
      <c r="AE150" s="20">
        <v>1.78E-2</v>
      </c>
      <c r="AF150" s="95">
        <v>32</v>
      </c>
      <c r="AG150" s="17">
        <v>1</v>
      </c>
      <c r="AH150" s="17">
        <v>1.7788225000000001E-2</v>
      </c>
      <c r="AI150" s="17">
        <f>_xlfn.XLOOKUP(U150,' Brechas'!$A$2:$A$34,' Brechas'!$N$2:$N$34)</f>
        <v>1.77882247600946E-2</v>
      </c>
      <c r="AJ150" t="b">
        <f t="shared" si="29"/>
        <v>1</v>
      </c>
      <c r="AN150" s="20">
        <v>27</v>
      </c>
      <c r="AO150" s="20" t="s">
        <v>91</v>
      </c>
      <c r="AP150" s="20">
        <v>0.94599999999999995</v>
      </c>
      <c r="AQ150" s="20">
        <v>0.30499999999999999</v>
      </c>
      <c r="AR150" s="20">
        <v>2.1</v>
      </c>
      <c r="AS150" s="20">
        <v>2.1</v>
      </c>
      <c r="AT150" s="94">
        <v>31</v>
      </c>
      <c r="AU150" s="20">
        <v>0.63</v>
      </c>
      <c r="AV150" s="20">
        <v>0.09</v>
      </c>
      <c r="AW150" s="78">
        <v>3</v>
      </c>
      <c r="AX150" s="20">
        <v>0.19</v>
      </c>
      <c r="AY150" s="83">
        <v>5</v>
      </c>
      <c r="AZ150" s="17">
        <v>1</v>
      </c>
      <c r="BA150" s="17">
        <v>0.19176937799999999</v>
      </c>
      <c r="BB150" s="17">
        <f>_xlfn.XLOOKUP(AN150,' Brechas'!$A$2:$A$34,' Brechas'!$W$2:$W$34)</f>
        <v>0.191769377892134</v>
      </c>
      <c r="BC150" t="b">
        <f t="shared" si="30"/>
        <v>1</v>
      </c>
      <c r="BG150" s="20">
        <v>27</v>
      </c>
      <c r="BH150" s="20" t="s">
        <v>285</v>
      </c>
      <c r="BI150" s="20">
        <v>0.33</v>
      </c>
      <c r="BJ150" s="20">
        <v>0.25</v>
      </c>
      <c r="BK150" s="20">
        <v>0.32</v>
      </c>
      <c r="BL150" s="20">
        <v>0.32300000000000001</v>
      </c>
      <c r="BM150" s="84">
        <v>26</v>
      </c>
      <c r="BN150" s="20">
        <v>0.28999999999999998</v>
      </c>
      <c r="BO150" s="20">
        <v>0.37</v>
      </c>
      <c r="BP150" s="70">
        <v>29</v>
      </c>
      <c r="BQ150" s="20">
        <v>0.11799999999999999</v>
      </c>
      <c r="BR150" s="72">
        <v>27</v>
      </c>
      <c r="BS150" s="17">
        <v>1</v>
      </c>
      <c r="BT150" s="17">
        <v>0.11806117200000001</v>
      </c>
      <c r="BU150" s="17">
        <f>_xlfn.XLOOKUP(BG150,' Brechas'!$A$2:$A$34,' Brechas'!$AK$2:$AK$34)</f>
        <v>0.11806117184397801</v>
      </c>
      <c r="BV150" t="b">
        <f t="shared" si="31"/>
        <v>1</v>
      </c>
      <c r="BZ150" s="20">
        <v>27</v>
      </c>
      <c r="CA150" s="20" t="s">
        <v>91</v>
      </c>
      <c r="CB150" s="20">
        <v>6.89</v>
      </c>
      <c r="CC150" s="20">
        <v>7.02</v>
      </c>
      <c r="CD150" s="20">
        <v>-0.02</v>
      </c>
      <c r="CE150" s="20">
        <v>1.7999999999999999E-2</v>
      </c>
      <c r="CF150" s="87">
        <v>30</v>
      </c>
      <c r="CG150" s="20">
        <v>6.96</v>
      </c>
      <c r="CH150" s="20">
        <v>0.94</v>
      </c>
      <c r="CI150" s="78">
        <v>3</v>
      </c>
      <c r="CJ150" s="20">
        <v>1.7000000000000001E-2</v>
      </c>
      <c r="CK150" s="70">
        <v>29</v>
      </c>
      <c r="CL150" s="17">
        <v>-1</v>
      </c>
      <c r="CM150" s="17">
        <v>-1.6920652000000001E-2</v>
      </c>
      <c r="CN150" s="17">
        <f>_xlfn.XLOOKUP(BZ150,' Brechas'!$A$2:$A$34,' Brechas'!$BG$2:$BG$34)</f>
        <v>-1.6920651830095147E-2</v>
      </c>
      <c r="CO150" t="b">
        <f t="shared" si="32"/>
        <v>1</v>
      </c>
      <c r="CS150" s="20">
        <v>27</v>
      </c>
      <c r="CT150" s="20" t="s">
        <v>91</v>
      </c>
      <c r="CU150" s="20">
        <v>0.53</v>
      </c>
      <c r="CV150" s="20">
        <v>0.47</v>
      </c>
      <c r="CW150" s="20">
        <v>0.14000000000000001</v>
      </c>
      <c r="CX150" s="20">
        <v>0.14000000000000001</v>
      </c>
      <c r="CY150" s="60">
        <v>14</v>
      </c>
      <c r="CZ150" s="20">
        <v>0.01</v>
      </c>
      <c r="DA150" s="20">
        <v>0.13</v>
      </c>
      <c r="DB150" s="71">
        <v>25</v>
      </c>
      <c r="DC150" s="20">
        <v>0.02</v>
      </c>
      <c r="DD150" s="68">
        <v>19</v>
      </c>
      <c r="DE150" s="17">
        <v>1</v>
      </c>
      <c r="DF150" s="17">
        <v>1.7345209E-2</v>
      </c>
      <c r="DG150" s="17">
        <f>_xlfn.XLOOKUP(CS150,' Brechas'!$A$2:$A$34,' Brechas'!$BU$2:$BU$34)</f>
        <v>1.73452094244173E-2</v>
      </c>
      <c r="DH150" t="b">
        <f t="shared" si="33"/>
        <v>1</v>
      </c>
      <c r="DL150" s="20">
        <v>27</v>
      </c>
      <c r="DM150" s="20" t="s">
        <v>91</v>
      </c>
      <c r="DN150" s="20">
        <v>3.19</v>
      </c>
      <c r="DO150" s="20">
        <v>0.71</v>
      </c>
      <c r="DP150" s="20">
        <v>3.46</v>
      </c>
      <c r="DQ150" s="20">
        <v>3.46</v>
      </c>
      <c r="DR150" s="58">
        <v>16</v>
      </c>
      <c r="DS150" s="20">
        <v>1.97</v>
      </c>
      <c r="DT150" s="20">
        <v>0.12</v>
      </c>
      <c r="DU150" s="87">
        <v>30</v>
      </c>
      <c r="DV150" s="20">
        <v>0.41</v>
      </c>
      <c r="DW150" s="83">
        <v>5</v>
      </c>
      <c r="DX150" s="17">
        <v>1</v>
      </c>
      <c r="DY150" s="17">
        <v>0.41079123299999998</v>
      </c>
      <c r="DZ150" s="17" t="e">
        <f>_xlfn.XLOOKUP(DL150,' Brechas'!$A$2:$A$34,' Brechas'!#REF!)</f>
        <v>#REF!</v>
      </c>
      <c r="EA150" t="e">
        <f t="shared" si="34"/>
        <v>#REF!</v>
      </c>
    </row>
    <row r="151" spans="2:131">
      <c r="B151" s="18">
        <v>41</v>
      </c>
      <c r="C151" s="18" t="s">
        <v>92</v>
      </c>
      <c r="D151" s="18">
        <v>0.9</v>
      </c>
      <c r="E151" s="18">
        <v>0.89</v>
      </c>
      <c r="F151" s="18">
        <v>0.02</v>
      </c>
      <c r="G151" s="18">
        <v>0.02</v>
      </c>
      <c r="H151" s="44">
        <v>16</v>
      </c>
      <c r="I151" s="18">
        <v>0.89</v>
      </c>
      <c r="J151" s="18">
        <v>0.22</v>
      </c>
      <c r="K151" s="22">
        <v>18</v>
      </c>
      <c r="L151" s="18">
        <v>0</v>
      </c>
      <c r="M151" s="31">
        <v>17</v>
      </c>
      <c r="N151" s="17">
        <v>1</v>
      </c>
      <c r="O151" s="17">
        <v>3.5907959999999998E-3</v>
      </c>
      <c r="P151" s="17">
        <f>_xlfn.XLOOKUP(B151,' Brechas'!$A$2:$A$34,' Brechas'!$H$2:$H$34)</f>
        <v>3.5907963089293702E-3</v>
      </c>
      <c r="Q151" t="b">
        <f t="shared" si="28"/>
        <v>1</v>
      </c>
      <c r="U151" s="20">
        <v>41</v>
      </c>
      <c r="V151" s="20" t="s">
        <v>92</v>
      </c>
      <c r="W151" s="20">
        <v>0.56999999999999995</v>
      </c>
      <c r="X151" s="20">
        <v>0.53</v>
      </c>
      <c r="Y151" s="20">
        <v>0.09</v>
      </c>
      <c r="Z151" s="20">
        <v>0.09</v>
      </c>
      <c r="AA151" s="60">
        <v>14</v>
      </c>
      <c r="AB151" s="20">
        <v>0.55000000000000004</v>
      </c>
      <c r="AC151" s="20">
        <v>0.06</v>
      </c>
      <c r="AD151" s="69">
        <v>9</v>
      </c>
      <c r="AE151" s="20">
        <v>5.1999999999999998E-3</v>
      </c>
      <c r="AF151" s="79">
        <v>10</v>
      </c>
      <c r="AG151" s="17">
        <v>1</v>
      </c>
      <c r="AH151" s="17">
        <v>5.2413729999999997E-3</v>
      </c>
      <c r="AI151" s="17">
        <f>_xlfn.XLOOKUP(U151,' Brechas'!$A$2:$A$34,' Brechas'!$N$2:$N$34)</f>
        <v>5.2413733759762802E-3</v>
      </c>
      <c r="AJ151" t="b">
        <f t="shared" si="29"/>
        <v>1</v>
      </c>
      <c r="AN151" s="20">
        <v>41</v>
      </c>
      <c r="AO151" s="20" t="s">
        <v>92</v>
      </c>
      <c r="AP151" s="20">
        <v>1.4670000000000001</v>
      </c>
      <c r="AQ151" s="20">
        <v>0.51400000000000001</v>
      </c>
      <c r="AR151" s="20">
        <v>1.85</v>
      </c>
      <c r="AS151" s="20">
        <v>1.85</v>
      </c>
      <c r="AT151" s="84">
        <v>26</v>
      </c>
      <c r="AU151" s="20">
        <v>0.99299999999999999</v>
      </c>
      <c r="AV151" s="20">
        <v>0.14000000000000001</v>
      </c>
      <c r="AW151" s="83">
        <v>5</v>
      </c>
      <c r="AX151" s="20">
        <v>0.27</v>
      </c>
      <c r="AY151" s="69">
        <v>9</v>
      </c>
      <c r="AZ151" s="17">
        <v>1</v>
      </c>
      <c r="BA151" s="17">
        <v>0.26639976300000001</v>
      </c>
      <c r="BB151" s="17">
        <f>_xlfn.XLOOKUP(AN151,' Brechas'!$A$2:$A$34,' Brechas'!$W$2:$W$34)</f>
        <v>0.26639976270735499</v>
      </c>
      <c r="BC151" t="b">
        <f t="shared" si="30"/>
        <v>1</v>
      </c>
      <c r="BG151" s="20">
        <v>41</v>
      </c>
      <c r="BH151" s="20" t="s">
        <v>286</v>
      </c>
      <c r="BI151" s="20">
        <v>0.53</v>
      </c>
      <c r="BJ151" s="20">
        <v>0.38</v>
      </c>
      <c r="BK151" s="20">
        <v>0.37</v>
      </c>
      <c r="BL151" s="20">
        <v>0.374</v>
      </c>
      <c r="BM151" s="87">
        <v>30</v>
      </c>
      <c r="BN151" s="20">
        <v>0.46</v>
      </c>
      <c r="BO151" s="20">
        <v>0.23</v>
      </c>
      <c r="BP151" s="81">
        <v>17</v>
      </c>
      <c r="BQ151" s="20">
        <v>8.6999999999999994E-2</v>
      </c>
      <c r="BR151" s="84">
        <v>26</v>
      </c>
      <c r="BS151" s="17">
        <v>1</v>
      </c>
      <c r="BT151" s="17">
        <v>8.7498024999999993E-2</v>
      </c>
      <c r="BU151" s="17">
        <f>_xlfn.XLOOKUP(BG151,' Brechas'!$A$2:$A$34,' Brechas'!$AK$2:$AK$34)</f>
        <v>8.7498025371087904E-2</v>
      </c>
      <c r="BV151" t="b">
        <f t="shared" si="31"/>
        <v>1</v>
      </c>
      <c r="BZ151" s="20">
        <v>41</v>
      </c>
      <c r="CA151" s="20" t="s">
        <v>92</v>
      </c>
      <c r="CB151" s="20">
        <v>6.74</v>
      </c>
      <c r="CC151" s="20">
        <v>6.81</v>
      </c>
      <c r="CD151" s="20">
        <v>-0.01</v>
      </c>
      <c r="CE151" s="20">
        <v>0.01</v>
      </c>
      <c r="CF151" s="66">
        <v>12</v>
      </c>
      <c r="CG151" s="20">
        <v>6.78</v>
      </c>
      <c r="CH151" s="20">
        <v>0.97</v>
      </c>
      <c r="CI151" s="84">
        <v>26</v>
      </c>
      <c r="CJ151" s="20">
        <v>8.9999999999999993E-3</v>
      </c>
      <c r="CK151" s="66">
        <v>12</v>
      </c>
      <c r="CL151" s="17">
        <v>-1</v>
      </c>
      <c r="CM151" s="17">
        <v>-9.328856E-3</v>
      </c>
      <c r="CN151" s="17">
        <f>_xlfn.XLOOKUP(BZ151,' Brechas'!$A$2:$A$34,' Brechas'!$BG$2:$BG$34)</f>
        <v>-9.328856252480415E-3</v>
      </c>
      <c r="CO151" t="b">
        <f t="shared" si="32"/>
        <v>1</v>
      </c>
      <c r="CS151" s="20">
        <v>41</v>
      </c>
      <c r="CT151" s="20" t="s">
        <v>92</v>
      </c>
      <c r="CU151" s="20">
        <v>0.5</v>
      </c>
      <c r="CV151" s="20">
        <v>0.5</v>
      </c>
      <c r="CW151" s="20">
        <v>0</v>
      </c>
      <c r="CX151" s="20">
        <v>0</v>
      </c>
      <c r="CY151" s="76">
        <v>1</v>
      </c>
      <c r="CZ151" s="20">
        <v>0.01</v>
      </c>
      <c r="DA151" s="20">
        <v>0.11</v>
      </c>
      <c r="DB151" s="74">
        <v>23</v>
      </c>
      <c r="DC151" s="20">
        <v>0</v>
      </c>
      <c r="DD151" s="78">
        <v>3</v>
      </c>
      <c r="DE151" s="17">
        <v>1</v>
      </c>
      <c r="DF151" s="17">
        <v>3.15044E-4</v>
      </c>
      <c r="DG151" s="17">
        <f>_xlfn.XLOOKUP(CS151,' Brechas'!$A$2:$A$34,' Brechas'!$BU$2:$BU$34)</f>
        <v>3.1504412538743199E-4</v>
      </c>
      <c r="DH151" t="b">
        <f t="shared" si="33"/>
        <v>1</v>
      </c>
      <c r="DL151" s="20">
        <v>41</v>
      </c>
      <c r="DM151" s="20" t="s">
        <v>92</v>
      </c>
      <c r="DN151" s="20">
        <v>6.92</v>
      </c>
      <c r="DO151" s="20">
        <v>2.0499999999999998</v>
      </c>
      <c r="DP151" s="20">
        <v>2.38</v>
      </c>
      <c r="DQ151" s="20">
        <v>2.38</v>
      </c>
      <c r="DR151" s="86">
        <v>11</v>
      </c>
      <c r="DS151" s="20">
        <v>4.5</v>
      </c>
      <c r="DT151" s="20">
        <v>0.27</v>
      </c>
      <c r="DU151" s="63">
        <v>15</v>
      </c>
      <c r="DV151" s="20">
        <v>0.65</v>
      </c>
      <c r="DW151" s="59">
        <v>13</v>
      </c>
      <c r="DX151" s="17">
        <v>1</v>
      </c>
      <c r="DY151" s="17">
        <v>0.64741226799999996</v>
      </c>
      <c r="DZ151" s="17" t="e">
        <f>_xlfn.XLOOKUP(DL151,' Brechas'!$A$2:$A$34,' Brechas'!#REF!)</f>
        <v>#REF!</v>
      </c>
      <c r="EA151" t="e">
        <f t="shared" si="34"/>
        <v>#REF!</v>
      </c>
    </row>
    <row r="152" spans="2:131">
      <c r="B152" s="18">
        <v>44</v>
      </c>
      <c r="C152" s="18" t="s">
        <v>93</v>
      </c>
      <c r="D152" s="18">
        <v>0.55000000000000004</v>
      </c>
      <c r="E152" s="18">
        <v>0.53</v>
      </c>
      <c r="F152" s="18">
        <v>0.03</v>
      </c>
      <c r="G152" s="18">
        <v>0.03</v>
      </c>
      <c r="H152" s="39">
        <v>25</v>
      </c>
      <c r="I152" s="18">
        <v>0.54</v>
      </c>
      <c r="J152" s="18">
        <v>0.36</v>
      </c>
      <c r="K152" s="47">
        <v>30</v>
      </c>
      <c r="L152" s="18">
        <v>0.01</v>
      </c>
      <c r="M152" s="34">
        <v>28</v>
      </c>
      <c r="N152" s="17">
        <v>1</v>
      </c>
      <c r="O152" s="17">
        <v>1.1155577E-2</v>
      </c>
      <c r="P152" s="17">
        <f>_xlfn.XLOOKUP(B152,' Brechas'!$A$2:$A$34,' Brechas'!$H$2:$H$34)</f>
        <v>1.11555773818072E-2</v>
      </c>
      <c r="Q152" t="b">
        <f t="shared" si="28"/>
        <v>1</v>
      </c>
      <c r="U152" s="20">
        <v>44</v>
      </c>
      <c r="V152" s="20" t="s">
        <v>93</v>
      </c>
      <c r="W152" s="20">
        <v>0.42</v>
      </c>
      <c r="X152" s="20">
        <v>0.39</v>
      </c>
      <c r="Y152" s="20">
        <v>0.08</v>
      </c>
      <c r="Z152" s="20">
        <v>0.08</v>
      </c>
      <c r="AA152" s="62">
        <v>8</v>
      </c>
      <c r="AB152" s="20">
        <v>0.41</v>
      </c>
      <c r="AC152" s="20">
        <v>0.08</v>
      </c>
      <c r="AD152" s="72">
        <v>27</v>
      </c>
      <c r="AE152" s="20">
        <v>6.3E-3</v>
      </c>
      <c r="AF152" s="68">
        <v>19</v>
      </c>
      <c r="AG152" s="17">
        <v>1</v>
      </c>
      <c r="AH152" s="17">
        <v>6.2804260000000004E-3</v>
      </c>
      <c r="AI152" s="17">
        <f>_xlfn.XLOOKUP(U152,' Brechas'!$A$2:$A$34,' Brechas'!$N$2:$N$34)</f>
        <v>6.2804256317080002E-3</v>
      </c>
      <c r="AJ152" t="b">
        <f t="shared" si="29"/>
        <v>1</v>
      </c>
      <c r="AN152" s="20">
        <v>44</v>
      </c>
      <c r="AO152" s="20" t="s">
        <v>93</v>
      </c>
      <c r="AP152" s="20">
        <v>1.216</v>
      </c>
      <c r="AQ152" s="20">
        <v>0.49299999999999999</v>
      </c>
      <c r="AR152" s="20">
        <v>1.47</v>
      </c>
      <c r="AS152" s="20">
        <v>1.47</v>
      </c>
      <c r="AT152" s="58">
        <v>16</v>
      </c>
      <c r="AU152" s="20">
        <v>0.86099999999999999</v>
      </c>
      <c r="AV152" s="20">
        <v>0.12</v>
      </c>
      <c r="AW152" s="85">
        <v>4</v>
      </c>
      <c r="AX152" s="20">
        <v>0.18</v>
      </c>
      <c r="AY152" s="85">
        <v>4</v>
      </c>
      <c r="AZ152" s="17">
        <v>1</v>
      </c>
      <c r="BA152" s="17">
        <v>0.18320083400000001</v>
      </c>
      <c r="BB152" s="17">
        <f>_xlfn.XLOOKUP(AN152,' Brechas'!$A$2:$A$34,' Brechas'!$W$2:$W$34)</f>
        <v>0.183200833933095</v>
      </c>
      <c r="BC152" t="b">
        <f t="shared" si="30"/>
        <v>1</v>
      </c>
      <c r="BG152" s="20">
        <v>44</v>
      </c>
      <c r="BH152" s="20" t="s">
        <v>287</v>
      </c>
      <c r="BI152" s="20">
        <v>0.34</v>
      </c>
      <c r="BJ152" s="20">
        <v>0.24</v>
      </c>
      <c r="BK152" s="20">
        <v>0.39</v>
      </c>
      <c r="BL152" s="20">
        <v>0.38500000000000001</v>
      </c>
      <c r="BM152" s="94">
        <v>31</v>
      </c>
      <c r="BN152" s="20">
        <v>0.28999999999999998</v>
      </c>
      <c r="BO152" s="20">
        <v>0.37</v>
      </c>
      <c r="BP152" s="73">
        <v>28</v>
      </c>
      <c r="BQ152" s="20">
        <v>0.14099999999999999</v>
      </c>
      <c r="BR152" s="70">
        <v>29</v>
      </c>
      <c r="BS152" s="17">
        <v>1</v>
      </c>
      <c r="BT152" s="17">
        <v>0.140646357</v>
      </c>
      <c r="BU152" s="17">
        <f>_xlfn.XLOOKUP(BG152,' Brechas'!$A$2:$A$34,' Brechas'!$AK$2:$AK$34)</f>
        <v>0.140646357180023</v>
      </c>
      <c r="BV152" t="b">
        <f t="shared" si="31"/>
        <v>1</v>
      </c>
      <c r="BZ152" s="20">
        <v>44</v>
      </c>
      <c r="CA152" s="20" t="s">
        <v>93</v>
      </c>
      <c r="CB152" s="20">
        <v>6.71</v>
      </c>
      <c r="CC152" s="20">
        <v>6.83</v>
      </c>
      <c r="CD152" s="20">
        <v>-0.02</v>
      </c>
      <c r="CE152" s="20">
        <v>1.9E-2</v>
      </c>
      <c r="CF152" s="95">
        <v>32</v>
      </c>
      <c r="CG152" s="20">
        <v>6.76</v>
      </c>
      <c r="CH152" s="20">
        <v>0.97</v>
      </c>
      <c r="CI152" s="87">
        <v>30</v>
      </c>
      <c r="CJ152" s="20">
        <v>1.7999999999999999E-2</v>
      </c>
      <c r="CK152" s="95">
        <v>32</v>
      </c>
      <c r="CL152" s="17">
        <v>-1</v>
      </c>
      <c r="CM152" s="17">
        <v>-1.8003578999999999E-2</v>
      </c>
      <c r="CN152" s="17">
        <f>_xlfn.XLOOKUP(BZ152,' Brechas'!$A$2:$A$34,' Brechas'!$BG$2:$BG$34)</f>
        <v>-1.8003578825918343E-2</v>
      </c>
      <c r="CO152" t="b">
        <f t="shared" si="32"/>
        <v>1</v>
      </c>
      <c r="CS152" s="20">
        <v>44</v>
      </c>
      <c r="CT152" s="20" t="s">
        <v>93</v>
      </c>
      <c r="CU152" s="20">
        <v>0.56999999999999995</v>
      </c>
      <c r="CV152" s="20">
        <v>0.43</v>
      </c>
      <c r="CW152" s="20">
        <v>0.34</v>
      </c>
      <c r="CX152" s="20">
        <v>0.34</v>
      </c>
      <c r="CY152" s="84">
        <v>26</v>
      </c>
      <c r="CZ152" s="20">
        <v>0.01</v>
      </c>
      <c r="DA152" s="20">
        <v>0.12</v>
      </c>
      <c r="DB152" s="88">
        <v>24</v>
      </c>
      <c r="DC152" s="20">
        <v>0.04</v>
      </c>
      <c r="DD152" s="71">
        <v>25</v>
      </c>
      <c r="DE152" s="17">
        <v>1</v>
      </c>
      <c r="DF152" s="17">
        <v>4.2245751999999998E-2</v>
      </c>
      <c r="DG152" s="17">
        <f>_xlfn.XLOOKUP(CS152,' Brechas'!$A$2:$A$34,' Brechas'!$BU$2:$BU$34)</f>
        <v>4.2245752025365998E-2</v>
      </c>
      <c r="DH152" t="b">
        <f t="shared" si="33"/>
        <v>1</v>
      </c>
      <c r="DL152" s="20">
        <v>44</v>
      </c>
      <c r="DM152" s="20" t="s">
        <v>93</v>
      </c>
      <c r="DN152" s="20">
        <v>2.14</v>
      </c>
      <c r="DO152" s="20">
        <v>0.25</v>
      </c>
      <c r="DP152" s="20">
        <v>7.38</v>
      </c>
      <c r="DQ152" s="20">
        <v>7.38</v>
      </c>
      <c r="DR152" s="87">
        <v>30</v>
      </c>
      <c r="DS152" s="20">
        <v>1.21</v>
      </c>
      <c r="DT152" s="20">
        <v>7.0000000000000007E-2</v>
      </c>
      <c r="DU152" s="77">
        <v>33</v>
      </c>
      <c r="DV152" s="20">
        <v>0.54</v>
      </c>
      <c r="DW152" s="69">
        <v>9</v>
      </c>
      <c r="DX152" s="17">
        <v>1</v>
      </c>
      <c r="DY152" s="17">
        <v>0.54163157799999995</v>
      </c>
      <c r="DZ152" s="17" t="e">
        <f>_xlfn.XLOOKUP(DL152,' Brechas'!$A$2:$A$34,' Brechas'!#REF!)</f>
        <v>#REF!</v>
      </c>
      <c r="EA152" t="e">
        <f t="shared" si="34"/>
        <v>#REF!</v>
      </c>
    </row>
    <row r="153" spans="2:131">
      <c r="B153" s="18">
        <v>47</v>
      </c>
      <c r="C153" s="18" t="s">
        <v>94</v>
      </c>
      <c r="D153" s="18">
        <v>0.89</v>
      </c>
      <c r="E153" s="18">
        <v>0.86</v>
      </c>
      <c r="F153" s="18">
        <v>0.03</v>
      </c>
      <c r="G153" s="18">
        <v>0.03</v>
      </c>
      <c r="H153" s="38">
        <v>27</v>
      </c>
      <c r="I153" s="18">
        <v>0.87</v>
      </c>
      <c r="J153" s="18">
        <v>0.22</v>
      </c>
      <c r="K153" s="40">
        <v>21</v>
      </c>
      <c r="L153" s="18">
        <v>0.01</v>
      </c>
      <c r="M153" s="39">
        <v>25</v>
      </c>
      <c r="N153" s="17">
        <v>1</v>
      </c>
      <c r="O153" s="17">
        <v>7.7037260000000002E-3</v>
      </c>
      <c r="P153" s="17">
        <f>_xlfn.XLOOKUP(B153,' Brechas'!$A$2:$A$34,' Brechas'!$H$2:$H$34)</f>
        <v>7.7037260859753797E-3</v>
      </c>
      <c r="Q153" t="b">
        <f t="shared" si="28"/>
        <v>1</v>
      </c>
      <c r="U153" s="20">
        <v>47</v>
      </c>
      <c r="V153" s="20" t="s">
        <v>94</v>
      </c>
      <c r="W153" s="20">
        <v>0.43</v>
      </c>
      <c r="X153" s="20">
        <v>0.39</v>
      </c>
      <c r="Y153" s="20">
        <v>0.08</v>
      </c>
      <c r="Z153" s="20">
        <v>0.08</v>
      </c>
      <c r="AA153" s="69">
        <v>9</v>
      </c>
      <c r="AB153" s="20">
        <v>0.41</v>
      </c>
      <c r="AC153" s="20">
        <v>0.08</v>
      </c>
      <c r="AD153" s="84">
        <v>26</v>
      </c>
      <c r="AE153" s="20">
        <v>6.4999999999999997E-3</v>
      </c>
      <c r="AF153" s="75">
        <v>21</v>
      </c>
      <c r="AG153" s="17">
        <v>1</v>
      </c>
      <c r="AH153" s="17">
        <v>6.5103269999999998E-3</v>
      </c>
      <c r="AI153" s="17">
        <f>_xlfn.XLOOKUP(U153,' Brechas'!$A$2:$A$34,' Brechas'!$N$2:$N$34)</f>
        <v>6.51032661143266E-3</v>
      </c>
      <c r="AJ153" t="b">
        <f t="shared" si="29"/>
        <v>1</v>
      </c>
      <c r="AN153" s="20">
        <v>47</v>
      </c>
      <c r="AO153" s="20" t="s">
        <v>94</v>
      </c>
      <c r="AP153" s="20">
        <v>1.4379999999999999</v>
      </c>
      <c r="AQ153" s="20">
        <v>0.748</v>
      </c>
      <c r="AR153" s="20">
        <v>0.92</v>
      </c>
      <c r="AS153" s="20">
        <v>0.92</v>
      </c>
      <c r="AT153" s="67">
        <v>2</v>
      </c>
      <c r="AU153" s="20">
        <v>1.093</v>
      </c>
      <c r="AV153" s="20">
        <v>0.16</v>
      </c>
      <c r="AW153" s="64">
        <v>7</v>
      </c>
      <c r="AX153" s="20">
        <v>0.15</v>
      </c>
      <c r="AY153" s="78">
        <v>3</v>
      </c>
      <c r="AZ153" s="17">
        <v>1</v>
      </c>
      <c r="BA153" s="17">
        <v>0.14604363400000001</v>
      </c>
      <c r="BB153" s="17">
        <f>_xlfn.XLOOKUP(AN153,' Brechas'!$A$2:$A$34,' Brechas'!$W$2:$W$34)</f>
        <v>0.14604363415902599</v>
      </c>
      <c r="BC153" t="b">
        <f t="shared" si="30"/>
        <v>1</v>
      </c>
      <c r="BG153" s="20">
        <v>47</v>
      </c>
      <c r="BH153" s="20" t="s">
        <v>288</v>
      </c>
      <c r="BI153" s="20">
        <v>0.47</v>
      </c>
      <c r="BJ153" s="20">
        <v>0.36</v>
      </c>
      <c r="BK153" s="20">
        <v>0.31</v>
      </c>
      <c r="BL153" s="20">
        <v>0.314</v>
      </c>
      <c r="BM153" s="74">
        <v>23</v>
      </c>
      <c r="BN153" s="20">
        <v>0.41</v>
      </c>
      <c r="BO153" s="20">
        <v>0.26</v>
      </c>
      <c r="BP153" s="80">
        <v>20</v>
      </c>
      <c r="BQ153" s="20">
        <v>0.08</v>
      </c>
      <c r="BR153" s="74">
        <v>23</v>
      </c>
      <c r="BS153" s="17">
        <v>1</v>
      </c>
      <c r="BT153" s="17">
        <v>8.0425242999999993E-2</v>
      </c>
      <c r="BU153" s="17">
        <f>_xlfn.XLOOKUP(BG153,' Brechas'!$A$2:$A$34,' Brechas'!$AK$2:$AK$34)</f>
        <v>8.0425242906271205E-2</v>
      </c>
      <c r="BV153" t="b">
        <f t="shared" si="31"/>
        <v>1</v>
      </c>
      <c r="BZ153" s="20">
        <v>47</v>
      </c>
      <c r="CA153" s="20" t="s">
        <v>94</v>
      </c>
      <c r="CB153" s="20">
        <v>6.74</v>
      </c>
      <c r="CC153" s="20">
        <v>6.82</v>
      </c>
      <c r="CD153" s="20">
        <v>-0.01</v>
      </c>
      <c r="CE153" s="20">
        <v>1.0999999999999999E-2</v>
      </c>
      <c r="CF153" s="61">
        <v>18</v>
      </c>
      <c r="CG153" s="20">
        <v>6.78</v>
      </c>
      <c r="CH153" s="20">
        <v>0.97</v>
      </c>
      <c r="CI153" s="72">
        <v>27</v>
      </c>
      <c r="CJ153" s="20">
        <v>1.0999999999999999E-2</v>
      </c>
      <c r="CK153" s="61">
        <v>18</v>
      </c>
      <c r="CL153" s="17">
        <v>-1</v>
      </c>
      <c r="CM153" s="17">
        <v>-1.0955692E-2</v>
      </c>
      <c r="CN153" s="17">
        <f>_xlfn.XLOOKUP(BZ153,' Brechas'!$A$2:$A$34,' Brechas'!$BG$2:$BG$34)</f>
        <v>-1.0955692151648962E-2</v>
      </c>
      <c r="CO153" t="b">
        <f t="shared" si="32"/>
        <v>1</v>
      </c>
      <c r="CS153" s="20">
        <v>47</v>
      </c>
      <c r="CT153" s="20" t="s">
        <v>94</v>
      </c>
      <c r="CU153" s="20">
        <v>0.52</v>
      </c>
      <c r="CV153" s="20">
        <v>0.48</v>
      </c>
      <c r="CW153" s="20">
        <v>0.09</v>
      </c>
      <c r="CX153" s="20">
        <v>0.09</v>
      </c>
      <c r="CY153" s="86">
        <v>11</v>
      </c>
      <c r="CZ153" s="20">
        <v>0.01</v>
      </c>
      <c r="DA153" s="20">
        <v>7.0000000000000007E-2</v>
      </c>
      <c r="DB153" s="58">
        <v>16</v>
      </c>
      <c r="DC153" s="20">
        <v>0.01</v>
      </c>
      <c r="DD153" s="66">
        <v>12</v>
      </c>
      <c r="DE153" s="17">
        <v>1</v>
      </c>
      <c r="DF153" s="17">
        <v>6.3690969999999998E-3</v>
      </c>
      <c r="DG153" s="17">
        <f>_xlfn.XLOOKUP(CS153,' Brechas'!$A$2:$A$34,' Brechas'!$BU$2:$BU$34)</f>
        <v>6.36909693454838E-3</v>
      </c>
      <c r="DH153" t="b">
        <f t="shared" si="33"/>
        <v>1</v>
      </c>
      <c r="DL153" s="20">
        <v>47</v>
      </c>
      <c r="DM153" s="20" t="s">
        <v>94</v>
      </c>
      <c r="DN153" s="20">
        <v>5</v>
      </c>
      <c r="DO153" s="20">
        <v>0.63</v>
      </c>
      <c r="DP153" s="20">
        <v>6.95</v>
      </c>
      <c r="DQ153" s="20">
        <v>6.95</v>
      </c>
      <c r="DR153" s="84">
        <v>26</v>
      </c>
      <c r="DS153" s="20">
        <v>2.81</v>
      </c>
      <c r="DT153" s="20">
        <v>0.17</v>
      </c>
      <c r="DU153" s="84">
        <v>26</v>
      </c>
      <c r="DV153" s="20">
        <v>1.18</v>
      </c>
      <c r="DW153" s="75">
        <v>21</v>
      </c>
      <c r="DX153" s="17">
        <v>1</v>
      </c>
      <c r="DY153" s="17">
        <v>1.1816887709999999</v>
      </c>
      <c r="DZ153" s="17" t="e">
        <f>_xlfn.XLOOKUP(DL153,' Brechas'!$A$2:$A$34,' Brechas'!#REF!)</f>
        <v>#REF!</v>
      </c>
      <c r="EA153" t="e">
        <f t="shared" si="34"/>
        <v>#REF!</v>
      </c>
    </row>
    <row r="154" spans="2:131">
      <c r="B154" s="18">
        <v>50</v>
      </c>
      <c r="C154" s="18" t="s">
        <v>95</v>
      </c>
      <c r="D154" s="18">
        <v>0.94</v>
      </c>
      <c r="E154" s="18">
        <v>0.93</v>
      </c>
      <c r="F154" s="18">
        <v>0.01</v>
      </c>
      <c r="G154" s="18">
        <v>0.01</v>
      </c>
      <c r="H154" s="49">
        <v>12</v>
      </c>
      <c r="I154" s="18">
        <v>0.93</v>
      </c>
      <c r="J154" s="18">
        <v>0.21</v>
      </c>
      <c r="K154" s="49">
        <v>12</v>
      </c>
      <c r="L154" s="18">
        <v>0</v>
      </c>
      <c r="M154" s="49">
        <v>12</v>
      </c>
      <c r="N154" s="17">
        <v>1</v>
      </c>
      <c r="O154" s="17">
        <v>2.7558779999999998E-3</v>
      </c>
      <c r="P154" s="17">
        <f>_xlfn.XLOOKUP(B154,' Brechas'!$A$2:$A$34,' Brechas'!$H$2:$H$34)</f>
        <v>2.7558781299099398E-3</v>
      </c>
      <c r="Q154" t="b">
        <f t="shared" si="28"/>
        <v>1</v>
      </c>
      <c r="U154" s="20">
        <v>50</v>
      </c>
      <c r="V154" s="20" t="s">
        <v>95</v>
      </c>
      <c r="W154" s="20">
        <v>0.55000000000000004</v>
      </c>
      <c r="X154" s="20">
        <v>0.5</v>
      </c>
      <c r="Y154" s="20">
        <v>0.11</v>
      </c>
      <c r="Z154" s="20">
        <v>0.11</v>
      </c>
      <c r="AA154" s="87">
        <v>30</v>
      </c>
      <c r="AB154" s="20">
        <v>0.53</v>
      </c>
      <c r="AC154" s="20">
        <v>0.06</v>
      </c>
      <c r="AD154" s="58">
        <v>16</v>
      </c>
      <c r="AE154" s="20">
        <v>6.8999999999999999E-3</v>
      </c>
      <c r="AF154" s="82">
        <v>22</v>
      </c>
      <c r="AG154" s="17">
        <v>1</v>
      </c>
      <c r="AH154" s="17">
        <v>6.9485559999999998E-3</v>
      </c>
      <c r="AI154" s="17">
        <f>_xlfn.XLOOKUP(U154,' Brechas'!$A$2:$A$34,' Brechas'!$N$2:$N$34)</f>
        <v>6.9485561461796897E-3</v>
      </c>
      <c r="AJ154" t="b">
        <f t="shared" si="29"/>
        <v>1</v>
      </c>
      <c r="AN154" s="20">
        <v>50</v>
      </c>
      <c r="AO154" s="20" t="s">
        <v>95</v>
      </c>
      <c r="AP154" s="20">
        <v>2.645</v>
      </c>
      <c r="AQ154" s="20">
        <v>1.01</v>
      </c>
      <c r="AR154" s="20">
        <v>1.62</v>
      </c>
      <c r="AS154" s="20">
        <v>1.62</v>
      </c>
      <c r="AT154" s="61">
        <v>18</v>
      </c>
      <c r="AU154" s="20">
        <v>1.823</v>
      </c>
      <c r="AV154" s="20">
        <v>0.26</v>
      </c>
      <c r="AW154" s="68">
        <v>19</v>
      </c>
      <c r="AX154" s="20">
        <v>0.43</v>
      </c>
      <c r="AY154" s="80">
        <v>20</v>
      </c>
      <c r="AZ154" s="17">
        <v>1</v>
      </c>
      <c r="BA154" s="17">
        <v>0.42735604999999999</v>
      </c>
      <c r="BB154" s="17">
        <f>_xlfn.XLOOKUP(AN154,' Brechas'!$A$2:$A$34,' Brechas'!$W$2:$W$34)</f>
        <v>0.42735605004364902</v>
      </c>
      <c r="BC154" t="b">
        <f t="shared" si="30"/>
        <v>1</v>
      </c>
      <c r="BG154" s="20">
        <v>50</v>
      </c>
      <c r="BH154" s="20" t="s">
        <v>289</v>
      </c>
      <c r="BI154" s="20">
        <v>0.5</v>
      </c>
      <c r="BJ154" s="20">
        <v>0.39</v>
      </c>
      <c r="BK154" s="20">
        <v>0.26</v>
      </c>
      <c r="BL154" s="20">
        <v>0.26500000000000001</v>
      </c>
      <c r="BM154" s="60">
        <v>14</v>
      </c>
      <c r="BN154" s="20">
        <v>0.45</v>
      </c>
      <c r="BO154" s="20">
        <v>0.24</v>
      </c>
      <c r="BP154" s="61">
        <v>18</v>
      </c>
      <c r="BQ154" s="20">
        <v>6.3E-2</v>
      </c>
      <c r="BR154" s="61">
        <v>18</v>
      </c>
      <c r="BS154" s="17">
        <v>1</v>
      </c>
      <c r="BT154" s="17">
        <v>6.3133776000000003E-2</v>
      </c>
      <c r="BU154" s="17">
        <f>_xlfn.XLOOKUP(BG154,' Brechas'!$A$2:$A$34,' Brechas'!$AK$2:$AK$34)</f>
        <v>6.3133776491055199E-2</v>
      </c>
      <c r="BV154" t="b">
        <f t="shared" si="31"/>
        <v>1</v>
      </c>
      <c r="BZ154" s="20">
        <v>50</v>
      </c>
      <c r="CA154" s="20" t="s">
        <v>95</v>
      </c>
      <c r="CB154" s="20">
        <v>6.83</v>
      </c>
      <c r="CC154" s="20">
        <v>6.89</v>
      </c>
      <c r="CD154" s="20">
        <v>-0.01</v>
      </c>
      <c r="CE154" s="20">
        <v>8.9999999999999993E-3</v>
      </c>
      <c r="CF154" s="62">
        <v>8</v>
      </c>
      <c r="CG154" s="20">
        <v>6.86</v>
      </c>
      <c r="CH154" s="20">
        <v>0.95</v>
      </c>
      <c r="CI154" s="59">
        <v>13</v>
      </c>
      <c r="CJ154" s="20">
        <v>8.0000000000000002E-3</v>
      </c>
      <c r="CK154" s="64">
        <v>7</v>
      </c>
      <c r="CL154" s="17">
        <v>-1</v>
      </c>
      <c r="CM154" s="17">
        <v>-8.4926370000000008E-3</v>
      </c>
      <c r="CN154" s="17">
        <f>_xlfn.XLOOKUP(BZ154,' Brechas'!$A$2:$A$34,' Brechas'!$BG$2:$BG$34)</f>
        <v>-8.4926365084606863E-3</v>
      </c>
      <c r="CO154" t="b">
        <f t="shared" si="32"/>
        <v>1</v>
      </c>
      <c r="CS154" s="20">
        <v>50</v>
      </c>
      <c r="CT154" s="20" t="s">
        <v>289</v>
      </c>
      <c r="CU154" s="20">
        <v>0.6</v>
      </c>
      <c r="CV154" s="20">
        <v>0.4</v>
      </c>
      <c r="CW154" s="20">
        <v>0.5</v>
      </c>
      <c r="CX154" s="20">
        <v>0.5</v>
      </c>
      <c r="CY154" s="87">
        <v>30</v>
      </c>
      <c r="CZ154" s="20">
        <v>0.01</v>
      </c>
      <c r="DA154" s="20">
        <v>7.0000000000000007E-2</v>
      </c>
      <c r="DB154" s="60">
        <v>14</v>
      </c>
      <c r="DC154" s="20">
        <v>0.03</v>
      </c>
      <c r="DD154" s="88">
        <v>24</v>
      </c>
      <c r="DE154" s="17">
        <v>1</v>
      </c>
      <c r="DF154" s="17">
        <v>3.4753093999999998E-2</v>
      </c>
      <c r="DG154" s="17">
        <f>_xlfn.XLOOKUP(CS154,' Brechas'!$A$2:$A$34,' Brechas'!$BU$2:$BU$34)</f>
        <v>3.4753094390437299E-2</v>
      </c>
      <c r="DH154" t="b">
        <f t="shared" si="33"/>
        <v>1</v>
      </c>
      <c r="DL154" s="20">
        <v>50</v>
      </c>
      <c r="DM154" s="20" t="s">
        <v>289</v>
      </c>
      <c r="DN154" s="20">
        <v>11.03</v>
      </c>
      <c r="DO154" s="20">
        <v>1.37</v>
      </c>
      <c r="DP154" s="20">
        <v>7.03</v>
      </c>
      <c r="DQ154" s="20">
        <v>7.03</v>
      </c>
      <c r="DR154" s="72">
        <v>27</v>
      </c>
      <c r="DS154" s="20">
        <v>6.18</v>
      </c>
      <c r="DT154" s="20">
        <v>0.37</v>
      </c>
      <c r="DU154" s="64">
        <v>7</v>
      </c>
      <c r="DV154" s="20">
        <v>2.62</v>
      </c>
      <c r="DW154" s="87">
        <v>30</v>
      </c>
      <c r="DX154" s="17">
        <v>1</v>
      </c>
      <c r="DY154" s="17">
        <v>2.6240347040000001</v>
      </c>
      <c r="DZ154" s="17" t="e">
        <f>_xlfn.XLOOKUP(DL154,' Brechas'!$A$2:$A$34,' Brechas'!#REF!)</f>
        <v>#REF!</v>
      </c>
      <c r="EA154" t="e">
        <f t="shared" si="34"/>
        <v>#REF!</v>
      </c>
    </row>
    <row r="155" spans="2:131">
      <c r="B155" s="18">
        <v>52</v>
      </c>
      <c r="C155" s="18" t="s">
        <v>96</v>
      </c>
      <c r="D155" s="18">
        <v>0.87</v>
      </c>
      <c r="E155" s="18">
        <v>0.86</v>
      </c>
      <c r="F155" s="18">
        <v>0.01</v>
      </c>
      <c r="G155" s="18">
        <v>0.01</v>
      </c>
      <c r="H155" s="42">
        <v>5</v>
      </c>
      <c r="I155" s="18">
        <v>0.86</v>
      </c>
      <c r="J155" s="18">
        <v>0.22</v>
      </c>
      <c r="K155" s="41">
        <v>22</v>
      </c>
      <c r="L155" s="18">
        <v>0</v>
      </c>
      <c r="M155" s="26">
        <v>4</v>
      </c>
      <c r="N155" s="17">
        <v>1</v>
      </c>
      <c r="O155" s="17">
        <v>1.2354239999999999E-3</v>
      </c>
      <c r="P155" s="17">
        <f>_xlfn.XLOOKUP(B155,' Brechas'!$A$2:$A$34,' Brechas'!$H$2:$H$34)</f>
        <v>1.23542411638693E-3</v>
      </c>
      <c r="Q155" t="b">
        <f t="shared" si="28"/>
        <v>1</v>
      </c>
      <c r="U155" s="20">
        <v>52</v>
      </c>
      <c r="V155" s="20" t="s">
        <v>96</v>
      </c>
      <c r="W155" s="20">
        <v>0.45</v>
      </c>
      <c r="X155" s="20">
        <v>0.42</v>
      </c>
      <c r="Y155" s="20">
        <v>7.0000000000000007E-2</v>
      </c>
      <c r="Z155" s="20">
        <v>7.0000000000000007E-2</v>
      </c>
      <c r="AA155" s="64">
        <v>7</v>
      </c>
      <c r="AB155" s="20">
        <v>0.43</v>
      </c>
      <c r="AC155" s="20">
        <v>0.08</v>
      </c>
      <c r="AD155" s="74">
        <v>23</v>
      </c>
      <c r="AE155" s="20">
        <v>5.4000000000000003E-3</v>
      </c>
      <c r="AF155" s="59">
        <v>13</v>
      </c>
      <c r="AG155" s="17">
        <v>1</v>
      </c>
      <c r="AH155" s="17">
        <v>5.4273439999999997E-3</v>
      </c>
      <c r="AI155" s="17">
        <f>_xlfn.XLOOKUP(U155,' Brechas'!$A$2:$A$34,' Brechas'!$N$2:$N$34)</f>
        <v>5.4273435413633199E-3</v>
      </c>
      <c r="AJ155" t="b">
        <f t="shared" si="29"/>
        <v>1</v>
      </c>
      <c r="AN155" s="20">
        <v>52</v>
      </c>
      <c r="AO155" s="20" t="s">
        <v>96</v>
      </c>
      <c r="AP155" s="20">
        <v>1.8080000000000001</v>
      </c>
      <c r="AQ155" s="20">
        <v>0.86699999999999999</v>
      </c>
      <c r="AR155" s="20">
        <v>1.0900000000000001</v>
      </c>
      <c r="AS155" s="20">
        <v>1.0900000000000001</v>
      </c>
      <c r="AT155" s="83">
        <v>5</v>
      </c>
      <c r="AU155" s="20">
        <v>1.349</v>
      </c>
      <c r="AV155" s="20">
        <v>0.2</v>
      </c>
      <c r="AW155" s="66">
        <v>12</v>
      </c>
      <c r="AX155" s="20">
        <v>0.21</v>
      </c>
      <c r="AY155" s="65">
        <v>6</v>
      </c>
      <c r="AZ155" s="17">
        <v>1</v>
      </c>
      <c r="BA155" s="17">
        <v>0.21208539200000001</v>
      </c>
      <c r="BB155" s="17">
        <f>_xlfn.XLOOKUP(AN155,' Brechas'!$A$2:$A$34,' Brechas'!$W$2:$W$34)</f>
        <v>0.21208539162805201</v>
      </c>
      <c r="BC155" t="b">
        <f t="shared" si="30"/>
        <v>1</v>
      </c>
      <c r="BG155" s="20">
        <v>52</v>
      </c>
      <c r="BH155" s="20" t="s">
        <v>290</v>
      </c>
      <c r="BI155" s="20">
        <v>0.46</v>
      </c>
      <c r="BJ155" s="20">
        <v>0.35</v>
      </c>
      <c r="BK155" s="20">
        <v>0.28999999999999998</v>
      </c>
      <c r="BL155" s="20">
        <v>0.29299999999999998</v>
      </c>
      <c r="BM155" s="80">
        <v>20</v>
      </c>
      <c r="BN155" s="20">
        <v>0.4</v>
      </c>
      <c r="BO155" s="20">
        <v>0.26</v>
      </c>
      <c r="BP155" s="82">
        <v>22</v>
      </c>
      <c r="BQ155" s="20">
        <v>7.6999999999999999E-2</v>
      </c>
      <c r="BR155" s="82">
        <v>22</v>
      </c>
      <c r="BS155" s="17">
        <v>1</v>
      </c>
      <c r="BT155" s="17">
        <v>7.7282273999999998E-2</v>
      </c>
      <c r="BU155" s="17">
        <f>_xlfn.XLOOKUP(BG155,' Brechas'!$A$2:$A$34,' Brechas'!$AK$2:$AK$34)</f>
        <v>7.7282274012791793E-2</v>
      </c>
      <c r="BV155" t="b">
        <f t="shared" si="31"/>
        <v>1</v>
      </c>
      <c r="BZ155" s="20">
        <v>52</v>
      </c>
      <c r="CA155" s="20" t="s">
        <v>96</v>
      </c>
      <c r="CB155" s="20">
        <v>6.8</v>
      </c>
      <c r="CC155" s="20">
        <v>6.86</v>
      </c>
      <c r="CD155" s="20">
        <v>-0.01</v>
      </c>
      <c r="CE155" s="20">
        <v>8.9999999999999993E-3</v>
      </c>
      <c r="CF155" s="65">
        <v>6</v>
      </c>
      <c r="CG155" s="20">
        <v>6.82</v>
      </c>
      <c r="CH155" s="20">
        <v>0.96</v>
      </c>
      <c r="CI155" s="63">
        <v>15</v>
      </c>
      <c r="CJ155" s="20">
        <v>8.0000000000000002E-3</v>
      </c>
      <c r="CK155" s="65">
        <v>6</v>
      </c>
      <c r="CL155" s="17">
        <v>-1</v>
      </c>
      <c r="CM155" s="17">
        <v>-8.3036429999999994E-3</v>
      </c>
      <c r="CN155" s="17">
        <f>_xlfn.XLOOKUP(BZ155,' Brechas'!$A$2:$A$34,' Brechas'!$BG$2:$BG$34)</f>
        <v>-8.3036425506535609E-3</v>
      </c>
      <c r="CO155" t="b">
        <f t="shared" si="32"/>
        <v>1</v>
      </c>
      <c r="CS155" s="20">
        <v>52</v>
      </c>
      <c r="CT155" s="20" t="s">
        <v>96</v>
      </c>
      <c r="CU155" s="20">
        <v>0.55000000000000004</v>
      </c>
      <c r="CV155" s="20">
        <v>0.45</v>
      </c>
      <c r="CW155" s="20">
        <v>0.22</v>
      </c>
      <c r="CX155" s="20">
        <v>0.22</v>
      </c>
      <c r="CY155" s="68">
        <v>19</v>
      </c>
      <c r="CZ155" s="20">
        <v>0.02</v>
      </c>
      <c r="DA155" s="20">
        <v>0.04</v>
      </c>
      <c r="DB155" s="64">
        <v>7</v>
      </c>
      <c r="DC155" s="20">
        <v>0.01</v>
      </c>
      <c r="DD155" s="63">
        <v>15</v>
      </c>
      <c r="DE155" s="17">
        <v>1</v>
      </c>
      <c r="DF155" s="17">
        <v>8.4330340000000007E-3</v>
      </c>
      <c r="DG155" s="17">
        <f>_xlfn.XLOOKUP(CS155,' Brechas'!$A$2:$A$34,' Brechas'!$BU$2:$BU$34)</f>
        <v>8.4330342306414494E-3</v>
      </c>
      <c r="DH155" t="b">
        <f t="shared" si="33"/>
        <v>1</v>
      </c>
      <c r="DL155" s="20">
        <v>52</v>
      </c>
      <c r="DM155" s="20" t="s">
        <v>96</v>
      </c>
      <c r="DN155" s="20">
        <v>4.9400000000000004</v>
      </c>
      <c r="DO155" s="20">
        <v>1.55</v>
      </c>
      <c r="DP155" s="20">
        <v>2.19</v>
      </c>
      <c r="DQ155" s="20">
        <v>2.19</v>
      </c>
      <c r="DR155" s="64">
        <v>7</v>
      </c>
      <c r="DS155" s="20">
        <v>3.28</v>
      </c>
      <c r="DT155" s="20">
        <v>0.2</v>
      </c>
      <c r="DU155" s="74">
        <v>23</v>
      </c>
      <c r="DV155" s="20">
        <v>0.44</v>
      </c>
      <c r="DW155" s="64">
        <v>7</v>
      </c>
      <c r="DX155" s="17">
        <v>1</v>
      </c>
      <c r="DY155" s="17">
        <v>0.43535340900000002</v>
      </c>
      <c r="DZ155" s="17" t="e">
        <f>_xlfn.XLOOKUP(DL155,' Brechas'!$A$2:$A$34,' Brechas'!#REF!)</f>
        <v>#REF!</v>
      </c>
      <c r="EA155" t="e">
        <f t="shared" si="34"/>
        <v>#REF!</v>
      </c>
    </row>
    <row r="156" spans="2:131" ht="24">
      <c r="B156" s="18">
        <v>54</v>
      </c>
      <c r="C156" s="18" t="s">
        <v>97</v>
      </c>
      <c r="D156" s="18">
        <v>0.9</v>
      </c>
      <c r="E156" s="18">
        <v>0.89</v>
      </c>
      <c r="F156" s="18">
        <v>0.02</v>
      </c>
      <c r="G156" s="18">
        <v>0.02</v>
      </c>
      <c r="H156" s="19">
        <v>19</v>
      </c>
      <c r="I156" s="18">
        <v>0.9</v>
      </c>
      <c r="J156" s="18">
        <v>0.22</v>
      </c>
      <c r="K156" s="31">
        <v>17</v>
      </c>
      <c r="L156" s="18">
        <v>0</v>
      </c>
      <c r="M156" s="19">
        <v>19</v>
      </c>
      <c r="N156" s="17">
        <v>1</v>
      </c>
      <c r="O156" s="17">
        <v>3.901669E-3</v>
      </c>
      <c r="P156" s="17">
        <f>_xlfn.XLOOKUP(B156,' Brechas'!$A$2:$A$34,' Brechas'!$H$2:$H$34)</f>
        <v>3.9016693018690402E-3</v>
      </c>
      <c r="Q156" t="b">
        <f t="shared" si="28"/>
        <v>1</v>
      </c>
      <c r="U156" s="20">
        <v>54</v>
      </c>
      <c r="V156" s="20" t="s">
        <v>97</v>
      </c>
      <c r="W156" s="20">
        <v>0.67</v>
      </c>
      <c r="X156" s="20">
        <v>0.62</v>
      </c>
      <c r="Y156" s="20">
        <v>0.09</v>
      </c>
      <c r="Z156" s="20">
        <v>0.09</v>
      </c>
      <c r="AA156" s="63">
        <v>15</v>
      </c>
      <c r="AB156" s="20">
        <v>0.65</v>
      </c>
      <c r="AC156" s="20">
        <v>0.05</v>
      </c>
      <c r="AD156" s="85">
        <v>4</v>
      </c>
      <c r="AE156" s="20">
        <v>4.4999999999999997E-3</v>
      </c>
      <c r="AF156" s="62">
        <v>8</v>
      </c>
      <c r="AG156" s="17">
        <v>1</v>
      </c>
      <c r="AH156" s="17">
        <v>4.5104159999999997E-3</v>
      </c>
      <c r="AI156" s="17">
        <f>_xlfn.XLOOKUP(U156,' Brechas'!$A$2:$A$34,' Brechas'!$N$2:$N$34)</f>
        <v>4.5104156470580203E-3</v>
      </c>
      <c r="AJ156" t="b">
        <f t="shared" si="29"/>
        <v>1</v>
      </c>
      <c r="AN156" s="20">
        <v>54</v>
      </c>
      <c r="AO156" s="20" t="s">
        <v>97</v>
      </c>
      <c r="AP156" s="20">
        <v>1.946</v>
      </c>
      <c r="AQ156" s="20">
        <v>0.80500000000000005</v>
      </c>
      <c r="AR156" s="20">
        <v>1.42</v>
      </c>
      <c r="AS156" s="20">
        <v>1.42</v>
      </c>
      <c r="AT156" s="59">
        <v>13</v>
      </c>
      <c r="AU156" s="20">
        <v>1.3839999999999999</v>
      </c>
      <c r="AV156" s="20">
        <v>0.2</v>
      </c>
      <c r="AW156" s="60">
        <v>14</v>
      </c>
      <c r="AX156" s="20">
        <v>0.28000000000000003</v>
      </c>
      <c r="AY156" s="86">
        <v>11</v>
      </c>
      <c r="AZ156" s="17">
        <v>1</v>
      </c>
      <c r="BA156" s="17">
        <v>0.28427872700000001</v>
      </c>
      <c r="BB156" s="17">
        <f>_xlfn.XLOOKUP(AN156,' Brechas'!$A$2:$A$34,' Brechas'!$W$2:$W$34)</f>
        <v>0.28427872710157898</v>
      </c>
      <c r="BC156" t="b">
        <f t="shared" si="30"/>
        <v>1</v>
      </c>
      <c r="BG156" s="20">
        <v>54</v>
      </c>
      <c r="BH156" s="20" t="s">
        <v>291</v>
      </c>
      <c r="BI156" s="20">
        <v>0.52</v>
      </c>
      <c r="BJ156" s="20">
        <v>0.4</v>
      </c>
      <c r="BK156" s="20">
        <v>0.28999999999999998</v>
      </c>
      <c r="BL156" s="20">
        <v>0.28899999999999998</v>
      </c>
      <c r="BM156" s="61">
        <v>18</v>
      </c>
      <c r="BN156" s="20">
        <v>0.46</v>
      </c>
      <c r="BO156" s="20">
        <v>0.23</v>
      </c>
      <c r="BP156" s="58">
        <v>16</v>
      </c>
      <c r="BQ156" s="20">
        <v>6.7000000000000004E-2</v>
      </c>
      <c r="BR156" s="80">
        <v>20</v>
      </c>
      <c r="BS156" s="17">
        <v>1</v>
      </c>
      <c r="BT156" s="17">
        <v>6.6634320999999996E-2</v>
      </c>
      <c r="BU156" s="17">
        <f>_xlfn.XLOOKUP(BG156,' Brechas'!$A$2:$A$34,' Brechas'!$AK$2:$AK$34)</f>
        <v>6.6634321453723999E-2</v>
      </c>
      <c r="BV156" t="b">
        <f t="shared" si="31"/>
        <v>1</v>
      </c>
      <c r="BZ156" s="20">
        <v>54</v>
      </c>
      <c r="CA156" s="20" t="s">
        <v>97</v>
      </c>
      <c r="CB156" s="20">
        <v>6.85</v>
      </c>
      <c r="CC156" s="20">
        <v>6.94</v>
      </c>
      <c r="CD156" s="20">
        <v>-0.01</v>
      </c>
      <c r="CE156" s="20">
        <v>1.2E-2</v>
      </c>
      <c r="CF156" s="68">
        <v>19</v>
      </c>
      <c r="CG156" s="20">
        <v>6.9</v>
      </c>
      <c r="CH156" s="20">
        <v>0.95</v>
      </c>
      <c r="CI156" s="69">
        <v>9</v>
      </c>
      <c r="CJ156" s="20">
        <v>1.0999999999999999E-2</v>
      </c>
      <c r="CK156" s="68">
        <v>19</v>
      </c>
      <c r="CL156" s="17">
        <v>-1</v>
      </c>
      <c r="CM156" s="17">
        <v>-1.1188493000000001E-2</v>
      </c>
      <c r="CN156" s="17">
        <f>_xlfn.XLOOKUP(BZ156,' Brechas'!$A$2:$A$34,' Brechas'!$BG$2:$BG$34)</f>
        <v>-1.1188492832377061E-2</v>
      </c>
      <c r="CO156" t="b">
        <f t="shared" si="32"/>
        <v>1</v>
      </c>
      <c r="CS156" s="20">
        <v>54</v>
      </c>
      <c r="CT156" s="20" t="s">
        <v>97</v>
      </c>
      <c r="CU156" s="20">
        <v>0.56999999999999995</v>
      </c>
      <c r="CV156" s="20">
        <v>0.43</v>
      </c>
      <c r="CW156" s="20">
        <v>0.35</v>
      </c>
      <c r="CX156" s="20">
        <v>0.35</v>
      </c>
      <c r="CY156" s="72">
        <v>27</v>
      </c>
      <c r="CZ156" s="20">
        <v>0.01</v>
      </c>
      <c r="DA156" s="20">
        <v>7.0000000000000007E-2</v>
      </c>
      <c r="DB156" s="63">
        <v>15</v>
      </c>
      <c r="DC156" s="20">
        <v>0.02</v>
      </c>
      <c r="DD156" s="75">
        <v>21</v>
      </c>
      <c r="DE156" s="17">
        <v>1</v>
      </c>
      <c r="DF156" s="17">
        <v>2.4458662999999999E-2</v>
      </c>
      <c r="DG156" s="17">
        <f>_xlfn.XLOOKUP(CS156,' Brechas'!$A$2:$A$34,' Brechas'!$BU$2:$BU$34)</f>
        <v>2.44586628597636E-2</v>
      </c>
      <c r="DH156" t="b">
        <f t="shared" si="33"/>
        <v>1</v>
      </c>
      <c r="DL156" s="20">
        <v>54</v>
      </c>
      <c r="DM156" s="20" t="s">
        <v>97</v>
      </c>
      <c r="DN156" s="20">
        <v>5.03</v>
      </c>
      <c r="DO156" s="20">
        <v>2.0499999999999998</v>
      </c>
      <c r="DP156" s="20">
        <v>1.46</v>
      </c>
      <c r="DQ156" s="20">
        <v>1.46</v>
      </c>
      <c r="DR156" s="85">
        <v>4</v>
      </c>
      <c r="DS156" s="20">
        <v>3.56</v>
      </c>
      <c r="DT156" s="20">
        <v>0.22</v>
      </c>
      <c r="DU156" s="82">
        <v>22</v>
      </c>
      <c r="DV156" s="20">
        <v>0.31</v>
      </c>
      <c r="DW156" s="85">
        <v>4</v>
      </c>
      <c r="DX156" s="17">
        <v>1</v>
      </c>
      <c r="DY156" s="17">
        <v>0.31381098899999998</v>
      </c>
      <c r="DZ156" s="17" t="e">
        <f>_xlfn.XLOOKUP(DL156,' Brechas'!$A$2:$A$34,' Brechas'!#REF!)</f>
        <v>#REF!</v>
      </c>
      <c r="EA156" t="e">
        <f t="shared" si="34"/>
        <v>#REF!</v>
      </c>
    </row>
    <row r="157" spans="2:131">
      <c r="B157" s="18">
        <v>63</v>
      </c>
      <c r="C157" s="18" t="s">
        <v>98</v>
      </c>
      <c r="D157" s="18">
        <v>0.97</v>
      </c>
      <c r="E157" s="18">
        <v>0.95</v>
      </c>
      <c r="F157" s="18">
        <v>0.02</v>
      </c>
      <c r="G157" s="18">
        <v>0.02</v>
      </c>
      <c r="H157" s="40">
        <v>21</v>
      </c>
      <c r="I157" s="18">
        <v>0.96</v>
      </c>
      <c r="J157" s="18">
        <v>0.2</v>
      </c>
      <c r="K157" s="29">
        <v>6</v>
      </c>
      <c r="L157" s="18">
        <v>0</v>
      </c>
      <c r="M157" s="33">
        <v>20</v>
      </c>
      <c r="N157" s="17">
        <v>1</v>
      </c>
      <c r="O157" s="17">
        <v>4.5511850000000001E-3</v>
      </c>
      <c r="P157" s="17">
        <f>_xlfn.XLOOKUP(B157,' Brechas'!$A$2:$A$34,' Brechas'!$H$2:$H$34)</f>
        <v>4.5511845660824298E-3</v>
      </c>
      <c r="Q157" t="b">
        <f t="shared" si="28"/>
        <v>1</v>
      </c>
      <c r="U157" s="20">
        <v>63</v>
      </c>
      <c r="V157" s="20" t="s">
        <v>98</v>
      </c>
      <c r="W157" s="20">
        <v>0.66</v>
      </c>
      <c r="X157" s="20">
        <v>0.6</v>
      </c>
      <c r="Y157" s="20">
        <v>0.1</v>
      </c>
      <c r="Z157" s="20">
        <v>0.1</v>
      </c>
      <c r="AA157" s="74">
        <v>23</v>
      </c>
      <c r="AB157" s="20">
        <v>0.63</v>
      </c>
      <c r="AC157" s="20">
        <v>0.05</v>
      </c>
      <c r="AD157" s="83">
        <v>5</v>
      </c>
      <c r="AE157" s="20">
        <v>5.4000000000000003E-3</v>
      </c>
      <c r="AF157" s="86">
        <v>11</v>
      </c>
      <c r="AG157" s="17">
        <v>1</v>
      </c>
      <c r="AH157" s="17">
        <v>5.3708810000000001E-3</v>
      </c>
      <c r="AI157" s="17">
        <f>_xlfn.XLOOKUP(U157,' Brechas'!$A$2:$A$34,' Brechas'!$N$2:$N$34)</f>
        <v>5.3708806973884601E-3</v>
      </c>
      <c r="AJ157" t="b">
        <f t="shared" si="29"/>
        <v>1</v>
      </c>
      <c r="AN157" s="20">
        <v>63</v>
      </c>
      <c r="AO157" s="20" t="s">
        <v>270</v>
      </c>
      <c r="AP157" s="20">
        <v>6.5609999999999999</v>
      </c>
      <c r="AQ157" s="20">
        <v>2.9079999999999999</v>
      </c>
      <c r="AR157" s="20">
        <v>1.26</v>
      </c>
      <c r="AS157" s="20">
        <v>1.26</v>
      </c>
      <c r="AT157" s="69">
        <v>9</v>
      </c>
      <c r="AU157" s="20">
        <v>4.8019999999999996</v>
      </c>
      <c r="AV157" s="20">
        <v>0.7</v>
      </c>
      <c r="AW157" s="95">
        <v>32</v>
      </c>
      <c r="AX157" s="20">
        <v>0.87</v>
      </c>
      <c r="AY157" s="95">
        <v>32</v>
      </c>
      <c r="AZ157" s="17">
        <v>1</v>
      </c>
      <c r="BA157" s="17">
        <v>0.87417606699999995</v>
      </c>
      <c r="BB157" s="17">
        <f>_xlfn.XLOOKUP(AN157,' Brechas'!$A$2:$A$34,' Brechas'!$W$2:$W$34)</f>
        <v>0.87417606697968597</v>
      </c>
      <c r="BC157" t="b">
        <f t="shared" si="30"/>
        <v>1</v>
      </c>
      <c r="BG157" s="20">
        <v>63</v>
      </c>
      <c r="BH157" s="20" t="s">
        <v>292</v>
      </c>
      <c r="BI157" s="20">
        <v>0.62</v>
      </c>
      <c r="BJ157" s="20">
        <v>0.53</v>
      </c>
      <c r="BK157" s="20">
        <v>0.17</v>
      </c>
      <c r="BL157" s="20">
        <v>0.16700000000000001</v>
      </c>
      <c r="BM157" s="78">
        <v>3</v>
      </c>
      <c r="BN157" s="20">
        <v>0.56999999999999995</v>
      </c>
      <c r="BO157" s="20">
        <v>0.19</v>
      </c>
      <c r="BP157" s="78">
        <v>3</v>
      </c>
      <c r="BQ157" s="20">
        <v>3.1E-2</v>
      </c>
      <c r="BR157" s="78">
        <v>3</v>
      </c>
      <c r="BS157" s="17">
        <v>1</v>
      </c>
      <c r="BT157" s="17">
        <v>3.1084866999999999E-2</v>
      </c>
      <c r="BU157" s="17">
        <f>_xlfn.XLOOKUP(BG157,' Brechas'!$A$2:$A$34,' Brechas'!$AK$2:$AK$34)</f>
        <v>3.1084866820207099E-2</v>
      </c>
      <c r="BV157" t="b">
        <f t="shared" si="31"/>
        <v>1</v>
      </c>
      <c r="BZ157" s="20">
        <v>63</v>
      </c>
      <c r="CA157" s="20" t="s">
        <v>98</v>
      </c>
      <c r="CB157" s="20">
        <v>6.72</v>
      </c>
      <c r="CC157" s="20">
        <v>6.78</v>
      </c>
      <c r="CD157" s="20">
        <v>-0.01</v>
      </c>
      <c r="CE157" s="20">
        <v>8.0000000000000002E-3</v>
      </c>
      <c r="CF157" s="85">
        <v>4</v>
      </c>
      <c r="CG157" s="20">
        <v>6.74</v>
      </c>
      <c r="CH157" s="20">
        <v>0.97</v>
      </c>
      <c r="CI157" s="94">
        <v>31</v>
      </c>
      <c r="CJ157" s="20">
        <v>8.0000000000000002E-3</v>
      </c>
      <c r="CK157" s="83">
        <v>5</v>
      </c>
      <c r="CL157" s="17">
        <v>-1</v>
      </c>
      <c r="CM157" s="17">
        <v>-8.0526940000000009E-3</v>
      </c>
      <c r="CN157" s="17">
        <f>_xlfn.XLOOKUP(BZ157,' Brechas'!$A$2:$A$34,' Brechas'!$BG$2:$BG$34)</f>
        <v>-8.0526935134172025E-3</v>
      </c>
      <c r="CO157" t="b">
        <f t="shared" si="32"/>
        <v>1</v>
      </c>
      <c r="CS157" s="20">
        <v>63</v>
      </c>
      <c r="CT157" s="20" t="s">
        <v>98</v>
      </c>
      <c r="CU157" s="20">
        <v>0.55000000000000004</v>
      </c>
      <c r="CV157" s="20">
        <v>0.45</v>
      </c>
      <c r="CW157" s="20">
        <v>0.21</v>
      </c>
      <c r="CX157" s="20">
        <v>0.21</v>
      </c>
      <c r="CY157" s="61">
        <v>18</v>
      </c>
      <c r="CZ157" s="20">
        <v>0.01</v>
      </c>
      <c r="DA157" s="20">
        <v>0.08</v>
      </c>
      <c r="DB157" s="80">
        <v>20</v>
      </c>
      <c r="DC157" s="20">
        <v>0.02</v>
      </c>
      <c r="DD157" s="61">
        <v>18</v>
      </c>
      <c r="DE157" s="17">
        <v>1</v>
      </c>
      <c r="DF157" s="17">
        <v>1.6142078000000001E-2</v>
      </c>
      <c r="DG157" s="17">
        <f>_xlfn.XLOOKUP(CS157,' Brechas'!$A$2:$A$34,' Brechas'!$BU$2:$BU$34)</f>
        <v>1.6142077671980198E-2</v>
      </c>
      <c r="DH157" t="b">
        <f t="shared" si="33"/>
        <v>1</v>
      </c>
      <c r="DL157" s="20">
        <v>63</v>
      </c>
      <c r="DM157" s="20" t="s">
        <v>98</v>
      </c>
      <c r="DN157" s="20">
        <v>9.77</v>
      </c>
      <c r="DO157" s="20">
        <v>2.0299999999999998</v>
      </c>
      <c r="DP157" s="20">
        <v>3.82</v>
      </c>
      <c r="DQ157" s="20">
        <v>3.82</v>
      </c>
      <c r="DR157" s="68">
        <v>19</v>
      </c>
      <c r="DS157" s="20">
        <v>6.04</v>
      </c>
      <c r="DT157" s="20">
        <v>0.37</v>
      </c>
      <c r="DU157" s="62">
        <v>8</v>
      </c>
      <c r="DV157" s="20">
        <v>1.39</v>
      </c>
      <c r="DW157" s="71">
        <v>25</v>
      </c>
      <c r="DX157" s="17">
        <v>1</v>
      </c>
      <c r="DY157" s="17">
        <v>1.393205083</v>
      </c>
      <c r="DZ157" s="17" t="e">
        <f>_xlfn.XLOOKUP(DL157,' Brechas'!$A$2:$A$34,' Brechas'!#REF!)</f>
        <v>#REF!</v>
      </c>
      <c r="EA157" t="e">
        <f t="shared" si="34"/>
        <v>#REF!</v>
      </c>
    </row>
    <row r="158" spans="2:131">
      <c r="B158" s="18">
        <v>66</v>
      </c>
      <c r="C158" s="18" t="s">
        <v>99</v>
      </c>
      <c r="D158" s="18">
        <v>0.96</v>
      </c>
      <c r="E158" s="18">
        <v>0.95</v>
      </c>
      <c r="F158" s="18">
        <v>0.02</v>
      </c>
      <c r="G158" s="18">
        <v>0.02</v>
      </c>
      <c r="H158" s="22">
        <v>18</v>
      </c>
      <c r="I158" s="18">
        <v>0.95</v>
      </c>
      <c r="J158" s="18">
        <v>0.2</v>
      </c>
      <c r="K158" s="32">
        <v>7</v>
      </c>
      <c r="L158" s="18">
        <v>0</v>
      </c>
      <c r="M158" s="44">
        <v>16</v>
      </c>
      <c r="N158" s="17">
        <v>1</v>
      </c>
      <c r="O158" s="17">
        <v>3.5689110000000001E-3</v>
      </c>
      <c r="P158" s="17">
        <f>_xlfn.XLOOKUP(B158,' Brechas'!$A$2:$A$34,' Brechas'!$H$2:$H$34)</f>
        <v>3.5689108747651798E-3</v>
      </c>
      <c r="Q158" t="b">
        <f t="shared" si="28"/>
        <v>1</v>
      </c>
      <c r="U158" s="20">
        <v>66</v>
      </c>
      <c r="V158" s="20" t="s">
        <v>99</v>
      </c>
      <c r="W158" s="20">
        <v>0.61</v>
      </c>
      <c r="X158" s="20">
        <v>0.56999999999999995</v>
      </c>
      <c r="Y158" s="20">
        <v>0.06</v>
      </c>
      <c r="Z158" s="20">
        <v>0.06</v>
      </c>
      <c r="AA158" s="83">
        <v>5</v>
      </c>
      <c r="AB158" s="20">
        <v>0.59</v>
      </c>
      <c r="AC158" s="20">
        <v>0.06</v>
      </c>
      <c r="AD158" s="64">
        <v>7</v>
      </c>
      <c r="AE158" s="20">
        <v>3.5999999999999999E-3</v>
      </c>
      <c r="AF158" s="83">
        <v>5</v>
      </c>
      <c r="AG158" s="17">
        <v>1</v>
      </c>
      <c r="AH158" s="17">
        <v>3.5517019999999999E-3</v>
      </c>
      <c r="AI158" s="17">
        <f>_xlfn.XLOOKUP(U158,' Brechas'!$A$2:$A$34,' Brechas'!$N$2:$N$34)</f>
        <v>3.55170162666323E-3</v>
      </c>
      <c r="AJ158" t="b">
        <f t="shared" si="29"/>
        <v>1</v>
      </c>
      <c r="AN158" s="20">
        <v>66</v>
      </c>
      <c r="AO158" s="20" t="s">
        <v>99</v>
      </c>
      <c r="AP158" s="20">
        <v>5.0030000000000001</v>
      </c>
      <c r="AQ158" s="20">
        <v>2.1739999999999999</v>
      </c>
      <c r="AR158" s="20">
        <v>1.3</v>
      </c>
      <c r="AS158" s="20">
        <v>1.3</v>
      </c>
      <c r="AT158" s="86">
        <v>11</v>
      </c>
      <c r="AU158" s="20">
        <v>3.6520000000000001</v>
      </c>
      <c r="AV158" s="20">
        <v>0.53</v>
      </c>
      <c r="AW158" s="87">
        <v>30</v>
      </c>
      <c r="AX158" s="20">
        <v>0.69</v>
      </c>
      <c r="AY158" s="70">
        <v>29</v>
      </c>
      <c r="AZ158" s="17">
        <v>1</v>
      </c>
      <c r="BA158" s="17">
        <v>0.68882040899999997</v>
      </c>
      <c r="BB158" s="17">
        <f>_xlfn.XLOOKUP(AN158,' Brechas'!$A$2:$A$34,' Brechas'!$W$2:$W$34)</f>
        <v>0.68882040873781603</v>
      </c>
      <c r="BC158" t="b">
        <f t="shared" si="30"/>
        <v>1</v>
      </c>
      <c r="BG158" s="20">
        <v>66</v>
      </c>
      <c r="BH158" s="20" t="s">
        <v>293</v>
      </c>
      <c r="BI158" s="20">
        <v>0.6</v>
      </c>
      <c r="BJ158" s="20">
        <v>0.5</v>
      </c>
      <c r="BK158" s="20">
        <v>0.19</v>
      </c>
      <c r="BL158" s="20">
        <v>0.19400000000000001</v>
      </c>
      <c r="BM158" s="65">
        <v>6</v>
      </c>
      <c r="BN158" s="20">
        <v>0.55000000000000004</v>
      </c>
      <c r="BO158" s="20">
        <v>0.19</v>
      </c>
      <c r="BP158" s="85">
        <v>4</v>
      </c>
      <c r="BQ158" s="20">
        <v>3.7999999999999999E-2</v>
      </c>
      <c r="BR158" s="83">
        <v>5</v>
      </c>
      <c r="BS158" s="17">
        <v>1</v>
      </c>
      <c r="BT158" s="17">
        <v>3.7734990000000003E-2</v>
      </c>
      <c r="BU158" s="17">
        <f>_xlfn.XLOOKUP(BG158,' Brechas'!$A$2:$A$34,' Brechas'!$AK$2:$AK$34)</f>
        <v>3.7734989796486103E-2</v>
      </c>
      <c r="BV158" t="b">
        <f t="shared" si="31"/>
        <v>1</v>
      </c>
      <c r="BZ158" s="20">
        <v>66</v>
      </c>
      <c r="CA158" s="20" t="s">
        <v>99</v>
      </c>
      <c r="CB158" s="20">
        <v>6.74</v>
      </c>
      <c r="CC158" s="20">
        <v>6.8</v>
      </c>
      <c r="CD158" s="20">
        <v>-0.01</v>
      </c>
      <c r="CE158" s="20">
        <v>8.9999999999999993E-3</v>
      </c>
      <c r="CF158" s="64">
        <v>7</v>
      </c>
      <c r="CG158" s="20">
        <v>6.77</v>
      </c>
      <c r="CH158" s="20">
        <v>0.97</v>
      </c>
      <c r="CI158" s="70">
        <v>29</v>
      </c>
      <c r="CJ158" s="20">
        <v>8.9999999999999993E-3</v>
      </c>
      <c r="CK158" s="62">
        <v>8</v>
      </c>
      <c r="CL158" s="17">
        <v>-1</v>
      </c>
      <c r="CM158" s="17">
        <v>-8.5201719999999995E-3</v>
      </c>
      <c r="CN158" s="17">
        <f>_xlfn.XLOOKUP(BZ158,' Brechas'!$A$2:$A$34,' Brechas'!$BG$2:$BG$34)</f>
        <v>-8.5201724138239451E-3</v>
      </c>
      <c r="CO158" t="b">
        <f t="shared" si="32"/>
        <v>1</v>
      </c>
      <c r="CS158" s="20">
        <v>66</v>
      </c>
      <c r="CT158" s="20" t="s">
        <v>99</v>
      </c>
      <c r="CU158" s="20">
        <v>0.5</v>
      </c>
      <c r="CV158" s="20">
        <v>0.5</v>
      </c>
      <c r="CW158" s="20">
        <v>0</v>
      </c>
      <c r="CX158" s="20">
        <v>0</v>
      </c>
      <c r="CY158" s="67">
        <v>2</v>
      </c>
      <c r="CZ158" s="20">
        <v>0.01</v>
      </c>
      <c r="DA158" s="20">
        <v>7.0000000000000007E-2</v>
      </c>
      <c r="DB158" s="81">
        <v>17</v>
      </c>
      <c r="DC158" s="20">
        <v>0</v>
      </c>
      <c r="DD158" s="67">
        <v>2</v>
      </c>
      <c r="DE158" s="17">
        <v>-1</v>
      </c>
      <c r="DF158" s="17">
        <v>-2.5461400000000001E-4</v>
      </c>
      <c r="DG158" s="17">
        <f>_xlfn.XLOOKUP(CS158,' Brechas'!$A$2:$A$34,' Brechas'!$BU$2:$BU$34)</f>
        <v>-2.5461410437948998E-4</v>
      </c>
      <c r="DH158" t="b">
        <f t="shared" si="33"/>
        <v>1</v>
      </c>
      <c r="DL158" s="20">
        <v>66</v>
      </c>
      <c r="DM158" s="20" t="s">
        <v>99</v>
      </c>
      <c r="DN158" s="20">
        <v>6.24</v>
      </c>
      <c r="DO158" s="20">
        <v>1.29</v>
      </c>
      <c r="DP158" s="20">
        <v>3.82</v>
      </c>
      <c r="DQ158" s="20">
        <v>3.82</v>
      </c>
      <c r="DR158" s="80">
        <v>20</v>
      </c>
      <c r="DS158" s="20">
        <v>3.88</v>
      </c>
      <c r="DT158" s="20">
        <v>0.23</v>
      </c>
      <c r="DU158" s="80">
        <v>20</v>
      </c>
      <c r="DV158" s="20">
        <v>0.9</v>
      </c>
      <c r="DW158" s="68">
        <v>19</v>
      </c>
      <c r="DX158" s="17">
        <v>1</v>
      </c>
      <c r="DY158" s="17">
        <v>0.89641868899999999</v>
      </c>
      <c r="DZ158" s="17" t="e">
        <f>_xlfn.XLOOKUP(DL158,' Brechas'!$A$2:$A$34,' Brechas'!#REF!)</f>
        <v>#REF!</v>
      </c>
      <c r="EA158" t="e">
        <f t="shared" si="34"/>
        <v>#REF!</v>
      </c>
    </row>
    <row r="159" spans="2:131">
      <c r="B159" s="18">
        <v>68</v>
      </c>
      <c r="C159" s="18" t="s">
        <v>100</v>
      </c>
      <c r="D159" s="18">
        <v>0.92</v>
      </c>
      <c r="E159" s="18">
        <v>0.91</v>
      </c>
      <c r="F159" s="18">
        <v>0.01</v>
      </c>
      <c r="G159" s="18">
        <v>0.01</v>
      </c>
      <c r="H159" s="37">
        <v>14</v>
      </c>
      <c r="I159" s="18">
        <v>0.91</v>
      </c>
      <c r="J159" s="18">
        <v>0.21</v>
      </c>
      <c r="K159" s="37">
        <v>14</v>
      </c>
      <c r="L159" s="18">
        <v>0</v>
      </c>
      <c r="M159" s="21">
        <v>13</v>
      </c>
      <c r="N159" s="17">
        <v>1</v>
      </c>
      <c r="O159" s="17">
        <v>2.8516940000000001E-3</v>
      </c>
      <c r="P159" s="17">
        <f>_xlfn.XLOOKUP(B159,' Brechas'!$A$2:$A$34,' Brechas'!$H$2:$H$34)</f>
        <v>2.85169354317329E-3</v>
      </c>
      <c r="Q159" t="b">
        <f t="shared" si="28"/>
        <v>1</v>
      </c>
      <c r="U159" s="20">
        <v>68</v>
      </c>
      <c r="V159" s="20" t="s">
        <v>100</v>
      </c>
      <c r="W159" s="20">
        <v>0.56000000000000005</v>
      </c>
      <c r="X159" s="20">
        <v>0.5</v>
      </c>
      <c r="Y159" s="20">
        <v>0.11</v>
      </c>
      <c r="Z159" s="20">
        <v>0.11</v>
      </c>
      <c r="AA159" s="95">
        <v>32</v>
      </c>
      <c r="AB159" s="20">
        <v>0.53</v>
      </c>
      <c r="AC159" s="20">
        <v>0.06</v>
      </c>
      <c r="AD159" s="59">
        <v>13</v>
      </c>
      <c r="AE159" s="20">
        <v>7.0000000000000001E-3</v>
      </c>
      <c r="AF159" s="74">
        <v>23</v>
      </c>
      <c r="AG159" s="17">
        <v>1</v>
      </c>
      <c r="AH159" s="17">
        <v>7.013483E-3</v>
      </c>
      <c r="AI159" s="17">
        <f>_xlfn.XLOOKUP(U159,' Brechas'!$A$2:$A$34,' Brechas'!$N$2:$N$34)</f>
        <v>7.0134830593213899E-3</v>
      </c>
      <c r="AJ159" t="b">
        <f t="shared" si="29"/>
        <v>1</v>
      </c>
      <c r="AN159" s="20">
        <v>68</v>
      </c>
      <c r="AO159" s="20" t="s">
        <v>100</v>
      </c>
      <c r="AP159" s="20">
        <v>6.0060000000000002</v>
      </c>
      <c r="AQ159" s="20">
        <v>2.698</v>
      </c>
      <c r="AR159" s="20">
        <v>1.23</v>
      </c>
      <c r="AS159" s="20">
        <v>1.23</v>
      </c>
      <c r="AT159" s="62">
        <v>8</v>
      </c>
      <c r="AU159" s="20">
        <v>4.3879999999999999</v>
      </c>
      <c r="AV159" s="20">
        <v>0.64</v>
      </c>
      <c r="AW159" s="94">
        <v>31</v>
      </c>
      <c r="AX159" s="20">
        <v>0.78</v>
      </c>
      <c r="AY159" s="94">
        <v>31</v>
      </c>
      <c r="AZ159" s="17">
        <v>1</v>
      </c>
      <c r="BA159" s="17">
        <v>0.77956800100000001</v>
      </c>
      <c r="BB159" s="17">
        <f>_xlfn.XLOOKUP(AN159,' Brechas'!$A$2:$A$34,' Brechas'!$W$2:$W$34)</f>
        <v>0.77956800108691504</v>
      </c>
      <c r="BC159" t="b">
        <f t="shared" si="30"/>
        <v>1</v>
      </c>
      <c r="BG159" s="20">
        <v>68</v>
      </c>
      <c r="BH159" s="20" t="s">
        <v>294</v>
      </c>
      <c r="BI159" s="20">
        <v>0.59</v>
      </c>
      <c r="BJ159" s="20">
        <v>0.47</v>
      </c>
      <c r="BK159" s="20">
        <v>0.26</v>
      </c>
      <c r="BL159" s="20">
        <v>0.26200000000000001</v>
      </c>
      <c r="BM159" s="66">
        <v>12</v>
      </c>
      <c r="BN159" s="20">
        <v>0.53</v>
      </c>
      <c r="BO159" s="20">
        <v>0.2</v>
      </c>
      <c r="BP159" s="64">
        <v>7</v>
      </c>
      <c r="BQ159" s="20">
        <v>5.1999999999999998E-2</v>
      </c>
      <c r="BR159" s="86">
        <v>11</v>
      </c>
      <c r="BS159" s="17">
        <v>1</v>
      </c>
      <c r="BT159" s="17">
        <v>5.2336898999999999E-2</v>
      </c>
      <c r="BU159" s="17">
        <f>_xlfn.XLOOKUP(BG159,' Brechas'!$A$2:$A$34,' Brechas'!$AK$2:$AK$34)</f>
        <v>5.2336899247546101E-2</v>
      </c>
      <c r="BV159" t="b">
        <f t="shared" si="31"/>
        <v>1</v>
      </c>
      <c r="BZ159" s="20">
        <v>68</v>
      </c>
      <c r="CA159" s="20" t="s">
        <v>100</v>
      </c>
      <c r="CB159" s="20">
        <v>6.78</v>
      </c>
      <c r="CC159" s="20">
        <v>6.85</v>
      </c>
      <c r="CD159" s="20">
        <v>-0.01</v>
      </c>
      <c r="CE159" s="20">
        <v>1.0999999999999999E-2</v>
      </c>
      <c r="CF159" s="59">
        <v>13</v>
      </c>
      <c r="CG159" s="20">
        <v>6.81</v>
      </c>
      <c r="CH159" s="20">
        <v>0.96</v>
      </c>
      <c r="CI159" s="61">
        <v>18</v>
      </c>
      <c r="CJ159" s="20">
        <v>0.01</v>
      </c>
      <c r="CK159" s="59">
        <v>13</v>
      </c>
      <c r="CL159" s="17">
        <v>-1</v>
      </c>
      <c r="CM159" s="17">
        <v>-1.0271628E-2</v>
      </c>
      <c r="CN159" s="17">
        <f>_xlfn.XLOOKUP(BZ159,' Brechas'!$A$2:$A$34,' Brechas'!$BG$2:$BG$34)</f>
        <v>-1.0271627586040041E-2</v>
      </c>
      <c r="CO159" t="b">
        <f t="shared" si="32"/>
        <v>1</v>
      </c>
      <c r="CS159" s="20">
        <v>68</v>
      </c>
      <c r="CT159" s="20" t="s">
        <v>100</v>
      </c>
      <c r="CU159" s="20">
        <v>0.55000000000000004</v>
      </c>
      <c r="CV159" s="20">
        <v>0.45</v>
      </c>
      <c r="CW159" s="20">
        <v>0.24</v>
      </c>
      <c r="CX159" s="20">
        <v>0.24</v>
      </c>
      <c r="CY159" s="75">
        <v>21</v>
      </c>
      <c r="CZ159" s="20">
        <v>0.02</v>
      </c>
      <c r="DA159" s="20">
        <v>0.03</v>
      </c>
      <c r="DB159" s="65">
        <v>6</v>
      </c>
      <c r="DC159" s="20">
        <v>0.01</v>
      </c>
      <c r="DD159" s="60">
        <v>14</v>
      </c>
      <c r="DE159" s="17">
        <v>1</v>
      </c>
      <c r="DF159" s="17">
        <v>8.2262600000000009E-3</v>
      </c>
      <c r="DG159" s="17">
        <f>_xlfn.XLOOKUP(CS159,' Brechas'!$A$2:$A$34,' Brechas'!$BU$2:$BU$34)</f>
        <v>8.2262600501377802E-3</v>
      </c>
      <c r="DH159" t="b">
        <f t="shared" si="33"/>
        <v>1</v>
      </c>
      <c r="DL159" s="20">
        <v>68</v>
      </c>
      <c r="DM159" s="20" t="s">
        <v>100</v>
      </c>
      <c r="DN159" s="20">
        <v>8.19</v>
      </c>
      <c r="DO159" s="20">
        <v>2.37</v>
      </c>
      <c r="DP159" s="20">
        <v>2.46</v>
      </c>
      <c r="DQ159" s="20">
        <v>2.46</v>
      </c>
      <c r="DR159" s="66">
        <v>12</v>
      </c>
      <c r="DS159" s="20">
        <v>5.34</v>
      </c>
      <c r="DT159" s="20">
        <v>0.32</v>
      </c>
      <c r="DU159" s="60">
        <v>14</v>
      </c>
      <c r="DV159" s="20">
        <v>0.79</v>
      </c>
      <c r="DW159" s="81">
        <v>17</v>
      </c>
      <c r="DX159" s="17">
        <v>1</v>
      </c>
      <c r="DY159" s="17">
        <v>0.79393811299999995</v>
      </c>
      <c r="DZ159" s="17" t="e">
        <f>_xlfn.XLOOKUP(DL159,' Brechas'!$A$2:$A$34,' Brechas'!#REF!)</f>
        <v>#REF!</v>
      </c>
      <c r="EA159" t="e">
        <f t="shared" si="34"/>
        <v>#REF!</v>
      </c>
    </row>
    <row r="160" spans="2:131">
      <c r="B160" s="18">
        <v>70</v>
      </c>
      <c r="C160" s="18" t="s">
        <v>101</v>
      </c>
      <c r="D160" s="18">
        <v>0.74</v>
      </c>
      <c r="E160" s="18">
        <v>0.7</v>
      </c>
      <c r="F160" s="18">
        <v>0.06</v>
      </c>
      <c r="G160" s="18">
        <v>0.06</v>
      </c>
      <c r="H160" s="47">
        <v>30</v>
      </c>
      <c r="I160" s="18">
        <v>0.72</v>
      </c>
      <c r="J160" s="18">
        <v>0.27</v>
      </c>
      <c r="K160" s="38">
        <v>27</v>
      </c>
      <c r="L160" s="18">
        <v>0.02</v>
      </c>
      <c r="M160" s="47">
        <v>30</v>
      </c>
      <c r="N160" s="17">
        <v>1</v>
      </c>
      <c r="O160" s="17">
        <v>1.7336740999999999E-2</v>
      </c>
      <c r="P160" s="17">
        <f>_xlfn.XLOOKUP(B160,' Brechas'!$A$2:$A$34,' Brechas'!$H$2:$H$34)</f>
        <v>1.7336740717330101E-2</v>
      </c>
      <c r="Q160" t="b">
        <f t="shared" si="28"/>
        <v>1</v>
      </c>
      <c r="U160" s="20">
        <v>70</v>
      </c>
      <c r="V160" s="20" t="s">
        <v>101</v>
      </c>
      <c r="W160" s="20">
        <v>0.46</v>
      </c>
      <c r="X160" s="20">
        <v>0.41</v>
      </c>
      <c r="Y160" s="20">
        <v>0.1</v>
      </c>
      <c r="Z160" s="20">
        <v>0.1</v>
      </c>
      <c r="AA160" s="88">
        <v>24</v>
      </c>
      <c r="AB160" s="20">
        <v>0.43</v>
      </c>
      <c r="AC160" s="20">
        <v>0.08</v>
      </c>
      <c r="AD160" s="88">
        <v>24</v>
      </c>
      <c r="AE160" s="20">
        <v>8.0000000000000002E-3</v>
      </c>
      <c r="AF160" s="71">
        <v>25</v>
      </c>
      <c r="AG160" s="17">
        <v>1</v>
      </c>
      <c r="AH160" s="17">
        <v>7.9787539999999994E-3</v>
      </c>
      <c r="AI160" s="17">
        <f>_xlfn.XLOOKUP(U160,' Brechas'!$A$2:$A$34,' Brechas'!$N$2:$N$34)</f>
        <v>7.9787536757508493E-3</v>
      </c>
      <c r="AJ160" t="b">
        <f t="shared" si="29"/>
        <v>1</v>
      </c>
      <c r="AN160" s="20">
        <v>70</v>
      </c>
      <c r="AO160" s="20" t="s">
        <v>101</v>
      </c>
      <c r="AP160" s="20">
        <v>2.0539999999999998</v>
      </c>
      <c r="AQ160" s="20">
        <v>0.70699999999999996</v>
      </c>
      <c r="AR160" s="20">
        <v>1.9</v>
      </c>
      <c r="AS160" s="20">
        <v>1.9</v>
      </c>
      <c r="AT160" s="72">
        <v>27</v>
      </c>
      <c r="AU160" s="20">
        <v>1.3779999999999999</v>
      </c>
      <c r="AV160" s="20">
        <v>0.2</v>
      </c>
      <c r="AW160" s="59">
        <v>13</v>
      </c>
      <c r="AX160" s="20">
        <v>0.38</v>
      </c>
      <c r="AY160" s="60">
        <v>14</v>
      </c>
      <c r="AZ160" s="17">
        <v>1</v>
      </c>
      <c r="BA160" s="17">
        <v>0.38021061699999997</v>
      </c>
      <c r="BB160" s="17">
        <f>_xlfn.XLOOKUP(AN160,' Brechas'!$A$2:$A$34,' Brechas'!$W$2:$W$34)</f>
        <v>0.380210617411118</v>
      </c>
      <c r="BC160" t="b">
        <f t="shared" si="30"/>
        <v>1</v>
      </c>
      <c r="BG160" s="20">
        <v>70</v>
      </c>
      <c r="BH160" s="20" t="s">
        <v>295</v>
      </c>
      <c r="BI160" s="20">
        <v>0.52</v>
      </c>
      <c r="BJ160" s="20">
        <v>0.41</v>
      </c>
      <c r="BK160" s="20">
        <v>0.28000000000000003</v>
      </c>
      <c r="BL160" s="20">
        <v>0.28299999999999997</v>
      </c>
      <c r="BM160" s="81">
        <v>17</v>
      </c>
      <c r="BN160" s="20">
        <v>0.46</v>
      </c>
      <c r="BO160" s="20">
        <v>0.23</v>
      </c>
      <c r="BP160" s="63">
        <v>15</v>
      </c>
      <c r="BQ160" s="20">
        <v>6.5000000000000002E-2</v>
      </c>
      <c r="BR160" s="68">
        <v>19</v>
      </c>
      <c r="BS160" s="17">
        <v>1</v>
      </c>
      <c r="BT160" s="17">
        <v>6.4969310000000002E-2</v>
      </c>
      <c r="BU160" s="17">
        <f>_xlfn.XLOOKUP(BG160,' Brechas'!$A$2:$A$34,' Brechas'!$AK$2:$AK$34)</f>
        <v>6.4969309997130895E-2</v>
      </c>
      <c r="BV160" t="b">
        <f t="shared" si="31"/>
        <v>1</v>
      </c>
      <c r="BZ160" s="20">
        <v>70</v>
      </c>
      <c r="CA160" s="20" t="s">
        <v>101</v>
      </c>
      <c r="CB160" s="20">
        <v>6.75</v>
      </c>
      <c r="CC160" s="20">
        <v>6.83</v>
      </c>
      <c r="CD160" s="20">
        <v>-0.01</v>
      </c>
      <c r="CE160" s="20">
        <v>1.0999999999999999E-2</v>
      </c>
      <c r="CF160" s="58">
        <v>16</v>
      </c>
      <c r="CG160" s="20">
        <v>6.79</v>
      </c>
      <c r="CH160" s="20">
        <v>0.96</v>
      </c>
      <c r="CI160" s="82">
        <v>22</v>
      </c>
      <c r="CJ160" s="20">
        <v>1.0999999999999999E-2</v>
      </c>
      <c r="CK160" s="58">
        <v>16</v>
      </c>
      <c r="CL160" s="17">
        <v>-1</v>
      </c>
      <c r="CM160" s="17">
        <v>-1.0529973E-2</v>
      </c>
      <c r="CN160" s="17">
        <f>_xlfn.XLOOKUP(BZ160,' Brechas'!$A$2:$A$34,' Brechas'!$BG$2:$BG$34)</f>
        <v>-1.0529973181914549E-2</v>
      </c>
      <c r="CO160" t="b">
        <f t="shared" si="32"/>
        <v>1</v>
      </c>
      <c r="CS160" s="20">
        <v>70</v>
      </c>
      <c r="CT160" s="154" t="s">
        <v>101</v>
      </c>
      <c r="CU160" s="20">
        <v>0.5</v>
      </c>
      <c r="CV160" s="20">
        <v>0.5</v>
      </c>
      <c r="CW160" s="20">
        <v>0.02</v>
      </c>
      <c r="CX160" s="20">
        <v>0.02</v>
      </c>
      <c r="CY160" s="78">
        <v>3</v>
      </c>
      <c r="CZ160" s="20">
        <v>0.01</v>
      </c>
      <c r="DA160" s="20">
        <v>7.0000000000000007E-2</v>
      </c>
      <c r="DB160" s="68">
        <v>19</v>
      </c>
      <c r="DC160" s="20">
        <v>0</v>
      </c>
      <c r="DD160" s="64">
        <v>7</v>
      </c>
      <c r="DE160" s="17">
        <v>1</v>
      </c>
      <c r="DF160" s="17">
        <v>1.3407339999999999E-3</v>
      </c>
      <c r="DG160" s="17">
        <f>_xlfn.XLOOKUP(CS160,' Brechas'!$A$2:$A$34,' Brechas'!$BU$2:$BU$34)</f>
        <v>1.3407335283937001E-3</v>
      </c>
      <c r="DH160" t="b">
        <f t="shared" si="33"/>
        <v>1</v>
      </c>
      <c r="DL160" s="20">
        <v>70</v>
      </c>
      <c r="DM160" s="154" t="s">
        <v>101</v>
      </c>
      <c r="DN160" s="20">
        <v>6.46</v>
      </c>
      <c r="DO160" s="20">
        <v>1.54</v>
      </c>
      <c r="DP160" s="20">
        <v>3.18</v>
      </c>
      <c r="DQ160" s="20">
        <v>3.18</v>
      </c>
      <c r="DR160" s="63">
        <v>15</v>
      </c>
      <c r="DS160" s="20">
        <v>3.99</v>
      </c>
      <c r="DT160" s="20">
        <v>0.24</v>
      </c>
      <c r="DU160" s="61">
        <v>18</v>
      </c>
      <c r="DV160" s="20">
        <v>0.77</v>
      </c>
      <c r="DW160" s="63">
        <v>15</v>
      </c>
      <c r="DX160" s="17">
        <v>1</v>
      </c>
      <c r="DY160" s="17">
        <v>0.76772296399999995</v>
      </c>
      <c r="DZ160" s="17" t="e">
        <f>_xlfn.XLOOKUP(DL160,' Brechas'!$A$2:$A$34,' Brechas'!#REF!)</f>
        <v>#REF!</v>
      </c>
      <c r="EA160" t="e">
        <f t="shared" si="34"/>
        <v>#REF!</v>
      </c>
    </row>
    <row r="161" spans="1:131">
      <c r="B161" s="18">
        <v>73</v>
      </c>
      <c r="C161" s="18" t="s">
        <v>102</v>
      </c>
      <c r="D161" s="18">
        <v>0.96</v>
      </c>
      <c r="E161" s="18">
        <v>0.95</v>
      </c>
      <c r="F161" s="18">
        <v>0.02</v>
      </c>
      <c r="G161" s="18">
        <v>0.02</v>
      </c>
      <c r="H161" s="25">
        <v>15</v>
      </c>
      <c r="I161" s="18">
        <v>0.95</v>
      </c>
      <c r="J161" s="18">
        <v>0.2</v>
      </c>
      <c r="K161" s="30">
        <v>8</v>
      </c>
      <c r="L161" s="18">
        <v>0</v>
      </c>
      <c r="M161" s="37">
        <v>14</v>
      </c>
      <c r="N161" s="17">
        <v>1</v>
      </c>
      <c r="O161" s="17">
        <v>3.150215E-3</v>
      </c>
      <c r="P161" s="17">
        <f>_xlfn.XLOOKUP(B161,' Brechas'!$A$2:$A$34,' Brechas'!$H$2:$H$34)</f>
        <v>3.1502146938587701E-3</v>
      </c>
      <c r="Q161" t="b">
        <f t="shared" si="28"/>
        <v>1</v>
      </c>
      <c r="U161" s="20">
        <v>73</v>
      </c>
      <c r="V161" s="20" t="s">
        <v>102</v>
      </c>
      <c r="W161" s="20">
        <v>0.55000000000000004</v>
      </c>
      <c r="X161" s="20">
        <v>0.5</v>
      </c>
      <c r="Y161" s="20">
        <v>0.09</v>
      </c>
      <c r="Z161" s="20">
        <v>0.09</v>
      </c>
      <c r="AA161" s="59">
        <v>13</v>
      </c>
      <c r="AB161" s="20">
        <v>0.53</v>
      </c>
      <c r="AC161" s="20">
        <v>0.06</v>
      </c>
      <c r="AD161" s="63">
        <v>15</v>
      </c>
      <c r="AE161" s="20">
        <v>5.4000000000000003E-3</v>
      </c>
      <c r="AF161" s="66">
        <v>12</v>
      </c>
      <c r="AG161" s="17">
        <v>1</v>
      </c>
      <c r="AH161" s="17">
        <v>5.3828269999999998E-3</v>
      </c>
      <c r="AI161" s="17">
        <f>_xlfn.XLOOKUP(U161,' Brechas'!$A$2:$A$34,' Brechas'!$N$2:$N$34)</f>
        <v>5.3828269493863597E-3</v>
      </c>
      <c r="AJ161" t="b">
        <f t="shared" si="29"/>
        <v>1</v>
      </c>
      <c r="AN161" s="20">
        <v>73</v>
      </c>
      <c r="AO161" s="20" t="s">
        <v>102</v>
      </c>
      <c r="AP161" s="20">
        <v>3.7919999999999998</v>
      </c>
      <c r="AQ161" s="20">
        <v>1.7669999999999999</v>
      </c>
      <c r="AR161" s="20">
        <v>1.1499999999999999</v>
      </c>
      <c r="AS161" s="20">
        <v>1.1499999999999999</v>
      </c>
      <c r="AT161" s="65">
        <v>6</v>
      </c>
      <c r="AU161" s="20">
        <v>2.7909999999999999</v>
      </c>
      <c r="AV161" s="20">
        <v>0.4</v>
      </c>
      <c r="AW161" s="71">
        <v>25</v>
      </c>
      <c r="AX161" s="20">
        <v>0.46</v>
      </c>
      <c r="AY161" s="75">
        <v>21</v>
      </c>
      <c r="AZ161" s="17">
        <v>1</v>
      </c>
      <c r="BA161" s="17">
        <v>0.46363976600000001</v>
      </c>
      <c r="BB161" s="17">
        <f>_xlfn.XLOOKUP(AN161,' Brechas'!$A$2:$A$34,' Brechas'!$W$2:$W$34)</f>
        <v>0.46363976643794502</v>
      </c>
      <c r="BC161" t="b">
        <f t="shared" si="30"/>
        <v>1</v>
      </c>
      <c r="BG161" s="20">
        <v>73</v>
      </c>
      <c r="BH161" s="20" t="s">
        <v>296</v>
      </c>
      <c r="BI161" s="20">
        <v>0.57999999999999996</v>
      </c>
      <c r="BJ161" s="20">
        <v>0.47</v>
      </c>
      <c r="BK161" s="20">
        <v>0.25</v>
      </c>
      <c r="BL161" s="20">
        <v>0.248</v>
      </c>
      <c r="BM161" s="86">
        <v>11</v>
      </c>
      <c r="BN161" s="20">
        <v>0.52</v>
      </c>
      <c r="BO161" s="20">
        <v>0.2</v>
      </c>
      <c r="BP161" s="62">
        <v>8</v>
      </c>
      <c r="BQ161" s="20">
        <v>0.05</v>
      </c>
      <c r="BR161" s="79">
        <v>10</v>
      </c>
      <c r="BS161" s="17">
        <v>1</v>
      </c>
      <c r="BT161" s="17">
        <v>5.0284761999999997E-2</v>
      </c>
      <c r="BU161" s="17">
        <f>_xlfn.XLOOKUP(BG161,' Brechas'!$A$2:$A$34,' Brechas'!$AK$2:$AK$34)</f>
        <v>5.0284761750811903E-2</v>
      </c>
      <c r="BV161" t="b">
        <f t="shared" si="31"/>
        <v>1</v>
      </c>
      <c r="BZ161" s="20">
        <v>73</v>
      </c>
      <c r="CA161" s="20" t="s">
        <v>102</v>
      </c>
      <c r="CB161" s="20">
        <v>6.78</v>
      </c>
      <c r="CC161" s="20">
        <v>6.85</v>
      </c>
      <c r="CD161" s="20">
        <v>-0.01</v>
      </c>
      <c r="CE161" s="20">
        <v>1.0999999999999999E-2</v>
      </c>
      <c r="CF161" s="60">
        <v>14</v>
      </c>
      <c r="CG161" s="20">
        <v>6.81</v>
      </c>
      <c r="CH161" s="20">
        <v>0.96</v>
      </c>
      <c r="CI161" s="81">
        <v>17</v>
      </c>
      <c r="CJ161" s="20">
        <v>0.01</v>
      </c>
      <c r="CK161" s="60">
        <v>14</v>
      </c>
      <c r="CL161" s="17">
        <v>-1</v>
      </c>
      <c r="CM161" s="17">
        <v>-1.0319027E-2</v>
      </c>
      <c r="CN161" s="17">
        <f>_xlfn.XLOOKUP(BZ161,' Brechas'!$A$2:$A$34,' Brechas'!$BG$2:$BG$34)</f>
        <v>-1.0319027252865921E-2</v>
      </c>
      <c r="CO161" t="b">
        <f t="shared" si="32"/>
        <v>1</v>
      </c>
      <c r="CS161" s="20">
        <v>73</v>
      </c>
      <c r="CT161" s="154" t="s">
        <v>102</v>
      </c>
      <c r="CU161" s="20">
        <v>0.53</v>
      </c>
      <c r="CV161" s="20">
        <v>0.47</v>
      </c>
      <c r="CW161" s="20">
        <v>0.15</v>
      </c>
      <c r="CX161" s="20">
        <v>0.15</v>
      </c>
      <c r="CY161" s="63">
        <v>15</v>
      </c>
      <c r="CZ161" s="20">
        <v>0.02</v>
      </c>
      <c r="DA161" s="20">
        <v>0.05</v>
      </c>
      <c r="DB161" s="86">
        <v>11</v>
      </c>
      <c r="DC161" s="20">
        <v>0.01</v>
      </c>
      <c r="DD161" s="59">
        <v>13</v>
      </c>
      <c r="DE161" s="17">
        <v>1</v>
      </c>
      <c r="DF161" s="17">
        <v>7.9410120000000008E-3</v>
      </c>
      <c r="DG161" s="17">
        <f>_xlfn.XLOOKUP(CS161,' Brechas'!$A$2:$A$34,' Brechas'!$BU$2:$BU$34)</f>
        <v>7.9410116961127902E-3</v>
      </c>
      <c r="DH161" t="b">
        <f t="shared" si="33"/>
        <v>1</v>
      </c>
      <c r="DL161" s="20">
        <v>73</v>
      </c>
      <c r="DM161" s="154" t="s">
        <v>102</v>
      </c>
      <c r="DN161" s="20">
        <v>8.84</v>
      </c>
      <c r="DO161" s="20">
        <v>2.67</v>
      </c>
      <c r="DP161" s="20">
        <v>2.3199999999999998</v>
      </c>
      <c r="DQ161" s="20">
        <v>2.3199999999999998</v>
      </c>
      <c r="DR161" s="79">
        <v>10</v>
      </c>
      <c r="DS161" s="20">
        <v>5.79</v>
      </c>
      <c r="DT161" s="20">
        <v>0.35</v>
      </c>
      <c r="DU161" s="79">
        <v>10</v>
      </c>
      <c r="DV161" s="20">
        <v>0.81</v>
      </c>
      <c r="DW161" s="61">
        <v>18</v>
      </c>
      <c r="DX161" s="17">
        <v>1</v>
      </c>
      <c r="DY161" s="17">
        <v>0.810726528</v>
      </c>
      <c r="DZ161" s="17" t="e">
        <f>_xlfn.XLOOKUP(DL161,' Brechas'!$A$2:$A$34,' Brechas'!#REF!)</f>
        <v>#REF!</v>
      </c>
      <c r="EA161" t="e">
        <f t="shared" si="34"/>
        <v>#REF!</v>
      </c>
    </row>
    <row r="162" spans="1:131">
      <c r="B162" s="18">
        <v>76</v>
      </c>
      <c r="C162" s="18" t="s">
        <v>103</v>
      </c>
      <c r="D162" s="18">
        <v>0.98</v>
      </c>
      <c r="E162" s="18">
        <v>0.97</v>
      </c>
      <c r="F162" s="18">
        <v>0.01</v>
      </c>
      <c r="G162" s="18">
        <v>0.01</v>
      </c>
      <c r="H162" s="32">
        <v>7</v>
      </c>
      <c r="I162" s="18">
        <v>0.98</v>
      </c>
      <c r="J162" s="18">
        <v>0.2</v>
      </c>
      <c r="K162" s="28">
        <v>2</v>
      </c>
      <c r="L162" s="18">
        <v>0</v>
      </c>
      <c r="M162" s="29">
        <v>6</v>
      </c>
      <c r="N162" s="17">
        <v>1</v>
      </c>
      <c r="O162" s="17">
        <v>1.5778389999999999E-3</v>
      </c>
      <c r="P162" s="17">
        <f>_xlfn.XLOOKUP(B162,' Brechas'!$A$2:$A$34,' Brechas'!$H$2:$H$34)</f>
        <v>1.5778394379755601E-3</v>
      </c>
      <c r="Q162" t="b">
        <f t="shared" si="28"/>
        <v>1</v>
      </c>
      <c r="U162" s="20">
        <v>76</v>
      </c>
      <c r="V162" s="20" t="s">
        <v>103</v>
      </c>
      <c r="W162" s="20">
        <v>0.72</v>
      </c>
      <c r="X162" s="20">
        <v>0.69</v>
      </c>
      <c r="Y162" s="20">
        <v>0.05</v>
      </c>
      <c r="Z162" s="20">
        <v>0.05</v>
      </c>
      <c r="AA162" s="85">
        <v>4</v>
      </c>
      <c r="AB162" s="20">
        <v>0.71</v>
      </c>
      <c r="AC162" s="20">
        <v>0.05</v>
      </c>
      <c r="AD162" s="76">
        <v>1</v>
      </c>
      <c r="AE162" s="20">
        <v>2.3999999999999998E-3</v>
      </c>
      <c r="AF162" s="78">
        <v>3</v>
      </c>
      <c r="AG162" s="17">
        <v>1</v>
      </c>
      <c r="AH162" s="17">
        <v>2.3745849999999998E-3</v>
      </c>
      <c r="AI162" s="17">
        <f>_xlfn.XLOOKUP(U162,' Brechas'!$A$2:$A$34,' Brechas'!$N$2:$N$34)</f>
        <v>2.3745846875835499E-3</v>
      </c>
      <c r="AJ162" t="b">
        <f t="shared" si="29"/>
        <v>1</v>
      </c>
      <c r="AN162" s="20">
        <v>76</v>
      </c>
      <c r="AO162" s="20" t="s">
        <v>103</v>
      </c>
      <c r="AP162" s="20">
        <v>4.5190000000000001</v>
      </c>
      <c r="AQ162" s="20">
        <v>1.855</v>
      </c>
      <c r="AR162" s="20">
        <v>1.44</v>
      </c>
      <c r="AS162" s="20">
        <v>1.44</v>
      </c>
      <c r="AT162" s="60">
        <v>14</v>
      </c>
      <c r="AU162" s="20">
        <v>3.254</v>
      </c>
      <c r="AV162" s="20">
        <v>0.47</v>
      </c>
      <c r="AW162" s="73">
        <v>28</v>
      </c>
      <c r="AX162" s="20">
        <v>0.68</v>
      </c>
      <c r="AY162" s="84">
        <v>26</v>
      </c>
      <c r="AZ162" s="17">
        <v>1</v>
      </c>
      <c r="BA162" s="17">
        <v>0.67712495900000003</v>
      </c>
      <c r="BB162" s="17">
        <f>_xlfn.XLOOKUP(AN162,' Brechas'!$A$2:$A$34,' Brechas'!$W$2:$W$34)</f>
        <v>0.677124958536649</v>
      </c>
      <c r="BC162" t="b">
        <f t="shared" si="30"/>
        <v>1</v>
      </c>
      <c r="BG162" s="20">
        <v>76</v>
      </c>
      <c r="BH162" s="20" t="s">
        <v>297</v>
      </c>
      <c r="BI162" s="20">
        <v>0.49</v>
      </c>
      <c r="BJ162" s="20">
        <v>0.4</v>
      </c>
      <c r="BK162" s="20">
        <v>0.2</v>
      </c>
      <c r="BL162" s="20">
        <v>0.2</v>
      </c>
      <c r="BM162" s="64">
        <v>7</v>
      </c>
      <c r="BN162" s="20">
        <v>0.44</v>
      </c>
      <c r="BO162" s="20">
        <v>0.24</v>
      </c>
      <c r="BP162" s="68">
        <v>19</v>
      </c>
      <c r="BQ162" s="20">
        <v>4.8000000000000001E-2</v>
      </c>
      <c r="BR162" s="69">
        <v>9</v>
      </c>
      <c r="BS162" s="17">
        <v>1</v>
      </c>
      <c r="BT162" s="17">
        <v>4.7885218E-2</v>
      </c>
      <c r="BU162" s="17">
        <f>_xlfn.XLOOKUP(BG162,' Brechas'!$A$2:$A$34,' Brechas'!$AK$2:$AK$34)</f>
        <v>4.7885217548911903E-2</v>
      </c>
      <c r="BV162" t="b">
        <f t="shared" si="31"/>
        <v>1</v>
      </c>
      <c r="BZ162" s="20">
        <v>76</v>
      </c>
      <c r="CA162" s="20" t="s">
        <v>103</v>
      </c>
      <c r="CB162" s="20">
        <v>6.77</v>
      </c>
      <c r="CC162" s="20">
        <v>6.85</v>
      </c>
      <c r="CD162" s="20">
        <v>-0.01</v>
      </c>
      <c r="CE162" s="20">
        <v>1.0999999999999999E-2</v>
      </c>
      <c r="CF162" s="81">
        <v>17</v>
      </c>
      <c r="CG162" s="20">
        <v>6.8</v>
      </c>
      <c r="CH162" s="20">
        <v>0.96</v>
      </c>
      <c r="CI162" s="75">
        <v>21</v>
      </c>
      <c r="CJ162" s="20">
        <v>1.0999999999999999E-2</v>
      </c>
      <c r="CK162" s="81">
        <v>17</v>
      </c>
      <c r="CL162" s="17">
        <v>-1</v>
      </c>
      <c r="CM162" s="17">
        <v>-1.0571840000000001E-2</v>
      </c>
      <c r="CN162" s="17">
        <f>_xlfn.XLOOKUP(BZ162,' Brechas'!$A$2:$A$34,' Brechas'!$BG$2:$BG$34)</f>
        <v>-1.0571840033260071E-2</v>
      </c>
      <c r="CO162" t="b">
        <f t="shared" si="32"/>
        <v>1</v>
      </c>
      <c r="CS162" s="20">
        <v>76</v>
      </c>
      <c r="CT162" s="154" t="s">
        <v>103</v>
      </c>
      <c r="CU162" s="20">
        <v>0.5</v>
      </c>
      <c r="CV162" s="20">
        <v>0.5</v>
      </c>
      <c r="CW162" s="20">
        <v>0.02</v>
      </c>
      <c r="CX162" s="20">
        <v>0.02</v>
      </c>
      <c r="CY162" s="83">
        <v>5</v>
      </c>
      <c r="CZ162" s="20">
        <v>0.04</v>
      </c>
      <c r="DA162" s="20">
        <v>0.02</v>
      </c>
      <c r="DB162" s="78">
        <v>3</v>
      </c>
      <c r="DC162" s="20">
        <v>0</v>
      </c>
      <c r="DD162" s="85">
        <v>4</v>
      </c>
      <c r="DE162" s="17">
        <v>1</v>
      </c>
      <c r="DF162" s="17">
        <v>4.3414899999999999E-4</v>
      </c>
      <c r="DG162" s="17">
        <f>_xlfn.XLOOKUP(CS162,' Brechas'!$A$2:$A$34,' Brechas'!$BU$2:$BU$34)</f>
        <v>4.3414901878583302E-4</v>
      </c>
      <c r="DH162" t="b">
        <f t="shared" si="33"/>
        <v>1</v>
      </c>
      <c r="DL162" s="20">
        <v>76</v>
      </c>
      <c r="DM162" s="154" t="s">
        <v>103</v>
      </c>
      <c r="DN162" s="20">
        <v>8.9600000000000009</v>
      </c>
      <c r="DO162" s="20">
        <v>1.93</v>
      </c>
      <c r="DP162" s="20">
        <v>3.63</v>
      </c>
      <c r="DQ162" s="20">
        <v>3.63</v>
      </c>
      <c r="DR162" s="81">
        <v>17</v>
      </c>
      <c r="DS162" s="20">
        <v>5.63</v>
      </c>
      <c r="DT162" s="20">
        <v>0.34</v>
      </c>
      <c r="DU162" s="66">
        <v>12</v>
      </c>
      <c r="DV162" s="20">
        <v>1.23</v>
      </c>
      <c r="DW162" s="82">
        <v>22</v>
      </c>
      <c r="DX162" s="17">
        <v>1</v>
      </c>
      <c r="DY162" s="17">
        <v>1.2348092500000001</v>
      </c>
      <c r="DZ162" s="17" t="e">
        <f>_xlfn.XLOOKUP(DL162,' Brechas'!$A$2:$A$34,' Brechas'!#REF!)</f>
        <v>#REF!</v>
      </c>
      <c r="EA162" t="e">
        <f t="shared" si="34"/>
        <v>#REF!</v>
      </c>
    </row>
    <row r="163" spans="1:131">
      <c r="B163" s="18">
        <v>81</v>
      </c>
      <c r="C163" s="18" t="s">
        <v>104</v>
      </c>
      <c r="D163" s="18">
        <v>0.94</v>
      </c>
      <c r="E163" s="18">
        <v>0.94</v>
      </c>
      <c r="F163" s="18">
        <v>0</v>
      </c>
      <c r="G163" s="18">
        <v>0</v>
      </c>
      <c r="H163" s="26">
        <v>4</v>
      </c>
      <c r="I163" s="18">
        <v>0.94</v>
      </c>
      <c r="J163" s="18">
        <v>0.21</v>
      </c>
      <c r="K163" s="27">
        <v>10</v>
      </c>
      <c r="L163" s="18">
        <v>0</v>
      </c>
      <c r="M163" s="24">
        <v>3</v>
      </c>
      <c r="N163" s="17">
        <v>1</v>
      </c>
      <c r="O163" s="17">
        <v>7.8991800000000002E-4</v>
      </c>
      <c r="P163" s="17">
        <f>_xlfn.XLOOKUP(B163,' Brechas'!$A$2:$A$34,' Brechas'!$H$2:$H$34)</f>
        <v>7.8991795900308799E-4</v>
      </c>
      <c r="Q163" t="b">
        <f t="shared" si="28"/>
        <v>1</v>
      </c>
      <c r="U163" s="20">
        <v>81</v>
      </c>
      <c r="V163" s="20" t="s">
        <v>104</v>
      </c>
      <c r="W163" s="20">
        <v>0.51</v>
      </c>
      <c r="X163" s="20">
        <v>0.47</v>
      </c>
      <c r="Y163" s="20">
        <v>0.09</v>
      </c>
      <c r="Z163" s="20">
        <v>0.09</v>
      </c>
      <c r="AA163" s="68">
        <v>19</v>
      </c>
      <c r="AB163" s="20">
        <v>0.49</v>
      </c>
      <c r="AC163" s="20">
        <v>7.0000000000000007E-2</v>
      </c>
      <c r="AD163" s="68">
        <v>19</v>
      </c>
      <c r="AE163" s="20">
        <v>6.3E-3</v>
      </c>
      <c r="AF163" s="80">
        <v>20</v>
      </c>
      <c r="AG163" s="17">
        <v>1</v>
      </c>
      <c r="AH163" s="17">
        <v>6.3317850000000004E-3</v>
      </c>
      <c r="AI163" s="17">
        <f>_xlfn.XLOOKUP(U163,' Brechas'!$A$2:$A$34,' Brechas'!$N$2:$N$34)</f>
        <v>6.3317846028952797E-3</v>
      </c>
      <c r="AJ163" t="b">
        <f t="shared" si="29"/>
        <v>1</v>
      </c>
      <c r="AN163" s="20">
        <v>81</v>
      </c>
      <c r="AO163" s="20" t="s">
        <v>104</v>
      </c>
      <c r="AP163" s="20">
        <v>3.097</v>
      </c>
      <c r="AQ163" s="20">
        <v>1.0529999999999999</v>
      </c>
      <c r="AR163" s="20">
        <v>1.94</v>
      </c>
      <c r="AS163" s="20">
        <v>1.94</v>
      </c>
      <c r="AT163" s="73">
        <v>28</v>
      </c>
      <c r="AU163" s="20">
        <v>2.0739999999999998</v>
      </c>
      <c r="AV163" s="20">
        <v>0.3</v>
      </c>
      <c r="AW163" s="82">
        <v>22</v>
      </c>
      <c r="AX163" s="20">
        <v>0.57999999999999996</v>
      </c>
      <c r="AY163" s="71">
        <v>25</v>
      </c>
      <c r="AZ163" s="17">
        <v>1</v>
      </c>
      <c r="BA163" s="17">
        <v>0.58358865100000001</v>
      </c>
      <c r="BB163" s="17">
        <f>_xlfn.XLOOKUP(AN163,' Brechas'!$A$2:$A$34,' Brechas'!$W$2:$W$34)</f>
        <v>0.583588651248657</v>
      </c>
      <c r="BC163" t="b">
        <f t="shared" si="30"/>
        <v>1</v>
      </c>
      <c r="BG163" s="20">
        <v>81</v>
      </c>
      <c r="BH163" s="20" t="s">
        <v>298</v>
      </c>
      <c r="BI163" s="20">
        <v>0.45</v>
      </c>
      <c r="BJ163" s="20">
        <v>0.34</v>
      </c>
      <c r="BK163" s="20">
        <v>0.32</v>
      </c>
      <c r="BL163" s="20">
        <v>0.31900000000000001</v>
      </c>
      <c r="BM163" s="88">
        <v>24</v>
      </c>
      <c r="BN163" s="20">
        <v>0.39</v>
      </c>
      <c r="BO163" s="20">
        <v>0.27</v>
      </c>
      <c r="BP163" s="74">
        <v>23</v>
      </c>
      <c r="BQ163" s="20">
        <v>8.6999999999999994E-2</v>
      </c>
      <c r="BR163" s="71">
        <v>25</v>
      </c>
      <c r="BS163" s="17">
        <v>1</v>
      </c>
      <c r="BT163" s="17">
        <v>8.6937146000000007E-2</v>
      </c>
      <c r="BU163" s="17">
        <f>_xlfn.XLOOKUP(BG163,' Brechas'!$A$2:$A$34,' Brechas'!$AK$2:$AK$34)</f>
        <v>8.6937146350753794E-2</v>
      </c>
      <c r="BV163" t="b">
        <f t="shared" si="31"/>
        <v>1</v>
      </c>
      <c r="BZ163" s="20">
        <v>81</v>
      </c>
      <c r="CA163" s="20" t="s">
        <v>104</v>
      </c>
      <c r="CB163" s="20">
        <v>6.83</v>
      </c>
      <c r="CC163" s="20">
        <v>6.92</v>
      </c>
      <c r="CD163" s="20">
        <v>-0.01</v>
      </c>
      <c r="CE163" s="20">
        <v>1.2999999999999999E-2</v>
      </c>
      <c r="CF163" s="82">
        <v>22</v>
      </c>
      <c r="CG163" s="20">
        <v>6.88</v>
      </c>
      <c r="CH163" s="20">
        <v>0.95</v>
      </c>
      <c r="CI163" s="86">
        <v>11</v>
      </c>
      <c r="CJ163" s="20">
        <v>1.2E-2</v>
      </c>
      <c r="CK163" s="82">
        <v>22</v>
      </c>
      <c r="CL163" s="17">
        <v>-1</v>
      </c>
      <c r="CM163" s="17">
        <v>-1.190738E-2</v>
      </c>
      <c r="CN163" s="17">
        <f>_xlfn.XLOOKUP(BZ163,' Brechas'!$A$2:$A$34,' Brechas'!$BG$2:$BG$34)</f>
        <v>-1.1907379850344364E-2</v>
      </c>
      <c r="CO163" t="b">
        <f t="shared" si="32"/>
        <v>1</v>
      </c>
      <c r="CS163" s="20">
        <v>81</v>
      </c>
      <c r="CT163" s="154" t="s">
        <v>104</v>
      </c>
      <c r="CU163" s="20">
        <v>0.64</v>
      </c>
      <c r="CV163" s="20">
        <v>0.36</v>
      </c>
      <c r="CW163" s="20">
        <v>0.76</v>
      </c>
      <c r="CX163" s="20">
        <v>0.76</v>
      </c>
      <c r="CY163" s="95">
        <v>32</v>
      </c>
      <c r="CZ163" s="20">
        <v>0</v>
      </c>
      <c r="DA163" s="20">
        <v>0.18</v>
      </c>
      <c r="DB163" s="84">
        <v>26</v>
      </c>
      <c r="DC163" s="20">
        <v>0.14000000000000001</v>
      </c>
      <c r="DD163" s="94">
        <v>31</v>
      </c>
      <c r="DE163" s="17">
        <v>1</v>
      </c>
      <c r="DF163" s="17">
        <v>0.139614237</v>
      </c>
      <c r="DG163" s="17">
        <f>_xlfn.XLOOKUP(CS163,' Brechas'!$A$2:$A$34,' Brechas'!$BU$2:$BU$34)</f>
        <v>0.13961423662146</v>
      </c>
      <c r="DH163" t="b">
        <f t="shared" si="33"/>
        <v>1</v>
      </c>
      <c r="DL163" s="20">
        <v>81</v>
      </c>
      <c r="DM163" s="154" t="s">
        <v>104</v>
      </c>
      <c r="DN163" s="20">
        <v>2.61</v>
      </c>
      <c r="DO163" s="20">
        <v>0.45</v>
      </c>
      <c r="DP163" s="20">
        <v>4.84</v>
      </c>
      <c r="DQ163" s="20">
        <v>4.84</v>
      </c>
      <c r="DR163" s="71">
        <v>25</v>
      </c>
      <c r="DS163" s="20">
        <v>1.53</v>
      </c>
      <c r="DT163" s="20">
        <v>0.09</v>
      </c>
      <c r="DU163" s="95">
        <v>32</v>
      </c>
      <c r="DV163" s="20">
        <v>0.45</v>
      </c>
      <c r="DW163" s="62">
        <v>8</v>
      </c>
      <c r="DX163" s="17">
        <v>1</v>
      </c>
      <c r="DY163" s="17">
        <v>0.44823641800000003</v>
      </c>
      <c r="DZ163" s="17" t="e">
        <f>_xlfn.XLOOKUP(DL163,' Brechas'!$A$2:$A$34,' Brechas'!#REF!)</f>
        <v>#REF!</v>
      </c>
      <c r="EA163" t="e">
        <f t="shared" si="34"/>
        <v>#REF!</v>
      </c>
    </row>
    <row r="164" spans="1:131">
      <c r="B164" s="18">
        <v>85</v>
      </c>
      <c r="C164" s="18" t="s">
        <v>105</v>
      </c>
      <c r="D164" s="18">
        <v>0.95</v>
      </c>
      <c r="E164" s="18">
        <v>0.93</v>
      </c>
      <c r="F164" s="18">
        <v>0.02</v>
      </c>
      <c r="G164" s="18">
        <v>0.02</v>
      </c>
      <c r="H164" s="31">
        <v>17</v>
      </c>
      <c r="I164" s="18">
        <v>0.94</v>
      </c>
      <c r="J164" s="18">
        <v>0.21</v>
      </c>
      <c r="K164" s="36">
        <v>9</v>
      </c>
      <c r="L164" s="18">
        <v>0</v>
      </c>
      <c r="M164" s="25">
        <v>15</v>
      </c>
      <c r="N164" s="17">
        <v>1</v>
      </c>
      <c r="O164" s="17">
        <v>3.4625599999999999E-3</v>
      </c>
      <c r="P164" s="17">
        <f>_xlfn.XLOOKUP(B164,' Brechas'!$A$2:$A$34,' Brechas'!$H$2:$H$34)</f>
        <v>3.4625601895426098E-3</v>
      </c>
      <c r="Q164" t="b">
        <f t="shared" si="28"/>
        <v>1</v>
      </c>
      <c r="U164" s="20">
        <v>85</v>
      </c>
      <c r="V164" s="20" t="s">
        <v>105</v>
      </c>
      <c r="W164" s="20">
        <v>0.57999999999999996</v>
      </c>
      <c r="X164" s="20">
        <v>0.53</v>
      </c>
      <c r="Y164" s="20">
        <v>0.09</v>
      </c>
      <c r="Z164" s="20">
        <v>0.09</v>
      </c>
      <c r="AA164" s="81">
        <v>17</v>
      </c>
      <c r="AB164" s="20">
        <v>0.55000000000000004</v>
      </c>
      <c r="AC164" s="20">
        <v>0.06</v>
      </c>
      <c r="AD164" s="79">
        <v>10</v>
      </c>
      <c r="AE164" s="20">
        <v>5.4999999999999997E-3</v>
      </c>
      <c r="AF164" s="60">
        <v>14</v>
      </c>
      <c r="AG164" s="17">
        <v>1</v>
      </c>
      <c r="AH164" s="17">
        <v>5.5484289999999997E-3</v>
      </c>
      <c r="AI164" s="17">
        <f>_xlfn.XLOOKUP(U164,' Brechas'!$A$2:$A$34,' Brechas'!$N$2:$N$34)</f>
        <v>5.5484287396564197E-3</v>
      </c>
      <c r="AJ164" t="b">
        <f t="shared" si="29"/>
        <v>1</v>
      </c>
      <c r="AN164" s="20">
        <v>85</v>
      </c>
      <c r="AO164" s="20" t="s">
        <v>105</v>
      </c>
      <c r="AP164" s="20">
        <v>3.7330000000000001</v>
      </c>
      <c r="AQ164" s="20">
        <v>1.6870000000000001</v>
      </c>
      <c r="AR164" s="20">
        <v>1.21</v>
      </c>
      <c r="AS164" s="20">
        <v>1.21</v>
      </c>
      <c r="AT164" s="64">
        <v>7</v>
      </c>
      <c r="AU164" s="20">
        <v>2.7050000000000001</v>
      </c>
      <c r="AV164" s="20">
        <v>0.39</v>
      </c>
      <c r="AW164" s="88">
        <v>24</v>
      </c>
      <c r="AX164" s="20">
        <v>0.48</v>
      </c>
      <c r="AY164" s="82">
        <v>22</v>
      </c>
      <c r="AZ164" s="17">
        <v>1</v>
      </c>
      <c r="BA164" s="17">
        <v>0.47510377199999998</v>
      </c>
      <c r="BB164" s="17">
        <f>_xlfn.XLOOKUP(AN164,' Brechas'!$A$2:$A$34,' Brechas'!$W$2:$W$34)</f>
        <v>0.47510377154448802</v>
      </c>
      <c r="BC164" t="b">
        <f t="shared" si="30"/>
        <v>1</v>
      </c>
      <c r="BG164" s="20">
        <v>85</v>
      </c>
      <c r="BH164" s="20" t="s">
        <v>299</v>
      </c>
      <c r="BI164" s="20">
        <v>0.54</v>
      </c>
      <c r="BJ164" s="20">
        <v>0.43</v>
      </c>
      <c r="BK164" s="20">
        <v>0.26</v>
      </c>
      <c r="BL164" s="20">
        <v>0.26200000000000001</v>
      </c>
      <c r="BM164" s="59">
        <v>13</v>
      </c>
      <c r="BN164" s="20">
        <v>0.48</v>
      </c>
      <c r="BO164" s="20">
        <v>0.22</v>
      </c>
      <c r="BP164" s="60">
        <v>14</v>
      </c>
      <c r="BQ164" s="20">
        <v>5.8000000000000003E-2</v>
      </c>
      <c r="BR164" s="66">
        <v>12</v>
      </c>
      <c r="BS164" s="17">
        <v>1</v>
      </c>
      <c r="BT164" s="17">
        <v>5.7522913000000002E-2</v>
      </c>
      <c r="BU164" s="17">
        <f>_xlfn.XLOOKUP(BG164,' Brechas'!$A$2:$A$34,' Brechas'!$AK$2:$AK$34)</f>
        <v>5.7522912961267901E-2</v>
      </c>
      <c r="BV164" t="b">
        <f t="shared" si="31"/>
        <v>1</v>
      </c>
      <c r="BZ164" s="20">
        <v>85</v>
      </c>
      <c r="CA164" s="20" t="s">
        <v>105</v>
      </c>
      <c r="CB164" s="20">
        <v>6.78</v>
      </c>
      <c r="CC164" s="20">
        <v>6.87</v>
      </c>
      <c r="CD164" s="20">
        <v>-0.01</v>
      </c>
      <c r="CE164" s="20">
        <v>1.4E-2</v>
      </c>
      <c r="CF164" s="71">
        <v>25</v>
      </c>
      <c r="CG164" s="20">
        <v>6.82</v>
      </c>
      <c r="CH164" s="20">
        <v>0.96</v>
      </c>
      <c r="CI164" s="58">
        <v>16</v>
      </c>
      <c r="CJ164" s="20">
        <v>1.4E-2</v>
      </c>
      <c r="CK164" s="71">
        <v>25</v>
      </c>
      <c r="CL164" s="17">
        <v>-1</v>
      </c>
      <c r="CM164" s="17">
        <v>-1.3637883999999999E-2</v>
      </c>
      <c r="CN164" s="17">
        <f>_xlfn.XLOOKUP(BZ164,' Brechas'!$A$2:$A$34,' Brechas'!$BG$2:$BG$34)</f>
        <v>-1.3637883654108405E-2</v>
      </c>
      <c r="CO164" t="b">
        <f t="shared" si="32"/>
        <v>1</v>
      </c>
      <c r="CS164" s="20">
        <v>85</v>
      </c>
      <c r="CT164" s="154" t="s">
        <v>105</v>
      </c>
      <c r="CU164" s="20">
        <v>0.56000000000000005</v>
      </c>
      <c r="CV164" s="20">
        <v>0.44</v>
      </c>
      <c r="CW164" s="20">
        <v>0.25</v>
      </c>
      <c r="CX164" s="20">
        <v>0.25</v>
      </c>
      <c r="CY164" s="82">
        <v>22</v>
      </c>
      <c r="CZ164" s="20">
        <v>0.01</v>
      </c>
      <c r="DA164" s="20">
        <v>0.11</v>
      </c>
      <c r="DB164" s="82">
        <v>22</v>
      </c>
      <c r="DC164" s="20">
        <v>0.03</v>
      </c>
      <c r="DD164" s="82">
        <v>22</v>
      </c>
      <c r="DE164" s="17">
        <v>1</v>
      </c>
      <c r="DF164" s="17">
        <v>2.779568E-2</v>
      </c>
      <c r="DG164" s="17">
        <f>_xlfn.XLOOKUP(CS164,' Brechas'!$A$2:$A$34,' Brechas'!$BU$2:$BU$34)</f>
        <v>2.779567957549E-2</v>
      </c>
      <c r="DH164" t="b">
        <f t="shared" si="33"/>
        <v>1</v>
      </c>
      <c r="DL164" s="20">
        <v>85</v>
      </c>
      <c r="DM164" s="154" t="s">
        <v>105</v>
      </c>
      <c r="DN164" s="20">
        <v>9.31</v>
      </c>
      <c r="DO164" s="20">
        <v>1.79</v>
      </c>
      <c r="DP164" s="20">
        <v>4.21</v>
      </c>
      <c r="DQ164" s="20">
        <v>4.21</v>
      </c>
      <c r="DR164" s="74">
        <v>23</v>
      </c>
      <c r="DS164" s="20">
        <v>5.54</v>
      </c>
      <c r="DT164" s="20">
        <v>0.33</v>
      </c>
      <c r="DU164" s="59">
        <v>13</v>
      </c>
      <c r="DV164" s="20">
        <v>1.41</v>
      </c>
      <c r="DW164" s="84">
        <v>26</v>
      </c>
      <c r="DX164" s="17">
        <v>1</v>
      </c>
      <c r="DY164" s="17">
        <v>1.407907171</v>
      </c>
      <c r="DZ164" s="17" t="e">
        <f>_xlfn.XLOOKUP(DL164,' Brechas'!$A$2:$A$34,' Brechas'!#REF!)</f>
        <v>#REF!</v>
      </c>
      <c r="EA164" t="e">
        <f t="shared" si="34"/>
        <v>#REF!</v>
      </c>
    </row>
    <row r="165" spans="1:131">
      <c r="B165" s="18">
        <v>86</v>
      </c>
      <c r="C165" s="18" t="s">
        <v>106</v>
      </c>
      <c r="D165" s="18">
        <v>0.87</v>
      </c>
      <c r="E165" s="18">
        <v>0.85</v>
      </c>
      <c r="F165" s="18">
        <v>0.02</v>
      </c>
      <c r="G165" s="18">
        <v>0.02</v>
      </c>
      <c r="H165" s="41">
        <v>22</v>
      </c>
      <c r="I165" s="18">
        <v>0.86</v>
      </c>
      <c r="J165" s="18">
        <v>0.22</v>
      </c>
      <c r="K165" s="43">
        <v>23</v>
      </c>
      <c r="L165" s="18">
        <v>0.01</v>
      </c>
      <c r="M165" s="41">
        <v>22</v>
      </c>
      <c r="N165" s="17">
        <v>1</v>
      </c>
      <c r="O165" s="17">
        <v>5.212352E-3</v>
      </c>
      <c r="P165" s="17">
        <f>_xlfn.XLOOKUP(B165,' Brechas'!$A$2:$A$34,' Brechas'!$H$2:$H$34)</f>
        <v>5.2123519368699198E-3</v>
      </c>
      <c r="Q165" t="b">
        <f t="shared" si="28"/>
        <v>1</v>
      </c>
      <c r="U165" s="20">
        <v>86</v>
      </c>
      <c r="V165" s="20" t="s">
        <v>106</v>
      </c>
      <c r="W165" s="20">
        <v>0.56000000000000005</v>
      </c>
      <c r="X165" s="20">
        <v>0.52</v>
      </c>
      <c r="Y165" s="20">
        <v>0.08</v>
      </c>
      <c r="Z165" s="20">
        <v>0.08</v>
      </c>
      <c r="AA165" s="79">
        <v>10</v>
      </c>
      <c r="AB165" s="20">
        <v>0.54</v>
      </c>
      <c r="AC165" s="20">
        <v>0.06</v>
      </c>
      <c r="AD165" s="86">
        <v>11</v>
      </c>
      <c r="AE165" s="20">
        <v>5.0000000000000001E-3</v>
      </c>
      <c r="AF165" s="69">
        <v>9</v>
      </c>
      <c r="AG165" s="17">
        <v>1</v>
      </c>
      <c r="AH165" s="17">
        <v>4.9969510000000003E-3</v>
      </c>
      <c r="AI165" s="17">
        <f>_xlfn.XLOOKUP(U165,' Brechas'!$A$2:$A$34,' Brechas'!$N$2:$N$34)</f>
        <v>4.9969511544051002E-3</v>
      </c>
      <c r="AJ165" t="b">
        <f t="shared" si="29"/>
        <v>1</v>
      </c>
      <c r="AN165" s="20">
        <v>86</v>
      </c>
      <c r="AO165" s="20" t="s">
        <v>106</v>
      </c>
      <c r="AP165" s="20">
        <v>1.65</v>
      </c>
      <c r="AQ165" s="20">
        <v>0.64700000000000002</v>
      </c>
      <c r="AR165" s="20">
        <v>1.55</v>
      </c>
      <c r="AS165" s="20">
        <v>1.55</v>
      </c>
      <c r="AT165" s="81">
        <v>17</v>
      </c>
      <c r="AU165" s="20">
        <v>1.1479999999999999</v>
      </c>
      <c r="AV165" s="20">
        <v>0.17</v>
      </c>
      <c r="AW165" s="62">
        <v>8</v>
      </c>
      <c r="AX165" s="20">
        <v>0.26</v>
      </c>
      <c r="AY165" s="64">
        <v>7</v>
      </c>
      <c r="AZ165" s="17">
        <v>1</v>
      </c>
      <c r="BA165" s="17">
        <v>0.25800478399999999</v>
      </c>
      <c r="BB165" s="17">
        <f>_xlfn.XLOOKUP(AN165,' Brechas'!$A$2:$A$34,' Brechas'!$W$2:$W$34)</f>
        <v>0.25800478424797701</v>
      </c>
      <c r="BC165" t="b">
        <f t="shared" si="30"/>
        <v>1</v>
      </c>
      <c r="BG165" s="20">
        <v>86</v>
      </c>
      <c r="BH165" s="20" t="s">
        <v>300</v>
      </c>
      <c r="BI165" s="20">
        <v>0.43</v>
      </c>
      <c r="BJ165" s="20">
        <v>0.33</v>
      </c>
      <c r="BK165" s="20">
        <v>0.31</v>
      </c>
      <c r="BL165" s="20">
        <v>0.309</v>
      </c>
      <c r="BM165" s="82">
        <v>22</v>
      </c>
      <c r="BN165" s="20">
        <v>0.38</v>
      </c>
      <c r="BO165" s="20">
        <v>0.28000000000000003</v>
      </c>
      <c r="BP165" s="71">
        <v>25</v>
      </c>
      <c r="BQ165" s="20">
        <v>8.6999999999999994E-2</v>
      </c>
      <c r="BR165" s="88">
        <v>24</v>
      </c>
      <c r="BS165" s="17">
        <v>1</v>
      </c>
      <c r="BT165" s="17">
        <v>8.6564087999999997E-2</v>
      </c>
      <c r="BU165" s="17">
        <f>_xlfn.XLOOKUP(BG165,' Brechas'!$A$2:$A$34,' Brechas'!$AK$2:$AK$34)</f>
        <v>8.65640878480302E-2</v>
      </c>
      <c r="BV165" t="b">
        <f t="shared" si="31"/>
        <v>1</v>
      </c>
      <c r="BZ165" s="20">
        <v>86</v>
      </c>
      <c r="CA165" s="20" t="s">
        <v>106</v>
      </c>
      <c r="CB165" s="20">
        <v>6.79</v>
      </c>
      <c r="CC165" s="20">
        <v>6.87</v>
      </c>
      <c r="CD165" s="20">
        <v>-0.01</v>
      </c>
      <c r="CE165" s="20">
        <v>1.0999999999999999E-2</v>
      </c>
      <c r="CF165" s="63">
        <v>15</v>
      </c>
      <c r="CG165" s="20">
        <v>6.83</v>
      </c>
      <c r="CH165" s="20">
        <v>0.96</v>
      </c>
      <c r="CI165" s="60">
        <v>14</v>
      </c>
      <c r="CJ165" s="20">
        <v>0.01</v>
      </c>
      <c r="CK165" s="63">
        <v>15</v>
      </c>
      <c r="CL165" s="17">
        <v>-1</v>
      </c>
      <c r="CM165" s="17">
        <v>-1.0397721E-2</v>
      </c>
      <c r="CN165" s="17">
        <f>_xlfn.XLOOKUP(BZ165,' Brechas'!$A$2:$A$34,' Brechas'!$BG$2:$BG$34)</f>
        <v>-1.0397721462616409E-2</v>
      </c>
      <c r="CO165" t="b">
        <f t="shared" si="32"/>
        <v>1</v>
      </c>
      <c r="CS165" s="20">
        <v>86</v>
      </c>
      <c r="CT165" s="154" t="s">
        <v>106</v>
      </c>
      <c r="CU165" s="20">
        <v>0.56000000000000005</v>
      </c>
      <c r="CV165" s="20">
        <v>0.44</v>
      </c>
      <c r="CW165" s="20">
        <v>0.28999999999999998</v>
      </c>
      <c r="CX165" s="20">
        <v>0.28999999999999998</v>
      </c>
      <c r="CY165" s="88">
        <v>24</v>
      </c>
      <c r="CZ165" s="20">
        <v>0</v>
      </c>
      <c r="DA165" s="20">
        <v>0.21</v>
      </c>
      <c r="DB165" s="72">
        <v>27</v>
      </c>
      <c r="DC165" s="20">
        <v>0.06</v>
      </c>
      <c r="DD165" s="84">
        <v>26</v>
      </c>
      <c r="DE165" s="17">
        <v>1</v>
      </c>
      <c r="DF165" s="17">
        <v>5.8886471000000003E-2</v>
      </c>
      <c r="DG165" s="17">
        <f>_xlfn.XLOOKUP(CS165,' Brechas'!$A$2:$A$34,' Brechas'!$BU$2:$BU$34)</f>
        <v>5.8886471192307298E-2</v>
      </c>
      <c r="DH165" t="b">
        <f t="shared" si="33"/>
        <v>1</v>
      </c>
      <c r="DL165" s="20">
        <v>86</v>
      </c>
      <c r="DM165" s="154" t="s">
        <v>106</v>
      </c>
      <c r="DN165" s="20">
        <v>7.19</v>
      </c>
      <c r="DO165" s="20">
        <v>0.89</v>
      </c>
      <c r="DP165" s="20">
        <v>7.09</v>
      </c>
      <c r="DQ165" s="20">
        <v>7.09</v>
      </c>
      <c r="DR165" s="70">
        <v>29</v>
      </c>
      <c r="DS165" s="20">
        <v>4.05</v>
      </c>
      <c r="DT165" s="20">
        <v>0.24</v>
      </c>
      <c r="DU165" s="81">
        <v>17</v>
      </c>
      <c r="DV165" s="20">
        <v>1.73</v>
      </c>
      <c r="DW165" s="73">
        <v>28</v>
      </c>
      <c r="DX165" s="17">
        <v>1</v>
      </c>
      <c r="DY165" s="17">
        <v>1.7349574640000001</v>
      </c>
      <c r="DZ165" s="17" t="e">
        <f>_xlfn.XLOOKUP(DL165,' Brechas'!$A$2:$A$34,' Brechas'!#REF!)</f>
        <v>#REF!</v>
      </c>
      <c r="EA165" t="e">
        <f t="shared" si="34"/>
        <v>#REF!</v>
      </c>
    </row>
    <row r="166" spans="1:131" ht="24">
      <c r="B166" s="18">
        <v>88</v>
      </c>
      <c r="C166" s="18" t="s">
        <v>262</v>
      </c>
      <c r="D166" s="18">
        <v>0.94</v>
      </c>
      <c r="E166" s="18">
        <v>0.93</v>
      </c>
      <c r="F166" s="18">
        <v>0.01</v>
      </c>
      <c r="G166" s="18">
        <v>0.01</v>
      </c>
      <c r="H166" s="30">
        <v>8</v>
      </c>
      <c r="I166" s="18">
        <v>0.94</v>
      </c>
      <c r="J166" s="18">
        <v>0.21</v>
      </c>
      <c r="K166" s="35">
        <v>11</v>
      </c>
      <c r="L166" s="18">
        <v>0</v>
      </c>
      <c r="M166" s="32">
        <v>7</v>
      </c>
      <c r="N166" s="17">
        <v>1</v>
      </c>
      <c r="O166" s="17">
        <v>1.9123829999999999E-3</v>
      </c>
      <c r="P166" s="17">
        <f>_xlfn.XLOOKUP(B166,' Brechas'!$A$2:$A$34,' Brechas'!$H$2:$H$34)</f>
        <v>1.9123831322192099E-3</v>
      </c>
      <c r="Q166" t="b">
        <f t="shared" si="28"/>
        <v>1</v>
      </c>
      <c r="U166" s="89">
        <v>88</v>
      </c>
      <c r="V166" s="90" t="s">
        <v>107</v>
      </c>
      <c r="W166" s="20">
        <v>0.44</v>
      </c>
      <c r="X166" s="20">
        <v>0.43</v>
      </c>
      <c r="Y166" s="89">
        <v>0.02</v>
      </c>
      <c r="Z166" s="89">
        <v>0.02</v>
      </c>
      <c r="AA166" s="103">
        <v>1</v>
      </c>
      <c r="AB166" s="20">
        <v>0.44</v>
      </c>
      <c r="AC166" s="89">
        <v>0.08</v>
      </c>
      <c r="AD166" s="104">
        <v>22</v>
      </c>
      <c r="AE166" s="89">
        <v>1.9E-3</v>
      </c>
      <c r="AF166" s="103">
        <v>1</v>
      </c>
      <c r="AG166" s="17">
        <v>1</v>
      </c>
      <c r="AH166" s="17">
        <v>1.864082E-3</v>
      </c>
      <c r="AI166" s="17">
        <f>_xlfn.XLOOKUP(U166,' Brechas'!$A$2:$A$34,' Brechas'!$N$2:$N$34)</f>
        <v>1.86408160533443E-3</v>
      </c>
      <c r="AJ166" t="b">
        <f t="shared" si="29"/>
        <v>1</v>
      </c>
      <c r="AN166" s="20">
        <v>88</v>
      </c>
      <c r="AO166" s="20" t="s">
        <v>262</v>
      </c>
      <c r="AP166" s="20">
        <v>2.4020000000000001</v>
      </c>
      <c r="AQ166" s="20">
        <v>0.873</v>
      </c>
      <c r="AR166" s="20">
        <v>1.75</v>
      </c>
      <c r="AS166" s="20">
        <v>1.75</v>
      </c>
      <c r="AT166" s="88">
        <v>24</v>
      </c>
      <c r="AU166" s="20">
        <v>1.671</v>
      </c>
      <c r="AV166" s="20">
        <v>0.24</v>
      </c>
      <c r="AW166" s="58">
        <v>16</v>
      </c>
      <c r="AX166" s="20">
        <v>0.42</v>
      </c>
      <c r="AY166" s="61">
        <v>18</v>
      </c>
      <c r="AZ166" s="17">
        <v>1</v>
      </c>
      <c r="BA166" s="17">
        <v>0.42380141100000002</v>
      </c>
      <c r="BB166" s="17">
        <f>_xlfn.XLOOKUP(AN166,' Brechas'!$A$2:$A$34,' Brechas'!$W$2:$W$34)</f>
        <v>0.42380141089067302</v>
      </c>
      <c r="BC166" t="b">
        <f t="shared" si="30"/>
        <v>1</v>
      </c>
      <c r="BG166" s="20">
        <v>88</v>
      </c>
      <c r="BH166" s="20" t="s">
        <v>262</v>
      </c>
      <c r="BI166" s="20">
        <v>0.56999999999999995</v>
      </c>
      <c r="BJ166" s="20">
        <v>0.51</v>
      </c>
      <c r="BK166" s="20">
        <v>0.1</v>
      </c>
      <c r="BL166" s="20">
        <v>0.10100000000000001</v>
      </c>
      <c r="BM166" s="67">
        <v>2</v>
      </c>
      <c r="BN166" s="20">
        <v>0.54</v>
      </c>
      <c r="BO166" s="20">
        <v>0.2</v>
      </c>
      <c r="BP166" s="83">
        <v>5</v>
      </c>
      <c r="BQ166" s="20">
        <v>0.02</v>
      </c>
      <c r="BR166" s="76">
        <v>1</v>
      </c>
      <c r="BS166" s="17">
        <v>1</v>
      </c>
      <c r="BT166" s="17">
        <v>1.9798929E-2</v>
      </c>
      <c r="BU166" s="17">
        <f>_xlfn.XLOOKUP(BG166,' Brechas'!$A$2:$A$34,' Brechas'!$AK$2:$AK$34)</f>
        <v>1.97989292110917E-2</v>
      </c>
      <c r="BV166" t="b">
        <f t="shared" si="31"/>
        <v>1</v>
      </c>
      <c r="BZ166" s="20">
        <v>88</v>
      </c>
      <c r="CA166" s="20" t="s">
        <v>262</v>
      </c>
      <c r="CB166" s="20">
        <v>6.92</v>
      </c>
      <c r="CC166" s="20">
        <v>7.07</v>
      </c>
      <c r="CD166" s="20">
        <v>-0.02</v>
      </c>
      <c r="CE166" s="20">
        <v>0.02</v>
      </c>
      <c r="CF166" s="77">
        <v>33</v>
      </c>
      <c r="CG166" s="20">
        <v>6.99</v>
      </c>
      <c r="CH166" s="20">
        <v>0.94</v>
      </c>
      <c r="CI166" s="76">
        <v>1</v>
      </c>
      <c r="CJ166" s="20">
        <v>1.9E-2</v>
      </c>
      <c r="CK166" s="77">
        <v>33</v>
      </c>
      <c r="CL166" s="17">
        <v>-1</v>
      </c>
      <c r="CM166" s="17">
        <v>-1.8870656999999999E-2</v>
      </c>
      <c r="CN166" s="17">
        <f>_xlfn.XLOOKUP(BZ166,' Brechas'!$A$2:$A$34,' Brechas'!$BG$2:$BG$34)</f>
        <v>-1.8870657181669082E-2</v>
      </c>
      <c r="CO166" t="b">
        <f t="shared" si="32"/>
        <v>1</v>
      </c>
      <c r="CS166" s="20">
        <v>88</v>
      </c>
      <c r="CT166" s="154" t="s">
        <v>107</v>
      </c>
      <c r="CU166" s="20">
        <v>0.64</v>
      </c>
      <c r="CV166" s="20">
        <v>0.36</v>
      </c>
      <c r="CW166" s="20">
        <v>0.79</v>
      </c>
      <c r="CX166" s="20">
        <v>0.79</v>
      </c>
      <c r="CY166" s="77">
        <v>33</v>
      </c>
      <c r="CZ166" s="20">
        <v>0</v>
      </c>
      <c r="DA166" s="20">
        <v>0.21</v>
      </c>
      <c r="DB166" s="73">
        <v>28</v>
      </c>
      <c r="DC166" s="20">
        <v>0.17</v>
      </c>
      <c r="DD166" s="95">
        <v>32</v>
      </c>
      <c r="DE166" s="17">
        <v>1</v>
      </c>
      <c r="DF166" s="17">
        <v>0.16520146499999999</v>
      </c>
      <c r="DG166" s="17">
        <f>_xlfn.XLOOKUP(CS166,' Brechas'!$A$2:$A$34,' Brechas'!$BU$2:$BU$34)</f>
        <v>0.165201465201465</v>
      </c>
      <c r="DH166" t="b">
        <f t="shared" si="33"/>
        <v>1</v>
      </c>
      <c r="DL166" s="20">
        <v>88</v>
      </c>
      <c r="DM166" s="154" t="s">
        <v>107</v>
      </c>
      <c r="DN166" s="20">
        <v>31.01</v>
      </c>
      <c r="DO166" s="20">
        <v>0.67</v>
      </c>
      <c r="DP166" s="20">
        <v>45.05</v>
      </c>
      <c r="DQ166" s="20">
        <v>45.05</v>
      </c>
      <c r="DR166" s="77">
        <v>33</v>
      </c>
      <c r="DS166" s="20">
        <v>16.54</v>
      </c>
      <c r="DT166" s="20">
        <v>1</v>
      </c>
      <c r="DU166" s="76">
        <v>1</v>
      </c>
      <c r="DV166" s="20">
        <v>45.05</v>
      </c>
      <c r="DW166" s="77">
        <v>33</v>
      </c>
      <c r="DX166" s="17">
        <v>1</v>
      </c>
      <c r="DY166" s="17">
        <v>45.0455313</v>
      </c>
      <c r="DZ166" s="17" t="e">
        <f>_xlfn.XLOOKUP(DL166,' Brechas'!$A$2:$A$34,' Brechas'!#REF!)</f>
        <v>#REF!</v>
      </c>
      <c r="EA166" t="e">
        <f t="shared" si="34"/>
        <v>#REF!</v>
      </c>
    </row>
    <row r="167" spans="1:131">
      <c r="B167" s="18">
        <v>91</v>
      </c>
      <c r="C167" s="18" t="s">
        <v>108</v>
      </c>
      <c r="D167" s="18">
        <v>0.6</v>
      </c>
      <c r="E167" s="18">
        <v>0.57999999999999996</v>
      </c>
      <c r="F167" s="18">
        <v>0.03</v>
      </c>
      <c r="G167" s="18">
        <v>0.03</v>
      </c>
      <c r="H167" s="45">
        <v>26</v>
      </c>
      <c r="I167" s="18">
        <v>0.59</v>
      </c>
      <c r="J167" s="18">
        <v>0.33</v>
      </c>
      <c r="K167" s="52">
        <v>29</v>
      </c>
      <c r="L167" s="18">
        <v>0.01</v>
      </c>
      <c r="M167" s="38">
        <v>27</v>
      </c>
      <c r="N167" s="17">
        <v>1</v>
      </c>
      <c r="O167" s="17">
        <v>1.0699145E-2</v>
      </c>
      <c r="P167" s="17">
        <f>_xlfn.XLOOKUP(B167,' Brechas'!$A$2:$A$34,' Brechas'!$H$2:$H$34)</f>
        <v>1.0699144964072101E-2</v>
      </c>
      <c r="Q167" t="b">
        <f t="shared" si="28"/>
        <v>1</v>
      </c>
      <c r="U167" s="20">
        <v>91</v>
      </c>
      <c r="V167" s="20" t="s">
        <v>108</v>
      </c>
      <c r="W167" s="20">
        <v>0.34</v>
      </c>
      <c r="X167" s="20">
        <v>0.28999999999999998</v>
      </c>
      <c r="Y167" s="20">
        <v>0.15</v>
      </c>
      <c r="Z167" s="20">
        <v>0.15</v>
      </c>
      <c r="AA167" s="77">
        <v>33</v>
      </c>
      <c r="AB167" s="20">
        <v>0.31</v>
      </c>
      <c r="AC167" s="20">
        <v>0.11</v>
      </c>
      <c r="AD167" s="87">
        <v>30</v>
      </c>
      <c r="AE167" s="20">
        <v>1.5800000000000002E-2</v>
      </c>
      <c r="AF167" s="94">
        <v>31</v>
      </c>
      <c r="AG167" s="17">
        <v>1</v>
      </c>
      <c r="AH167" s="17">
        <v>1.5768843000000001E-2</v>
      </c>
      <c r="AI167" s="17">
        <f>_xlfn.XLOOKUP(U167,' Brechas'!$A$2:$A$34,' Brechas'!$N$2:$N$34)</f>
        <v>1.5768842815900401E-2</v>
      </c>
      <c r="AJ167" t="b">
        <f t="shared" si="29"/>
        <v>1</v>
      </c>
      <c r="AN167" s="20">
        <v>91</v>
      </c>
      <c r="AO167" s="20" t="s">
        <v>108</v>
      </c>
      <c r="AP167" s="20">
        <v>1.9159999999999999</v>
      </c>
      <c r="AQ167" s="20">
        <v>0.60499999999999998</v>
      </c>
      <c r="AR167" s="20">
        <v>2.17</v>
      </c>
      <c r="AS167" s="20">
        <v>2.17</v>
      </c>
      <c r="AT167" s="95">
        <v>32</v>
      </c>
      <c r="AU167" s="20">
        <v>1.2430000000000001</v>
      </c>
      <c r="AV167" s="20">
        <v>0.18</v>
      </c>
      <c r="AW167" s="79">
        <v>10</v>
      </c>
      <c r="AX167" s="20">
        <v>0.39</v>
      </c>
      <c r="AY167" s="58">
        <v>16</v>
      </c>
      <c r="AZ167" s="17">
        <v>1</v>
      </c>
      <c r="BA167" s="17">
        <v>0.39011377600000002</v>
      </c>
      <c r="BB167" s="17">
        <f>_xlfn.XLOOKUP(AN167,' Brechas'!$A$2:$A$34,' Brechas'!$W$2:$W$34)</f>
        <v>0.39011377576448503</v>
      </c>
      <c r="BC167" t="b">
        <f t="shared" si="30"/>
        <v>1</v>
      </c>
      <c r="BG167" s="20">
        <v>91</v>
      </c>
      <c r="BH167" s="20" t="s">
        <v>301</v>
      </c>
      <c r="BI167" s="20">
        <v>0.3</v>
      </c>
      <c r="BJ167" s="20">
        <v>0.22</v>
      </c>
      <c r="BK167" s="20">
        <v>0.37</v>
      </c>
      <c r="BL167" s="20">
        <v>0.373</v>
      </c>
      <c r="BM167" s="70">
        <v>29</v>
      </c>
      <c r="BN167" s="20">
        <v>0.26</v>
      </c>
      <c r="BO167" s="20">
        <v>0.41</v>
      </c>
      <c r="BP167" s="87">
        <v>30</v>
      </c>
      <c r="BQ167" s="20">
        <v>0.154</v>
      </c>
      <c r="BR167" s="87">
        <v>30</v>
      </c>
      <c r="BS167" s="17">
        <v>1</v>
      </c>
      <c r="BT167" s="17">
        <v>0.15378520600000001</v>
      </c>
      <c r="BU167" s="17">
        <f>_xlfn.XLOOKUP(BG167,' Brechas'!$A$2:$A$34,' Brechas'!$AK$2:$AK$34)</f>
        <v>0.153785206303756</v>
      </c>
      <c r="BV167" t="b">
        <f t="shared" si="31"/>
        <v>1</v>
      </c>
      <c r="BZ167" s="20">
        <v>91</v>
      </c>
      <c r="CA167" s="20" t="s">
        <v>108</v>
      </c>
      <c r="CB167" s="20">
        <v>6.71</v>
      </c>
      <c r="CC167" s="20">
        <v>6.68</v>
      </c>
      <c r="CD167" s="20">
        <v>0</v>
      </c>
      <c r="CE167" s="20">
        <v>3.0000000000000001E-3</v>
      </c>
      <c r="CF167" s="76">
        <v>1</v>
      </c>
      <c r="CG167" s="20">
        <v>6.7</v>
      </c>
      <c r="CH167" s="20">
        <v>0.98</v>
      </c>
      <c r="CI167" s="95">
        <v>32</v>
      </c>
      <c r="CJ167" s="20">
        <v>3.0000000000000001E-3</v>
      </c>
      <c r="CK167" s="76">
        <v>1</v>
      </c>
      <c r="CL167" s="17">
        <v>1</v>
      </c>
      <c r="CM167" s="17">
        <v>3.3894559999999999E-3</v>
      </c>
      <c r="CN167" s="17">
        <f>_xlfn.XLOOKUP(BZ167,' Brechas'!$A$2:$A$34,' Brechas'!$BG$2:$BG$34)</f>
        <v>3.389456413944599E-3</v>
      </c>
      <c r="CO167" t="b">
        <f t="shared" si="32"/>
        <v>1</v>
      </c>
      <c r="CS167" s="20">
        <v>91</v>
      </c>
      <c r="CT167" s="154" t="s">
        <v>108</v>
      </c>
      <c r="CU167" s="20">
        <v>0.44</v>
      </c>
      <c r="CV167" s="20">
        <v>0.56000000000000005</v>
      </c>
      <c r="CW167" s="20">
        <v>-0.21</v>
      </c>
      <c r="CX167" s="20">
        <v>0.21</v>
      </c>
      <c r="CY167" s="81">
        <v>17</v>
      </c>
      <c r="CZ167" s="20">
        <v>0</v>
      </c>
      <c r="DA167" s="20">
        <v>0.31</v>
      </c>
      <c r="DB167" s="87">
        <v>30</v>
      </c>
      <c r="DC167" s="20">
        <v>0.06</v>
      </c>
      <c r="DD167" s="72">
        <v>27</v>
      </c>
      <c r="DE167" s="17">
        <v>-1</v>
      </c>
      <c r="DF167" s="17">
        <v>-6.3896639000000005E-2</v>
      </c>
      <c r="DG167" s="17">
        <f>_xlfn.XLOOKUP(CS167,' Brechas'!$A$2:$A$34,' Brechas'!$BU$2:$BU$34)</f>
        <v>-6.3896639268029104E-2</v>
      </c>
      <c r="DH167" t="b">
        <f t="shared" si="33"/>
        <v>1</v>
      </c>
      <c r="DL167" s="20">
        <v>91</v>
      </c>
      <c r="DM167" s="154" t="s">
        <v>108</v>
      </c>
      <c r="DN167" s="20">
        <v>3.85</v>
      </c>
      <c r="DO167" s="20">
        <v>0.92</v>
      </c>
      <c r="DP167" s="20">
        <v>1</v>
      </c>
      <c r="DQ167" s="20">
        <v>1</v>
      </c>
      <c r="DR167" s="78">
        <v>3</v>
      </c>
      <c r="DS167" s="20">
        <v>2.35</v>
      </c>
      <c r="DT167" s="20">
        <v>0.14000000000000001</v>
      </c>
      <c r="DU167" s="70">
        <v>29</v>
      </c>
      <c r="DV167" s="20">
        <v>0.14000000000000001</v>
      </c>
      <c r="DW167" s="67">
        <v>2</v>
      </c>
      <c r="DX167" s="17">
        <v>1</v>
      </c>
      <c r="DY167" s="17">
        <v>0.14215420400000001</v>
      </c>
      <c r="DZ167" s="17" t="e">
        <f>_xlfn.XLOOKUP(DL167,' Brechas'!$A$2:$A$34,' Brechas'!#REF!)</f>
        <v>#REF!</v>
      </c>
      <c r="EA167" t="e">
        <f t="shared" si="34"/>
        <v>#REF!</v>
      </c>
    </row>
    <row r="168" spans="1:131">
      <c r="B168" s="18">
        <v>94</v>
      </c>
      <c r="C168" s="18" t="s">
        <v>109</v>
      </c>
      <c r="D168" s="18">
        <v>0.38</v>
      </c>
      <c r="E168" s="18">
        <v>0.34</v>
      </c>
      <c r="F168" s="18">
        <v>0.11</v>
      </c>
      <c r="G168" s="18">
        <v>0.11</v>
      </c>
      <c r="H168" s="51">
        <v>32</v>
      </c>
      <c r="I168" s="18">
        <v>0.36</v>
      </c>
      <c r="J168" s="18">
        <v>0.54</v>
      </c>
      <c r="K168" s="50">
        <v>31</v>
      </c>
      <c r="L168" s="18">
        <v>0.06</v>
      </c>
      <c r="M168" s="51">
        <v>32</v>
      </c>
      <c r="N168" s="17">
        <v>1</v>
      </c>
      <c r="O168" s="17">
        <v>6.108835E-2</v>
      </c>
      <c r="P168" s="17">
        <f>_xlfn.XLOOKUP(B168,' Brechas'!$A$2:$A$34,' Brechas'!$H$2:$H$34)</f>
        <v>6.1088350293886699E-2</v>
      </c>
      <c r="Q168" t="b">
        <f t="shared" si="28"/>
        <v>1</v>
      </c>
      <c r="U168" s="20">
        <v>94</v>
      </c>
      <c r="V168" s="20" t="s">
        <v>109</v>
      </c>
      <c r="W168" s="20">
        <v>0.28000000000000003</v>
      </c>
      <c r="X168" s="20">
        <v>0.25</v>
      </c>
      <c r="Y168" s="20">
        <v>0.11</v>
      </c>
      <c r="Z168" s="20">
        <v>0.11</v>
      </c>
      <c r="AA168" s="94">
        <v>31</v>
      </c>
      <c r="AB168" s="20">
        <v>0.27</v>
      </c>
      <c r="AC168" s="20">
        <v>0.12</v>
      </c>
      <c r="AD168" s="94">
        <v>31</v>
      </c>
      <c r="AE168" s="20">
        <v>1.37E-2</v>
      </c>
      <c r="AF168" s="87">
        <v>30</v>
      </c>
      <c r="AG168" s="17">
        <v>1</v>
      </c>
      <c r="AH168" s="17">
        <v>1.3715221E-2</v>
      </c>
      <c r="AI168" s="17">
        <f>_xlfn.XLOOKUP(U168,' Brechas'!$A$2:$A$34,' Brechas'!$N$2:$N$34)</f>
        <v>1.37152209445259E-2</v>
      </c>
      <c r="AJ168" t="b">
        <f t="shared" si="29"/>
        <v>1</v>
      </c>
      <c r="AN168" s="20">
        <v>94</v>
      </c>
      <c r="AO168" s="20" t="s">
        <v>109</v>
      </c>
      <c r="AP168" s="20">
        <v>0.377</v>
      </c>
      <c r="AQ168" s="20">
        <v>0.28000000000000003</v>
      </c>
      <c r="AR168" s="20">
        <v>0.34</v>
      </c>
      <c r="AS168" s="20">
        <v>0.34</v>
      </c>
      <c r="AT168" s="76">
        <v>1</v>
      </c>
      <c r="AU168" s="20">
        <v>0.32700000000000001</v>
      </c>
      <c r="AV168" s="20">
        <v>0.05</v>
      </c>
      <c r="AW168" s="67">
        <v>2</v>
      </c>
      <c r="AX168" s="20">
        <v>0.02</v>
      </c>
      <c r="AY168" s="76">
        <v>1</v>
      </c>
      <c r="AZ168" s="17">
        <v>1</v>
      </c>
      <c r="BA168" s="17">
        <v>1.6243740999999999E-2</v>
      </c>
      <c r="BB168" s="17">
        <f>_xlfn.XLOOKUP(AN168,' Brechas'!$A$2:$A$34,' Brechas'!$W$2:$W$34)</f>
        <v>1.6243741068413899E-2</v>
      </c>
      <c r="BC168" t="b">
        <f t="shared" si="30"/>
        <v>1</v>
      </c>
      <c r="BG168" s="20">
        <v>94</v>
      </c>
      <c r="BH168" s="20" t="s">
        <v>302</v>
      </c>
      <c r="BI168" s="20">
        <v>0.14000000000000001</v>
      </c>
      <c r="BJ168" s="20">
        <v>0.08</v>
      </c>
      <c r="BK168" s="20">
        <v>0.75</v>
      </c>
      <c r="BL168" s="20">
        <v>0.753</v>
      </c>
      <c r="BM168" s="77">
        <v>33</v>
      </c>
      <c r="BN168" s="20">
        <v>0.11</v>
      </c>
      <c r="BO168" s="20">
        <v>1</v>
      </c>
      <c r="BP168" s="77">
        <v>33</v>
      </c>
      <c r="BQ168" s="20">
        <v>0.753</v>
      </c>
      <c r="BR168" s="77">
        <v>33</v>
      </c>
      <c r="BS168" s="17">
        <v>1</v>
      </c>
      <c r="BT168" s="17">
        <v>0.753220695</v>
      </c>
      <c r="BU168" s="17">
        <f>_xlfn.XLOOKUP(BG168,' Brechas'!$A$2:$A$34,' Brechas'!$AK$2:$AK$34)</f>
        <v>0.75322069547649595</v>
      </c>
      <c r="BV168" t="b">
        <f t="shared" si="31"/>
        <v>1</v>
      </c>
      <c r="BZ168" s="20">
        <v>94</v>
      </c>
      <c r="CA168" s="20" t="s">
        <v>109</v>
      </c>
      <c r="CB168" s="20">
        <v>6.87</v>
      </c>
      <c r="CC168" s="20">
        <v>7</v>
      </c>
      <c r="CD168" s="20">
        <v>-0.02</v>
      </c>
      <c r="CE168" s="20">
        <v>1.7999999999999999E-2</v>
      </c>
      <c r="CF168" s="94">
        <v>31</v>
      </c>
      <c r="CG168" s="20">
        <v>6.93</v>
      </c>
      <c r="CH168" s="20">
        <v>0.94</v>
      </c>
      <c r="CI168" s="65">
        <v>6</v>
      </c>
      <c r="CJ168" s="20">
        <v>1.7000000000000001E-2</v>
      </c>
      <c r="CK168" s="87">
        <v>30</v>
      </c>
      <c r="CL168" s="17">
        <v>-1</v>
      </c>
      <c r="CM168" s="17">
        <v>-1.7429739E-2</v>
      </c>
      <c r="CN168" s="17">
        <f>_xlfn.XLOOKUP(BZ168,' Brechas'!$A$2:$A$34,' Brechas'!$BG$2:$BG$34)</f>
        <v>-1.7429739472132683E-2</v>
      </c>
      <c r="CO168" t="b">
        <f t="shared" si="32"/>
        <v>1</v>
      </c>
      <c r="CS168" s="20">
        <v>94</v>
      </c>
      <c r="CT168" s="154" t="s">
        <v>109</v>
      </c>
      <c r="CU168" s="20">
        <v>0.47</v>
      </c>
      <c r="CV168" s="20">
        <v>0.53</v>
      </c>
      <c r="CW168" s="20">
        <v>-0.11</v>
      </c>
      <c r="CX168" s="20">
        <v>0.11</v>
      </c>
      <c r="CY168" s="66">
        <v>12</v>
      </c>
      <c r="CZ168" s="20">
        <v>0</v>
      </c>
      <c r="DA168" s="20">
        <v>1</v>
      </c>
      <c r="DB168" s="77">
        <v>33</v>
      </c>
      <c r="DC168" s="20">
        <v>0.11</v>
      </c>
      <c r="DD168" s="87">
        <v>30</v>
      </c>
      <c r="DE168" s="17">
        <v>-1</v>
      </c>
      <c r="DF168" s="17">
        <v>-0.114942529</v>
      </c>
      <c r="DG168" s="17">
        <f>_xlfn.XLOOKUP(CS168,' Brechas'!$A$2:$A$34,' Brechas'!$BU$2:$BU$34)</f>
        <v>-0.114942528735633</v>
      </c>
      <c r="DH168" t="b">
        <f t="shared" si="33"/>
        <v>1</v>
      </c>
      <c r="DL168" s="20">
        <v>94</v>
      </c>
      <c r="DM168" s="154" t="s">
        <v>109</v>
      </c>
      <c r="DN168" s="20">
        <v>5.49</v>
      </c>
      <c r="DO168" s="20">
        <v>0.68</v>
      </c>
      <c r="DP168" s="20">
        <v>7.03</v>
      </c>
      <c r="DQ168" s="20">
        <v>7.03</v>
      </c>
      <c r="DR168" s="73">
        <v>28</v>
      </c>
      <c r="DS168" s="20">
        <v>3.01</v>
      </c>
      <c r="DT168" s="20">
        <v>0.18</v>
      </c>
      <c r="DU168" s="71">
        <v>25</v>
      </c>
      <c r="DV168" s="20">
        <v>1.28</v>
      </c>
      <c r="DW168" s="74">
        <v>23</v>
      </c>
      <c r="DX168" s="17">
        <v>1</v>
      </c>
      <c r="DY168" s="17">
        <v>1.2779755909999999</v>
      </c>
      <c r="DZ168" s="17" t="e">
        <f>_xlfn.XLOOKUP(DL168,' Brechas'!$A$2:$A$34,' Brechas'!#REF!)</f>
        <v>#REF!</v>
      </c>
      <c r="EA168" t="e">
        <f t="shared" si="34"/>
        <v>#REF!</v>
      </c>
    </row>
    <row r="169" spans="1:131">
      <c r="B169" s="18">
        <v>95</v>
      </c>
      <c r="C169" s="18" t="s">
        <v>110</v>
      </c>
      <c r="D169" s="18">
        <v>0.86</v>
      </c>
      <c r="E169" s="18">
        <v>0.8</v>
      </c>
      <c r="F169" s="18">
        <v>0.09</v>
      </c>
      <c r="G169" s="18">
        <v>0.09</v>
      </c>
      <c r="H169" s="50">
        <v>31</v>
      </c>
      <c r="I169" s="18">
        <v>0.83</v>
      </c>
      <c r="J169" s="18">
        <v>0.23</v>
      </c>
      <c r="K169" s="48">
        <v>24</v>
      </c>
      <c r="L169" s="18">
        <v>0.02</v>
      </c>
      <c r="M169" s="50">
        <v>31</v>
      </c>
      <c r="N169" s="17">
        <v>1</v>
      </c>
      <c r="O169" s="17">
        <v>1.9918633000000002E-2</v>
      </c>
      <c r="P169" s="17">
        <f>_xlfn.XLOOKUP(B169,' Brechas'!$A$2:$A$34,' Brechas'!$H$2:$H$34)</f>
        <v>1.9918632969559199E-2</v>
      </c>
      <c r="Q169" t="b">
        <f t="shared" si="28"/>
        <v>1</v>
      </c>
      <c r="U169" s="20">
        <v>95</v>
      </c>
      <c r="V169" s="20" t="s">
        <v>110</v>
      </c>
      <c r="W169" s="20">
        <v>0.47</v>
      </c>
      <c r="X169" s="20">
        <v>0.42</v>
      </c>
      <c r="Y169" s="20">
        <v>0.11</v>
      </c>
      <c r="Z169" s="20">
        <v>0.11</v>
      </c>
      <c r="AA169" s="72">
        <v>27</v>
      </c>
      <c r="AB169" s="20">
        <v>0.44</v>
      </c>
      <c r="AC169" s="20">
        <v>7.0000000000000007E-2</v>
      </c>
      <c r="AD169" s="80">
        <v>20</v>
      </c>
      <c r="AE169" s="20">
        <v>8.0999999999999996E-3</v>
      </c>
      <c r="AF169" s="72">
        <v>27</v>
      </c>
      <c r="AG169" s="17">
        <v>1</v>
      </c>
      <c r="AH169" s="17">
        <v>8.0790519999999998E-3</v>
      </c>
      <c r="AI169" s="17">
        <f>_xlfn.XLOOKUP(U169,' Brechas'!$A$2:$A$34,' Brechas'!$N$2:$N$34)</f>
        <v>8.0790522010557204E-3</v>
      </c>
      <c r="AJ169" t="b">
        <f t="shared" si="29"/>
        <v>1</v>
      </c>
      <c r="AN169" s="20">
        <v>95</v>
      </c>
      <c r="AO169" s="20" t="s">
        <v>110</v>
      </c>
      <c r="AP169" s="20">
        <v>2.8929999999999998</v>
      </c>
      <c r="AQ169" s="20">
        <v>1.248</v>
      </c>
      <c r="AR169" s="20">
        <v>1.32</v>
      </c>
      <c r="AS169" s="20">
        <v>1.32</v>
      </c>
      <c r="AT169" s="66">
        <v>12</v>
      </c>
      <c r="AU169" s="20">
        <v>2.0289999999999999</v>
      </c>
      <c r="AV169" s="20">
        <v>0.28999999999999998</v>
      </c>
      <c r="AW169" s="75">
        <v>21</v>
      </c>
      <c r="AX169" s="20">
        <v>0.39</v>
      </c>
      <c r="AY169" s="63">
        <v>15</v>
      </c>
      <c r="AZ169" s="17">
        <v>1</v>
      </c>
      <c r="BA169" s="17">
        <v>0.38758666000000003</v>
      </c>
      <c r="BB169" s="17">
        <f>_xlfn.XLOOKUP(AN169,' Brechas'!$A$2:$A$34,' Brechas'!$W$2:$W$34)</f>
        <v>0.38758666012946602</v>
      </c>
      <c r="BC169" t="b">
        <f t="shared" si="30"/>
        <v>1</v>
      </c>
      <c r="BG169" s="20">
        <v>95</v>
      </c>
      <c r="BH169" s="20" t="s">
        <v>303</v>
      </c>
      <c r="BI169" s="20">
        <v>0.37</v>
      </c>
      <c r="BJ169" s="20">
        <v>0.25</v>
      </c>
      <c r="BK169" s="20">
        <v>0.49</v>
      </c>
      <c r="BL169" s="20">
        <v>0.48599999999999999</v>
      </c>
      <c r="BM169" s="95">
        <v>32</v>
      </c>
      <c r="BN169" s="20">
        <v>0.31</v>
      </c>
      <c r="BO169" s="20">
        <v>0.35</v>
      </c>
      <c r="BP169" s="72">
        <v>27</v>
      </c>
      <c r="BQ169" s="20">
        <v>0.16900000000000001</v>
      </c>
      <c r="BR169" s="94">
        <v>31</v>
      </c>
      <c r="BS169" s="17">
        <v>1</v>
      </c>
      <c r="BT169" s="17">
        <v>0.169183905</v>
      </c>
      <c r="BU169" s="17">
        <f>_xlfn.XLOOKUP(BG169,' Brechas'!$A$2:$A$34,' Brechas'!$AK$2:$AK$34)</f>
        <v>0.16918390504976699</v>
      </c>
      <c r="BV169" t="b">
        <f t="shared" si="31"/>
        <v>1</v>
      </c>
      <c r="BZ169" s="20">
        <v>95</v>
      </c>
      <c r="CA169" s="20" t="s">
        <v>110</v>
      </c>
      <c r="CB169" s="20">
        <v>6.9</v>
      </c>
      <c r="CC169" s="20">
        <v>6.97</v>
      </c>
      <c r="CD169" s="20">
        <v>-0.01</v>
      </c>
      <c r="CE169" s="20">
        <v>0.01</v>
      </c>
      <c r="CF169" s="86">
        <v>11</v>
      </c>
      <c r="CG169" s="20">
        <v>6.94</v>
      </c>
      <c r="CH169" s="20">
        <v>0.94</v>
      </c>
      <c r="CI169" s="83">
        <v>5</v>
      </c>
      <c r="CJ169" s="20">
        <v>8.9999999999999993E-3</v>
      </c>
      <c r="CK169" s="79">
        <v>10</v>
      </c>
      <c r="CL169" s="17">
        <v>-1</v>
      </c>
      <c r="CM169" s="17">
        <v>-9.0134519999999999E-3</v>
      </c>
      <c r="CN169" s="17">
        <f>_xlfn.XLOOKUP(BZ169,' Brechas'!$A$2:$A$34,' Brechas'!$BG$2:$BG$34)</f>
        <v>-9.0134519155756886E-3</v>
      </c>
      <c r="CO169" t="b">
        <f t="shared" si="32"/>
        <v>1</v>
      </c>
      <c r="CS169" s="20">
        <v>95</v>
      </c>
      <c r="CT169" s="154" t="s">
        <v>110</v>
      </c>
      <c r="CU169" s="20">
        <v>0.57999999999999996</v>
      </c>
      <c r="CV169" s="20">
        <v>0.42</v>
      </c>
      <c r="CW169" s="20">
        <v>0.39</v>
      </c>
      <c r="CX169" s="20">
        <v>0.39</v>
      </c>
      <c r="CY169" s="73">
        <v>28</v>
      </c>
      <c r="CZ169" s="20">
        <v>0</v>
      </c>
      <c r="DA169" s="20">
        <v>0.28000000000000003</v>
      </c>
      <c r="DB169" s="70">
        <v>29</v>
      </c>
      <c r="DC169" s="20">
        <v>0.11</v>
      </c>
      <c r="DD169" s="70">
        <v>29</v>
      </c>
      <c r="DE169" s="17">
        <v>1</v>
      </c>
      <c r="DF169" s="17">
        <v>0.10966079300000001</v>
      </c>
      <c r="DG169" s="17">
        <f>_xlfn.XLOOKUP(CS169,' Brechas'!$A$2:$A$34,' Brechas'!$BU$2:$BU$34)</f>
        <v>0.10966079264470301</v>
      </c>
      <c r="DH169" t="b">
        <f t="shared" si="33"/>
        <v>1</v>
      </c>
      <c r="DL169" s="20">
        <v>95</v>
      </c>
      <c r="DM169" s="154" t="s">
        <v>110</v>
      </c>
      <c r="DN169" s="20">
        <v>9.66</v>
      </c>
      <c r="DO169" s="20">
        <v>1.96</v>
      </c>
      <c r="DP169" s="20">
        <v>3.93</v>
      </c>
      <c r="DQ169" s="20">
        <v>3.93</v>
      </c>
      <c r="DR169" s="82">
        <v>22</v>
      </c>
      <c r="DS169" s="20">
        <v>5.63</v>
      </c>
      <c r="DT169" s="20">
        <v>0.34</v>
      </c>
      <c r="DU169" s="86">
        <v>11</v>
      </c>
      <c r="DV169" s="20">
        <v>1.34</v>
      </c>
      <c r="DW169" s="88">
        <v>24</v>
      </c>
      <c r="DX169" s="17">
        <v>1</v>
      </c>
      <c r="DY169" s="17">
        <v>1.3385451639999999</v>
      </c>
      <c r="DZ169" s="17" t="e">
        <f>_xlfn.XLOOKUP(DL169,' Brechas'!$A$2:$A$34,' Brechas'!#REF!)</f>
        <v>#REF!</v>
      </c>
      <c r="EA169" t="e">
        <f t="shared" si="34"/>
        <v>#REF!</v>
      </c>
    </row>
    <row r="170" spans="1:131">
      <c r="B170" s="18">
        <v>97</v>
      </c>
      <c r="C170" s="18" t="s">
        <v>111</v>
      </c>
      <c r="D170" s="18">
        <v>0.19</v>
      </c>
      <c r="E170" s="18">
        <v>0.19</v>
      </c>
      <c r="F170" s="18">
        <v>0</v>
      </c>
      <c r="G170" s="18">
        <v>0</v>
      </c>
      <c r="H170" s="24">
        <v>3</v>
      </c>
      <c r="I170" s="18">
        <v>0.19</v>
      </c>
      <c r="J170" s="18">
        <v>1</v>
      </c>
      <c r="K170" s="46">
        <v>33</v>
      </c>
      <c r="L170" s="18">
        <v>0</v>
      </c>
      <c r="M170" s="22">
        <v>18</v>
      </c>
      <c r="N170" s="17">
        <v>1</v>
      </c>
      <c r="O170" s="17">
        <v>3.7640550000000001E-3</v>
      </c>
      <c r="P170" s="17">
        <f>_xlfn.XLOOKUP(B170,' Brechas'!$A$2:$A$34,' Brechas'!$H$2:$H$34)</f>
        <v>3.7640547059883001E-3</v>
      </c>
      <c r="Q170" t="b">
        <f t="shared" si="28"/>
        <v>1</v>
      </c>
      <c r="U170" s="20">
        <v>97</v>
      </c>
      <c r="V170" s="20" t="s">
        <v>111</v>
      </c>
      <c r="W170" s="20">
        <v>0.43</v>
      </c>
      <c r="X170" s="20">
        <v>0.39</v>
      </c>
      <c r="Y170" s="20">
        <v>0.1</v>
      </c>
      <c r="Z170" s="20">
        <v>0.1</v>
      </c>
      <c r="AA170" s="82">
        <v>22</v>
      </c>
      <c r="AB170" s="20">
        <v>0.41</v>
      </c>
      <c r="AC170" s="20">
        <v>0.08</v>
      </c>
      <c r="AD170" s="73">
        <v>28</v>
      </c>
      <c r="AE170" s="20">
        <v>8.0000000000000002E-3</v>
      </c>
      <c r="AF170" s="84">
        <v>26</v>
      </c>
      <c r="AG170" s="17">
        <v>1</v>
      </c>
      <c r="AH170" s="17">
        <v>8.0374799999999996E-3</v>
      </c>
      <c r="AI170" s="17">
        <f>_xlfn.XLOOKUP(U170,' Brechas'!$A$2:$A$34,' Brechas'!$N$2:$N$34)</f>
        <v>8.0374798523509903E-3</v>
      </c>
      <c r="AJ170" t="b">
        <f t="shared" si="29"/>
        <v>1</v>
      </c>
      <c r="AN170" s="20">
        <v>97</v>
      </c>
      <c r="AO170" s="20" t="s">
        <v>111</v>
      </c>
      <c r="AP170" s="20">
        <v>1.931</v>
      </c>
      <c r="AQ170" s="20">
        <v>0.58799999999999997</v>
      </c>
      <c r="AR170" s="20">
        <v>2.29</v>
      </c>
      <c r="AS170" s="20">
        <v>2.29</v>
      </c>
      <c r="AT170" s="77">
        <v>33</v>
      </c>
      <c r="AU170" s="20">
        <v>1.2290000000000001</v>
      </c>
      <c r="AV170" s="20">
        <v>0.18</v>
      </c>
      <c r="AW170" s="69">
        <v>9</v>
      </c>
      <c r="AX170" s="20">
        <v>0.41</v>
      </c>
      <c r="AY170" s="81">
        <v>17</v>
      </c>
      <c r="AZ170" s="17">
        <v>1</v>
      </c>
      <c r="BA170" s="17">
        <v>0.40679581300000001</v>
      </c>
      <c r="BB170" s="17">
        <f>_xlfn.XLOOKUP(AN170,' Brechas'!$A$2:$A$34,' Brechas'!$W$2:$W$34)</f>
        <v>0.40679581296863299</v>
      </c>
      <c r="BC170" t="b">
        <f t="shared" si="30"/>
        <v>1</v>
      </c>
      <c r="BG170" s="20">
        <v>97</v>
      </c>
      <c r="BH170" s="20" t="s">
        <v>304</v>
      </c>
      <c r="BI170" s="20">
        <v>0.13</v>
      </c>
      <c r="BJ170" s="20">
        <v>0.13</v>
      </c>
      <c r="BK170" s="20">
        <v>0.03</v>
      </c>
      <c r="BL170" s="20">
        <v>3.4000000000000002E-2</v>
      </c>
      <c r="BM170" s="76">
        <v>1</v>
      </c>
      <c r="BN170" s="20">
        <v>0.13</v>
      </c>
      <c r="BO170" s="20">
        <v>0.8</v>
      </c>
      <c r="BP170" s="94">
        <v>31</v>
      </c>
      <c r="BQ170" s="20">
        <v>2.8000000000000001E-2</v>
      </c>
      <c r="BR170" s="67">
        <v>2</v>
      </c>
      <c r="BS170" s="17">
        <v>1</v>
      </c>
      <c r="BT170" s="17">
        <v>2.7566711000000001E-2</v>
      </c>
      <c r="BU170" s="17">
        <f>_xlfn.XLOOKUP(BG170,' Brechas'!$A$2:$A$34,' Brechas'!$AK$2:$AK$34)</f>
        <v>2.75667112177315E-2</v>
      </c>
      <c r="BV170" t="b">
        <f t="shared" si="31"/>
        <v>1</v>
      </c>
      <c r="BZ170" s="20">
        <v>97</v>
      </c>
      <c r="CA170" s="20" t="s">
        <v>111</v>
      </c>
      <c r="CB170" s="20">
        <v>6.49</v>
      </c>
      <c r="CC170" s="20">
        <v>6.61</v>
      </c>
      <c r="CD170" s="20">
        <v>-0.02</v>
      </c>
      <c r="CE170" s="20">
        <v>1.7999999999999999E-2</v>
      </c>
      <c r="CF170" s="70">
        <v>29</v>
      </c>
      <c r="CG170" s="20">
        <v>6.55</v>
      </c>
      <c r="CH170" s="20">
        <v>1</v>
      </c>
      <c r="CI170" s="77">
        <v>33</v>
      </c>
      <c r="CJ170" s="20">
        <v>1.7999999999999999E-2</v>
      </c>
      <c r="CK170" s="94">
        <v>31</v>
      </c>
      <c r="CL170" s="17">
        <v>-1</v>
      </c>
      <c r="CM170" s="17">
        <v>-1.7580266000000001E-2</v>
      </c>
      <c r="CN170" s="17">
        <f>_xlfn.XLOOKUP(BZ170,' Brechas'!$A$2:$A$34,' Brechas'!$BG$2:$BG$34)</f>
        <v>-1.7580266471997733E-2</v>
      </c>
      <c r="CO170" t="b">
        <f t="shared" si="32"/>
        <v>1</v>
      </c>
      <c r="CS170" s="20">
        <v>97</v>
      </c>
      <c r="CT170" s="154" t="s">
        <v>111</v>
      </c>
      <c r="CU170" s="20">
        <v>0.42</v>
      </c>
      <c r="CV170" s="20">
        <v>0.57999999999999996</v>
      </c>
      <c r="CW170" s="20">
        <v>-0.27</v>
      </c>
      <c r="CX170" s="20">
        <v>0.27</v>
      </c>
      <c r="CY170" s="74">
        <v>23</v>
      </c>
      <c r="CZ170" s="20">
        <v>0</v>
      </c>
      <c r="DA170" s="20">
        <v>0.68</v>
      </c>
      <c r="DB170" s="94">
        <v>31</v>
      </c>
      <c r="DC170" s="20">
        <v>0.19</v>
      </c>
      <c r="DD170" s="77">
        <v>33</v>
      </c>
      <c r="DE170" s="17">
        <v>-1</v>
      </c>
      <c r="DF170" s="17">
        <v>-0.18681055199999999</v>
      </c>
      <c r="DG170" s="17">
        <f>_xlfn.XLOOKUP(CS170,' Brechas'!$A$2:$A$34,' Brechas'!$BU$2:$BU$34)</f>
        <v>-0.18681055155875401</v>
      </c>
      <c r="DH170" t="b">
        <f t="shared" si="33"/>
        <v>1</v>
      </c>
      <c r="DL170" s="20">
        <v>97</v>
      </c>
      <c r="DM170" s="154" t="s">
        <v>111</v>
      </c>
      <c r="DN170" s="20">
        <v>2.2400000000000002</v>
      </c>
      <c r="DO170" s="20">
        <v>1.64</v>
      </c>
      <c r="DP170" s="20">
        <v>0.37</v>
      </c>
      <c r="DQ170" s="20">
        <v>0.37</v>
      </c>
      <c r="DR170" s="76">
        <v>1</v>
      </c>
      <c r="DS170" s="20">
        <v>1.92</v>
      </c>
      <c r="DT170" s="20">
        <v>0.12</v>
      </c>
      <c r="DU170" s="94">
        <v>31</v>
      </c>
      <c r="DV170" s="20">
        <v>0.04</v>
      </c>
      <c r="DW170" s="76">
        <v>1</v>
      </c>
      <c r="DX170" s="17">
        <v>1</v>
      </c>
      <c r="DY170" s="17">
        <v>4.2672890999999998E-2</v>
      </c>
      <c r="DZ170" s="17" t="e">
        <f>_xlfn.XLOOKUP(DL170,' Brechas'!$A$2:$A$34,' Brechas'!#REF!)</f>
        <v>#REF!</v>
      </c>
      <c r="EA170" t="e">
        <f t="shared" si="34"/>
        <v>#REF!</v>
      </c>
    </row>
    <row r="171" spans="1:131">
      <c r="B171" s="18">
        <v>99</v>
      </c>
      <c r="C171" s="18" t="s">
        <v>112</v>
      </c>
      <c r="D171" s="18">
        <v>0.31</v>
      </c>
      <c r="E171" s="18">
        <v>0.27</v>
      </c>
      <c r="F171" s="18">
        <v>0.17</v>
      </c>
      <c r="G171" s="18">
        <v>0.17</v>
      </c>
      <c r="H171" s="46">
        <v>33</v>
      </c>
      <c r="I171" s="18">
        <v>0.28999999999999998</v>
      </c>
      <c r="J171" s="18">
        <v>0.67</v>
      </c>
      <c r="K171" s="51">
        <v>32</v>
      </c>
      <c r="L171" s="18">
        <v>0.11</v>
      </c>
      <c r="M171" s="46">
        <v>33</v>
      </c>
      <c r="N171" s="17">
        <v>1</v>
      </c>
      <c r="O171" s="17">
        <v>0.11140792200000001</v>
      </c>
      <c r="P171" s="17">
        <f>_xlfn.XLOOKUP(B171,' Brechas'!$A$2:$A$34,' Brechas'!$H$2:$H$34)</f>
        <v>0.111407921972022</v>
      </c>
      <c r="Q171" t="b">
        <f t="shared" si="28"/>
        <v>1</v>
      </c>
      <c r="U171" s="20">
        <v>99</v>
      </c>
      <c r="V171" s="20" t="s">
        <v>112</v>
      </c>
      <c r="W171" s="20">
        <v>0.03</v>
      </c>
      <c r="X171" s="20">
        <v>0.03</v>
      </c>
      <c r="Y171" s="20">
        <v>0.09</v>
      </c>
      <c r="Z171" s="20">
        <v>0.09</v>
      </c>
      <c r="AA171" s="61">
        <v>18</v>
      </c>
      <c r="AB171" s="20">
        <v>0.03</v>
      </c>
      <c r="AC171" s="20">
        <v>1</v>
      </c>
      <c r="AD171" s="77">
        <v>33</v>
      </c>
      <c r="AE171" s="20">
        <v>9.2299999999999993E-2</v>
      </c>
      <c r="AF171" s="77">
        <v>33</v>
      </c>
      <c r="AG171" s="17">
        <v>1</v>
      </c>
      <c r="AH171" s="17">
        <v>9.2314772000000003E-2</v>
      </c>
      <c r="AI171" s="17">
        <f>_xlfn.XLOOKUP(U171,' Brechas'!$A$2:$A$34,' Brechas'!$N$2:$N$34)</f>
        <v>9.2314772204325796E-2</v>
      </c>
      <c r="AJ171" t="b">
        <f t="shared" si="29"/>
        <v>1</v>
      </c>
      <c r="AN171" s="20">
        <v>99</v>
      </c>
      <c r="AO171" s="20" t="s">
        <v>112</v>
      </c>
      <c r="AP171" s="20">
        <v>0.38200000000000001</v>
      </c>
      <c r="AQ171" s="20">
        <v>0.126</v>
      </c>
      <c r="AR171" s="20">
        <v>2.02</v>
      </c>
      <c r="AS171" s="20">
        <v>2.02</v>
      </c>
      <c r="AT171" s="87">
        <v>30</v>
      </c>
      <c r="AU171" s="20">
        <v>0.248</v>
      </c>
      <c r="AV171" s="20">
        <v>0.04</v>
      </c>
      <c r="AW171" s="76">
        <v>1</v>
      </c>
      <c r="AX171" s="20">
        <v>7.0000000000000007E-2</v>
      </c>
      <c r="AY171" s="67">
        <v>2</v>
      </c>
      <c r="AZ171" s="17">
        <v>1</v>
      </c>
      <c r="BA171" s="17">
        <v>7.2555999999999995E-2</v>
      </c>
      <c r="BB171" s="17">
        <f>_xlfn.XLOOKUP(AN171,' Brechas'!$A$2:$A$34,' Brechas'!$W$2:$W$34)</f>
        <v>7.25560002192807E-2</v>
      </c>
      <c r="BC171" t="b">
        <f t="shared" si="30"/>
        <v>1</v>
      </c>
      <c r="BG171" s="20">
        <v>99</v>
      </c>
      <c r="BH171" s="20" t="s">
        <v>305</v>
      </c>
      <c r="BI171" s="20">
        <v>0.13</v>
      </c>
      <c r="BJ171" s="20">
        <v>0.1</v>
      </c>
      <c r="BK171" s="20">
        <v>0.36</v>
      </c>
      <c r="BL171" s="20">
        <v>0.35599999999999998</v>
      </c>
      <c r="BM171" s="73">
        <v>28</v>
      </c>
      <c r="BN171" s="20">
        <v>0.11</v>
      </c>
      <c r="BO171" s="20">
        <v>0.95</v>
      </c>
      <c r="BP171" s="95">
        <v>32</v>
      </c>
      <c r="BQ171" s="20">
        <v>0.33700000000000002</v>
      </c>
      <c r="BR171" s="95">
        <v>32</v>
      </c>
      <c r="BS171" s="17">
        <v>1</v>
      </c>
      <c r="BT171" s="17">
        <v>0.337196828</v>
      </c>
      <c r="BU171" s="17">
        <f>_xlfn.XLOOKUP(BG171,' Brechas'!$A$2:$A$34,' Brechas'!$AK$2:$AK$34)</f>
        <v>0.33719682832793901</v>
      </c>
      <c r="BV171" t="b">
        <f t="shared" si="31"/>
        <v>1</v>
      </c>
      <c r="BZ171" s="20">
        <v>99</v>
      </c>
      <c r="CA171" s="20" t="s">
        <v>112</v>
      </c>
      <c r="CB171" s="20">
        <v>6.85</v>
      </c>
      <c r="CC171" s="20">
        <v>6.95</v>
      </c>
      <c r="CD171" s="20">
        <v>-0.01</v>
      </c>
      <c r="CE171" s="20">
        <v>1.4E-2</v>
      </c>
      <c r="CF171" s="88">
        <v>24</v>
      </c>
      <c r="CG171" s="20">
        <v>6.91</v>
      </c>
      <c r="CH171" s="20">
        <v>0.95</v>
      </c>
      <c r="CI171" s="64">
        <v>7</v>
      </c>
      <c r="CJ171" s="20">
        <v>1.2999999999999999E-2</v>
      </c>
      <c r="CK171" s="88">
        <v>24</v>
      </c>
      <c r="CL171" s="17">
        <v>-1</v>
      </c>
      <c r="CM171" s="17">
        <v>-1.3344078000000001E-2</v>
      </c>
      <c r="CN171" s="17">
        <f>_xlfn.XLOOKUP(BZ171,' Brechas'!$A$2:$A$34,' Brechas'!$BG$2:$BG$34)</f>
        <v>-1.3344077596842722E-2</v>
      </c>
      <c r="CO171" t="b">
        <f t="shared" si="32"/>
        <v>1</v>
      </c>
      <c r="CS171" s="20">
        <v>99</v>
      </c>
      <c r="CT171" s="154" t="s">
        <v>112</v>
      </c>
      <c r="CU171" s="20">
        <v>0.51</v>
      </c>
      <c r="CV171" s="20">
        <v>0.49</v>
      </c>
      <c r="CW171" s="20">
        <v>0.03</v>
      </c>
      <c r="CX171" s="20">
        <v>0.03</v>
      </c>
      <c r="CY171" s="64">
        <v>7</v>
      </c>
      <c r="CZ171" s="20">
        <v>0</v>
      </c>
      <c r="DA171" s="20">
        <v>0.89</v>
      </c>
      <c r="DB171" s="95">
        <v>32</v>
      </c>
      <c r="DC171" s="20">
        <v>0.03</v>
      </c>
      <c r="DD171" s="74">
        <v>23</v>
      </c>
      <c r="DE171" s="17">
        <v>1</v>
      </c>
      <c r="DF171" s="17">
        <v>2.9224829000000001E-2</v>
      </c>
      <c r="DG171" s="17">
        <f>_xlfn.XLOOKUP(CS171,' Brechas'!$A$2:$A$34,' Brechas'!$BU$2:$BU$34)</f>
        <v>2.9224829224828899E-2</v>
      </c>
      <c r="DH171" t="b">
        <f t="shared" si="33"/>
        <v>1</v>
      </c>
      <c r="DL171" s="20">
        <v>99</v>
      </c>
      <c r="DM171" s="154" t="s">
        <v>112</v>
      </c>
      <c r="DN171" s="20">
        <v>7.46</v>
      </c>
      <c r="DO171" s="20">
        <v>0.31</v>
      </c>
      <c r="DP171" s="20">
        <v>22.98</v>
      </c>
      <c r="DQ171" s="20">
        <v>22.98</v>
      </c>
      <c r="DR171" s="95">
        <v>32</v>
      </c>
      <c r="DS171" s="20">
        <v>3.73</v>
      </c>
      <c r="DT171" s="20">
        <v>0.23</v>
      </c>
      <c r="DU171" s="75">
        <v>21</v>
      </c>
      <c r="DV171" s="20">
        <v>5.18</v>
      </c>
      <c r="DW171" s="95">
        <v>32</v>
      </c>
      <c r="DX171" s="17">
        <v>1</v>
      </c>
      <c r="DY171" s="17">
        <v>5.1817789950000002</v>
      </c>
      <c r="DZ171" s="17" t="e">
        <f>_xlfn.XLOOKUP(DL171,' Brechas'!$A$2:$A$34,' Brechas'!#REF!)</f>
        <v>#REF!</v>
      </c>
      <c r="EA171" t="e">
        <f t="shared" si="34"/>
        <v>#REF!</v>
      </c>
    </row>
    <row r="173" spans="1:131">
      <c r="A173" s="3" t="s">
        <v>29</v>
      </c>
      <c r="B173" s="18">
        <v>5</v>
      </c>
      <c r="C173" s="18" t="s">
        <v>79</v>
      </c>
      <c r="D173" s="18">
        <v>0.41</v>
      </c>
      <c r="E173" s="18">
        <v>0.08</v>
      </c>
      <c r="F173" s="18">
        <v>4.16</v>
      </c>
      <c r="G173" s="18">
        <v>4.16</v>
      </c>
      <c r="H173" s="31">
        <v>17</v>
      </c>
      <c r="I173" s="18">
        <v>0.25</v>
      </c>
      <c r="J173" s="18">
        <v>0.8</v>
      </c>
      <c r="K173" s="30">
        <v>8</v>
      </c>
      <c r="L173" s="18">
        <v>3.32</v>
      </c>
      <c r="M173" s="31">
        <v>17</v>
      </c>
      <c r="N173" s="17">
        <v>1</v>
      </c>
      <c r="O173" s="17">
        <v>3.3187183689999999</v>
      </c>
      <c r="P173" s="17">
        <f>_xlfn.XLOOKUP(B173,' Brechas'!$A$2:$A$34,' Brechas'!$I$2:$I$34)</f>
        <v>3.3187183693931801</v>
      </c>
      <c r="Q173" t="b">
        <f>ROUND(O173,6)=ROUND(P173,6)</f>
        <v>1</v>
      </c>
      <c r="T173" s="4" t="s">
        <v>35</v>
      </c>
      <c r="U173" s="20">
        <v>5</v>
      </c>
      <c r="V173" s="20" t="s">
        <v>79</v>
      </c>
      <c r="W173" s="20">
        <v>0.41</v>
      </c>
      <c r="X173" s="20">
        <v>0.41</v>
      </c>
      <c r="Y173" s="20">
        <v>0.01</v>
      </c>
      <c r="Z173" s="20">
        <v>0.01</v>
      </c>
      <c r="AA173" s="85">
        <v>4</v>
      </c>
      <c r="AB173" s="20">
        <v>0.41</v>
      </c>
      <c r="AC173" s="20">
        <v>0.31</v>
      </c>
      <c r="AD173" s="86">
        <v>11</v>
      </c>
      <c r="AE173" s="20">
        <v>1.9E-3</v>
      </c>
      <c r="AF173" s="85">
        <v>4</v>
      </c>
      <c r="AG173" s="17">
        <v>1</v>
      </c>
      <c r="AH173" s="17">
        <v>1.9087799999999999E-3</v>
      </c>
      <c r="AI173" s="17">
        <f>_xlfn.XLOOKUP(U173,' Brechas'!$A$2:$A$34,' Brechas'!$O$2:$O$34)</f>
        <v>1.90878004905654E-3</v>
      </c>
      <c r="AJ173" t="b">
        <f>ROUND(AH173,6)=ROUND(AI173,6)</f>
        <v>1</v>
      </c>
      <c r="AM173" s="5" t="s">
        <v>65</v>
      </c>
      <c r="AN173" s="20">
        <v>5</v>
      </c>
      <c r="AO173" s="20" t="s">
        <v>79</v>
      </c>
      <c r="AP173" s="20">
        <v>0.01</v>
      </c>
      <c r="AQ173" s="20">
        <v>0.01</v>
      </c>
      <c r="AR173" s="20">
        <v>0.59</v>
      </c>
      <c r="AS173" s="20">
        <v>0.59</v>
      </c>
      <c r="AT173" s="84">
        <v>26</v>
      </c>
      <c r="AU173" s="20">
        <v>0.01</v>
      </c>
      <c r="AV173" s="20">
        <v>0.41</v>
      </c>
      <c r="AW173" s="71">
        <v>25</v>
      </c>
      <c r="AX173" s="20">
        <v>0.24</v>
      </c>
      <c r="AY173" s="71">
        <v>25</v>
      </c>
      <c r="AZ173" s="17">
        <v>1</v>
      </c>
      <c r="BA173" s="17">
        <v>0.24396190300000001</v>
      </c>
      <c r="BB173" s="17">
        <f>_xlfn.XLOOKUP(AN173,' Brechas'!$A$2:$A$34,' Brechas'!$X$2:$X$34)</f>
        <v>0.24396190309123</v>
      </c>
      <c r="BC173" t="b">
        <f>ROUND(BA173,6)=ROUND(BB173,6)</f>
        <v>1</v>
      </c>
      <c r="BF173" s="2" t="s">
        <v>10</v>
      </c>
      <c r="BG173" s="20">
        <v>5</v>
      </c>
      <c r="BH173" s="20" t="s">
        <v>79</v>
      </c>
      <c r="BI173" s="20">
        <v>6.85</v>
      </c>
      <c r="BJ173" s="20">
        <v>8.81</v>
      </c>
      <c r="BK173" s="20">
        <v>-0.22</v>
      </c>
      <c r="BL173" s="20">
        <v>0.222</v>
      </c>
      <c r="BM173" s="61">
        <v>18</v>
      </c>
      <c r="BN173" s="20">
        <v>7.78</v>
      </c>
      <c r="BO173" s="20">
        <v>0.1</v>
      </c>
      <c r="BP173" s="86">
        <v>11</v>
      </c>
      <c r="BQ173" s="20">
        <v>2.3E-2</v>
      </c>
      <c r="BR173" s="58">
        <v>16</v>
      </c>
      <c r="BS173" s="17">
        <v>-1</v>
      </c>
      <c r="BT173" s="17">
        <v>-2.2856967999999998E-2</v>
      </c>
      <c r="BU173" s="17">
        <f>_xlfn.XLOOKUP(BG173,' Brechas'!$A$2:$A$34,' Brechas'!$AL$2:$AL$34)</f>
        <v>-2.2856968499099101E-2</v>
      </c>
      <c r="BV173" t="b">
        <f>ROUND(BT173,6)=ROUND(BU173,6)</f>
        <v>1</v>
      </c>
      <c r="BY173" s="6" t="s">
        <v>44</v>
      </c>
      <c r="BZ173" s="20">
        <v>5</v>
      </c>
      <c r="CA173" s="20" t="s">
        <v>79</v>
      </c>
      <c r="CB173" s="20">
        <v>0.52</v>
      </c>
      <c r="CC173" s="20">
        <v>0.77</v>
      </c>
      <c r="CD173" s="20">
        <v>-0.33</v>
      </c>
      <c r="CE173" s="20">
        <v>0.33</v>
      </c>
      <c r="CF173" s="59">
        <v>13</v>
      </c>
      <c r="CG173" s="20">
        <v>0.64</v>
      </c>
      <c r="CH173" s="20">
        <v>0.64</v>
      </c>
      <c r="CI173" s="63">
        <v>15</v>
      </c>
      <c r="CJ173" s="20">
        <v>0.21</v>
      </c>
      <c r="CK173" s="59">
        <v>13</v>
      </c>
      <c r="CL173" s="17">
        <v>-1</v>
      </c>
      <c r="CM173" s="17">
        <v>-0.208947623</v>
      </c>
      <c r="CN173" s="17">
        <f>_xlfn.XLOOKUP(BZ173,' Brechas'!$A$2:$A$34,' Brechas'!$BH$2:$BH$34)</f>
        <v>-0.20894762338564599</v>
      </c>
      <c r="CO173" t="b">
        <f>ROUND(CM173,6)=ROUND(CN173,6)</f>
        <v>1</v>
      </c>
    </row>
    <row r="174" spans="1:131">
      <c r="B174" s="18">
        <v>8</v>
      </c>
      <c r="C174" s="18" t="s">
        <v>81</v>
      </c>
      <c r="D174" s="18">
        <v>0.39</v>
      </c>
      <c r="E174" s="18">
        <v>0.08</v>
      </c>
      <c r="F174" s="18">
        <v>3.8</v>
      </c>
      <c r="G174" s="18">
        <v>3.8</v>
      </c>
      <c r="H174" s="35">
        <v>11</v>
      </c>
      <c r="I174" s="18">
        <v>0.24</v>
      </c>
      <c r="J174" s="18">
        <v>0.75</v>
      </c>
      <c r="K174" s="44">
        <v>16</v>
      </c>
      <c r="L174" s="18">
        <v>2.86</v>
      </c>
      <c r="M174" s="37">
        <v>14</v>
      </c>
      <c r="N174" s="17">
        <v>1</v>
      </c>
      <c r="O174" s="17">
        <v>2.8592626069999998</v>
      </c>
      <c r="P174" s="17">
        <f>_xlfn.XLOOKUP(B174,' Brechas'!$A$2:$A$34,' Brechas'!$I$2:$I$34)</f>
        <v>2.8592626065229401</v>
      </c>
      <c r="Q174" t="b">
        <f t="shared" ref="Q174:Q205" si="35">ROUND(O174,6)=ROUND(P174,6)</f>
        <v>1</v>
      </c>
      <c r="U174" s="20">
        <v>8</v>
      </c>
      <c r="V174" s="20" t="s">
        <v>81</v>
      </c>
      <c r="W174" s="20">
        <v>0.44</v>
      </c>
      <c r="X174" s="20">
        <v>0.42</v>
      </c>
      <c r="Y174" s="20">
        <v>0.04</v>
      </c>
      <c r="Z174" s="20">
        <v>0.04</v>
      </c>
      <c r="AA174" s="63">
        <v>15</v>
      </c>
      <c r="AB174" s="20">
        <v>0.43</v>
      </c>
      <c r="AC174" s="20">
        <v>0.28999999999999998</v>
      </c>
      <c r="AD174" s="65">
        <v>6</v>
      </c>
      <c r="AE174" s="20">
        <v>1.2699999999999999E-2</v>
      </c>
      <c r="AF174" s="59">
        <v>13</v>
      </c>
      <c r="AG174" s="17">
        <v>1</v>
      </c>
      <c r="AH174" s="17">
        <v>1.2658569999999999E-2</v>
      </c>
      <c r="AI174" s="17">
        <f>_xlfn.XLOOKUP(U174,' Brechas'!$A$2:$A$34,' Brechas'!$O$2:$O$34)</f>
        <v>1.2658569612786601E-2</v>
      </c>
      <c r="AJ174" t="b">
        <f t="shared" ref="AJ174:AJ205" si="36">ROUND(AH174,6)=ROUND(AI174,6)</f>
        <v>1</v>
      </c>
      <c r="AN174" s="20">
        <v>8</v>
      </c>
      <c r="AO174" s="20" t="s">
        <v>81</v>
      </c>
      <c r="AP174" s="20">
        <v>0.02</v>
      </c>
      <c r="AQ174" s="20">
        <v>0.02</v>
      </c>
      <c r="AR174" s="20">
        <v>0.23</v>
      </c>
      <c r="AS174" s="20">
        <v>0.23</v>
      </c>
      <c r="AT174" s="65">
        <v>6</v>
      </c>
      <c r="AU174" s="20">
        <v>0.02</v>
      </c>
      <c r="AV174" s="20">
        <v>0.21</v>
      </c>
      <c r="AW174" s="85">
        <v>4</v>
      </c>
      <c r="AX174" s="20">
        <v>0.05</v>
      </c>
      <c r="AY174" s="67">
        <v>2</v>
      </c>
      <c r="AZ174" s="17">
        <v>1</v>
      </c>
      <c r="BA174" s="17">
        <v>4.7396154000000003E-2</v>
      </c>
      <c r="BB174" s="17">
        <f>_xlfn.XLOOKUP(AN174,' Brechas'!$A$2:$A$34,' Brechas'!$X$2:$X$34)</f>
        <v>4.7396153712775897E-2</v>
      </c>
      <c r="BC174" t="b">
        <f t="shared" ref="BC174:BC205" si="37">ROUND(BA174,6)=ROUND(BB174,6)</f>
        <v>1</v>
      </c>
      <c r="BG174" s="20">
        <v>8</v>
      </c>
      <c r="BH174" s="20" t="s">
        <v>81</v>
      </c>
      <c r="BI174" s="20">
        <v>10.65</v>
      </c>
      <c r="BJ174" s="20">
        <v>12.75</v>
      </c>
      <c r="BK174" s="20">
        <v>-0.16</v>
      </c>
      <c r="BL174" s="20">
        <v>0.16500000000000001</v>
      </c>
      <c r="BM174" s="59">
        <v>13</v>
      </c>
      <c r="BN174" s="20">
        <v>11.66</v>
      </c>
      <c r="BO174" s="20">
        <v>7.0000000000000007E-2</v>
      </c>
      <c r="BP174" s="78">
        <v>3</v>
      </c>
      <c r="BQ174" s="20">
        <v>1.0999999999999999E-2</v>
      </c>
      <c r="BR174" s="69">
        <v>9</v>
      </c>
      <c r="BS174" s="17">
        <v>-1</v>
      </c>
      <c r="BT174" s="17">
        <v>-1.1292029E-2</v>
      </c>
      <c r="BU174" s="17">
        <f>_xlfn.XLOOKUP(BG174,' Brechas'!$A$2:$A$34,' Brechas'!$AL$2:$AL$34)</f>
        <v>-1.1292028936813799E-2</v>
      </c>
      <c r="BV174" t="b">
        <f t="shared" ref="BV174:BV205" si="38">ROUND(BT174,6)=ROUND(BU174,6)</f>
        <v>1</v>
      </c>
      <c r="BZ174" s="20">
        <v>8</v>
      </c>
      <c r="CA174" s="20" t="s">
        <v>81</v>
      </c>
      <c r="CB174" s="20">
        <v>0.55000000000000004</v>
      </c>
      <c r="CC174" s="20">
        <v>0.77</v>
      </c>
      <c r="CD174" s="20">
        <v>-0.28999999999999998</v>
      </c>
      <c r="CE174" s="20">
        <v>0.28999999999999998</v>
      </c>
      <c r="CF174" s="86">
        <v>11</v>
      </c>
      <c r="CG174" s="20">
        <v>0.65</v>
      </c>
      <c r="CH174" s="20">
        <v>0.62</v>
      </c>
      <c r="CI174" s="69">
        <v>9</v>
      </c>
      <c r="CJ174" s="20">
        <v>0.18</v>
      </c>
      <c r="CK174" s="86">
        <v>11</v>
      </c>
      <c r="CL174" s="17">
        <v>-1</v>
      </c>
      <c r="CM174" s="17">
        <v>-0.18178907399999999</v>
      </c>
      <c r="CN174" s="17">
        <f>_xlfn.XLOOKUP(BZ174,' Brechas'!$A$2:$A$34,' Brechas'!$BH$2:$BH$34)</f>
        <v>-0.18178907422305299</v>
      </c>
      <c r="CO174" t="b">
        <f t="shared" ref="CO174:CO205" si="39">ROUND(CM174,6)=ROUND(CN174,6)</f>
        <v>1</v>
      </c>
    </row>
    <row r="175" spans="1:131">
      <c r="B175" s="18">
        <v>11</v>
      </c>
      <c r="C175" s="18" t="s">
        <v>82</v>
      </c>
      <c r="D175" s="18">
        <v>0.25</v>
      </c>
      <c r="E175" s="18">
        <v>0.08</v>
      </c>
      <c r="F175" s="18">
        <v>2.31</v>
      </c>
      <c r="G175" s="18">
        <v>2.31</v>
      </c>
      <c r="H175" s="23">
        <v>1</v>
      </c>
      <c r="I175" s="18">
        <v>0.17</v>
      </c>
      <c r="J175" s="18">
        <v>0.53</v>
      </c>
      <c r="K175" s="51">
        <v>32</v>
      </c>
      <c r="L175" s="18">
        <v>1.23</v>
      </c>
      <c r="M175" s="28">
        <v>2</v>
      </c>
      <c r="N175" s="17">
        <v>1</v>
      </c>
      <c r="O175" s="17">
        <v>1.2345779429999999</v>
      </c>
      <c r="P175" s="17">
        <f>_xlfn.XLOOKUP(B175,' Brechas'!$A$2:$A$34,' Brechas'!$I$2:$I$34)</f>
        <v>1.2345779428416299</v>
      </c>
      <c r="Q175" t="b">
        <f t="shared" si="35"/>
        <v>1</v>
      </c>
      <c r="U175" s="20">
        <v>11</v>
      </c>
      <c r="V175" s="20" t="s">
        <v>82</v>
      </c>
      <c r="W175" s="20">
        <v>0.38</v>
      </c>
      <c r="X175" s="20">
        <v>0.39</v>
      </c>
      <c r="Y175" s="20">
        <v>-0.03</v>
      </c>
      <c r="Z175" s="20">
        <v>0.03</v>
      </c>
      <c r="AA175" s="62">
        <v>8</v>
      </c>
      <c r="AB175" s="20">
        <v>0.39</v>
      </c>
      <c r="AC175" s="20">
        <v>0.32</v>
      </c>
      <c r="AD175" s="58">
        <v>16</v>
      </c>
      <c r="AE175" s="20">
        <v>8.6E-3</v>
      </c>
      <c r="AF175" s="64">
        <v>7</v>
      </c>
      <c r="AG175" s="17">
        <v>-1</v>
      </c>
      <c r="AH175" s="17">
        <v>-8.5572679999999998E-3</v>
      </c>
      <c r="AI175" s="17">
        <f>_xlfn.XLOOKUP(U175,' Brechas'!$A$2:$A$34,' Brechas'!$O$2:$O$34)</f>
        <v>-8.5572676849405907E-3</v>
      </c>
      <c r="AJ175" t="b">
        <f t="shared" si="36"/>
        <v>1</v>
      </c>
      <c r="AN175" s="20">
        <v>11</v>
      </c>
      <c r="AO175" s="20" t="s">
        <v>269</v>
      </c>
      <c r="AP175" s="20">
        <v>0.02</v>
      </c>
      <c r="AQ175" s="20">
        <v>0.01</v>
      </c>
      <c r="AR175" s="20">
        <v>0.51</v>
      </c>
      <c r="AS175" s="20">
        <v>0.51</v>
      </c>
      <c r="AT175" s="80">
        <v>20</v>
      </c>
      <c r="AU175" s="20">
        <v>0.02</v>
      </c>
      <c r="AV175" s="20">
        <v>0.24</v>
      </c>
      <c r="AW175" s="62">
        <v>8</v>
      </c>
      <c r="AX175" s="20">
        <v>0.12</v>
      </c>
      <c r="AY175" s="60">
        <v>14</v>
      </c>
      <c r="AZ175" s="17">
        <v>1</v>
      </c>
      <c r="BA175" s="17">
        <v>0.11947348200000001</v>
      </c>
      <c r="BB175" s="17">
        <f>_xlfn.XLOOKUP(AN175,' Brechas'!$A$2:$A$34,' Brechas'!$X$2:$X$34)</f>
        <v>0.119473481658602</v>
      </c>
      <c r="BC175" t="b">
        <f t="shared" si="37"/>
        <v>1</v>
      </c>
      <c r="BG175" s="20">
        <v>11</v>
      </c>
      <c r="BH175" s="20" t="s">
        <v>82</v>
      </c>
      <c r="BI175" s="20">
        <v>21.07</v>
      </c>
      <c r="BJ175" s="20">
        <v>30.06</v>
      </c>
      <c r="BK175" s="20">
        <v>-0.3</v>
      </c>
      <c r="BL175" s="20">
        <v>0.29899999999999999</v>
      </c>
      <c r="BM175" s="75">
        <v>21</v>
      </c>
      <c r="BN175" s="20">
        <v>25.31</v>
      </c>
      <c r="BO175" s="20">
        <v>0.03</v>
      </c>
      <c r="BP175" s="76">
        <v>1</v>
      </c>
      <c r="BQ175" s="20">
        <v>8.9999999999999993E-3</v>
      </c>
      <c r="BR175" s="65">
        <v>6</v>
      </c>
      <c r="BS175" s="17">
        <v>-1</v>
      </c>
      <c r="BT175" s="17">
        <v>-9.4502330000000006E-3</v>
      </c>
      <c r="BU175" s="17">
        <f>_xlfn.XLOOKUP(BG175,' Brechas'!$A$2:$A$34,' Brechas'!$AL$2:$AL$34)</f>
        <v>-9.4502325677686492E-3</v>
      </c>
      <c r="BV175" t="b">
        <f t="shared" si="38"/>
        <v>1</v>
      </c>
      <c r="BZ175" s="20">
        <v>11</v>
      </c>
      <c r="CA175" s="20" t="s">
        <v>82</v>
      </c>
      <c r="CB175" s="20">
        <v>0.62</v>
      </c>
      <c r="CC175" s="20">
        <v>0.78</v>
      </c>
      <c r="CD175" s="20">
        <v>-0.21</v>
      </c>
      <c r="CE175" s="20">
        <v>0.21</v>
      </c>
      <c r="CF175" s="85">
        <v>4</v>
      </c>
      <c r="CG175" s="20">
        <v>0.69</v>
      </c>
      <c r="CH175" s="20">
        <v>0.59</v>
      </c>
      <c r="CI175" s="83">
        <v>5</v>
      </c>
      <c r="CJ175" s="20">
        <v>0.12</v>
      </c>
      <c r="CK175" s="83">
        <v>5</v>
      </c>
      <c r="CL175" s="17">
        <v>-1</v>
      </c>
      <c r="CM175" s="17">
        <v>-0.121754286</v>
      </c>
      <c r="CN175" s="17">
        <f>_xlfn.XLOOKUP(BZ175,' Brechas'!$A$2:$A$34,' Brechas'!$BH$2:$BH$34)</f>
        <v>-0.121754285595628</v>
      </c>
      <c r="CO175" t="b">
        <f t="shared" si="39"/>
        <v>1</v>
      </c>
    </row>
    <row r="176" spans="1:131">
      <c r="B176" s="18">
        <v>13</v>
      </c>
      <c r="C176" s="18" t="s">
        <v>83</v>
      </c>
      <c r="D176" s="18">
        <v>0.43</v>
      </c>
      <c r="E176" s="18">
        <v>7.0000000000000007E-2</v>
      </c>
      <c r="F176" s="18">
        <v>5.49</v>
      </c>
      <c r="G176" s="18">
        <v>5.49</v>
      </c>
      <c r="H176" s="45">
        <v>26</v>
      </c>
      <c r="I176" s="18">
        <v>0.25</v>
      </c>
      <c r="J176" s="18">
        <v>0.79</v>
      </c>
      <c r="K176" s="27">
        <v>10</v>
      </c>
      <c r="L176" s="18">
        <v>4.33</v>
      </c>
      <c r="M176" s="45">
        <v>26</v>
      </c>
      <c r="N176" s="17">
        <v>1</v>
      </c>
      <c r="O176" s="17">
        <v>4.331571609</v>
      </c>
      <c r="P176" s="17">
        <f>_xlfn.XLOOKUP(B176,' Brechas'!$A$2:$A$34,' Brechas'!$I$2:$I$34)</f>
        <v>4.3315716091596297</v>
      </c>
      <c r="Q176" t="b">
        <f t="shared" si="35"/>
        <v>1</v>
      </c>
      <c r="U176" s="20">
        <v>13</v>
      </c>
      <c r="V176" s="20" t="s">
        <v>83</v>
      </c>
      <c r="W176" s="20">
        <v>0.39</v>
      </c>
      <c r="X176" s="20">
        <v>0.38</v>
      </c>
      <c r="Y176" s="20">
        <v>0.03</v>
      </c>
      <c r="Z176" s="20">
        <v>0.03</v>
      </c>
      <c r="AA176" s="69">
        <v>9</v>
      </c>
      <c r="AB176" s="20">
        <v>0.38</v>
      </c>
      <c r="AC176" s="20">
        <v>0.33</v>
      </c>
      <c r="AD176" s="61">
        <v>18</v>
      </c>
      <c r="AE176" s="20">
        <v>1.0699999999999999E-2</v>
      </c>
      <c r="AF176" s="79">
        <v>10</v>
      </c>
      <c r="AG176" s="17">
        <v>1</v>
      </c>
      <c r="AH176" s="17">
        <v>1.0721441E-2</v>
      </c>
      <c r="AI176" s="17">
        <f>_xlfn.XLOOKUP(U176,' Brechas'!$A$2:$A$34,' Brechas'!$O$2:$O$34)</f>
        <v>1.0721441227152699E-2</v>
      </c>
      <c r="AJ176" t="b">
        <f t="shared" si="36"/>
        <v>1</v>
      </c>
      <c r="AN176" s="20">
        <v>13</v>
      </c>
      <c r="AO176" s="20" t="s">
        <v>83</v>
      </c>
      <c r="AP176" s="20">
        <v>0.02</v>
      </c>
      <c r="AQ176" s="20">
        <v>0.01</v>
      </c>
      <c r="AR176" s="20">
        <v>0.21</v>
      </c>
      <c r="AS176" s="20">
        <v>0.21</v>
      </c>
      <c r="AT176" s="83">
        <v>5</v>
      </c>
      <c r="AU176" s="20">
        <v>0.01</v>
      </c>
      <c r="AV176" s="20">
        <v>0.26</v>
      </c>
      <c r="AW176" s="79">
        <v>10</v>
      </c>
      <c r="AX176" s="20">
        <v>0.05</v>
      </c>
      <c r="AY176" s="85">
        <v>4</v>
      </c>
      <c r="AZ176" s="17">
        <v>1</v>
      </c>
      <c r="BA176" s="17">
        <v>5.4062260000000001E-2</v>
      </c>
      <c r="BB176" s="17">
        <f>_xlfn.XLOOKUP(AN176,' Brechas'!$A$2:$A$34,' Brechas'!$X$2:$X$34)</f>
        <v>5.4062260044900397E-2</v>
      </c>
      <c r="BC176" t="b">
        <f t="shared" si="37"/>
        <v>1</v>
      </c>
      <c r="BG176" s="20">
        <v>13</v>
      </c>
      <c r="BH176" s="20" t="s">
        <v>83</v>
      </c>
      <c r="BI176" s="20">
        <v>7.01</v>
      </c>
      <c r="BJ176" s="20">
        <v>8.57</v>
      </c>
      <c r="BK176" s="20">
        <v>-0.18</v>
      </c>
      <c r="BL176" s="20">
        <v>0.182</v>
      </c>
      <c r="BM176" s="63">
        <v>15</v>
      </c>
      <c r="BN176" s="20">
        <v>7.78</v>
      </c>
      <c r="BO176" s="20">
        <v>0.1</v>
      </c>
      <c r="BP176" s="66">
        <v>12</v>
      </c>
      <c r="BQ176" s="20">
        <v>1.9E-2</v>
      </c>
      <c r="BR176" s="59">
        <v>13</v>
      </c>
      <c r="BS176" s="17">
        <v>-1</v>
      </c>
      <c r="BT176" s="17">
        <v>-1.8705105999999999E-2</v>
      </c>
      <c r="BU176" s="17">
        <f>_xlfn.XLOOKUP(BG176,' Brechas'!$A$2:$A$34,' Brechas'!$AL$2:$AL$34)</f>
        <v>-1.8705106360576901E-2</v>
      </c>
      <c r="BV176" t="b">
        <f t="shared" si="38"/>
        <v>1</v>
      </c>
      <c r="BZ176" s="20">
        <v>13</v>
      </c>
      <c r="CA176" s="20" t="s">
        <v>83</v>
      </c>
      <c r="CB176" s="20">
        <v>0.5</v>
      </c>
      <c r="CC176" s="20">
        <v>0.79</v>
      </c>
      <c r="CD176" s="20">
        <v>-0.37</v>
      </c>
      <c r="CE176" s="20">
        <v>0.37</v>
      </c>
      <c r="CF176" s="75">
        <v>21</v>
      </c>
      <c r="CG176" s="20">
        <v>0.64</v>
      </c>
      <c r="CH176" s="20">
        <v>0.63</v>
      </c>
      <c r="CI176" s="66">
        <v>12</v>
      </c>
      <c r="CJ176" s="20">
        <v>0.23</v>
      </c>
      <c r="CK176" s="68">
        <v>19</v>
      </c>
      <c r="CL176" s="17">
        <v>-1</v>
      </c>
      <c r="CM176" s="17">
        <v>-0.23324551600000001</v>
      </c>
      <c r="CN176" s="17">
        <f>_xlfn.XLOOKUP(BZ176,' Brechas'!$A$2:$A$34,' Brechas'!$BH$2:$BH$34)</f>
        <v>-0.23324551579179401</v>
      </c>
      <c r="CO176" t="b">
        <f t="shared" si="39"/>
        <v>1</v>
      </c>
    </row>
    <row r="177" spans="2:93">
      <c r="B177" s="18">
        <v>15</v>
      </c>
      <c r="C177" s="18" t="s">
        <v>84</v>
      </c>
      <c r="D177" s="18">
        <v>0.38</v>
      </c>
      <c r="E177" s="18">
        <v>0.11</v>
      </c>
      <c r="F177" s="18">
        <v>2.3199999999999998</v>
      </c>
      <c r="G177" s="18">
        <v>2.3199999999999998</v>
      </c>
      <c r="H177" s="28">
        <v>2</v>
      </c>
      <c r="I177" s="18">
        <v>0.25</v>
      </c>
      <c r="J177" s="18">
        <v>0.78</v>
      </c>
      <c r="K177" s="49">
        <v>12</v>
      </c>
      <c r="L177" s="18">
        <v>1.82</v>
      </c>
      <c r="M177" s="26">
        <v>4</v>
      </c>
      <c r="N177" s="17">
        <v>1</v>
      </c>
      <c r="O177" s="17">
        <v>1.819412861</v>
      </c>
      <c r="P177" s="17">
        <f>_xlfn.XLOOKUP(B177,' Brechas'!$A$2:$A$34,' Brechas'!$I$2:$I$34)</f>
        <v>1.81941286085418</v>
      </c>
      <c r="Q177" t="b">
        <f t="shared" si="35"/>
        <v>1</v>
      </c>
      <c r="U177" s="20">
        <v>15</v>
      </c>
      <c r="V177" s="20" t="s">
        <v>84</v>
      </c>
      <c r="W177" s="20">
        <v>0.37</v>
      </c>
      <c r="X177" s="20">
        <v>0.43</v>
      </c>
      <c r="Y177" s="20">
        <v>-0.14000000000000001</v>
      </c>
      <c r="Z177" s="20">
        <v>0.14000000000000001</v>
      </c>
      <c r="AA177" s="72">
        <v>27</v>
      </c>
      <c r="AB177" s="20">
        <v>0.4</v>
      </c>
      <c r="AC177" s="20">
        <v>0.31</v>
      </c>
      <c r="AD177" s="66">
        <v>12</v>
      </c>
      <c r="AE177" s="20">
        <v>4.3099999999999999E-2</v>
      </c>
      <c r="AF177" s="84">
        <v>26</v>
      </c>
      <c r="AG177" s="17">
        <v>-1</v>
      </c>
      <c r="AH177" s="17">
        <v>-4.3127407E-2</v>
      </c>
      <c r="AI177" s="17">
        <f>_xlfn.XLOOKUP(U177,' Brechas'!$A$2:$A$34,' Brechas'!$O$2:$O$34)</f>
        <v>-4.3127406663317998E-2</v>
      </c>
      <c r="AJ177" t="b">
        <f t="shared" si="36"/>
        <v>1</v>
      </c>
      <c r="AN177" s="20">
        <v>15</v>
      </c>
      <c r="AO177" s="20" t="s">
        <v>84</v>
      </c>
      <c r="AP177" s="20">
        <v>0.02</v>
      </c>
      <c r="AQ177" s="20">
        <v>0.01</v>
      </c>
      <c r="AR177" s="20">
        <v>0.57999999999999996</v>
      </c>
      <c r="AS177" s="20">
        <v>0.57999999999999996</v>
      </c>
      <c r="AT177" s="71">
        <v>25</v>
      </c>
      <c r="AU177" s="20">
        <v>0.02</v>
      </c>
      <c r="AV177" s="20">
        <v>0.23</v>
      </c>
      <c r="AW177" s="64">
        <v>7</v>
      </c>
      <c r="AX177" s="20">
        <v>0.13</v>
      </c>
      <c r="AY177" s="81">
        <v>17</v>
      </c>
      <c r="AZ177" s="17">
        <v>1</v>
      </c>
      <c r="BA177" s="17">
        <v>0.134675615</v>
      </c>
      <c r="BB177" s="17">
        <f>_xlfn.XLOOKUP(AN177,' Brechas'!$A$2:$A$34,' Brechas'!$X$2:$X$34)</f>
        <v>0.13467561463241001</v>
      </c>
      <c r="BC177" t="b">
        <f t="shared" si="37"/>
        <v>1</v>
      </c>
      <c r="BG177" s="20">
        <v>15</v>
      </c>
      <c r="BH177" s="20" t="s">
        <v>84</v>
      </c>
      <c r="BI177" s="20">
        <v>11.55</v>
      </c>
      <c r="BJ177" s="20">
        <v>6.5</v>
      </c>
      <c r="BK177" s="20">
        <v>0.78</v>
      </c>
      <c r="BL177" s="20">
        <v>0.77700000000000002</v>
      </c>
      <c r="BM177" s="87">
        <v>30</v>
      </c>
      <c r="BN177" s="20">
        <v>9.09</v>
      </c>
      <c r="BO177" s="20">
        <v>0.09</v>
      </c>
      <c r="BP177" s="64">
        <v>7</v>
      </c>
      <c r="BQ177" s="20">
        <v>6.8000000000000005E-2</v>
      </c>
      <c r="BR177" s="75">
        <v>21</v>
      </c>
      <c r="BS177" s="17">
        <v>1</v>
      </c>
      <c r="BT177" s="17">
        <v>6.8371204000000005E-2</v>
      </c>
      <c r="BU177" s="17">
        <f>_xlfn.XLOOKUP(BG177,' Brechas'!$A$2:$A$34,' Brechas'!$AL$2:$AL$34)</f>
        <v>6.8371203729769695E-2</v>
      </c>
      <c r="BV177" t="b">
        <f t="shared" si="38"/>
        <v>1</v>
      </c>
      <c r="BZ177" s="20">
        <v>15</v>
      </c>
      <c r="CA177" s="20" t="s">
        <v>84</v>
      </c>
      <c r="CB177" s="20">
        <v>0.47</v>
      </c>
      <c r="CC177" s="20">
        <v>0.71</v>
      </c>
      <c r="CD177" s="20">
        <v>-0.33</v>
      </c>
      <c r="CE177" s="20">
        <v>0.33</v>
      </c>
      <c r="CF177" s="63">
        <v>15</v>
      </c>
      <c r="CG177" s="20">
        <v>0.59</v>
      </c>
      <c r="CH177" s="20">
        <v>0.7</v>
      </c>
      <c r="CI177" s="84">
        <v>26</v>
      </c>
      <c r="CJ177" s="20">
        <v>0.23</v>
      </c>
      <c r="CK177" s="61">
        <v>18</v>
      </c>
      <c r="CL177" s="17">
        <v>-1</v>
      </c>
      <c r="CM177" s="17">
        <v>-0.23071608800000001</v>
      </c>
      <c r="CN177" s="17">
        <f>_xlfn.XLOOKUP(BZ177,' Brechas'!$A$2:$A$34,' Brechas'!$BH$2:$BH$34)</f>
        <v>-0.23071608751646999</v>
      </c>
      <c r="CO177" t="b">
        <f t="shared" si="39"/>
        <v>1</v>
      </c>
    </row>
    <row r="178" spans="2:93">
      <c r="B178" s="18">
        <v>17</v>
      </c>
      <c r="C178" s="18" t="s">
        <v>85</v>
      </c>
      <c r="D178" s="18">
        <v>0.41</v>
      </c>
      <c r="E178" s="18">
        <v>7.0000000000000007E-2</v>
      </c>
      <c r="F178" s="18">
        <v>5.14</v>
      </c>
      <c r="G178" s="18">
        <v>5.14</v>
      </c>
      <c r="H178" s="48">
        <v>24</v>
      </c>
      <c r="I178" s="18">
        <v>0.24</v>
      </c>
      <c r="J178" s="18">
        <v>0.78</v>
      </c>
      <c r="K178" s="37">
        <v>14</v>
      </c>
      <c r="L178" s="18">
        <v>4</v>
      </c>
      <c r="M178" s="41">
        <v>22</v>
      </c>
      <c r="N178" s="17">
        <v>1</v>
      </c>
      <c r="O178" s="17">
        <v>3.9972633150000001</v>
      </c>
      <c r="P178" s="17">
        <f>_xlfn.XLOOKUP(B178,' Brechas'!$A$2:$A$34,' Brechas'!$I$2:$I$34)</f>
        <v>3.9972633147176202</v>
      </c>
      <c r="Q178" t="b">
        <f t="shared" si="35"/>
        <v>1</v>
      </c>
      <c r="U178" s="20">
        <v>17</v>
      </c>
      <c r="V178" s="20" t="s">
        <v>85</v>
      </c>
      <c r="W178" s="20">
        <v>0.4</v>
      </c>
      <c r="X178" s="20">
        <v>0.4</v>
      </c>
      <c r="Y178" s="20">
        <v>0</v>
      </c>
      <c r="Z178" s="20">
        <v>0</v>
      </c>
      <c r="AA178" s="67">
        <v>2</v>
      </c>
      <c r="AB178" s="20">
        <v>0.4</v>
      </c>
      <c r="AC178" s="20">
        <v>0.31</v>
      </c>
      <c r="AD178" s="59">
        <v>13</v>
      </c>
      <c r="AE178" s="20">
        <v>5.0000000000000001E-4</v>
      </c>
      <c r="AF178" s="67">
        <v>2</v>
      </c>
      <c r="AG178" s="17">
        <v>-1</v>
      </c>
      <c r="AH178" s="17">
        <v>-5.2605499999999999E-4</v>
      </c>
      <c r="AI178" s="17">
        <f>_xlfn.XLOOKUP(U178,' Brechas'!$A$2:$A$34,' Brechas'!$O$2:$O$34)</f>
        <v>-5.2605504460419197E-4</v>
      </c>
      <c r="AJ178" t="b">
        <f t="shared" si="36"/>
        <v>1</v>
      </c>
      <c r="AN178" s="20">
        <v>17</v>
      </c>
      <c r="AO178" s="20" t="s">
        <v>85</v>
      </c>
      <c r="AP178" s="20">
        <v>0.03</v>
      </c>
      <c r="AQ178" s="20">
        <v>0.02</v>
      </c>
      <c r="AR178" s="20">
        <v>0.52</v>
      </c>
      <c r="AS178" s="20">
        <v>0.52</v>
      </c>
      <c r="AT178" s="82">
        <v>22</v>
      </c>
      <c r="AU178" s="20">
        <v>0.02</v>
      </c>
      <c r="AV178" s="20">
        <v>0.18</v>
      </c>
      <c r="AW178" s="67">
        <v>2</v>
      </c>
      <c r="AX178" s="20">
        <v>0.09</v>
      </c>
      <c r="AY178" s="69">
        <v>9</v>
      </c>
      <c r="AZ178" s="17">
        <v>1</v>
      </c>
      <c r="BA178" s="17">
        <v>9.0397764000000005E-2</v>
      </c>
      <c r="BB178" s="17">
        <f>_xlfn.XLOOKUP(AN178,' Brechas'!$A$2:$A$34,' Brechas'!$X$2:$X$34)</f>
        <v>9.0397764037563305E-2</v>
      </c>
      <c r="BC178" t="b">
        <f t="shared" si="37"/>
        <v>1</v>
      </c>
      <c r="BG178" s="20">
        <v>17</v>
      </c>
      <c r="BH178" s="20" t="s">
        <v>85</v>
      </c>
      <c r="BI178" s="20">
        <v>5.91</v>
      </c>
      <c r="BJ178" s="20">
        <v>7.17</v>
      </c>
      <c r="BK178" s="20">
        <v>-0.17</v>
      </c>
      <c r="BL178" s="20">
        <v>0.17499999999999999</v>
      </c>
      <c r="BM178" s="60">
        <v>14</v>
      </c>
      <c r="BN178" s="20">
        <v>6.51</v>
      </c>
      <c r="BO178" s="20">
        <v>0.12</v>
      </c>
      <c r="BP178" s="63">
        <v>15</v>
      </c>
      <c r="BQ178" s="20">
        <v>2.1000000000000001E-2</v>
      </c>
      <c r="BR178" s="63">
        <v>15</v>
      </c>
      <c r="BS178" s="17">
        <v>-1</v>
      </c>
      <c r="BT178" s="17">
        <v>-2.1478061999999999E-2</v>
      </c>
      <c r="BU178" s="17">
        <f>_xlfn.XLOOKUP(BG178,' Brechas'!$A$2:$A$34,' Brechas'!$AL$2:$AL$34)</f>
        <v>-2.14780615778449E-2</v>
      </c>
      <c r="BV178" t="b">
        <f t="shared" si="38"/>
        <v>1</v>
      </c>
      <c r="BZ178" s="20">
        <v>17</v>
      </c>
      <c r="CA178" s="20" t="s">
        <v>85</v>
      </c>
      <c r="CB178" s="20">
        <v>0.44</v>
      </c>
      <c r="CC178" s="20">
        <v>0.74</v>
      </c>
      <c r="CD178" s="20">
        <v>-0.41</v>
      </c>
      <c r="CE178" s="20">
        <v>0.41</v>
      </c>
      <c r="CF178" s="72">
        <v>27</v>
      </c>
      <c r="CG178" s="20">
        <v>0.57999999999999996</v>
      </c>
      <c r="CH178" s="20">
        <v>0.7</v>
      </c>
      <c r="CI178" s="73">
        <v>28</v>
      </c>
      <c r="CJ178" s="20">
        <v>0.28999999999999998</v>
      </c>
      <c r="CK178" s="70">
        <v>29</v>
      </c>
      <c r="CL178" s="17">
        <v>-1</v>
      </c>
      <c r="CM178" s="17">
        <v>-0.28806620199999999</v>
      </c>
      <c r="CN178" s="17">
        <f>_xlfn.XLOOKUP(BZ178,' Brechas'!$A$2:$A$34,' Brechas'!$BH$2:$BH$34)</f>
        <v>-0.28806620156623802</v>
      </c>
      <c r="CO178" t="b">
        <f t="shared" si="39"/>
        <v>1</v>
      </c>
    </row>
    <row r="179" spans="2:93">
      <c r="B179" s="18">
        <v>18</v>
      </c>
      <c r="C179" s="18" t="s">
        <v>86</v>
      </c>
      <c r="D179" s="18">
        <v>0.44</v>
      </c>
      <c r="E179" s="18">
        <v>0.08</v>
      </c>
      <c r="F179" s="18">
        <v>4.4400000000000004</v>
      </c>
      <c r="G179" s="18">
        <v>4.4400000000000004</v>
      </c>
      <c r="H179" s="19">
        <v>19</v>
      </c>
      <c r="I179" s="18">
        <v>0.26</v>
      </c>
      <c r="J179" s="18">
        <v>0.82</v>
      </c>
      <c r="K179" s="29">
        <v>6</v>
      </c>
      <c r="L179" s="18">
        <v>3.65</v>
      </c>
      <c r="M179" s="33">
        <v>20</v>
      </c>
      <c r="N179" s="17">
        <v>1</v>
      </c>
      <c r="O179" s="17">
        <v>3.6505897709999999</v>
      </c>
      <c r="P179" s="17">
        <f>_xlfn.XLOOKUP(B179,' Brechas'!$A$2:$A$34,' Brechas'!$I$2:$I$34)</f>
        <v>3.6505897706276</v>
      </c>
      <c r="Q179" t="b">
        <f t="shared" si="35"/>
        <v>1</v>
      </c>
      <c r="U179" s="20">
        <v>18</v>
      </c>
      <c r="V179" s="20" t="s">
        <v>86</v>
      </c>
      <c r="W179" s="20">
        <v>0.28000000000000003</v>
      </c>
      <c r="X179" s="20">
        <v>0.3</v>
      </c>
      <c r="Y179" s="20">
        <v>-0.06</v>
      </c>
      <c r="Z179" s="20">
        <v>0.06</v>
      </c>
      <c r="AA179" s="58">
        <v>16</v>
      </c>
      <c r="AB179" s="20">
        <v>0.28999999999999998</v>
      </c>
      <c r="AC179" s="20">
        <v>0.43</v>
      </c>
      <c r="AD179" s="73">
        <v>28</v>
      </c>
      <c r="AE179" s="20">
        <v>2.3699999999999999E-2</v>
      </c>
      <c r="AF179" s="80">
        <v>20</v>
      </c>
      <c r="AG179" s="17">
        <v>-1</v>
      </c>
      <c r="AH179" s="17">
        <v>-2.3662790999999999E-2</v>
      </c>
      <c r="AI179" s="17">
        <f>_xlfn.XLOOKUP(U179,' Brechas'!$A$2:$A$34,' Brechas'!$O$2:$O$34)</f>
        <v>-2.36627906976749E-2</v>
      </c>
      <c r="AJ179" t="b">
        <f t="shared" si="36"/>
        <v>1</v>
      </c>
      <c r="AN179" s="20">
        <v>18</v>
      </c>
      <c r="AO179" s="20" t="s">
        <v>86</v>
      </c>
      <c r="AP179" s="20">
        <v>0.02</v>
      </c>
      <c r="AQ179" s="20">
        <v>0.01</v>
      </c>
      <c r="AR179" s="20">
        <v>0.81</v>
      </c>
      <c r="AS179" s="20">
        <v>0.81</v>
      </c>
      <c r="AT179" s="70">
        <v>29</v>
      </c>
      <c r="AU179" s="20">
        <v>0.01</v>
      </c>
      <c r="AV179" s="20">
        <v>0.31</v>
      </c>
      <c r="AW179" s="63">
        <v>15</v>
      </c>
      <c r="AX179" s="20">
        <v>0.25</v>
      </c>
      <c r="AY179" s="84">
        <v>26</v>
      </c>
      <c r="AZ179" s="17">
        <v>1</v>
      </c>
      <c r="BA179" s="17">
        <v>0.24779309099999999</v>
      </c>
      <c r="BB179" s="17">
        <f>_xlfn.XLOOKUP(AN179,' Brechas'!$A$2:$A$34,' Brechas'!$X$2:$X$34)</f>
        <v>0.247793091402424</v>
      </c>
      <c r="BC179" t="b">
        <f t="shared" si="37"/>
        <v>1</v>
      </c>
      <c r="BG179" s="20">
        <v>18</v>
      </c>
      <c r="BH179" s="20" t="s">
        <v>86</v>
      </c>
      <c r="BI179" s="20">
        <v>4.76</v>
      </c>
      <c r="BJ179" s="20">
        <v>2.67</v>
      </c>
      <c r="BK179" s="20">
        <v>0.78</v>
      </c>
      <c r="BL179" s="20">
        <v>0.78100000000000003</v>
      </c>
      <c r="BM179" s="94">
        <v>31</v>
      </c>
      <c r="BN179" s="20">
        <v>3.72</v>
      </c>
      <c r="BO179" s="20">
        <v>0.22</v>
      </c>
      <c r="BP179" s="74">
        <v>23</v>
      </c>
      <c r="BQ179" s="20">
        <v>0.16800000000000001</v>
      </c>
      <c r="BR179" s="70">
        <v>29</v>
      </c>
      <c r="BS179" s="17">
        <v>1</v>
      </c>
      <c r="BT179" s="17">
        <v>0.16785798900000001</v>
      </c>
      <c r="BU179" s="17">
        <f>_xlfn.XLOOKUP(BG179,' Brechas'!$A$2:$A$34,' Brechas'!$AL$2:$AL$34)</f>
        <v>0.16785798938893601</v>
      </c>
      <c r="BV179" t="b">
        <f t="shared" si="38"/>
        <v>1</v>
      </c>
      <c r="BZ179" s="20">
        <v>18</v>
      </c>
      <c r="CA179" s="20" t="s">
        <v>86</v>
      </c>
      <c r="CB179" s="20">
        <v>0.44</v>
      </c>
      <c r="CC179" s="20">
        <v>0.79</v>
      </c>
      <c r="CD179" s="20">
        <v>-0.45</v>
      </c>
      <c r="CE179" s="20">
        <v>0.45</v>
      </c>
      <c r="CF179" s="94">
        <v>31</v>
      </c>
      <c r="CG179" s="20">
        <v>0.61</v>
      </c>
      <c r="CH179" s="20">
        <v>0.67</v>
      </c>
      <c r="CI179" s="68">
        <v>19</v>
      </c>
      <c r="CJ179" s="20">
        <v>0.3</v>
      </c>
      <c r="CK179" s="87">
        <v>30</v>
      </c>
      <c r="CL179" s="17">
        <v>-1</v>
      </c>
      <c r="CM179" s="17">
        <v>-0.30021551699999999</v>
      </c>
      <c r="CN179" s="17">
        <f>_xlfn.XLOOKUP(BZ179,' Brechas'!$A$2:$A$34,' Brechas'!$BH$2:$BH$34)</f>
        <v>-0.30021551729685703</v>
      </c>
      <c r="CO179" t="b">
        <f t="shared" si="39"/>
        <v>1</v>
      </c>
    </row>
    <row r="180" spans="2:93">
      <c r="B180" s="18">
        <v>19</v>
      </c>
      <c r="C180" s="18" t="s">
        <v>87</v>
      </c>
      <c r="D180" s="18">
        <v>0.42</v>
      </c>
      <c r="E180" s="18">
        <v>0.06</v>
      </c>
      <c r="F180" s="18">
        <v>6.39</v>
      </c>
      <c r="G180" s="18">
        <v>6.39</v>
      </c>
      <c r="H180" s="52">
        <v>29</v>
      </c>
      <c r="I180" s="18">
        <v>0.24</v>
      </c>
      <c r="J180" s="18">
        <v>0.76</v>
      </c>
      <c r="K180" s="25">
        <v>15</v>
      </c>
      <c r="L180" s="18">
        <v>4.84</v>
      </c>
      <c r="M180" s="52">
        <v>29</v>
      </c>
      <c r="N180" s="17">
        <v>1</v>
      </c>
      <c r="O180" s="17">
        <v>4.8427148820000001</v>
      </c>
      <c r="P180" s="17">
        <f>_xlfn.XLOOKUP(B180,' Brechas'!$A$2:$A$34,' Brechas'!$I$2:$I$34)</f>
        <v>4.8427148822952697</v>
      </c>
      <c r="Q180" t="b">
        <f t="shared" si="35"/>
        <v>1</v>
      </c>
      <c r="U180" s="20">
        <v>19</v>
      </c>
      <c r="V180" s="20" t="s">
        <v>87</v>
      </c>
      <c r="W180" s="20">
        <v>0.43</v>
      </c>
      <c r="X180" s="20">
        <v>0.42</v>
      </c>
      <c r="Y180" s="20">
        <v>0.01</v>
      </c>
      <c r="Z180" s="20">
        <v>0.01</v>
      </c>
      <c r="AA180" s="83">
        <v>5</v>
      </c>
      <c r="AB180" s="20">
        <v>0.42</v>
      </c>
      <c r="AC180" s="20">
        <v>0.28999999999999998</v>
      </c>
      <c r="AD180" s="62">
        <v>8</v>
      </c>
      <c r="AE180" s="20">
        <v>3.8E-3</v>
      </c>
      <c r="AF180" s="83">
        <v>5</v>
      </c>
      <c r="AG180" s="17">
        <v>1</v>
      </c>
      <c r="AH180" s="17">
        <v>3.8119809999999999E-3</v>
      </c>
      <c r="AI180" s="17">
        <f>_xlfn.XLOOKUP(U180,' Brechas'!$A$2:$A$34,' Brechas'!$O$2:$O$34)</f>
        <v>3.8119814138731201E-3</v>
      </c>
      <c r="AJ180" t="b">
        <f t="shared" si="36"/>
        <v>1</v>
      </c>
      <c r="AN180" s="20">
        <v>19</v>
      </c>
      <c r="AO180" s="20" t="s">
        <v>87</v>
      </c>
      <c r="AP180" s="20">
        <v>0.01</v>
      </c>
      <c r="AQ180" s="20">
        <v>0.01</v>
      </c>
      <c r="AR180" s="20">
        <v>0.65</v>
      </c>
      <c r="AS180" s="20">
        <v>0.65</v>
      </c>
      <c r="AT180" s="73">
        <v>28</v>
      </c>
      <c r="AU180" s="20">
        <v>0.01</v>
      </c>
      <c r="AV180" s="20">
        <v>0.41</v>
      </c>
      <c r="AW180" s="88">
        <v>24</v>
      </c>
      <c r="AX180" s="20">
        <v>0.27</v>
      </c>
      <c r="AY180" s="72">
        <v>27</v>
      </c>
      <c r="AZ180" s="17">
        <v>1</v>
      </c>
      <c r="BA180" s="17">
        <v>0.26625326500000002</v>
      </c>
      <c r="BB180" s="17">
        <f>_xlfn.XLOOKUP(AN180,' Brechas'!$A$2:$A$34,' Brechas'!$X$2:$X$34)</f>
        <v>0.26625326544845102</v>
      </c>
      <c r="BC180" t="b">
        <f t="shared" si="37"/>
        <v>1</v>
      </c>
      <c r="BG180" s="20">
        <v>19</v>
      </c>
      <c r="BH180" s="20" t="s">
        <v>87</v>
      </c>
      <c r="BI180" s="20">
        <v>4.78</v>
      </c>
      <c r="BJ180" s="20">
        <v>4.47</v>
      </c>
      <c r="BK180" s="20">
        <v>7.0000000000000007E-2</v>
      </c>
      <c r="BL180" s="20">
        <v>7.0000000000000007E-2</v>
      </c>
      <c r="BM180" s="65">
        <v>6</v>
      </c>
      <c r="BN180" s="20">
        <v>4.63</v>
      </c>
      <c r="BO180" s="20">
        <v>0.17</v>
      </c>
      <c r="BP180" s="68">
        <v>19</v>
      </c>
      <c r="BQ180" s="20">
        <v>1.2E-2</v>
      </c>
      <c r="BR180" s="79">
        <v>10</v>
      </c>
      <c r="BS180" s="17">
        <v>1</v>
      </c>
      <c r="BT180" s="17">
        <v>1.2145728E-2</v>
      </c>
      <c r="BU180" s="17">
        <f>_xlfn.XLOOKUP(BG180,' Brechas'!$A$2:$A$34,' Brechas'!$AL$2:$AL$34)</f>
        <v>1.2145728012563001E-2</v>
      </c>
      <c r="BV180" t="b">
        <f t="shared" si="38"/>
        <v>1</v>
      </c>
      <c r="BZ180" s="20">
        <v>19</v>
      </c>
      <c r="CA180" s="20" t="s">
        <v>87</v>
      </c>
      <c r="CB180" s="20">
        <v>0.51</v>
      </c>
      <c r="CC180" s="20">
        <v>0.79</v>
      </c>
      <c r="CD180" s="20">
        <v>-0.36</v>
      </c>
      <c r="CE180" s="20">
        <v>0.36</v>
      </c>
      <c r="CF180" s="68">
        <v>19</v>
      </c>
      <c r="CG180" s="20">
        <v>0.65</v>
      </c>
      <c r="CH180" s="20">
        <v>0.63</v>
      </c>
      <c r="CI180" s="86">
        <v>11</v>
      </c>
      <c r="CJ180" s="20">
        <v>0.23</v>
      </c>
      <c r="CK180" s="81">
        <v>17</v>
      </c>
      <c r="CL180" s="17">
        <v>-1</v>
      </c>
      <c r="CM180" s="17">
        <v>-0.22853435999999999</v>
      </c>
      <c r="CN180" s="17">
        <f>_xlfn.XLOOKUP(BZ180,' Brechas'!$A$2:$A$34,' Brechas'!$BH$2:$BH$34)</f>
        <v>-0.22853435975685699</v>
      </c>
      <c r="CO180" t="b">
        <f t="shared" si="39"/>
        <v>1</v>
      </c>
    </row>
    <row r="181" spans="2:93">
      <c r="B181" s="18">
        <v>20</v>
      </c>
      <c r="C181" s="18" t="s">
        <v>88</v>
      </c>
      <c r="D181" s="18">
        <v>0.39</v>
      </c>
      <c r="E181" s="18">
        <v>7.0000000000000007E-2</v>
      </c>
      <c r="F181" s="18">
        <v>4.57</v>
      </c>
      <c r="G181" s="18">
        <v>4.57</v>
      </c>
      <c r="H181" s="33">
        <v>20</v>
      </c>
      <c r="I181" s="18">
        <v>0.23</v>
      </c>
      <c r="J181" s="18">
        <v>0.74</v>
      </c>
      <c r="K181" s="31">
        <v>17</v>
      </c>
      <c r="L181" s="18">
        <v>3.4</v>
      </c>
      <c r="M181" s="22">
        <v>18</v>
      </c>
      <c r="N181" s="17">
        <v>1</v>
      </c>
      <c r="O181" s="17">
        <v>3.4041659439999998</v>
      </c>
      <c r="P181" s="17">
        <f>_xlfn.XLOOKUP(B181,' Brechas'!$A$2:$A$34,' Brechas'!$I$2:$I$34)</f>
        <v>3.4041659441709098</v>
      </c>
      <c r="Q181" t="b">
        <f t="shared" si="35"/>
        <v>1</v>
      </c>
      <c r="U181" s="20">
        <v>20</v>
      </c>
      <c r="V181" s="20" t="s">
        <v>88</v>
      </c>
      <c r="W181" s="20">
        <v>0.41</v>
      </c>
      <c r="X181" s="20">
        <v>0.39</v>
      </c>
      <c r="Y181" s="20">
        <v>0.04</v>
      </c>
      <c r="Z181" s="20">
        <v>0.04</v>
      </c>
      <c r="AA181" s="86">
        <v>11</v>
      </c>
      <c r="AB181" s="20">
        <v>0.4</v>
      </c>
      <c r="AC181" s="20">
        <v>0.31</v>
      </c>
      <c r="AD181" s="60">
        <v>14</v>
      </c>
      <c r="AE181" s="20">
        <v>1.11E-2</v>
      </c>
      <c r="AF181" s="86">
        <v>11</v>
      </c>
      <c r="AG181" s="17">
        <v>1</v>
      </c>
      <c r="AH181" s="17">
        <v>1.1105211E-2</v>
      </c>
      <c r="AI181" s="17">
        <f>_xlfn.XLOOKUP(U181,' Brechas'!$A$2:$A$34,' Brechas'!$O$2:$O$34)</f>
        <v>1.11052108093527E-2</v>
      </c>
      <c r="AJ181" t="b">
        <f t="shared" si="36"/>
        <v>1</v>
      </c>
      <c r="AN181" s="20">
        <v>20</v>
      </c>
      <c r="AO181" s="20" t="s">
        <v>88</v>
      </c>
      <c r="AP181" s="20">
        <v>0.01</v>
      </c>
      <c r="AQ181" s="20">
        <v>0.01</v>
      </c>
      <c r="AR181" s="20">
        <v>0.15</v>
      </c>
      <c r="AS181" s="20">
        <v>0.15</v>
      </c>
      <c r="AT181" s="67">
        <v>2</v>
      </c>
      <c r="AU181" s="20">
        <v>0.01</v>
      </c>
      <c r="AV181" s="20">
        <v>0.34</v>
      </c>
      <c r="AW181" s="58">
        <v>16</v>
      </c>
      <c r="AX181" s="20">
        <v>0.05</v>
      </c>
      <c r="AY181" s="78">
        <v>3</v>
      </c>
      <c r="AZ181" s="17">
        <v>1</v>
      </c>
      <c r="BA181" s="17">
        <v>5.0840327999999997E-2</v>
      </c>
      <c r="BB181" s="17">
        <f>_xlfn.XLOOKUP(AN181,' Brechas'!$A$2:$A$34,' Brechas'!$X$2:$X$34)</f>
        <v>5.0840328328008201E-2</v>
      </c>
      <c r="BC181" t="b">
        <f t="shared" si="37"/>
        <v>1</v>
      </c>
      <c r="BG181" s="20">
        <v>20</v>
      </c>
      <c r="BH181" s="20" t="s">
        <v>88</v>
      </c>
      <c r="BI181" s="20">
        <v>4.68</v>
      </c>
      <c r="BJ181" s="20">
        <v>4.46</v>
      </c>
      <c r="BK181" s="20">
        <v>0.05</v>
      </c>
      <c r="BL181" s="20">
        <v>4.9000000000000002E-2</v>
      </c>
      <c r="BM181" s="67">
        <v>2</v>
      </c>
      <c r="BN181" s="20">
        <v>4.57</v>
      </c>
      <c r="BO181" s="20">
        <v>0.18</v>
      </c>
      <c r="BP181" s="80">
        <v>20</v>
      </c>
      <c r="BQ181" s="20">
        <v>8.9999999999999993E-3</v>
      </c>
      <c r="BR181" s="85">
        <v>4</v>
      </c>
      <c r="BS181" s="17">
        <v>1</v>
      </c>
      <c r="BT181" s="17">
        <v>8.6173410000000006E-3</v>
      </c>
      <c r="BU181" s="17">
        <f>_xlfn.XLOOKUP(BG181,' Brechas'!$A$2:$A$34,' Brechas'!$AL$2:$AL$34)</f>
        <v>8.6173412816943993E-3</v>
      </c>
      <c r="BV181" t="b">
        <f t="shared" si="38"/>
        <v>1</v>
      </c>
      <c r="BZ181" s="20">
        <v>20</v>
      </c>
      <c r="CA181" s="20" t="s">
        <v>88</v>
      </c>
      <c r="CB181" s="20">
        <v>0.44</v>
      </c>
      <c r="CC181" s="20">
        <v>0.75</v>
      </c>
      <c r="CD181" s="20">
        <v>-0.42</v>
      </c>
      <c r="CE181" s="20">
        <v>0.42</v>
      </c>
      <c r="CF181" s="70">
        <v>29</v>
      </c>
      <c r="CG181" s="20">
        <v>0.59</v>
      </c>
      <c r="CH181" s="20">
        <v>0.69</v>
      </c>
      <c r="CI181" s="71">
        <v>25</v>
      </c>
      <c r="CJ181" s="20">
        <v>0.28999999999999998</v>
      </c>
      <c r="CK181" s="72">
        <v>27</v>
      </c>
      <c r="CL181" s="17">
        <v>-1</v>
      </c>
      <c r="CM181" s="17">
        <v>-0.28623774600000002</v>
      </c>
      <c r="CN181" s="17">
        <f>_xlfn.XLOOKUP(BZ181,' Brechas'!$A$2:$A$34,' Brechas'!$BH$2:$BH$34)</f>
        <v>-0.28623774601602697</v>
      </c>
      <c r="CO181" t="b">
        <f t="shared" si="39"/>
        <v>1</v>
      </c>
    </row>
    <row r="182" spans="2:93">
      <c r="B182" s="18">
        <v>23</v>
      </c>
      <c r="C182" s="18" t="s">
        <v>89</v>
      </c>
      <c r="D182" s="18">
        <v>0.48</v>
      </c>
      <c r="E182" s="18">
        <v>0.08</v>
      </c>
      <c r="F182" s="18">
        <v>4.9400000000000004</v>
      </c>
      <c r="G182" s="18">
        <v>4.9400000000000004</v>
      </c>
      <c r="H182" s="43">
        <v>23</v>
      </c>
      <c r="I182" s="18">
        <v>0.28000000000000003</v>
      </c>
      <c r="J182" s="18">
        <v>0.9</v>
      </c>
      <c r="K182" s="28">
        <v>2</v>
      </c>
      <c r="L182" s="18">
        <v>4.47</v>
      </c>
      <c r="M182" s="38">
        <v>27</v>
      </c>
      <c r="N182" s="17">
        <v>1</v>
      </c>
      <c r="O182" s="17">
        <v>4.4673601999999999</v>
      </c>
      <c r="P182" s="17">
        <f>_xlfn.XLOOKUP(B182,' Brechas'!$A$2:$A$34,' Brechas'!$I$2:$I$34)</f>
        <v>4.4673601997567296</v>
      </c>
      <c r="Q182" t="b">
        <f t="shared" si="35"/>
        <v>1</v>
      </c>
      <c r="U182" s="20">
        <v>23</v>
      </c>
      <c r="V182" s="20" t="s">
        <v>89</v>
      </c>
      <c r="W182" s="20">
        <v>0.46</v>
      </c>
      <c r="X182" s="20">
        <v>0.4</v>
      </c>
      <c r="Y182" s="20">
        <v>0.14000000000000001</v>
      </c>
      <c r="Z182" s="20">
        <v>0.14000000000000001</v>
      </c>
      <c r="AA182" s="84">
        <v>26</v>
      </c>
      <c r="AB182" s="20">
        <v>0.43</v>
      </c>
      <c r="AC182" s="20">
        <v>0.28999999999999998</v>
      </c>
      <c r="AD182" s="64">
        <v>7</v>
      </c>
      <c r="AE182" s="20">
        <v>4.0599999999999997E-2</v>
      </c>
      <c r="AF182" s="71">
        <v>25</v>
      </c>
      <c r="AG182" s="17">
        <v>1</v>
      </c>
      <c r="AH182" s="17">
        <v>4.0586889000000001E-2</v>
      </c>
      <c r="AI182" s="17">
        <f>_xlfn.XLOOKUP(U182,' Brechas'!$A$2:$A$34,' Brechas'!$O$2:$O$34)</f>
        <v>4.0586888555044102E-2</v>
      </c>
      <c r="AJ182" t="b">
        <f t="shared" si="36"/>
        <v>1</v>
      </c>
      <c r="AN182" s="20">
        <v>23</v>
      </c>
      <c r="AO182" s="20" t="s">
        <v>89</v>
      </c>
      <c r="AP182" s="20">
        <v>0.01</v>
      </c>
      <c r="AQ182" s="20">
        <v>0.01</v>
      </c>
      <c r="AR182" s="20">
        <v>0.42</v>
      </c>
      <c r="AS182" s="20">
        <v>0.42</v>
      </c>
      <c r="AT182" s="59">
        <v>13</v>
      </c>
      <c r="AU182" s="20">
        <v>0.01</v>
      </c>
      <c r="AV182" s="20">
        <v>0.38</v>
      </c>
      <c r="AW182" s="75">
        <v>21</v>
      </c>
      <c r="AX182" s="20">
        <v>0.16</v>
      </c>
      <c r="AY182" s="75">
        <v>21</v>
      </c>
      <c r="AZ182" s="17">
        <v>1</v>
      </c>
      <c r="BA182" s="17">
        <v>0.158689733</v>
      </c>
      <c r="BB182" s="17">
        <f>_xlfn.XLOOKUP(AN182,' Brechas'!$A$2:$A$34,' Brechas'!$X$2:$X$34)</f>
        <v>0.15868973288611499</v>
      </c>
      <c r="BC182" t="b">
        <f t="shared" si="37"/>
        <v>1</v>
      </c>
      <c r="BG182" s="20">
        <v>23</v>
      </c>
      <c r="BH182" s="20" t="s">
        <v>89</v>
      </c>
      <c r="BI182" s="20">
        <v>1.37</v>
      </c>
      <c r="BJ182" s="20">
        <v>1.35</v>
      </c>
      <c r="BK182" s="20">
        <v>0.01</v>
      </c>
      <c r="BL182" s="20">
        <v>1.0999999999999999E-2</v>
      </c>
      <c r="BM182" s="76">
        <v>1</v>
      </c>
      <c r="BN182" s="20">
        <v>1.34</v>
      </c>
      <c r="BO182" s="20">
        <v>0.6</v>
      </c>
      <c r="BP182" s="87">
        <v>30</v>
      </c>
      <c r="BQ182" s="20">
        <v>7.0000000000000001E-3</v>
      </c>
      <c r="BR182" s="67">
        <v>2</v>
      </c>
      <c r="BS182" s="17">
        <v>1</v>
      </c>
      <c r="BT182" s="17">
        <v>6.5135840000000002E-3</v>
      </c>
      <c r="BU182" s="17">
        <f>_xlfn.XLOOKUP(BG182,' Brechas'!$A$2:$A$34,' Brechas'!$AL$2:$AL$34)</f>
        <v>6.51358418340868E-3</v>
      </c>
      <c r="BV182" t="b">
        <f t="shared" si="38"/>
        <v>1</v>
      </c>
      <c r="BZ182" s="20">
        <v>23</v>
      </c>
      <c r="CA182" s="20" t="s">
        <v>89</v>
      </c>
      <c r="CB182" s="20">
        <v>0.5</v>
      </c>
      <c r="CC182" s="20">
        <v>0.77</v>
      </c>
      <c r="CD182" s="20">
        <v>-0.35</v>
      </c>
      <c r="CE182" s="20">
        <v>0.35</v>
      </c>
      <c r="CF182" s="61">
        <v>18</v>
      </c>
      <c r="CG182" s="20">
        <v>0.63</v>
      </c>
      <c r="CH182" s="20">
        <v>0.65</v>
      </c>
      <c r="CI182" s="58">
        <v>16</v>
      </c>
      <c r="CJ182" s="20">
        <v>0.22</v>
      </c>
      <c r="CK182" s="58">
        <v>16</v>
      </c>
      <c r="CL182" s="17">
        <v>-1</v>
      </c>
      <c r="CM182" s="17">
        <v>-0.22458051700000001</v>
      </c>
      <c r="CN182" s="17">
        <f>_xlfn.XLOOKUP(BZ182,' Brechas'!$A$2:$A$34,' Brechas'!$BH$2:$BH$34)</f>
        <v>-0.22458051716969099</v>
      </c>
      <c r="CO182" t="b">
        <f t="shared" si="39"/>
        <v>1</v>
      </c>
    </row>
    <row r="183" spans="2:93">
      <c r="B183" s="18">
        <v>25</v>
      </c>
      <c r="C183" s="18" t="s">
        <v>90</v>
      </c>
      <c r="D183" s="18">
        <v>0.34</v>
      </c>
      <c r="E183" s="18">
        <v>7.0000000000000007E-2</v>
      </c>
      <c r="F183" s="18">
        <v>3.93</v>
      </c>
      <c r="G183" s="18">
        <v>3.93</v>
      </c>
      <c r="H183" s="49">
        <v>12</v>
      </c>
      <c r="I183" s="18">
        <v>0.2</v>
      </c>
      <c r="J183" s="18">
        <v>0.65</v>
      </c>
      <c r="K183" s="45">
        <v>26</v>
      </c>
      <c r="L183" s="18">
        <v>2.5499999999999998</v>
      </c>
      <c r="M183" s="36">
        <v>9</v>
      </c>
      <c r="N183" s="17">
        <v>1</v>
      </c>
      <c r="O183" s="17">
        <v>2.5509085649999999</v>
      </c>
      <c r="P183" s="17">
        <f>_xlfn.XLOOKUP(B183,' Brechas'!$A$2:$A$34,' Brechas'!$I$2:$I$34)</f>
        <v>2.5509085647999798</v>
      </c>
      <c r="Q183" t="b">
        <f t="shared" si="35"/>
        <v>1</v>
      </c>
      <c r="U183" s="20">
        <v>25</v>
      </c>
      <c r="V183" s="20" t="s">
        <v>90</v>
      </c>
      <c r="W183" s="20">
        <v>0.37</v>
      </c>
      <c r="X183" s="20">
        <v>0.36</v>
      </c>
      <c r="Y183" s="20">
        <v>0.04</v>
      </c>
      <c r="Z183" s="20">
        <v>0.04</v>
      </c>
      <c r="AA183" s="79">
        <v>10</v>
      </c>
      <c r="AB183" s="20">
        <v>0.36</v>
      </c>
      <c r="AC183" s="20">
        <v>0.34</v>
      </c>
      <c r="AD183" s="71">
        <v>25</v>
      </c>
      <c r="AE183" s="20">
        <v>1.21E-2</v>
      </c>
      <c r="AF183" s="66">
        <v>12</v>
      </c>
      <c r="AG183" s="17">
        <v>1</v>
      </c>
      <c r="AH183" s="17">
        <v>1.2064350999999999E-2</v>
      </c>
      <c r="AI183" s="17">
        <f>_xlfn.XLOOKUP(U183,' Brechas'!$A$2:$A$34,' Brechas'!$O$2:$O$34)</f>
        <v>1.20643511376156E-2</v>
      </c>
      <c r="AJ183" t="b">
        <f t="shared" si="36"/>
        <v>1</v>
      </c>
      <c r="AN183" s="20">
        <v>25</v>
      </c>
      <c r="AO183" s="20" t="s">
        <v>90</v>
      </c>
      <c r="AP183" s="20">
        <v>0.01</v>
      </c>
      <c r="AQ183" s="20">
        <v>0.01</v>
      </c>
      <c r="AR183" s="20">
        <v>0.57999999999999996</v>
      </c>
      <c r="AS183" s="20">
        <v>0.57999999999999996</v>
      </c>
      <c r="AT183" s="88">
        <v>24</v>
      </c>
      <c r="AU183" s="20">
        <v>0.01</v>
      </c>
      <c r="AV183" s="20">
        <v>0.39</v>
      </c>
      <c r="AW183" s="82">
        <v>22</v>
      </c>
      <c r="AX183" s="20">
        <v>0.22</v>
      </c>
      <c r="AY183" s="74">
        <v>23</v>
      </c>
      <c r="AZ183" s="17">
        <v>1</v>
      </c>
      <c r="BA183" s="17">
        <v>0.22270925</v>
      </c>
      <c r="BB183" s="17">
        <f>_xlfn.XLOOKUP(AN183,' Brechas'!$A$2:$A$34,' Brechas'!$X$2:$X$34)</f>
        <v>0.22270925024883401</v>
      </c>
      <c r="BC183" t="b">
        <f t="shared" si="37"/>
        <v>1</v>
      </c>
      <c r="BG183" s="20">
        <v>25</v>
      </c>
      <c r="BH183" s="20" t="s">
        <v>90</v>
      </c>
      <c r="BI183" s="20">
        <v>4.13</v>
      </c>
      <c r="BJ183" s="20">
        <v>5.18</v>
      </c>
      <c r="BK183" s="20">
        <v>-0.2</v>
      </c>
      <c r="BL183" s="20">
        <v>0.20200000000000001</v>
      </c>
      <c r="BM183" s="58">
        <v>16</v>
      </c>
      <c r="BN183" s="20">
        <v>4.3600000000000003</v>
      </c>
      <c r="BO183" s="20">
        <v>0.18</v>
      </c>
      <c r="BP183" s="75">
        <v>21</v>
      </c>
      <c r="BQ183" s="20">
        <v>3.6999999999999998E-2</v>
      </c>
      <c r="BR183" s="81">
        <v>17</v>
      </c>
      <c r="BS183" s="17">
        <v>-1</v>
      </c>
      <c r="BT183" s="17">
        <v>-3.7108626999999998E-2</v>
      </c>
      <c r="BU183" s="17">
        <f>_xlfn.XLOOKUP(BG183,' Brechas'!$A$2:$A$34,' Brechas'!$AL$2:$AL$34)</f>
        <v>-3.71086272832181E-2</v>
      </c>
      <c r="BV183" t="b">
        <f t="shared" si="38"/>
        <v>1</v>
      </c>
      <c r="BZ183" s="20">
        <v>25</v>
      </c>
      <c r="CA183" s="20" t="s">
        <v>90</v>
      </c>
      <c r="CB183" s="20">
        <v>0.56999999999999995</v>
      </c>
      <c r="CC183" s="20">
        <v>0.76</v>
      </c>
      <c r="CD183" s="20">
        <v>-0.26</v>
      </c>
      <c r="CE183" s="20">
        <v>0.26</v>
      </c>
      <c r="CF183" s="69">
        <v>9</v>
      </c>
      <c r="CG183" s="20">
        <v>0.66</v>
      </c>
      <c r="CH183" s="20">
        <v>0.61</v>
      </c>
      <c r="CI183" s="62">
        <v>8</v>
      </c>
      <c r="CJ183" s="20">
        <v>0.16</v>
      </c>
      <c r="CK183" s="69">
        <v>9</v>
      </c>
      <c r="CL183" s="17">
        <v>-1</v>
      </c>
      <c r="CM183" s="17">
        <v>-0.157901457</v>
      </c>
      <c r="CN183" s="17">
        <f>_xlfn.XLOOKUP(BZ183,' Brechas'!$A$2:$A$34,' Brechas'!$BH$2:$BH$34)</f>
        <v>-0.15790145665463101</v>
      </c>
      <c r="CO183" t="b">
        <f t="shared" si="39"/>
        <v>1</v>
      </c>
    </row>
    <row r="184" spans="2:93">
      <c r="B184" s="18">
        <v>27</v>
      </c>
      <c r="C184" s="18" t="s">
        <v>91</v>
      </c>
      <c r="D184" s="18">
        <v>0.44</v>
      </c>
      <c r="E184" s="18">
        <v>0.05</v>
      </c>
      <c r="F184" s="18">
        <v>8.76</v>
      </c>
      <c r="G184" s="18">
        <v>8.76</v>
      </c>
      <c r="H184" s="51">
        <v>32</v>
      </c>
      <c r="I184" s="18">
        <v>0.25</v>
      </c>
      <c r="J184" s="18">
        <v>0.78</v>
      </c>
      <c r="K184" s="21">
        <v>13</v>
      </c>
      <c r="L184" s="18">
        <v>6.83</v>
      </c>
      <c r="M184" s="51">
        <v>32</v>
      </c>
      <c r="N184" s="17">
        <v>1</v>
      </c>
      <c r="O184" s="17">
        <v>6.8337996570000001</v>
      </c>
      <c r="P184" s="17">
        <f>_xlfn.XLOOKUP(B184,' Brechas'!$A$2:$A$34,' Brechas'!$I$2:$I$34)</f>
        <v>6.8337996569830297</v>
      </c>
      <c r="Q184" t="b">
        <f t="shared" si="35"/>
        <v>1</v>
      </c>
      <c r="U184" s="20">
        <v>27</v>
      </c>
      <c r="V184" s="20" t="s">
        <v>91</v>
      </c>
      <c r="W184" s="20">
        <v>0.64</v>
      </c>
      <c r="X184" s="20">
        <v>0.72</v>
      </c>
      <c r="Y184" s="20">
        <v>-0.11</v>
      </c>
      <c r="Z184" s="20">
        <v>0.11</v>
      </c>
      <c r="AA184" s="74">
        <v>23</v>
      </c>
      <c r="AB184" s="20">
        <v>0.68</v>
      </c>
      <c r="AC184" s="20">
        <v>0.18</v>
      </c>
      <c r="AD184" s="76">
        <v>1</v>
      </c>
      <c r="AE184" s="20">
        <v>2.07E-2</v>
      </c>
      <c r="AF184" s="61">
        <v>18</v>
      </c>
      <c r="AG184" s="17">
        <v>-1</v>
      </c>
      <c r="AH184" s="17">
        <v>-2.0739974000000001E-2</v>
      </c>
      <c r="AI184" s="17">
        <f>_xlfn.XLOOKUP(U184,' Brechas'!$A$2:$A$34,' Brechas'!$O$2:$O$34)</f>
        <v>-2.0739973906631199E-2</v>
      </c>
      <c r="AJ184" t="b">
        <f t="shared" si="36"/>
        <v>1</v>
      </c>
      <c r="AN184" s="20">
        <v>27</v>
      </c>
      <c r="AO184" s="20" t="s">
        <v>91</v>
      </c>
      <c r="AP184" s="20">
        <v>0.01</v>
      </c>
      <c r="AQ184" s="20">
        <v>0.01</v>
      </c>
      <c r="AR184" s="20">
        <v>1.1399999999999999</v>
      </c>
      <c r="AS184" s="20">
        <v>1.1399999999999999</v>
      </c>
      <c r="AT184" s="95">
        <v>32</v>
      </c>
      <c r="AU184" s="20">
        <v>0.01</v>
      </c>
      <c r="AV184" s="20">
        <v>0.38</v>
      </c>
      <c r="AW184" s="80">
        <v>20</v>
      </c>
      <c r="AX184" s="20">
        <v>0.43</v>
      </c>
      <c r="AY184" s="87">
        <v>30</v>
      </c>
      <c r="AZ184" s="17">
        <v>1</v>
      </c>
      <c r="BA184" s="17">
        <v>0.430054771</v>
      </c>
      <c r="BB184" s="17">
        <f>_xlfn.XLOOKUP(AN184,' Brechas'!$A$2:$A$34,' Brechas'!$X$2:$X$34)</f>
        <v>0.43005477071575499</v>
      </c>
      <c r="BC184" t="b">
        <f t="shared" si="37"/>
        <v>1</v>
      </c>
      <c r="BG184" s="20">
        <v>27</v>
      </c>
      <c r="BH184" s="20" t="s">
        <v>91</v>
      </c>
      <c r="BI184" s="20">
        <v>0.82</v>
      </c>
      <c r="BJ184" s="20">
        <v>0.92</v>
      </c>
      <c r="BK184" s="20">
        <v>-0.11</v>
      </c>
      <c r="BL184" s="20">
        <v>0.109</v>
      </c>
      <c r="BM184" s="79">
        <v>10</v>
      </c>
      <c r="BN184" s="20">
        <v>0.87</v>
      </c>
      <c r="BO184" s="20">
        <v>0.92</v>
      </c>
      <c r="BP184" s="95">
        <v>32</v>
      </c>
      <c r="BQ184" s="20">
        <v>0.1</v>
      </c>
      <c r="BR184" s="84">
        <v>26</v>
      </c>
      <c r="BS184" s="17">
        <v>-1</v>
      </c>
      <c r="BT184" s="17">
        <v>-9.9774927999999999E-2</v>
      </c>
      <c r="BU184" s="17">
        <f>_xlfn.XLOOKUP(BG184,' Brechas'!$A$2:$A$34,' Brechas'!$AL$2:$AL$34)</f>
        <v>-9.9774928439347793E-2</v>
      </c>
      <c r="BV184" t="b">
        <f t="shared" si="38"/>
        <v>1</v>
      </c>
      <c r="BZ184" s="20">
        <v>27</v>
      </c>
      <c r="CA184" s="20" t="s">
        <v>91</v>
      </c>
      <c r="CB184" s="20">
        <v>0.27</v>
      </c>
      <c r="CC184" s="20">
        <v>0.56999999999999995</v>
      </c>
      <c r="CD184" s="20">
        <v>-0.52</v>
      </c>
      <c r="CE184" s="20">
        <v>0.52</v>
      </c>
      <c r="CF184" s="77">
        <v>33</v>
      </c>
      <c r="CG184" s="20">
        <v>0.41</v>
      </c>
      <c r="CH184" s="20">
        <v>1</v>
      </c>
      <c r="CI184" s="77">
        <v>33</v>
      </c>
      <c r="CJ184" s="20">
        <v>0.52</v>
      </c>
      <c r="CK184" s="77">
        <v>33</v>
      </c>
      <c r="CL184" s="17">
        <v>-1</v>
      </c>
      <c r="CM184" s="17">
        <v>-0.52468007400000005</v>
      </c>
      <c r="CN184" s="17">
        <f>_xlfn.XLOOKUP(BZ184,' Brechas'!$A$2:$A$34,' Brechas'!$BH$2:$BH$34)</f>
        <v>-0.52468007376579595</v>
      </c>
      <c r="CO184" t="b">
        <f t="shared" si="39"/>
        <v>1</v>
      </c>
    </row>
    <row r="185" spans="2:93">
      <c r="B185" s="18">
        <v>41</v>
      </c>
      <c r="C185" s="18" t="s">
        <v>92</v>
      </c>
      <c r="D185" s="18">
        <v>0.4</v>
      </c>
      <c r="E185" s="18">
        <v>0.06</v>
      </c>
      <c r="F185" s="18">
        <v>5.72</v>
      </c>
      <c r="G185" s="18">
        <v>5.72</v>
      </c>
      <c r="H185" s="38">
        <v>27</v>
      </c>
      <c r="I185" s="18">
        <v>0.23</v>
      </c>
      <c r="J185" s="18">
        <v>0.74</v>
      </c>
      <c r="K185" s="22">
        <v>18</v>
      </c>
      <c r="L185" s="18">
        <v>4.24</v>
      </c>
      <c r="M185" s="48">
        <v>24</v>
      </c>
      <c r="N185" s="17">
        <v>1</v>
      </c>
      <c r="O185" s="17">
        <v>4.2429168910000001</v>
      </c>
      <c r="P185" s="17">
        <f>_xlfn.XLOOKUP(B185,' Brechas'!$A$2:$A$34,' Brechas'!$I$2:$I$34)</f>
        <v>4.2429168914926798</v>
      </c>
      <c r="Q185" t="b">
        <f t="shared" si="35"/>
        <v>1</v>
      </c>
      <c r="U185" s="20">
        <v>41</v>
      </c>
      <c r="V185" s="20" t="s">
        <v>92</v>
      </c>
      <c r="W185" s="20">
        <v>0.4</v>
      </c>
      <c r="X185" s="20">
        <v>0.43</v>
      </c>
      <c r="Y185" s="20">
        <v>-0.08</v>
      </c>
      <c r="Z185" s="20">
        <v>0.08</v>
      </c>
      <c r="AA185" s="80">
        <v>20</v>
      </c>
      <c r="AB185" s="20">
        <v>0.42</v>
      </c>
      <c r="AC185" s="20">
        <v>0.3</v>
      </c>
      <c r="AD185" s="69">
        <v>9</v>
      </c>
      <c r="AE185" s="20">
        <v>2.2800000000000001E-2</v>
      </c>
      <c r="AF185" s="68">
        <v>19</v>
      </c>
      <c r="AG185" s="17">
        <v>-1</v>
      </c>
      <c r="AH185" s="17">
        <v>-2.2800081999999999E-2</v>
      </c>
      <c r="AI185" s="17">
        <f>_xlfn.XLOOKUP(U185,' Brechas'!$A$2:$A$34,' Brechas'!$O$2:$O$34)</f>
        <v>-2.28000819507626E-2</v>
      </c>
      <c r="AJ185" t="b">
        <f t="shared" si="36"/>
        <v>1</v>
      </c>
      <c r="AN185" s="20">
        <v>41</v>
      </c>
      <c r="AO185" s="20" t="s">
        <v>92</v>
      </c>
      <c r="AP185" s="20">
        <v>0.01</v>
      </c>
      <c r="AQ185" s="20">
        <v>0.01</v>
      </c>
      <c r="AR185" s="20">
        <v>0.39</v>
      </c>
      <c r="AS185" s="20">
        <v>0.39</v>
      </c>
      <c r="AT185" s="66">
        <v>12</v>
      </c>
      <c r="AU185" s="20">
        <v>0.01</v>
      </c>
      <c r="AV185" s="20">
        <v>0.36</v>
      </c>
      <c r="AW185" s="61">
        <v>18</v>
      </c>
      <c r="AX185" s="20">
        <v>0.14000000000000001</v>
      </c>
      <c r="AY185" s="61">
        <v>18</v>
      </c>
      <c r="AZ185" s="17">
        <v>1</v>
      </c>
      <c r="BA185" s="17">
        <v>0.13947340499999999</v>
      </c>
      <c r="BB185" s="17">
        <f>_xlfn.XLOOKUP(AN185,' Brechas'!$A$2:$A$34,' Brechas'!$X$2:$X$34)</f>
        <v>0.13947340496643201</v>
      </c>
      <c r="BC185" t="b">
        <f t="shared" si="37"/>
        <v>1</v>
      </c>
      <c r="BG185" s="20">
        <v>41</v>
      </c>
      <c r="BH185" s="20" t="s">
        <v>92</v>
      </c>
      <c r="BI185" s="20">
        <v>6.46</v>
      </c>
      <c r="BJ185" s="20">
        <v>6.85</v>
      </c>
      <c r="BK185" s="20">
        <v>-0.06</v>
      </c>
      <c r="BL185" s="20">
        <v>5.6000000000000001E-2</v>
      </c>
      <c r="BM185" s="83">
        <v>5</v>
      </c>
      <c r="BN185" s="20">
        <v>6.65</v>
      </c>
      <c r="BO185" s="20">
        <v>0.12</v>
      </c>
      <c r="BP185" s="59">
        <v>13</v>
      </c>
      <c r="BQ185" s="20">
        <v>7.0000000000000001E-3</v>
      </c>
      <c r="BR185" s="78">
        <v>3</v>
      </c>
      <c r="BS185" s="17">
        <v>-1</v>
      </c>
      <c r="BT185" s="17">
        <v>-6.7857020000000002E-3</v>
      </c>
      <c r="BU185" s="17">
        <f>_xlfn.XLOOKUP(BG185,' Brechas'!$A$2:$A$34,' Brechas'!$AL$2:$AL$34)</f>
        <v>-6.7857023280056298E-3</v>
      </c>
      <c r="BV185" t="b">
        <f t="shared" si="38"/>
        <v>1</v>
      </c>
      <c r="BZ185" s="20">
        <v>41</v>
      </c>
      <c r="CA185" s="20" t="s">
        <v>92</v>
      </c>
      <c r="CB185" s="20">
        <v>0.43</v>
      </c>
      <c r="CC185" s="20">
        <v>0.77</v>
      </c>
      <c r="CD185" s="20">
        <v>-0.45</v>
      </c>
      <c r="CE185" s="20">
        <v>0.45</v>
      </c>
      <c r="CF185" s="95">
        <v>32</v>
      </c>
      <c r="CG185" s="20">
        <v>0.59</v>
      </c>
      <c r="CH185" s="20">
        <v>0.69</v>
      </c>
      <c r="CI185" s="82">
        <v>22</v>
      </c>
      <c r="CJ185" s="20">
        <v>0.31</v>
      </c>
      <c r="CK185" s="94">
        <v>31</v>
      </c>
      <c r="CL185" s="17">
        <v>-1</v>
      </c>
      <c r="CM185" s="17">
        <v>-0.30827478699999999</v>
      </c>
      <c r="CN185" s="17">
        <f>_xlfn.XLOOKUP(BZ185,' Brechas'!$A$2:$A$34,' Brechas'!$BH$2:$BH$34)</f>
        <v>-0.30827478690847399</v>
      </c>
      <c r="CO185" t="b">
        <f t="shared" si="39"/>
        <v>1</v>
      </c>
    </row>
    <row r="186" spans="2:93">
      <c r="B186" s="18">
        <v>44</v>
      </c>
      <c r="C186" s="18" t="s">
        <v>93</v>
      </c>
      <c r="D186" s="18">
        <v>0.37</v>
      </c>
      <c r="E186" s="18">
        <v>0.05</v>
      </c>
      <c r="F186" s="18">
        <v>6.25</v>
      </c>
      <c r="G186" s="18">
        <v>6.25</v>
      </c>
      <c r="H186" s="34">
        <v>28</v>
      </c>
      <c r="I186" s="18">
        <v>0.22</v>
      </c>
      <c r="J186" s="18">
        <v>0.69</v>
      </c>
      <c r="K186" s="43">
        <v>23</v>
      </c>
      <c r="L186" s="18">
        <v>4.3</v>
      </c>
      <c r="M186" s="39">
        <v>25</v>
      </c>
      <c r="N186" s="17">
        <v>1</v>
      </c>
      <c r="O186" s="17">
        <v>4.301372346</v>
      </c>
      <c r="P186" s="17">
        <f>_xlfn.XLOOKUP(B186,' Brechas'!$A$2:$A$34,' Brechas'!$I$2:$I$34)</f>
        <v>4.3013723461686197</v>
      </c>
      <c r="Q186" t="b">
        <f t="shared" si="35"/>
        <v>1</v>
      </c>
      <c r="U186" s="20">
        <v>44</v>
      </c>
      <c r="V186" s="20" t="s">
        <v>93</v>
      </c>
      <c r="W186" s="20">
        <v>0.31</v>
      </c>
      <c r="X186" s="20">
        <v>0.27</v>
      </c>
      <c r="Y186" s="20">
        <v>0.15</v>
      </c>
      <c r="Z186" s="20">
        <v>0.15</v>
      </c>
      <c r="AA186" s="70">
        <v>29</v>
      </c>
      <c r="AB186" s="20">
        <v>0.28999999999999998</v>
      </c>
      <c r="AC186" s="20">
        <v>0.43</v>
      </c>
      <c r="AD186" s="70">
        <v>29</v>
      </c>
      <c r="AE186" s="20">
        <v>6.6299999999999998E-2</v>
      </c>
      <c r="AF186" s="87">
        <v>30</v>
      </c>
      <c r="AG186" s="17">
        <v>1</v>
      </c>
      <c r="AH186" s="17">
        <v>6.6342751000000005E-2</v>
      </c>
      <c r="AI186" s="17">
        <f>_xlfn.XLOOKUP(U186,' Brechas'!$A$2:$A$34,' Brechas'!$O$2:$O$34)</f>
        <v>6.6342751030566804E-2</v>
      </c>
      <c r="AJ186" t="b">
        <f t="shared" si="36"/>
        <v>1</v>
      </c>
      <c r="AN186" s="20">
        <v>44</v>
      </c>
      <c r="AO186" s="20" t="s">
        <v>93</v>
      </c>
      <c r="AP186" s="20">
        <v>0.01</v>
      </c>
      <c r="AQ186" s="20">
        <v>0.01</v>
      </c>
      <c r="AR186" s="20">
        <v>0.28000000000000003</v>
      </c>
      <c r="AS186" s="20">
        <v>0.28000000000000003</v>
      </c>
      <c r="AT186" s="64">
        <v>7</v>
      </c>
      <c r="AU186" s="20">
        <v>0.01</v>
      </c>
      <c r="AV186" s="20">
        <v>0.34</v>
      </c>
      <c r="AW186" s="81">
        <v>17</v>
      </c>
      <c r="AX186" s="20">
        <v>0.1</v>
      </c>
      <c r="AY186" s="79">
        <v>10</v>
      </c>
      <c r="AZ186" s="17">
        <v>1</v>
      </c>
      <c r="BA186" s="17">
        <v>9.5215828000000002E-2</v>
      </c>
      <c r="BB186" s="17">
        <f>_xlfn.XLOOKUP(AN186,' Brechas'!$A$2:$A$34,' Brechas'!$X$2:$X$34)</f>
        <v>9.5215827864241195E-2</v>
      </c>
      <c r="BC186" t="b">
        <f t="shared" si="37"/>
        <v>1</v>
      </c>
      <c r="BG186" s="20">
        <v>44</v>
      </c>
      <c r="BH186" s="20" t="s">
        <v>93</v>
      </c>
      <c r="BI186" s="20">
        <v>3.36</v>
      </c>
      <c r="BJ186" s="20">
        <v>3.56</v>
      </c>
      <c r="BK186" s="20">
        <v>-0.06</v>
      </c>
      <c r="BL186" s="20">
        <v>5.6000000000000001E-2</v>
      </c>
      <c r="BM186" s="85">
        <v>4</v>
      </c>
      <c r="BN186" s="20">
        <v>3.46</v>
      </c>
      <c r="BO186" s="20">
        <v>0.23</v>
      </c>
      <c r="BP186" s="84">
        <v>26</v>
      </c>
      <c r="BQ186" s="20">
        <v>1.2999999999999999E-2</v>
      </c>
      <c r="BR186" s="66">
        <v>12</v>
      </c>
      <c r="BS186" s="17">
        <v>-1</v>
      </c>
      <c r="BT186" s="17">
        <v>-1.2991867000000001E-2</v>
      </c>
      <c r="BU186" s="17">
        <f>_xlfn.XLOOKUP(BG186,' Brechas'!$A$2:$A$34,' Brechas'!$AL$2:$AL$34)</f>
        <v>-1.2991867390891801E-2</v>
      </c>
      <c r="BV186" t="b">
        <f t="shared" si="38"/>
        <v>1</v>
      </c>
      <c r="BZ186" s="20">
        <v>44</v>
      </c>
      <c r="CA186" s="20" t="s">
        <v>93</v>
      </c>
      <c r="CB186" s="20">
        <v>0.52</v>
      </c>
      <c r="CC186" s="20">
        <v>0.74</v>
      </c>
      <c r="CD186" s="20">
        <v>-0.28999999999999998</v>
      </c>
      <c r="CE186" s="20">
        <v>0.28999999999999998</v>
      </c>
      <c r="CF186" s="66">
        <v>12</v>
      </c>
      <c r="CG186" s="20">
        <v>0.62</v>
      </c>
      <c r="CH186" s="20">
        <v>0.66</v>
      </c>
      <c r="CI186" s="81">
        <v>17</v>
      </c>
      <c r="CJ186" s="20">
        <v>0.19</v>
      </c>
      <c r="CK186" s="66">
        <v>12</v>
      </c>
      <c r="CL186" s="17">
        <v>-1</v>
      </c>
      <c r="CM186" s="17">
        <v>-0.191715159</v>
      </c>
      <c r="CN186" s="17">
        <f>_xlfn.XLOOKUP(BZ186,' Brechas'!$A$2:$A$34,' Brechas'!$BH$2:$BH$34)</f>
        <v>-0.19171515935686201</v>
      </c>
      <c r="CO186" t="b">
        <f t="shared" si="39"/>
        <v>1</v>
      </c>
    </row>
    <row r="187" spans="2:93">
      <c r="B187" s="18">
        <v>47</v>
      </c>
      <c r="C187" s="18" t="s">
        <v>94</v>
      </c>
      <c r="D187" s="18">
        <v>0.44</v>
      </c>
      <c r="E187" s="18">
        <v>0.08</v>
      </c>
      <c r="F187" s="18">
        <v>4.79</v>
      </c>
      <c r="G187" s="18">
        <v>4.79</v>
      </c>
      <c r="H187" s="41">
        <v>22</v>
      </c>
      <c r="I187" s="18">
        <v>0.26</v>
      </c>
      <c r="J187" s="18">
        <v>0.82</v>
      </c>
      <c r="K187" s="32">
        <v>7</v>
      </c>
      <c r="L187" s="18">
        <v>3.92</v>
      </c>
      <c r="M187" s="40">
        <v>21</v>
      </c>
      <c r="N187" s="17">
        <v>1</v>
      </c>
      <c r="O187" s="17">
        <v>3.9220994079999998</v>
      </c>
      <c r="P187" s="17">
        <f>_xlfn.XLOOKUP(B187,' Brechas'!$A$2:$A$34,' Brechas'!$I$2:$I$34)</f>
        <v>3.9220994081084699</v>
      </c>
      <c r="Q187" t="b">
        <f t="shared" si="35"/>
        <v>1</v>
      </c>
      <c r="U187" s="20">
        <v>47</v>
      </c>
      <c r="V187" s="20" t="s">
        <v>94</v>
      </c>
      <c r="W187" s="20">
        <v>0.44</v>
      </c>
      <c r="X187" s="20">
        <v>0.44</v>
      </c>
      <c r="Y187" s="20">
        <v>0</v>
      </c>
      <c r="Z187" s="20">
        <v>0</v>
      </c>
      <c r="AA187" s="76">
        <v>1</v>
      </c>
      <c r="AB187" s="20">
        <v>0.44</v>
      </c>
      <c r="AC187" s="20">
        <v>0.28000000000000003</v>
      </c>
      <c r="AD187" s="78">
        <v>3</v>
      </c>
      <c r="AE187" s="20">
        <v>0</v>
      </c>
      <c r="AF187" s="76">
        <v>1</v>
      </c>
      <c r="AG187" s="17">
        <v>1</v>
      </c>
      <c r="AH187" s="54">
        <v>2.8231000000000001E-5</v>
      </c>
      <c r="AI187" s="17">
        <f>_xlfn.XLOOKUP(U187,' Brechas'!$A$2:$A$34,' Brechas'!$O$2:$O$34)</f>
        <v>2.8231046552944501E-5</v>
      </c>
      <c r="AJ187" t="b">
        <f t="shared" si="36"/>
        <v>1</v>
      </c>
      <c r="AN187" s="20">
        <v>47</v>
      </c>
      <c r="AO187" s="20" t="s">
        <v>94</v>
      </c>
      <c r="AP187" s="20">
        <v>0.01</v>
      </c>
      <c r="AQ187" s="20">
        <v>0.01</v>
      </c>
      <c r="AR187" s="20">
        <v>0.2</v>
      </c>
      <c r="AS187" s="20">
        <v>0.2</v>
      </c>
      <c r="AT187" s="85">
        <v>4</v>
      </c>
      <c r="AU187" s="20">
        <v>0.01</v>
      </c>
      <c r="AV187" s="20">
        <v>0.48</v>
      </c>
      <c r="AW187" s="70">
        <v>29</v>
      </c>
      <c r="AX187" s="20">
        <v>0.1</v>
      </c>
      <c r="AY187" s="86">
        <v>11</v>
      </c>
      <c r="AZ187" s="17">
        <v>1</v>
      </c>
      <c r="BA187" s="17">
        <v>9.6493678999999999E-2</v>
      </c>
      <c r="BB187" s="17">
        <f>_xlfn.XLOOKUP(AN187,' Brechas'!$A$2:$A$34,' Brechas'!$X$2:$X$34)</f>
        <v>9.6493678955745302E-2</v>
      </c>
      <c r="BC187" t="b">
        <f t="shared" si="37"/>
        <v>1</v>
      </c>
      <c r="BG187" s="20">
        <v>47</v>
      </c>
      <c r="BH187" s="20" t="s">
        <v>94</v>
      </c>
      <c r="BI187" s="20">
        <v>7.51</v>
      </c>
      <c r="BJ187" s="20">
        <v>5.55</v>
      </c>
      <c r="BK187" s="20">
        <v>0.35</v>
      </c>
      <c r="BL187" s="20">
        <v>0.35299999999999998</v>
      </c>
      <c r="BM187" s="82">
        <v>22</v>
      </c>
      <c r="BN187" s="20">
        <v>6.54</v>
      </c>
      <c r="BO187" s="20">
        <v>0.12</v>
      </c>
      <c r="BP187" s="60">
        <v>14</v>
      </c>
      <c r="BQ187" s="20">
        <v>4.2999999999999997E-2</v>
      </c>
      <c r="BR187" s="68">
        <v>19</v>
      </c>
      <c r="BS187" s="17">
        <v>1</v>
      </c>
      <c r="BT187" s="17">
        <v>4.3215134000000002E-2</v>
      </c>
      <c r="BU187" s="17">
        <f>_xlfn.XLOOKUP(BG187,' Brechas'!$A$2:$A$34,' Brechas'!$AL$2:$AL$34)</f>
        <v>4.3215133947073402E-2</v>
      </c>
      <c r="BV187" t="b">
        <f t="shared" si="38"/>
        <v>1</v>
      </c>
      <c r="BZ187" s="20">
        <v>47</v>
      </c>
      <c r="CA187" s="20" t="s">
        <v>94</v>
      </c>
      <c r="CB187" s="20">
        <v>0.46</v>
      </c>
      <c r="CC187" s="20">
        <v>0.78</v>
      </c>
      <c r="CD187" s="20">
        <v>-0.41</v>
      </c>
      <c r="CE187" s="20">
        <v>0.41</v>
      </c>
      <c r="CF187" s="84">
        <v>26</v>
      </c>
      <c r="CG187" s="20">
        <v>0.62</v>
      </c>
      <c r="CH187" s="20">
        <v>0.66</v>
      </c>
      <c r="CI187" s="61">
        <v>18</v>
      </c>
      <c r="CJ187" s="20">
        <v>0.27</v>
      </c>
      <c r="CK187" s="82">
        <v>22</v>
      </c>
      <c r="CL187" s="17">
        <v>-1</v>
      </c>
      <c r="CM187" s="17">
        <v>-0.26850626999999999</v>
      </c>
      <c r="CN187" s="17">
        <f>_xlfn.XLOOKUP(BZ187,' Brechas'!$A$2:$A$34,' Brechas'!$BH$2:$BH$34)</f>
        <v>-0.26850626998792299</v>
      </c>
      <c r="CO187" t="b">
        <f t="shared" si="39"/>
        <v>1</v>
      </c>
    </row>
    <row r="188" spans="2:93">
      <c r="B188" s="18">
        <v>50</v>
      </c>
      <c r="C188" s="18" t="s">
        <v>95</v>
      </c>
      <c r="D188" s="18">
        <v>0.35</v>
      </c>
      <c r="E188" s="18">
        <v>0.08</v>
      </c>
      <c r="F188" s="18">
        <v>3.36</v>
      </c>
      <c r="G188" s="18">
        <v>3.36</v>
      </c>
      <c r="H188" s="32">
        <v>7</v>
      </c>
      <c r="I188" s="18">
        <v>0.21</v>
      </c>
      <c r="J188" s="18">
        <v>0.68</v>
      </c>
      <c r="K188" s="48">
        <v>24</v>
      </c>
      <c r="L188" s="18">
        <v>2.27</v>
      </c>
      <c r="M188" s="32">
        <v>7</v>
      </c>
      <c r="N188" s="17">
        <v>1</v>
      </c>
      <c r="O188" s="17">
        <v>2.2692866239999998</v>
      </c>
      <c r="P188" s="17">
        <f>_xlfn.XLOOKUP(B188,' Brechas'!$A$2:$A$34,' Brechas'!$I$2:$I$34)</f>
        <v>2.2692866240170102</v>
      </c>
      <c r="Q188" t="b">
        <f t="shared" si="35"/>
        <v>1</v>
      </c>
      <c r="U188" s="20">
        <v>50</v>
      </c>
      <c r="V188" s="20" t="s">
        <v>95</v>
      </c>
      <c r="W188" s="20">
        <v>0.36</v>
      </c>
      <c r="X188" s="20">
        <v>0.38</v>
      </c>
      <c r="Y188" s="20">
        <v>-0.04</v>
      </c>
      <c r="Z188" s="20">
        <v>0.04</v>
      </c>
      <c r="AA188" s="59">
        <v>13</v>
      </c>
      <c r="AB188" s="20">
        <v>0.37</v>
      </c>
      <c r="AC188" s="20">
        <v>0.34</v>
      </c>
      <c r="AD188" s="74">
        <v>23</v>
      </c>
      <c r="AE188" s="20">
        <v>1.2699999999999999E-2</v>
      </c>
      <c r="AF188" s="60">
        <v>14</v>
      </c>
      <c r="AG188" s="17">
        <v>-1</v>
      </c>
      <c r="AH188" s="17">
        <v>-1.2718284E-2</v>
      </c>
      <c r="AI188" s="17">
        <f>_xlfn.XLOOKUP(U188,' Brechas'!$A$2:$A$34,' Brechas'!$O$2:$O$34)</f>
        <v>-1.2718284038505201E-2</v>
      </c>
      <c r="AJ188" t="b">
        <f t="shared" si="36"/>
        <v>1</v>
      </c>
      <c r="AN188" s="20">
        <v>50</v>
      </c>
      <c r="AO188" s="20" t="s">
        <v>95</v>
      </c>
      <c r="AP188" s="20">
        <v>0.01</v>
      </c>
      <c r="AQ188" s="20">
        <v>0.01</v>
      </c>
      <c r="AR188" s="20">
        <v>0.38</v>
      </c>
      <c r="AS188" s="20">
        <v>0.38</v>
      </c>
      <c r="AT188" s="79">
        <v>10</v>
      </c>
      <c r="AU188" s="20">
        <v>0.01</v>
      </c>
      <c r="AV188" s="20">
        <v>0.39</v>
      </c>
      <c r="AW188" s="74">
        <v>23</v>
      </c>
      <c r="AX188" s="20">
        <v>0.15</v>
      </c>
      <c r="AY188" s="68">
        <v>19</v>
      </c>
      <c r="AZ188" s="17">
        <v>1</v>
      </c>
      <c r="BA188" s="17">
        <v>0.14773973700000001</v>
      </c>
      <c r="BB188" s="17">
        <f>_xlfn.XLOOKUP(AN188,' Brechas'!$A$2:$A$34,' Brechas'!$X$2:$X$34)</f>
        <v>0.14773973742239899</v>
      </c>
      <c r="BC188" t="b">
        <f t="shared" si="37"/>
        <v>1</v>
      </c>
      <c r="BG188" s="20">
        <v>50</v>
      </c>
      <c r="BH188" s="20" t="s">
        <v>95</v>
      </c>
      <c r="BI188" s="20">
        <v>3.54</v>
      </c>
      <c r="BJ188" s="20">
        <v>4.6100000000000003</v>
      </c>
      <c r="BK188" s="20">
        <v>-0.23</v>
      </c>
      <c r="BL188" s="20">
        <v>0.23100000000000001</v>
      </c>
      <c r="BM188" s="68">
        <v>19</v>
      </c>
      <c r="BN188" s="20">
        <v>4.07</v>
      </c>
      <c r="BO188" s="20">
        <v>0.2</v>
      </c>
      <c r="BP188" s="82">
        <v>22</v>
      </c>
      <c r="BQ188" s="20">
        <v>4.4999999999999998E-2</v>
      </c>
      <c r="BR188" s="80">
        <v>20</v>
      </c>
      <c r="BS188" s="17">
        <v>-1</v>
      </c>
      <c r="BT188" s="17">
        <v>-4.5418768999999998E-2</v>
      </c>
      <c r="BU188" s="17">
        <f>_xlfn.XLOOKUP(BG188,' Brechas'!$A$2:$A$34,' Brechas'!$AL$2:$AL$34)</f>
        <v>-4.5418769297291099E-2</v>
      </c>
      <c r="BV188" t="b">
        <f t="shared" si="38"/>
        <v>1</v>
      </c>
      <c r="BZ188" s="20">
        <v>50</v>
      </c>
      <c r="CA188" s="20" t="s">
        <v>95</v>
      </c>
      <c r="CB188" s="20">
        <v>0.51</v>
      </c>
      <c r="CC188" s="20">
        <v>0.77</v>
      </c>
      <c r="CD188" s="20">
        <v>-0.33</v>
      </c>
      <c r="CE188" s="20">
        <v>0.33</v>
      </c>
      <c r="CF188" s="58">
        <v>16</v>
      </c>
      <c r="CG188" s="20">
        <v>0.64</v>
      </c>
      <c r="CH188" s="20">
        <v>0.64</v>
      </c>
      <c r="CI188" s="59">
        <v>13</v>
      </c>
      <c r="CJ188" s="20">
        <v>0.21</v>
      </c>
      <c r="CK188" s="63">
        <v>15</v>
      </c>
      <c r="CL188" s="17">
        <v>-1</v>
      </c>
      <c r="CM188" s="17">
        <v>-0.21295879100000001</v>
      </c>
      <c r="CN188" s="17">
        <f>_xlfn.XLOOKUP(BZ188,' Brechas'!$A$2:$A$34,' Brechas'!$BH$2:$BH$34)</f>
        <v>-0.21295879145091601</v>
      </c>
      <c r="CO188" t="b">
        <f t="shared" si="39"/>
        <v>1</v>
      </c>
    </row>
    <row r="189" spans="2:93">
      <c r="B189" s="18">
        <v>52</v>
      </c>
      <c r="C189" s="18" t="s">
        <v>96</v>
      </c>
      <c r="D189" s="18">
        <v>0.43</v>
      </c>
      <c r="E189" s="18">
        <v>0.06</v>
      </c>
      <c r="F189" s="18">
        <v>6.66</v>
      </c>
      <c r="G189" s="18">
        <v>6.66</v>
      </c>
      <c r="H189" s="47">
        <v>30</v>
      </c>
      <c r="I189" s="18">
        <v>0.25</v>
      </c>
      <c r="J189" s="18">
        <v>0.79</v>
      </c>
      <c r="K189" s="36">
        <v>9</v>
      </c>
      <c r="L189" s="18">
        <v>5.27</v>
      </c>
      <c r="M189" s="47">
        <v>30</v>
      </c>
      <c r="N189" s="17">
        <v>1</v>
      </c>
      <c r="O189" s="17">
        <v>5.272865436</v>
      </c>
      <c r="P189" s="17">
        <f>_xlfn.XLOOKUP(B189,' Brechas'!$A$2:$A$34,' Brechas'!$I$2:$I$34)</f>
        <v>5.2728654360699103</v>
      </c>
      <c r="Q189" t="b">
        <f t="shared" si="35"/>
        <v>1</v>
      </c>
      <c r="U189" s="20">
        <v>52</v>
      </c>
      <c r="V189" s="20" t="s">
        <v>96</v>
      </c>
      <c r="W189" s="20">
        <v>0.41</v>
      </c>
      <c r="X189" s="20">
        <v>0.46</v>
      </c>
      <c r="Y189" s="20">
        <v>-0.1</v>
      </c>
      <c r="Z189" s="20">
        <v>0.1</v>
      </c>
      <c r="AA189" s="82">
        <v>22</v>
      </c>
      <c r="AB189" s="20">
        <v>0.44</v>
      </c>
      <c r="AC189" s="20">
        <v>0.28999999999999998</v>
      </c>
      <c r="AD189" s="85">
        <v>4</v>
      </c>
      <c r="AE189" s="20">
        <v>2.93E-2</v>
      </c>
      <c r="AF189" s="74">
        <v>23</v>
      </c>
      <c r="AG189" s="17">
        <v>-1</v>
      </c>
      <c r="AH189" s="17">
        <v>-2.9341565999999999E-2</v>
      </c>
      <c r="AI189" s="17">
        <f>_xlfn.XLOOKUP(U189,' Brechas'!$A$2:$A$34,' Brechas'!$O$2:$O$34)</f>
        <v>-2.9341566458258399E-2</v>
      </c>
      <c r="AJ189" t="b">
        <f t="shared" si="36"/>
        <v>1</v>
      </c>
      <c r="AN189" s="20">
        <v>52</v>
      </c>
      <c r="AO189" s="20" t="s">
        <v>96</v>
      </c>
      <c r="AP189" s="20">
        <v>0.01</v>
      </c>
      <c r="AQ189" s="20">
        <v>0.01</v>
      </c>
      <c r="AR189" s="20">
        <v>0.62</v>
      </c>
      <c r="AS189" s="20">
        <v>0.62</v>
      </c>
      <c r="AT189" s="72">
        <v>27</v>
      </c>
      <c r="AU189" s="20">
        <v>0.01</v>
      </c>
      <c r="AV189" s="20">
        <v>0.45</v>
      </c>
      <c r="AW189" s="72">
        <v>27</v>
      </c>
      <c r="AX189" s="20">
        <v>0.28000000000000003</v>
      </c>
      <c r="AY189" s="73">
        <v>28</v>
      </c>
      <c r="AZ189" s="17">
        <v>1</v>
      </c>
      <c r="BA189" s="17">
        <v>0.27824610500000002</v>
      </c>
      <c r="BB189" s="17">
        <f>_xlfn.XLOOKUP(AN189,' Brechas'!$A$2:$A$34,' Brechas'!$X$2:$X$34)</f>
        <v>0.278246105094691</v>
      </c>
      <c r="BC189" t="b">
        <f t="shared" si="37"/>
        <v>1</v>
      </c>
      <c r="BG189" s="20">
        <v>52</v>
      </c>
      <c r="BH189" s="20" t="s">
        <v>96</v>
      </c>
      <c r="BI189" s="20">
        <v>2.1</v>
      </c>
      <c r="BJ189" s="20">
        <v>1.19</v>
      </c>
      <c r="BK189" s="20">
        <v>0.77</v>
      </c>
      <c r="BL189" s="20">
        <v>0.76900000000000002</v>
      </c>
      <c r="BM189" s="70">
        <v>29</v>
      </c>
      <c r="BN189" s="20">
        <v>1.66</v>
      </c>
      <c r="BO189" s="20">
        <v>0.48</v>
      </c>
      <c r="BP189" s="70">
        <v>29</v>
      </c>
      <c r="BQ189" s="20">
        <v>0.371</v>
      </c>
      <c r="BR189" s="95">
        <v>32</v>
      </c>
      <c r="BS189" s="17">
        <v>1</v>
      </c>
      <c r="BT189" s="17">
        <v>0.370560483</v>
      </c>
      <c r="BU189" s="17">
        <f>_xlfn.XLOOKUP(BG189,' Brechas'!$A$2:$A$34,' Brechas'!$AL$2:$AL$34)</f>
        <v>0.37056048270423397</v>
      </c>
      <c r="BV189" t="b">
        <f t="shared" si="38"/>
        <v>1</v>
      </c>
      <c r="BZ189" s="20">
        <v>52</v>
      </c>
      <c r="CA189" s="20" t="s">
        <v>96</v>
      </c>
      <c r="CB189" s="20">
        <v>0.68</v>
      </c>
      <c r="CC189" s="20">
        <v>0.86</v>
      </c>
      <c r="CD189" s="20">
        <v>-0.21</v>
      </c>
      <c r="CE189" s="20">
        <v>0.21</v>
      </c>
      <c r="CF189" s="83">
        <v>5</v>
      </c>
      <c r="CG189" s="20">
        <v>0.76</v>
      </c>
      <c r="CH189" s="20">
        <v>0.53</v>
      </c>
      <c r="CI189" s="67">
        <v>2</v>
      </c>
      <c r="CJ189" s="20">
        <v>0.11</v>
      </c>
      <c r="CK189" s="78">
        <v>3</v>
      </c>
      <c r="CL189" s="17">
        <v>-1</v>
      </c>
      <c r="CM189" s="17">
        <v>-0.11139410700000001</v>
      </c>
      <c r="CN189" s="17">
        <f>_xlfn.XLOOKUP(BZ189,' Brechas'!$A$2:$A$34,' Brechas'!$BH$2:$BH$34)</f>
        <v>-0.111394107196647</v>
      </c>
      <c r="CO189" t="b">
        <f t="shared" si="39"/>
        <v>1</v>
      </c>
    </row>
    <row r="190" spans="2:93" ht="24">
      <c r="B190" s="18">
        <v>54</v>
      </c>
      <c r="C190" s="18" t="s">
        <v>97</v>
      </c>
      <c r="D190" s="18">
        <v>0.4</v>
      </c>
      <c r="E190" s="18">
        <v>0.09</v>
      </c>
      <c r="F190" s="18">
        <v>3.47</v>
      </c>
      <c r="G190" s="18">
        <v>3.47</v>
      </c>
      <c r="H190" s="27">
        <v>10</v>
      </c>
      <c r="I190" s="18">
        <v>0.25</v>
      </c>
      <c r="J190" s="18">
        <v>0.79</v>
      </c>
      <c r="K190" s="35">
        <v>11</v>
      </c>
      <c r="L190" s="18">
        <v>2.73</v>
      </c>
      <c r="M190" s="35">
        <v>11</v>
      </c>
      <c r="N190" s="17">
        <v>1</v>
      </c>
      <c r="O190" s="17">
        <v>2.7276681479999998</v>
      </c>
      <c r="P190" s="17">
        <f>_xlfn.XLOOKUP(B190,' Brechas'!$A$2:$A$34,' Brechas'!$I$2:$I$34)</f>
        <v>2.7276681478435201</v>
      </c>
      <c r="Q190" t="b">
        <f t="shared" si="35"/>
        <v>1</v>
      </c>
      <c r="U190" s="20">
        <v>54</v>
      </c>
      <c r="V190" s="20" t="s">
        <v>97</v>
      </c>
      <c r="W190" s="20">
        <v>0.37</v>
      </c>
      <c r="X190" s="20">
        <v>0.4</v>
      </c>
      <c r="Y190" s="20">
        <v>-0.08</v>
      </c>
      <c r="Z190" s="20">
        <v>0.08</v>
      </c>
      <c r="AA190" s="75">
        <v>21</v>
      </c>
      <c r="AB190" s="20">
        <v>0.39</v>
      </c>
      <c r="AC190" s="20">
        <v>0.32</v>
      </c>
      <c r="AD190" s="81">
        <v>17</v>
      </c>
      <c r="AE190" s="20">
        <v>2.6100000000000002E-2</v>
      </c>
      <c r="AF190" s="82">
        <v>22</v>
      </c>
      <c r="AG190" s="17">
        <v>-1</v>
      </c>
      <c r="AH190" s="17">
        <v>-2.6141458999999999E-2</v>
      </c>
      <c r="AI190" s="17">
        <f>_xlfn.XLOOKUP(U190,' Brechas'!$A$2:$A$34,' Brechas'!$O$2:$O$34)</f>
        <v>-2.6141459437423499E-2</v>
      </c>
      <c r="AJ190" t="b">
        <f t="shared" si="36"/>
        <v>1</v>
      </c>
      <c r="AN190" s="20">
        <v>54</v>
      </c>
      <c r="AO190" s="20" t="s">
        <v>97</v>
      </c>
      <c r="AP190" s="20">
        <v>0.01</v>
      </c>
      <c r="AQ190" s="20">
        <v>0.01</v>
      </c>
      <c r="AR190" s="20">
        <v>0.2</v>
      </c>
      <c r="AS190" s="20">
        <v>0.2</v>
      </c>
      <c r="AT190" s="78">
        <v>3</v>
      </c>
      <c r="AU190" s="20">
        <v>0.01</v>
      </c>
      <c r="AV190" s="20">
        <v>0.37</v>
      </c>
      <c r="AW190" s="68">
        <v>19</v>
      </c>
      <c r="AX190" s="20">
        <v>7.0000000000000007E-2</v>
      </c>
      <c r="AY190" s="65">
        <v>6</v>
      </c>
      <c r="AZ190" s="17">
        <v>1</v>
      </c>
      <c r="BA190" s="17">
        <v>7.4252939000000004E-2</v>
      </c>
      <c r="BB190" s="17">
        <f>_xlfn.XLOOKUP(AN190,' Brechas'!$A$2:$A$34,' Brechas'!$X$2:$X$34)</f>
        <v>7.4252939129630796E-2</v>
      </c>
      <c r="BC190" t="b">
        <f t="shared" si="37"/>
        <v>1</v>
      </c>
      <c r="BG190" s="20">
        <v>54</v>
      </c>
      <c r="BH190" s="20" t="s">
        <v>97</v>
      </c>
      <c r="BI190" s="20">
        <v>6.17</v>
      </c>
      <c r="BJ190" s="20">
        <v>4.1500000000000004</v>
      </c>
      <c r="BK190" s="20">
        <v>0.49</v>
      </c>
      <c r="BL190" s="20">
        <v>0.48699999999999999</v>
      </c>
      <c r="BM190" s="88">
        <v>24</v>
      </c>
      <c r="BN190" s="20">
        <v>5.19</v>
      </c>
      <c r="BO190" s="20">
        <v>0.15</v>
      </c>
      <c r="BP190" s="61">
        <v>18</v>
      </c>
      <c r="BQ190" s="20">
        <v>7.4999999999999997E-2</v>
      </c>
      <c r="BR190" s="82">
        <v>22</v>
      </c>
      <c r="BS190" s="17">
        <v>1</v>
      </c>
      <c r="BT190" s="17">
        <v>7.5067548999999997E-2</v>
      </c>
      <c r="BU190" s="17">
        <f>_xlfn.XLOOKUP(BG190,' Brechas'!$A$2:$A$34,' Brechas'!$AL$2:$AL$34)</f>
        <v>7.5067549090140601E-2</v>
      </c>
      <c r="BV190" t="b">
        <f t="shared" si="38"/>
        <v>1</v>
      </c>
      <c r="BZ190" s="20">
        <v>54</v>
      </c>
      <c r="CA190" s="20" t="s">
        <v>97</v>
      </c>
      <c r="CB190" s="20">
        <v>0.44</v>
      </c>
      <c r="CC190" s="20">
        <v>0.75</v>
      </c>
      <c r="CD190" s="20">
        <v>-0.41</v>
      </c>
      <c r="CE190" s="20">
        <v>0.41</v>
      </c>
      <c r="CF190" s="73">
        <v>28</v>
      </c>
      <c r="CG190" s="20">
        <v>0.59</v>
      </c>
      <c r="CH190" s="20">
        <v>0.69</v>
      </c>
      <c r="CI190" s="74">
        <v>23</v>
      </c>
      <c r="CJ190" s="20">
        <v>0.28000000000000003</v>
      </c>
      <c r="CK190" s="71">
        <v>25</v>
      </c>
      <c r="CL190" s="17">
        <v>-1</v>
      </c>
      <c r="CM190" s="17">
        <v>-0.28496640000000001</v>
      </c>
      <c r="CN190" s="17">
        <f>_xlfn.XLOOKUP(BZ190,' Brechas'!$A$2:$A$34,' Brechas'!$BH$2:$BH$34)</f>
        <v>-0.28496639988802003</v>
      </c>
      <c r="CO190" t="b">
        <f t="shared" si="39"/>
        <v>1</v>
      </c>
    </row>
    <row r="191" spans="2:93">
      <c r="B191" s="18">
        <v>63</v>
      </c>
      <c r="C191" s="18" t="s">
        <v>98</v>
      </c>
      <c r="D191" s="18">
        <v>0.38</v>
      </c>
      <c r="E191" s="18">
        <v>0.08</v>
      </c>
      <c r="F191" s="18">
        <v>4.05</v>
      </c>
      <c r="G191" s="18">
        <v>4.05</v>
      </c>
      <c r="H191" s="37">
        <v>14</v>
      </c>
      <c r="I191" s="18">
        <v>0.23</v>
      </c>
      <c r="J191" s="18">
        <v>0.74</v>
      </c>
      <c r="K191" s="19">
        <v>19</v>
      </c>
      <c r="L191" s="18">
        <v>3</v>
      </c>
      <c r="M191" s="44">
        <v>16</v>
      </c>
      <c r="N191" s="17">
        <v>1</v>
      </c>
      <c r="O191" s="17">
        <v>3.0014677179999998</v>
      </c>
      <c r="P191" s="17">
        <f>_xlfn.XLOOKUP(B191,' Brechas'!$A$2:$A$34,' Brechas'!$I$2:$I$34)</f>
        <v>3.0014677184558001</v>
      </c>
      <c r="Q191" t="b">
        <f t="shared" si="35"/>
        <v>1</v>
      </c>
      <c r="U191" s="20">
        <v>63</v>
      </c>
      <c r="V191" s="20" t="s">
        <v>98</v>
      </c>
      <c r="W191" s="20">
        <v>0.39</v>
      </c>
      <c r="X191" s="20">
        <v>0.37</v>
      </c>
      <c r="Y191" s="20">
        <v>0.04</v>
      </c>
      <c r="Z191" s="20">
        <v>0.04</v>
      </c>
      <c r="AA191" s="60">
        <v>14</v>
      </c>
      <c r="AB191" s="20">
        <v>0.38</v>
      </c>
      <c r="AC191" s="20">
        <v>0.33</v>
      </c>
      <c r="AD191" s="68">
        <v>19</v>
      </c>
      <c r="AE191" s="20">
        <v>1.41E-2</v>
      </c>
      <c r="AF191" s="63">
        <v>15</v>
      </c>
      <c r="AG191" s="17">
        <v>1</v>
      </c>
      <c r="AH191" s="17">
        <v>1.4079145E-2</v>
      </c>
      <c r="AI191" s="17">
        <f>_xlfn.XLOOKUP(U191,' Brechas'!$A$2:$A$34,' Brechas'!$O$2:$O$34)</f>
        <v>1.4079145256298E-2</v>
      </c>
      <c r="AJ191" t="b">
        <f t="shared" si="36"/>
        <v>1</v>
      </c>
      <c r="AN191" s="20">
        <v>63</v>
      </c>
      <c r="AO191" s="20" t="s">
        <v>270</v>
      </c>
      <c r="AP191" s="20">
        <v>0.03</v>
      </c>
      <c r="AQ191" s="20">
        <v>0.02</v>
      </c>
      <c r="AR191" s="20">
        <v>0.34</v>
      </c>
      <c r="AS191" s="20">
        <v>0.34</v>
      </c>
      <c r="AT191" s="62">
        <v>8</v>
      </c>
      <c r="AU191" s="20">
        <v>0.02</v>
      </c>
      <c r="AV191" s="20">
        <v>0.17</v>
      </c>
      <c r="AW191" s="76">
        <v>1</v>
      </c>
      <c r="AX191" s="20">
        <v>0.06</v>
      </c>
      <c r="AY191" s="83">
        <v>5</v>
      </c>
      <c r="AZ191" s="17">
        <v>1</v>
      </c>
      <c r="BA191" s="17">
        <v>5.8470596E-2</v>
      </c>
      <c r="BB191" s="17">
        <f>_xlfn.XLOOKUP(AN191,' Brechas'!$A$2:$A$34,' Brechas'!$X$2:$X$34)</f>
        <v>5.8470596441654497E-2</v>
      </c>
      <c r="BC191" t="b">
        <f t="shared" si="37"/>
        <v>1</v>
      </c>
      <c r="BG191" s="20">
        <v>63</v>
      </c>
      <c r="BH191" s="20" t="s">
        <v>98</v>
      </c>
      <c r="BI191" s="20">
        <v>8.42</v>
      </c>
      <c r="BJ191" s="20">
        <v>9.86</v>
      </c>
      <c r="BK191" s="20">
        <v>-0.15</v>
      </c>
      <c r="BL191" s="20">
        <v>0.14599999999999999</v>
      </c>
      <c r="BM191" s="86">
        <v>11</v>
      </c>
      <c r="BN191" s="20">
        <v>9.11</v>
      </c>
      <c r="BO191" s="20">
        <v>0.09</v>
      </c>
      <c r="BP191" s="65">
        <v>6</v>
      </c>
      <c r="BQ191" s="20">
        <v>1.2999999999999999E-2</v>
      </c>
      <c r="BR191" s="86">
        <v>11</v>
      </c>
      <c r="BS191" s="17">
        <v>-1</v>
      </c>
      <c r="BT191" s="17">
        <v>-1.2798014999999999E-2</v>
      </c>
      <c r="BU191" s="17">
        <f>_xlfn.XLOOKUP(BG191,' Brechas'!$A$2:$A$34,' Brechas'!$AL$2:$AL$34)</f>
        <v>-1.27980145691627E-2</v>
      </c>
      <c r="BV191" t="b">
        <f t="shared" si="38"/>
        <v>1</v>
      </c>
      <c r="BZ191" s="20">
        <v>63</v>
      </c>
      <c r="CA191" s="20" t="s">
        <v>98</v>
      </c>
      <c r="CB191" s="20">
        <v>0.43</v>
      </c>
      <c r="CC191" s="20">
        <v>0.7</v>
      </c>
      <c r="CD191" s="20">
        <v>-0.39</v>
      </c>
      <c r="CE191" s="20">
        <v>0.39</v>
      </c>
      <c r="CF191" s="82">
        <v>22</v>
      </c>
      <c r="CG191" s="20">
        <v>0.55000000000000004</v>
      </c>
      <c r="CH191" s="20">
        <v>0.74</v>
      </c>
      <c r="CI191" s="95">
        <v>32</v>
      </c>
      <c r="CJ191" s="20">
        <v>0.28000000000000003</v>
      </c>
      <c r="CK191" s="84">
        <v>26</v>
      </c>
      <c r="CL191" s="17">
        <v>-1</v>
      </c>
      <c r="CM191" s="17">
        <v>-0.28499627900000002</v>
      </c>
      <c r="CN191" s="17">
        <f>_xlfn.XLOOKUP(BZ191,' Brechas'!$A$2:$A$34,' Brechas'!$BH$2:$BH$34)</f>
        <v>-0.28499627946770101</v>
      </c>
      <c r="CO191" t="b">
        <f t="shared" si="39"/>
        <v>1</v>
      </c>
    </row>
    <row r="192" spans="2:93">
      <c r="B192" s="18">
        <v>66</v>
      </c>
      <c r="C192" s="18" t="s">
        <v>99</v>
      </c>
      <c r="D192" s="18">
        <v>0.43</v>
      </c>
      <c r="E192" s="18">
        <v>0.08</v>
      </c>
      <c r="F192" s="18">
        <v>4.08</v>
      </c>
      <c r="G192" s="18">
        <v>4.08</v>
      </c>
      <c r="H192" s="25">
        <v>15</v>
      </c>
      <c r="I192" s="18">
        <v>0.27</v>
      </c>
      <c r="J192" s="18">
        <v>0.84</v>
      </c>
      <c r="K192" s="42">
        <v>5</v>
      </c>
      <c r="L192" s="18">
        <v>3.44</v>
      </c>
      <c r="M192" s="19">
        <v>19</v>
      </c>
      <c r="N192" s="17">
        <v>1</v>
      </c>
      <c r="O192" s="17">
        <v>3.4358192760000001</v>
      </c>
      <c r="P192" s="17">
        <f>_xlfn.XLOOKUP(B192,' Brechas'!$A$2:$A$34,' Brechas'!$I$2:$I$34)</f>
        <v>3.4358192756792301</v>
      </c>
      <c r="Q192" t="b">
        <f t="shared" si="35"/>
        <v>1</v>
      </c>
      <c r="U192" s="20">
        <v>66</v>
      </c>
      <c r="V192" s="20" t="s">
        <v>99</v>
      </c>
      <c r="W192" s="20">
        <v>0.38</v>
      </c>
      <c r="X192" s="20">
        <v>0.37</v>
      </c>
      <c r="Y192" s="20">
        <v>0.03</v>
      </c>
      <c r="Z192" s="20">
        <v>0.03</v>
      </c>
      <c r="AA192" s="64">
        <v>7</v>
      </c>
      <c r="AB192" s="20">
        <v>0.37</v>
      </c>
      <c r="AC192" s="20">
        <v>0.34</v>
      </c>
      <c r="AD192" s="75">
        <v>21</v>
      </c>
      <c r="AE192" s="20">
        <v>8.6999999999999994E-3</v>
      </c>
      <c r="AF192" s="62">
        <v>8</v>
      </c>
      <c r="AG192" s="17">
        <v>1</v>
      </c>
      <c r="AH192" s="17">
        <v>8.7310930000000005E-3</v>
      </c>
      <c r="AI192" s="17">
        <f>_xlfn.XLOOKUP(U192,' Brechas'!$A$2:$A$34,' Brechas'!$O$2:$O$34)</f>
        <v>8.7310926682902298E-3</v>
      </c>
      <c r="AJ192" t="b">
        <f t="shared" si="36"/>
        <v>1</v>
      </c>
      <c r="AN192" s="20">
        <v>66</v>
      </c>
      <c r="AO192" s="20" t="s">
        <v>99</v>
      </c>
      <c r="AP192" s="20">
        <v>0.02</v>
      </c>
      <c r="AQ192" s="20">
        <v>0.02</v>
      </c>
      <c r="AR192" s="20">
        <v>0.42</v>
      </c>
      <c r="AS192" s="20">
        <v>0.42</v>
      </c>
      <c r="AT192" s="60">
        <v>14</v>
      </c>
      <c r="AU192" s="20">
        <v>0.02</v>
      </c>
      <c r="AV192" s="20">
        <v>0.19</v>
      </c>
      <c r="AW192" s="78">
        <v>3</v>
      </c>
      <c r="AX192" s="20">
        <v>0.08</v>
      </c>
      <c r="AY192" s="64">
        <v>7</v>
      </c>
      <c r="AZ192" s="17">
        <v>1</v>
      </c>
      <c r="BA192" s="17">
        <v>7.9634430000000006E-2</v>
      </c>
      <c r="BB192" s="17">
        <f>_xlfn.XLOOKUP(AN192,' Brechas'!$A$2:$A$34,' Brechas'!$X$2:$X$34)</f>
        <v>7.9634430148119897E-2</v>
      </c>
      <c r="BC192" t="b">
        <f t="shared" si="37"/>
        <v>1</v>
      </c>
      <c r="BG192" s="20">
        <v>66</v>
      </c>
      <c r="BH192" s="20" t="s">
        <v>99</v>
      </c>
      <c r="BI192" s="20">
        <v>7.24</v>
      </c>
      <c r="BJ192" s="20">
        <v>9.17</v>
      </c>
      <c r="BK192" s="20">
        <v>-0.21</v>
      </c>
      <c r="BL192" s="20">
        <v>0.21</v>
      </c>
      <c r="BM192" s="81">
        <v>17</v>
      </c>
      <c r="BN192" s="20">
        <v>8.15</v>
      </c>
      <c r="BO192" s="20">
        <v>0.1</v>
      </c>
      <c r="BP192" s="62">
        <v>8</v>
      </c>
      <c r="BQ192" s="20">
        <v>2.1000000000000001E-2</v>
      </c>
      <c r="BR192" s="60">
        <v>14</v>
      </c>
      <c r="BS192" s="17">
        <v>-1</v>
      </c>
      <c r="BT192" s="17">
        <v>-2.0637821000000001E-2</v>
      </c>
      <c r="BU192" s="17">
        <f>_xlfn.XLOOKUP(BG192,' Brechas'!$A$2:$A$34,' Brechas'!$AL$2:$AL$34)</f>
        <v>-2.0637820907487701E-2</v>
      </c>
      <c r="BV192" t="b">
        <f t="shared" si="38"/>
        <v>1</v>
      </c>
      <c r="BZ192" s="20">
        <v>66</v>
      </c>
      <c r="CA192" s="20" t="s">
        <v>99</v>
      </c>
      <c r="CB192" s="20">
        <v>0.45</v>
      </c>
      <c r="CC192" s="20">
        <v>0.74</v>
      </c>
      <c r="CD192" s="20">
        <v>-0.4</v>
      </c>
      <c r="CE192" s="20">
        <v>0.4</v>
      </c>
      <c r="CF192" s="74">
        <v>23</v>
      </c>
      <c r="CG192" s="20">
        <v>0.59</v>
      </c>
      <c r="CH192" s="20">
        <v>0.7</v>
      </c>
      <c r="CI192" s="72">
        <v>27</v>
      </c>
      <c r="CJ192" s="20">
        <v>0.28000000000000003</v>
      </c>
      <c r="CK192" s="88">
        <v>24</v>
      </c>
      <c r="CL192" s="17">
        <v>-1</v>
      </c>
      <c r="CM192" s="17">
        <v>-0.27618711299999998</v>
      </c>
      <c r="CN192" s="17">
        <f>_xlfn.XLOOKUP(BZ192,' Brechas'!$A$2:$A$34,' Brechas'!$BH$2:$BH$34)</f>
        <v>-0.27618711310355898</v>
      </c>
      <c r="CO192" t="b">
        <f t="shared" si="39"/>
        <v>1</v>
      </c>
    </row>
    <row r="193" spans="2:93">
      <c r="B193" s="18">
        <v>68</v>
      </c>
      <c r="C193" s="18" t="s">
        <v>100</v>
      </c>
      <c r="D193" s="18">
        <v>0.34</v>
      </c>
      <c r="E193" s="18">
        <v>7.0000000000000007E-2</v>
      </c>
      <c r="F193" s="18">
        <v>4.21</v>
      </c>
      <c r="G193" s="18">
        <v>4.21</v>
      </c>
      <c r="H193" s="22">
        <v>18</v>
      </c>
      <c r="I193" s="18">
        <v>0.21</v>
      </c>
      <c r="J193" s="18">
        <v>0.66</v>
      </c>
      <c r="K193" s="39">
        <v>25</v>
      </c>
      <c r="L193" s="18">
        <v>2.77</v>
      </c>
      <c r="M193" s="49">
        <v>12</v>
      </c>
      <c r="N193" s="17">
        <v>1</v>
      </c>
      <c r="O193" s="17">
        <v>2.7710765240000002</v>
      </c>
      <c r="P193" s="17">
        <f>_xlfn.XLOOKUP(B193,' Brechas'!$A$2:$A$34,' Brechas'!$I$2:$I$34)</f>
        <v>2.77107652351319</v>
      </c>
      <c r="Q193" t="b">
        <f t="shared" si="35"/>
        <v>1</v>
      </c>
      <c r="U193" s="20">
        <v>68</v>
      </c>
      <c r="V193" s="20" t="s">
        <v>100</v>
      </c>
      <c r="W193" s="20">
        <v>0.41</v>
      </c>
      <c r="X193" s="20">
        <v>0.38</v>
      </c>
      <c r="Y193" s="20">
        <v>0.06</v>
      </c>
      <c r="Z193" s="20">
        <v>0.06</v>
      </c>
      <c r="AA193" s="81">
        <v>17</v>
      </c>
      <c r="AB193" s="20">
        <v>0.39</v>
      </c>
      <c r="AC193" s="20">
        <v>0.32</v>
      </c>
      <c r="AD193" s="63">
        <v>15</v>
      </c>
      <c r="AE193" s="20">
        <v>1.8499999999999999E-2</v>
      </c>
      <c r="AF193" s="81">
        <v>17</v>
      </c>
      <c r="AG193" s="17">
        <v>1</v>
      </c>
      <c r="AH193" s="17">
        <v>1.8528261000000001E-2</v>
      </c>
      <c r="AI193" s="17">
        <f>_xlfn.XLOOKUP(U193,' Brechas'!$A$2:$A$34,' Brechas'!$O$2:$O$34)</f>
        <v>1.8528260980218099E-2</v>
      </c>
      <c r="AJ193" t="b">
        <f t="shared" si="36"/>
        <v>1</v>
      </c>
      <c r="AN193" s="20">
        <v>68</v>
      </c>
      <c r="AO193" s="20" t="s">
        <v>100</v>
      </c>
      <c r="AP193" s="20">
        <v>0.02</v>
      </c>
      <c r="AQ193" s="20">
        <v>0.01</v>
      </c>
      <c r="AR193" s="20">
        <v>0.51</v>
      </c>
      <c r="AS193" s="20">
        <v>0.51</v>
      </c>
      <c r="AT193" s="75">
        <v>21</v>
      </c>
      <c r="AU193" s="20">
        <v>0.02</v>
      </c>
      <c r="AV193" s="20">
        <v>0.21</v>
      </c>
      <c r="AW193" s="83">
        <v>5</v>
      </c>
      <c r="AX193" s="20">
        <v>0.11</v>
      </c>
      <c r="AY193" s="66">
        <v>12</v>
      </c>
      <c r="AZ193" s="17">
        <v>1</v>
      </c>
      <c r="BA193" s="17">
        <v>0.108523825</v>
      </c>
      <c r="BB193" s="17">
        <f>_xlfn.XLOOKUP(AN193,' Brechas'!$A$2:$A$34,' Brechas'!$X$2:$X$34)</f>
        <v>0.10852382479217</v>
      </c>
      <c r="BC193" t="b">
        <f t="shared" si="37"/>
        <v>1</v>
      </c>
      <c r="BG193" s="20">
        <v>68</v>
      </c>
      <c r="BH193" s="20" t="s">
        <v>100</v>
      </c>
      <c r="BI193" s="20">
        <v>13</v>
      </c>
      <c r="BJ193" s="20">
        <v>13.73</v>
      </c>
      <c r="BK193" s="20">
        <v>-0.05</v>
      </c>
      <c r="BL193" s="20">
        <v>5.2999999999999999E-2</v>
      </c>
      <c r="BM193" s="78">
        <v>3</v>
      </c>
      <c r="BN193" s="20">
        <v>13.35</v>
      </c>
      <c r="BO193" s="20">
        <v>0.06</v>
      </c>
      <c r="BP193" s="67">
        <v>2</v>
      </c>
      <c r="BQ193" s="20">
        <v>3.0000000000000001E-3</v>
      </c>
      <c r="BR193" s="76">
        <v>1</v>
      </c>
      <c r="BS193" s="17">
        <v>-1</v>
      </c>
      <c r="BT193" s="17">
        <v>-3.1595780000000001E-3</v>
      </c>
      <c r="BU193" s="17">
        <f>_xlfn.XLOOKUP(BG193,' Brechas'!$A$2:$A$34,' Brechas'!$AL$2:$AL$34)</f>
        <v>-3.15957802342241E-3</v>
      </c>
      <c r="BV193" t="b">
        <f t="shared" si="38"/>
        <v>1</v>
      </c>
      <c r="BZ193" s="20">
        <v>68</v>
      </c>
      <c r="CA193" s="20" t="s">
        <v>100</v>
      </c>
      <c r="CB193" s="20">
        <v>0.52</v>
      </c>
      <c r="CC193" s="20">
        <v>0.77</v>
      </c>
      <c r="CD193" s="20">
        <v>-0.33</v>
      </c>
      <c r="CE193" s="20">
        <v>0.33</v>
      </c>
      <c r="CF193" s="60">
        <v>14</v>
      </c>
      <c r="CG193" s="20">
        <v>0.64</v>
      </c>
      <c r="CH193" s="20">
        <v>0.64</v>
      </c>
      <c r="CI193" s="60">
        <v>14</v>
      </c>
      <c r="CJ193" s="20">
        <v>0.21</v>
      </c>
      <c r="CK193" s="60">
        <v>14</v>
      </c>
      <c r="CL193" s="17">
        <v>-1</v>
      </c>
      <c r="CM193" s="17">
        <v>-0.21162699300000001</v>
      </c>
      <c r="CN193" s="17">
        <f>_xlfn.XLOOKUP(BZ193,' Brechas'!$A$2:$A$34,' Brechas'!$BH$2:$BH$34)</f>
        <v>-0.21162699314985101</v>
      </c>
      <c r="CO193" t="b">
        <f t="shared" si="39"/>
        <v>1</v>
      </c>
    </row>
    <row r="194" spans="2:93">
      <c r="B194" s="18">
        <v>70</v>
      </c>
      <c r="C194" s="18" t="s">
        <v>101</v>
      </c>
      <c r="D194" s="18">
        <v>0.46</v>
      </c>
      <c r="E194" s="18">
        <v>7.0000000000000007E-2</v>
      </c>
      <c r="F194" s="18">
        <v>5.46</v>
      </c>
      <c r="G194" s="18">
        <v>5.46</v>
      </c>
      <c r="H194" s="39">
        <v>25</v>
      </c>
      <c r="I194" s="18">
        <v>0.27</v>
      </c>
      <c r="J194" s="18">
        <v>0.85</v>
      </c>
      <c r="K194" s="24">
        <v>3</v>
      </c>
      <c r="L194" s="18">
        <v>4.62</v>
      </c>
      <c r="M194" s="34">
        <v>28</v>
      </c>
      <c r="N194" s="17">
        <v>1</v>
      </c>
      <c r="O194" s="17">
        <v>4.6197558289999998</v>
      </c>
      <c r="P194" s="17">
        <f>_xlfn.XLOOKUP(B194,' Brechas'!$A$2:$A$34,' Brechas'!$I$2:$I$34)</f>
        <v>4.6197558292902103</v>
      </c>
      <c r="Q194" t="b">
        <f t="shared" si="35"/>
        <v>1</v>
      </c>
      <c r="U194" s="20">
        <v>70</v>
      </c>
      <c r="V194" s="20" t="s">
        <v>101</v>
      </c>
      <c r="W194" s="20">
        <v>0.45</v>
      </c>
      <c r="X194" s="20">
        <v>0.48</v>
      </c>
      <c r="Y194" s="20">
        <v>-0.06</v>
      </c>
      <c r="Z194" s="20">
        <v>0.06</v>
      </c>
      <c r="AA194" s="61">
        <v>18</v>
      </c>
      <c r="AB194" s="20">
        <v>0.47</v>
      </c>
      <c r="AC194" s="20">
        <v>0.27</v>
      </c>
      <c r="AD194" s="67">
        <v>2</v>
      </c>
      <c r="AE194" s="20">
        <v>1.6299999999999999E-2</v>
      </c>
      <c r="AF194" s="58">
        <v>16</v>
      </c>
      <c r="AG194" s="17">
        <v>-1</v>
      </c>
      <c r="AH194" s="17">
        <v>-1.6334288999999998E-2</v>
      </c>
      <c r="AI194" s="17">
        <f>_xlfn.XLOOKUP(U194,' Brechas'!$A$2:$A$34,' Brechas'!$O$2:$O$34)</f>
        <v>-1.6334289190128599E-2</v>
      </c>
      <c r="AJ194" t="b">
        <f t="shared" si="36"/>
        <v>1</v>
      </c>
      <c r="AN194" s="20">
        <v>70</v>
      </c>
      <c r="AO194" s="20" t="s">
        <v>101</v>
      </c>
      <c r="AP194" s="20">
        <v>0.02</v>
      </c>
      <c r="AQ194" s="20">
        <v>0.01</v>
      </c>
      <c r="AR194" s="20">
        <v>0.36</v>
      </c>
      <c r="AS194" s="20">
        <v>0.36</v>
      </c>
      <c r="AT194" s="69">
        <v>9</v>
      </c>
      <c r="AU194" s="20">
        <v>0.02</v>
      </c>
      <c r="AV194" s="20">
        <v>0.25</v>
      </c>
      <c r="AW194" s="69">
        <v>9</v>
      </c>
      <c r="AX194" s="20">
        <v>0.09</v>
      </c>
      <c r="AY194" s="62">
        <v>8</v>
      </c>
      <c r="AZ194" s="17">
        <v>1</v>
      </c>
      <c r="BA194" s="17">
        <v>8.9667777000000004E-2</v>
      </c>
      <c r="BB194" s="17">
        <f>_xlfn.XLOOKUP(AN194,' Brechas'!$A$2:$A$34,' Brechas'!$X$2:$X$34)</f>
        <v>8.9667777342098007E-2</v>
      </c>
      <c r="BC194" t="b">
        <f t="shared" si="37"/>
        <v>1</v>
      </c>
      <c r="BG194" s="20">
        <v>70</v>
      </c>
      <c r="BH194" s="20" t="s">
        <v>101</v>
      </c>
      <c r="BI194" s="20">
        <v>2.29</v>
      </c>
      <c r="BJ194" s="20">
        <v>3.19</v>
      </c>
      <c r="BK194" s="20">
        <v>-0.28000000000000003</v>
      </c>
      <c r="BL194" s="20">
        <v>0.28299999999999997</v>
      </c>
      <c r="BM194" s="80">
        <v>20</v>
      </c>
      <c r="BN194" s="20">
        <v>2.74</v>
      </c>
      <c r="BO194" s="20">
        <v>0.28999999999999998</v>
      </c>
      <c r="BP194" s="72">
        <v>27</v>
      </c>
      <c r="BQ194" s="20">
        <v>8.3000000000000004E-2</v>
      </c>
      <c r="BR194" s="88">
        <v>24</v>
      </c>
      <c r="BS194" s="17">
        <v>-1</v>
      </c>
      <c r="BT194" s="17">
        <v>-8.2596665999999999E-2</v>
      </c>
      <c r="BU194" s="17">
        <f>_xlfn.XLOOKUP(BG194,' Brechas'!$A$2:$A$34,' Brechas'!$AL$2:$AL$34)</f>
        <v>-8.2596665602371902E-2</v>
      </c>
      <c r="BV194" t="b">
        <f t="shared" si="38"/>
        <v>1</v>
      </c>
      <c r="BZ194" s="20">
        <v>70</v>
      </c>
      <c r="CA194" s="20" t="s">
        <v>101</v>
      </c>
      <c r="CB194" s="20">
        <v>0.41</v>
      </c>
      <c r="CC194" s="20">
        <v>0.74</v>
      </c>
      <c r="CD194" s="20">
        <v>-0.44</v>
      </c>
      <c r="CE194" s="20">
        <v>0.44</v>
      </c>
      <c r="CF194" s="87">
        <v>30</v>
      </c>
      <c r="CG194" s="20">
        <v>0.57999999999999996</v>
      </c>
      <c r="CH194" s="20">
        <v>0.71</v>
      </c>
      <c r="CI194" s="70">
        <v>29</v>
      </c>
      <c r="CJ194" s="20">
        <v>0.31</v>
      </c>
      <c r="CK194" s="95">
        <v>32</v>
      </c>
      <c r="CL194" s="17">
        <v>-1</v>
      </c>
      <c r="CM194" s="17">
        <v>-0.31260071099999998</v>
      </c>
      <c r="CN194" s="17">
        <f>_xlfn.XLOOKUP(BZ194,' Brechas'!$A$2:$A$34,' Brechas'!$BH$2:$BH$34)</f>
        <v>-0.31260071102756298</v>
      </c>
      <c r="CO194" t="b">
        <f t="shared" si="39"/>
        <v>1</v>
      </c>
    </row>
    <row r="195" spans="2:93">
      <c r="B195" s="18">
        <v>73</v>
      </c>
      <c r="C195" s="18" t="s">
        <v>102</v>
      </c>
      <c r="D195" s="18">
        <v>0.43</v>
      </c>
      <c r="E195" s="18">
        <v>0.1</v>
      </c>
      <c r="F195" s="18">
        <v>3.45</v>
      </c>
      <c r="G195" s="18">
        <v>3.45</v>
      </c>
      <c r="H195" s="30">
        <v>8</v>
      </c>
      <c r="I195" s="18">
        <v>0.27</v>
      </c>
      <c r="J195" s="18">
        <v>0.85</v>
      </c>
      <c r="K195" s="26">
        <v>4</v>
      </c>
      <c r="L195" s="18">
        <v>2.91</v>
      </c>
      <c r="M195" s="25">
        <v>15</v>
      </c>
      <c r="N195" s="17">
        <v>1</v>
      </c>
      <c r="O195" s="17">
        <v>2.912488105</v>
      </c>
      <c r="P195" s="17">
        <f>_xlfn.XLOOKUP(B195,' Brechas'!$A$2:$A$34,' Brechas'!$I$2:$I$34)</f>
        <v>2.91248810514114</v>
      </c>
      <c r="Q195" t="b">
        <f t="shared" si="35"/>
        <v>1</v>
      </c>
      <c r="U195" s="20">
        <v>73</v>
      </c>
      <c r="V195" s="20" t="s">
        <v>102</v>
      </c>
      <c r="W195" s="20">
        <v>0.44</v>
      </c>
      <c r="X195" s="20">
        <v>0.4</v>
      </c>
      <c r="Y195" s="20">
        <v>0.11</v>
      </c>
      <c r="Z195" s="20">
        <v>0.11</v>
      </c>
      <c r="AA195" s="88">
        <v>24</v>
      </c>
      <c r="AB195" s="20">
        <v>0.42</v>
      </c>
      <c r="AC195" s="20">
        <v>0.3</v>
      </c>
      <c r="AD195" s="79">
        <v>10</v>
      </c>
      <c r="AE195" s="20">
        <v>3.4000000000000002E-2</v>
      </c>
      <c r="AF195" s="88">
        <v>24</v>
      </c>
      <c r="AG195" s="17">
        <v>1</v>
      </c>
      <c r="AH195" s="17">
        <v>3.4016552999999998E-2</v>
      </c>
      <c r="AI195" s="17">
        <f>_xlfn.XLOOKUP(U195,' Brechas'!$A$2:$A$34,' Brechas'!$O$2:$O$34)</f>
        <v>3.4016553063160503E-2</v>
      </c>
      <c r="AJ195" t="b">
        <f t="shared" si="36"/>
        <v>1</v>
      </c>
      <c r="AN195" s="20">
        <v>73</v>
      </c>
      <c r="AO195" s="20" t="s">
        <v>102</v>
      </c>
      <c r="AP195" s="20">
        <v>0.02</v>
      </c>
      <c r="AQ195" s="20">
        <v>0.01</v>
      </c>
      <c r="AR195" s="20">
        <v>0.49</v>
      </c>
      <c r="AS195" s="20">
        <v>0.49</v>
      </c>
      <c r="AT195" s="81">
        <v>17</v>
      </c>
      <c r="AU195" s="20">
        <v>0.01</v>
      </c>
      <c r="AV195" s="20">
        <v>0.27</v>
      </c>
      <c r="AW195" s="86">
        <v>11</v>
      </c>
      <c r="AX195" s="20">
        <v>0.13</v>
      </c>
      <c r="AY195" s="58">
        <v>16</v>
      </c>
      <c r="AZ195" s="17">
        <v>1</v>
      </c>
      <c r="BA195" s="17">
        <v>0.132806377</v>
      </c>
      <c r="BB195" s="17">
        <f>_xlfn.XLOOKUP(AN195,' Brechas'!$A$2:$A$34,' Brechas'!$X$2:$X$34)</f>
        <v>0.13280637670127399</v>
      </c>
      <c r="BC195" t="b">
        <f t="shared" si="37"/>
        <v>1</v>
      </c>
      <c r="BG195" s="20">
        <v>73</v>
      </c>
      <c r="BH195" s="20" t="s">
        <v>102</v>
      </c>
      <c r="BI195" s="20">
        <v>7.55</v>
      </c>
      <c r="BJ195" s="20">
        <v>8.41</v>
      </c>
      <c r="BK195" s="20">
        <v>-0.1</v>
      </c>
      <c r="BL195" s="20">
        <v>0.10299999999999999</v>
      </c>
      <c r="BM195" s="69">
        <v>9</v>
      </c>
      <c r="BN195" s="20">
        <v>7.97</v>
      </c>
      <c r="BO195" s="20">
        <v>0.1</v>
      </c>
      <c r="BP195" s="79">
        <v>10</v>
      </c>
      <c r="BQ195" s="20">
        <v>0.01</v>
      </c>
      <c r="BR195" s="62">
        <v>8</v>
      </c>
      <c r="BS195" s="17">
        <v>-1</v>
      </c>
      <c r="BT195" s="17">
        <v>-1.0315318E-2</v>
      </c>
      <c r="BU195" s="17">
        <f>_xlfn.XLOOKUP(BG195,' Brechas'!$A$2:$A$34,' Brechas'!$AL$2:$AL$34)</f>
        <v>-1.0315317778795199E-2</v>
      </c>
      <c r="BV195" t="b">
        <f t="shared" si="38"/>
        <v>1</v>
      </c>
      <c r="BZ195" s="20">
        <v>73</v>
      </c>
      <c r="CA195" s="20" t="s">
        <v>102</v>
      </c>
      <c r="CB195" s="20">
        <v>0.43</v>
      </c>
      <c r="CC195" s="20">
        <v>0.71</v>
      </c>
      <c r="CD195" s="20">
        <v>-0.4</v>
      </c>
      <c r="CE195" s="20">
        <v>0.4</v>
      </c>
      <c r="CF195" s="88">
        <v>24</v>
      </c>
      <c r="CG195" s="20">
        <v>0.56999999999999995</v>
      </c>
      <c r="CH195" s="20">
        <v>0.72</v>
      </c>
      <c r="CI195" s="94">
        <v>31</v>
      </c>
      <c r="CJ195" s="20">
        <v>0.28999999999999998</v>
      </c>
      <c r="CK195" s="73">
        <v>28</v>
      </c>
      <c r="CL195" s="17">
        <v>-1</v>
      </c>
      <c r="CM195" s="17">
        <v>-0.28641236399999997</v>
      </c>
      <c r="CN195" s="17">
        <f>_xlfn.XLOOKUP(BZ195,' Brechas'!$A$2:$A$34,' Brechas'!$BH$2:$BH$34)</f>
        <v>-0.286412364194856</v>
      </c>
      <c r="CO195" t="b">
        <f t="shared" si="39"/>
        <v>1</v>
      </c>
    </row>
    <row r="196" spans="2:93">
      <c r="B196" s="18">
        <v>76</v>
      </c>
      <c r="C196" s="18" t="s">
        <v>103</v>
      </c>
      <c r="D196" s="18">
        <v>0.35</v>
      </c>
      <c r="E196" s="18">
        <v>0.08</v>
      </c>
      <c r="F196" s="18">
        <v>3.19</v>
      </c>
      <c r="G196" s="18">
        <v>3.19</v>
      </c>
      <c r="H196" s="42">
        <v>5</v>
      </c>
      <c r="I196" s="18">
        <v>0.23</v>
      </c>
      <c r="J196" s="18">
        <v>0.73</v>
      </c>
      <c r="K196" s="41">
        <v>22</v>
      </c>
      <c r="L196" s="18">
        <v>2.3199999999999998</v>
      </c>
      <c r="M196" s="30">
        <v>8</v>
      </c>
      <c r="N196" s="17">
        <v>1</v>
      </c>
      <c r="O196" s="17">
        <v>2.3199331710000002</v>
      </c>
      <c r="P196" s="17">
        <f>_xlfn.XLOOKUP(B196,' Brechas'!$A$2:$A$34,' Brechas'!$I$2:$I$34)</f>
        <v>2.3199331705388802</v>
      </c>
      <c r="Q196" t="b">
        <f t="shared" si="35"/>
        <v>1</v>
      </c>
      <c r="U196" s="20">
        <v>76</v>
      </c>
      <c r="V196" s="20" t="s">
        <v>103</v>
      </c>
      <c r="W196" s="20">
        <v>0.33</v>
      </c>
      <c r="X196" s="20">
        <v>0.39</v>
      </c>
      <c r="Y196" s="20">
        <v>-0.17</v>
      </c>
      <c r="Z196" s="20">
        <v>0.17</v>
      </c>
      <c r="AA196" s="87">
        <v>30</v>
      </c>
      <c r="AB196" s="20">
        <v>0.36</v>
      </c>
      <c r="AC196" s="20">
        <v>0.35</v>
      </c>
      <c r="AD196" s="84">
        <v>26</v>
      </c>
      <c r="AE196" s="20">
        <v>5.9900000000000002E-2</v>
      </c>
      <c r="AF196" s="70">
        <v>29</v>
      </c>
      <c r="AG196" s="17">
        <v>-1</v>
      </c>
      <c r="AH196" s="17">
        <v>-5.9902359000000002E-2</v>
      </c>
      <c r="AI196" s="17">
        <f>_xlfn.XLOOKUP(U196,' Brechas'!$A$2:$A$34,' Brechas'!$O$2:$O$34)</f>
        <v>-5.9902358717359799E-2</v>
      </c>
      <c r="AJ196" t="b">
        <f t="shared" si="36"/>
        <v>1</v>
      </c>
      <c r="AN196" s="20">
        <v>76</v>
      </c>
      <c r="AO196" s="20" t="s">
        <v>103</v>
      </c>
      <c r="AP196" s="20">
        <v>0.02</v>
      </c>
      <c r="AQ196" s="20">
        <v>0.01</v>
      </c>
      <c r="AR196" s="20">
        <v>0.51</v>
      </c>
      <c r="AS196" s="20">
        <v>0.51</v>
      </c>
      <c r="AT196" s="68">
        <v>19</v>
      </c>
      <c r="AU196" s="20">
        <v>0.02</v>
      </c>
      <c r="AV196" s="20">
        <v>0.22</v>
      </c>
      <c r="AW196" s="65">
        <v>6</v>
      </c>
      <c r="AX196" s="20">
        <v>0.11</v>
      </c>
      <c r="AY196" s="59">
        <v>13</v>
      </c>
      <c r="AZ196" s="17">
        <v>1</v>
      </c>
      <c r="BA196" s="17">
        <v>0.112983917</v>
      </c>
      <c r="BB196" s="17">
        <f>_xlfn.XLOOKUP(AN196,' Brechas'!$A$2:$A$34,' Brechas'!$X$2:$X$34)</f>
        <v>0.11298391739373401</v>
      </c>
      <c r="BC196" t="b">
        <f t="shared" si="37"/>
        <v>1</v>
      </c>
      <c r="BG196" s="20">
        <v>76</v>
      </c>
      <c r="BH196" s="20" t="s">
        <v>103</v>
      </c>
      <c r="BI196" s="20">
        <v>6.13</v>
      </c>
      <c r="BJ196" s="20">
        <v>6.61</v>
      </c>
      <c r="BK196" s="20">
        <v>-7.0000000000000007E-2</v>
      </c>
      <c r="BL196" s="20">
        <v>7.1999999999999995E-2</v>
      </c>
      <c r="BM196" s="64">
        <v>7</v>
      </c>
      <c r="BN196" s="20">
        <v>6.36</v>
      </c>
      <c r="BO196" s="20">
        <v>0.13</v>
      </c>
      <c r="BP196" s="58">
        <v>16</v>
      </c>
      <c r="BQ196" s="20">
        <v>8.9999999999999993E-3</v>
      </c>
      <c r="BR196" s="83">
        <v>5</v>
      </c>
      <c r="BS196" s="17">
        <v>-1</v>
      </c>
      <c r="BT196" s="17">
        <v>-9.0941919999999992E-3</v>
      </c>
      <c r="BU196" s="17">
        <f>_xlfn.XLOOKUP(BG196,' Brechas'!$A$2:$A$34,' Brechas'!$AL$2:$AL$34)</f>
        <v>-9.0941920594498002E-3</v>
      </c>
      <c r="BV196" t="b">
        <f t="shared" si="38"/>
        <v>1</v>
      </c>
      <c r="BZ196" s="20">
        <v>76</v>
      </c>
      <c r="CA196" s="20" t="s">
        <v>103</v>
      </c>
      <c r="CB196" s="20">
        <v>0.55000000000000004</v>
      </c>
      <c r="CC196" s="20">
        <v>0.76</v>
      </c>
      <c r="CD196" s="20">
        <v>-0.28000000000000003</v>
      </c>
      <c r="CE196" s="20">
        <v>0.28000000000000003</v>
      </c>
      <c r="CF196" s="79">
        <v>10</v>
      </c>
      <c r="CG196" s="20">
        <v>0.65</v>
      </c>
      <c r="CH196" s="20">
        <v>0.63</v>
      </c>
      <c r="CI196" s="79">
        <v>10</v>
      </c>
      <c r="CJ196" s="20">
        <v>0.17</v>
      </c>
      <c r="CK196" s="79">
        <v>10</v>
      </c>
      <c r="CL196" s="17">
        <v>-1</v>
      </c>
      <c r="CM196" s="17">
        <v>-0.174802131</v>
      </c>
      <c r="CN196" s="17">
        <f>_xlfn.XLOOKUP(BZ196,' Brechas'!$A$2:$A$34,' Brechas'!$BH$2:$BH$34)</f>
        <v>-0.17480213095584199</v>
      </c>
      <c r="CO196" t="b">
        <f t="shared" si="39"/>
        <v>1</v>
      </c>
    </row>
    <row r="197" spans="2:93">
      <c r="B197" s="18">
        <v>81</v>
      </c>
      <c r="C197" s="18" t="s">
        <v>104</v>
      </c>
      <c r="D197" s="18">
        <v>0.42</v>
      </c>
      <c r="E197" s="18">
        <v>0.05</v>
      </c>
      <c r="F197" s="18">
        <v>7.72</v>
      </c>
      <c r="G197" s="18">
        <v>7.72</v>
      </c>
      <c r="H197" s="50">
        <v>31</v>
      </c>
      <c r="I197" s="18">
        <v>0.23</v>
      </c>
      <c r="J197" s="18">
        <v>0.74</v>
      </c>
      <c r="K197" s="33">
        <v>20</v>
      </c>
      <c r="L197" s="18">
        <v>5.72</v>
      </c>
      <c r="M197" s="50">
        <v>31</v>
      </c>
      <c r="N197" s="17">
        <v>1</v>
      </c>
      <c r="O197" s="17">
        <v>5.7218294240000001</v>
      </c>
      <c r="P197" s="17">
        <f>_xlfn.XLOOKUP(B197,' Brechas'!$A$2:$A$34,' Brechas'!$I$2:$I$34)</f>
        <v>5.7218294237048504</v>
      </c>
      <c r="Q197" t="b">
        <f t="shared" si="35"/>
        <v>1</v>
      </c>
      <c r="U197" s="20">
        <v>81</v>
      </c>
      <c r="V197" s="20" t="s">
        <v>104</v>
      </c>
      <c r="W197" s="20">
        <v>0.36</v>
      </c>
      <c r="X197" s="20">
        <v>0.34</v>
      </c>
      <c r="Y197" s="20">
        <v>7.0000000000000007E-2</v>
      </c>
      <c r="Z197" s="20">
        <v>7.0000000000000007E-2</v>
      </c>
      <c r="AA197" s="68">
        <v>19</v>
      </c>
      <c r="AB197" s="20">
        <v>0.35</v>
      </c>
      <c r="AC197" s="20">
        <v>0.36</v>
      </c>
      <c r="AD197" s="72">
        <v>27</v>
      </c>
      <c r="AE197" s="20">
        <v>2.3900000000000001E-2</v>
      </c>
      <c r="AF197" s="75">
        <v>21</v>
      </c>
      <c r="AG197" s="17">
        <v>1</v>
      </c>
      <c r="AH197" s="17">
        <v>2.3922413999999999E-2</v>
      </c>
      <c r="AI197" s="17">
        <f>_xlfn.XLOOKUP(U197,' Brechas'!$A$2:$A$34,' Brechas'!$O$2:$O$34)</f>
        <v>2.3922413793103298E-2</v>
      </c>
      <c r="AJ197" t="b">
        <f t="shared" si="36"/>
        <v>1</v>
      </c>
      <c r="AN197" s="20">
        <v>81</v>
      </c>
      <c r="AO197" s="20" t="s">
        <v>104</v>
      </c>
      <c r="AP197" s="20">
        <v>0.02</v>
      </c>
      <c r="AQ197" s="20">
        <v>0.01</v>
      </c>
      <c r="AR197" s="20">
        <v>0.46</v>
      </c>
      <c r="AS197" s="20">
        <v>0.46</v>
      </c>
      <c r="AT197" s="63">
        <v>15</v>
      </c>
      <c r="AU197" s="20">
        <v>0.01</v>
      </c>
      <c r="AV197" s="20">
        <v>0.28000000000000003</v>
      </c>
      <c r="AW197" s="66">
        <v>12</v>
      </c>
      <c r="AX197" s="20">
        <v>0.13</v>
      </c>
      <c r="AY197" s="63">
        <v>15</v>
      </c>
      <c r="AZ197" s="17">
        <v>1</v>
      </c>
      <c r="BA197" s="17">
        <v>0.129164524</v>
      </c>
      <c r="BB197" s="17">
        <f>_xlfn.XLOOKUP(AN197,' Brechas'!$A$2:$A$34,' Brechas'!$X$2:$X$34)</f>
        <v>0.12916452397941799</v>
      </c>
      <c r="BC197" t="b">
        <f t="shared" si="37"/>
        <v>1</v>
      </c>
      <c r="BG197" s="20">
        <v>81</v>
      </c>
      <c r="BH197" s="20" t="s">
        <v>104</v>
      </c>
      <c r="BI197" s="20">
        <v>1.33</v>
      </c>
      <c r="BJ197" s="20">
        <v>0.82</v>
      </c>
      <c r="BK197" s="20">
        <v>0.62</v>
      </c>
      <c r="BL197" s="20">
        <v>0.61599999999999999</v>
      </c>
      <c r="BM197" s="73">
        <v>28</v>
      </c>
      <c r="BN197" s="20">
        <v>1.08</v>
      </c>
      <c r="BO197" s="20">
        <v>0.74</v>
      </c>
      <c r="BP197" s="94">
        <v>31</v>
      </c>
      <c r="BQ197" s="20">
        <v>0.45800000000000002</v>
      </c>
      <c r="BR197" s="77">
        <v>33</v>
      </c>
      <c r="BS197" s="17">
        <v>1</v>
      </c>
      <c r="BT197" s="17">
        <v>0.45785713700000003</v>
      </c>
      <c r="BU197" s="17">
        <f>_xlfn.XLOOKUP(BG197,' Brechas'!$A$2:$A$34,' Brechas'!$AL$2:$AL$34)</f>
        <v>0.45785713691517399</v>
      </c>
      <c r="BV197" t="b">
        <f t="shared" si="38"/>
        <v>1</v>
      </c>
      <c r="BZ197" s="20">
        <v>81</v>
      </c>
      <c r="CA197" s="20" t="s">
        <v>104</v>
      </c>
      <c r="CB197" s="20">
        <v>0.6</v>
      </c>
      <c r="CC197" s="20">
        <v>0.78</v>
      </c>
      <c r="CD197" s="20">
        <v>-0.23</v>
      </c>
      <c r="CE197" s="20">
        <v>0.23</v>
      </c>
      <c r="CF197" s="64">
        <v>7</v>
      </c>
      <c r="CG197" s="20">
        <v>0.69</v>
      </c>
      <c r="CH197" s="20">
        <v>0.6</v>
      </c>
      <c r="CI197" s="64">
        <v>7</v>
      </c>
      <c r="CJ197" s="20">
        <v>0.14000000000000001</v>
      </c>
      <c r="CK197" s="64">
        <v>7</v>
      </c>
      <c r="CL197" s="17">
        <v>-1</v>
      </c>
      <c r="CM197" s="17">
        <v>-0.136697859</v>
      </c>
      <c r="CN197" s="17">
        <f>_xlfn.XLOOKUP(BZ197,' Brechas'!$A$2:$A$34,' Brechas'!$BH$2:$BH$34)</f>
        <v>-0.136697859086889</v>
      </c>
      <c r="CO197" t="b">
        <f t="shared" si="39"/>
        <v>1</v>
      </c>
    </row>
    <row r="198" spans="2:93">
      <c r="B198" s="18">
        <v>85</v>
      </c>
      <c r="C198" s="18" t="s">
        <v>105</v>
      </c>
      <c r="D198" s="18">
        <v>0.34</v>
      </c>
      <c r="E198" s="18">
        <v>7.0000000000000007E-2</v>
      </c>
      <c r="F198" s="18">
        <v>4.13</v>
      </c>
      <c r="G198" s="18">
        <v>4.13</v>
      </c>
      <c r="H198" s="44">
        <v>16</v>
      </c>
      <c r="I198" s="18">
        <v>0.2</v>
      </c>
      <c r="J198" s="18">
        <v>0.65</v>
      </c>
      <c r="K198" s="38">
        <v>27</v>
      </c>
      <c r="L198" s="18">
        <v>2.69</v>
      </c>
      <c r="M198" s="27">
        <v>10</v>
      </c>
      <c r="N198" s="17">
        <v>1</v>
      </c>
      <c r="O198" s="17">
        <v>2.6860404870000001</v>
      </c>
      <c r="P198" s="17">
        <f>_xlfn.XLOOKUP(B198,' Brechas'!$A$2:$A$34,' Brechas'!$I$2:$I$34)</f>
        <v>2.6860404866183401</v>
      </c>
      <c r="Q198" t="b">
        <f t="shared" si="35"/>
        <v>1</v>
      </c>
      <c r="U198" s="20">
        <v>85</v>
      </c>
      <c r="V198" s="20" t="s">
        <v>105</v>
      </c>
      <c r="W198" s="20">
        <v>0.38</v>
      </c>
      <c r="X198" s="20">
        <v>0.37</v>
      </c>
      <c r="Y198" s="20">
        <v>0.02</v>
      </c>
      <c r="Z198" s="20">
        <v>0.02</v>
      </c>
      <c r="AA198" s="65">
        <v>6</v>
      </c>
      <c r="AB198" s="20">
        <v>0.37</v>
      </c>
      <c r="AC198" s="20">
        <v>0.34</v>
      </c>
      <c r="AD198" s="80">
        <v>20</v>
      </c>
      <c r="AE198" s="20">
        <v>6.6E-3</v>
      </c>
      <c r="AF198" s="65">
        <v>6</v>
      </c>
      <c r="AG198" s="17">
        <v>1</v>
      </c>
      <c r="AH198" s="17">
        <v>6.5767969999999997E-3</v>
      </c>
      <c r="AI198" s="17">
        <f>_xlfn.XLOOKUP(U198,' Brechas'!$A$2:$A$34,' Brechas'!$O$2:$O$34)</f>
        <v>6.5767973856216601E-3</v>
      </c>
      <c r="AJ198" t="b">
        <f t="shared" si="36"/>
        <v>1</v>
      </c>
      <c r="AN198" s="20">
        <v>85</v>
      </c>
      <c r="AO198" s="20" t="s">
        <v>105</v>
      </c>
      <c r="AP198" s="20">
        <v>0.01</v>
      </c>
      <c r="AQ198" s="20">
        <v>0.01</v>
      </c>
      <c r="AR198" s="20">
        <v>0.53</v>
      </c>
      <c r="AS198" s="20">
        <v>0.53</v>
      </c>
      <c r="AT198" s="74">
        <v>23</v>
      </c>
      <c r="AU198" s="20">
        <v>0.01</v>
      </c>
      <c r="AV198" s="20">
        <v>0.43</v>
      </c>
      <c r="AW198" s="84">
        <v>26</v>
      </c>
      <c r="AX198" s="20">
        <v>0.22</v>
      </c>
      <c r="AY198" s="88">
        <v>24</v>
      </c>
      <c r="AZ198" s="17">
        <v>1</v>
      </c>
      <c r="BA198" s="17">
        <v>0.22455758100000001</v>
      </c>
      <c r="BB198" s="17">
        <f>_xlfn.XLOOKUP(AN198,' Brechas'!$A$2:$A$34,' Brechas'!$X$2:$X$34)</f>
        <v>0.22455758071593199</v>
      </c>
      <c r="BC198" t="b">
        <f t="shared" si="37"/>
        <v>1</v>
      </c>
      <c r="BG198" s="20">
        <v>85</v>
      </c>
      <c r="BH198" s="20" t="s">
        <v>105</v>
      </c>
      <c r="BI198" s="20">
        <v>4.8</v>
      </c>
      <c r="BJ198" s="20">
        <v>2.56</v>
      </c>
      <c r="BK198" s="20">
        <v>0.88</v>
      </c>
      <c r="BL198" s="20">
        <v>0.875</v>
      </c>
      <c r="BM198" s="95">
        <v>32</v>
      </c>
      <c r="BN198" s="20">
        <v>3.69</v>
      </c>
      <c r="BO198" s="20">
        <v>0.22</v>
      </c>
      <c r="BP198" s="88">
        <v>24</v>
      </c>
      <c r="BQ198" s="20">
        <v>0.19</v>
      </c>
      <c r="BR198" s="87">
        <v>30</v>
      </c>
      <c r="BS198" s="17">
        <v>1</v>
      </c>
      <c r="BT198" s="17">
        <v>0.18993242099999999</v>
      </c>
      <c r="BU198" s="17">
        <f>_xlfn.XLOOKUP(BG198,' Brechas'!$A$2:$A$34,' Brechas'!$AL$2:$AL$34)</f>
        <v>0.18993242129347901</v>
      </c>
      <c r="BV198" t="b">
        <f t="shared" si="38"/>
        <v>1</v>
      </c>
      <c r="BZ198" s="20">
        <v>85</v>
      </c>
      <c r="CA198" s="20" t="s">
        <v>105</v>
      </c>
      <c r="CB198" s="20">
        <v>0.69</v>
      </c>
      <c r="CC198" s="20">
        <v>0.84</v>
      </c>
      <c r="CD198" s="20">
        <v>-0.18</v>
      </c>
      <c r="CE198" s="20">
        <v>0.18</v>
      </c>
      <c r="CF198" s="67">
        <v>2</v>
      </c>
      <c r="CG198" s="20">
        <v>0.76</v>
      </c>
      <c r="CH198" s="20">
        <v>0.54</v>
      </c>
      <c r="CI198" s="85">
        <v>4</v>
      </c>
      <c r="CJ198" s="20">
        <v>0.1</v>
      </c>
      <c r="CK198" s="67">
        <v>2</v>
      </c>
      <c r="CL198" s="17">
        <v>-1</v>
      </c>
      <c r="CM198" s="17">
        <v>-9.6814997999999999E-2</v>
      </c>
      <c r="CN198" s="17">
        <f>_xlfn.XLOOKUP(BZ198,' Brechas'!$A$2:$A$34,' Brechas'!$BH$2:$BH$34)</f>
        <v>-9.6814998187516293E-2</v>
      </c>
      <c r="CO198" t="b">
        <f t="shared" si="39"/>
        <v>1</v>
      </c>
    </row>
    <row r="199" spans="2:93">
      <c r="B199" s="18">
        <v>86</v>
      </c>
      <c r="C199" s="18" t="s">
        <v>106</v>
      </c>
      <c r="D199" s="18">
        <v>0.43</v>
      </c>
      <c r="E199" s="18">
        <v>0.04</v>
      </c>
      <c r="F199" s="18">
        <v>10.7</v>
      </c>
      <c r="G199" s="18">
        <v>10.7</v>
      </c>
      <c r="H199" s="46">
        <v>33</v>
      </c>
      <c r="I199" s="18">
        <v>0.23</v>
      </c>
      <c r="J199" s="18">
        <v>0.74</v>
      </c>
      <c r="K199" s="40">
        <v>21</v>
      </c>
      <c r="L199" s="18">
        <v>7.89</v>
      </c>
      <c r="M199" s="46">
        <v>33</v>
      </c>
      <c r="N199" s="17">
        <v>1</v>
      </c>
      <c r="O199" s="17">
        <v>7.8908027629999999</v>
      </c>
      <c r="P199" s="17">
        <f>_xlfn.XLOOKUP(B199,' Brechas'!$A$2:$A$34,' Brechas'!$I$2:$I$34)</f>
        <v>7.8908027633401296</v>
      </c>
      <c r="Q199" t="b">
        <f t="shared" si="35"/>
        <v>1</v>
      </c>
      <c r="U199" s="20">
        <v>86</v>
      </c>
      <c r="V199" s="20" t="s">
        <v>106</v>
      </c>
      <c r="W199" s="20">
        <v>0.27</v>
      </c>
      <c r="X199" s="20">
        <v>0.27</v>
      </c>
      <c r="Y199" s="20">
        <v>0</v>
      </c>
      <c r="Z199" s="20">
        <v>0</v>
      </c>
      <c r="AA199" s="78">
        <v>3</v>
      </c>
      <c r="AB199" s="20">
        <v>0.27</v>
      </c>
      <c r="AC199" s="20">
        <v>0.46</v>
      </c>
      <c r="AD199" s="87">
        <v>30</v>
      </c>
      <c r="AE199" s="20">
        <v>1.8E-3</v>
      </c>
      <c r="AF199" s="78">
        <v>3</v>
      </c>
      <c r="AG199" s="17">
        <v>1</v>
      </c>
      <c r="AH199" s="17">
        <v>1.768707E-3</v>
      </c>
      <c r="AI199" s="17">
        <f>_xlfn.XLOOKUP(U199,' Brechas'!$A$2:$A$34,' Brechas'!$O$2:$O$34)</f>
        <v>1.7687074829939699E-3</v>
      </c>
      <c r="AJ199" t="b">
        <f t="shared" si="36"/>
        <v>1</v>
      </c>
      <c r="AN199" s="20">
        <v>86</v>
      </c>
      <c r="AO199" s="20" t="s">
        <v>106</v>
      </c>
      <c r="AP199" s="20">
        <v>0.01</v>
      </c>
      <c r="AQ199" s="20">
        <v>0.01</v>
      </c>
      <c r="AR199" s="20">
        <v>0.39</v>
      </c>
      <c r="AS199" s="20">
        <v>0.39</v>
      </c>
      <c r="AT199" s="86">
        <v>11</v>
      </c>
      <c r="AU199" s="20">
        <v>0.01</v>
      </c>
      <c r="AV199" s="20">
        <v>0.53</v>
      </c>
      <c r="AW199" s="94">
        <v>31</v>
      </c>
      <c r="AX199" s="20">
        <v>0.2</v>
      </c>
      <c r="AY199" s="82">
        <v>22</v>
      </c>
      <c r="AZ199" s="17">
        <v>1</v>
      </c>
      <c r="BA199" s="17">
        <v>0.20391379700000001</v>
      </c>
      <c r="BB199" s="17">
        <f>_xlfn.XLOOKUP(AN199,' Brechas'!$A$2:$A$34,' Brechas'!$X$2:$X$34)</f>
        <v>0.20391379720306499</v>
      </c>
      <c r="BC199" t="b">
        <f t="shared" si="37"/>
        <v>1</v>
      </c>
      <c r="BG199" s="20">
        <v>86</v>
      </c>
      <c r="BH199" s="20" t="s">
        <v>106</v>
      </c>
      <c r="BI199" s="20">
        <v>8.39</v>
      </c>
      <c r="BJ199" s="20">
        <v>7.62</v>
      </c>
      <c r="BK199" s="20">
        <v>0.1</v>
      </c>
      <c r="BL199" s="20">
        <v>0.10100000000000001</v>
      </c>
      <c r="BM199" s="62">
        <v>8</v>
      </c>
      <c r="BN199" s="20">
        <v>8.01</v>
      </c>
      <c r="BO199" s="20">
        <v>0.1</v>
      </c>
      <c r="BP199" s="69">
        <v>9</v>
      </c>
      <c r="BQ199" s="20">
        <v>0.01</v>
      </c>
      <c r="BR199" s="64">
        <v>7</v>
      </c>
      <c r="BS199" s="17">
        <v>1</v>
      </c>
      <c r="BT199" s="17">
        <v>1.0040316000000001E-2</v>
      </c>
      <c r="BU199" s="17">
        <f>_xlfn.XLOOKUP(BG199,' Brechas'!$A$2:$A$34,' Brechas'!$AL$2:$AL$34)</f>
        <v>1.0040316085109901E-2</v>
      </c>
      <c r="BV199" t="b">
        <f t="shared" si="38"/>
        <v>1</v>
      </c>
      <c r="BZ199" s="20">
        <v>86</v>
      </c>
      <c r="CA199" s="20" t="s">
        <v>106</v>
      </c>
      <c r="CB199" s="20">
        <v>0.48</v>
      </c>
      <c r="CC199" s="20">
        <v>0.72</v>
      </c>
      <c r="CD199" s="20">
        <v>-0.34</v>
      </c>
      <c r="CE199" s="20">
        <v>0.34</v>
      </c>
      <c r="CF199" s="81">
        <v>17</v>
      </c>
      <c r="CG199" s="20">
        <v>0.59</v>
      </c>
      <c r="CH199" s="20">
        <v>0.69</v>
      </c>
      <c r="CI199" s="88">
        <v>24</v>
      </c>
      <c r="CJ199" s="20">
        <v>0.23</v>
      </c>
      <c r="CK199" s="80">
        <v>20</v>
      </c>
      <c r="CL199" s="17">
        <v>-1</v>
      </c>
      <c r="CM199" s="17">
        <v>-0.234337718</v>
      </c>
      <c r="CN199" s="17">
        <f>_xlfn.XLOOKUP(BZ199,' Brechas'!$A$2:$A$34,' Brechas'!$BH$2:$BH$34)</f>
        <v>-0.234337717941593</v>
      </c>
      <c r="CO199" t="b">
        <f t="shared" si="39"/>
        <v>1</v>
      </c>
    </row>
    <row r="200" spans="2:93">
      <c r="B200" s="18">
        <v>88</v>
      </c>
      <c r="C200" s="18" t="s">
        <v>262</v>
      </c>
      <c r="D200" s="18">
        <v>0.3</v>
      </c>
      <c r="E200" s="18">
        <v>7.0000000000000007E-2</v>
      </c>
      <c r="F200" s="18">
        <v>3.28</v>
      </c>
      <c r="G200" s="18">
        <v>3.28</v>
      </c>
      <c r="H200" s="29">
        <v>6</v>
      </c>
      <c r="I200" s="18">
        <v>0.19</v>
      </c>
      <c r="J200" s="18">
        <v>0.6</v>
      </c>
      <c r="K200" s="47">
        <v>30</v>
      </c>
      <c r="L200" s="18">
        <v>1.96</v>
      </c>
      <c r="M200" s="42">
        <v>5</v>
      </c>
      <c r="N200" s="17">
        <v>1</v>
      </c>
      <c r="O200" s="17">
        <v>1.962161695</v>
      </c>
      <c r="P200" s="17">
        <f>_xlfn.XLOOKUP(B200,' Brechas'!$A$2:$A$34,' Brechas'!$I$2:$I$34)</f>
        <v>1.9621616948084299</v>
      </c>
      <c r="Q200" t="b">
        <f t="shared" si="35"/>
        <v>1</v>
      </c>
      <c r="U200" s="89">
        <v>88</v>
      </c>
      <c r="V200" s="90" t="s">
        <v>262</v>
      </c>
      <c r="W200" s="20">
        <v>0.43</v>
      </c>
      <c r="X200" s="20">
        <v>0.44</v>
      </c>
      <c r="Y200" s="20">
        <v>-0.04</v>
      </c>
      <c r="Z200" s="20">
        <v>0.04</v>
      </c>
      <c r="AA200" s="66">
        <v>12</v>
      </c>
      <c r="AB200" s="20">
        <v>0.44</v>
      </c>
      <c r="AC200" s="20">
        <v>0.28999999999999998</v>
      </c>
      <c r="AD200" s="83">
        <v>5</v>
      </c>
      <c r="AE200" s="20">
        <v>1.0200000000000001E-2</v>
      </c>
      <c r="AF200" s="69">
        <v>9</v>
      </c>
      <c r="AG200" s="17">
        <v>-1</v>
      </c>
      <c r="AH200" s="17">
        <v>-1.0204082E-2</v>
      </c>
      <c r="AI200" s="17">
        <f>_xlfn.XLOOKUP(U200,' Brechas'!$A$2:$A$34,' Brechas'!$O$2:$O$34)</f>
        <v>-1.02040816326525E-2</v>
      </c>
      <c r="AJ200" t="b">
        <f t="shared" si="36"/>
        <v>1</v>
      </c>
      <c r="AN200" s="20">
        <v>88</v>
      </c>
      <c r="AO200" s="20" t="s">
        <v>262</v>
      </c>
      <c r="AP200" s="20">
        <v>0.02</v>
      </c>
      <c r="AQ200" s="20">
        <v>0.01</v>
      </c>
      <c r="AR200" s="20">
        <v>0.49</v>
      </c>
      <c r="AS200" s="20">
        <v>0.49</v>
      </c>
      <c r="AT200" s="61">
        <v>18</v>
      </c>
      <c r="AU200" s="20">
        <v>0.01</v>
      </c>
      <c r="AV200" s="20">
        <v>0.3</v>
      </c>
      <c r="AW200" s="59">
        <v>13</v>
      </c>
      <c r="AX200" s="20">
        <v>0.15</v>
      </c>
      <c r="AY200" s="80">
        <v>20</v>
      </c>
      <c r="AZ200" s="17">
        <v>1</v>
      </c>
      <c r="BA200" s="17">
        <v>0.14869160100000001</v>
      </c>
      <c r="BB200" s="17">
        <f>_xlfn.XLOOKUP(AN200,' Brechas'!$A$2:$A$34,' Brechas'!$X$2:$X$34)</f>
        <v>0.14869160065968301</v>
      </c>
      <c r="BC200" t="b">
        <f t="shared" si="37"/>
        <v>1</v>
      </c>
      <c r="BG200" s="20">
        <v>88</v>
      </c>
      <c r="BH200" s="20" t="s">
        <v>262</v>
      </c>
      <c r="BI200" s="20">
        <v>12.85</v>
      </c>
      <c r="BJ200" s="20">
        <v>5.89</v>
      </c>
      <c r="BK200" s="20">
        <v>1.18</v>
      </c>
      <c r="BL200" s="20">
        <v>1.181</v>
      </c>
      <c r="BM200" s="77">
        <v>33</v>
      </c>
      <c r="BN200" s="20">
        <v>9.59</v>
      </c>
      <c r="BO200" s="20">
        <v>0.08</v>
      </c>
      <c r="BP200" s="83">
        <v>5</v>
      </c>
      <c r="BQ200" s="20">
        <v>9.8000000000000004E-2</v>
      </c>
      <c r="BR200" s="71">
        <v>25</v>
      </c>
      <c r="BS200" s="17">
        <v>1</v>
      </c>
      <c r="BT200" s="17">
        <v>9.8426156000000001E-2</v>
      </c>
      <c r="BU200" s="17">
        <f>_xlfn.XLOOKUP(BG200,' Brechas'!$A$2:$A$34,' Brechas'!$AL$2:$AL$34)</f>
        <v>9.8426156115264105E-2</v>
      </c>
      <c r="BV200" t="b">
        <f t="shared" si="38"/>
        <v>1</v>
      </c>
      <c r="BZ200" s="20">
        <v>88</v>
      </c>
      <c r="CA200" s="20" t="s">
        <v>262</v>
      </c>
      <c r="CB200" s="20">
        <v>0.6</v>
      </c>
      <c r="CC200" s="20">
        <v>0.8</v>
      </c>
      <c r="CD200" s="20">
        <v>-0.25</v>
      </c>
      <c r="CE200" s="20">
        <v>0.25</v>
      </c>
      <c r="CF200" s="62">
        <v>8</v>
      </c>
      <c r="CG200" s="20">
        <v>0.69</v>
      </c>
      <c r="CH200" s="20">
        <v>0.59</v>
      </c>
      <c r="CI200" s="65">
        <v>6</v>
      </c>
      <c r="CJ200" s="20">
        <v>0.14000000000000001</v>
      </c>
      <c r="CK200" s="62">
        <v>8</v>
      </c>
      <c r="CL200" s="17">
        <v>-1</v>
      </c>
      <c r="CM200" s="17">
        <v>-0.14455209599999999</v>
      </c>
      <c r="CN200" s="17">
        <f>_xlfn.XLOOKUP(BZ200,' Brechas'!$A$2:$A$34,' Brechas'!$BH$2:$BH$34)</f>
        <v>-0.14455209570774999</v>
      </c>
      <c r="CO200" t="b">
        <f t="shared" si="39"/>
        <v>1</v>
      </c>
    </row>
    <row r="201" spans="2:93">
      <c r="B201" s="18">
        <v>91</v>
      </c>
      <c r="C201" s="18" t="s">
        <v>108</v>
      </c>
      <c r="D201" s="18">
        <v>0.3</v>
      </c>
      <c r="E201" s="18">
        <v>0.08</v>
      </c>
      <c r="F201" s="18">
        <v>2.6</v>
      </c>
      <c r="G201" s="18">
        <v>2.6</v>
      </c>
      <c r="H201" s="24">
        <v>3</v>
      </c>
      <c r="I201" s="18">
        <v>0.19</v>
      </c>
      <c r="J201" s="18">
        <v>0.59</v>
      </c>
      <c r="K201" s="50">
        <v>31</v>
      </c>
      <c r="L201" s="18">
        <v>1.53</v>
      </c>
      <c r="M201" s="24">
        <v>3</v>
      </c>
      <c r="N201" s="17">
        <v>1</v>
      </c>
      <c r="O201" s="17">
        <v>1.533070811</v>
      </c>
      <c r="P201" s="17">
        <f>_xlfn.XLOOKUP(B201,' Brechas'!$A$2:$A$34,' Brechas'!$I$2:$I$34)</f>
        <v>1.5330708114592</v>
      </c>
      <c r="Q201" t="b">
        <f t="shared" si="35"/>
        <v>1</v>
      </c>
      <c r="U201" s="20">
        <v>91</v>
      </c>
      <c r="V201" s="20" t="s">
        <v>108</v>
      </c>
      <c r="W201" s="20">
        <v>0.4</v>
      </c>
      <c r="X201" s="20">
        <v>0.35</v>
      </c>
      <c r="Y201" s="20">
        <v>0.13</v>
      </c>
      <c r="Z201" s="20">
        <v>0.13</v>
      </c>
      <c r="AA201" s="71">
        <v>25</v>
      </c>
      <c r="AB201" s="20">
        <v>0.37</v>
      </c>
      <c r="AC201" s="20">
        <v>0.34</v>
      </c>
      <c r="AD201" s="82">
        <v>22</v>
      </c>
      <c r="AE201" s="20">
        <v>4.4999999999999998E-2</v>
      </c>
      <c r="AF201" s="72">
        <v>27</v>
      </c>
      <c r="AG201" s="17">
        <v>1</v>
      </c>
      <c r="AH201" s="17">
        <v>4.4999999999999998E-2</v>
      </c>
      <c r="AI201" s="17">
        <f>_xlfn.XLOOKUP(U201,' Brechas'!$A$2:$A$34,' Brechas'!$O$2:$O$34)</f>
        <v>4.5000000000000297E-2</v>
      </c>
      <c r="AJ201" t="b">
        <f t="shared" si="36"/>
        <v>1</v>
      </c>
      <c r="AN201" s="20">
        <v>91</v>
      </c>
      <c r="AO201" s="20" t="s">
        <v>108</v>
      </c>
      <c r="AP201" s="20">
        <v>0.01</v>
      </c>
      <c r="AQ201" s="20">
        <v>0.01</v>
      </c>
      <c r="AR201" s="20">
        <v>0.09</v>
      </c>
      <c r="AS201" s="20">
        <v>0.09</v>
      </c>
      <c r="AT201" s="76">
        <v>1</v>
      </c>
      <c r="AU201" s="20">
        <v>0.01</v>
      </c>
      <c r="AV201" s="20">
        <v>0.48</v>
      </c>
      <c r="AW201" s="87">
        <v>30</v>
      </c>
      <c r="AX201" s="20">
        <v>0.04</v>
      </c>
      <c r="AY201" s="76">
        <v>1</v>
      </c>
      <c r="AZ201" s="17">
        <v>1</v>
      </c>
      <c r="BA201" s="17">
        <v>4.4545798999999997E-2</v>
      </c>
      <c r="BB201" s="17">
        <f>_xlfn.XLOOKUP(AN201,' Brechas'!$A$2:$A$34,' Brechas'!$X$2:$X$34)</f>
        <v>4.4545799433170698E-2</v>
      </c>
      <c r="BC201" t="b">
        <f t="shared" si="37"/>
        <v>1</v>
      </c>
      <c r="BG201" s="20">
        <v>91</v>
      </c>
      <c r="BH201" s="20" t="s">
        <v>108</v>
      </c>
      <c r="BI201" s="20">
        <v>4.28</v>
      </c>
      <c r="BJ201" s="20">
        <v>2.72</v>
      </c>
      <c r="BK201" s="20">
        <v>0.57999999999999996</v>
      </c>
      <c r="BL201" s="20">
        <v>0.57599999999999996</v>
      </c>
      <c r="BM201" s="72">
        <v>27</v>
      </c>
      <c r="BN201" s="20">
        <v>3.48</v>
      </c>
      <c r="BO201" s="20">
        <v>0.23</v>
      </c>
      <c r="BP201" s="71">
        <v>25</v>
      </c>
      <c r="BQ201" s="20">
        <v>0.13200000000000001</v>
      </c>
      <c r="BR201" s="72">
        <v>27</v>
      </c>
      <c r="BS201" s="17">
        <v>1</v>
      </c>
      <c r="BT201" s="17">
        <v>0.13241456300000001</v>
      </c>
      <c r="BU201" s="17">
        <f>_xlfn.XLOOKUP(BG201,' Brechas'!$A$2:$A$34,' Brechas'!$AL$2:$AL$34)</f>
        <v>0.13241456266294699</v>
      </c>
      <c r="BV201" t="b">
        <f t="shared" si="38"/>
        <v>1</v>
      </c>
      <c r="BZ201" s="20">
        <v>91</v>
      </c>
      <c r="CA201" s="20" t="s">
        <v>108</v>
      </c>
      <c r="CB201" s="20">
        <v>0.45</v>
      </c>
      <c r="CC201" s="20">
        <v>0.71</v>
      </c>
      <c r="CD201" s="20">
        <v>-0.36</v>
      </c>
      <c r="CE201" s="20">
        <v>0.36</v>
      </c>
      <c r="CF201" s="80">
        <v>20</v>
      </c>
      <c r="CG201" s="20">
        <v>0.57999999999999996</v>
      </c>
      <c r="CH201" s="20">
        <v>0.71</v>
      </c>
      <c r="CI201" s="87">
        <v>30</v>
      </c>
      <c r="CJ201" s="20">
        <v>0.26</v>
      </c>
      <c r="CK201" s="75">
        <v>21</v>
      </c>
      <c r="CL201" s="17">
        <v>-1</v>
      </c>
      <c r="CM201" s="17">
        <v>-0.25770653599999999</v>
      </c>
      <c r="CN201" s="17">
        <f>_xlfn.XLOOKUP(BZ201,' Brechas'!$A$2:$A$34,' Brechas'!$BH$2:$BH$34)</f>
        <v>-0.257706535926434</v>
      </c>
      <c r="CO201" t="b">
        <f t="shared" si="39"/>
        <v>1</v>
      </c>
    </row>
    <row r="202" spans="2:93">
      <c r="B202" s="18">
        <v>94</v>
      </c>
      <c r="C202" s="18" t="s">
        <v>109</v>
      </c>
      <c r="D202" s="18">
        <v>0.33</v>
      </c>
      <c r="E202" s="18">
        <v>0.08</v>
      </c>
      <c r="F202" s="18">
        <v>3.45</v>
      </c>
      <c r="G202" s="18">
        <v>3.45</v>
      </c>
      <c r="H202" s="36">
        <v>9</v>
      </c>
      <c r="I202" s="18">
        <v>0.2</v>
      </c>
      <c r="J202" s="18">
        <v>0.64</v>
      </c>
      <c r="K202" s="34">
        <v>28</v>
      </c>
      <c r="L202" s="18">
        <v>2.2000000000000002</v>
      </c>
      <c r="M202" s="29">
        <v>6</v>
      </c>
      <c r="N202" s="17">
        <v>1</v>
      </c>
      <c r="O202" s="17">
        <v>2.2011477959999999</v>
      </c>
      <c r="P202" s="17">
        <f>_xlfn.XLOOKUP(B202,' Brechas'!$A$2:$A$34,' Brechas'!$I$2:$I$34)</f>
        <v>2.20114779564032</v>
      </c>
      <c r="Q202" t="b">
        <f t="shared" si="35"/>
        <v>1</v>
      </c>
      <c r="U202" s="20">
        <v>94</v>
      </c>
      <c r="V202" s="20" t="s">
        <v>109</v>
      </c>
      <c r="W202" s="20">
        <v>0.25</v>
      </c>
      <c r="X202" s="20">
        <v>0.09</v>
      </c>
      <c r="Y202" s="20">
        <v>1.75</v>
      </c>
      <c r="Z202" s="20">
        <v>1.75</v>
      </c>
      <c r="AA202" s="77">
        <v>33</v>
      </c>
      <c r="AB202" s="20">
        <v>0.13</v>
      </c>
      <c r="AC202" s="20">
        <v>0.94</v>
      </c>
      <c r="AD202" s="95">
        <v>32</v>
      </c>
      <c r="AE202" s="20">
        <v>1.6406000000000001</v>
      </c>
      <c r="AF202" s="77">
        <v>33</v>
      </c>
      <c r="AG202" s="17">
        <v>1</v>
      </c>
      <c r="AH202" s="17">
        <v>1.640625</v>
      </c>
      <c r="AI202" s="17">
        <f>_xlfn.XLOOKUP(U202,' Brechas'!$A$2:$A$34,' Brechas'!$O$2:$O$34)</f>
        <v>1.640625</v>
      </c>
      <c r="AJ202" t="b">
        <f t="shared" si="36"/>
        <v>1</v>
      </c>
      <c r="AN202" s="20">
        <v>94</v>
      </c>
      <c r="AO202" s="20" t="s">
        <v>109</v>
      </c>
      <c r="AP202" s="20">
        <v>0.01</v>
      </c>
      <c r="AQ202" s="20">
        <v>0</v>
      </c>
      <c r="AR202" s="20">
        <v>0.48</v>
      </c>
      <c r="AS202" s="20">
        <v>0.48</v>
      </c>
      <c r="AT202" s="58">
        <v>16</v>
      </c>
      <c r="AU202" s="20">
        <v>0</v>
      </c>
      <c r="AV202" s="20">
        <v>0.8</v>
      </c>
      <c r="AW202" s="95">
        <v>32</v>
      </c>
      <c r="AX202" s="20">
        <v>0.38</v>
      </c>
      <c r="AY202" s="70">
        <v>29</v>
      </c>
      <c r="AZ202" s="17">
        <v>1</v>
      </c>
      <c r="BA202" s="17">
        <v>0.38265859699999999</v>
      </c>
      <c r="BB202" s="17">
        <f>_xlfn.XLOOKUP(AN202,' Brechas'!$A$2:$A$34,' Brechas'!$X$2:$X$34)</f>
        <v>0.38265859749397602</v>
      </c>
      <c r="BC202" t="b">
        <f t="shared" si="37"/>
        <v>1</v>
      </c>
      <c r="BG202" s="20">
        <v>94</v>
      </c>
      <c r="BH202" s="20" t="s">
        <v>109</v>
      </c>
      <c r="BI202" s="20">
        <v>3.47</v>
      </c>
      <c r="BJ202" s="20">
        <v>6.78</v>
      </c>
      <c r="BK202" s="20">
        <v>-0.49</v>
      </c>
      <c r="BL202" s="20">
        <v>0.48899999999999999</v>
      </c>
      <c r="BM202" s="71">
        <v>25</v>
      </c>
      <c r="BN202" s="20">
        <v>5.2</v>
      </c>
      <c r="BO202" s="20">
        <v>0.15</v>
      </c>
      <c r="BP202" s="81">
        <v>17</v>
      </c>
      <c r="BQ202" s="20">
        <v>7.4999999999999997E-2</v>
      </c>
      <c r="BR202" s="74">
        <v>23</v>
      </c>
      <c r="BS202" s="17">
        <v>-1</v>
      </c>
      <c r="BT202" s="17">
        <v>-7.5244944999999994E-2</v>
      </c>
      <c r="BU202" s="17">
        <f>_xlfn.XLOOKUP(BG202,' Brechas'!$A$2:$A$34,' Brechas'!$AL$2:$AL$34)</f>
        <v>-7.5244944984606696E-2</v>
      </c>
      <c r="BV202" t="b">
        <f t="shared" si="38"/>
        <v>1</v>
      </c>
      <c r="BZ202" s="20">
        <v>94</v>
      </c>
      <c r="CA202" s="20" t="s">
        <v>109</v>
      </c>
      <c r="CB202" s="20">
        <v>0.45</v>
      </c>
      <c r="CC202" s="20">
        <v>0.76</v>
      </c>
      <c r="CD202" s="20">
        <v>-0.4</v>
      </c>
      <c r="CE202" s="20">
        <v>0.4</v>
      </c>
      <c r="CF202" s="71">
        <v>25</v>
      </c>
      <c r="CG202" s="20">
        <v>0.61</v>
      </c>
      <c r="CH202" s="20">
        <v>0.67</v>
      </c>
      <c r="CI202" s="80">
        <v>20</v>
      </c>
      <c r="CJ202" s="20">
        <v>0.27</v>
      </c>
      <c r="CK202" s="74">
        <v>23</v>
      </c>
      <c r="CL202" s="17">
        <v>-1</v>
      </c>
      <c r="CM202" s="17">
        <v>-0.27168976500000003</v>
      </c>
      <c r="CN202" s="17">
        <f>_xlfn.XLOOKUP(BZ202,' Brechas'!$A$2:$A$34,' Brechas'!$BH$2:$BH$34)</f>
        <v>-0.27168976490671698</v>
      </c>
      <c r="CO202" t="b">
        <f t="shared" si="39"/>
        <v>1</v>
      </c>
    </row>
    <row r="203" spans="2:93">
      <c r="B203" s="18">
        <v>95</v>
      </c>
      <c r="C203" s="18" t="s">
        <v>110</v>
      </c>
      <c r="D203" s="18">
        <v>0.33</v>
      </c>
      <c r="E203" s="18">
        <v>0.06</v>
      </c>
      <c r="F203" s="18">
        <v>4.6399999999999997</v>
      </c>
      <c r="G203" s="18">
        <v>4.6399999999999997</v>
      </c>
      <c r="H203" s="40">
        <v>21</v>
      </c>
      <c r="I203" s="18">
        <v>0.19</v>
      </c>
      <c r="J203" s="18">
        <v>0.6</v>
      </c>
      <c r="K203" s="52">
        <v>29</v>
      </c>
      <c r="L203" s="18">
        <v>2.78</v>
      </c>
      <c r="M203" s="21">
        <v>13</v>
      </c>
      <c r="N203" s="17">
        <v>1</v>
      </c>
      <c r="O203" s="17">
        <v>2.7800429850000001</v>
      </c>
      <c r="P203" s="17">
        <f>_xlfn.XLOOKUP(B203,' Brechas'!$A$2:$A$34,' Brechas'!$I$2:$I$34)</f>
        <v>2.7800429851827899</v>
      </c>
      <c r="Q203" t="b">
        <f t="shared" si="35"/>
        <v>1</v>
      </c>
      <c r="U203" s="20">
        <v>95</v>
      </c>
      <c r="V203" s="20" t="s">
        <v>110</v>
      </c>
      <c r="W203" s="20">
        <v>0.33</v>
      </c>
      <c r="X203" s="20">
        <v>0.39</v>
      </c>
      <c r="Y203" s="20">
        <v>-0.14000000000000001</v>
      </c>
      <c r="Z203" s="20">
        <v>0.14000000000000001</v>
      </c>
      <c r="AA203" s="73">
        <v>28</v>
      </c>
      <c r="AB203" s="20">
        <v>0.37</v>
      </c>
      <c r="AC203" s="20">
        <v>0.34</v>
      </c>
      <c r="AD203" s="88">
        <v>24</v>
      </c>
      <c r="AE203" s="20">
        <v>4.87E-2</v>
      </c>
      <c r="AF203" s="73">
        <v>28</v>
      </c>
      <c r="AG203" s="17">
        <v>-1</v>
      </c>
      <c r="AH203" s="17">
        <v>-4.8701299000000003E-2</v>
      </c>
      <c r="AI203" s="17">
        <f>_xlfn.XLOOKUP(U203,' Brechas'!$A$2:$A$34,' Brechas'!$O$2:$O$34)</f>
        <v>-4.8701298701299099E-2</v>
      </c>
      <c r="AJ203" t="b">
        <f t="shared" si="36"/>
        <v>1</v>
      </c>
      <c r="AN203" s="20">
        <v>95</v>
      </c>
      <c r="AO203" s="20" t="s">
        <v>110</v>
      </c>
      <c r="AP203" s="20">
        <v>0.01</v>
      </c>
      <c r="AQ203" s="20">
        <v>0.01</v>
      </c>
      <c r="AR203" s="20">
        <v>0.98</v>
      </c>
      <c r="AS203" s="20">
        <v>0.98</v>
      </c>
      <c r="AT203" s="87">
        <v>30</v>
      </c>
      <c r="AU203" s="20">
        <v>0.01</v>
      </c>
      <c r="AV203" s="20">
        <v>0.46</v>
      </c>
      <c r="AW203" s="73">
        <v>28</v>
      </c>
      <c r="AX203" s="20">
        <v>0.45</v>
      </c>
      <c r="AY203" s="94">
        <v>31</v>
      </c>
      <c r="AZ203" s="17">
        <v>1</v>
      </c>
      <c r="BA203" s="17">
        <v>0.45331315</v>
      </c>
      <c r="BB203" s="17">
        <f>_xlfn.XLOOKUP(AN203,' Brechas'!$A$2:$A$34,' Brechas'!$X$2:$X$34)</f>
        <v>0.45331314992257798</v>
      </c>
      <c r="BC203" t="b">
        <f t="shared" si="37"/>
        <v>1</v>
      </c>
      <c r="BG203" s="20">
        <v>95</v>
      </c>
      <c r="BH203" s="20" t="s">
        <v>110</v>
      </c>
      <c r="BI203" s="20">
        <v>13.13</v>
      </c>
      <c r="BJ203" s="20">
        <v>8.4600000000000009</v>
      </c>
      <c r="BK203" s="20">
        <v>0.55000000000000004</v>
      </c>
      <c r="BL203" s="20">
        <v>0.55300000000000005</v>
      </c>
      <c r="BM203" s="84">
        <v>26</v>
      </c>
      <c r="BN203" s="20">
        <v>10.66</v>
      </c>
      <c r="BO203" s="20">
        <v>0.08</v>
      </c>
      <c r="BP203" s="85">
        <v>4</v>
      </c>
      <c r="BQ203" s="20">
        <v>4.1000000000000002E-2</v>
      </c>
      <c r="BR203" s="61">
        <v>18</v>
      </c>
      <c r="BS203" s="17">
        <v>1</v>
      </c>
      <c r="BT203" s="17">
        <v>4.1483449999999998E-2</v>
      </c>
      <c r="BU203" s="17">
        <f>_xlfn.XLOOKUP(BG203,' Brechas'!$A$2:$A$34,' Brechas'!$AL$2:$AL$34)</f>
        <v>4.14834500308668E-2</v>
      </c>
      <c r="BV203" t="b">
        <f t="shared" si="38"/>
        <v>1</v>
      </c>
      <c r="BZ203" s="20">
        <v>95</v>
      </c>
      <c r="CA203" s="20" t="s">
        <v>110</v>
      </c>
      <c r="CB203" s="20">
        <v>0.76</v>
      </c>
      <c r="CC203" s="20">
        <v>0.88</v>
      </c>
      <c r="CD203" s="20">
        <v>-0.14000000000000001</v>
      </c>
      <c r="CE203" s="20">
        <v>0.14000000000000001</v>
      </c>
      <c r="CF203" s="76">
        <v>1</v>
      </c>
      <c r="CG203" s="20">
        <v>0.82</v>
      </c>
      <c r="CH203" s="20">
        <v>0.5</v>
      </c>
      <c r="CI203" s="76">
        <v>1</v>
      </c>
      <c r="CJ203" s="20">
        <v>7.0000000000000007E-2</v>
      </c>
      <c r="CK203" s="76">
        <v>1</v>
      </c>
      <c r="CL203" s="17">
        <v>-1</v>
      </c>
      <c r="CM203" s="17">
        <v>-7.0657625000000002E-2</v>
      </c>
      <c r="CN203" s="17">
        <f>_xlfn.XLOOKUP(BZ203,' Brechas'!$A$2:$A$34,' Brechas'!$BH$2:$BH$34)</f>
        <v>-7.0657625419266595E-2</v>
      </c>
      <c r="CO203" t="b">
        <f t="shared" si="39"/>
        <v>1</v>
      </c>
    </row>
    <row r="204" spans="2:93">
      <c r="B204" s="18">
        <v>97</v>
      </c>
      <c r="C204" s="18" t="s">
        <v>111</v>
      </c>
      <c r="D204" s="18">
        <v>0.22</v>
      </c>
      <c r="E204" s="18">
        <v>0.06</v>
      </c>
      <c r="F204" s="18">
        <v>2.87</v>
      </c>
      <c r="G204" s="18">
        <v>2.87</v>
      </c>
      <c r="H204" s="26">
        <v>4</v>
      </c>
      <c r="I204" s="18">
        <v>0.13</v>
      </c>
      <c r="J204" s="18">
        <v>0.42</v>
      </c>
      <c r="K204" s="46">
        <v>33</v>
      </c>
      <c r="L204" s="18">
        <v>1.21</v>
      </c>
      <c r="M204" s="23">
        <v>1</v>
      </c>
      <c r="N204" s="17">
        <v>1</v>
      </c>
      <c r="O204" s="17">
        <v>1.2109822240000001</v>
      </c>
      <c r="P204" s="17">
        <f>_xlfn.XLOOKUP(B204,' Brechas'!$A$2:$A$34,' Brechas'!$I$2:$I$34)</f>
        <v>1.21098222420957</v>
      </c>
      <c r="Q204" t="b">
        <f t="shared" si="35"/>
        <v>1</v>
      </c>
      <c r="U204" s="20">
        <v>97</v>
      </c>
      <c r="V204" s="20" t="s">
        <v>111</v>
      </c>
      <c r="W204" s="20">
        <v>0.33</v>
      </c>
      <c r="X204" s="20">
        <v>0.17</v>
      </c>
      <c r="Y204" s="20">
        <v>1</v>
      </c>
      <c r="Z204" s="20">
        <v>1</v>
      </c>
      <c r="AA204" s="95">
        <v>32</v>
      </c>
      <c r="AB204" s="20">
        <v>0.2</v>
      </c>
      <c r="AC204" s="20">
        <v>0.63</v>
      </c>
      <c r="AD204" s="94">
        <v>31</v>
      </c>
      <c r="AE204" s="20">
        <v>0.625</v>
      </c>
      <c r="AF204" s="95">
        <v>32</v>
      </c>
      <c r="AG204" s="17">
        <v>1</v>
      </c>
      <c r="AH204" s="17">
        <v>0.625</v>
      </c>
      <c r="AI204" s="17">
        <f>_xlfn.XLOOKUP(U204,' Brechas'!$A$2:$A$34,' Brechas'!$O$2:$O$34)</f>
        <v>0.624999999999996</v>
      </c>
      <c r="AJ204" t="b">
        <f t="shared" si="36"/>
        <v>1</v>
      </c>
      <c r="AN204" s="20">
        <v>97</v>
      </c>
      <c r="AO204" s="20" t="s">
        <v>111</v>
      </c>
      <c r="AP204" s="20">
        <v>0.02</v>
      </c>
      <c r="AQ204" s="20">
        <v>0.01</v>
      </c>
      <c r="AR204" s="20">
        <v>1.58</v>
      </c>
      <c r="AS204" s="20">
        <v>1.58</v>
      </c>
      <c r="AT204" s="77">
        <v>33</v>
      </c>
      <c r="AU204" s="20">
        <v>0.01</v>
      </c>
      <c r="AV204" s="20">
        <v>0.3</v>
      </c>
      <c r="AW204" s="60">
        <v>14</v>
      </c>
      <c r="AX204" s="20">
        <v>0.48</v>
      </c>
      <c r="AY204" s="95">
        <v>32</v>
      </c>
      <c r="AZ204" s="17">
        <v>1</v>
      </c>
      <c r="BA204" s="17">
        <v>0.47935425100000001</v>
      </c>
      <c r="BB204" s="17">
        <f>_xlfn.XLOOKUP(AN204,' Brechas'!$A$2:$A$34,' Brechas'!$X$2:$X$34)</f>
        <v>0.47935425055964898</v>
      </c>
      <c r="BC204" t="b">
        <f t="shared" si="37"/>
        <v>1</v>
      </c>
      <c r="BG204" s="20">
        <v>97</v>
      </c>
      <c r="BH204" s="20" t="s">
        <v>111</v>
      </c>
      <c r="BI204" s="20">
        <v>0.86</v>
      </c>
      <c r="BJ204" s="20">
        <v>0.75</v>
      </c>
      <c r="BK204" s="20">
        <v>0.15</v>
      </c>
      <c r="BL204" s="20">
        <v>0.14699999999999999</v>
      </c>
      <c r="BM204" s="66">
        <v>12</v>
      </c>
      <c r="BN204" s="20">
        <v>0.8</v>
      </c>
      <c r="BO204" s="20">
        <v>1</v>
      </c>
      <c r="BP204" s="77">
        <v>33</v>
      </c>
      <c r="BQ204" s="20">
        <v>0.14699999999999999</v>
      </c>
      <c r="BR204" s="73">
        <v>28</v>
      </c>
      <c r="BS204" s="17">
        <v>1</v>
      </c>
      <c r="BT204" s="17">
        <v>0.146882073</v>
      </c>
      <c r="BU204" s="17">
        <f>_xlfn.XLOOKUP(BG204,' Brechas'!$A$2:$A$34,' Brechas'!$AL$2:$AL$34)</f>
        <v>0.146882072894717</v>
      </c>
      <c r="BV204" t="b">
        <f t="shared" si="38"/>
        <v>1</v>
      </c>
      <c r="BZ204" s="20">
        <v>97</v>
      </c>
      <c r="CA204" s="20" t="s">
        <v>111</v>
      </c>
      <c r="CB204" s="20">
        <v>0.53</v>
      </c>
      <c r="CC204" s="20">
        <v>0.66</v>
      </c>
      <c r="CD204" s="20">
        <v>-0.19</v>
      </c>
      <c r="CE204" s="20">
        <v>0.19</v>
      </c>
      <c r="CF204" s="78">
        <v>3</v>
      </c>
      <c r="CG204" s="20">
        <v>0.6</v>
      </c>
      <c r="CH204" s="20">
        <v>0.68</v>
      </c>
      <c r="CI204" s="75">
        <v>21</v>
      </c>
      <c r="CJ204" s="20">
        <v>0.13</v>
      </c>
      <c r="CK204" s="65">
        <v>6</v>
      </c>
      <c r="CL204" s="17">
        <v>-1</v>
      </c>
      <c r="CM204" s="17">
        <v>-0.13110433299999999</v>
      </c>
      <c r="CN204" s="17">
        <f>_xlfn.XLOOKUP(BZ204,' Brechas'!$A$2:$A$34,' Brechas'!$BH$2:$BH$34)</f>
        <v>-0.13110433282583001</v>
      </c>
      <c r="CO204" t="b">
        <f t="shared" si="39"/>
        <v>1</v>
      </c>
    </row>
    <row r="205" spans="2:93">
      <c r="B205" s="18">
        <v>99</v>
      </c>
      <c r="C205" s="18" t="s">
        <v>112</v>
      </c>
      <c r="D205" s="18">
        <v>0.54</v>
      </c>
      <c r="E205" s="18">
        <v>0.11</v>
      </c>
      <c r="F205" s="18">
        <v>4.03</v>
      </c>
      <c r="G205" s="18">
        <v>4.03</v>
      </c>
      <c r="H205" s="21">
        <v>13</v>
      </c>
      <c r="I205" s="18">
        <v>0.31</v>
      </c>
      <c r="J205" s="18">
        <v>1</v>
      </c>
      <c r="K205" s="23">
        <v>1</v>
      </c>
      <c r="L205" s="18">
        <v>4.03</v>
      </c>
      <c r="M205" s="43">
        <v>23</v>
      </c>
      <c r="N205" s="17">
        <v>1</v>
      </c>
      <c r="O205" s="17">
        <v>4.0293415000000001</v>
      </c>
      <c r="P205" s="17">
        <f>_xlfn.XLOOKUP(B205,' Brechas'!$A$2:$A$34,' Brechas'!$I$2:$I$34)</f>
        <v>4.0293415002336799</v>
      </c>
      <c r="Q205" t="b">
        <f t="shared" si="35"/>
        <v>1</v>
      </c>
      <c r="U205" s="20">
        <v>99</v>
      </c>
      <c r="V205" s="20" t="s">
        <v>112</v>
      </c>
      <c r="W205" s="20">
        <v>0.15</v>
      </c>
      <c r="X205" s="20">
        <v>0.11</v>
      </c>
      <c r="Y205" s="20">
        <v>0.35</v>
      </c>
      <c r="Z205" s="20">
        <v>0.35</v>
      </c>
      <c r="AA205" s="94">
        <v>31</v>
      </c>
      <c r="AB205" s="20">
        <v>0.13</v>
      </c>
      <c r="AC205" s="20">
        <v>1</v>
      </c>
      <c r="AD205" s="77">
        <v>33</v>
      </c>
      <c r="AE205" s="20">
        <v>0.34620000000000001</v>
      </c>
      <c r="AF205" s="94">
        <v>31</v>
      </c>
      <c r="AG205" s="17">
        <v>1</v>
      </c>
      <c r="AH205" s="17">
        <v>0.34615384599999999</v>
      </c>
      <c r="AI205" s="17">
        <f>_xlfn.XLOOKUP(U205,' Brechas'!$A$2:$A$34,' Brechas'!$O$2:$O$34)</f>
        <v>0.34615384615385097</v>
      </c>
      <c r="AJ205" t="b">
        <f t="shared" si="36"/>
        <v>1</v>
      </c>
      <c r="AN205" s="20">
        <v>99</v>
      </c>
      <c r="AO205" s="20" t="s">
        <v>112</v>
      </c>
      <c r="AP205" s="20">
        <v>0.01</v>
      </c>
      <c r="AQ205" s="20">
        <v>0</v>
      </c>
      <c r="AR205" s="20">
        <v>1.0900000000000001</v>
      </c>
      <c r="AS205" s="20">
        <v>1.0900000000000001</v>
      </c>
      <c r="AT205" s="94">
        <v>31</v>
      </c>
      <c r="AU205" s="20">
        <v>0</v>
      </c>
      <c r="AV205" s="20">
        <v>1</v>
      </c>
      <c r="AW205" s="77">
        <v>33</v>
      </c>
      <c r="AX205" s="20">
        <v>1.0900000000000001</v>
      </c>
      <c r="AY205" s="77">
        <v>33</v>
      </c>
      <c r="AZ205" s="17">
        <v>1</v>
      </c>
      <c r="BA205" s="17">
        <v>1.0933084049999999</v>
      </c>
      <c r="BB205" s="17">
        <f>_xlfn.XLOOKUP(AN205,' Brechas'!$A$2:$A$34,' Brechas'!$X$2:$X$34)</f>
        <v>1.09330840472262</v>
      </c>
      <c r="BC205" t="b">
        <f t="shared" si="37"/>
        <v>1</v>
      </c>
      <c r="BG205" s="20">
        <v>99</v>
      </c>
      <c r="BH205" s="20" t="s">
        <v>112</v>
      </c>
      <c r="BI205" s="20">
        <v>2.2400000000000002</v>
      </c>
      <c r="BJ205" s="20">
        <v>1.52</v>
      </c>
      <c r="BK205" s="20">
        <v>0.48</v>
      </c>
      <c r="BL205" s="20">
        <v>0.47899999999999998</v>
      </c>
      <c r="BM205" s="74">
        <v>23</v>
      </c>
      <c r="BN205" s="20">
        <v>1.84</v>
      </c>
      <c r="BO205" s="20">
        <v>0.44</v>
      </c>
      <c r="BP205" s="73">
        <v>28</v>
      </c>
      <c r="BQ205" s="20">
        <v>0.20899999999999999</v>
      </c>
      <c r="BR205" s="94">
        <v>31</v>
      </c>
      <c r="BS205" s="17">
        <v>1</v>
      </c>
      <c r="BT205" s="17">
        <v>0.20858353499999999</v>
      </c>
      <c r="BU205" s="17">
        <f>_xlfn.XLOOKUP(BG205,' Brechas'!$A$2:$A$34,' Brechas'!$AL$2:$AL$34)</f>
        <v>0.20858353536993701</v>
      </c>
      <c r="BV205" t="b">
        <f t="shared" si="38"/>
        <v>1</v>
      </c>
      <c r="BZ205" s="20">
        <v>99</v>
      </c>
      <c r="CA205" s="20" t="s">
        <v>112</v>
      </c>
      <c r="CB205" s="20">
        <v>0.67</v>
      </c>
      <c r="CC205" s="20">
        <v>0.85</v>
      </c>
      <c r="CD205" s="20">
        <v>-0.21</v>
      </c>
      <c r="CE205" s="20">
        <v>0.21</v>
      </c>
      <c r="CF205" s="65">
        <v>6</v>
      </c>
      <c r="CG205" s="20">
        <v>0.76</v>
      </c>
      <c r="CH205" s="20">
        <v>0.54</v>
      </c>
      <c r="CI205" s="78">
        <v>3</v>
      </c>
      <c r="CJ205" s="20">
        <v>0.12</v>
      </c>
      <c r="CK205" s="85">
        <v>4</v>
      </c>
      <c r="CL205" s="17">
        <v>-1</v>
      </c>
      <c r="CM205" s="17">
        <v>-0.11531111199999999</v>
      </c>
      <c r="CN205" s="17">
        <f>_xlfn.XLOOKUP(BZ205,' Brechas'!$A$2:$A$34,' Brechas'!$BH$2:$BH$34)</f>
        <v>-0.115311111759841</v>
      </c>
      <c r="CO205" t="b">
        <f t="shared" si="39"/>
        <v>1</v>
      </c>
    </row>
    <row r="207" spans="2:93">
      <c r="T207" s="4" t="s">
        <v>36</v>
      </c>
      <c r="U207" s="20">
        <v>5</v>
      </c>
      <c r="V207" s="20" t="s">
        <v>79</v>
      </c>
      <c r="W207" s="20">
        <v>0.94</v>
      </c>
      <c r="X207" s="20">
        <v>0.92</v>
      </c>
      <c r="Y207" s="20">
        <v>0.02</v>
      </c>
      <c r="Z207" s="20">
        <v>0.02</v>
      </c>
      <c r="AA207" s="62">
        <v>8</v>
      </c>
      <c r="AB207" s="20">
        <v>0.93</v>
      </c>
      <c r="AC207" s="20">
        <v>0.62</v>
      </c>
      <c r="AD207" s="65">
        <v>6</v>
      </c>
      <c r="AE207" s="20">
        <v>1.03E-2</v>
      </c>
      <c r="AF207" s="64">
        <v>7</v>
      </c>
      <c r="AG207" s="17">
        <v>1</v>
      </c>
      <c r="AH207" s="17">
        <v>1.0266413E-2</v>
      </c>
      <c r="AI207" s="17">
        <f>_xlfn.XLOOKUP(U207,' Brechas'!$A$2:$A$34,' Brechas'!$P$2:$P$34)</f>
        <v>1.02664132261653E-2</v>
      </c>
      <c r="AJ207" t="b">
        <f>ROUND(AH207,6)=ROUND(AI207,6)</f>
        <v>1</v>
      </c>
      <c r="AM207" s="5" t="s">
        <v>66</v>
      </c>
      <c r="AN207" s="20">
        <v>5</v>
      </c>
      <c r="AO207" s="20" t="s">
        <v>79</v>
      </c>
      <c r="AP207" s="20">
        <v>1.02</v>
      </c>
      <c r="AQ207" s="20">
        <v>0.52</v>
      </c>
      <c r="AR207" s="20">
        <v>0.95</v>
      </c>
      <c r="AS207" s="20">
        <v>0.95</v>
      </c>
      <c r="AT207" s="75">
        <v>21</v>
      </c>
      <c r="AU207" s="20">
        <v>0.78</v>
      </c>
      <c r="AV207" s="20">
        <v>0.6</v>
      </c>
      <c r="AW207" s="88">
        <v>24</v>
      </c>
      <c r="AX207" s="20">
        <v>0.56999999999999995</v>
      </c>
      <c r="AY207" s="72">
        <v>27</v>
      </c>
      <c r="AZ207" s="17">
        <v>1</v>
      </c>
      <c r="BA207" s="17">
        <v>0.57059267999999996</v>
      </c>
      <c r="BB207" s="17">
        <f>_xlfn.XLOOKUP(AN207,' Brechas'!$A$2:$A$34,' Brechas'!$Y$2:$Y$34)</f>
        <v>0.57059268025404897</v>
      </c>
      <c r="BC207" t="b">
        <f>ROUND(BA207,6)=ROUND(BB207,6)</f>
        <v>1</v>
      </c>
      <c r="BF207" s="2" t="s">
        <v>11</v>
      </c>
      <c r="BG207" s="20">
        <v>5</v>
      </c>
      <c r="BH207" s="20" t="s">
        <v>79</v>
      </c>
      <c r="BI207" s="20">
        <v>39.090000000000003</v>
      </c>
      <c r="BJ207" s="20">
        <v>35.67</v>
      </c>
      <c r="BK207" s="20">
        <v>0.1</v>
      </c>
      <c r="BL207" s="20">
        <v>9.6000000000000002E-2</v>
      </c>
      <c r="BM207" s="69">
        <v>9</v>
      </c>
      <c r="BN207" s="20">
        <v>37.463999999999999</v>
      </c>
      <c r="BO207" s="20">
        <v>0.05</v>
      </c>
      <c r="BP207" s="79">
        <v>10</v>
      </c>
      <c r="BQ207" s="20">
        <v>5.0000000000000001E-3</v>
      </c>
      <c r="BR207" s="62">
        <v>8</v>
      </c>
      <c r="BS207" s="17">
        <v>1</v>
      </c>
      <c r="BT207" s="17">
        <v>4.9693410000000004E-3</v>
      </c>
      <c r="BU207" s="17">
        <f>_xlfn.XLOOKUP(BG207,' Brechas'!$A$2:$A$34,' Brechas'!$AM$2:$AM$34)</f>
        <v>4.9693411966163703E-3</v>
      </c>
      <c r="BV207" t="b">
        <f>ROUND(BT207,6)=ROUND(BU207,6)</f>
        <v>1</v>
      </c>
      <c r="BY207" s="6" t="s">
        <v>45</v>
      </c>
      <c r="BZ207" s="20">
        <v>5</v>
      </c>
      <c r="CA207" s="20" t="s">
        <v>79</v>
      </c>
      <c r="CB207" s="20">
        <v>0.11</v>
      </c>
      <c r="CC207" s="20">
        <v>7.0000000000000007E-2</v>
      </c>
      <c r="CD207" s="20">
        <v>0.63</v>
      </c>
      <c r="CE207" s="20">
        <v>0.63</v>
      </c>
      <c r="CF207" s="75">
        <v>21</v>
      </c>
      <c r="CG207" s="20">
        <v>0.09</v>
      </c>
      <c r="CH207" s="20">
        <v>0.3</v>
      </c>
      <c r="CI207" s="79">
        <v>10</v>
      </c>
      <c r="CJ207" s="20">
        <v>0.19</v>
      </c>
      <c r="CK207" s="61">
        <v>18</v>
      </c>
      <c r="CL207" s="17">
        <v>1</v>
      </c>
      <c r="CM207" s="17">
        <v>0.19219767099999999</v>
      </c>
      <c r="CN207" s="17">
        <f>_xlfn.XLOOKUP(BZ207,' Brechas'!$A$2:$A$34,' Brechas'!$BI$2:$BI$34)</f>
        <v>0.192197670886258</v>
      </c>
      <c r="CO207" t="b">
        <f>ROUND(CM207,6)=ROUND(CN207,6)</f>
        <v>1</v>
      </c>
    </row>
    <row r="208" spans="2:93">
      <c r="U208" s="20">
        <v>8</v>
      </c>
      <c r="V208" s="20" t="s">
        <v>81</v>
      </c>
      <c r="W208" s="20">
        <v>0.57999999999999996</v>
      </c>
      <c r="X208" s="20">
        <v>0.56999999999999995</v>
      </c>
      <c r="Y208" s="20">
        <v>0</v>
      </c>
      <c r="Z208" s="20">
        <v>0</v>
      </c>
      <c r="AA208" s="85">
        <v>4</v>
      </c>
      <c r="AB208" s="20">
        <v>0.56999999999999995</v>
      </c>
      <c r="AC208" s="20">
        <v>1</v>
      </c>
      <c r="AD208" s="77">
        <v>33</v>
      </c>
      <c r="AE208" s="20">
        <v>4.7000000000000002E-3</v>
      </c>
      <c r="AF208" s="85">
        <v>4</v>
      </c>
      <c r="AG208" s="17">
        <v>1</v>
      </c>
      <c r="AH208" s="17">
        <v>4.669182E-3</v>
      </c>
      <c r="AI208" s="17">
        <f>_xlfn.XLOOKUP(U208,' Brechas'!$A$2:$A$34,' Brechas'!$P$2:$P$34)</f>
        <v>4.6691822772618498E-3</v>
      </c>
      <c r="AJ208" t="b">
        <f t="shared" ref="AJ208:AJ239" si="40">ROUND(AH208,6)=ROUND(AI208,6)</f>
        <v>1</v>
      </c>
      <c r="AN208" s="20">
        <v>8</v>
      </c>
      <c r="AO208" s="20" t="s">
        <v>81</v>
      </c>
      <c r="AP208" s="20">
        <v>0.84</v>
      </c>
      <c r="AQ208" s="20">
        <v>0.39</v>
      </c>
      <c r="AR208" s="20">
        <v>1.1499999999999999</v>
      </c>
      <c r="AS208" s="20">
        <v>1.1499999999999999</v>
      </c>
      <c r="AT208" s="71">
        <v>25</v>
      </c>
      <c r="AU208" s="20">
        <v>0.62</v>
      </c>
      <c r="AV208" s="20">
        <v>0.48</v>
      </c>
      <c r="AW208" s="60">
        <v>14</v>
      </c>
      <c r="AX208" s="20">
        <v>0.55000000000000004</v>
      </c>
      <c r="AY208" s="84">
        <v>26</v>
      </c>
      <c r="AZ208" s="17">
        <v>1</v>
      </c>
      <c r="BA208" s="17">
        <v>0.55116595300000004</v>
      </c>
      <c r="BB208" s="17">
        <f>_xlfn.XLOOKUP(AN208,' Brechas'!$A$2:$A$34,' Brechas'!$Y$2:$Y$34)</f>
        <v>0.55116595344122299</v>
      </c>
      <c r="BC208" t="b">
        <f t="shared" ref="BC208:BC239" si="41">ROUND(BA208,6)=ROUND(BB208,6)</f>
        <v>1</v>
      </c>
      <c r="BG208" s="20">
        <v>8</v>
      </c>
      <c r="BH208" s="20" t="s">
        <v>81</v>
      </c>
      <c r="BI208" s="20">
        <v>46.08</v>
      </c>
      <c r="BJ208" s="20">
        <v>42.75</v>
      </c>
      <c r="BK208" s="20">
        <v>0.08</v>
      </c>
      <c r="BL208" s="20">
        <v>7.8E-2</v>
      </c>
      <c r="BM208" s="83">
        <v>5</v>
      </c>
      <c r="BN208" s="20">
        <v>44.481000000000002</v>
      </c>
      <c r="BO208" s="20">
        <v>0.04</v>
      </c>
      <c r="BP208" s="78">
        <v>3</v>
      </c>
      <c r="BQ208" s="20">
        <v>3.0000000000000001E-3</v>
      </c>
      <c r="BR208" s="85">
        <v>4</v>
      </c>
      <c r="BS208" s="17">
        <v>1</v>
      </c>
      <c r="BT208" s="17">
        <v>3.3917779999999998E-3</v>
      </c>
      <c r="BU208" s="17">
        <f>_xlfn.XLOOKUP(BG208,' Brechas'!$A$2:$A$34,' Brechas'!$AM$2:$AM$34)</f>
        <v>3.3917779242932399E-3</v>
      </c>
      <c r="BV208" t="b">
        <f t="shared" ref="BV208:BV239" si="42">ROUND(BT208,6)=ROUND(BU208,6)</f>
        <v>1</v>
      </c>
      <c r="BZ208" s="20">
        <v>8</v>
      </c>
      <c r="CA208" s="20" t="s">
        <v>81</v>
      </c>
      <c r="CB208" s="20">
        <v>0.13</v>
      </c>
      <c r="CC208" s="20">
        <v>0.06</v>
      </c>
      <c r="CD208" s="20">
        <v>1.2</v>
      </c>
      <c r="CE208" s="20">
        <v>1.2</v>
      </c>
      <c r="CF208" s="72">
        <v>27</v>
      </c>
      <c r="CG208" s="20">
        <v>0.09</v>
      </c>
      <c r="CH208" s="20">
        <v>0.31</v>
      </c>
      <c r="CI208" s="86">
        <v>11</v>
      </c>
      <c r="CJ208" s="20">
        <v>0.37</v>
      </c>
      <c r="CK208" s="72">
        <v>27</v>
      </c>
      <c r="CL208" s="17">
        <v>1</v>
      </c>
      <c r="CM208" s="17">
        <v>0.37311744800000002</v>
      </c>
      <c r="CN208" s="17">
        <f>_xlfn.XLOOKUP(BZ208,' Brechas'!$A$2:$A$34,' Brechas'!$BI$2:$BI$34)</f>
        <v>0.37311744758819698</v>
      </c>
      <c r="CO208" t="b">
        <f t="shared" ref="CO208:CO239" si="43">ROUND(CM208,6)=ROUND(CN208,6)</f>
        <v>1</v>
      </c>
    </row>
    <row r="209" spans="21:93">
      <c r="U209" s="20">
        <v>11</v>
      </c>
      <c r="V209" s="20" t="s">
        <v>82</v>
      </c>
      <c r="W209" s="20">
        <v>0.59</v>
      </c>
      <c r="X209" s="20">
        <v>0.64</v>
      </c>
      <c r="Y209" s="20">
        <v>-0.08</v>
      </c>
      <c r="Z209" s="20">
        <v>0.08</v>
      </c>
      <c r="AA209" s="71">
        <v>25</v>
      </c>
      <c r="AB209" s="20">
        <v>0.61</v>
      </c>
      <c r="AC209" s="20">
        <v>0.94</v>
      </c>
      <c r="AD209" s="95">
        <v>32</v>
      </c>
      <c r="AE209" s="20">
        <v>7.0599999999999996E-2</v>
      </c>
      <c r="AF209" s="70">
        <v>29</v>
      </c>
      <c r="AG209" s="17">
        <v>-1</v>
      </c>
      <c r="AH209" s="17">
        <v>-7.0603350999999995E-2</v>
      </c>
      <c r="AI209" s="17">
        <f>_xlfn.XLOOKUP(U209,' Brechas'!$A$2:$A$34,' Brechas'!$P$2:$P$34)</f>
        <v>-7.0603350746134302E-2</v>
      </c>
      <c r="AJ209" t="b">
        <f t="shared" si="40"/>
        <v>1</v>
      </c>
      <c r="AN209" s="20">
        <v>11</v>
      </c>
      <c r="AO209" s="20" t="s">
        <v>269</v>
      </c>
      <c r="AP209" s="20">
        <v>0.85</v>
      </c>
      <c r="AQ209" s="20">
        <v>0.5</v>
      </c>
      <c r="AR209" s="20">
        <v>0.72</v>
      </c>
      <c r="AS209" s="20">
        <v>0.72</v>
      </c>
      <c r="AT209" s="59">
        <v>13</v>
      </c>
      <c r="AU209" s="20">
        <v>0.68</v>
      </c>
      <c r="AV209" s="20">
        <v>0.53</v>
      </c>
      <c r="AW209" s="68">
        <v>19</v>
      </c>
      <c r="AX209" s="20">
        <v>0.38</v>
      </c>
      <c r="AY209" s="59">
        <v>13</v>
      </c>
      <c r="AZ209" s="17">
        <v>1</v>
      </c>
      <c r="BA209" s="17">
        <v>0.37884720799999999</v>
      </c>
      <c r="BB209" s="17">
        <f>_xlfn.XLOOKUP(AN209,' Brechas'!$A$2:$A$34,' Brechas'!$Y$2:$Y$34)</f>
        <v>0.37884720813851602</v>
      </c>
      <c r="BC209" t="b">
        <f t="shared" si="41"/>
        <v>1</v>
      </c>
      <c r="BG209" s="20">
        <v>11</v>
      </c>
      <c r="BH209" s="20" t="s">
        <v>82</v>
      </c>
      <c r="BI209" s="20">
        <v>72.55</v>
      </c>
      <c r="BJ209" s="20">
        <v>68.39</v>
      </c>
      <c r="BK209" s="20">
        <v>0.06</v>
      </c>
      <c r="BL209" s="20">
        <v>6.0999999999999999E-2</v>
      </c>
      <c r="BM209" s="78">
        <v>3</v>
      </c>
      <c r="BN209" s="20">
        <v>70.587000000000003</v>
      </c>
      <c r="BO209" s="20">
        <v>0.03</v>
      </c>
      <c r="BP209" s="76">
        <v>1</v>
      </c>
      <c r="BQ209" s="20">
        <v>2E-3</v>
      </c>
      <c r="BR209" s="78">
        <v>3</v>
      </c>
      <c r="BS209" s="17">
        <v>1</v>
      </c>
      <c r="BT209" s="17">
        <v>1.67285E-3</v>
      </c>
      <c r="BU209" s="17">
        <f>_xlfn.XLOOKUP(BG209,' Brechas'!$A$2:$A$34,' Brechas'!$AM$2:$AM$34)</f>
        <v>1.6728497905027599E-3</v>
      </c>
      <c r="BV209" t="b">
        <f t="shared" si="42"/>
        <v>1</v>
      </c>
      <c r="BZ209" s="20">
        <v>11</v>
      </c>
      <c r="CA209" s="20" t="s">
        <v>82</v>
      </c>
      <c r="CB209" s="20">
        <v>0.11</v>
      </c>
      <c r="CC209" s="20">
        <v>0.1</v>
      </c>
      <c r="CD209" s="20">
        <v>0.12</v>
      </c>
      <c r="CE209" s="20">
        <v>0.12</v>
      </c>
      <c r="CF209" s="85">
        <v>4</v>
      </c>
      <c r="CG209" s="20">
        <v>0.1</v>
      </c>
      <c r="CH209" s="20">
        <v>0.36</v>
      </c>
      <c r="CI209" s="61">
        <v>18</v>
      </c>
      <c r="CJ209" s="20">
        <v>0.04</v>
      </c>
      <c r="CK209" s="85">
        <v>4</v>
      </c>
      <c r="CL209" s="17">
        <v>1</v>
      </c>
      <c r="CM209" s="17">
        <v>4.3342403000000002E-2</v>
      </c>
      <c r="CN209" s="17">
        <f>_xlfn.XLOOKUP(BZ209,' Brechas'!$A$2:$A$34,' Brechas'!$BI$2:$BI$34)</f>
        <v>4.3342402853016902E-2</v>
      </c>
      <c r="CO209" t="b">
        <f t="shared" si="43"/>
        <v>1</v>
      </c>
    </row>
    <row r="210" spans="21:93">
      <c r="U210" s="20">
        <v>13</v>
      </c>
      <c r="V210" s="20" t="s">
        <v>83</v>
      </c>
      <c r="W210" s="20">
        <v>0.73</v>
      </c>
      <c r="X210" s="20">
        <v>0.8</v>
      </c>
      <c r="Y210" s="20">
        <v>-0.09</v>
      </c>
      <c r="Z210" s="20">
        <v>0.09</v>
      </c>
      <c r="AA210" s="73">
        <v>28</v>
      </c>
      <c r="AB210" s="20">
        <v>0.77</v>
      </c>
      <c r="AC210" s="20">
        <v>0.75</v>
      </c>
      <c r="AD210" s="82">
        <v>22</v>
      </c>
      <c r="AE210" s="20">
        <v>6.6299999999999998E-2</v>
      </c>
      <c r="AF210" s="73">
        <v>28</v>
      </c>
      <c r="AG210" s="17">
        <v>-1</v>
      </c>
      <c r="AH210" s="17">
        <v>-6.6338826000000004E-2</v>
      </c>
      <c r="AI210" s="17">
        <f>_xlfn.XLOOKUP(U210,' Brechas'!$A$2:$A$34,' Brechas'!$P$2:$P$34)</f>
        <v>-6.6338826075067206E-2</v>
      </c>
      <c r="AJ210" t="b">
        <f t="shared" si="40"/>
        <v>1</v>
      </c>
      <c r="AN210" s="20">
        <v>13</v>
      </c>
      <c r="AO210" s="20" t="s">
        <v>83</v>
      </c>
      <c r="AP210" s="20">
        <v>0.66</v>
      </c>
      <c r="AQ210" s="20">
        <v>0.26</v>
      </c>
      <c r="AR210" s="20">
        <v>1.6</v>
      </c>
      <c r="AS210" s="20">
        <v>1.6</v>
      </c>
      <c r="AT210" s="94">
        <v>31</v>
      </c>
      <c r="AU210" s="20">
        <v>0.46</v>
      </c>
      <c r="AV210" s="20">
        <v>0.36</v>
      </c>
      <c r="AW210" s="62">
        <v>8</v>
      </c>
      <c r="AX210" s="20">
        <v>0.56999999999999995</v>
      </c>
      <c r="AY210" s="73">
        <v>28</v>
      </c>
      <c r="AZ210" s="17">
        <v>1</v>
      </c>
      <c r="BA210" s="17">
        <v>0.57107403199999995</v>
      </c>
      <c r="BB210" s="17">
        <f>_xlfn.XLOOKUP(AN210,' Brechas'!$A$2:$A$34,' Brechas'!$Y$2:$Y$34)</f>
        <v>0.57107403228933995</v>
      </c>
      <c r="BC210" t="b">
        <f t="shared" si="41"/>
        <v>1</v>
      </c>
      <c r="BG210" s="20">
        <v>13</v>
      </c>
      <c r="BH210" s="20" t="s">
        <v>83</v>
      </c>
      <c r="BI210" s="20">
        <v>31.65</v>
      </c>
      <c r="BJ210" s="20">
        <v>27.02</v>
      </c>
      <c r="BK210" s="20">
        <v>0.17</v>
      </c>
      <c r="BL210" s="20">
        <v>0.17100000000000001</v>
      </c>
      <c r="BM210" s="60">
        <v>14</v>
      </c>
      <c r="BN210" s="20">
        <v>29.379000000000001</v>
      </c>
      <c r="BO210" s="20">
        <v>7.0000000000000007E-2</v>
      </c>
      <c r="BP210" s="80">
        <v>20</v>
      </c>
      <c r="BQ210" s="20">
        <v>1.0999999999999999E-2</v>
      </c>
      <c r="BR210" s="58">
        <v>16</v>
      </c>
      <c r="BS210" s="17">
        <v>1</v>
      </c>
      <c r="BT210" s="17">
        <v>1.1295608E-2</v>
      </c>
      <c r="BU210" s="17">
        <f>_xlfn.XLOOKUP(BG210,' Brechas'!$A$2:$A$34,' Brechas'!$AM$2:$AM$34)</f>
        <v>1.12956077855716E-2</v>
      </c>
      <c r="BV210" t="b">
        <f t="shared" si="42"/>
        <v>1</v>
      </c>
      <c r="BZ210" s="20">
        <v>13</v>
      </c>
      <c r="CA210" s="20" t="s">
        <v>83</v>
      </c>
      <c r="CB210" s="20">
        <v>0.15</v>
      </c>
      <c r="CC210" s="20">
        <v>0.05</v>
      </c>
      <c r="CD210" s="20">
        <v>2.0299999999999998</v>
      </c>
      <c r="CE210" s="20">
        <v>2.0299999999999998</v>
      </c>
      <c r="CF210" s="77">
        <v>33</v>
      </c>
      <c r="CG210" s="20">
        <v>0.09</v>
      </c>
      <c r="CH210" s="20">
        <v>0.3</v>
      </c>
      <c r="CI210" s="69">
        <v>9</v>
      </c>
      <c r="CJ210" s="20">
        <v>0.62</v>
      </c>
      <c r="CK210" s="77">
        <v>33</v>
      </c>
      <c r="CL210" s="17">
        <v>1</v>
      </c>
      <c r="CM210" s="17">
        <v>0.61663648800000004</v>
      </c>
      <c r="CN210" s="17">
        <f>_xlfn.XLOOKUP(BZ210,' Brechas'!$A$2:$A$34,' Brechas'!$BI$2:$BI$34)</f>
        <v>0.61663648779258096</v>
      </c>
      <c r="CO210" t="b">
        <f t="shared" si="43"/>
        <v>1</v>
      </c>
    </row>
    <row r="211" spans="21:93">
      <c r="U211" s="20">
        <v>15</v>
      </c>
      <c r="V211" s="20" t="s">
        <v>84</v>
      </c>
      <c r="W211" s="20">
        <v>0.83</v>
      </c>
      <c r="X211" s="20">
        <v>0.84</v>
      </c>
      <c r="Y211" s="20">
        <v>0</v>
      </c>
      <c r="Z211" s="20">
        <v>0</v>
      </c>
      <c r="AA211" s="78">
        <v>3</v>
      </c>
      <c r="AB211" s="20">
        <v>0.83</v>
      </c>
      <c r="AC211" s="20">
        <v>0.69</v>
      </c>
      <c r="AD211" s="81">
        <v>17</v>
      </c>
      <c r="AE211" s="20">
        <v>2.0999999999999999E-3</v>
      </c>
      <c r="AF211" s="78">
        <v>3</v>
      </c>
      <c r="AG211" s="17">
        <v>-1</v>
      </c>
      <c r="AH211" s="17">
        <v>-2.1404200000000001E-3</v>
      </c>
      <c r="AI211" s="17">
        <f>_xlfn.XLOOKUP(U211,' Brechas'!$A$2:$A$34,' Brechas'!$P$2:$P$34)</f>
        <v>-2.1404204585926201E-3</v>
      </c>
      <c r="AJ211" t="b">
        <f t="shared" si="40"/>
        <v>1</v>
      </c>
      <c r="AN211" s="20">
        <v>15</v>
      </c>
      <c r="AO211" s="20" t="s">
        <v>84</v>
      </c>
      <c r="AP211" s="20">
        <v>1.06</v>
      </c>
      <c r="AQ211" s="20">
        <v>0.64</v>
      </c>
      <c r="AR211" s="20">
        <v>0.67</v>
      </c>
      <c r="AS211" s="20">
        <v>0.67</v>
      </c>
      <c r="AT211" s="86">
        <v>11</v>
      </c>
      <c r="AU211" s="20">
        <v>0.85</v>
      </c>
      <c r="AV211" s="20">
        <v>0.66</v>
      </c>
      <c r="AW211" s="71">
        <v>25</v>
      </c>
      <c r="AX211" s="20">
        <v>0.44</v>
      </c>
      <c r="AY211" s="80">
        <v>20</v>
      </c>
      <c r="AZ211" s="17">
        <v>1</v>
      </c>
      <c r="BA211" s="17">
        <v>0.44086417300000003</v>
      </c>
      <c r="BB211" s="17">
        <f>_xlfn.XLOOKUP(AN211,' Brechas'!$A$2:$A$34,' Brechas'!$Y$2:$Y$34)</f>
        <v>0.44086417306292902</v>
      </c>
      <c r="BC211" t="b">
        <f t="shared" si="41"/>
        <v>1</v>
      </c>
      <c r="BG211" s="20">
        <v>15</v>
      </c>
      <c r="BH211" s="20" t="s">
        <v>84</v>
      </c>
      <c r="BI211" s="20">
        <v>55.52</v>
      </c>
      <c r="BJ211" s="20">
        <v>45.46</v>
      </c>
      <c r="BK211" s="20">
        <v>0.22</v>
      </c>
      <c r="BL211" s="20">
        <v>0.221</v>
      </c>
      <c r="BM211" s="58">
        <v>16</v>
      </c>
      <c r="BN211" s="20">
        <v>50.616</v>
      </c>
      <c r="BO211" s="20">
        <v>0.04</v>
      </c>
      <c r="BP211" s="67">
        <v>2</v>
      </c>
      <c r="BQ211" s="20">
        <v>8.0000000000000002E-3</v>
      </c>
      <c r="BR211" s="86">
        <v>11</v>
      </c>
      <c r="BS211" s="17">
        <v>1</v>
      </c>
      <c r="BT211" s="17">
        <v>8.4751770000000004E-3</v>
      </c>
      <c r="BU211" s="17">
        <f>_xlfn.XLOOKUP(BG211,' Brechas'!$A$2:$A$34,' Brechas'!$AM$2:$AM$34)</f>
        <v>8.4751765164541495E-3</v>
      </c>
      <c r="BV211" t="b">
        <f t="shared" si="42"/>
        <v>1</v>
      </c>
      <c r="BZ211" s="20">
        <v>15</v>
      </c>
      <c r="CA211" s="20" t="s">
        <v>84</v>
      </c>
      <c r="CB211" s="20">
        <v>0.12</v>
      </c>
      <c r="CC211" s="20">
        <v>0.08</v>
      </c>
      <c r="CD211" s="20">
        <v>0.51</v>
      </c>
      <c r="CE211" s="20">
        <v>0.51</v>
      </c>
      <c r="CF211" s="58">
        <v>16</v>
      </c>
      <c r="CG211" s="20">
        <v>0.1</v>
      </c>
      <c r="CH211" s="20">
        <v>0.34</v>
      </c>
      <c r="CI211" s="66">
        <v>12</v>
      </c>
      <c r="CJ211" s="20">
        <v>0.17</v>
      </c>
      <c r="CK211" s="59">
        <v>13</v>
      </c>
      <c r="CL211" s="17">
        <v>1</v>
      </c>
      <c r="CM211" s="17">
        <v>0.169813253</v>
      </c>
      <c r="CN211" s="17">
        <f>_xlfn.XLOOKUP(BZ211,' Brechas'!$A$2:$A$34,' Brechas'!$BI$2:$BI$34)</f>
        <v>0.16981325338033901</v>
      </c>
      <c r="CO211" t="b">
        <f t="shared" si="43"/>
        <v>1</v>
      </c>
    </row>
    <row r="212" spans="21:93">
      <c r="U212" s="20">
        <v>17</v>
      </c>
      <c r="V212" s="20" t="s">
        <v>85</v>
      </c>
      <c r="W212" s="20">
        <v>0.95</v>
      </c>
      <c r="X212" s="20">
        <v>0.96</v>
      </c>
      <c r="Y212" s="20">
        <v>-0.01</v>
      </c>
      <c r="Z212" s="20">
        <v>0.01</v>
      </c>
      <c r="AA212" s="83">
        <v>5</v>
      </c>
      <c r="AB212" s="20">
        <v>0.96</v>
      </c>
      <c r="AC212" s="20">
        <v>0.6</v>
      </c>
      <c r="AD212" s="78">
        <v>3</v>
      </c>
      <c r="AE212" s="20">
        <v>6.8999999999999999E-3</v>
      </c>
      <c r="AF212" s="83">
        <v>5</v>
      </c>
      <c r="AG212" s="17">
        <v>-1</v>
      </c>
      <c r="AH212" s="17">
        <v>-6.9218159999999999E-3</v>
      </c>
      <c r="AI212" s="17">
        <f>_xlfn.XLOOKUP(U212,' Brechas'!$A$2:$A$34,' Brechas'!$P$2:$P$34)</f>
        <v>-6.9218158901203997E-3</v>
      </c>
      <c r="AJ212" t="b">
        <f t="shared" si="40"/>
        <v>1</v>
      </c>
      <c r="AN212" s="20">
        <v>17</v>
      </c>
      <c r="AO212" s="20" t="s">
        <v>85</v>
      </c>
      <c r="AP212" s="20">
        <v>1.46</v>
      </c>
      <c r="AQ212" s="20">
        <v>0.8</v>
      </c>
      <c r="AR212" s="20">
        <v>0.81</v>
      </c>
      <c r="AS212" s="20">
        <v>0.81</v>
      </c>
      <c r="AT212" s="61">
        <v>18</v>
      </c>
      <c r="AU212" s="20">
        <v>1.1399999999999999</v>
      </c>
      <c r="AV212" s="20">
        <v>0.88</v>
      </c>
      <c r="AW212" s="95">
        <v>32</v>
      </c>
      <c r="AX212" s="20">
        <v>0.72</v>
      </c>
      <c r="AY212" s="94">
        <v>31</v>
      </c>
      <c r="AZ212" s="17">
        <v>1</v>
      </c>
      <c r="BA212" s="17">
        <v>0.71559275899999997</v>
      </c>
      <c r="BB212" s="17">
        <f>_xlfn.XLOOKUP(AN212,' Brechas'!$A$2:$A$34,' Brechas'!$Y$2:$Y$34)</f>
        <v>0.71559275898862995</v>
      </c>
      <c r="BC212" t="b">
        <f t="shared" si="41"/>
        <v>1</v>
      </c>
      <c r="BG212" s="20">
        <v>17</v>
      </c>
      <c r="BH212" s="20" t="s">
        <v>85</v>
      </c>
      <c r="BI212" s="20">
        <v>36.93</v>
      </c>
      <c r="BJ212" s="20">
        <v>36.49</v>
      </c>
      <c r="BK212" s="20">
        <v>0.01</v>
      </c>
      <c r="BL212" s="20">
        <v>1.2E-2</v>
      </c>
      <c r="BM212" s="76">
        <v>1</v>
      </c>
      <c r="BN212" s="20">
        <v>36.722999999999999</v>
      </c>
      <c r="BO212" s="20">
        <v>0.05</v>
      </c>
      <c r="BP212" s="86">
        <v>11</v>
      </c>
      <c r="BQ212" s="20">
        <v>1E-3</v>
      </c>
      <c r="BR212" s="76">
        <v>1</v>
      </c>
      <c r="BS212" s="17">
        <v>1</v>
      </c>
      <c r="BT212" s="17">
        <v>6.3926800000000002E-4</v>
      </c>
      <c r="BU212" s="17">
        <f>_xlfn.XLOOKUP(BG212,' Brechas'!$A$2:$A$34,' Brechas'!$AM$2:$AM$34)</f>
        <v>6.3926796059072004E-4</v>
      </c>
      <c r="BV212" t="b">
        <f t="shared" si="42"/>
        <v>1</v>
      </c>
      <c r="BZ212" s="20">
        <v>17</v>
      </c>
      <c r="CA212" s="20" t="s">
        <v>85</v>
      </c>
      <c r="CB212" s="20">
        <v>0.12</v>
      </c>
      <c r="CC212" s="20">
        <v>0.09</v>
      </c>
      <c r="CD212" s="20">
        <v>0.31</v>
      </c>
      <c r="CE212" s="20">
        <v>0.31</v>
      </c>
      <c r="CF212" s="62">
        <v>8</v>
      </c>
      <c r="CG212" s="20">
        <v>0.1</v>
      </c>
      <c r="CH212" s="20">
        <v>0.34</v>
      </c>
      <c r="CI212" s="60">
        <v>14</v>
      </c>
      <c r="CJ212" s="20">
        <v>0.1</v>
      </c>
      <c r="CK212" s="62">
        <v>8</v>
      </c>
      <c r="CL212" s="17">
        <v>1</v>
      </c>
      <c r="CM212" s="17">
        <v>0.10479298500000001</v>
      </c>
      <c r="CN212" s="17">
        <f>_xlfn.XLOOKUP(BZ212,' Brechas'!$A$2:$A$34,' Brechas'!$BI$2:$BI$34)</f>
        <v>0.10479298503651201</v>
      </c>
      <c r="CO212" t="b">
        <f t="shared" si="43"/>
        <v>1</v>
      </c>
    </row>
    <row r="213" spans="21:93">
      <c r="U213" s="20">
        <v>18</v>
      </c>
      <c r="V213" s="20" t="s">
        <v>86</v>
      </c>
      <c r="W213" s="20">
        <v>0.88</v>
      </c>
      <c r="X213" s="20">
        <v>0.9</v>
      </c>
      <c r="Y213" s="20">
        <v>-0.03</v>
      </c>
      <c r="Z213" s="20">
        <v>0.03</v>
      </c>
      <c r="AA213" s="66">
        <v>12</v>
      </c>
      <c r="AB213" s="20">
        <v>0.89</v>
      </c>
      <c r="AC213" s="20">
        <v>0.64</v>
      </c>
      <c r="AD213" s="69">
        <v>9</v>
      </c>
      <c r="AE213" s="20">
        <v>2.12E-2</v>
      </c>
      <c r="AF213" s="66">
        <v>12</v>
      </c>
      <c r="AG213" s="17">
        <v>-1</v>
      </c>
      <c r="AH213" s="17">
        <v>-2.1154946000000001E-2</v>
      </c>
      <c r="AI213" s="17">
        <f>_xlfn.XLOOKUP(U213,' Brechas'!$A$2:$A$34,' Brechas'!$P$2:$P$34)</f>
        <v>-2.1154945683247699E-2</v>
      </c>
      <c r="AJ213" t="b">
        <f t="shared" si="40"/>
        <v>1</v>
      </c>
      <c r="AN213" s="20">
        <v>18</v>
      </c>
      <c r="AO213" s="20" t="s">
        <v>86</v>
      </c>
      <c r="AP213" s="20">
        <v>0.83</v>
      </c>
      <c r="AQ213" s="20">
        <v>0.46</v>
      </c>
      <c r="AR213" s="20">
        <v>0.8</v>
      </c>
      <c r="AS213" s="20">
        <v>0.8</v>
      </c>
      <c r="AT213" s="58">
        <v>16</v>
      </c>
      <c r="AU213" s="20">
        <v>0.64</v>
      </c>
      <c r="AV213" s="20">
        <v>0.5</v>
      </c>
      <c r="AW213" s="58">
        <v>16</v>
      </c>
      <c r="AX213" s="20">
        <v>0.4</v>
      </c>
      <c r="AY213" s="63">
        <v>15</v>
      </c>
      <c r="AZ213" s="17">
        <v>1</v>
      </c>
      <c r="BA213" s="17">
        <v>0.40003402599999999</v>
      </c>
      <c r="BB213" s="17">
        <f>_xlfn.XLOOKUP(AN213,' Brechas'!$A$2:$A$34,' Brechas'!$Y$2:$Y$34)</f>
        <v>0.40003402648099601</v>
      </c>
      <c r="BC213" t="b">
        <f t="shared" si="41"/>
        <v>1</v>
      </c>
      <c r="BG213" s="20">
        <v>18</v>
      </c>
      <c r="BH213" s="20" t="s">
        <v>86</v>
      </c>
      <c r="BI213" s="20">
        <v>43.71</v>
      </c>
      <c r="BJ213" s="20">
        <v>31.58</v>
      </c>
      <c r="BK213" s="20">
        <v>0.38</v>
      </c>
      <c r="BL213" s="20">
        <v>0.38400000000000001</v>
      </c>
      <c r="BM213" s="84">
        <v>26</v>
      </c>
      <c r="BN213" s="20">
        <v>37.652000000000001</v>
      </c>
      <c r="BO213" s="20">
        <v>0.05</v>
      </c>
      <c r="BP213" s="69">
        <v>9</v>
      </c>
      <c r="BQ213" s="20">
        <v>0.02</v>
      </c>
      <c r="BR213" s="82">
        <v>22</v>
      </c>
      <c r="BS213" s="17">
        <v>1</v>
      </c>
      <c r="BT213" s="17">
        <v>1.9790794E-2</v>
      </c>
      <c r="BU213" s="17">
        <f>_xlfn.XLOOKUP(BG213,' Brechas'!$A$2:$A$34,' Brechas'!$AM$2:$AM$34)</f>
        <v>1.97907942308965E-2</v>
      </c>
      <c r="BV213" t="b">
        <f t="shared" si="42"/>
        <v>1</v>
      </c>
      <c r="BZ213" s="20">
        <v>18</v>
      </c>
      <c r="CA213" s="20" t="s">
        <v>86</v>
      </c>
      <c r="CB213" s="20">
        <v>0.17</v>
      </c>
      <c r="CC213" s="20">
        <v>0.08</v>
      </c>
      <c r="CD213" s="20">
        <v>1.25</v>
      </c>
      <c r="CE213" s="20">
        <v>1.25</v>
      </c>
      <c r="CF213" s="73">
        <v>28</v>
      </c>
      <c r="CG213" s="20">
        <v>0.11</v>
      </c>
      <c r="CH213" s="20">
        <v>0.39</v>
      </c>
      <c r="CI213" s="80">
        <v>20</v>
      </c>
      <c r="CJ213" s="20">
        <v>0.48</v>
      </c>
      <c r="CK213" s="87">
        <v>30</v>
      </c>
      <c r="CL213" s="17">
        <v>1</v>
      </c>
      <c r="CM213" s="17">
        <v>0.48073532000000002</v>
      </c>
      <c r="CN213" s="17">
        <f>_xlfn.XLOOKUP(BZ213,' Brechas'!$A$2:$A$34,' Brechas'!$BI$2:$BI$34)</f>
        <v>0.48073532016371801</v>
      </c>
      <c r="CO213" t="b">
        <f t="shared" si="43"/>
        <v>1</v>
      </c>
    </row>
    <row r="214" spans="21:93">
      <c r="U214" s="20">
        <v>19</v>
      </c>
      <c r="V214" s="20" t="s">
        <v>87</v>
      </c>
      <c r="W214" s="20">
        <v>0.74</v>
      </c>
      <c r="X214" s="20">
        <v>0.77</v>
      </c>
      <c r="Y214" s="20">
        <v>-0.04</v>
      </c>
      <c r="Z214" s="20">
        <v>0.04</v>
      </c>
      <c r="AA214" s="61">
        <v>18</v>
      </c>
      <c r="AB214" s="20">
        <v>0.76</v>
      </c>
      <c r="AC214" s="20">
        <v>0.76</v>
      </c>
      <c r="AD214" s="88">
        <v>24</v>
      </c>
      <c r="AE214" s="20">
        <v>3.2500000000000001E-2</v>
      </c>
      <c r="AF214" s="68">
        <v>19</v>
      </c>
      <c r="AG214" s="17">
        <v>-1</v>
      </c>
      <c r="AH214" s="17">
        <v>-3.2473093000000001E-2</v>
      </c>
      <c r="AI214" s="17">
        <f>_xlfn.XLOOKUP(U214,' Brechas'!$A$2:$A$34,' Brechas'!$P$2:$P$34)</f>
        <v>-3.2473093135897302E-2</v>
      </c>
      <c r="AJ214" t="b">
        <f t="shared" si="40"/>
        <v>1</v>
      </c>
      <c r="AN214" s="20">
        <v>19</v>
      </c>
      <c r="AO214" s="20" t="s">
        <v>87</v>
      </c>
      <c r="AP214" s="20">
        <v>0.62</v>
      </c>
      <c r="AQ214" s="20">
        <v>0.45</v>
      </c>
      <c r="AR214" s="20">
        <v>0.38</v>
      </c>
      <c r="AS214" s="20">
        <v>0.38</v>
      </c>
      <c r="AT214" s="67">
        <v>2</v>
      </c>
      <c r="AU214" s="20">
        <v>0.54</v>
      </c>
      <c r="AV214" s="20">
        <v>0.42</v>
      </c>
      <c r="AW214" s="86">
        <v>11</v>
      </c>
      <c r="AX214" s="20">
        <v>0.16</v>
      </c>
      <c r="AY214" s="76">
        <v>1</v>
      </c>
      <c r="AZ214" s="17">
        <v>1</v>
      </c>
      <c r="BA214" s="17">
        <v>0.159460036</v>
      </c>
      <c r="BB214" s="17">
        <f>_xlfn.XLOOKUP(AN214,' Brechas'!$A$2:$A$34,' Brechas'!$Y$2:$Y$34)</f>
        <v>0.15946003624236499</v>
      </c>
      <c r="BC214" t="b">
        <f t="shared" si="41"/>
        <v>1</v>
      </c>
      <c r="BG214" s="20">
        <v>19</v>
      </c>
      <c r="BH214" s="20" t="s">
        <v>87</v>
      </c>
      <c r="BI214" s="20">
        <v>32.94</v>
      </c>
      <c r="BJ214" s="20">
        <v>28.93</v>
      </c>
      <c r="BK214" s="20">
        <v>0.14000000000000001</v>
      </c>
      <c r="BL214" s="20">
        <v>0.13900000000000001</v>
      </c>
      <c r="BM214" s="86">
        <v>11</v>
      </c>
      <c r="BN214" s="20">
        <v>30.984000000000002</v>
      </c>
      <c r="BO214" s="20">
        <v>0.06</v>
      </c>
      <c r="BP214" s="61">
        <v>18</v>
      </c>
      <c r="BQ214" s="20">
        <v>8.9999999999999993E-3</v>
      </c>
      <c r="BR214" s="59">
        <v>13</v>
      </c>
      <c r="BS214" s="17">
        <v>1</v>
      </c>
      <c r="BT214" s="17">
        <v>8.6723589999999993E-3</v>
      </c>
      <c r="BU214" s="17">
        <f>_xlfn.XLOOKUP(BG214,' Brechas'!$A$2:$A$34,' Brechas'!$AM$2:$AM$34)</f>
        <v>8.6723589572336897E-3</v>
      </c>
      <c r="BV214" t="b">
        <f t="shared" si="42"/>
        <v>1</v>
      </c>
      <c r="BZ214" s="20">
        <v>19</v>
      </c>
      <c r="CA214" s="20" t="s">
        <v>87</v>
      </c>
      <c r="CB214" s="20">
        <v>0.12</v>
      </c>
      <c r="CC214" s="20">
        <v>0.04</v>
      </c>
      <c r="CD214" s="20">
        <v>1.81</v>
      </c>
      <c r="CE214" s="20">
        <v>1.81</v>
      </c>
      <c r="CF214" s="95">
        <v>32</v>
      </c>
      <c r="CG214" s="20">
        <v>0.08</v>
      </c>
      <c r="CH214" s="20">
        <v>0.26</v>
      </c>
      <c r="CI214" s="78">
        <v>3</v>
      </c>
      <c r="CJ214" s="20">
        <v>0.47</v>
      </c>
      <c r="CK214" s="70">
        <v>29</v>
      </c>
      <c r="CL214" s="17">
        <v>1</v>
      </c>
      <c r="CM214" s="17">
        <v>0.46724047299999999</v>
      </c>
      <c r="CN214" s="17">
        <f>_xlfn.XLOOKUP(BZ214,' Brechas'!$A$2:$A$34,' Brechas'!$BI$2:$BI$34)</f>
        <v>0.46724047274074298</v>
      </c>
      <c r="CO214" t="b">
        <f t="shared" si="43"/>
        <v>1</v>
      </c>
    </row>
    <row r="215" spans="21:93">
      <c r="U215" s="20">
        <v>20</v>
      </c>
      <c r="V215" s="20" t="s">
        <v>88</v>
      </c>
      <c r="W215" s="20">
        <v>0.71</v>
      </c>
      <c r="X215" s="20">
        <v>0.75</v>
      </c>
      <c r="Y215" s="20">
        <v>-0.05</v>
      </c>
      <c r="Z215" s="20">
        <v>0.05</v>
      </c>
      <c r="AA215" s="82">
        <v>22</v>
      </c>
      <c r="AB215" s="20">
        <v>0.73</v>
      </c>
      <c r="AC215" s="20">
        <v>0.78</v>
      </c>
      <c r="AD215" s="70">
        <v>29</v>
      </c>
      <c r="AE215" s="20">
        <v>4.0899999999999999E-2</v>
      </c>
      <c r="AF215" s="74">
        <v>23</v>
      </c>
      <c r="AG215" s="17">
        <v>-1</v>
      </c>
      <c r="AH215" s="17">
        <v>-4.0878602999999999E-2</v>
      </c>
      <c r="AI215" s="17">
        <f>_xlfn.XLOOKUP(U215,' Brechas'!$A$2:$A$34,' Brechas'!$P$2:$P$34)</f>
        <v>-4.0878602964896697E-2</v>
      </c>
      <c r="AJ215" t="b">
        <f t="shared" si="40"/>
        <v>1</v>
      </c>
      <c r="AN215" s="20">
        <v>20</v>
      </c>
      <c r="AO215" s="20" t="s">
        <v>88</v>
      </c>
      <c r="AP215" s="20">
        <v>0.5</v>
      </c>
      <c r="AQ215" s="20">
        <v>0.28000000000000003</v>
      </c>
      <c r="AR215" s="20">
        <v>0.81</v>
      </c>
      <c r="AS215" s="20">
        <v>0.81</v>
      </c>
      <c r="AT215" s="81">
        <v>17</v>
      </c>
      <c r="AU215" s="20">
        <v>0.39</v>
      </c>
      <c r="AV215" s="20">
        <v>0.3</v>
      </c>
      <c r="AW215" s="85">
        <v>4</v>
      </c>
      <c r="AX215" s="20">
        <v>0.24</v>
      </c>
      <c r="AY215" s="64">
        <v>7</v>
      </c>
      <c r="AZ215" s="17">
        <v>1</v>
      </c>
      <c r="BA215" s="17">
        <v>0.242675999</v>
      </c>
      <c r="BB215" s="17">
        <f>_xlfn.XLOOKUP(AN215,' Brechas'!$A$2:$A$34,' Brechas'!$Y$2:$Y$34)</f>
        <v>0.24267599931749201</v>
      </c>
      <c r="BC215" t="b">
        <f t="shared" si="41"/>
        <v>1</v>
      </c>
      <c r="BG215" s="20">
        <v>20</v>
      </c>
      <c r="BH215" s="20" t="s">
        <v>88</v>
      </c>
      <c r="BI215" s="20">
        <v>38.58</v>
      </c>
      <c r="BJ215" s="20">
        <v>32.65</v>
      </c>
      <c r="BK215" s="20">
        <v>0.18</v>
      </c>
      <c r="BL215" s="20">
        <v>0.18099999999999999</v>
      </c>
      <c r="BM215" s="63">
        <v>15</v>
      </c>
      <c r="BN215" s="20">
        <v>35.686</v>
      </c>
      <c r="BO215" s="20">
        <v>0.05</v>
      </c>
      <c r="BP215" s="59">
        <v>13</v>
      </c>
      <c r="BQ215" s="20">
        <v>0.01</v>
      </c>
      <c r="BR215" s="63">
        <v>15</v>
      </c>
      <c r="BS215" s="17">
        <v>1</v>
      </c>
      <c r="BT215" s="17">
        <v>9.8605450000000001E-3</v>
      </c>
      <c r="BU215" s="17">
        <f>_xlfn.XLOOKUP(BG215,' Brechas'!$A$2:$A$34,' Brechas'!$AM$2:$AM$34)</f>
        <v>9.8605452589962898E-3</v>
      </c>
      <c r="BV215" t="b">
        <f t="shared" si="42"/>
        <v>1</v>
      </c>
      <c r="BZ215" s="20">
        <v>20</v>
      </c>
      <c r="CA215" s="20" t="s">
        <v>88</v>
      </c>
      <c r="CB215" s="20">
        <v>0.17</v>
      </c>
      <c r="CC215" s="20">
        <v>0.1</v>
      </c>
      <c r="CD215" s="20">
        <v>0.76</v>
      </c>
      <c r="CE215" s="20">
        <v>0.76</v>
      </c>
      <c r="CF215" s="74">
        <v>23</v>
      </c>
      <c r="CG215" s="20">
        <v>0.12</v>
      </c>
      <c r="CH215" s="20">
        <v>0.42</v>
      </c>
      <c r="CI215" s="84">
        <v>26</v>
      </c>
      <c r="CJ215" s="20">
        <v>0.32</v>
      </c>
      <c r="CK215" s="88">
        <v>24</v>
      </c>
      <c r="CL215" s="17">
        <v>1</v>
      </c>
      <c r="CM215" s="17">
        <v>0.321558552</v>
      </c>
      <c r="CN215" s="17">
        <f>_xlfn.XLOOKUP(BZ215,' Brechas'!$A$2:$A$34,' Brechas'!$BI$2:$BI$34)</f>
        <v>0.32155855215372903</v>
      </c>
      <c r="CO215" t="b">
        <f t="shared" si="43"/>
        <v>1</v>
      </c>
    </row>
    <row r="216" spans="21:93">
      <c r="U216" s="20">
        <v>23</v>
      </c>
      <c r="V216" s="20" t="s">
        <v>89</v>
      </c>
      <c r="W216" s="20">
        <v>0.95</v>
      </c>
      <c r="X216" s="20">
        <v>0.96</v>
      </c>
      <c r="Y216" s="20">
        <v>-0.01</v>
      </c>
      <c r="Z216" s="20">
        <v>0.01</v>
      </c>
      <c r="AA216" s="65">
        <v>6</v>
      </c>
      <c r="AB216" s="20">
        <v>0.95</v>
      </c>
      <c r="AC216" s="20">
        <v>0.6</v>
      </c>
      <c r="AD216" s="85">
        <v>4</v>
      </c>
      <c r="AE216" s="20">
        <v>8.6E-3</v>
      </c>
      <c r="AF216" s="65">
        <v>6</v>
      </c>
      <c r="AG216" s="17">
        <v>-1</v>
      </c>
      <c r="AH216" s="17">
        <v>-8.5605630000000002E-3</v>
      </c>
      <c r="AI216" s="17">
        <f>_xlfn.XLOOKUP(U216,' Brechas'!$A$2:$A$34,' Brechas'!$P$2:$P$34)</f>
        <v>-8.5605633545892696E-3</v>
      </c>
      <c r="AJ216" t="b">
        <f t="shared" si="40"/>
        <v>1</v>
      </c>
      <c r="AN216" s="20">
        <v>23</v>
      </c>
      <c r="AO216" s="20" t="s">
        <v>89</v>
      </c>
      <c r="AP216" s="20">
        <v>0.79</v>
      </c>
      <c r="AQ216" s="20">
        <v>0.32</v>
      </c>
      <c r="AR216" s="20">
        <v>1.5</v>
      </c>
      <c r="AS216" s="20">
        <v>1.5</v>
      </c>
      <c r="AT216" s="87">
        <v>30</v>
      </c>
      <c r="AU216" s="20">
        <v>0.56000000000000005</v>
      </c>
      <c r="AV216" s="20">
        <v>0.43</v>
      </c>
      <c r="AW216" s="66">
        <v>12</v>
      </c>
      <c r="AX216" s="20">
        <v>0.65</v>
      </c>
      <c r="AY216" s="87">
        <v>30</v>
      </c>
      <c r="AZ216" s="17">
        <v>1</v>
      </c>
      <c r="BA216" s="17">
        <v>0.64547988000000001</v>
      </c>
      <c r="BB216" s="17">
        <f>_xlfn.XLOOKUP(AN216,' Brechas'!$A$2:$A$34,' Brechas'!$Y$2:$Y$34)</f>
        <v>0.64547988003145496</v>
      </c>
      <c r="BC216" t="b">
        <f t="shared" si="41"/>
        <v>1</v>
      </c>
      <c r="BG216" s="20">
        <v>23</v>
      </c>
      <c r="BH216" s="20" t="s">
        <v>89</v>
      </c>
      <c r="BI216" s="20">
        <v>28.38</v>
      </c>
      <c r="BJ216" s="20">
        <v>26.37</v>
      </c>
      <c r="BK216" s="20">
        <v>0.08</v>
      </c>
      <c r="BL216" s="20">
        <v>7.5999999999999998E-2</v>
      </c>
      <c r="BM216" s="85">
        <v>4</v>
      </c>
      <c r="BN216" s="20">
        <v>27.390999999999998</v>
      </c>
      <c r="BO216" s="20">
        <v>7.0000000000000007E-2</v>
      </c>
      <c r="BP216" s="82">
        <v>22</v>
      </c>
      <c r="BQ216" s="20">
        <v>5.0000000000000001E-3</v>
      </c>
      <c r="BR216" s="69">
        <v>9</v>
      </c>
      <c r="BS216" s="17">
        <v>1</v>
      </c>
      <c r="BT216" s="17">
        <v>5.4054899999999998E-3</v>
      </c>
      <c r="BU216" s="17">
        <f>_xlfn.XLOOKUP(BG216,' Brechas'!$A$2:$A$34,' Brechas'!$AM$2:$AM$34)</f>
        <v>5.4054899725626097E-3</v>
      </c>
      <c r="BV216" t="b">
        <f t="shared" si="42"/>
        <v>1</v>
      </c>
      <c r="BZ216" s="20">
        <v>23</v>
      </c>
      <c r="CA216" s="20" t="s">
        <v>89</v>
      </c>
      <c r="CB216" s="20">
        <v>0.15</v>
      </c>
      <c r="CC216" s="20">
        <v>0.09</v>
      </c>
      <c r="CD216" s="20">
        <v>0.64</v>
      </c>
      <c r="CE216" s="20">
        <v>0.64</v>
      </c>
      <c r="CF216" s="82">
        <v>22</v>
      </c>
      <c r="CG216" s="20">
        <v>0.12</v>
      </c>
      <c r="CH216" s="20">
        <v>0.4</v>
      </c>
      <c r="CI216" s="74">
        <v>23</v>
      </c>
      <c r="CJ216" s="20">
        <v>0.26</v>
      </c>
      <c r="CK216" s="75">
        <v>21</v>
      </c>
      <c r="CL216" s="17">
        <v>1</v>
      </c>
      <c r="CM216" s="17">
        <v>0.258060189</v>
      </c>
      <c r="CN216" s="17">
        <f>_xlfn.XLOOKUP(BZ216,' Brechas'!$A$2:$A$34,' Brechas'!$BI$2:$BI$34)</f>
        <v>0.25806018947530601</v>
      </c>
      <c r="CO216" t="b">
        <f t="shared" si="43"/>
        <v>1</v>
      </c>
    </row>
    <row r="217" spans="21:93">
      <c r="U217" s="20">
        <v>25</v>
      </c>
      <c r="V217" s="20" t="s">
        <v>90</v>
      </c>
      <c r="W217" s="20">
        <v>0.74</v>
      </c>
      <c r="X217" s="20">
        <v>0.77</v>
      </c>
      <c r="Y217" s="20">
        <v>-0.04</v>
      </c>
      <c r="Z217" s="20">
        <v>0.04</v>
      </c>
      <c r="AA217" s="81">
        <v>17</v>
      </c>
      <c r="AB217" s="20">
        <v>0.75</v>
      </c>
      <c r="AC217" s="20">
        <v>0.76</v>
      </c>
      <c r="AD217" s="84">
        <v>26</v>
      </c>
      <c r="AE217" s="20">
        <v>3.1300000000000001E-2</v>
      </c>
      <c r="AF217" s="61">
        <v>18</v>
      </c>
      <c r="AG217" s="17">
        <v>-1</v>
      </c>
      <c r="AH217" s="17">
        <v>-3.1314197000000002E-2</v>
      </c>
      <c r="AI217" s="17">
        <f>_xlfn.XLOOKUP(U217,' Brechas'!$A$2:$A$34,' Brechas'!$P$2:$P$34)</f>
        <v>-3.1314196751365597E-2</v>
      </c>
      <c r="AJ217" t="b">
        <f t="shared" si="40"/>
        <v>1</v>
      </c>
      <c r="AN217" s="20">
        <v>25</v>
      </c>
      <c r="AO217" s="20" t="s">
        <v>90</v>
      </c>
      <c r="AP217" s="20">
        <v>0.91</v>
      </c>
      <c r="AQ217" s="20">
        <v>0.51</v>
      </c>
      <c r="AR217" s="20">
        <v>0.79</v>
      </c>
      <c r="AS217" s="20">
        <v>0.79</v>
      </c>
      <c r="AT217" s="63">
        <v>15</v>
      </c>
      <c r="AU217" s="20">
        <v>0.72</v>
      </c>
      <c r="AV217" s="20">
        <v>0.55000000000000004</v>
      </c>
      <c r="AW217" s="82">
        <v>22</v>
      </c>
      <c r="AX217" s="20">
        <v>0.44</v>
      </c>
      <c r="AY217" s="61">
        <v>18</v>
      </c>
      <c r="AZ217" s="17">
        <v>1</v>
      </c>
      <c r="BA217" s="17">
        <v>0.436249936</v>
      </c>
      <c r="BB217" s="17">
        <f>_xlfn.XLOOKUP(AN217,' Brechas'!$A$2:$A$34,' Brechas'!$Y$2:$Y$34)</f>
        <v>0.43624993567942799</v>
      </c>
      <c r="BC217" t="b">
        <f t="shared" si="41"/>
        <v>1</v>
      </c>
      <c r="BG217" s="20">
        <v>25</v>
      </c>
      <c r="BH217" s="20" t="s">
        <v>90</v>
      </c>
      <c r="BI217" s="20">
        <v>21.89</v>
      </c>
      <c r="BJ217" s="20">
        <v>17.61</v>
      </c>
      <c r="BK217" s="20">
        <v>0.24</v>
      </c>
      <c r="BL217" s="20">
        <v>0.24299999999999999</v>
      </c>
      <c r="BM217" s="61">
        <v>18</v>
      </c>
      <c r="BN217" s="20">
        <v>19.797000000000001</v>
      </c>
      <c r="BO217" s="20">
        <v>0.1</v>
      </c>
      <c r="BP217" s="71">
        <v>25</v>
      </c>
      <c r="BQ217" s="20">
        <v>2.4E-2</v>
      </c>
      <c r="BR217" s="88">
        <v>24</v>
      </c>
      <c r="BS217" s="17">
        <v>1</v>
      </c>
      <c r="BT217" s="17">
        <v>2.3792420000000002E-2</v>
      </c>
      <c r="BU217" s="17">
        <f>_xlfn.XLOOKUP(BG217,' Brechas'!$A$2:$A$34,' Brechas'!$AM$2:$AM$34)</f>
        <v>2.3792419604660699E-2</v>
      </c>
      <c r="BV217" t="b">
        <f t="shared" si="42"/>
        <v>1</v>
      </c>
      <c r="BZ217" s="20">
        <v>25</v>
      </c>
      <c r="CA217" s="20" t="s">
        <v>90</v>
      </c>
      <c r="CB217" s="20">
        <v>0.12</v>
      </c>
      <c r="CC217" s="20">
        <v>0.09</v>
      </c>
      <c r="CD217" s="20">
        <v>0.4</v>
      </c>
      <c r="CE217" s="20">
        <v>0.4</v>
      </c>
      <c r="CF217" s="59">
        <v>13</v>
      </c>
      <c r="CG217" s="20">
        <v>0.1</v>
      </c>
      <c r="CH217" s="20">
        <v>0.36</v>
      </c>
      <c r="CI217" s="81">
        <v>17</v>
      </c>
      <c r="CJ217" s="20">
        <v>0.14000000000000001</v>
      </c>
      <c r="CK217" s="66">
        <v>12</v>
      </c>
      <c r="CL217" s="17">
        <v>1</v>
      </c>
      <c r="CM217" s="17">
        <v>0.14403296600000001</v>
      </c>
      <c r="CN217" s="17">
        <f>_xlfn.XLOOKUP(BZ217,' Brechas'!$A$2:$A$34,' Brechas'!$BI$2:$BI$34)</f>
        <v>0.14403296619683501</v>
      </c>
      <c r="CO217" t="b">
        <f t="shared" si="43"/>
        <v>1</v>
      </c>
    </row>
    <row r="218" spans="21:93">
      <c r="U218" s="20">
        <v>27</v>
      </c>
      <c r="V218" s="20" t="s">
        <v>91</v>
      </c>
      <c r="W218" s="20">
        <v>0.85</v>
      </c>
      <c r="X218" s="20">
        <v>0.86</v>
      </c>
      <c r="Y218" s="20">
        <v>-0.02</v>
      </c>
      <c r="Z218" s="20">
        <v>0.02</v>
      </c>
      <c r="AA218" s="69">
        <v>9</v>
      </c>
      <c r="AB218" s="20">
        <v>0.86</v>
      </c>
      <c r="AC218" s="20">
        <v>0.67</v>
      </c>
      <c r="AD218" s="59">
        <v>13</v>
      </c>
      <c r="AE218" s="20">
        <v>1.2500000000000001E-2</v>
      </c>
      <c r="AF218" s="69">
        <v>9</v>
      </c>
      <c r="AG218" s="17">
        <v>-1</v>
      </c>
      <c r="AH218" s="17">
        <v>-1.2504319999999999E-2</v>
      </c>
      <c r="AI218" s="17">
        <f>_xlfn.XLOOKUP(U218,' Brechas'!$A$2:$A$34,' Brechas'!$P$2:$P$34)</f>
        <v>-1.2504319805150601E-2</v>
      </c>
      <c r="AJ218" t="b">
        <f t="shared" si="40"/>
        <v>1</v>
      </c>
      <c r="AN218" s="20">
        <v>27</v>
      </c>
      <c r="AO218" s="20" t="s">
        <v>91</v>
      </c>
      <c r="AP218" s="20">
        <v>0.21</v>
      </c>
      <c r="AQ218" s="20">
        <v>7.0000000000000007E-2</v>
      </c>
      <c r="AR218" s="20">
        <v>1.83</v>
      </c>
      <c r="AS218" s="20">
        <v>1.83</v>
      </c>
      <c r="AT218" s="95">
        <v>32</v>
      </c>
      <c r="AU218" s="20">
        <v>0.14000000000000001</v>
      </c>
      <c r="AV218" s="20">
        <v>0.11</v>
      </c>
      <c r="AW218" s="76">
        <v>1</v>
      </c>
      <c r="AX218" s="20">
        <v>0.2</v>
      </c>
      <c r="AY218" s="85">
        <v>4</v>
      </c>
      <c r="AZ218" s="17">
        <v>1</v>
      </c>
      <c r="BA218" s="17">
        <v>0.19870080000000001</v>
      </c>
      <c r="BB218" s="17">
        <f>_xlfn.XLOOKUP(AN218,' Brechas'!$A$2:$A$34,' Brechas'!$Y$2:$Y$34)</f>
        <v>0.19870080011987601</v>
      </c>
      <c r="BC218" t="b">
        <f t="shared" si="41"/>
        <v>1</v>
      </c>
      <c r="BG218" s="20">
        <v>27</v>
      </c>
      <c r="BH218" s="20" t="s">
        <v>91</v>
      </c>
      <c r="BI218" s="20">
        <v>47.6</v>
      </c>
      <c r="BJ218" s="20">
        <v>34.69</v>
      </c>
      <c r="BK218" s="20">
        <v>0.37</v>
      </c>
      <c r="BL218" s="20">
        <v>0.372</v>
      </c>
      <c r="BM218" s="71">
        <v>25</v>
      </c>
      <c r="BN218" s="20">
        <v>41.32</v>
      </c>
      <c r="BO218" s="20">
        <v>0.05</v>
      </c>
      <c r="BP218" s="65">
        <v>6</v>
      </c>
      <c r="BQ218" s="20">
        <v>1.7000000000000001E-2</v>
      </c>
      <c r="BR218" s="68">
        <v>19</v>
      </c>
      <c r="BS218" s="17">
        <v>1</v>
      </c>
      <c r="BT218" s="17">
        <v>1.7459314E-2</v>
      </c>
      <c r="BU218" s="17">
        <f>_xlfn.XLOOKUP(BG218,' Brechas'!$A$2:$A$34,' Brechas'!$AM$2:$AM$34)</f>
        <v>1.7459314027531599E-2</v>
      </c>
      <c r="BV218" t="b">
        <f t="shared" si="42"/>
        <v>1</v>
      </c>
      <c r="BZ218" s="20">
        <v>27</v>
      </c>
      <c r="CA218" s="20" t="s">
        <v>91</v>
      </c>
      <c r="CB218" s="20">
        <v>0.23</v>
      </c>
      <c r="CC218" s="20">
        <v>0.15</v>
      </c>
      <c r="CD218" s="20">
        <v>0.56999999999999995</v>
      </c>
      <c r="CE218" s="20">
        <v>0.56999999999999995</v>
      </c>
      <c r="CF218" s="68">
        <v>19</v>
      </c>
      <c r="CG218" s="20">
        <v>0.18</v>
      </c>
      <c r="CH218" s="20">
        <v>0.62</v>
      </c>
      <c r="CI218" s="94">
        <v>31</v>
      </c>
      <c r="CJ218" s="20">
        <v>0.35</v>
      </c>
      <c r="CK218" s="84">
        <v>26</v>
      </c>
      <c r="CL218" s="17">
        <v>1</v>
      </c>
      <c r="CM218" s="17">
        <v>0.34910845499999998</v>
      </c>
      <c r="CN218" s="17">
        <f>_xlfn.XLOOKUP(BZ218,' Brechas'!$A$2:$A$34,' Brechas'!$BI$2:$BI$34)</f>
        <v>0.34910845464342799</v>
      </c>
      <c r="CO218" t="b">
        <f t="shared" si="43"/>
        <v>1</v>
      </c>
    </row>
    <row r="219" spans="21:93">
      <c r="U219" s="20">
        <v>41</v>
      </c>
      <c r="V219" s="20" t="s">
        <v>92</v>
      </c>
      <c r="W219" s="20">
        <v>0.71</v>
      </c>
      <c r="X219" s="20">
        <v>0.77</v>
      </c>
      <c r="Y219" s="20">
        <v>-0.08</v>
      </c>
      <c r="Z219" s="20">
        <v>0.08</v>
      </c>
      <c r="AA219" s="84">
        <v>26</v>
      </c>
      <c r="AB219" s="20">
        <v>0.75</v>
      </c>
      <c r="AC219" s="20">
        <v>0.77</v>
      </c>
      <c r="AD219" s="73">
        <v>28</v>
      </c>
      <c r="AE219" s="20">
        <v>5.9700000000000003E-2</v>
      </c>
      <c r="AF219" s="71">
        <v>25</v>
      </c>
      <c r="AG219" s="17">
        <v>-1</v>
      </c>
      <c r="AH219" s="17">
        <v>-5.9738228999999997E-2</v>
      </c>
      <c r="AI219" s="17">
        <f>_xlfn.XLOOKUP(U219,' Brechas'!$A$2:$A$34,' Brechas'!$P$2:$P$34)</f>
        <v>-5.9738228794832898E-2</v>
      </c>
      <c r="AJ219" t="b">
        <f t="shared" si="40"/>
        <v>1</v>
      </c>
      <c r="AN219" s="20">
        <v>41</v>
      </c>
      <c r="AO219" s="20" t="s">
        <v>92</v>
      </c>
      <c r="AP219" s="20">
        <v>0.93</v>
      </c>
      <c r="AQ219" s="20">
        <v>0.59</v>
      </c>
      <c r="AR219" s="20">
        <v>0.57999999999999996</v>
      </c>
      <c r="AS219" s="20">
        <v>0.57999999999999996</v>
      </c>
      <c r="AT219" s="64">
        <v>7</v>
      </c>
      <c r="AU219" s="20">
        <v>0.76</v>
      </c>
      <c r="AV219" s="20">
        <v>0.59</v>
      </c>
      <c r="AW219" s="74">
        <v>23</v>
      </c>
      <c r="AX219" s="20">
        <v>0.34</v>
      </c>
      <c r="AY219" s="86">
        <v>11</v>
      </c>
      <c r="AZ219" s="17">
        <v>1</v>
      </c>
      <c r="BA219" s="17">
        <v>0.33911832800000002</v>
      </c>
      <c r="BB219" s="17">
        <f>_xlfn.XLOOKUP(AN219,' Brechas'!$A$2:$A$34,' Brechas'!$Y$2:$Y$34)</f>
        <v>0.33911832837990502</v>
      </c>
      <c r="BC219" t="b">
        <f t="shared" si="41"/>
        <v>1</v>
      </c>
      <c r="BG219" s="20">
        <v>41</v>
      </c>
      <c r="BH219" s="20" t="s">
        <v>92</v>
      </c>
      <c r="BI219" s="20">
        <v>41.76</v>
      </c>
      <c r="BJ219" s="20">
        <v>31.45</v>
      </c>
      <c r="BK219" s="20">
        <v>0.33</v>
      </c>
      <c r="BL219" s="20">
        <v>0.32800000000000001</v>
      </c>
      <c r="BM219" s="82">
        <v>22</v>
      </c>
      <c r="BN219" s="20">
        <v>36.683999999999997</v>
      </c>
      <c r="BO219" s="20">
        <v>0.05</v>
      </c>
      <c r="BP219" s="66">
        <v>12</v>
      </c>
      <c r="BQ219" s="20">
        <v>1.7000000000000001E-2</v>
      </c>
      <c r="BR219" s="61">
        <v>18</v>
      </c>
      <c r="BS219" s="17">
        <v>1</v>
      </c>
      <c r="BT219" s="17">
        <v>1.7313385000000001E-2</v>
      </c>
      <c r="BU219" s="17">
        <f>_xlfn.XLOOKUP(BG219,' Brechas'!$A$2:$A$34,' Brechas'!$AM$2:$AM$34)</f>
        <v>1.7313384724287E-2</v>
      </c>
      <c r="BV219" t="b">
        <f t="shared" si="42"/>
        <v>1</v>
      </c>
      <c r="BZ219" s="20">
        <v>41</v>
      </c>
      <c r="CA219" s="20" t="s">
        <v>92</v>
      </c>
      <c r="CB219" s="20">
        <v>0.12</v>
      </c>
      <c r="CC219" s="20">
        <v>0.06</v>
      </c>
      <c r="CD219" s="20">
        <v>1.07</v>
      </c>
      <c r="CE219" s="20">
        <v>1.07</v>
      </c>
      <c r="CF219" s="71">
        <v>25</v>
      </c>
      <c r="CG219" s="20">
        <v>0.08</v>
      </c>
      <c r="CH219" s="20">
        <v>0.28000000000000003</v>
      </c>
      <c r="CI219" s="85">
        <v>4</v>
      </c>
      <c r="CJ219" s="20">
        <v>0.3</v>
      </c>
      <c r="CK219" s="74">
        <v>23</v>
      </c>
      <c r="CL219" s="17">
        <v>1</v>
      </c>
      <c r="CM219" s="17">
        <v>0.29530537099999998</v>
      </c>
      <c r="CN219" s="17">
        <f>_xlfn.XLOOKUP(BZ219,' Brechas'!$A$2:$A$34,' Brechas'!$BI$2:$BI$34)</f>
        <v>0.295305370922054</v>
      </c>
      <c r="CO219" t="b">
        <f t="shared" si="43"/>
        <v>1</v>
      </c>
    </row>
    <row r="220" spans="21:93">
      <c r="U220" s="20">
        <v>44</v>
      </c>
      <c r="V220" s="20" t="s">
        <v>93</v>
      </c>
      <c r="W220" s="20">
        <v>0.76</v>
      </c>
      <c r="X220" s="20">
        <v>0.79</v>
      </c>
      <c r="Y220" s="20">
        <v>-0.04</v>
      </c>
      <c r="Z220" s="20">
        <v>0.04</v>
      </c>
      <c r="AA220" s="58">
        <v>16</v>
      </c>
      <c r="AB220" s="20">
        <v>0.77</v>
      </c>
      <c r="AC220" s="20">
        <v>0.74</v>
      </c>
      <c r="AD220" s="75">
        <v>21</v>
      </c>
      <c r="AE220" s="20">
        <v>3.0099999999999998E-2</v>
      </c>
      <c r="AF220" s="81">
        <v>17</v>
      </c>
      <c r="AG220" s="17">
        <v>-1</v>
      </c>
      <c r="AH220" s="17">
        <v>-3.0110811000000001E-2</v>
      </c>
      <c r="AI220" s="17">
        <f>_xlfn.XLOOKUP(U220,' Brechas'!$A$2:$A$34,' Brechas'!$P$2:$P$34)</f>
        <v>-3.01108107550399E-2</v>
      </c>
      <c r="AJ220" t="b">
        <f t="shared" si="40"/>
        <v>1</v>
      </c>
      <c r="AN220" s="20">
        <v>44</v>
      </c>
      <c r="AO220" s="20" t="s">
        <v>93</v>
      </c>
      <c r="AP220" s="20">
        <v>0.27</v>
      </c>
      <c r="AQ220" s="20">
        <v>0.13</v>
      </c>
      <c r="AR220" s="20">
        <v>1.05</v>
      </c>
      <c r="AS220" s="20">
        <v>1.05</v>
      </c>
      <c r="AT220" s="82">
        <v>22</v>
      </c>
      <c r="AU220" s="20">
        <v>0.2</v>
      </c>
      <c r="AV220" s="20">
        <v>0.15</v>
      </c>
      <c r="AW220" s="67">
        <v>2</v>
      </c>
      <c r="AX220" s="20">
        <v>0.16</v>
      </c>
      <c r="AY220" s="67">
        <v>2</v>
      </c>
      <c r="AZ220" s="17">
        <v>1</v>
      </c>
      <c r="BA220" s="17">
        <v>0.161405093</v>
      </c>
      <c r="BB220" s="17">
        <f>_xlfn.XLOOKUP(AN220,' Brechas'!$A$2:$A$34,' Brechas'!$Y$2:$Y$34)</f>
        <v>0.161405093016252</v>
      </c>
      <c r="BC220" t="b">
        <f t="shared" si="41"/>
        <v>1</v>
      </c>
      <c r="BG220" s="20">
        <v>44</v>
      </c>
      <c r="BH220" s="20" t="s">
        <v>93</v>
      </c>
      <c r="BI220" s="20">
        <v>26.9</v>
      </c>
      <c r="BJ220" s="20">
        <v>20.81</v>
      </c>
      <c r="BK220" s="20">
        <v>0.28999999999999998</v>
      </c>
      <c r="BL220" s="20">
        <v>0.29199999999999998</v>
      </c>
      <c r="BM220" s="68">
        <v>19</v>
      </c>
      <c r="BN220" s="20">
        <v>23.914000000000001</v>
      </c>
      <c r="BO220" s="20">
        <v>0.08</v>
      </c>
      <c r="BP220" s="74">
        <v>23</v>
      </c>
      <c r="BQ220" s="20">
        <v>2.4E-2</v>
      </c>
      <c r="BR220" s="74">
        <v>23</v>
      </c>
      <c r="BS220" s="17">
        <v>1</v>
      </c>
      <c r="BT220" s="17">
        <v>2.3695738000000001E-2</v>
      </c>
      <c r="BU220" s="17">
        <f>_xlfn.XLOOKUP(BG220,' Brechas'!$A$2:$A$34,' Brechas'!$AM$2:$AM$34)</f>
        <v>2.3695737627137201E-2</v>
      </c>
      <c r="BV220" t="b">
        <f t="shared" si="42"/>
        <v>1</v>
      </c>
      <c r="BZ220" s="20">
        <v>44</v>
      </c>
      <c r="CA220" s="20" t="s">
        <v>93</v>
      </c>
      <c r="CB220" s="20">
        <v>0.16</v>
      </c>
      <c r="CC220" s="20">
        <v>0.12</v>
      </c>
      <c r="CD220" s="20">
        <v>0.38</v>
      </c>
      <c r="CE220" s="20">
        <v>0.38</v>
      </c>
      <c r="CF220" s="66">
        <v>12</v>
      </c>
      <c r="CG220" s="20">
        <v>0.14000000000000001</v>
      </c>
      <c r="CH220" s="20">
        <v>0.48</v>
      </c>
      <c r="CI220" s="70">
        <v>29</v>
      </c>
      <c r="CJ220" s="20">
        <v>0.18</v>
      </c>
      <c r="CK220" s="63">
        <v>15</v>
      </c>
      <c r="CL220" s="17">
        <v>1</v>
      </c>
      <c r="CM220" s="17">
        <v>0.18122074799999999</v>
      </c>
      <c r="CN220" s="17">
        <f>_xlfn.XLOOKUP(BZ220,' Brechas'!$A$2:$A$34,' Brechas'!$BI$2:$BI$34)</f>
        <v>0.181220747882022</v>
      </c>
      <c r="CO220" t="b">
        <f t="shared" si="43"/>
        <v>1</v>
      </c>
    </row>
    <row r="221" spans="21:93">
      <c r="U221" s="20">
        <v>47</v>
      </c>
      <c r="V221" s="20" t="s">
        <v>94</v>
      </c>
      <c r="W221" s="20">
        <v>0.73</v>
      </c>
      <c r="X221" s="20">
        <v>0.76</v>
      </c>
      <c r="Y221" s="20">
        <v>-0.04</v>
      </c>
      <c r="Z221" s="20">
        <v>0.04</v>
      </c>
      <c r="AA221" s="63">
        <v>15</v>
      </c>
      <c r="AB221" s="20">
        <v>0.75</v>
      </c>
      <c r="AC221" s="20">
        <v>0.77</v>
      </c>
      <c r="AD221" s="72">
        <v>27</v>
      </c>
      <c r="AE221" s="20">
        <v>2.8299999999999999E-2</v>
      </c>
      <c r="AF221" s="63">
        <v>15</v>
      </c>
      <c r="AG221" s="17">
        <v>-1</v>
      </c>
      <c r="AH221" s="17">
        <v>-2.8316781999999999E-2</v>
      </c>
      <c r="AI221" s="17">
        <f>_xlfn.XLOOKUP(U221,' Brechas'!$A$2:$A$34,' Brechas'!$P$2:$P$34)</f>
        <v>-2.8316782069495498E-2</v>
      </c>
      <c r="AJ221" t="b">
        <f t="shared" si="40"/>
        <v>1</v>
      </c>
      <c r="AN221" s="20">
        <v>47</v>
      </c>
      <c r="AO221" s="20" t="s">
        <v>94</v>
      </c>
      <c r="AP221" s="20">
        <v>0.55000000000000004</v>
      </c>
      <c r="AQ221" s="20">
        <v>0.23</v>
      </c>
      <c r="AR221" s="20">
        <v>1.35</v>
      </c>
      <c r="AS221" s="20">
        <v>1.35</v>
      </c>
      <c r="AT221" s="70">
        <v>29</v>
      </c>
      <c r="AU221" s="20">
        <v>0.39</v>
      </c>
      <c r="AV221" s="20">
        <v>0.3</v>
      </c>
      <c r="AW221" s="83">
        <v>5</v>
      </c>
      <c r="AX221" s="20">
        <v>0.41</v>
      </c>
      <c r="AY221" s="58">
        <v>16</v>
      </c>
      <c r="AZ221" s="17">
        <v>1</v>
      </c>
      <c r="BA221" s="17">
        <v>0.40857972300000001</v>
      </c>
      <c r="BB221" s="17">
        <f>_xlfn.XLOOKUP(AN221,' Brechas'!$A$2:$A$34,' Brechas'!$Y$2:$Y$34)</f>
        <v>0.40857972257214697</v>
      </c>
      <c r="BC221" t="b">
        <f t="shared" si="41"/>
        <v>1</v>
      </c>
      <c r="BG221" s="20">
        <v>47</v>
      </c>
      <c r="BH221" s="20" t="s">
        <v>94</v>
      </c>
      <c r="BI221" s="20">
        <v>33.06</v>
      </c>
      <c r="BJ221" s="20">
        <v>28.92</v>
      </c>
      <c r="BK221" s="20">
        <v>0.14000000000000001</v>
      </c>
      <c r="BL221" s="20">
        <v>0.14299999999999999</v>
      </c>
      <c r="BM221" s="66">
        <v>12</v>
      </c>
      <c r="BN221" s="20">
        <v>31.013999999999999</v>
      </c>
      <c r="BO221" s="20">
        <v>0.06</v>
      </c>
      <c r="BP221" s="81">
        <v>17</v>
      </c>
      <c r="BQ221" s="20">
        <v>8.9999999999999993E-3</v>
      </c>
      <c r="BR221" s="60">
        <v>14</v>
      </c>
      <c r="BS221" s="17">
        <v>1</v>
      </c>
      <c r="BT221" s="17">
        <v>8.9525530000000002E-3</v>
      </c>
      <c r="BU221" s="17">
        <f>_xlfn.XLOOKUP(BG221,' Brechas'!$A$2:$A$34,' Brechas'!$AM$2:$AM$34)</f>
        <v>8.9525525762213197E-3</v>
      </c>
      <c r="BV221" t="b">
        <f t="shared" si="42"/>
        <v>1</v>
      </c>
      <c r="BZ221" s="20">
        <v>47</v>
      </c>
      <c r="CA221" s="20" t="s">
        <v>94</v>
      </c>
      <c r="CB221" s="20">
        <v>0.14000000000000001</v>
      </c>
      <c r="CC221" s="20">
        <v>0.05</v>
      </c>
      <c r="CD221" s="20">
        <v>1.79</v>
      </c>
      <c r="CE221" s="20">
        <v>1.79</v>
      </c>
      <c r="CF221" s="94">
        <v>31</v>
      </c>
      <c r="CG221" s="20">
        <v>0.09</v>
      </c>
      <c r="CH221" s="20">
        <v>0.3</v>
      </c>
      <c r="CI221" s="64">
        <v>7</v>
      </c>
      <c r="CJ221" s="20">
        <v>0.53</v>
      </c>
      <c r="CK221" s="94">
        <v>31</v>
      </c>
      <c r="CL221" s="17">
        <v>1</v>
      </c>
      <c r="CM221" s="17">
        <v>0.53113423699999995</v>
      </c>
      <c r="CN221" s="17">
        <f>_xlfn.XLOOKUP(BZ221,' Brechas'!$A$2:$A$34,' Brechas'!$BI$2:$BI$34)</f>
        <v>0.53113423671225102</v>
      </c>
      <c r="CO221" t="b">
        <f t="shared" si="43"/>
        <v>1</v>
      </c>
    </row>
    <row r="222" spans="21:93">
      <c r="U222" s="20">
        <v>50</v>
      </c>
      <c r="V222" s="20" t="s">
        <v>95</v>
      </c>
      <c r="W222" s="20">
        <v>0.69</v>
      </c>
      <c r="X222" s="20">
        <v>0.77</v>
      </c>
      <c r="Y222" s="20">
        <v>-0.11</v>
      </c>
      <c r="Z222" s="20">
        <v>0.11</v>
      </c>
      <c r="AA222" s="94">
        <v>31</v>
      </c>
      <c r="AB222" s="20">
        <v>0.73</v>
      </c>
      <c r="AC222" s="20">
        <v>0.78</v>
      </c>
      <c r="AD222" s="87">
        <v>30</v>
      </c>
      <c r="AE222" s="20">
        <v>8.3799999999999999E-2</v>
      </c>
      <c r="AF222" s="94">
        <v>31</v>
      </c>
      <c r="AG222" s="17">
        <v>-1</v>
      </c>
      <c r="AH222" s="17">
        <v>-8.3811237999999996E-2</v>
      </c>
      <c r="AI222" s="17">
        <f>_xlfn.XLOOKUP(U222,' Brechas'!$A$2:$A$34,' Brechas'!$P$2:$P$34)</f>
        <v>-8.3811237509165096E-2</v>
      </c>
      <c r="AJ222" t="b">
        <f t="shared" si="40"/>
        <v>1</v>
      </c>
      <c r="AN222" s="20">
        <v>50</v>
      </c>
      <c r="AO222" s="20" t="s">
        <v>95</v>
      </c>
      <c r="AP222" s="20">
        <v>0.94</v>
      </c>
      <c r="AQ222" s="20">
        <v>0.45</v>
      </c>
      <c r="AR222" s="20">
        <v>1.08</v>
      </c>
      <c r="AS222" s="20">
        <v>1.08</v>
      </c>
      <c r="AT222" s="88">
        <v>24</v>
      </c>
      <c r="AU222" s="20">
        <v>0.69</v>
      </c>
      <c r="AV222" s="20">
        <v>0.54</v>
      </c>
      <c r="AW222" s="80">
        <v>20</v>
      </c>
      <c r="AX222" s="20">
        <v>0.57999999999999996</v>
      </c>
      <c r="AY222" s="70">
        <v>29</v>
      </c>
      <c r="AZ222" s="17">
        <v>1</v>
      </c>
      <c r="BA222" s="17">
        <v>0.579759311</v>
      </c>
      <c r="BB222" s="17">
        <f>_xlfn.XLOOKUP(AN222,' Brechas'!$A$2:$A$34,' Brechas'!$Y$2:$Y$34)</f>
        <v>0.579759310658161</v>
      </c>
      <c r="BC222" t="b">
        <f t="shared" si="41"/>
        <v>1</v>
      </c>
      <c r="BG222" s="20">
        <v>50</v>
      </c>
      <c r="BH222" s="20" t="s">
        <v>95</v>
      </c>
      <c r="BI222" s="20">
        <v>38.590000000000003</v>
      </c>
      <c r="BJ222" s="20">
        <v>29</v>
      </c>
      <c r="BK222" s="20">
        <v>0.33</v>
      </c>
      <c r="BL222" s="20">
        <v>0.33100000000000002</v>
      </c>
      <c r="BM222" s="74">
        <v>23</v>
      </c>
      <c r="BN222" s="20">
        <v>33.795999999999999</v>
      </c>
      <c r="BO222" s="20">
        <v>0.06</v>
      </c>
      <c r="BP222" s="63">
        <v>15</v>
      </c>
      <c r="BQ222" s="20">
        <v>1.9E-2</v>
      </c>
      <c r="BR222" s="80">
        <v>20</v>
      </c>
      <c r="BS222" s="17">
        <v>1</v>
      </c>
      <c r="BT222" s="17">
        <v>1.8983757E-2</v>
      </c>
      <c r="BU222" s="17">
        <f>_xlfn.XLOOKUP(BG222,' Brechas'!$A$2:$A$34,' Brechas'!$AM$2:$AM$34)</f>
        <v>1.8983756977667399E-2</v>
      </c>
      <c r="BV222" t="b">
        <f t="shared" si="42"/>
        <v>1</v>
      </c>
      <c r="BZ222" s="20">
        <v>50</v>
      </c>
      <c r="CA222" s="20" t="s">
        <v>95</v>
      </c>
      <c r="CB222" s="20">
        <v>0.12</v>
      </c>
      <c r="CC222" s="20">
        <v>0.09</v>
      </c>
      <c r="CD222" s="20">
        <v>0.34</v>
      </c>
      <c r="CE222" s="20">
        <v>0.34</v>
      </c>
      <c r="CF222" s="79">
        <v>10</v>
      </c>
      <c r="CG222" s="20">
        <v>0.1</v>
      </c>
      <c r="CH222" s="20">
        <v>0.35</v>
      </c>
      <c r="CI222" s="63">
        <v>15</v>
      </c>
      <c r="CJ222" s="20">
        <v>0.12</v>
      </c>
      <c r="CK222" s="69">
        <v>9</v>
      </c>
      <c r="CL222" s="17">
        <v>1</v>
      </c>
      <c r="CM222" s="17">
        <v>0.118817648</v>
      </c>
      <c r="CN222" s="17">
        <f>_xlfn.XLOOKUP(BZ222,' Brechas'!$A$2:$A$34,' Brechas'!$BI$2:$BI$34)</f>
        <v>0.118817647733599</v>
      </c>
      <c r="CO222" t="b">
        <f t="shared" si="43"/>
        <v>1</v>
      </c>
    </row>
    <row r="223" spans="21:93">
      <c r="U223" s="20">
        <v>52</v>
      </c>
      <c r="V223" s="20" t="s">
        <v>96</v>
      </c>
      <c r="W223" s="20">
        <v>0.74</v>
      </c>
      <c r="X223" s="20">
        <v>0.78</v>
      </c>
      <c r="Y223" s="20">
        <v>-0.06</v>
      </c>
      <c r="Z223" s="20">
        <v>0.06</v>
      </c>
      <c r="AA223" s="88">
        <v>24</v>
      </c>
      <c r="AB223" s="20">
        <v>0.76</v>
      </c>
      <c r="AC223" s="20">
        <v>0.75</v>
      </c>
      <c r="AD223" s="74">
        <v>23</v>
      </c>
      <c r="AE223" s="20">
        <v>4.1599999999999998E-2</v>
      </c>
      <c r="AF223" s="88">
        <v>24</v>
      </c>
      <c r="AG223" s="17">
        <v>-1</v>
      </c>
      <c r="AH223" s="17">
        <v>-4.1630413999999998E-2</v>
      </c>
      <c r="AI223" s="17">
        <f>_xlfn.XLOOKUP(U223,' Brechas'!$A$2:$A$34,' Brechas'!$P$2:$P$34)</f>
        <v>-4.1630414066837901E-2</v>
      </c>
      <c r="AJ223" t="b">
        <f t="shared" si="40"/>
        <v>1</v>
      </c>
      <c r="AN223" s="20">
        <v>52</v>
      </c>
      <c r="AO223" s="20" t="s">
        <v>96</v>
      </c>
      <c r="AP223" s="20">
        <v>1.03</v>
      </c>
      <c r="AQ223" s="20">
        <v>0.71</v>
      </c>
      <c r="AR223" s="20">
        <v>0.45</v>
      </c>
      <c r="AS223" s="20">
        <v>0.45</v>
      </c>
      <c r="AT223" s="83">
        <v>5</v>
      </c>
      <c r="AU223" s="20">
        <v>0.87</v>
      </c>
      <c r="AV223" s="20">
        <v>0.67</v>
      </c>
      <c r="AW223" s="84">
        <v>26</v>
      </c>
      <c r="AX223" s="20">
        <v>0.3</v>
      </c>
      <c r="AY223" s="79">
        <v>10</v>
      </c>
      <c r="AZ223" s="17">
        <v>1</v>
      </c>
      <c r="BA223" s="17">
        <v>0.30447944599999999</v>
      </c>
      <c r="BB223" s="17">
        <f>_xlfn.XLOOKUP(AN223,' Brechas'!$A$2:$A$34,' Brechas'!$Y$2:$Y$34)</f>
        <v>0.30447944614097799</v>
      </c>
      <c r="BC223" t="b">
        <f t="shared" si="41"/>
        <v>1</v>
      </c>
      <c r="BG223" s="20">
        <v>52</v>
      </c>
      <c r="BH223" s="20" t="s">
        <v>96</v>
      </c>
      <c r="BI223" s="20">
        <v>29.79</v>
      </c>
      <c r="BJ223" s="20">
        <v>27.4</v>
      </c>
      <c r="BK223" s="20">
        <v>0.09</v>
      </c>
      <c r="BL223" s="20">
        <v>8.6999999999999994E-2</v>
      </c>
      <c r="BM223" s="62">
        <v>8</v>
      </c>
      <c r="BN223" s="20">
        <v>28.638000000000002</v>
      </c>
      <c r="BO223" s="20">
        <v>7.0000000000000007E-2</v>
      </c>
      <c r="BP223" s="75">
        <v>21</v>
      </c>
      <c r="BQ223" s="20">
        <v>6.0000000000000001E-3</v>
      </c>
      <c r="BR223" s="79">
        <v>10</v>
      </c>
      <c r="BS223" s="17">
        <v>1</v>
      </c>
      <c r="BT223" s="17">
        <v>5.90435E-3</v>
      </c>
      <c r="BU223" s="17">
        <f>_xlfn.XLOOKUP(BG223,' Brechas'!$A$2:$A$34,' Brechas'!$AM$2:$AM$34)</f>
        <v>5.9043502338941697E-3</v>
      </c>
      <c r="BV223" t="b">
        <f t="shared" si="42"/>
        <v>1</v>
      </c>
      <c r="BZ223" s="20">
        <v>52</v>
      </c>
      <c r="CA223" s="20" t="s">
        <v>96</v>
      </c>
      <c r="CB223" s="20">
        <v>0.1</v>
      </c>
      <c r="CC223" s="20">
        <v>0.04</v>
      </c>
      <c r="CD223" s="20">
        <v>1.35</v>
      </c>
      <c r="CE223" s="20">
        <v>1.35</v>
      </c>
      <c r="CF223" s="70">
        <v>29</v>
      </c>
      <c r="CG223" s="20">
        <v>7.0000000000000007E-2</v>
      </c>
      <c r="CH223" s="20">
        <v>0.24</v>
      </c>
      <c r="CI223" s="67">
        <v>2</v>
      </c>
      <c r="CJ223" s="20">
        <v>0.33</v>
      </c>
      <c r="CK223" s="71">
        <v>25</v>
      </c>
      <c r="CL223" s="17">
        <v>1</v>
      </c>
      <c r="CM223" s="17">
        <v>0.32674322900000002</v>
      </c>
      <c r="CN223" s="17">
        <f>_xlfn.XLOOKUP(BZ223,' Brechas'!$A$2:$A$34,' Brechas'!$BI$2:$BI$34)</f>
        <v>0.326743228905437</v>
      </c>
      <c r="CO223" t="b">
        <f t="shared" si="43"/>
        <v>1</v>
      </c>
    </row>
    <row r="224" spans="21:93" ht="24">
      <c r="U224" s="20">
        <v>54</v>
      </c>
      <c r="V224" s="20" t="s">
        <v>97</v>
      </c>
      <c r="W224" s="20">
        <v>0.7</v>
      </c>
      <c r="X224" s="20">
        <v>0.79</v>
      </c>
      <c r="Y224" s="20">
        <v>-0.11</v>
      </c>
      <c r="Z224" s="20">
        <v>0.11</v>
      </c>
      <c r="AA224" s="95">
        <v>32</v>
      </c>
      <c r="AB224" s="20">
        <v>0.75</v>
      </c>
      <c r="AC224" s="20">
        <v>0.76</v>
      </c>
      <c r="AD224" s="71">
        <v>25</v>
      </c>
      <c r="AE224" s="20">
        <v>8.5400000000000004E-2</v>
      </c>
      <c r="AF224" s="95">
        <v>32</v>
      </c>
      <c r="AG224" s="17">
        <v>-1</v>
      </c>
      <c r="AH224" s="17">
        <v>-8.5387421000000005E-2</v>
      </c>
      <c r="AI224" s="17">
        <f>_xlfn.XLOOKUP(U224,' Brechas'!$A$2:$A$34,' Brechas'!$P$2:$P$34)</f>
        <v>-8.5387421377944098E-2</v>
      </c>
      <c r="AJ224" t="b">
        <f t="shared" si="40"/>
        <v>1</v>
      </c>
      <c r="AN224" s="20">
        <v>54</v>
      </c>
      <c r="AO224" s="20" t="s">
        <v>97</v>
      </c>
      <c r="AP224" s="20">
        <v>0.7</v>
      </c>
      <c r="AQ224" s="20">
        <v>0.51</v>
      </c>
      <c r="AR224" s="20">
        <v>0.39</v>
      </c>
      <c r="AS224" s="20">
        <v>0.39</v>
      </c>
      <c r="AT224" s="78">
        <v>3</v>
      </c>
      <c r="AU224" s="20">
        <v>0.61</v>
      </c>
      <c r="AV224" s="20">
        <v>0.47</v>
      </c>
      <c r="AW224" s="59">
        <v>13</v>
      </c>
      <c r="AX224" s="20">
        <v>0.18</v>
      </c>
      <c r="AY224" s="78">
        <v>3</v>
      </c>
      <c r="AZ224" s="17">
        <v>1</v>
      </c>
      <c r="BA224" s="17">
        <v>0.18199336699999999</v>
      </c>
      <c r="BB224" s="17">
        <f>_xlfn.XLOOKUP(AN224,' Brechas'!$A$2:$A$34,' Brechas'!$Y$2:$Y$34)</f>
        <v>0.181993367008846</v>
      </c>
      <c r="BC224" t="b">
        <f t="shared" si="41"/>
        <v>1</v>
      </c>
      <c r="BG224" s="20">
        <v>54</v>
      </c>
      <c r="BH224" s="20" t="s">
        <v>97</v>
      </c>
      <c r="BI224" s="20">
        <v>43.34</v>
      </c>
      <c r="BJ224" s="20">
        <v>39.409999999999997</v>
      </c>
      <c r="BK224" s="20">
        <v>0.1</v>
      </c>
      <c r="BL224" s="20">
        <v>0.1</v>
      </c>
      <c r="BM224" s="79">
        <v>10</v>
      </c>
      <c r="BN224" s="20">
        <v>41.424999999999997</v>
      </c>
      <c r="BO224" s="20">
        <v>0.05</v>
      </c>
      <c r="BP224" s="85">
        <v>4</v>
      </c>
      <c r="BQ224" s="20">
        <v>5.0000000000000001E-3</v>
      </c>
      <c r="BR224" s="64">
        <v>7</v>
      </c>
      <c r="BS224" s="17">
        <v>1</v>
      </c>
      <c r="BT224" s="17">
        <v>4.6727000000000001E-3</v>
      </c>
      <c r="BU224" s="17">
        <f>_xlfn.XLOOKUP(BG224,' Brechas'!$A$2:$A$34,' Brechas'!$AM$2:$AM$34)</f>
        <v>4.6726997262990701E-3</v>
      </c>
      <c r="BV224" t="b">
        <f t="shared" si="42"/>
        <v>1</v>
      </c>
      <c r="BZ224" s="20">
        <v>54</v>
      </c>
      <c r="CA224" s="20" t="s">
        <v>97</v>
      </c>
      <c r="CB224" s="20">
        <v>0.14000000000000001</v>
      </c>
      <c r="CC224" s="20">
        <v>0.1</v>
      </c>
      <c r="CD224" s="20">
        <v>0.47</v>
      </c>
      <c r="CE224" s="20">
        <v>0.47</v>
      </c>
      <c r="CF224" s="63">
        <v>15</v>
      </c>
      <c r="CG224" s="20">
        <v>0.11</v>
      </c>
      <c r="CH224" s="20">
        <v>0.39</v>
      </c>
      <c r="CI224" s="75">
        <v>21</v>
      </c>
      <c r="CJ224" s="20">
        <v>0.18</v>
      </c>
      <c r="CK224" s="60">
        <v>14</v>
      </c>
      <c r="CL224" s="17">
        <v>1</v>
      </c>
      <c r="CM224" s="17">
        <v>0.18071351099999999</v>
      </c>
      <c r="CN224" s="17">
        <f>_xlfn.XLOOKUP(BZ224,' Brechas'!$A$2:$A$34,' Brechas'!$BI$2:$BI$34)</f>
        <v>0.18071351068677599</v>
      </c>
      <c r="CO224" t="b">
        <f t="shared" si="43"/>
        <v>1</v>
      </c>
    </row>
    <row r="225" spans="21:93">
      <c r="U225" s="20">
        <v>63</v>
      </c>
      <c r="V225" s="20" t="s">
        <v>98</v>
      </c>
      <c r="W225" s="20">
        <v>0.81</v>
      </c>
      <c r="X225" s="20">
        <v>0.84</v>
      </c>
      <c r="Y225" s="20">
        <v>-0.04</v>
      </c>
      <c r="Z225" s="20">
        <v>0.04</v>
      </c>
      <c r="AA225" s="60">
        <v>14</v>
      </c>
      <c r="AB225" s="20">
        <v>0.83</v>
      </c>
      <c r="AC225" s="20">
        <v>0.69</v>
      </c>
      <c r="AD225" s="61">
        <v>18</v>
      </c>
      <c r="AE225" s="20">
        <v>2.53E-2</v>
      </c>
      <c r="AF225" s="60">
        <v>14</v>
      </c>
      <c r="AG225" s="17">
        <v>-1</v>
      </c>
      <c r="AH225" s="17">
        <v>-2.5256893999999998E-2</v>
      </c>
      <c r="AI225" s="17">
        <f>_xlfn.XLOOKUP(U225,' Brechas'!$A$2:$A$34,' Brechas'!$P$2:$P$34)</f>
        <v>-2.5256893788288499E-2</v>
      </c>
      <c r="AJ225" t="b">
        <f t="shared" si="40"/>
        <v>1</v>
      </c>
      <c r="AN225" s="20">
        <v>63</v>
      </c>
      <c r="AO225" s="20" t="s">
        <v>270</v>
      </c>
      <c r="AP225" s="20">
        <v>1.1299999999999999</v>
      </c>
      <c r="AQ225" s="20">
        <v>0.74</v>
      </c>
      <c r="AR225" s="20">
        <v>0.53</v>
      </c>
      <c r="AS225" s="20">
        <v>0.53</v>
      </c>
      <c r="AT225" s="65">
        <v>6</v>
      </c>
      <c r="AU225" s="20">
        <v>0.94</v>
      </c>
      <c r="AV225" s="20">
        <v>0.73</v>
      </c>
      <c r="AW225" s="87">
        <v>30</v>
      </c>
      <c r="AX225" s="20">
        <v>0.39</v>
      </c>
      <c r="AY225" s="60">
        <v>14</v>
      </c>
      <c r="AZ225" s="17">
        <v>1</v>
      </c>
      <c r="BA225" s="17">
        <v>0.38680662199999999</v>
      </c>
      <c r="BB225" s="17">
        <f>_xlfn.XLOOKUP(AN225,' Brechas'!$A$2:$A$34,' Brechas'!$Y$2:$Y$34)</f>
        <v>0.386806621503613</v>
      </c>
      <c r="BC225" t="b">
        <f t="shared" si="41"/>
        <v>1</v>
      </c>
      <c r="BG225" s="20">
        <v>63</v>
      </c>
      <c r="BH225" s="20" t="s">
        <v>98</v>
      </c>
      <c r="BI225" s="20">
        <v>42.36</v>
      </c>
      <c r="BJ225" s="20">
        <v>39.14</v>
      </c>
      <c r="BK225" s="20">
        <v>0.08</v>
      </c>
      <c r="BL225" s="20">
        <v>8.2000000000000003E-2</v>
      </c>
      <c r="BM225" s="65">
        <v>6</v>
      </c>
      <c r="BN225" s="20">
        <v>40.834000000000003</v>
      </c>
      <c r="BO225" s="20">
        <v>0.05</v>
      </c>
      <c r="BP225" s="64">
        <v>7</v>
      </c>
      <c r="BQ225" s="20">
        <v>4.0000000000000001E-3</v>
      </c>
      <c r="BR225" s="83">
        <v>5</v>
      </c>
      <c r="BS225" s="17">
        <v>1</v>
      </c>
      <c r="BT225" s="17">
        <v>3.9042840000000001E-3</v>
      </c>
      <c r="BU225" s="17">
        <f>_xlfn.XLOOKUP(BG225,' Brechas'!$A$2:$A$34,' Brechas'!$AM$2:$AM$34)</f>
        <v>3.9042839430092902E-3</v>
      </c>
      <c r="BV225" t="b">
        <f t="shared" si="42"/>
        <v>1</v>
      </c>
      <c r="BZ225" s="20">
        <v>63</v>
      </c>
      <c r="CA225" s="20" t="s">
        <v>98</v>
      </c>
      <c r="CB225" s="20">
        <v>0.15</v>
      </c>
      <c r="CC225" s="20">
        <v>0.13</v>
      </c>
      <c r="CD225" s="20">
        <v>0.19</v>
      </c>
      <c r="CE225" s="20">
        <v>0.19</v>
      </c>
      <c r="CF225" s="83">
        <v>5</v>
      </c>
      <c r="CG225" s="20">
        <v>0.14000000000000001</v>
      </c>
      <c r="CH225" s="20">
        <v>0.47</v>
      </c>
      <c r="CI225" s="73">
        <v>28</v>
      </c>
      <c r="CJ225" s="20">
        <v>0.09</v>
      </c>
      <c r="CK225" s="65">
        <v>6</v>
      </c>
      <c r="CL225" s="17">
        <v>1</v>
      </c>
      <c r="CM225" s="17">
        <v>8.8324282000000004E-2</v>
      </c>
      <c r="CN225" s="17">
        <f>_xlfn.XLOOKUP(BZ225,' Brechas'!$A$2:$A$34,' Brechas'!$BI$2:$BI$34)</f>
        <v>8.8324282111531302E-2</v>
      </c>
      <c r="CO225" t="b">
        <f t="shared" si="43"/>
        <v>1</v>
      </c>
    </row>
    <row r="226" spans="21:93">
      <c r="U226" s="20">
        <v>66</v>
      </c>
      <c r="V226" s="20" t="s">
        <v>99</v>
      </c>
      <c r="W226" s="20">
        <v>0.92</v>
      </c>
      <c r="X226" s="20">
        <v>0.94</v>
      </c>
      <c r="Y226" s="20">
        <v>-0.02</v>
      </c>
      <c r="Z226" s="20">
        <v>0.02</v>
      </c>
      <c r="AA226" s="79">
        <v>10</v>
      </c>
      <c r="AB226" s="20">
        <v>0.93</v>
      </c>
      <c r="AC226" s="20">
        <v>0.62</v>
      </c>
      <c r="AD226" s="83">
        <v>5</v>
      </c>
      <c r="AE226" s="20">
        <v>1.4200000000000001E-2</v>
      </c>
      <c r="AF226" s="79">
        <v>10</v>
      </c>
      <c r="AG226" s="17">
        <v>-1</v>
      </c>
      <c r="AH226" s="17">
        <v>-1.4217324E-2</v>
      </c>
      <c r="AI226" s="17">
        <f>_xlfn.XLOOKUP(U226,' Brechas'!$A$2:$A$34,' Brechas'!$P$2:$P$34)</f>
        <v>-1.4217324200148901E-2</v>
      </c>
      <c r="AJ226" t="b">
        <f t="shared" si="40"/>
        <v>1</v>
      </c>
      <c r="AN226" s="20">
        <v>66</v>
      </c>
      <c r="AO226" s="20" t="s">
        <v>99</v>
      </c>
      <c r="AP226" s="20">
        <v>1.63</v>
      </c>
      <c r="AQ226" s="20">
        <v>0.92</v>
      </c>
      <c r="AR226" s="20">
        <v>0.77</v>
      </c>
      <c r="AS226" s="20">
        <v>0.77</v>
      </c>
      <c r="AT226" s="60">
        <v>14</v>
      </c>
      <c r="AU226" s="20">
        <v>1.29</v>
      </c>
      <c r="AV226" s="20">
        <v>1</v>
      </c>
      <c r="AW226" s="77">
        <v>33</v>
      </c>
      <c r="AX226" s="20">
        <v>0.77</v>
      </c>
      <c r="AY226" s="95">
        <v>32</v>
      </c>
      <c r="AZ226" s="17">
        <v>1</v>
      </c>
      <c r="BA226" s="17">
        <v>0.76611503199999997</v>
      </c>
      <c r="BB226" s="17">
        <f>_xlfn.XLOOKUP(AN226,' Brechas'!$A$2:$A$34,' Brechas'!$Y$2:$Y$34)</f>
        <v>0.76611503164649797</v>
      </c>
      <c r="BC226" t="b">
        <f t="shared" si="41"/>
        <v>1</v>
      </c>
      <c r="BG226" s="20">
        <v>66</v>
      </c>
      <c r="BH226" s="20" t="s">
        <v>99</v>
      </c>
      <c r="BI226" s="20">
        <v>41.79</v>
      </c>
      <c r="BJ226" s="20">
        <v>41.04</v>
      </c>
      <c r="BK226" s="20">
        <v>0.02</v>
      </c>
      <c r="BL226" s="20">
        <v>1.7999999999999999E-2</v>
      </c>
      <c r="BM226" s="67">
        <v>2</v>
      </c>
      <c r="BN226" s="20">
        <v>41.36</v>
      </c>
      <c r="BO226" s="20">
        <v>0.05</v>
      </c>
      <c r="BP226" s="83">
        <v>5</v>
      </c>
      <c r="BQ226" s="20">
        <v>1E-3</v>
      </c>
      <c r="BR226" s="67">
        <v>2</v>
      </c>
      <c r="BS226" s="17">
        <v>1</v>
      </c>
      <c r="BT226" s="17">
        <v>8.6259300000000004E-4</v>
      </c>
      <c r="BU226" s="17">
        <f>_xlfn.XLOOKUP(BG226,' Brechas'!$A$2:$A$34,' Brechas'!$AM$2:$AM$34)</f>
        <v>8.6259320845677803E-4</v>
      </c>
      <c r="BV226" t="b">
        <f t="shared" si="42"/>
        <v>1</v>
      </c>
      <c r="BZ226" s="20">
        <v>66</v>
      </c>
      <c r="CA226" s="20" t="s">
        <v>99</v>
      </c>
      <c r="CB226" s="20">
        <v>0.11</v>
      </c>
      <c r="CC226" s="20">
        <v>7.0000000000000007E-2</v>
      </c>
      <c r="CD226" s="20">
        <v>0.45</v>
      </c>
      <c r="CE226" s="20">
        <v>0.45</v>
      </c>
      <c r="CF226" s="60">
        <v>14</v>
      </c>
      <c r="CG226" s="20">
        <v>0.09</v>
      </c>
      <c r="CH226" s="20">
        <v>0.3</v>
      </c>
      <c r="CI226" s="62">
        <v>8</v>
      </c>
      <c r="CJ226" s="20">
        <v>0.14000000000000001</v>
      </c>
      <c r="CK226" s="86">
        <v>11</v>
      </c>
      <c r="CL226" s="17">
        <v>1</v>
      </c>
      <c r="CM226" s="17">
        <v>0.135275268</v>
      </c>
      <c r="CN226" s="17">
        <f>_xlfn.XLOOKUP(BZ226,' Brechas'!$A$2:$A$34,' Brechas'!$BI$2:$BI$34)</f>
        <v>0.135275267871309</v>
      </c>
      <c r="CO226" t="b">
        <f t="shared" si="43"/>
        <v>1</v>
      </c>
    </row>
    <row r="227" spans="21:93">
      <c r="U227" s="20">
        <v>68</v>
      </c>
      <c r="V227" s="20" t="s">
        <v>100</v>
      </c>
      <c r="W227" s="20">
        <v>0.74</v>
      </c>
      <c r="X227" s="20">
        <v>0.81</v>
      </c>
      <c r="Y227" s="20">
        <v>-0.08</v>
      </c>
      <c r="Z227" s="20">
        <v>0.08</v>
      </c>
      <c r="AA227" s="72">
        <v>27</v>
      </c>
      <c r="AB227" s="20">
        <v>0.78</v>
      </c>
      <c r="AC227" s="20">
        <v>0.74</v>
      </c>
      <c r="AD227" s="68">
        <v>19</v>
      </c>
      <c r="AE227" s="20">
        <v>6.0299999999999999E-2</v>
      </c>
      <c r="AF227" s="84">
        <v>26</v>
      </c>
      <c r="AG227" s="17">
        <v>-1</v>
      </c>
      <c r="AH227" s="17">
        <v>-6.0255417999999998E-2</v>
      </c>
      <c r="AI227" s="17">
        <f>_xlfn.XLOOKUP(U227,' Brechas'!$A$2:$A$34,' Brechas'!$P$2:$P$34)</f>
        <v>-6.0255418363589899E-2</v>
      </c>
      <c r="AJ227" t="b">
        <f t="shared" si="40"/>
        <v>1</v>
      </c>
      <c r="AN227" s="20">
        <v>68</v>
      </c>
      <c r="AO227" s="20" t="s">
        <v>100</v>
      </c>
      <c r="AP227" s="20">
        <v>0.83</v>
      </c>
      <c r="AQ227" s="20">
        <v>0.49</v>
      </c>
      <c r="AR227" s="20">
        <v>0.7</v>
      </c>
      <c r="AS227" s="20">
        <v>0.7</v>
      </c>
      <c r="AT227" s="66">
        <v>12</v>
      </c>
      <c r="AU227" s="20">
        <v>0.66</v>
      </c>
      <c r="AV227" s="20">
        <v>0.51</v>
      </c>
      <c r="AW227" s="81">
        <v>17</v>
      </c>
      <c r="AX227" s="20">
        <v>0.36</v>
      </c>
      <c r="AY227" s="66">
        <v>12</v>
      </c>
      <c r="AZ227" s="17">
        <v>1</v>
      </c>
      <c r="BA227" s="17">
        <v>0.35724048600000002</v>
      </c>
      <c r="BB227" s="17">
        <f>_xlfn.XLOOKUP(AN227,' Brechas'!$A$2:$A$34,' Brechas'!$Y$2:$Y$34)</f>
        <v>0.35724048621575</v>
      </c>
      <c r="BC227" t="b">
        <f t="shared" si="41"/>
        <v>1</v>
      </c>
      <c r="BG227" s="20">
        <v>68</v>
      </c>
      <c r="BH227" s="20" t="s">
        <v>100</v>
      </c>
      <c r="BI227" s="20">
        <v>40.61</v>
      </c>
      <c r="BJ227" s="20">
        <v>34.81</v>
      </c>
      <c r="BK227" s="20">
        <v>0.17</v>
      </c>
      <c r="BL227" s="20">
        <v>0.16700000000000001</v>
      </c>
      <c r="BM227" s="59">
        <v>13</v>
      </c>
      <c r="BN227" s="20">
        <v>37.789000000000001</v>
      </c>
      <c r="BO227" s="20">
        <v>0.05</v>
      </c>
      <c r="BP227" s="62">
        <v>8</v>
      </c>
      <c r="BQ227" s="20">
        <v>8.9999999999999993E-3</v>
      </c>
      <c r="BR227" s="66">
        <v>12</v>
      </c>
      <c r="BS227" s="17">
        <v>1</v>
      </c>
      <c r="BT227" s="17">
        <v>8.5446629999999992E-3</v>
      </c>
      <c r="BU227" s="17">
        <f>_xlfn.XLOOKUP(BG227,' Brechas'!$A$2:$A$34,' Brechas'!$AM$2:$AM$34)</f>
        <v>8.5446629157259601E-3</v>
      </c>
      <c r="BV227" t="b">
        <f t="shared" si="42"/>
        <v>1</v>
      </c>
      <c r="BZ227" s="20">
        <v>68</v>
      </c>
      <c r="CA227" s="20" t="s">
        <v>100</v>
      </c>
      <c r="CB227" s="20">
        <v>0.12</v>
      </c>
      <c r="CC227" s="20">
        <v>0.09</v>
      </c>
      <c r="CD227" s="20">
        <v>0.37</v>
      </c>
      <c r="CE227" s="20">
        <v>0.37</v>
      </c>
      <c r="CF227" s="86">
        <v>11</v>
      </c>
      <c r="CG227" s="20">
        <v>0.1</v>
      </c>
      <c r="CH227" s="20">
        <v>0.35</v>
      </c>
      <c r="CI227" s="58">
        <v>16</v>
      </c>
      <c r="CJ227" s="20">
        <v>0.13</v>
      </c>
      <c r="CK227" s="79">
        <v>10</v>
      </c>
      <c r="CL227" s="17">
        <v>1</v>
      </c>
      <c r="CM227" s="17">
        <v>0.13072399300000001</v>
      </c>
      <c r="CN227" s="17">
        <f>_xlfn.XLOOKUP(BZ227,' Brechas'!$A$2:$A$34,' Brechas'!$BI$2:$BI$34)</f>
        <v>0.130723992919343</v>
      </c>
      <c r="CO227" t="b">
        <f t="shared" si="43"/>
        <v>1</v>
      </c>
    </row>
    <row r="228" spans="21:93">
      <c r="U228" s="20">
        <v>70</v>
      </c>
      <c r="V228" s="20" t="s">
        <v>101</v>
      </c>
      <c r="W228" s="20">
        <v>0.87</v>
      </c>
      <c r="X228" s="20">
        <v>0.88</v>
      </c>
      <c r="Y228" s="20">
        <v>-0.02</v>
      </c>
      <c r="Z228" s="20">
        <v>0.02</v>
      </c>
      <c r="AA228" s="64">
        <v>7</v>
      </c>
      <c r="AB228" s="20">
        <v>0.87</v>
      </c>
      <c r="AC228" s="20">
        <v>0.66</v>
      </c>
      <c r="AD228" s="86">
        <v>11</v>
      </c>
      <c r="AE228" s="20">
        <v>1.0800000000000001E-2</v>
      </c>
      <c r="AF228" s="62">
        <v>8</v>
      </c>
      <c r="AG228" s="17">
        <v>-1</v>
      </c>
      <c r="AH228" s="17">
        <v>-1.0782610999999999E-2</v>
      </c>
      <c r="AI228" s="17">
        <f>_xlfn.XLOOKUP(U228,' Brechas'!$A$2:$A$34,' Brechas'!$P$2:$P$34)</f>
        <v>-1.0782610738216E-2</v>
      </c>
      <c r="AJ228" t="b">
        <f t="shared" si="40"/>
        <v>1</v>
      </c>
      <c r="AN228" s="20">
        <v>70</v>
      </c>
      <c r="AO228" s="20" t="s">
        <v>101</v>
      </c>
      <c r="AP228" s="20">
        <v>0.65</v>
      </c>
      <c r="AQ228" s="20">
        <v>0.28999999999999998</v>
      </c>
      <c r="AR228" s="20">
        <v>1.22</v>
      </c>
      <c r="AS228" s="20">
        <v>1.22</v>
      </c>
      <c r="AT228" s="72">
        <v>27</v>
      </c>
      <c r="AU228" s="20">
        <v>0.47</v>
      </c>
      <c r="AV228" s="20">
        <v>0.37</v>
      </c>
      <c r="AW228" s="69">
        <v>9</v>
      </c>
      <c r="AX228" s="20">
        <v>0.45</v>
      </c>
      <c r="AY228" s="75">
        <v>21</v>
      </c>
      <c r="AZ228" s="17">
        <v>1</v>
      </c>
      <c r="BA228" s="17">
        <v>0.447581589</v>
      </c>
      <c r="BB228" s="17">
        <f>_xlfn.XLOOKUP(AN228,' Brechas'!$A$2:$A$34,' Brechas'!$Y$2:$Y$34)</f>
        <v>0.44758158926184599</v>
      </c>
      <c r="BC228" t="b">
        <f t="shared" si="41"/>
        <v>1</v>
      </c>
      <c r="BG228" s="20">
        <v>70</v>
      </c>
      <c r="BH228" s="20" t="s">
        <v>101</v>
      </c>
      <c r="BI228" s="20">
        <v>33.06</v>
      </c>
      <c r="BJ228" s="20">
        <v>26.71</v>
      </c>
      <c r="BK228" s="20">
        <v>0.24</v>
      </c>
      <c r="BL228" s="20">
        <v>0.23799999999999999</v>
      </c>
      <c r="BM228" s="81">
        <v>17</v>
      </c>
      <c r="BN228" s="20">
        <v>29.898</v>
      </c>
      <c r="BO228" s="20">
        <v>0.06</v>
      </c>
      <c r="BP228" s="68">
        <v>19</v>
      </c>
      <c r="BQ228" s="20">
        <v>1.4999999999999999E-2</v>
      </c>
      <c r="BR228" s="81">
        <v>17</v>
      </c>
      <c r="BS228" s="17">
        <v>1</v>
      </c>
      <c r="BT228" s="17">
        <v>1.5409844000000001E-2</v>
      </c>
      <c r="BU228" s="17">
        <f>_xlfn.XLOOKUP(BG228,' Brechas'!$A$2:$A$34,' Brechas'!$AM$2:$AM$34)</f>
        <v>1.5409844440187601E-2</v>
      </c>
      <c r="BV228" t="b">
        <f t="shared" si="42"/>
        <v>1</v>
      </c>
      <c r="BZ228" s="20">
        <v>70</v>
      </c>
      <c r="CA228" s="20" t="s">
        <v>101</v>
      </c>
      <c r="CB228" s="20">
        <v>0.16</v>
      </c>
      <c r="CC228" s="20">
        <v>0.08</v>
      </c>
      <c r="CD228" s="20">
        <v>1.0900000000000001</v>
      </c>
      <c r="CE228" s="20">
        <v>1.0900000000000001</v>
      </c>
      <c r="CF228" s="84">
        <v>26</v>
      </c>
      <c r="CG228" s="20">
        <v>0.11</v>
      </c>
      <c r="CH228" s="20">
        <v>0.37</v>
      </c>
      <c r="CI228" s="68">
        <v>19</v>
      </c>
      <c r="CJ228" s="20">
        <v>0.4</v>
      </c>
      <c r="CK228" s="73">
        <v>28</v>
      </c>
      <c r="CL228" s="17">
        <v>1</v>
      </c>
      <c r="CM228" s="17">
        <v>0.40076761500000002</v>
      </c>
      <c r="CN228" s="17">
        <f>_xlfn.XLOOKUP(BZ228,' Brechas'!$A$2:$A$34,' Brechas'!$BI$2:$BI$34)</f>
        <v>0.40076761452035298</v>
      </c>
      <c r="CO228" t="b">
        <f t="shared" si="43"/>
        <v>1</v>
      </c>
    </row>
    <row r="229" spans="21:93">
      <c r="U229" s="20">
        <v>73</v>
      </c>
      <c r="V229" s="20" t="s">
        <v>102</v>
      </c>
      <c r="W229" s="20">
        <v>0.82</v>
      </c>
      <c r="X229" s="20">
        <v>0.86</v>
      </c>
      <c r="Y229" s="20">
        <v>-0.05</v>
      </c>
      <c r="Z229" s="20">
        <v>0.05</v>
      </c>
      <c r="AA229" s="68">
        <v>19</v>
      </c>
      <c r="AB229" s="20">
        <v>0.84</v>
      </c>
      <c r="AC229" s="20">
        <v>0.68</v>
      </c>
      <c r="AD229" s="58">
        <v>16</v>
      </c>
      <c r="AE229" s="20">
        <v>3.3799999999999997E-2</v>
      </c>
      <c r="AF229" s="80">
        <v>20</v>
      </c>
      <c r="AG229" s="17">
        <v>-1</v>
      </c>
      <c r="AH229" s="17">
        <v>-3.3760394999999999E-2</v>
      </c>
      <c r="AI229" s="17">
        <f>_xlfn.XLOOKUP(U229,' Brechas'!$A$2:$A$34,' Brechas'!$P$2:$P$34)</f>
        <v>-3.3760394714600399E-2</v>
      </c>
      <c r="AJ229" t="b">
        <f t="shared" si="40"/>
        <v>1</v>
      </c>
      <c r="AN229" s="20">
        <v>73</v>
      </c>
      <c r="AO229" s="20" t="s">
        <v>102</v>
      </c>
      <c r="AP229" s="20">
        <v>1.0900000000000001</v>
      </c>
      <c r="AQ229" s="20">
        <v>0.66</v>
      </c>
      <c r="AR229" s="20">
        <v>0.63</v>
      </c>
      <c r="AS229" s="20">
        <v>0.63</v>
      </c>
      <c r="AT229" s="69">
        <v>9</v>
      </c>
      <c r="AU229" s="20">
        <v>0.88</v>
      </c>
      <c r="AV229" s="20">
        <v>0.68</v>
      </c>
      <c r="AW229" s="72">
        <v>27</v>
      </c>
      <c r="AX229" s="20">
        <v>0.43</v>
      </c>
      <c r="AY229" s="81">
        <v>17</v>
      </c>
      <c r="AZ229" s="17">
        <v>1</v>
      </c>
      <c r="BA229" s="17">
        <v>0.42972840400000001</v>
      </c>
      <c r="BB229" s="17">
        <f>_xlfn.XLOOKUP(AN229,' Brechas'!$A$2:$A$34,' Brechas'!$Y$2:$Y$34)</f>
        <v>0.42972840393259099</v>
      </c>
      <c r="BC229" t="b">
        <f t="shared" si="41"/>
        <v>1</v>
      </c>
      <c r="BG229" s="20">
        <v>73</v>
      </c>
      <c r="BH229" s="20" t="s">
        <v>102</v>
      </c>
      <c r="BI229" s="20">
        <v>36.409999999999997</v>
      </c>
      <c r="BJ229" s="20">
        <v>27.51</v>
      </c>
      <c r="BK229" s="20">
        <v>0.32</v>
      </c>
      <c r="BL229" s="20">
        <v>0.32300000000000001</v>
      </c>
      <c r="BM229" s="75">
        <v>21</v>
      </c>
      <c r="BN229" s="20">
        <v>32.052999999999997</v>
      </c>
      <c r="BO229" s="20">
        <v>0.06</v>
      </c>
      <c r="BP229" s="58">
        <v>16</v>
      </c>
      <c r="BQ229" s="20">
        <v>0.02</v>
      </c>
      <c r="BR229" s="75">
        <v>21</v>
      </c>
      <c r="BS229" s="17">
        <v>1</v>
      </c>
      <c r="BT229" s="17">
        <v>1.9559468E-2</v>
      </c>
      <c r="BU229" s="17">
        <f>_xlfn.XLOOKUP(BG229,' Brechas'!$A$2:$A$34,' Brechas'!$AM$2:$AM$34)</f>
        <v>1.9559468111612899E-2</v>
      </c>
      <c r="BV229" t="b">
        <f t="shared" si="42"/>
        <v>1</v>
      </c>
      <c r="BZ229" s="20">
        <v>73</v>
      </c>
      <c r="CA229" s="20" t="s">
        <v>102</v>
      </c>
      <c r="CB229" s="20">
        <v>0.16</v>
      </c>
      <c r="CC229" s="20">
        <v>0.1</v>
      </c>
      <c r="CD229" s="20">
        <v>0.6</v>
      </c>
      <c r="CE229" s="20">
        <v>0.6</v>
      </c>
      <c r="CF229" s="80">
        <v>20</v>
      </c>
      <c r="CG229" s="20">
        <v>0.12</v>
      </c>
      <c r="CH229" s="20">
        <v>0.41</v>
      </c>
      <c r="CI229" s="71">
        <v>25</v>
      </c>
      <c r="CJ229" s="20">
        <v>0.25</v>
      </c>
      <c r="CK229" s="80">
        <v>20</v>
      </c>
      <c r="CL229" s="17">
        <v>1</v>
      </c>
      <c r="CM229" s="17">
        <v>0.24677538099999999</v>
      </c>
      <c r="CN229" s="17">
        <f>_xlfn.XLOOKUP(BZ229,' Brechas'!$A$2:$A$34,' Brechas'!$BI$2:$BI$34)</f>
        <v>0.24677538132673199</v>
      </c>
      <c r="CO229" t="b">
        <f t="shared" si="43"/>
        <v>1</v>
      </c>
    </row>
    <row r="230" spans="21:93">
      <c r="U230" s="20">
        <v>76</v>
      </c>
      <c r="V230" s="20" t="s">
        <v>103</v>
      </c>
      <c r="W230" s="20">
        <v>0.69</v>
      </c>
      <c r="X230" s="20">
        <v>0.76</v>
      </c>
      <c r="Y230" s="20">
        <v>-0.1</v>
      </c>
      <c r="Z230" s="20">
        <v>0.1</v>
      </c>
      <c r="AA230" s="87">
        <v>30</v>
      </c>
      <c r="AB230" s="20">
        <v>0.72</v>
      </c>
      <c r="AC230" s="20">
        <v>0.79</v>
      </c>
      <c r="AD230" s="94">
        <v>31</v>
      </c>
      <c r="AE230" s="20">
        <v>7.9100000000000004E-2</v>
      </c>
      <c r="AF230" s="87">
        <v>30</v>
      </c>
      <c r="AG230" s="17">
        <v>-1</v>
      </c>
      <c r="AH230" s="17">
        <v>-7.9090758999999997E-2</v>
      </c>
      <c r="AI230" s="17">
        <f>_xlfn.XLOOKUP(U230,' Brechas'!$A$2:$A$34,' Brechas'!$P$2:$P$34)</f>
        <v>-7.9090758574814804E-2</v>
      </c>
      <c r="AJ230" t="b">
        <f t="shared" si="40"/>
        <v>1</v>
      </c>
      <c r="AN230" s="20">
        <v>76</v>
      </c>
      <c r="AO230" s="20" t="s">
        <v>103</v>
      </c>
      <c r="AP230" s="20">
        <v>0.9</v>
      </c>
      <c r="AQ230" s="20">
        <v>0.49</v>
      </c>
      <c r="AR230" s="20">
        <v>0.85</v>
      </c>
      <c r="AS230" s="20">
        <v>0.85</v>
      </c>
      <c r="AT230" s="68">
        <v>19</v>
      </c>
      <c r="AU230" s="20">
        <v>0.7</v>
      </c>
      <c r="AV230" s="20">
        <v>0.54</v>
      </c>
      <c r="AW230" s="75">
        <v>21</v>
      </c>
      <c r="AX230" s="20">
        <v>0.46</v>
      </c>
      <c r="AY230" s="82">
        <v>22</v>
      </c>
      <c r="AZ230" s="17">
        <v>1</v>
      </c>
      <c r="BA230" s="17">
        <v>0.46234672199999999</v>
      </c>
      <c r="BB230" s="17">
        <f>_xlfn.XLOOKUP(AN230,' Brechas'!$A$2:$A$34,' Brechas'!$Y$2:$Y$34)</f>
        <v>0.46234672205205102</v>
      </c>
      <c r="BC230" t="b">
        <f t="shared" si="41"/>
        <v>1</v>
      </c>
      <c r="BG230" s="20">
        <v>76</v>
      </c>
      <c r="BH230" s="20" t="s">
        <v>103</v>
      </c>
      <c r="BI230" s="20">
        <v>35.869999999999997</v>
      </c>
      <c r="BJ230" s="20">
        <v>33.119999999999997</v>
      </c>
      <c r="BK230" s="20">
        <v>0.08</v>
      </c>
      <c r="BL230" s="20">
        <v>8.3000000000000004E-2</v>
      </c>
      <c r="BM230" s="64">
        <v>7</v>
      </c>
      <c r="BN230" s="20">
        <v>34.591000000000001</v>
      </c>
      <c r="BO230" s="20">
        <v>0.06</v>
      </c>
      <c r="BP230" s="60">
        <v>14</v>
      </c>
      <c r="BQ230" s="20">
        <v>5.0000000000000001E-3</v>
      </c>
      <c r="BR230" s="65">
        <v>6</v>
      </c>
      <c r="BS230" s="17">
        <v>1</v>
      </c>
      <c r="BT230" s="17">
        <v>4.6679679999999998E-3</v>
      </c>
      <c r="BU230" s="17">
        <f>_xlfn.XLOOKUP(BG230,' Brechas'!$A$2:$A$34,' Brechas'!$AM$2:$AM$34)</f>
        <v>4.6679679665921998E-3</v>
      </c>
      <c r="BV230" t="b">
        <f t="shared" si="42"/>
        <v>1</v>
      </c>
      <c r="BZ230" s="20">
        <v>76</v>
      </c>
      <c r="CA230" s="20" t="s">
        <v>103</v>
      </c>
      <c r="CB230" s="20">
        <v>0.15</v>
      </c>
      <c r="CC230" s="20">
        <v>0.09</v>
      </c>
      <c r="CD230" s="20">
        <v>0.55000000000000004</v>
      </c>
      <c r="CE230" s="20">
        <v>0.55000000000000004</v>
      </c>
      <c r="CF230" s="81">
        <v>17</v>
      </c>
      <c r="CG230" s="20">
        <v>0.12</v>
      </c>
      <c r="CH230" s="20">
        <v>0.41</v>
      </c>
      <c r="CI230" s="88">
        <v>24</v>
      </c>
      <c r="CJ230" s="20">
        <v>0.22</v>
      </c>
      <c r="CK230" s="68">
        <v>19</v>
      </c>
      <c r="CL230" s="17">
        <v>1</v>
      </c>
      <c r="CM230" s="17">
        <v>0.22150086199999999</v>
      </c>
      <c r="CN230" s="17">
        <f>_xlfn.XLOOKUP(BZ230,' Brechas'!$A$2:$A$34,' Brechas'!$BI$2:$BI$34)</f>
        <v>0.221500862086314</v>
      </c>
      <c r="CO230" t="b">
        <f t="shared" si="43"/>
        <v>1</v>
      </c>
    </row>
    <row r="231" spans="21:93">
      <c r="U231" s="20">
        <v>81</v>
      </c>
      <c r="V231" s="20" t="s">
        <v>104</v>
      </c>
      <c r="W231" s="20">
        <v>0.93</v>
      </c>
      <c r="X231" s="20">
        <v>0.93</v>
      </c>
      <c r="Y231" s="20">
        <v>0</v>
      </c>
      <c r="Z231" s="20">
        <v>0</v>
      </c>
      <c r="AA231" s="67">
        <v>2</v>
      </c>
      <c r="AB231" s="20">
        <v>0.93</v>
      </c>
      <c r="AC231" s="20">
        <v>0.62</v>
      </c>
      <c r="AD231" s="64">
        <v>7</v>
      </c>
      <c r="AE231" s="20">
        <v>1.6000000000000001E-3</v>
      </c>
      <c r="AF231" s="67">
        <v>2</v>
      </c>
      <c r="AG231" s="17">
        <v>1</v>
      </c>
      <c r="AH231" s="17">
        <v>1.6362709999999999E-3</v>
      </c>
      <c r="AI231" s="17">
        <f>_xlfn.XLOOKUP(U231,' Brechas'!$A$2:$A$34,' Brechas'!$P$2:$P$34)</f>
        <v>1.63627143899901E-3</v>
      </c>
      <c r="AJ231" t="b">
        <f t="shared" si="40"/>
        <v>1</v>
      </c>
      <c r="AN231" s="20">
        <v>81</v>
      </c>
      <c r="AO231" s="20" t="s">
        <v>104</v>
      </c>
      <c r="AP231" s="20">
        <v>0.67</v>
      </c>
      <c r="AQ231" s="20">
        <v>0.28999999999999998</v>
      </c>
      <c r="AR231" s="20">
        <v>1.29</v>
      </c>
      <c r="AS231" s="20">
        <v>1.29</v>
      </c>
      <c r="AT231" s="73">
        <v>28</v>
      </c>
      <c r="AU231" s="20">
        <v>0.48</v>
      </c>
      <c r="AV231" s="20">
        <v>0.37</v>
      </c>
      <c r="AW231" s="79">
        <v>10</v>
      </c>
      <c r="AX231" s="20">
        <v>0.48</v>
      </c>
      <c r="AY231" s="88">
        <v>24</v>
      </c>
      <c r="AZ231" s="17">
        <v>1</v>
      </c>
      <c r="BA231" s="17">
        <v>0.48048907899999999</v>
      </c>
      <c r="BB231" s="17">
        <f>_xlfn.XLOOKUP(AN231,' Brechas'!$A$2:$A$34,' Brechas'!$Y$2:$Y$34)</f>
        <v>0.48048907913459099</v>
      </c>
      <c r="BC231" t="b">
        <f t="shared" si="41"/>
        <v>1</v>
      </c>
      <c r="BG231" s="20">
        <v>81</v>
      </c>
      <c r="BH231" s="20" t="s">
        <v>104</v>
      </c>
      <c r="BI231" s="20">
        <v>5.09</v>
      </c>
      <c r="BJ231" s="20">
        <v>3.66</v>
      </c>
      <c r="BK231" s="20">
        <v>0.39</v>
      </c>
      <c r="BL231" s="20">
        <v>0.39100000000000001</v>
      </c>
      <c r="BM231" s="72">
        <v>27</v>
      </c>
      <c r="BN231" s="20">
        <v>4.3840000000000003</v>
      </c>
      <c r="BO231" s="20">
        <v>0.44</v>
      </c>
      <c r="BP231" s="95">
        <v>32</v>
      </c>
      <c r="BQ231" s="20">
        <v>0.17299999999999999</v>
      </c>
      <c r="BR231" s="94">
        <v>31</v>
      </c>
      <c r="BS231" s="17">
        <v>1</v>
      </c>
      <c r="BT231" s="17">
        <v>0.17312874</v>
      </c>
      <c r="BU231" s="17">
        <f>_xlfn.XLOOKUP(BG231,' Brechas'!$A$2:$A$34,' Brechas'!$AM$2:$AM$34)</f>
        <v>0.17312873956351299</v>
      </c>
      <c r="BV231" t="b">
        <f t="shared" si="42"/>
        <v>1</v>
      </c>
      <c r="BZ231" s="20">
        <v>81</v>
      </c>
      <c r="CA231" s="20" t="s">
        <v>104</v>
      </c>
      <c r="CB231" s="20">
        <v>0.28000000000000003</v>
      </c>
      <c r="CC231" s="20">
        <v>0.3</v>
      </c>
      <c r="CD231" s="20">
        <v>-7.0000000000000007E-2</v>
      </c>
      <c r="CE231" s="20">
        <v>7.0000000000000007E-2</v>
      </c>
      <c r="CF231" s="78">
        <v>3</v>
      </c>
      <c r="CG231" s="20">
        <v>0.28999999999999998</v>
      </c>
      <c r="CH231" s="20">
        <v>1</v>
      </c>
      <c r="CI231" s="77">
        <v>33</v>
      </c>
      <c r="CJ231" s="20">
        <v>7.0000000000000007E-2</v>
      </c>
      <c r="CK231" s="83">
        <v>5</v>
      </c>
      <c r="CL231" s="17">
        <v>-1</v>
      </c>
      <c r="CM231" s="17">
        <v>-7.4129484999999995E-2</v>
      </c>
      <c r="CN231" s="17">
        <f>_xlfn.XLOOKUP(BZ231,' Brechas'!$A$2:$A$34,' Brechas'!$BI$2:$BI$34)</f>
        <v>-7.4129484857267405E-2</v>
      </c>
      <c r="CO231" t="b">
        <f t="shared" si="43"/>
        <v>1</v>
      </c>
    </row>
    <row r="232" spans="21:93">
      <c r="U232" s="20">
        <v>85</v>
      </c>
      <c r="V232" s="20" t="s">
        <v>105</v>
      </c>
      <c r="W232" s="20">
        <v>0.75</v>
      </c>
      <c r="X232" s="20">
        <v>0.79</v>
      </c>
      <c r="Y232" s="20">
        <v>-0.05</v>
      </c>
      <c r="Z232" s="20">
        <v>0.05</v>
      </c>
      <c r="AA232" s="75">
        <v>21</v>
      </c>
      <c r="AB232" s="20">
        <v>0.78</v>
      </c>
      <c r="AC232" s="20">
        <v>0.74</v>
      </c>
      <c r="AD232" s="80">
        <v>20</v>
      </c>
      <c r="AE232" s="20">
        <v>3.7100000000000001E-2</v>
      </c>
      <c r="AF232" s="82">
        <v>22</v>
      </c>
      <c r="AG232" s="17">
        <v>-1</v>
      </c>
      <c r="AH232" s="17">
        <v>-3.7107539000000002E-2</v>
      </c>
      <c r="AI232" s="17">
        <f>_xlfn.XLOOKUP(U232,' Brechas'!$A$2:$A$34,' Brechas'!$P$2:$P$34)</f>
        <v>-3.7107538554320502E-2</v>
      </c>
      <c r="AJ232" t="b">
        <f t="shared" si="40"/>
        <v>1</v>
      </c>
      <c r="AN232" s="20">
        <v>85</v>
      </c>
      <c r="AO232" s="20" t="s">
        <v>105</v>
      </c>
      <c r="AP232" s="20">
        <v>0.84</v>
      </c>
      <c r="AQ232" s="20">
        <v>0.41</v>
      </c>
      <c r="AR232" s="20">
        <v>1.05</v>
      </c>
      <c r="AS232" s="20">
        <v>1.05</v>
      </c>
      <c r="AT232" s="74">
        <v>23</v>
      </c>
      <c r="AU232" s="20">
        <v>0.63</v>
      </c>
      <c r="AV232" s="20">
        <v>0.48</v>
      </c>
      <c r="AW232" s="63">
        <v>15</v>
      </c>
      <c r="AX232" s="20">
        <v>0.51</v>
      </c>
      <c r="AY232" s="71">
        <v>25</v>
      </c>
      <c r="AZ232" s="17">
        <v>1</v>
      </c>
      <c r="BA232" s="17">
        <v>0.50952227500000002</v>
      </c>
      <c r="BB232" s="17">
        <f>_xlfn.XLOOKUP(AN232,' Brechas'!$A$2:$A$34,' Brechas'!$Y$2:$Y$34)</f>
        <v>0.50952227500615099</v>
      </c>
      <c r="BC232" t="b">
        <f t="shared" si="41"/>
        <v>1</v>
      </c>
      <c r="BG232" s="20">
        <v>85</v>
      </c>
      <c r="BH232" s="20" t="s">
        <v>105</v>
      </c>
      <c r="BI232" s="20">
        <v>27.06</v>
      </c>
      <c r="BJ232" s="20">
        <v>20.11</v>
      </c>
      <c r="BK232" s="20">
        <v>0.35</v>
      </c>
      <c r="BL232" s="20">
        <v>0.34499999999999997</v>
      </c>
      <c r="BM232" s="88">
        <v>24</v>
      </c>
      <c r="BN232" s="20">
        <v>23.530999999999999</v>
      </c>
      <c r="BO232" s="20">
        <v>0.08</v>
      </c>
      <c r="BP232" s="88">
        <v>24</v>
      </c>
      <c r="BQ232" s="20">
        <v>2.8000000000000001E-2</v>
      </c>
      <c r="BR232" s="71">
        <v>25</v>
      </c>
      <c r="BS232" s="17">
        <v>1</v>
      </c>
      <c r="BT232" s="17">
        <v>2.8456014000000002E-2</v>
      </c>
      <c r="BU232" s="17">
        <f>_xlfn.XLOOKUP(BG232,' Brechas'!$A$2:$A$34,' Brechas'!$AM$2:$AM$34)</f>
        <v>2.8456014220635401E-2</v>
      </c>
      <c r="BV232" t="b">
        <f t="shared" si="42"/>
        <v>1</v>
      </c>
      <c r="BZ232" s="20">
        <v>85</v>
      </c>
      <c r="CA232" s="20" t="s">
        <v>105</v>
      </c>
      <c r="CB232" s="20">
        <v>0.12</v>
      </c>
      <c r="CC232" s="20">
        <v>0.08</v>
      </c>
      <c r="CD232" s="20">
        <v>0.55000000000000004</v>
      </c>
      <c r="CE232" s="20">
        <v>0.55000000000000004</v>
      </c>
      <c r="CF232" s="61">
        <v>18</v>
      </c>
      <c r="CG232" s="20">
        <v>0.1</v>
      </c>
      <c r="CH232" s="20">
        <v>0.34</v>
      </c>
      <c r="CI232" s="59">
        <v>13</v>
      </c>
      <c r="CJ232" s="20">
        <v>0.19</v>
      </c>
      <c r="CK232" s="81">
        <v>17</v>
      </c>
      <c r="CL232" s="17">
        <v>1</v>
      </c>
      <c r="CM232" s="17">
        <v>0.185445369</v>
      </c>
      <c r="CN232" s="17">
        <f>_xlfn.XLOOKUP(BZ232,' Brechas'!$A$2:$A$34,' Brechas'!$BI$2:$BI$34)</f>
        <v>0.185445368840748</v>
      </c>
      <c r="CO232" t="b">
        <f t="shared" si="43"/>
        <v>1</v>
      </c>
    </row>
    <row r="233" spans="21:93">
      <c r="U233" s="20">
        <v>86</v>
      </c>
      <c r="V233" s="20" t="s">
        <v>106</v>
      </c>
      <c r="W233" s="20">
        <v>0.87</v>
      </c>
      <c r="X233" s="20">
        <v>0.83</v>
      </c>
      <c r="Y233" s="20">
        <v>0.05</v>
      </c>
      <c r="Z233" s="20">
        <v>0.05</v>
      </c>
      <c r="AA233" s="74">
        <v>23</v>
      </c>
      <c r="AB233" s="20">
        <v>0.85</v>
      </c>
      <c r="AC233" s="20">
        <v>0.68</v>
      </c>
      <c r="AD233" s="63">
        <v>15</v>
      </c>
      <c r="AE233" s="20">
        <v>3.6900000000000002E-2</v>
      </c>
      <c r="AF233" s="75">
        <v>21</v>
      </c>
      <c r="AG233" s="17">
        <v>1</v>
      </c>
      <c r="AH233" s="17">
        <v>3.6891051000000001E-2</v>
      </c>
      <c r="AI233" s="17">
        <f>_xlfn.XLOOKUP(U233,' Brechas'!$A$2:$A$34,' Brechas'!$P$2:$P$34)</f>
        <v>3.6891051446307402E-2</v>
      </c>
      <c r="AJ233" t="b">
        <f t="shared" si="40"/>
        <v>1</v>
      </c>
      <c r="AN233" s="20">
        <v>86</v>
      </c>
      <c r="AO233" s="20" t="s">
        <v>106</v>
      </c>
      <c r="AP233" s="20">
        <v>1.1200000000000001</v>
      </c>
      <c r="AQ233" s="20">
        <v>0.69</v>
      </c>
      <c r="AR233" s="20">
        <v>0.62</v>
      </c>
      <c r="AS233" s="20">
        <v>0.62</v>
      </c>
      <c r="AT233" s="62">
        <v>8</v>
      </c>
      <c r="AU233" s="20">
        <v>0.9</v>
      </c>
      <c r="AV233" s="20">
        <v>0.7</v>
      </c>
      <c r="AW233" s="73">
        <v>28</v>
      </c>
      <c r="AX233" s="20">
        <v>0.44</v>
      </c>
      <c r="AY233" s="68">
        <v>19</v>
      </c>
      <c r="AZ233" s="17">
        <v>1</v>
      </c>
      <c r="BA233" s="17">
        <v>0.43631150699999999</v>
      </c>
      <c r="BB233" s="17">
        <f>_xlfn.XLOOKUP(AN233,' Brechas'!$A$2:$A$34,' Brechas'!$Y$2:$Y$34)</f>
        <v>0.43631150746853098</v>
      </c>
      <c r="BC233" t="b">
        <f t="shared" si="41"/>
        <v>1</v>
      </c>
      <c r="BG233" s="20">
        <v>86</v>
      </c>
      <c r="BH233" s="20" t="s">
        <v>106</v>
      </c>
      <c r="BI233" s="20">
        <v>15.9</v>
      </c>
      <c r="BJ233" s="20">
        <v>8</v>
      </c>
      <c r="BK233" s="20">
        <v>0.99</v>
      </c>
      <c r="BL233" s="20">
        <v>0.98699999999999999</v>
      </c>
      <c r="BM233" s="94">
        <v>31</v>
      </c>
      <c r="BN233" s="20">
        <v>11.98</v>
      </c>
      <c r="BO233" s="20">
        <v>0.16</v>
      </c>
      <c r="BP233" s="73">
        <v>28</v>
      </c>
      <c r="BQ233" s="20">
        <v>0.16</v>
      </c>
      <c r="BR233" s="87">
        <v>30</v>
      </c>
      <c r="BS233" s="17">
        <v>1</v>
      </c>
      <c r="BT233" s="17">
        <v>0.15982452799999999</v>
      </c>
      <c r="BU233" s="17">
        <f>_xlfn.XLOOKUP(BG233,' Brechas'!$A$2:$A$34,' Brechas'!$AM$2:$AM$34)</f>
        <v>0.159824528211987</v>
      </c>
      <c r="BV233" t="b">
        <f t="shared" si="42"/>
        <v>1</v>
      </c>
      <c r="BZ233" s="20">
        <v>86</v>
      </c>
      <c r="CA233" s="20" t="s">
        <v>106</v>
      </c>
      <c r="CB233" s="20">
        <v>0.27</v>
      </c>
      <c r="CC233" s="20">
        <v>0.26</v>
      </c>
      <c r="CD233" s="20">
        <v>0.03</v>
      </c>
      <c r="CE233" s="20">
        <v>0.03</v>
      </c>
      <c r="CF233" s="76">
        <v>1</v>
      </c>
      <c r="CG233" s="20">
        <v>0.27</v>
      </c>
      <c r="CH233" s="20">
        <v>0.92</v>
      </c>
      <c r="CI233" s="95">
        <v>32</v>
      </c>
      <c r="CJ233" s="20">
        <v>0.03</v>
      </c>
      <c r="CK233" s="78">
        <v>3</v>
      </c>
      <c r="CL233" s="17">
        <v>1</v>
      </c>
      <c r="CM233" s="17">
        <v>2.7202642999999999E-2</v>
      </c>
      <c r="CN233" s="17">
        <f>_xlfn.XLOOKUP(BZ233,' Brechas'!$A$2:$A$34,' Brechas'!$BI$2:$BI$34)</f>
        <v>2.7202642670063001E-2</v>
      </c>
      <c r="CO233" t="b">
        <f t="shared" si="43"/>
        <v>1</v>
      </c>
    </row>
    <row r="234" spans="21:93">
      <c r="U234" s="89">
        <v>88</v>
      </c>
      <c r="V234" s="90" t="s">
        <v>262</v>
      </c>
      <c r="W234" s="20">
        <v>0.86</v>
      </c>
      <c r="X234" s="20">
        <v>0.89</v>
      </c>
      <c r="Y234" s="20">
        <v>-0.04</v>
      </c>
      <c r="Z234" s="20">
        <v>0.04</v>
      </c>
      <c r="AA234" s="59">
        <v>13</v>
      </c>
      <c r="AB234" s="20">
        <v>0.88</v>
      </c>
      <c r="AC234" s="20">
        <v>0.66</v>
      </c>
      <c r="AD234" s="79">
        <v>10</v>
      </c>
      <c r="AE234" s="20">
        <v>2.3400000000000001E-2</v>
      </c>
      <c r="AF234" s="59">
        <v>13</v>
      </c>
      <c r="AG234" s="17">
        <v>-1</v>
      </c>
      <c r="AH234" s="17">
        <v>-2.3411629E-2</v>
      </c>
      <c r="AI234" s="17">
        <f>_xlfn.XLOOKUP(U234,' Brechas'!$A$2:$A$34,' Brechas'!$P$2:$P$34)</f>
        <v>-2.3411628802464501E-2</v>
      </c>
      <c r="AJ234" t="b">
        <f t="shared" si="40"/>
        <v>1</v>
      </c>
      <c r="AN234" s="20">
        <v>88</v>
      </c>
      <c r="AO234" s="20" t="s">
        <v>262</v>
      </c>
      <c r="AP234" s="20">
        <v>0.68</v>
      </c>
      <c r="AQ234" s="20">
        <v>0.13</v>
      </c>
      <c r="AR234" s="20">
        <v>4.04</v>
      </c>
      <c r="AS234" s="20">
        <v>4.04</v>
      </c>
      <c r="AT234" s="77">
        <v>33</v>
      </c>
      <c r="AU234" s="20">
        <v>0.42</v>
      </c>
      <c r="AV234" s="20">
        <v>0.32</v>
      </c>
      <c r="AW234" s="64">
        <v>7</v>
      </c>
      <c r="AX234" s="20">
        <v>1.31</v>
      </c>
      <c r="AY234" s="77">
        <v>33</v>
      </c>
      <c r="AZ234" s="17">
        <v>1</v>
      </c>
      <c r="BA234" s="17">
        <v>1.3054314730000001</v>
      </c>
      <c r="BB234" s="17">
        <f>_xlfn.XLOOKUP(AN234,' Brechas'!$A$2:$A$34,' Brechas'!$Y$2:$Y$34)</f>
        <v>1.3054314731454499</v>
      </c>
      <c r="BC234" t="b">
        <f t="shared" si="41"/>
        <v>1</v>
      </c>
      <c r="BG234" s="20">
        <v>88</v>
      </c>
      <c r="BH234" s="89" t="s">
        <v>306</v>
      </c>
      <c r="BI234" s="20">
        <v>2.5299999999999998</v>
      </c>
      <c r="BJ234" s="20">
        <v>1.27</v>
      </c>
      <c r="BK234" s="20">
        <v>1</v>
      </c>
      <c r="BL234" s="20">
        <v>1</v>
      </c>
      <c r="BM234" s="95">
        <v>32</v>
      </c>
      <c r="BN234" s="20">
        <v>1.9390000000000001</v>
      </c>
      <c r="BO234" s="20">
        <v>1</v>
      </c>
      <c r="BP234" s="77">
        <v>33</v>
      </c>
      <c r="BQ234" s="20">
        <v>1</v>
      </c>
      <c r="BR234" s="77">
        <v>33</v>
      </c>
      <c r="BS234" s="17">
        <v>1</v>
      </c>
      <c r="BT234" s="17">
        <v>1.0000423199999999</v>
      </c>
      <c r="BU234" s="17">
        <f>_xlfn.XLOOKUP(BG234,' Brechas'!$A$2:$A$34,' Brechas'!$AM$2:$AM$34)</f>
        <v>1.0000423198694499</v>
      </c>
      <c r="BV234" t="b">
        <f t="shared" si="42"/>
        <v>1</v>
      </c>
      <c r="BZ234" s="20">
        <v>88</v>
      </c>
      <c r="CA234" s="20" t="s">
        <v>262</v>
      </c>
      <c r="CB234" s="20">
        <v>0.12</v>
      </c>
      <c r="CC234" s="20">
        <v>0.15</v>
      </c>
      <c r="CD234" s="20">
        <v>-0.2</v>
      </c>
      <c r="CE234" s="20">
        <v>0.2</v>
      </c>
      <c r="CF234" s="64">
        <v>7</v>
      </c>
      <c r="CG234" s="20">
        <v>0.14000000000000001</v>
      </c>
      <c r="CH234" s="20">
        <v>0.46</v>
      </c>
      <c r="CI234" s="72">
        <v>27</v>
      </c>
      <c r="CJ234" s="20">
        <v>0.09</v>
      </c>
      <c r="CK234" s="64">
        <v>7</v>
      </c>
      <c r="CL234" s="17">
        <v>-1</v>
      </c>
      <c r="CM234" s="17">
        <v>-9.4026457999999993E-2</v>
      </c>
      <c r="CN234" s="17">
        <f>_xlfn.XLOOKUP(BZ234,' Brechas'!$A$2:$A$34,' Brechas'!$BI$2:$BI$34)</f>
        <v>-9.4026458308751504E-2</v>
      </c>
      <c r="CO234" t="b">
        <f t="shared" si="43"/>
        <v>1</v>
      </c>
    </row>
    <row r="235" spans="21:93">
      <c r="U235" s="20">
        <v>91</v>
      </c>
      <c r="V235" s="20" t="s">
        <v>108</v>
      </c>
      <c r="W235" s="20">
        <v>0.8</v>
      </c>
      <c r="X235" s="20">
        <v>0.88</v>
      </c>
      <c r="Y235" s="20">
        <v>-0.09</v>
      </c>
      <c r="Z235" s="20">
        <v>0.09</v>
      </c>
      <c r="AA235" s="70">
        <v>29</v>
      </c>
      <c r="AB235" s="20">
        <v>0.85</v>
      </c>
      <c r="AC235" s="20">
        <v>0.67</v>
      </c>
      <c r="AD235" s="60">
        <v>14</v>
      </c>
      <c r="AE235" s="20">
        <v>6.2799999999999995E-2</v>
      </c>
      <c r="AF235" s="72">
        <v>27</v>
      </c>
      <c r="AG235" s="17">
        <v>-1</v>
      </c>
      <c r="AH235" s="17">
        <v>-6.2844954999999994E-2</v>
      </c>
      <c r="AI235" s="17">
        <f>_xlfn.XLOOKUP(U235,' Brechas'!$A$2:$A$34,' Brechas'!$P$2:$P$34)</f>
        <v>-6.28449548810502E-2</v>
      </c>
      <c r="AJ235" t="b">
        <f t="shared" si="40"/>
        <v>1</v>
      </c>
      <c r="AN235" s="20">
        <v>91</v>
      </c>
      <c r="AO235" s="20" t="s">
        <v>108</v>
      </c>
      <c r="AP235" s="20">
        <v>1.1499999999999999</v>
      </c>
      <c r="AQ235" s="20">
        <v>0.7</v>
      </c>
      <c r="AR235" s="20">
        <v>0.65</v>
      </c>
      <c r="AS235" s="20">
        <v>0.65</v>
      </c>
      <c r="AT235" s="79">
        <v>10</v>
      </c>
      <c r="AU235" s="20">
        <v>0.92</v>
      </c>
      <c r="AV235" s="20">
        <v>0.71</v>
      </c>
      <c r="AW235" s="70">
        <v>29</v>
      </c>
      <c r="AX235" s="20">
        <v>0.46</v>
      </c>
      <c r="AY235" s="74">
        <v>23</v>
      </c>
      <c r="AZ235" s="17">
        <v>1</v>
      </c>
      <c r="BA235" s="17">
        <v>0.46498964399999998</v>
      </c>
      <c r="BB235" s="17">
        <f>_xlfn.XLOOKUP(AN235,' Brechas'!$A$2:$A$34,' Brechas'!$Y$2:$Y$34)</f>
        <v>0.464989643970046</v>
      </c>
      <c r="BC235" t="b">
        <f t="shared" si="41"/>
        <v>1</v>
      </c>
      <c r="BG235" s="20">
        <v>91</v>
      </c>
      <c r="BH235" s="20" t="s">
        <v>108</v>
      </c>
      <c r="BI235" s="20">
        <v>7.79</v>
      </c>
      <c r="BJ235" s="20">
        <v>5.99</v>
      </c>
      <c r="BK235" s="20">
        <v>0.3</v>
      </c>
      <c r="BL235" s="20">
        <v>0.30099999999999999</v>
      </c>
      <c r="BM235" s="80">
        <v>20</v>
      </c>
      <c r="BN235" s="20">
        <v>6.8140000000000001</v>
      </c>
      <c r="BO235" s="20">
        <v>0.28000000000000003</v>
      </c>
      <c r="BP235" s="94">
        <v>31</v>
      </c>
      <c r="BQ235" s="20">
        <v>8.5999999999999993E-2</v>
      </c>
      <c r="BR235" s="84">
        <v>26</v>
      </c>
      <c r="BS235" s="17">
        <v>1</v>
      </c>
      <c r="BT235" s="17">
        <v>8.5671349999999993E-2</v>
      </c>
      <c r="BU235" s="17">
        <f>_xlfn.XLOOKUP(BG235,' Brechas'!$A$2:$A$34,' Brechas'!$AM$2:$AM$34)</f>
        <v>8.56713504619247E-2</v>
      </c>
      <c r="BV235" t="b">
        <f t="shared" si="42"/>
        <v>1</v>
      </c>
      <c r="BZ235" s="20">
        <v>91</v>
      </c>
      <c r="CA235" s="20" t="s">
        <v>108</v>
      </c>
      <c r="CB235" s="20">
        <v>0.04</v>
      </c>
      <c r="CC235" s="20">
        <v>0.05</v>
      </c>
      <c r="CD235" s="20">
        <v>-0.19</v>
      </c>
      <c r="CE235" s="20">
        <v>0.19</v>
      </c>
      <c r="CF235" s="65">
        <v>6</v>
      </c>
      <c r="CG235" s="20">
        <v>0.04</v>
      </c>
      <c r="CH235" s="20">
        <v>0.14000000000000001</v>
      </c>
      <c r="CI235" s="76">
        <v>1</v>
      </c>
      <c r="CJ235" s="20">
        <v>0.03</v>
      </c>
      <c r="CK235" s="67">
        <v>2</v>
      </c>
      <c r="CL235" s="17">
        <v>-1</v>
      </c>
      <c r="CM235" s="17">
        <v>-2.6279072000000001E-2</v>
      </c>
      <c r="CN235" s="17">
        <f>_xlfn.XLOOKUP(BZ235,' Brechas'!$A$2:$A$34,' Brechas'!$BI$2:$BI$34)</f>
        <v>-2.6279071958817402E-2</v>
      </c>
      <c r="CO235" t="b">
        <f t="shared" si="43"/>
        <v>1</v>
      </c>
    </row>
    <row r="236" spans="21:93">
      <c r="U236" s="20">
        <v>94</v>
      </c>
      <c r="V236" s="20" t="s">
        <v>109</v>
      </c>
      <c r="W236" s="20">
        <v>0.75</v>
      </c>
      <c r="X236" s="20">
        <v>0.91</v>
      </c>
      <c r="Y236" s="20">
        <v>-0.18</v>
      </c>
      <c r="Z236" s="20">
        <v>0.18</v>
      </c>
      <c r="AA236" s="77">
        <v>33</v>
      </c>
      <c r="AB236" s="20">
        <v>0.87</v>
      </c>
      <c r="AC236" s="20">
        <v>0.66</v>
      </c>
      <c r="AD236" s="66">
        <v>12</v>
      </c>
      <c r="AE236" s="20">
        <v>0.1158</v>
      </c>
      <c r="AF236" s="77">
        <v>33</v>
      </c>
      <c r="AG236" s="17">
        <v>-1</v>
      </c>
      <c r="AH236" s="17">
        <v>-0.115820029</v>
      </c>
      <c r="AI236" s="17">
        <f>_xlfn.XLOOKUP(U236,' Brechas'!$A$2:$A$34,' Brechas'!$P$2:$P$34)</f>
        <v>-0.115820029027576</v>
      </c>
      <c r="AJ236" t="b">
        <f t="shared" si="40"/>
        <v>1</v>
      </c>
      <c r="AN236" s="20">
        <v>94</v>
      </c>
      <c r="AO236" s="20" t="s">
        <v>271</v>
      </c>
      <c r="AP236" s="20">
        <v>0.79</v>
      </c>
      <c r="AQ236" s="20">
        <v>0.56000000000000005</v>
      </c>
      <c r="AR236" s="20">
        <v>0.41</v>
      </c>
      <c r="AS236" s="20">
        <v>0.41</v>
      </c>
      <c r="AT236" s="85">
        <v>4</v>
      </c>
      <c r="AU236" s="20">
        <v>0.67</v>
      </c>
      <c r="AV236" s="20">
        <v>0.52</v>
      </c>
      <c r="AW236" s="61">
        <v>18</v>
      </c>
      <c r="AX236" s="20">
        <v>0.21</v>
      </c>
      <c r="AY236" s="65">
        <v>6</v>
      </c>
      <c r="AZ236" s="17">
        <v>1</v>
      </c>
      <c r="BA236" s="17">
        <v>0.21302117000000001</v>
      </c>
      <c r="BB236" s="17">
        <f>_xlfn.XLOOKUP(AN236,' Brechas'!$A$2:$A$34,' Brechas'!$Y$2:$Y$34)</f>
        <v>0.21302117045914801</v>
      </c>
      <c r="BC236" t="b">
        <f t="shared" si="41"/>
        <v>1</v>
      </c>
      <c r="BG236" s="20">
        <v>94</v>
      </c>
      <c r="BH236" s="20" t="s">
        <v>109</v>
      </c>
      <c r="BI236" s="20">
        <v>15.27</v>
      </c>
      <c r="BJ236" s="20">
        <v>9.74</v>
      </c>
      <c r="BK236" s="20">
        <v>0.56999999999999995</v>
      </c>
      <c r="BL236" s="20">
        <v>0.56799999999999995</v>
      </c>
      <c r="BM236" s="73">
        <v>28</v>
      </c>
      <c r="BN236" s="20">
        <v>12.385999999999999</v>
      </c>
      <c r="BO236" s="20">
        <v>0.16</v>
      </c>
      <c r="BP236" s="72">
        <v>27</v>
      </c>
      <c r="BQ236" s="20">
        <v>8.8999999999999996E-2</v>
      </c>
      <c r="BR236" s="72">
        <v>27</v>
      </c>
      <c r="BS236" s="17">
        <v>1</v>
      </c>
      <c r="BT236" s="17">
        <v>8.8949874999999998E-2</v>
      </c>
      <c r="BU236" s="17">
        <f>_xlfn.XLOOKUP(BG236,' Brechas'!$A$2:$A$34,' Brechas'!$AM$2:$AM$34)</f>
        <v>8.8949875113902899E-2</v>
      </c>
      <c r="BV236" t="b">
        <f t="shared" si="42"/>
        <v>1</v>
      </c>
      <c r="BZ236" s="20">
        <v>94</v>
      </c>
      <c r="CA236" s="20" t="s">
        <v>109</v>
      </c>
      <c r="CB236" s="20">
        <v>0.18</v>
      </c>
      <c r="CC236" s="20">
        <v>7.0000000000000007E-2</v>
      </c>
      <c r="CD236" s="20">
        <v>1.4</v>
      </c>
      <c r="CE236" s="20">
        <v>1.4</v>
      </c>
      <c r="CF236" s="87">
        <v>30</v>
      </c>
      <c r="CG236" s="20">
        <v>0.11</v>
      </c>
      <c r="CH236" s="20">
        <v>0.39</v>
      </c>
      <c r="CI236" s="82">
        <v>22</v>
      </c>
      <c r="CJ236" s="20">
        <v>0.54</v>
      </c>
      <c r="CK236" s="95">
        <v>32</v>
      </c>
      <c r="CL236" s="17">
        <v>1</v>
      </c>
      <c r="CM236" s="17">
        <v>0.54103061799999996</v>
      </c>
      <c r="CN236" s="17">
        <f>_xlfn.XLOOKUP(BZ236,' Brechas'!$A$2:$A$34,' Brechas'!$BI$2:$BI$34)</f>
        <v>0.54103061785176898</v>
      </c>
      <c r="CO236" t="b">
        <f t="shared" si="43"/>
        <v>1</v>
      </c>
    </row>
    <row r="237" spans="21:93">
      <c r="U237" s="20">
        <v>95</v>
      </c>
      <c r="V237" s="20" t="s">
        <v>110</v>
      </c>
      <c r="W237" s="20">
        <v>0.92</v>
      </c>
      <c r="X237" s="20">
        <v>0.89</v>
      </c>
      <c r="Y237" s="20">
        <v>0.03</v>
      </c>
      <c r="Z237" s="20">
        <v>0.03</v>
      </c>
      <c r="AA237" s="86">
        <v>11</v>
      </c>
      <c r="AB237" s="20">
        <v>0.9</v>
      </c>
      <c r="AC237" s="20">
        <v>0.64</v>
      </c>
      <c r="AD237" s="62">
        <v>8</v>
      </c>
      <c r="AE237" s="20">
        <v>1.9900000000000001E-2</v>
      </c>
      <c r="AF237" s="86">
        <v>11</v>
      </c>
      <c r="AG237" s="17">
        <v>1</v>
      </c>
      <c r="AH237" s="17">
        <v>1.9916143000000001E-2</v>
      </c>
      <c r="AI237" s="17">
        <f>_xlfn.XLOOKUP(U237,' Brechas'!$A$2:$A$34,' Brechas'!$P$2:$P$34)</f>
        <v>1.9916142557652099E-2</v>
      </c>
      <c r="AJ237" t="b">
        <f t="shared" si="40"/>
        <v>1</v>
      </c>
      <c r="AN237" s="20">
        <v>95</v>
      </c>
      <c r="AO237" s="20" t="s">
        <v>110</v>
      </c>
      <c r="AP237" s="20">
        <v>0.53</v>
      </c>
      <c r="AQ237" s="20">
        <v>0.28000000000000003</v>
      </c>
      <c r="AR237" s="20">
        <v>0.9</v>
      </c>
      <c r="AS237" s="20">
        <v>0.9</v>
      </c>
      <c r="AT237" s="80">
        <v>20</v>
      </c>
      <c r="AU237" s="20">
        <v>0.4</v>
      </c>
      <c r="AV237" s="20">
        <v>0.31</v>
      </c>
      <c r="AW237" s="65">
        <v>6</v>
      </c>
      <c r="AX237" s="20">
        <v>0.28000000000000003</v>
      </c>
      <c r="AY237" s="62">
        <v>8</v>
      </c>
      <c r="AZ237" s="17">
        <v>1</v>
      </c>
      <c r="BA237" s="17">
        <v>0.278001795</v>
      </c>
      <c r="BB237" s="17">
        <f>_xlfn.XLOOKUP(AN237,' Brechas'!$A$2:$A$34,' Brechas'!$Y$2:$Y$34)</f>
        <v>0.27800179544162801</v>
      </c>
      <c r="BC237" t="b">
        <f t="shared" si="41"/>
        <v>1</v>
      </c>
      <c r="BG237" s="20">
        <v>95</v>
      </c>
      <c r="BH237" s="20" t="s">
        <v>110</v>
      </c>
      <c r="BI237" s="20">
        <v>27.56</v>
      </c>
      <c r="BJ237" s="20">
        <v>11.28</v>
      </c>
      <c r="BK237" s="20">
        <v>1.44</v>
      </c>
      <c r="BL237" s="20">
        <v>1.4419999999999999</v>
      </c>
      <c r="BM237" s="77">
        <v>33</v>
      </c>
      <c r="BN237" s="20">
        <v>18.861999999999998</v>
      </c>
      <c r="BO237" s="20">
        <v>0.1</v>
      </c>
      <c r="BP237" s="84">
        <v>26</v>
      </c>
      <c r="BQ237" s="20">
        <v>0.14799999999999999</v>
      </c>
      <c r="BR237" s="70">
        <v>29</v>
      </c>
      <c r="BS237" s="17">
        <v>1</v>
      </c>
      <c r="BT237" s="17">
        <v>0.148261844</v>
      </c>
      <c r="BU237" s="17">
        <f>_xlfn.XLOOKUP(BG237,' Brechas'!$A$2:$A$34,' Brechas'!$AM$2:$AM$34)</f>
        <v>0.14826184376998</v>
      </c>
      <c r="BV237" t="b">
        <f t="shared" si="42"/>
        <v>1</v>
      </c>
      <c r="BZ237" s="20">
        <v>95</v>
      </c>
      <c r="CA237" s="20" t="s">
        <v>110</v>
      </c>
      <c r="CB237" s="20">
        <v>0.11</v>
      </c>
      <c r="CC237" s="20">
        <v>0.06</v>
      </c>
      <c r="CD237" s="20">
        <v>0.92</v>
      </c>
      <c r="CE237" s="20">
        <v>0.92</v>
      </c>
      <c r="CF237" s="88">
        <v>24</v>
      </c>
      <c r="CG237" s="20">
        <v>0.08</v>
      </c>
      <c r="CH237" s="20">
        <v>0.28000000000000003</v>
      </c>
      <c r="CI237" s="83">
        <v>5</v>
      </c>
      <c r="CJ237" s="20">
        <v>0.26</v>
      </c>
      <c r="CK237" s="82">
        <v>22</v>
      </c>
      <c r="CL237" s="17">
        <v>1</v>
      </c>
      <c r="CM237" s="17">
        <v>0.26072084099999998</v>
      </c>
      <c r="CN237" s="17">
        <f>_xlfn.XLOOKUP(BZ237,' Brechas'!$A$2:$A$34,' Brechas'!$BI$2:$BI$34)</f>
        <v>0.26072084126944201</v>
      </c>
      <c r="CO237" t="b">
        <f t="shared" si="43"/>
        <v>1</v>
      </c>
    </row>
    <row r="238" spans="21:93">
      <c r="U238" s="20">
        <v>97</v>
      </c>
      <c r="V238" s="20" t="s">
        <v>111</v>
      </c>
      <c r="W238" s="20">
        <v>1</v>
      </c>
      <c r="X238" s="20">
        <v>1</v>
      </c>
      <c r="Y238" s="20">
        <v>0</v>
      </c>
      <c r="Z238" s="20">
        <v>0</v>
      </c>
      <c r="AA238" s="76">
        <v>1</v>
      </c>
      <c r="AB238" s="20">
        <v>1</v>
      </c>
      <c r="AC238" s="20">
        <v>0.56999999999999995</v>
      </c>
      <c r="AD238" s="76">
        <v>1</v>
      </c>
      <c r="AE238" s="20">
        <v>0</v>
      </c>
      <c r="AF238" s="76">
        <v>1</v>
      </c>
      <c r="AG238" s="17">
        <v>-1</v>
      </c>
      <c r="AH238" s="17">
        <v>0</v>
      </c>
      <c r="AI238" s="17">
        <f>_xlfn.XLOOKUP(U238,' Brechas'!$A$2:$A$34,' Brechas'!$P$2:$P$34)</f>
        <v>0</v>
      </c>
      <c r="AJ238" t="b">
        <f t="shared" si="40"/>
        <v>1</v>
      </c>
      <c r="AN238" s="20">
        <v>97</v>
      </c>
      <c r="AO238" s="20" t="s">
        <v>111</v>
      </c>
      <c r="AP238" s="20">
        <v>1.2</v>
      </c>
      <c r="AQ238" s="20">
        <v>0.88</v>
      </c>
      <c r="AR238" s="20">
        <v>0.36</v>
      </c>
      <c r="AS238" s="20">
        <v>0.36</v>
      </c>
      <c r="AT238" s="76">
        <v>1</v>
      </c>
      <c r="AU238" s="20">
        <v>1.03</v>
      </c>
      <c r="AV238" s="20">
        <v>0.8</v>
      </c>
      <c r="AW238" s="94">
        <v>31</v>
      </c>
      <c r="AX238" s="20">
        <v>0.28000000000000003</v>
      </c>
      <c r="AY238" s="69">
        <v>9</v>
      </c>
      <c r="AZ238" s="17">
        <v>1</v>
      </c>
      <c r="BA238" s="17">
        <v>0.28364962100000002</v>
      </c>
      <c r="BB238" s="17">
        <f>_xlfn.XLOOKUP(AN238,' Brechas'!$A$2:$A$34,' Brechas'!$Y$2:$Y$34)</f>
        <v>0.28364962098095797</v>
      </c>
      <c r="BC238" t="b">
        <f t="shared" si="41"/>
        <v>1</v>
      </c>
      <c r="BG238" s="20">
        <v>97</v>
      </c>
      <c r="BH238" s="20" t="s">
        <v>111</v>
      </c>
      <c r="BI238" s="20">
        <v>11.63</v>
      </c>
      <c r="BJ238" s="20">
        <v>7.28</v>
      </c>
      <c r="BK238" s="20">
        <v>0.6</v>
      </c>
      <c r="BL238" s="20">
        <v>0.59699999999999998</v>
      </c>
      <c r="BM238" s="70">
        <v>29</v>
      </c>
      <c r="BN238" s="20">
        <v>9.3059999999999992</v>
      </c>
      <c r="BO238" s="20">
        <v>0.21</v>
      </c>
      <c r="BP238" s="70">
        <v>29</v>
      </c>
      <c r="BQ238" s="20">
        <v>0.124</v>
      </c>
      <c r="BR238" s="73">
        <v>28</v>
      </c>
      <c r="BS238" s="17">
        <v>1</v>
      </c>
      <c r="BT238" s="17">
        <v>0.124414496</v>
      </c>
      <c r="BU238" s="17">
        <f>_xlfn.XLOOKUP(BG238,' Brechas'!$A$2:$A$34,' Brechas'!$AM$2:$AM$34)</f>
        <v>0.124414495643366</v>
      </c>
      <c r="BV238" t="b">
        <f t="shared" si="42"/>
        <v>1</v>
      </c>
      <c r="BZ238" s="20">
        <v>97</v>
      </c>
      <c r="CA238" s="20" t="s">
        <v>111</v>
      </c>
      <c r="CB238" s="20">
        <v>0.09</v>
      </c>
      <c r="CC238" s="20">
        <v>0.08</v>
      </c>
      <c r="CD238" s="20">
        <v>7.0000000000000007E-2</v>
      </c>
      <c r="CE238" s="20">
        <v>7.0000000000000007E-2</v>
      </c>
      <c r="CF238" s="67">
        <v>2</v>
      </c>
      <c r="CG238" s="20">
        <v>0.09</v>
      </c>
      <c r="CH238" s="20">
        <v>0.3</v>
      </c>
      <c r="CI238" s="65">
        <v>6</v>
      </c>
      <c r="CJ238" s="20">
        <v>0.02</v>
      </c>
      <c r="CK238" s="76">
        <v>1</v>
      </c>
      <c r="CL238" s="17">
        <v>1</v>
      </c>
      <c r="CM238" s="17">
        <v>2.1227350999999998E-2</v>
      </c>
      <c r="CN238" s="17">
        <f>_xlfn.XLOOKUP(BZ238,' Brechas'!$A$2:$A$34,' Brechas'!$BI$2:$BI$34)</f>
        <v>2.1227351428173301E-2</v>
      </c>
      <c r="CO238" t="b">
        <f t="shared" si="43"/>
        <v>1</v>
      </c>
    </row>
    <row r="239" spans="21:93">
      <c r="U239" s="20">
        <v>99</v>
      </c>
      <c r="V239" s="20" t="s">
        <v>112</v>
      </c>
      <c r="W239" s="20">
        <v>0.92</v>
      </c>
      <c r="X239" s="20">
        <v>0.97</v>
      </c>
      <c r="Y239" s="20">
        <v>-0.05</v>
      </c>
      <c r="Z239" s="20">
        <v>0.05</v>
      </c>
      <c r="AA239" s="80">
        <v>20</v>
      </c>
      <c r="AB239" s="20">
        <v>0.96</v>
      </c>
      <c r="AC239" s="20">
        <v>0.6</v>
      </c>
      <c r="AD239" s="67">
        <v>2</v>
      </c>
      <c r="AE239" s="20">
        <v>2.98E-2</v>
      </c>
      <c r="AF239" s="58">
        <v>16</v>
      </c>
      <c r="AG239" s="17">
        <v>-1</v>
      </c>
      <c r="AH239" s="17">
        <v>-2.9790756000000002E-2</v>
      </c>
      <c r="AI239" s="17">
        <f>_xlfn.XLOOKUP(U239,' Brechas'!$A$2:$A$34,' Brechas'!$P$2:$P$34)</f>
        <v>-2.9790756461604999E-2</v>
      </c>
      <c r="AJ239" t="b">
        <f t="shared" si="40"/>
        <v>1</v>
      </c>
      <c r="AN239" s="20">
        <v>99</v>
      </c>
      <c r="AO239" s="20" t="s">
        <v>112</v>
      </c>
      <c r="AP239" s="20">
        <v>0.31</v>
      </c>
      <c r="AQ239" s="20">
        <v>0.14000000000000001</v>
      </c>
      <c r="AR239" s="20">
        <v>1.2</v>
      </c>
      <c r="AS239" s="20">
        <v>1.2</v>
      </c>
      <c r="AT239" s="84">
        <v>26</v>
      </c>
      <c r="AU239" s="20">
        <v>0.22</v>
      </c>
      <c r="AV239" s="20">
        <v>0.17</v>
      </c>
      <c r="AW239" s="78">
        <v>3</v>
      </c>
      <c r="AX239" s="20">
        <v>0.21</v>
      </c>
      <c r="AY239" s="83">
        <v>5</v>
      </c>
      <c r="AZ239" s="17">
        <v>1</v>
      </c>
      <c r="BA239" s="17">
        <v>0.20632778099999999</v>
      </c>
      <c r="BB239" s="17">
        <f>_xlfn.XLOOKUP(AN239,' Brechas'!$A$2:$A$34,' Brechas'!$Y$2:$Y$34)</f>
        <v>0.20632778104045699</v>
      </c>
      <c r="BC239" t="b">
        <f t="shared" si="41"/>
        <v>1</v>
      </c>
      <c r="BG239" s="20">
        <v>99</v>
      </c>
      <c r="BH239" s="20" t="s">
        <v>112</v>
      </c>
      <c r="BI239" s="20">
        <v>9.5399999999999991</v>
      </c>
      <c r="BJ239" s="20">
        <v>4.88</v>
      </c>
      <c r="BK239" s="20">
        <v>0.96</v>
      </c>
      <c r="BL239" s="20">
        <v>0.95699999999999996</v>
      </c>
      <c r="BM239" s="87">
        <v>30</v>
      </c>
      <c r="BN239" s="20">
        <v>7.0819999999999999</v>
      </c>
      <c r="BO239" s="20">
        <v>0.27</v>
      </c>
      <c r="BP239" s="87">
        <v>30</v>
      </c>
      <c r="BQ239" s="20">
        <v>0.26200000000000001</v>
      </c>
      <c r="BR239" s="95">
        <v>32</v>
      </c>
      <c r="BS239" s="17">
        <v>1</v>
      </c>
      <c r="BT239" s="17">
        <v>0.26207820900000001</v>
      </c>
      <c r="BU239" s="17">
        <f>_xlfn.XLOOKUP(BG239,' Brechas'!$A$2:$A$34,' Brechas'!$AM$2:$AM$34)</f>
        <v>0.26207820920293501</v>
      </c>
      <c r="BV239" t="b">
        <f t="shared" si="42"/>
        <v>1</v>
      </c>
      <c r="BZ239" s="20">
        <v>99</v>
      </c>
      <c r="CA239" s="20" t="s">
        <v>112</v>
      </c>
      <c r="CB239" s="20">
        <v>0.19</v>
      </c>
      <c r="CC239" s="20">
        <v>0.14000000000000001</v>
      </c>
      <c r="CD239" s="20">
        <v>0.33</v>
      </c>
      <c r="CE239" s="20">
        <v>0.33</v>
      </c>
      <c r="CF239" s="69">
        <v>9</v>
      </c>
      <c r="CG239" s="20">
        <v>0.17</v>
      </c>
      <c r="CH239" s="20">
        <v>0.56999999999999995</v>
      </c>
      <c r="CI239" s="87">
        <v>30</v>
      </c>
      <c r="CJ239" s="20">
        <v>0.19</v>
      </c>
      <c r="CK239" s="58">
        <v>16</v>
      </c>
      <c r="CL239" s="17">
        <v>1</v>
      </c>
      <c r="CM239" s="17">
        <v>0.185253739</v>
      </c>
      <c r="CN239" s="17">
        <f>_xlfn.XLOOKUP(BZ239,' Brechas'!$A$2:$A$34,' Brechas'!$BI$2:$BI$34)</f>
        <v>0.18525373905442699</v>
      </c>
      <c r="CO239" t="b">
        <f t="shared" si="43"/>
        <v>1</v>
      </c>
    </row>
    <row r="241" spans="20:93">
      <c r="T241" s="4" t="s">
        <v>37</v>
      </c>
      <c r="U241" s="20">
        <v>5</v>
      </c>
      <c r="V241" s="20" t="s">
        <v>79</v>
      </c>
      <c r="W241" s="20">
        <v>0.03</v>
      </c>
      <c r="X241" s="20">
        <v>0.05</v>
      </c>
      <c r="Y241" s="20">
        <v>-0.31</v>
      </c>
      <c r="Z241" s="20">
        <v>0.31</v>
      </c>
      <c r="AA241" s="82">
        <v>22</v>
      </c>
      <c r="AB241" s="20">
        <v>0.04</v>
      </c>
      <c r="AC241" s="20">
        <v>0.05</v>
      </c>
      <c r="AD241" s="62">
        <v>8</v>
      </c>
      <c r="AE241" s="20">
        <v>1.5299999999999999E-2</v>
      </c>
      <c r="AF241" s="86">
        <v>11</v>
      </c>
      <c r="AG241" s="17">
        <v>-1</v>
      </c>
      <c r="AH241" s="17">
        <v>-1.5341756E-2</v>
      </c>
      <c r="AI241" s="17">
        <f>_xlfn.XLOOKUP(U241,' Brechas'!$A$2:$A$34,' Brechas'!$Q$2:$Q$34)</f>
        <v>-1.5341756130214899E-2</v>
      </c>
      <c r="AJ241" t="b">
        <f>ROUND(AH241,6)=ROUND(AI241,6)</f>
        <v>1</v>
      </c>
      <c r="AM241" s="5" t="s">
        <v>67</v>
      </c>
      <c r="AN241" s="20">
        <v>5</v>
      </c>
      <c r="AO241" s="20" t="s">
        <v>79</v>
      </c>
      <c r="AP241" s="20">
        <v>1.49</v>
      </c>
      <c r="AQ241" s="20">
        <v>1.7</v>
      </c>
      <c r="AR241" s="20">
        <v>-0.12</v>
      </c>
      <c r="AS241" s="20">
        <v>0.12</v>
      </c>
      <c r="AT241" s="58">
        <v>16</v>
      </c>
      <c r="AU241" s="20">
        <v>1.59</v>
      </c>
      <c r="AV241" s="20">
        <v>0.65</v>
      </c>
      <c r="AW241" s="80">
        <v>20</v>
      </c>
      <c r="AX241" s="20">
        <v>0.08</v>
      </c>
      <c r="AY241" s="80">
        <v>20</v>
      </c>
      <c r="AZ241" s="17">
        <v>-1</v>
      </c>
      <c r="BA241" s="17">
        <v>-7.9854507000000005E-2</v>
      </c>
      <c r="BB241" s="17">
        <f>_xlfn.XLOOKUP(AN241,' Brechas'!$A$2:$A$34,' Brechas'!$Z$2:$Z$34)</f>
        <v>-7.9854506827098798E-2</v>
      </c>
      <c r="BC241" t="b">
        <f>ROUND(BA241,6)=ROUND(BB241,6)</f>
        <v>1</v>
      </c>
      <c r="BF241" s="2" t="s">
        <v>12</v>
      </c>
      <c r="BG241" s="20">
        <v>5</v>
      </c>
      <c r="BH241" s="20" t="s">
        <v>79</v>
      </c>
      <c r="BI241" s="20">
        <v>1.08</v>
      </c>
      <c r="BJ241" s="20">
        <v>1.05</v>
      </c>
      <c r="BK241" s="20">
        <v>0.03</v>
      </c>
      <c r="BL241" s="20">
        <v>3.2000000000000001E-2</v>
      </c>
      <c r="BM241" s="132">
        <v>3</v>
      </c>
      <c r="BN241" s="20">
        <v>0.79</v>
      </c>
      <c r="BO241" s="20">
        <v>0.17</v>
      </c>
      <c r="BP241" s="111">
        <v>12</v>
      </c>
      <c r="BQ241" s="20">
        <v>5.0000000000000001E-3</v>
      </c>
      <c r="BR241" s="132">
        <v>3</v>
      </c>
      <c r="BS241" s="17">
        <v>1</v>
      </c>
      <c r="BT241" s="17">
        <v>5.2667469999999996E-3</v>
      </c>
      <c r="BU241" s="17">
        <f>_xlfn.XLOOKUP(BG241,' Brechas'!$A$2:$A$34,' Brechas'!$AN$2:$AN$34)</f>
        <v>5.2667468044829899E-3</v>
      </c>
      <c r="BV241" t="b">
        <f>ROUND(BT241,6)=ROUND(BU241,6)</f>
        <v>1</v>
      </c>
      <c r="BY241" s="6" t="s">
        <v>46</v>
      </c>
      <c r="BZ241" s="20">
        <v>5</v>
      </c>
      <c r="CA241" s="20" t="s">
        <v>79</v>
      </c>
      <c r="CB241" s="20">
        <v>0.13</v>
      </c>
      <c r="CC241" s="20">
        <v>0.28999999999999998</v>
      </c>
      <c r="CD241" s="20">
        <v>-0.56000000000000005</v>
      </c>
      <c r="CE241" s="20">
        <v>0.56000000000000005</v>
      </c>
      <c r="CF241" s="68">
        <v>19</v>
      </c>
      <c r="CG241" s="20">
        <v>0.21</v>
      </c>
      <c r="CH241" s="20">
        <v>0.52</v>
      </c>
      <c r="CI241" s="75">
        <v>21</v>
      </c>
      <c r="CJ241" s="20">
        <v>0.28999999999999998</v>
      </c>
      <c r="CK241" s="60">
        <v>14</v>
      </c>
      <c r="CL241" s="17">
        <v>-1</v>
      </c>
      <c r="CM241" s="17">
        <v>-0.28990366499999998</v>
      </c>
      <c r="CN241" s="17">
        <f>_xlfn.XLOOKUP(BZ241,' Brechas'!$A$2:$A$34,' Brechas'!$BJ$2:$BJ$34)</f>
        <v>-0.28990366456494998</v>
      </c>
      <c r="CO241" t="b">
        <f>ROUND(CM241,6)=ROUND(CN241,6)</f>
        <v>1</v>
      </c>
    </row>
    <row r="242" spans="20:93">
      <c r="U242" s="20">
        <v>8</v>
      </c>
      <c r="V242" s="20" t="s">
        <v>81</v>
      </c>
      <c r="W242" s="20">
        <v>0.03</v>
      </c>
      <c r="X242" s="20">
        <v>0.03</v>
      </c>
      <c r="Y242" s="20">
        <v>-0.17</v>
      </c>
      <c r="Z242" s="20">
        <v>0.17</v>
      </c>
      <c r="AA242" s="62">
        <v>8</v>
      </c>
      <c r="AB242" s="20">
        <v>0.03</v>
      </c>
      <c r="AC242" s="20">
        <v>0.04</v>
      </c>
      <c r="AD242" s="83">
        <v>5</v>
      </c>
      <c r="AE242" s="20">
        <v>6.4999999999999997E-3</v>
      </c>
      <c r="AF242" s="78">
        <v>3</v>
      </c>
      <c r="AG242" s="17">
        <v>-1</v>
      </c>
      <c r="AH242" s="17">
        <v>-6.4956850000000002E-3</v>
      </c>
      <c r="AI242" s="17">
        <f>_xlfn.XLOOKUP(U242,' Brechas'!$A$2:$A$34,' Brechas'!$Q$2:$Q$34)</f>
        <v>-6.4956853801794497E-3</v>
      </c>
      <c r="AJ242" t="b">
        <f t="shared" ref="AJ242:AJ273" si="44">ROUND(AH242,6)=ROUND(AI242,6)</f>
        <v>1</v>
      </c>
      <c r="AN242" s="20">
        <v>8</v>
      </c>
      <c r="AO242" s="20" t="s">
        <v>81</v>
      </c>
      <c r="AP242" s="20">
        <v>1.6</v>
      </c>
      <c r="AQ242" s="20">
        <v>1.71</v>
      </c>
      <c r="AR242" s="20">
        <v>-7.0000000000000007E-2</v>
      </c>
      <c r="AS242" s="20">
        <v>7.0000000000000007E-2</v>
      </c>
      <c r="AT242" s="65">
        <v>6</v>
      </c>
      <c r="AU242" s="20">
        <v>1.65</v>
      </c>
      <c r="AV242" s="20">
        <v>0.67</v>
      </c>
      <c r="AW242" s="82">
        <v>22</v>
      </c>
      <c r="AX242" s="20">
        <v>0.04</v>
      </c>
      <c r="AY242" s="62">
        <v>8</v>
      </c>
      <c r="AZ242" s="17">
        <v>-1</v>
      </c>
      <c r="BA242" s="17">
        <v>-4.4661094999999998E-2</v>
      </c>
      <c r="BB242" s="17">
        <f>_xlfn.XLOOKUP(AN242,' Brechas'!$A$2:$A$34,' Brechas'!$Z$2:$Z$34)</f>
        <v>-4.4661094857371998E-2</v>
      </c>
      <c r="BC242" t="b">
        <f t="shared" ref="BC242:BC273" si="45">ROUND(BA242,6)=ROUND(BB242,6)</f>
        <v>1</v>
      </c>
      <c r="BG242" s="20">
        <v>8</v>
      </c>
      <c r="BH242" s="20" t="s">
        <v>81</v>
      </c>
      <c r="BI242" s="20">
        <v>1.1200000000000001</v>
      </c>
      <c r="BJ242" s="20">
        <v>0.84</v>
      </c>
      <c r="BK242" s="20">
        <v>0.33</v>
      </c>
      <c r="BL242" s="20">
        <v>0.32600000000000001</v>
      </c>
      <c r="BM242" s="109">
        <v>17</v>
      </c>
      <c r="BN242" s="20">
        <v>0.77</v>
      </c>
      <c r="BO242" s="20">
        <v>0.17</v>
      </c>
      <c r="BP242" s="126">
        <v>15</v>
      </c>
      <c r="BQ242" s="20">
        <v>5.6000000000000001E-2</v>
      </c>
      <c r="BR242" s="123">
        <v>19</v>
      </c>
      <c r="BS242" s="17">
        <v>1</v>
      </c>
      <c r="BT242" s="17">
        <v>5.5855842000000003E-2</v>
      </c>
      <c r="BU242" s="17">
        <f>_xlfn.XLOOKUP(BG242,' Brechas'!$A$2:$A$34,' Brechas'!$AN$2:$AN$34)</f>
        <v>5.5855842497460902E-2</v>
      </c>
      <c r="BV242" t="b">
        <f t="shared" ref="BV242:BV273" si="46">ROUND(BT242,6)=ROUND(BU242,6)</f>
        <v>1</v>
      </c>
      <c r="BZ242" s="20">
        <v>8</v>
      </c>
      <c r="CA242" s="20" t="s">
        <v>81</v>
      </c>
      <c r="CB242" s="20">
        <v>0.19</v>
      </c>
      <c r="CC242" s="20">
        <v>0.4</v>
      </c>
      <c r="CD242" s="20">
        <v>-0.53</v>
      </c>
      <c r="CE242" s="20">
        <v>0.53</v>
      </c>
      <c r="CF242" s="59">
        <v>13</v>
      </c>
      <c r="CG242" s="20">
        <v>0.28999999999999998</v>
      </c>
      <c r="CH242" s="20">
        <v>0.71</v>
      </c>
      <c r="CI242" s="66">
        <v>12</v>
      </c>
      <c r="CJ242" s="20">
        <v>0.38</v>
      </c>
      <c r="CK242" s="80">
        <v>20</v>
      </c>
      <c r="CL242" s="17">
        <v>-1</v>
      </c>
      <c r="CM242" s="17">
        <v>-0.378184405</v>
      </c>
      <c r="CN242" s="17">
        <f>_xlfn.XLOOKUP(BZ242,' Brechas'!$A$2:$A$34,' Brechas'!$BJ$2:$BJ$34)</f>
        <v>-0.37818440472521903</v>
      </c>
      <c r="CO242" t="b">
        <f t="shared" ref="CO242:CO273" si="47">ROUND(CM242,6)=ROUND(CN242,6)</f>
        <v>1</v>
      </c>
    </row>
    <row r="243" spans="20:93">
      <c r="U243" s="20">
        <v>11</v>
      </c>
      <c r="V243" s="20" t="s">
        <v>82</v>
      </c>
      <c r="W243" s="20">
        <v>0.01</v>
      </c>
      <c r="X243" s="20">
        <v>0</v>
      </c>
      <c r="Y243" s="20">
        <v>5.35</v>
      </c>
      <c r="Z243" s="20">
        <v>5.35</v>
      </c>
      <c r="AA243" s="77">
        <v>33</v>
      </c>
      <c r="AB243" s="20">
        <v>0.01</v>
      </c>
      <c r="AC243" s="20">
        <v>0.01</v>
      </c>
      <c r="AD243" s="76">
        <v>1</v>
      </c>
      <c r="AE243" s="20">
        <v>4.6600000000000003E-2</v>
      </c>
      <c r="AF243" s="74">
        <v>23</v>
      </c>
      <c r="AG243" s="17">
        <v>1</v>
      </c>
      <c r="AH243" s="17">
        <v>4.6550505999999998E-2</v>
      </c>
      <c r="AI243" s="17">
        <f>_xlfn.XLOOKUP(U243,' Brechas'!$A$2:$A$34,' Brechas'!$Q$2:$Q$34)</f>
        <v>4.6550505968282897E-2</v>
      </c>
      <c r="AJ243" t="b">
        <f t="shared" si="44"/>
        <v>1</v>
      </c>
      <c r="AN243" s="20">
        <v>11</v>
      </c>
      <c r="AO243" s="20" t="s">
        <v>269</v>
      </c>
      <c r="AP243" s="20">
        <v>1.34</v>
      </c>
      <c r="AQ243" s="20">
        <v>1.34</v>
      </c>
      <c r="AR243" s="20">
        <v>-0.01</v>
      </c>
      <c r="AS243" s="20">
        <v>0.01</v>
      </c>
      <c r="AT243" s="76">
        <v>1</v>
      </c>
      <c r="AU243" s="20">
        <v>1.34</v>
      </c>
      <c r="AV243" s="20">
        <v>0.55000000000000004</v>
      </c>
      <c r="AW243" s="60">
        <v>14</v>
      </c>
      <c r="AX243" s="20">
        <v>0</v>
      </c>
      <c r="AY243" s="76">
        <v>1</v>
      </c>
      <c r="AZ243" s="17">
        <v>-1</v>
      </c>
      <c r="BA243" s="17">
        <v>-3.1081519999999999E-3</v>
      </c>
      <c r="BB243" s="17">
        <f>_xlfn.XLOOKUP(AN243,' Brechas'!$A$2:$A$34,' Brechas'!$Z$2:$Z$34)</f>
        <v>-3.1081520530227501E-3</v>
      </c>
      <c r="BC243" t="b">
        <f t="shared" si="45"/>
        <v>1</v>
      </c>
      <c r="BG243" s="20">
        <v>11</v>
      </c>
      <c r="BH243" s="20" t="s">
        <v>82</v>
      </c>
      <c r="BI243" s="20">
        <v>7.93</v>
      </c>
      <c r="BJ243" s="20">
        <v>5.22</v>
      </c>
      <c r="BK243" s="20">
        <v>0.52</v>
      </c>
      <c r="BL243" s="20">
        <v>0.51700000000000002</v>
      </c>
      <c r="BM243" s="120">
        <v>24</v>
      </c>
      <c r="BN243" s="20">
        <v>5.84</v>
      </c>
      <c r="BO243" s="20">
        <v>0.02</v>
      </c>
      <c r="BP243" s="76">
        <v>1</v>
      </c>
      <c r="BQ243" s="20">
        <v>1.2E-2</v>
      </c>
      <c r="BR243" s="130">
        <v>5</v>
      </c>
      <c r="BS243" s="17">
        <v>1</v>
      </c>
      <c r="BT243" s="17">
        <v>1.1612159E-2</v>
      </c>
      <c r="BU243" s="17">
        <f>_xlfn.XLOOKUP(BG243,' Brechas'!$A$2:$A$34,' Brechas'!$AN$2:$AN$34)</f>
        <v>1.1612158807628101E-2</v>
      </c>
      <c r="BV243" t="b">
        <f t="shared" si="46"/>
        <v>1</v>
      </c>
      <c r="BZ243" s="20">
        <v>11</v>
      </c>
      <c r="CA243" s="20" t="s">
        <v>82</v>
      </c>
      <c r="CB243" s="20">
        <v>0.13</v>
      </c>
      <c r="CC243" s="20">
        <v>0.2</v>
      </c>
      <c r="CD243" s="20">
        <v>-0.34</v>
      </c>
      <c r="CE243" s="20">
        <v>0.34</v>
      </c>
      <c r="CF243" s="83">
        <v>5</v>
      </c>
      <c r="CG243" s="20">
        <v>0.16</v>
      </c>
      <c r="CH243" s="20">
        <v>0.4</v>
      </c>
      <c r="CI243" s="72">
        <v>27</v>
      </c>
      <c r="CJ243" s="20">
        <v>0.14000000000000001</v>
      </c>
      <c r="CK243" s="64">
        <v>7</v>
      </c>
      <c r="CL243" s="17">
        <v>-1</v>
      </c>
      <c r="CM243" s="17">
        <v>-0.135417962</v>
      </c>
      <c r="CN243" s="17">
        <f>_xlfn.XLOOKUP(BZ243,' Brechas'!$A$2:$A$34,' Brechas'!$BJ$2:$BJ$34)</f>
        <v>-0.135417962184812</v>
      </c>
      <c r="CO243" t="b">
        <f t="shared" si="47"/>
        <v>1</v>
      </c>
    </row>
    <row r="244" spans="20:93">
      <c r="U244" s="20">
        <v>13</v>
      </c>
      <c r="V244" s="20" t="s">
        <v>83</v>
      </c>
      <c r="W244" s="20">
        <v>0.13</v>
      </c>
      <c r="X244" s="20">
        <v>0.13</v>
      </c>
      <c r="Y244" s="20">
        <v>0.01</v>
      </c>
      <c r="Z244" s="20">
        <v>0.01</v>
      </c>
      <c r="AA244" s="76">
        <v>1</v>
      </c>
      <c r="AB244" s="20">
        <v>0.13</v>
      </c>
      <c r="AC244" s="20">
        <v>0.16</v>
      </c>
      <c r="AD244" s="82">
        <v>22</v>
      </c>
      <c r="AE244" s="20">
        <v>1.6999999999999999E-3</v>
      </c>
      <c r="AF244" s="76">
        <v>1</v>
      </c>
      <c r="AG244" s="17">
        <v>1</v>
      </c>
      <c r="AH244" s="17">
        <v>1.727513E-3</v>
      </c>
      <c r="AI244" s="17">
        <f>_xlfn.XLOOKUP(U244,' Brechas'!$A$2:$A$34,' Brechas'!$Q$2:$Q$34)</f>
        <v>1.7275125616853799E-3</v>
      </c>
      <c r="AJ244" t="b">
        <f t="shared" si="44"/>
        <v>1</v>
      </c>
      <c r="AN244" s="20">
        <v>13</v>
      </c>
      <c r="AO244" s="20" t="s">
        <v>83</v>
      </c>
      <c r="AP244" s="20">
        <v>1.43</v>
      </c>
      <c r="AQ244" s="20">
        <v>1.55</v>
      </c>
      <c r="AR244" s="20">
        <v>-0.08</v>
      </c>
      <c r="AS244" s="20">
        <v>0.08</v>
      </c>
      <c r="AT244" s="64">
        <v>7</v>
      </c>
      <c r="AU244" s="20">
        <v>1.49</v>
      </c>
      <c r="AV244" s="20">
        <v>0.61</v>
      </c>
      <c r="AW244" s="58">
        <v>16</v>
      </c>
      <c r="AX244" s="20">
        <v>0.05</v>
      </c>
      <c r="AY244" s="69">
        <v>9</v>
      </c>
      <c r="AZ244" s="17">
        <v>-1</v>
      </c>
      <c r="BA244" s="17">
        <v>-4.7108767000000003E-2</v>
      </c>
      <c r="BB244" s="17">
        <f>_xlfn.XLOOKUP(AN244,' Brechas'!$A$2:$A$34,' Brechas'!$Z$2:$Z$34)</f>
        <v>-4.7108766889491803E-2</v>
      </c>
      <c r="BC244" t="b">
        <f t="shared" si="45"/>
        <v>1</v>
      </c>
      <c r="BG244" s="20">
        <v>13</v>
      </c>
      <c r="BH244" s="20" t="s">
        <v>83</v>
      </c>
      <c r="BI244" s="20">
        <v>2.76</v>
      </c>
      <c r="BJ244" s="20">
        <v>1.9</v>
      </c>
      <c r="BK244" s="20">
        <v>0.45</v>
      </c>
      <c r="BL244" s="20">
        <v>0.44900000000000001</v>
      </c>
      <c r="BM244" s="112">
        <v>21</v>
      </c>
      <c r="BN244" s="20">
        <v>2.16</v>
      </c>
      <c r="BO244" s="20">
        <v>0.06</v>
      </c>
      <c r="BP244" s="132">
        <v>3</v>
      </c>
      <c r="BQ244" s="20">
        <v>2.7E-2</v>
      </c>
      <c r="BR244" s="116">
        <v>11</v>
      </c>
      <c r="BS244" s="17">
        <v>1</v>
      </c>
      <c r="BT244" s="17">
        <v>2.7301796E-2</v>
      </c>
      <c r="BU244" s="17">
        <f>_xlfn.XLOOKUP(BG244,' Brechas'!$A$2:$A$34,' Brechas'!$AN$2:$AN$34)</f>
        <v>2.7301796029268698E-2</v>
      </c>
      <c r="BV244" t="b">
        <f t="shared" si="46"/>
        <v>1</v>
      </c>
      <c r="BZ244" s="20">
        <v>13</v>
      </c>
      <c r="CA244" s="20" t="s">
        <v>83</v>
      </c>
      <c r="CB244" s="20">
        <v>0.14000000000000001</v>
      </c>
      <c r="CC244" s="20">
        <v>0.51</v>
      </c>
      <c r="CD244" s="20">
        <v>-0.73</v>
      </c>
      <c r="CE244" s="20">
        <v>0.73</v>
      </c>
      <c r="CF244" s="77">
        <v>33</v>
      </c>
      <c r="CG244" s="20">
        <v>0.32</v>
      </c>
      <c r="CH244" s="20">
        <v>0.79</v>
      </c>
      <c r="CI244" s="62">
        <v>8</v>
      </c>
      <c r="CJ244" s="20">
        <v>0.57999999999999996</v>
      </c>
      <c r="CK244" s="95">
        <v>32</v>
      </c>
      <c r="CL244" s="17">
        <v>-1</v>
      </c>
      <c r="CM244" s="17">
        <v>-0.57654572100000001</v>
      </c>
      <c r="CN244" s="17">
        <f>_xlfn.XLOOKUP(BZ244,' Brechas'!$A$2:$A$34,' Brechas'!$BJ$2:$BJ$34)</f>
        <v>-0.57654572078274802</v>
      </c>
      <c r="CO244" t="b">
        <f t="shared" si="47"/>
        <v>1</v>
      </c>
    </row>
    <row r="245" spans="20:93">
      <c r="U245" s="20">
        <v>15</v>
      </c>
      <c r="V245" s="20" t="s">
        <v>84</v>
      </c>
      <c r="W245" s="20">
        <v>0.02</v>
      </c>
      <c r="X245" s="20">
        <v>0.02</v>
      </c>
      <c r="Y245" s="20">
        <v>-0.33</v>
      </c>
      <c r="Z245" s="20">
        <v>0.33</v>
      </c>
      <c r="AA245" s="74">
        <v>23</v>
      </c>
      <c r="AB245" s="20">
        <v>0.02</v>
      </c>
      <c r="AC245" s="20">
        <v>0.03</v>
      </c>
      <c r="AD245" s="78">
        <v>3</v>
      </c>
      <c r="AE245" s="20">
        <v>8.3999999999999995E-3</v>
      </c>
      <c r="AF245" s="85">
        <v>4</v>
      </c>
      <c r="AG245" s="17">
        <v>-1</v>
      </c>
      <c r="AH245" s="17">
        <v>-8.3705359999999996E-3</v>
      </c>
      <c r="AI245" s="17">
        <f>_xlfn.XLOOKUP(U245,' Brechas'!$A$2:$A$34,' Brechas'!$Q$2:$Q$34)</f>
        <v>-8.3705357142857106E-3</v>
      </c>
      <c r="AJ245" t="b">
        <f t="shared" si="44"/>
        <v>1</v>
      </c>
      <c r="AN245" s="20">
        <v>15</v>
      </c>
      <c r="AO245" s="20" t="s">
        <v>84</v>
      </c>
      <c r="AP245" s="20">
        <v>1.8</v>
      </c>
      <c r="AQ245" s="20">
        <v>2.08</v>
      </c>
      <c r="AR245" s="20">
        <v>-0.13</v>
      </c>
      <c r="AS245" s="20">
        <v>0.13</v>
      </c>
      <c r="AT245" s="81">
        <v>17</v>
      </c>
      <c r="AU245" s="20">
        <v>1.94</v>
      </c>
      <c r="AV245" s="20">
        <v>0.79</v>
      </c>
      <c r="AW245" s="84">
        <v>26</v>
      </c>
      <c r="AX245" s="20">
        <v>0.11</v>
      </c>
      <c r="AY245" s="71">
        <v>25</v>
      </c>
      <c r="AZ245" s="17">
        <v>-1</v>
      </c>
      <c r="BA245" s="17">
        <v>-0.105499365</v>
      </c>
      <c r="BB245" s="17">
        <f>_xlfn.XLOOKUP(AN245,' Brechas'!$A$2:$A$34,' Brechas'!$Z$2:$Z$34)</f>
        <v>-0.105499364780084</v>
      </c>
      <c r="BC245" t="b">
        <f t="shared" si="45"/>
        <v>1</v>
      </c>
      <c r="BG245" s="20">
        <v>15</v>
      </c>
      <c r="BH245" s="20" t="s">
        <v>84</v>
      </c>
      <c r="BI245" s="20">
        <v>2.89</v>
      </c>
      <c r="BJ245" s="20">
        <v>1.99</v>
      </c>
      <c r="BK245" s="20">
        <v>0.45</v>
      </c>
      <c r="BL245" s="20">
        <v>0.45500000000000002</v>
      </c>
      <c r="BM245" s="106">
        <v>22</v>
      </c>
      <c r="BN245" s="20">
        <v>1.9</v>
      </c>
      <c r="BO245" s="20">
        <v>7.0000000000000007E-2</v>
      </c>
      <c r="BP245" s="130">
        <v>5</v>
      </c>
      <c r="BQ245" s="20">
        <v>3.1E-2</v>
      </c>
      <c r="BR245" s="111">
        <v>12</v>
      </c>
      <c r="BS245" s="17">
        <v>1</v>
      </c>
      <c r="BT245" s="17">
        <v>3.1443132999999998E-2</v>
      </c>
      <c r="BU245" s="17">
        <f>_xlfn.XLOOKUP(BG245,' Brechas'!$A$2:$A$34,' Brechas'!$AN$2:$AN$34)</f>
        <v>3.1443133212502299E-2</v>
      </c>
      <c r="BV245" t="b">
        <f t="shared" si="46"/>
        <v>1</v>
      </c>
      <c r="BZ245" s="20">
        <v>15</v>
      </c>
      <c r="CA245" s="20" t="s">
        <v>84</v>
      </c>
      <c r="CB245" s="20">
        <v>0.16</v>
      </c>
      <c r="CC245" s="20">
        <v>0.34</v>
      </c>
      <c r="CD245" s="20">
        <v>-0.54</v>
      </c>
      <c r="CE245" s="20">
        <v>0.54</v>
      </c>
      <c r="CF245" s="63">
        <v>15</v>
      </c>
      <c r="CG245" s="20">
        <v>0.25</v>
      </c>
      <c r="CH245" s="20">
        <v>0.62</v>
      </c>
      <c r="CI245" s="58">
        <v>16</v>
      </c>
      <c r="CJ245" s="20">
        <v>0.34</v>
      </c>
      <c r="CK245" s="81">
        <v>17</v>
      </c>
      <c r="CL245" s="17">
        <v>-1</v>
      </c>
      <c r="CM245" s="17">
        <v>-0.33514766299999998</v>
      </c>
      <c r="CN245" s="17">
        <f>_xlfn.XLOOKUP(BZ245,' Brechas'!$A$2:$A$34,' Brechas'!$BJ$2:$BJ$34)</f>
        <v>-0.33514766264699197</v>
      </c>
      <c r="CO245" t="b">
        <f t="shared" si="47"/>
        <v>1</v>
      </c>
    </row>
    <row r="246" spans="20:93">
      <c r="U246" s="20">
        <v>17</v>
      </c>
      <c r="V246" s="20" t="s">
        <v>85</v>
      </c>
      <c r="W246" s="20">
        <v>0.02</v>
      </c>
      <c r="X246" s="20">
        <v>0.04</v>
      </c>
      <c r="Y246" s="20">
        <v>-0.52</v>
      </c>
      <c r="Z246" s="20">
        <v>0.52</v>
      </c>
      <c r="AA246" s="87">
        <v>30</v>
      </c>
      <c r="AB246" s="20">
        <v>0.03</v>
      </c>
      <c r="AC246" s="20">
        <v>0.04</v>
      </c>
      <c r="AD246" s="85">
        <v>4</v>
      </c>
      <c r="AE246" s="20">
        <v>1.9099999999999999E-2</v>
      </c>
      <c r="AF246" s="60">
        <v>14</v>
      </c>
      <c r="AG246" s="17">
        <v>-1</v>
      </c>
      <c r="AH246" s="17">
        <v>-1.9131538999999999E-2</v>
      </c>
      <c r="AI246" s="17">
        <f>_xlfn.XLOOKUP(U246,' Brechas'!$A$2:$A$34,' Brechas'!$Q$2:$Q$34)</f>
        <v>-1.91315388838974E-2</v>
      </c>
      <c r="AJ246" t="b">
        <f t="shared" si="44"/>
        <v>1</v>
      </c>
      <c r="AN246" s="20">
        <v>17</v>
      </c>
      <c r="AO246" s="20" t="s">
        <v>85</v>
      </c>
      <c r="AP246" s="20">
        <v>2.02</v>
      </c>
      <c r="AQ246" s="20">
        <v>2.34</v>
      </c>
      <c r="AR246" s="20">
        <v>-0.14000000000000001</v>
      </c>
      <c r="AS246" s="20">
        <v>0.14000000000000001</v>
      </c>
      <c r="AT246" s="61">
        <v>18</v>
      </c>
      <c r="AU246" s="20">
        <v>2.17</v>
      </c>
      <c r="AV246" s="20">
        <v>0.88</v>
      </c>
      <c r="AW246" s="94">
        <v>31</v>
      </c>
      <c r="AX246" s="20">
        <v>0.12</v>
      </c>
      <c r="AY246" s="84">
        <v>26</v>
      </c>
      <c r="AZ246" s="17">
        <v>-1</v>
      </c>
      <c r="BA246" s="17">
        <v>-0.12003158</v>
      </c>
      <c r="BB246" s="17">
        <f>_xlfn.XLOOKUP(AN246,' Brechas'!$A$2:$A$34,' Brechas'!$Z$2:$Z$34)</f>
        <v>-0.120031579799268</v>
      </c>
      <c r="BC246" t="b">
        <f t="shared" si="45"/>
        <v>1</v>
      </c>
      <c r="BG246" s="20">
        <v>17</v>
      </c>
      <c r="BH246" s="20" t="s">
        <v>85</v>
      </c>
      <c r="BI246" s="20">
        <v>2.78</v>
      </c>
      <c r="BJ246" s="20">
        <v>2.19</v>
      </c>
      <c r="BK246" s="20">
        <v>0.27</v>
      </c>
      <c r="BL246" s="20">
        <v>0.26600000000000001</v>
      </c>
      <c r="BM246" s="122">
        <v>14</v>
      </c>
      <c r="BN246" s="20">
        <v>1.94</v>
      </c>
      <c r="BO246" s="20">
        <v>7.0000000000000007E-2</v>
      </c>
      <c r="BP246" s="131">
        <v>4</v>
      </c>
      <c r="BQ246" s="20">
        <v>1.7999999999999999E-2</v>
      </c>
      <c r="BR246" s="113">
        <v>8</v>
      </c>
      <c r="BS246" s="17">
        <v>1</v>
      </c>
      <c r="BT246" s="17">
        <v>1.8012286999999998E-2</v>
      </c>
      <c r="BU246" s="17">
        <f>_xlfn.XLOOKUP(BG246,' Brechas'!$A$2:$A$34,' Brechas'!$AN$2:$AN$34)</f>
        <v>1.8012286799897501E-2</v>
      </c>
      <c r="BV246" t="b">
        <f t="shared" si="46"/>
        <v>1</v>
      </c>
      <c r="BZ246" s="20">
        <v>17</v>
      </c>
      <c r="CA246" s="20" t="s">
        <v>85</v>
      </c>
      <c r="CB246" s="20">
        <v>0.11</v>
      </c>
      <c r="CC246" s="20">
        <v>0.3</v>
      </c>
      <c r="CD246" s="20">
        <v>-0.65</v>
      </c>
      <c r="CE246" s="20">
        <v>0.65</v>
      </c>
      <c r="CF246" s="70">
        <v>29</v>
      </c>
      <c r="CG246" s="20">
        <v>0.2</v>
      </c>
      <c r="CH246" s="20">
        <v>0.5</v>
      </c>
      <c r="CI246" s="82">
        <v>22</v>
      </c>
      <c r="CJ246" s="20">
        <v>0.32</v>
      </c>
      <c r="CK246" s="58">
        <v>16</v>
      </c>
      <c r="CL246" s="17">
        <v>-1</v>
      </c>
      <c r="CM246" s="17">
        <v>-0.32337575200000002</v>
      </c>
      <c r="CN246" s="17">
        <f>_xlfn.XLOOKUP(BZ246,' Brechas'!$A$2:$A$34,' Brechas'!$BJ$2:$BJ$34)</f>
        <v>-0.323375752340814</v>
      </c>
      <c r="CO246" t="b">
        <f t="shared" si="47"/>
        <v>1</v>
      </c>
    </row>
    <row r="247" spans="20:93">
      <c r="U247" s="20">
        <v>18</v>
      </c>
      <c r="V247" s="20" t="s">
        <v>86</v>
      </c>
      <c r="W247" s="20">
        <v>0.2</v>
      </c>
      <c r="X247" s="20">
        <v>0.24</v>
      </c>
      <c r="Y247" s="20">
        <v>-0.15</v>
      </c>
      <c r="Z247" s="20">
        <v>0.15</v>
      </c>
      <c r="AA247" s="64">
        <v>7</v>
      </c>
      <c r="AB247" s="20">
        <v>0.22</v>
      </c>
      <c r="AC247" s="20">
        <v>0.28000000000000003</v>
      </c>
      <c r="AD247" s="71">
        <v>25</v>
      </c>
      <c r="AE247" s="20">
        <v>4.0899999999999999E-2</v>
      </c>
      <c r="AF247" s="80">
        <v>20</v>
      </c>
      <c r="AG247" s="17">
        <v>-1</v>
      </c>
      <c r="AH247" s="17">
        <v>-4.0936444000000002E-2</v>
      </c>
      <c r="AI247" s="17">
        <f>_xlfn.XLOOKUP(U247,' Brechas'!$A$2:$A$34,' Brechas'!$Q$2:$Q$34)</f>
        <v>-4.0936444256756702E-2</v>
      </c>
      <c r="AJ247" t="b">
        <f t="shared" si="44"/>
        <v>1</v>
      </c>
      <c r="AN247" s="20">
        <v>18</v>
      </c>
      <c r="AO247" s="20" t="s">
        <v>86</v>
      </c>
      <c r="AP247" s="20">
        <v>1.24</v>
      </c>
      <c r="AQ247" s="20">
        <v>1.36</v>
      </c>
      <c r="AR247" s="20">
        <v>-0.08</v>
      </c>
      <c r="AS247" s="20">
        <v>0.08</v>
      </c>
      <c r="AT247" s="79">
        <v>10</v>
      </c>
      <c r="AU247" s="20">
        <v>1.3</v>
      </c>
      <c r="AV247" s="20">
        <v>0.53</v>
      </c>
      <c r="AW247" s="59">
        <v>13</v>
      </c>
      <c r="AX247" s="20">
        <v>0.04</v>
      </c>
      <c r="AY247" s="64">
        <v>7</v>
      </c>
      <c r="AZ247" s="17">
        <v>-1</v>
      </c>
      <c r="BA247" s="17">
        <v>-4.3534581000000003E-2</v>
      </c>
      <c r="BB247" s="17">
        <f>_xlfn.XLOOKUP(AN247,' Brechas'!$A$2:$A$34,' Brechas'!$Z$2:$Z$34)</f>
        <v>-4.3534581495060398E-2</v>
      </c>
      <c r="BC247" t="b">
        <f t="shared" si="45"/>
        <v>1</v>
      </c>
      <c r="BG247" s="20">
        <v>18</v>
      </c>
      <c r="BH247" s="20" t="s">
        <v>86</v>
      </c>
      <c r="BI247" s="20">
        <v>0.72</v>
      </c>
      <c r="BJ247" s="20">
        <v>0.95</v>
      </c>
      <c r="BK247" s="20">
        <v>-0.25</v>
      </c>
      <c r="BL247" s="20">
        <v>0.248</v>
      </c>
      <c r="BM247" s="111">
        <v>12</v>
      </c>
      <c r="BN247" s="20">
        <v>0.77</v>
      </c>
      <c r="BO247" s="20">
        <v>0.17</v>
      </c>
      <c r="BP247" s="122">
        <v>14</v>
      </c>
      <c r="BQ247" s="20">
        <v>4.2000000000000003E-2</v>
      </c>
      <c r="BR247" s="126">
        <v>15</v>
      </c>
      <c r="BS247" s="17">
        <v>-1</v>
      </c>
      <c r="BT247" s="17">
        <v>-4.2428342000000001E-2</v>
      </c>
      <c r="BU247" s="17">
        <f>_xlfn.XLOOKUP(BG247,' Brechas'!$A$2:$A$34,' Brechas'!$AN$2:$AN$34)</f>
        <v>-4.2428342037056303E-2</v>
      </c>
      <c r="BV247" t="b">
        <f t="shared" si="46"/>
        <v>1</v>
      </c>
      <c r="BZ247" s="20">
        <v>18</v>
      </c>
      <c r="CA247" s="20" t="s">
        <v>86</v>
      </c>
      <c r="CB247" s="20">
        <v>0.23</v>
      </c>
      <c r="CC247" s="20">
        <v>0.54</v>
      </c>
      <c r="CD247" s="20">
        <v>-0.56999999999999995</v>
      </c>
      <c r="CE247" s="20">
        <v>0.56999999999999995</v>
      </c>
      <c r="CF247" s="80">
        <v>20</v>
      </c>
      <c r="CG247" s="20">
        <v>0.38</v>
      </c>
      <c r="CH247" s="20">
        <v>0.96</v>
      </c>
      <c r="CI247" s="67">
        <v>2</v>
      </c>
      <c r="CJ247" s="20">
        <v>0.54</v>
      </c>
      <c r="CK247" s="73">
        <v>28</v>
      </c>
      <c r="CL247" s="17">
        <v>-1</v>
      </c>
      <c r="CM247" s="17">
        <v>-0.54032483799999997</v>
      </c>
      <c r="CN247" s="17">
        <f>_xlfn.XLOOKUP(BZ247,' Brechas'!$A$2:$A$34,' Brechas'!$BJ$2:$BJ$34)</f>
        <v>-0.54032483813989296</v>
      </c>
      <c r="CO247" t="b">
        <f t="shared" si="47"/>
        <v>1</v>
      </c>
    </row>
    <row r="248" spans="20:93">
      <c r="U248" s="20">
        <v>19</v>
      </c>
      <c r="V248" s="20" t="s">
        <v>87</v>
      </c>
      <c r="W248" s="20">
        <v>0.1</v>
      </c>
      <c r="X248" s="20">
        <v>0.08</v>
      </c>
      <c r="Y248" s="20">
        <v>0.28999999999999998</v>
      </c>
      <c r="Z248" s="20">
        <v>0.28999999999999998</v>
      </c>
      <c r="AA248" s="68">
        <v>19</v>
      </c>
      <c r="AB248" s="20">
        <v>0.09</v>
      </c>
      <c r="AC248" s="20">
        <v>0.11</v>
      </c>
      <c r="AD248" s="58">
        <v>16</v>
      </c>
      <c r="AE248" s="20">
        <v>3.3099999999999997E-2</v>
      </c>
      <c r="AF248" s="58">
        <v>16</v>
      </c>
      <c r="AG248" s="17">
        <v>1</v>
      </c>
      <c r="AH248" s="17">
        <v>3.3136695000000001E-2</v>
      </c>
      <c r="AI248" s="17">
        <f>_xlfn.XLOOKUP(U248,' Brechas'!$A$2:$A$34,' Brechas'!$Q$2:$Q$34)</f>
        <v>3.3136695304225097E-2</v>
      </c>
      <c r="AJ248" t="b">
        <f t="shared" si="44"/>
        <v>1</v>
      </c>
      <c r="AN248" s="20">
        <v>19</v>
      </c>
      <c r="AO248" s="20" t="s">
        <v>87</v>
      </c>
      <c r="AP248" s="20">
        <v>1.25</v>
      </c>
      <c r="AQ248" s="20">
        <v>1.29</v>
      </c>
      <c r="AR248" s="20">
        <v>-0.04</v>
      </c>
      <c r="AS248" s="20">
        <v>0.04</v>
      </c>
      <c r="AT248" s="67">
        <v>2</v>
      </c>
      <c r="AU248" s="20">
        <v>1.27</v>
      </c>
      <c r="AV248" s="20">
        <v>0.52</v>
      </c>
      <c r="AW248" s="66">
        <v>12</v>
      </c>
      <c r="AX248" s="20">
        <v>0.02</v>
      </c>
      <c r="AY248" s="78">
        <v>3</v>
      </c>
      <c r="AZ248" s="17">
        <v>-1</v>
      </c>
      <c r="BA248" s="17">
        <v>-1.8764889999999999E-2</v>
      </c>
      <c r="BB248" s="17">
        <f>_xlfn.XLOOKUP(AN248,' Brechas'!$A$2:$A$34,' Brechas'!$Z$2:$Z$34)</f>
        <v>-1.8764890478095101E-2</v>
      </c>
      <c r="BC248" t="b">
        <f t="shared" si="45"/>
        <v>1</v>
      </c>
      <c r="BG248" s="20">
        <v>19</v>
      </c>
      <c r="BH248" s="20" t="s">
        <v>87</v>
      </c>
      <c r="BI248" s="20">
        <v>0.79</v>
      </c>
      <c r="BJ248" s="20">
        <v>0.81</v>
      </c>
      <c r="BK248" s="20">
        <v>-0.02</v>
      </c>
      <c r="BL248" s="20">
        <v>2.4E-2</v>
      </c>
      <c r="BM248" s="121">
        <v>2</v>
      </c>
      <c r="BN248" s="20">
        <v>0.6</v>
      </c>
      <c r="BO248" s="20">
        <v>0.22</v>
      </c>
      <c r="BP248" s="106">
        <v>22</v>
      </c>
      <c r="BQ248" s="20">
        <v>5.0000000000000001E-3</v>
      </c>
      <c r="BR248" s="121">
        <v>2</v>
      </c>
      <c r="BS248" s="17">
        <v>-1</v>
      </c>
      <c r="BT248" s="17">
        <v>-5.1634150000000002E-3</v>
      </c>
      <c r="BU248" s="17">
        <f>_xlfn.XLOOKUP(BG248,' Brechas'!$A$2:$A$34,' Brechas'!$AN$2:$AN$34)</f>
        <v>-5.1634146743082896E-3</v>
      </c>
      <c r="BV248" t="b">
        <f t="shared" si="46"/>
        <v>1</v>
      </c>
      <c r="BZ248" s="20">
        <v>19</v>
      </c>
      <c r="CA248" s="20" t="s">
        <v>87</v>
      </c>
      <c r="CB248" s="20">
        <v>0.19</v>
      </c>
      <c r="CC248" s="20">
        <v>0.53</v>
      </c>
      <c r="CD248" s="20">
        <v>-0.64</v>
      </c>
      <c r="CE248" s="20">
        <v>0.64</v>
      </c>
      <c r="CF248" s="72">
        <v>27</v>
      </c>
      <c r="CG248" s="20">
        <v>0.36</v>
      </c>
      <c r="CH248" s="20">
        <v>0.89</v>
      </c>
      <c r="CI248" s="85">
        <v>4</v>
      </c>
      <c r="CJ248" s="20">
        <v>0.56999999999999995</v>
      </c>
      <c r="CK248" s="94">
        <v>31</v>
      </c>
      <c r="CL248" s="17">
        <v>-1</v>
      </c>
      <c r="CM248" s="17">
        <v>-0.57118978200000003</v>
      </c>
      <c r="CN248" s="17">
        <f>_xlfn.XLOOKUP(BZ248,' Brechas'!$A$2:$A$34,' Brechas'!$BJ$2:$BJ$34)</f>
        <v>-0.57118978154551403</v>
      </c>
      <c r="CO248" t="b">
        <f t="shared" si="47"/>
        <v>1</v>
      </c>
    </row>
    <row r="249" spans="20:93">
      <c r="U249" s="20">
        <v>20</v>
      </c>
      <c r="V249" s="20" t="s">
        <v>88</v>
      </c>
      <c r="W249" s="20">
        <v>0.08</v>
      </c>
      <c r="X249" s="20">
        <v>0.1</v>
      </c>
      <c r="Y249" s="20">
        <v>-0.27</v>
      </c>
      <c r="Z249" s="20">
        <v>0.27</v>
      </c>
      <c r="AA249" s="63">
        <v>15</v>
      </c>
      <c r="AB249" s="20">
        <v>0.09</v>
      </c>
      <c r="AC249" s="20">
        <v>0.11</v>
      </c>
      <c r="AD249" s="81">
        <v>17</v>
      </c>
      <c r="AE249" s="20">
        <v>3.0599999999999999E-2</v>
      </c>
      <c r="AF249" s="63">
        <v>15</v>
      </c>
      <c r="AG249" s="17">
        <v>-1</v>
      </c>
      <c r="AH249" s="17">
        <v>-3.0586675000000001E-2</v>
      </c>
      <c r="AI249" s="17">
        <f>_xlfn.XLOOKUP(U249,' Brechas'!$A$2:$A$34,' Brechas'!$Q$2:$Q$34)</f>
        <v>-3.0586674528302198E-2</v>
      </c>
      <c r="AJ249" t="b">
        <f t="shared" si="44"/>
        <v>1</v>
      </c>
      <c r="AN249" s="20">
        <v>20</v>
      </c>
      <c r="AO249" s="20" t="s">
        <v>88</v>
      </c>
      <c r="AP249" s="20">
        <v>1.1200000000000001</v>
      </c>
      <c r="AQ249" s="20">
        <v>1.33</v>
      </c>
      <c r="AR249" s="20">
        <v>-0.15</v>
      </c>
      <c r="AS249" s="20">
        <v>0.15</v>
      </c>
      <c r="AT249" s="75">
        <v>21</v>
      </c>
      <c r="AU249" s="20">
        <v>1.22</v>
      </c>
      <c r="AV249" s="20">
        <v>0.5</v>
      </c>
      <c r="AW249" s="79">
        <v>10</v>
      </c>
      <c r="AX249" s="20">
        <v>0.08</v>
      </c>
      <c r="AY249" s="61">
        <v>18</v>
      </c>
      <c r="AZ249" s="17">
        <v>-1</v>
      </c>
      <c r="BA249" s="17">
        <v>-7.5873106999999995E-2</v>
      </c>
      <c r="BB249" s="17">
        <f>_xlfn.XLOOKUP(AN249,' Brechas'!$A$2:$A$34,' Brechas'!$Z$2:$Z$34)</f>
        <v>-7.5873107167815895E-2</v>
      </c>
      <c r="BC249" t="b">
        <f t="shared" si="45"/>
        <v>1</v>
      </c>
      <c r="BG249" s="20">
        <v>20</v>
      </c>
      <c r="BH249" s="20" t="s">
        <v>88</v>
      </c>
      <c r="BI249" s="20">
        <v>0.72</v>
      </c>
      <c r="BJ249" s="20">
        <v>0.45</v>
      </c>
      <c r="BK249" s="20">
        <v>0.57999999999999996</v>
      </c>
      <c r="BL249" s="20">
        <v>0.57899999999999996</v>
      </c>
      <c r="BM249" s="107">
        <v>25</v>
      </c>
      <c r="BN249" s="20">
        <v>0.51</v>
      </c>
      <c r="BO249" s="20">
        <v>0.26</v>
      </c>
      <c r="BP249" s="120">
        <v>24</v>
      </c>
      <c r="BQ249" s="20">
        <v>0.15</v>
      </c>
      <c r="BR249" s="107">
        <v>25</v>
      </c>
      <c r="BS249" s="17">
        <v>1</v>
      </c>
      <c r="BT249" s="17">
        <v>0.15000037899999999</v>
      </c>
      <c r="BU249" s="17">
        <f>_xlfn.XLOOKUP(BG249,' Brechas'!$A$2:$A$34,' Brechas'!$AN$2:$AN$34)</f>
        <v>0.15000037864490401</v>
      </c>
      <c r="BV249" t="b">
        <f t="shared" si="46"/>
        <v>1</v>
      </c>
      <c r="BZ249" s="20">
        <v>20</v>
      </c>
      <c r="CA249" s="20" t="s">
        <v>88</v>
      </c>
      <c r="CB249" s="20">
        <v>0.17</v>
      </c>
      <c r="CC249" s="20">
        <v>0.46</v>
      </c>
      <c r="CD249" s="20">
        <v>-0.64</v>
      </c>
      <c r="CE249" s="20">
        <v>0.64</v>
      </c>
      <c r="CF249" s="73">
        <v>28</v>
      </c>
      <c r="CG249" s="20">
        <v>0.31</v>
      </c>
      <c r="CH249" s="20">
        <v>0.78</v>
      </c>
      <c r="CI249" s="79">
        <v>10</v>
      </c>
      <c r="CJ249" s="20">
        <v>0.5</v>
      </c>
      <c r="CK249" s="71">
        <v>25</v>
      </c>
      <c r="CL249" s="17">
        <v>-1</v>
      </c>
      <c r="CM249" s="17">
        <v>-0.49943572000000003</v>
      </c>
      <c r="CN249" s="17">
        <f>_xlfn.XLOOKUP(BZ249,' Brechas'!$A$2:$A$34,' Brechas'!$BJ$2:$BJ$34)</f>
        <v>-0.499435720497234</v>
      </c>
      <c r="CO249" t="b">
        <f t="shared" si="47"/>
        <v>1</v>
      </c>
    </row>
    <row r="250" spans="20:93">
      <c r="U250" s="20">
        <v>23</v>
      </c>
      <c r="V250" s="20" t="s">
        <v>89</v>
      </c>
      <c r="W250" s="20">
        <v>0.16</v>
      </c>
      <c r="X250" s="20">
        <v>0.23</v>
      </c>
      <c r="Y250" s="20">
        <v>-0.31</v>
      </c>
      <c r="Z250" s="20">
        <v>0.31</v>
      </c>
      <c r="AA250" s="75">
        <v>21</v>
      </c>
      <c r="AB250" s="20">
        <v>0.2</v>
      </c>
      <c r="AC250" s="20">
        <v>0.25</v>
      </c>
      <c r="AD250" s="74">
        <v>23</v>
      </c>
      <c r="AE250" s="20">
        <v>7.5999999999999998E-2</v>
      </c>
      <c r="AF250" s="72">
        <v>27</v>
      </c>
      <c r="AG250" s="17">
        <v>-1</v>
      </c>
      <c r="AH250" s="17">
        <v>-7.6034649999999995E-2</v>
      </c>
      <c r="AI250" s="17">
        <f>_xlfn.XLOOKUP(U250,' Brechas'!$A$2:$A$34,' Brechas'!$Q$2:$Q$34)</f>
        <v>-7.6034650368827797E-2</v>
      </c>
      <c r="AJ250" t="b">
        <f t="shared" si="44"/>
        <v>1</v>
      </c>
      <c r="AN250" s="20">
        <v>23</v>
      </c>
      <c r="AO250" s="20" t="s">
        <v>89</v>
      </c>
      <c r="AP250" s="20">
        <v>1.38</v>
      </c>
      <c r="AQ250" s="20">
        <v>1.64</v>
      </c>
      <c r="AR250" s="20">
        <v>-0.16</v>
      </c>
      <c r="AS250" s="20">
        <v>0.16</v>
      </c>
      <c r="AT250" s="82">
        <v>22</v>
      </c>
      <c r="AU250" s="20">
        <v>1.51</v>
      </c>
      <c r="AV250" s="20">
        <v>0.62</v>
      </c>
      <c r="AW250" s="81">
        <v>17</v>
      </c>
      <c r="AX250" s="20">
        <v>0.1</v>
      </c>
      <c r="AY250" s="82">
        <v>22</v>
      </c>
      <c r="AZ250" s="17">
        <v>-1</v>
      </c>
      <c r="BA250" s="17">
        <v>-9.9420466999999998E-2</v>
      </c>
      <c r="BB250" s="17">
        <f>_xlfn.XLOOKUP(AN250,' Brechas'!$A$2:$A$34,' Brechas'!$Z$2:$Z$34)</f>
        <v>-9.9420466705174501E-2</v>
      </c>
      <c r="BC250" t="b">
        <f t="shared" si="45"/>
        <v>1</v>
      </c>
      <c r="BG250" s="20">
        <v>23</v>
      </c>
      <c r="BH250" s="20" t="s">
        <v>89</v>
      </c>
      <c r="BI250" s="20">
        <v>0.62</v>
      </c>
      <c r="BJ250" s="20">
        <v>0.56000000000000005</v>
      </c>
      <c r="BK250" s="20">
        <v>0.12</v>
      </c>
      <c r="BL250" s="20">
        <v>0.11700000000000001</v>
      </c>
      <c r="BM250" s="117">
        <v>6</v>
      </c>
      <c r="BN250" s="20">
        <v>0.37</v>
      </c>
      <c r="BO250" s="20">
        <v>0.36</v>
      </c>
      <c r="BP250" s="118">
        <v>27</v>
      </c>
      <c r="BQ250" s="20">
        <v>4.2000000000000003E-2</v>
      </c>
      <c r="BR250" s="122">
        <v>14</v>
      </c>
      <c r="BS250" s="17">
        <v>1</v>
      </c>
      <c r="BT250" s="17">
        <v>4.1659984999999997E-2</v>
      </c>
      <c r="BU250" s="17">
        <f>_xlfn.XLOOKUP(BG250,' Brechas'!$A$2:$A$34,' Brechas'!$AN$2:$AN$34)</f>
        <v>4.16599845981959E-2</v>
      </c>
      <c r="BV250" t="b">
        <f t="shared" si="46"/>
        <v>1</v>
      </c>
      <c r="BZ250" s="20">
        <v>23</v>
      </c>
      <c r="CA250" s="20" t="s">
        <v>89</v>
      </c>
      <c r="CB250" s="20">
        <v>0.16</v>
      </c>
      <c r="CC250" s="20">
        <v>0.49</v>
      </c>
      <c r="CD250" s="20">
        <v>-0.68</v>
      </c>
      <c r="CE250" s="20">
        <v>0.68</v>
      </c>
      <c r="CF250" s="94">
        <v>31</v>
      </c>
      <c r="CG250" s="20">
        <v>0.32</v>
      </c>
      <c r="CH250" s="20">
        <v>0.79</v>
      </c>
      <c r="CI250" s="64">
        <v>7</v>
      </c>
      <c r="CJ250" s="20">
        <v>0.54</v>
      </c>
      <c r="CK250" s="70">
        <v>29</v>
      </c>
      <c r="CL250" s="17">
        <v>-1</v>
      </c>
      <c r="CM250" s="17">
        <v>-0.54107784599999997</v>
      </c>
      <c r="CN250" s="17">
        <f>_xlfn.XLOOKUP(BZ250,' Brechas'!$A$2:$A$34,' Brechas'!$BJ$2:$BJ$34)</f>
        <v>-0.54107784622190802</v>
      </c>
      <c r="CO250" t="b">
        <f t="shared" si="47"/>
        <v>1</v>
      </c>
    </row>
    <row r="251" spans="20:93">
      <c r="U251" s="20">
        <v>25</v>
      </c>
      <c r="V251" s="20" t="s">
        <v>90</v>
      </c>
      <c r="W251" s="20">
        <v>0.01</v>
      </c>
      <c r="X251" s="20">
        <v>0.01</v>
      </c>
      <c r="Y251" s="20">
        <v>0.35</v>
      </c>
      <c r="Z251" s="20">
        <v>0.35</v>
      </c>
      <c r="AA251" s="84">
        <v>26</v>
      </c>
      <c r="AB251" s="20">
        <v>0.01</v>
      </c>
      <c r="AC251" s="20">
        <v>0.01</v>
      </c>
      <c r="AD251" s="67">
        <v>2</v>
      </c>
      <c r="AE251" s="20">
        <v>4.1000000000000003E-3</v>
      </c>
      <c r="AF251" s="67">
        <v>2</v>
      </c>
      <c r="AG251" s="17">
        <v>1</v>
      </c>
      <c r="AH251" s="17">
        <v>4.0792249999999997E-3</v>
      </c>
      <c r="AI251" s="17">
        <f>_xlfn.XLOOKUP(U251,' Brechas'!$A$2:$A$34,' Brechas'!$Q$2:$Q$34)</f>
        <v>4.0792248217692596E-3</v>
      </c>
      <c r="AJ251" t="b">
        <f t="shared" si="44"/>
        <v>1</v>
      </c>
      <c r="AN251" s="20">
        <v>25</v>
      </c>
      <c r="AO251" s="20" t="s">
        <v>90</v>
      </c>
      <c r="AP251" s="20">
        <v>1.5</v>
      </c>
      <c r="AQ251" s="20">
        <v>1.63</v>
      </c>
      <c r="AR251" s="20">
        <v>-0.08</v>
      </c>
      <c r="AS251" s="20">
        <v>0.08</v>
      </c>
      <c r="AT251" s="69">
        <v>9</v>
      </c>
      <c r="AU251" s="20">
        <v>1.56</v>
      </c>
      <c r="AV251" s="20">
        <v>0.64</v>
      </c>
      <c r="AW251" s="68">
        <v>19</v>
      </c>
      <c r="AX251" s="20">
        <v>0.05</v>
      </c>
      <c r="AY251" s="79">
        <v>10</v>
      </c>
      <c r="AZ251" s="17">
        <v>-1</v>
      </c>
      <c r="BA251" s="17">
        <v>-5.2094354000000002E-2</v>
      </c>
      <c r="BB251" s="17">
        <f>_xlfn.XLOOKUP(AN251,' Brechas'!$A$2:$A$34,' Brechas'!$Z$2:$Z$34)</f>
        <v>-5.2094353878039297E-2</v>
      </c>
      <c r="BC251" t="b">
        <f t="shared" si="45"/>
        <v>1</v>
      </c>
      <c r="BG251" s="20">
        <v>25</v>
      </c>
      <c r="BH251" s="20" t="s">
        <v>90</v>
      </c>
      <c r="BI251" s="20">
        <v>0.98</v>
      </c>
      <c r="BJ251" s="20">
        <v>0.78</v>
      </c>
      <c r="BK251" s="20">
        <v>0.25</v>
      </c>
      <c r="BL251" s="20">
        <v>0.252</v>
      </c>
      <c r="BM251" s="119">
        <v>13</v>
      </c>
      <c r="BN251" s="20">
        <v>0.7</v>
      </c>
      <c r="BO251" s="20">
        <v>0.19</v>
      </c>
      <c r="BP251" s="115">
        <v>18</v>
      </c>
      <c r="BQ251" s="20">
        <v>4.7E-2</v>
      </c>
      <c r="BR251" s="115">
        <v>18</v>
      </c>
      <c r="BS251" s="17">
        <v>1</v>
      </c>
      <c r="BT251" s="17">
        <v>4.7329601999999998E-2</v>
      </c>
      <c r="BU251" s="17">
        <f>_xlfn.XLOOKUP(BG251,' Brechas'!$A$2:$A$34,' Brechas'!$AN$2:$AN$34)</f>
        <v>4.7329602108572899E-2</v>
      </c>
      <c r="BV251" t="b">
        <f t="shared" si="46"/>
        <v>1</v>
      </c>
      <c r="BZ251" s="20">
        <v>25</v>
      </c>
      <c r="CA251" s="20" t="s">
        <v>90</v>
      </c>
      <c r="CB251" s="20">
        <v>0.13</v>
      </c>
      <c r="CC251" s="20">
        <v>0.26</v>
      </c>
      <c r="CD251" s="20">
        <v>-0.48</v>
      </c>
      <c r="CE251" s="20">
        <v>0.48</v>
      </c>
      <c r="CF251" s="79">
        <v>10</v>
      </c>
      <c r="CG251" s="20">
        <v>0.19</v>
      </c>
      <c r="CH251" s="20">
        <v>0.48</v>
      </c>
      <c r="CI251" s="74">
        <v>23</v>
      </c>
      <c r="CJ251" s="20">
        <v>0.23</v>
      </c>
      <c r="CK251" s="79">
        <v>10</v>
      </c>
      <c r="CL251" s="17">
        <v>-1</v>
      </c>
      <c r="CM251" s="17">
        <v>-0.23034039000000001</v>
      </c>
      <c r="CN251" s="17">
        <f>_xlfn.XLOOKUP(BZ251,' Brechas'!$A$2:$A$34,' Brechas'!$BJ$2:$BJ$34)</f>
        <v>-0.230340390461101</v>
      </c>
      <c r="CO251" t="b">
        <f t="shared" si="47"/>
        <v>1</v>
      </c>
    </row>
    <row r="252" spans="20:93">
      <c r="U252" s="20">
        <v>27</v>
      </c>
      <c r="V252" s="20" t="s">
        <v>91</v>
      </c>
      <c r="W252" s="20">
        <v>0.39</v>
      </c>
      <c r="X252" s="20">
        <v>0.54</v>
      </c>
      <c r="Y252" s="20">
        <v>-0.28000000000000003</v>
      </c>
      <c r="Z252" s="20">
        <v>0.28000000000000003</v>
      </c>
      <c r="AA252" s="58">
        <v>16</v>
      </c>
      <c r="AB252" s="20">
        <v>0.47</v>
      </c>
      <c r="AC252" s="20">
        <v>0.57999999999999996</v>
      </c>
      <c r="AD252" s="94">
        <v>31</v>
      </c>
      <c r="AE252" s="20">
        <v>0.16350000000000001</v>
      </c>
      <c r="AF252" s="87">
        <v>30</v>
      </c>
      <c r="AG252" s="17">
        <v>-1</v>
      </c>
      <c r="AH252" s="17">
        <v>-0.16345980099999999</v>
      </c>
      <c r="AI252" s="17">
        <f>_xlfn.XLOOKUP(U252,' Brechas'!$A$2:$A$34,' Brechas'!$Q$2:$Q$34)</f>
        <v>-0.16345980126467999</v>
      </c>
      <c r="AJ252" t="b">
        <f t="shared" si="44"/>
        <v>1</v>
      </c>
      <c r="AN252" s="20">
        <v>27</v>
      </c>
      <c r="AO252" s="20" t="s">
        <v>91</v>
      </c>
      <c r="AP252" s="20">
        <v>0.97</v>
      </c>
      <c r="AQ252" s="20">
        <v>1.01</v>
      </c>
      <c r="AR252" s="20">
        <v>-0.04</v>
      </c>
      <c r="AS252" s="20">
        <v>0.04</v>
      </c>
      <c r="AT252" s="85">
        <v>4</v>
      </c>
      <c r="AU252" s="20">
        <v>0.99</v>
      </c>
      <c r="AV252" s="20">
        <v>0.4</v>
      </c>
      <c r="AW252" s="64">
        <v>7</v>
      </c>
      <c r="AX252" s="20">
        <v>0.02</v>
      </c>
      <c r="AY252" s="67">
        <v>2</v>
      </c>
      <c r="AZ252" s="17">
        <v>-1</v>
      </c>
      <c r="BA252" s="17">
        <v>-1.6719645000000002E-2</v>
      </c>
      <c r="BB252" s="17">
        <f>_xlfn.XLOOKUP(AN252,' Brechas'!$A$2:$A$34,' Brechas'!$Z$2:$Z$34)</f>
        <v>-1.6719645302030201E-2</v>
      </c>
      <c r="BC252" t="b">
        <f t="shared" si="45"/>
        <v>1</v>
      </c>
      <c r="BG252" s="20">
        <v>27</v>
      </c>
      <c r="BH252" s="20" t="s">
        <v>91</v>
      </c>
      <c r="BI252" s="20">
        <v>2.13</v>
      </c>
      <c r="BJ252" s="20">
        <v>0.65</v>
      </c>
      <c r="BK252" s="20">
        <v>2.29</v>
      </c>
      <c r="BL252" s="20">
        <v>2.294</v>
      </c>
      <c r="BM252" s="77">
        <v>32</v>
      </c>
      <c r="BN252" s="20">
        <v>1.3</v>
      </c>
      <c r="BO252" s="20">
        <v>0.1</v>
      </c>
      <c r="BP252" s="127">
        <v>7</v>
      </c>
      <c r="BQ252" s="20">
        <v>0.23100000000000001</v>
      </c>
      <c r="BR252" s="118">
        <v>27</v>
      </c>
      <c r="BS252" s="17">
        <v>1</v>
      </c>
      <c r="BT252" s="17">
        <v>0.230703029</v>
      </c>
      <c r="BU252" s="17">
        <f>_xlfn.XLOOKUP(BG252,' Brechas'!$A$2:$A$34,' Brechas'!$AN$2:$AN$34)</f>
        <v>0.23070302935704201</v>
      </c>
      <c r="BV252" t="b">
        <f t="shared" si="46"/>
        <v>1</v>
      </c>
      <c r="BZ252" s="20">
        <v>27</v>
      </c>
      <c r="CA252" s="20" t="s">
        <v>91</v>
      </c>
      <c r="CB252" s="20">
        <v>0.14000000000000001</v>
      </c>
      <c r="CC252" s="20">
        <v>0.36</v>
      </c>
      <c r="CD252" s="20">
        <v>-0.62</v>
      </c>
      <c r="CE252" s="20">
        <v>0.62</v>
      </c>
      <c r="CF252" s="88">
        <v>24</v>
      </c>
      <c r="CG252" s="20">
        <v>0.24</v>
      </c>
      <c r="CH252" s="20">
        <v>0.61</v>
      </c>
      <c r="CI252" s="81">
        <v>17</v>
      </c>
      <c r="CJ252" s="20">
        <v>0.38</v>
      </c>
      <c r="CK252" s="75">
        <v>21</v>
      </c>
      <c r="CL252" s="17">
        <v>-1</v>
      </c>
      <c r="CM252" s="17">
        <v>-0.38072824199999999</v>
      </c>
      <c r="CN252" s="17">
        <f>_xlfn.XLOOKUP(BZ252,' Brechas'!$A$2:$A$34,' Brechas'!$BJ$2:$BJ$34)</f>
        <v>-0.38072824212956402</v>
      </c>
      <c r="CO252" t="b">
        <f t="shared" si="47"/>
        <v>1</v>
      </c>
    </row>
    <row r="253" spans="20:93">
      <c r="U253" s="20">
        <v>41</v>
      </c>
      <c r="V253" s="20" t="s">
        <v>92</v>
      </c>
      <c r="W253" s="20">
        <v>0.03</v>
      </c>
      <c r="X253" s="20">
        <v>0.05</v>
      </c>
      <c r="Y253" s="20">
        <v>-0.28000000000000003</v>
      </c>
      <c r="Z253" s="20">
        <v>0.28000000000000003</v>
      </c>
      <c r="AA253" s="81">
        <v>17</v>
      </c>
      <c r="AB253" s="20">
        <v>0.04</v>
      </c>
      <c r="AC253" s="20">
        <v>0.05</v>
      </c>
      <c r="AD253" s="79">
        <v>10</v>
      </c>
      <c r="AE253" s="20">
        <v>1.47E-2</v>
      </c>
      <c r="AF253" s="79">
        <v>10</v>
      </c>
      <c r="AG253" s="17">
        <v>-1</v>
      </c>
      <c r="AH253" s="17">
        <v>-1.4729150999999999E-2</v>
      </c>
      <c r="AI253" s="17">
        <f>_xlfn.XLOOKUP(U253,' Brechas'!$A$2:$A$34,' Brechas'!$Q$2:$Q$34)</f>
        <v>-1.4729150854805299E-2</v>
      </c>
      <c r="AJ253" t="b">
        <f t="shared" si="44"/>
        <v>1</v>
      </c>
      <c r="AN253" s="20">
        <v>41</v>
      </c>
      <c r="AO253" s="20" t="s">
        <v>92</v>
      </c>
      <c r="AP253" s="20">
        <v>1.86</v>
      </c>
      <c r="AQ253" s="20">
        <v>2.02</v>
      </c>
      <c r="AR253" s="20">
        <v>-0.08</v>
      </c>
      <c r="AS253" s="20">
        <v>0.08</v>
      </c>
      <c r="AT253" s="62">
        <v>8</v>
      </c>
      <c r="AU253" s="20">
        <v>1.94</v>
      </c>
      <c r="AV253" s="20">
        <v>0.79</v>
      </c>
      <c r="AW253" s="72">
        <v>27</v>
      </c>
      <c r="AX253" s="20">
        <v>0.06</v>
      </c>
      <c r="AY253" s="60">
        <v>14</v>
      </c>
      <c r="AZ253" s="17">
        <v>-1</v>
      </c>
      <c r="BA253" s="17">
        <v>-6.2988685000000003E-2</v>
      </c>
      <c r="BB253" s="17">
        <f>_xlfn.XLOOKUP(AN253,' Brechas'!$A$2:$A$34,' Brechas'!$Z$2:$Z$34)</f>
        <v>-6.2988685360610405E-2</v>
      </c>
      <c r="BC253" t="b">
        <f t="shared" si="45"/>
        <v>1</v>
      </c>
      <c r="BG253" s="20">
        <v>41</v>
      </c>
      <c r="BH253" s="20" t="s">
        <v>92</v>
      </c>
      <c r="BI253" s="20">
        <v>1.07</v>
      </c>
      <c r="BJ253" s="20">
        <v>0.68</v>
      </c>
      <c r="BK253" s="20">
        <v>0.57999999999999996</v>
      </c>
      <c r="BL253" s="20">
        <v>0.58399999999999996</v>
      </c>
      <c r="BM253" s="114">
        <v>26</v>
      </c>
      <c r="BN253" s="20">
        <v>0.65</v>
      </c>
      <c r="BO253" s="20">
        <v>0.2</v>
      </c>
      <c r="BP253" s="105">
        <v>20</v>
      </c>
      <c r="BQ253" s="20">
        <v>0.11799999999999999</v>
      </c>
      <c r="BR253" s="120">
        <v>24</v>
      </c>
      <c r="BS253" s="17">
        <v>1</v>
      </c>
      <c r="BT253" s="17">
        <v>0.118331677</v>
      </c>
      <c r="BU253" s="17">
        <f>_xlfn.XLOOKUP(BG253,' Brechas'!$A$2:$A$34,' Brechas'!$AN$2:$AN$34)</f>
        <v>0.118331677489728</v>
      </c>
      <c r="BV253" t="b">
        <f t="shared" si="46"/>
        <v>1</v>
      </c>
      <c r="BZ253" s="20">
        <v>41</v>
      </c>
      <c r="CA253" s="20" t="s">
        <v>92</v>
      </c>
      <c r="CB253" s="20">
        <v>0.21</v>
      </c>
      <c r="CC253" s="20">
        <v>0.52</v>
      </c>
      <c r="CD253" s="20">
        <v>-0.59</v>
      </c>
      <c r="CE253" s="20">
        <v>0.59</v>
      </c>
      <c r="CF253" s="82">
        <v>22</v>
      </c>
      <c r="CG253" s="20">
        <v>0.37</v>
      </c>
      <c r="CH253" s="20">
        <v>0.91</v>
      </c>
      <c r="CI253" s="78">
        <v>3</v>
      </c>
      <c r="CJ253" s="20">
        <v>0.54</v>
      </c>
      <c r="CK253" s="72">
        <v>27</v>
      </c>
      <c r="CL253" s="17">
        <v>-1</v>
      </c>
      <c r="CM253" s="17">
        <v>-0.53918395200000002</v>
      </c>
      <c r="CN253" s="17">
        <f>_xlfn.XLOOKUP(BZ253,' Brechas'!$A$2:$A$34,' Brechas'!$BJ$2:$BJ$34)</f>
        <v>-0.53918395167420596</v>
      </c>
      <c r="CO253" t="b">
        <f t="shared" si="47"/>
        <v>1</v>
      </c>
    </row>
    <row r="254" spans="20:93">
      <c r="U254" s="20">
        <v>44</v>
      </c>
      <c r="V254" s="20" t="s">
        <v>93</v>
      </c>
      <c r="W254" s="20">
        <v>0.08</v>
      </c>
      <c r="X254" s="20">
        <v>0.05</v>
      </c>
      <c r="Y254" s="20">
        <v>0.52</v>
      </c>
      <c r="Z254" s="20">
        <v>0.52</v>
      </c>
      <c r="AA254" s="94">
        <v>31</v>
      </c>
      <c r="AB254" s="20">
        <v>7.0000000000000007E-2</v>
      </c>
      <c r="AC254" s="20">
        <v>0.08</v>
      </c>
      <c r="AD254" s="60">
        <v>14</v>
      </c>
      <c r="AE254" s="20">
        <v>4.2799999999999998E-2</v>
      </c>
      <c r="AF254" s="75">
        <v>21</v>
      </c>
      <c r="AG254" s="17">
        <v>1</v>
      </c>
      <c r="AH254" s="17">
        <v>4.2780968000000003E-2</v>
      </c>
      <c r="AI254" s="17">
        <f>_xlfn.XLOOKUP(U254,' Brechas'!$A$2:$A$34,' Brechas'!$Q$2:$Q$34)</f>
        <v>4.2780968006562801E-2</v>
      </c>
      <c r="AJ254" t="b">
        <f t="shared" si="44"/>
        <v>1</v>
      </c>
      <c r="AN254" s="20">
        <v>44</v>
      </c>
      <c r="AO254" s="20" t="s">
        <v>93</v>
      </c>
      <c r="AP254" s="20">
        <v>0.61</v>
      </c>
      <c r="AQ254" s="20">
        <v>0.76</v>
      </c>
      <c r="AR254" s="20">
        <v>-0.2</v>
      </c>
      <c r="AS254" s="20">
        <v>0.2</v>
      </c>
      <c r="AT254" s="84">
        <v>26</v>
      </c>
      <c r="AU254" s="20">
        <v>0.68</v>
      </c>
      <c r="AV254" s="20">
        <v>0.28000000000000003</v>
      </c>
      <c r="AW254" s="83">
        <v>5</v>
      </c>
      <c r="AX254" s="20">
        <v>0.06</v>
      </c>
      <c r="AY254" s="66">
        <v>12</v>
      </c>
      <c r="AZ254" s="17">
        <v>-1</v>
      </c>
      <c r="BA254" s="17">
        <v>-5.5517304000000003E-2</v>
      </c>
      <c r="BB254" s="17">
        <f>_xlfn.XLOOKUP(AN254,' Brechas'!$A$2:$A$34,' Brechas'!$Z$2:$Z$34)</f>
        <v>-5.5517303594688303E-2</v>
      </c>
      <c r="BC254" t="b">
        <f t="shared" si="45"/>
        <v>1</v>
      </c>
      <c r="BG254" s="20">
        <v>44</v>
      </c>
      <c r="BH254" s="20" t="s">
        <v>93</v>
      </c>
      <c r="BI254" s="20">
        <v>0.77</v>
      </c>
      <c r="BJ254" s="20">
        <v>0.35</v>
      </c>
      <c r="BK254" s="20">
        <v>1.2</v>
      </c>
      <c r="BL254" s="20">
        <v>1.2010000000000001</v>
      </c>
      <c r="BM254" s="110">
        <v>29</v>
      </c>
      <c r="BN254" s="20">
        <v>0.5</v>
      </c>
      <c r="BO254" s="20">
        <v>0.26</v>
      </c>
      <c r="BP254" s="107">
        <v>25</v>
      </c>
      <c r="BQ254" s="20">
        <v>0.316</v>
      </c>
      <c r="BR254" s="110">
        <v>29</v>
      </c>
      <c r="BS254" s="17">
        <v>1</v>
      </c>
      <c r="BT254" s="17">
        <v>0.31642830999999999</v>
      </c>
      <c r="BU254" s="17">
        <f>_xlfn.XLOOKUP(BG254,' Brechas'!$A$2:$A$34,' Brechas'!$AN$2:$AN$34)</f>
        <v>0.31642831045481001</v>
      </c>
      <c r="BV254" t="b">
        <f t="shared" si="46"/>
        <v>1</v>
      </c>
      <c r="BZ254" s="20">
        <v>44</v>
      </c>
      <c r="CA254" s="20" t="s">
        <v>93</v>
      </c>
      <c r="CB254" s="20">
        <v>0.19</v>
      </c>
      <c r="CC254" s="20">
        <v>0.43</v>
      </c>
      <c r="CD254" s="20">
        <v>-0.56999999999999995</v>
      </c>
      <c r="CE254" s="20">
        <v>0.56999999999999995</v>
      </c>
      <c r="CF254" s="75">
        <v>21</v>
      </c>
      <c r="CG254" s="20">
        <v>0.3</v>
      </c>
      <c r="CH254" s="20">
        <v>0.76</v>
      </c>
      <c r="CI254" s="86">
        <v>11</v>
      </c>
      <c r="CJ254" s="20">
        <v>0.43</v>
      </c>
      <c r="CK254" s="74">
        <v>23</v>
      </c>
      <c r="CL254" s="17">
        <v>-1</v>
      </c>
      <c r="CM254" s="17">
        <v>-0.43120447499999998</v>
      </c>
      <c r="CN254" s="17">
        <f>_xlfn.XLOOKUP(BZ254,' Brechas'!$A$2:$A$34,' Brechas'!$BJ$2:$BJ$34)</f>
        <v>-0.43120447502876302</v>
      </c>
      <c r="CO254" t="b">
        <f t="shared" si="47"/>
        <v>1</v>
      </c>
    </row>
    <row r="255" spans="20:93">
      <c r="U255" s="20">
        <v>47</v>
      </c>
      <c r="V255" s="20" t="s">
        <v>94</v>
      </c>
      <c r="W255" s="20">
        <v>0.09</v>
      </c>
      <c r="X255" s="20">
        <v>0.12</v>
      </c>
      <c r="Y255" s="20">
        <v>-0.25</v>
      </c>
      <c r="Z255" s="20">
        <v>0.25</v>
      </c>
      <c r="AA255" s="60">
        <v>14</v>
      </c>
      <c r="AB255" s="20">
        <v>0.11</v>
      </c>
      <c r="AC255" s="20">
        <v>0.14000000000000001</v>
      </c>
      <c r="AD255" s="68">
        <v>19</v>
      </c>
      <c r="AE255" s="20">
        <v>3.4599999999999999E-2</v>
      </c>
      <c r="AF255" s="61">
        <v>18</v>
      </c>
      <c r="AG255" s="17">
        <v>-1</v>
      </c>
      <c r="AH255" s="17">
        <v>-3.4566296000000003E-2</v>
      </c>
      <c r="AI255" s="17">
        <f>_xlfn.XLOOKUP(U255,' Brechas'!$A$2:$A$34,' Brechas'!$Q$2:$Q$34)</f>
        <v>-3.4566295769611698E-2</v>
      </c>
      <c r="AJ255" t="b">
        <f t="shared" si="44"/>
        <v>1</v>
      </c>
      <c r="AN255" s="20">
        <v>47</v>
      </c>
      <c r="AO255" s="20" t="s">
        <v>94</v>
      </c>
      <c r="AP255" s="20">
        <v>1.38</v>
      </c>
      <c r="AQ255" s="20">
        <v>1.53</v>
      </c>
      <c r="AR255" s="20">
        <v>-0.1</v>
      </c>
      <c r="AS255" s="20">
        <v>0.1</v>
      </c>
      <c r="AT255" s="59">
        <v>13</v>
      </c>
      <c r="AU255" s="20">
        <v>1.45</v>
      </c>
      <c r="AV255" s="20">
        <v>0.59</v>
      </c>
      <c r="AW255" s="63">
        <v>15</v>
      </c>
      <c r="AX255" s="20">
        <v>0.06</v>
      </c>
      <c r="AY255" s="59">
        <v>13</v>
      </c>
      <c r="AZ255" s="17">
        <v>-1</v>
      </c>
      <c r="BA255" s="17">
        <v>-5.8702188000000002E-2</v>
      </c>
      <c r="BB255" s="17">
        <f>_xlfn.XLOOKUP(AN255,' Brechas'!$A$2:$A$34,' Brechas'!$Z$2:$Z$34)</f>
        <v>-5.8702187628581197E-2</v>
      </c>
      <c r="BC255" t="b">
        <f t="shared" si="45"/>
        <v>1</v>
      </c>
      <c r="BG255" s="20">
        <v>47</v>
      </c>
      <c r="BH255" s="20" t="s">
        <v>94</v>
      </c>
      <c r="BI255" s="20">
        <v>0.97</v>
      </c>
      <c r="BJ255" s="20">
        <v>0.74</v>
      </c>
      <c r="BK255" s="20">
        <v>0.32</v>
      </c>
      <c r="BL255" s="20">
        <v>0.316</v>
      </c>
      <c r="BM255" s="124">
        <v>16</v>
      </c>
      <c r="BN255" s="20">
        <v>0.69</v>
      </c>
      <c r="BO255" s="20">
        <v>0.19</v>
      </c>
      <c r="BP255" s="123">
        <v>19</v>
      </c>
      <c r="BQ255" s="20">
        <v>0.06</v>
      </c>
      <c r="BR255" s="105">
        <v>20</v>
      </c>
      <c r="BS255" s="17">
        <v>1</v>
      </c>
      <c r="BT255" s="17">
        <v>6.0386484999999997E-2</v>
      </c>
      <c r="BU255" s="17">
        <f>_xlfn.XLOOKUP(BG255,' Brechas'!$A$2:$A$34,' Brechas'!$AN$2:$AN$34)</f>
        <v>6.0386485015532801E-2</v>
      </c>
      <c r="BV255" t="b">
        <f t="shared" si="46"/>
        <v>1</v>
      </c>
      <c r="BZ255" s="20">
        <v>47</v>
      </c>
      <c r="CA255" s="20" t="s">
        <v>94</v>
      </c>
      <c r="CB255" s="20">
        <v>0.2</v>
      </c>
      <c r="CC255" s="20">
        <v>0.51</v>
      </c>
      <c r="CD255" s="20">
        <v>-0.6</v>
      </c>
      <c r="CE255" s="20">
        <v>0.6</v>
      </c>
      <c r="CF255" s="74">
        <v>23</v>
      </c>
      <c r="CG255" s="20">
        <v>0.35</v>
      </c>
      <c r="CH255" s="20">
        <v>0.88</v>
      </c>
      <c r="CI255" s="83">
        <v>5</v>
      </c>
      <c r="CJ255" s="20">
        <v>0.53</v>
      </c>
      <c r="CK255" s="84">
        <v>26</v>
      </c>
      <c r="CL255" s="17">
        <v>-1</v>
      </c>
      <c r="CM255" s="17">
        <v>-0.52809635899999996</v>
      </c>
      <c r="CN255" s="17">
        <f>_xlfn.XLOOKUP(BZ255,' Brechas'!$A$2:$A$34,' Brechas'!$BJ$2:$BJ$34)</f>
        <v>-0.52809635933212595</v>
      </c>
      <c r="CO255" t="b">
        <f t="shared" si="47"/>
        <v>1</v>
      </c>
    </row>
    <row r="256" spans="20:93">
      <c r="U256" s="20">
        <v>50</v>
      </c>
      <c r="V256" s="20" t="s">
        <v>95</v>
      </c>
      <c r="W256" s="20">
        <v>0.05</v>
      </c>
      <c r="X256" s="20">
        <v>0.11</v>
      </c>
      <c r="Y256" s="20">
        <v>-0.5</v>
      </c>
      <c r="Z256" s="20">
        <v>0.5</v>
      </c>
      <c r="AA256" s="70">
        <v>29</v>
      </c>
      <c r="AB256" s="20">
        <v>0.09</v>
      </c>
      <c r="AC256" s="20">
        <v>0.11</v>
      </c>
      <c r="AD256" s="63">
        <v>15</v>
      </c>
      <c r="AE256" s="20">
        <v>5.3600000000000002E-2</v>
      </c>
      <c r="AF256" s="71">
        <v>25</v>
      </c>
      <c r="AG256" s="17">
        <v>-1</v>
      </c>
      <c r="AH256" s="17">
        <v>-5.3571428999999997E-2</v>
      </c>
      <c r="AI256" s="17">
        <f>_xlfn.XLOOKUP(U256,' Brechas'!$A$2:$A$34,' Brechas'!$Q$2:$Q$34)</f>
        <v>-5.3571428571428603E-2</v>
      </c>
      <c r="AJ256" t="b">
        <f t="shared" si="44"/>
        <v>1</v>
      </c>
      <c r="AN256" s="20">
        <v>50</v>
      </c>
      <c r="AO256" s="20" t="s">
        <v>95</v>
      </c>
      <c r="AP256" s="20">
        <v>1.37</v>
      </c>
      <c r="AQ256" s="20">
        <v>1.85</v>
      </c>
      <c r="AR256" s="20">
        <v>-0.26</v>
      </c>
      <c r="AS256" s="20">
        <v>0.26</v>
      </c>
      <c r="AT256" s="70">
        <v>29</v>
      </c>
      <c r="AU256" s="20">
        <v>1.61</v>
      </c>
      <c r="AV256" s="20">
        <v>0.66</v>
      </c>
      <c r="AW256" s="75">
        <v>21</v>
      </c>
      <c r="AX256" s="20">
        <v>0.17</v>
      </c>
      <c r="AY256" s="95">
        <v>32</v>
      </c>
      <c r="AZ256" s="17">
        <v>-1</v>
      </c>
      <c r="BA256" s="17">
        <v>-0.16898811599999999</v>
      </c>
      <c r="BB256" s="17">
        <f>_xlfn.XLOOKUP(AN256,' Brechas'!$A$2:$A$34,' Brechas'!$Z$2:$Z$34)</f>
        <v>-0.16898811645095099</v>
      </c>
      <c r="BC256" t="b">
        <f t="shared" si="45"/>
        <v>1</v>
      </c>
      <c r="BG256" s="20">
        <v>50</v>
      </c>
      <c r="BH256" s="20" t="s">
        <v>95</v>
      </c>
      <c r="BI256" s="20">
        <v>1</v>
      </c>
      <c r="BJ256" s="20">
        <v>0.82</v>
      </c>
      <c r="BK256" s="20">
        <v>0.22</v>
      </c>
      <c r="BL256" s="20">
        <v>0.219</v>
      </c>
      <c r="BM256" s="125">
        <v>10</v>
      </c>
      <c r="BN256" s="20">
        <v>0.71</v>
      </c>
      <c r="BO256" s="20">
        <v>0.19</v>
      </c>
      <c r="BP256" s="109">
        <v>17</v>
      </c>
      <c r="BQ256" s="20">
        <v>4.1000000000000002E-2</v>
      </c>
      <c r="BR256" s="119">
        <v>13</v>
      </c>
      <c r="BS256" s="17">
        <v>1</v>
      </c>
      <c r="BT256" s="17">
        <v>4.0670253000000003E-2</v>
      </c>
      <c r="BU256" s="17">
        <f>_xlfn.XLOOKUP(BG256,' Brechas'!$A$2:$A$34,' Brechas'!$AN$2:$AN$34)</f>
        <v>4.06702528014544E-2</v>
      </c>
      <c r="BV256" t="b">
        <f t="shared" si="46"/>
        <v>1</v>
      </c>
      <c r="BZ256" s="20">
        <v>50</v>
      </c>
      <c r="CA256" s="20" t="s">
        <v>95</v>
      </c>
      <c r="CB256" s="20">
        <v>0.19</v>
      </c>
      <c r="CC256" s="20">
        <v>0.37</v>
      </c>
      <c r="CD256" s="20">
        <v>-0.49</v>
      </c>
      <c r="CE256" s="20">
        <v>0.49</v>
      </c>
      <c r="CF256" s="86">
        <v>11</v>
      </c>
      <c r="CG256" s="20">
        <v>0.28000000000000003</v>
      </c>
      <c r="CH256" s="20">
        <v>0.7</v>
      </c>
      <c r="CI256" s="59">
        <v>13</v>
      </c>
      <c r="CJ256" s="20">
        <v>0.34</v>
      </c>
      <c r="CK256" s="68">
        <v>19</v>
      </c>
      <c r="CL256" s="17">
        <v>-1</v>
      </c>
      <c r="CM256" s="17">
        <v>-0.34304114499999999</v>
      </c>
      <c r="CN256" s="17">
        <f>_xlfn.XLOOKUP(BZ256,' Brechas'!$A$2:$A$34,' Brechas'!$BJ$2:$BJ$34)</f>
        <v>-0.343041144774203</v>
      </c>
      <c r="CO256" t="b">
        <f t="shared" si="47"/>
        <v>1</v>
      </c>
    </row>
    <row r="257" spans="21:93">
      <c r="U257" s="20">
        <v>52</v>
      </c>
      <c r="V257" s="20" t="s">
        <v>96</v>
      </c>
      <c r="W257" s="20">
        <v>0.22</v>
      </c>
      <c r="X257" s="20">
        <v>0.19</v>
      </c>
      <c r="Y257" s="20">
        <v>0.14000000000000001</v>
      </c>
      <c r="Z257" s="20">
        <v>0.14000000000000001</v>
      </c>
      <c r="AA257" s="65">
        <v>6</v>
      </c>
      <c r="AB257" s="20">
        <v>0.2</v>
      </c>
      <c r="AC257" s="20">
        <v>0.25</v>
      </c>
      <c r="AD257" s="88">
        <v>24</v>
      </c>
      <c r="AE257" s="20">
        <v>3.5999999999999997E-2</v>
      </c>
      <c r="AF257" s="68">
        <v>19</v>
      </c>
      <c r="AG257" s="17">
        <v>1</v>
      </c>
      <c r="AH257" s="17">
        <v>3.6035628E-2</v>
      </c>
      <c r="AI257" s="17">
        <f>_xlfn.XLOOKUP(U257,' Brechas'!$A$2:$A$34,' Brechas'!$Q$2:$Q$34)</f>
        <v>3.6035628019324001E-2</v>
      </c>
      <c r="AJ257" t="b">
        <f t="shared" si="44"/>
        <v>1</v>
      </c>
      <c r="AN257" s="20">
        <v>52</v>
      </c>
      <c r="AO257" s="20" t="s">
        <v>96</v>
      </c>
      <c r="AP257" s="20">
        <v>1.56</v>
      </c>
      <c r="AQ257" s="20">
        <v>1.5</v>
      </c>
      <c r="AR257" s="20">
        <v>0.04</v>
      </c>
      <c r="AS257" s="20">
        <v>0.04</v>
      </c>
      <c r="AT257" s="78">
        <v>3</v>
      </c>
      <c r="AU257" s="20">
        <v>1.53</v>
      </c>
      <c r="AV257" s="20">
        <v>0.62</v>
      </c>
      <c r="AW257" s="61">
        <v>18</v>
      </c>
      <c r="AX257" s="20">
        <v>0.02</v>
      </c>
      <c r="AY257" s="83">
        <v>5</v>
      </c>
      <c r="AZ257" s="17">
        <v>1</v>
      </c>
      <c r="BA257" s="17">
        <v>2.4543195E-2</v>
      </c>
      <c r="BB257" s="17">
        <f>_xlfn.XLOOKUP(AN257,' Brechas'!$A$2:$A$34,' Brechas'!$Z$2:$Z$34)</f>
        <v>2.4543195370837899E-2</v>
      </c>
      <c r="BC257" t="b">
        <f t="shared" si="45"/>
        <v>1</v>
      </c>
      <c r="BG257" s="20">
        <v>52</v>
      </c>
      <c r="BH257" s="20" t="s">
        <v>96</v>
      </c>
      <c r="BI257" s="20">
        <v>1.65</v>
      </c>
      <c r="BJ257" s="20">
        <v>1.38</v>
      </c>
      <c r="BK257" s="20">
        <v>0.2</v>
      </c>
      <c r="BL257" s="20">
        <v>0.20100000000000001</v>
      </c>
      <c r="BM257" s="108">
        <v>9</v>
      </c>
      <c r="BN257" s="20">
        <v>1.19</v>
      </c>
      <c r="BO257" s="20">
        <v>0.11</v>
      </c>
      <c r="BP257" s="113">
        <v>8</v>
      </c>
      <c r="BQ257" s="20">
        <v>2.1999999999999999E-2</v>
      </c>
      <c r="BR257" s="108">
        <v>9</v>
      </c>
      <c r="BS257" s="17">
        <v>1</v>
      </c>
      <c r="BT257" s="17">
        <v>2.2109968000000001E-2</v>
      </c>
      <c r="BU257" s="17">
        <f>_xlfn.XLOOKUP(BG257,' Brechas'!$A$2:$A$34,' Brechas'!$AN$2:$AN$34)</f>
        <v>2.2109968448975201E-2</v>
      </c>
      <c r="BV257" t="b">
        <f t="shared" si="46"/>
        <v>1</v>
      </c>
      <c r="BZ257" s="20">
        <v>52</v>
      </c>
      <c r="CA257" s="20" t="s">
        <v>96</v>
      </c>
      <c r="CB257" s="20">
        <v>0.25</v>
      </c>
      <c r="CC257" s="20">
        <v>0.56000000000000005</v>
      </c>
      <c r="CD257" s="20">
        <v>-0.56000000000000005</v>
      </c>
      <c r="CE257" s="20">
        <v>0.56000000000000005</v>
      </c>
      <c r="CF257" s="61">
        <v>18</v>
      </c>
      <c r="CG257" s="20">
        <v>0.4</v>
      </c>
      <c r="CH257" s="20">
        <v>1</v>
      </c>
      <c r="CI257" s="76">
        <v>1</v>
      </c>
      <c r="CJ257" s="20">
        <v>0.56000000000000005</v>
      </c>
      <c r="CK257" s="87">
        <v>30</v>
      </c>
      <c r="CL257" s="17">
        <v>-1</v>
      </c>
      <c r="CM257" s="17">
        <v>-0.55560483400000005</v>
      </c>
      <c r="CN257" s="17">
        <f>_xlfn.XLOOKUP(BZ257,' Brechas'!$A$2:$A$34,' Brechas'!$BJ$2:$BJ$34)</f>
        <v>-0.55560483369504998</v>
      </c>
      <c r="CO257" t="b">
        <f t="shared" si="47"/>
        <v>1</v>
      </c>
    </row>
    <row r="258" spans="21:93" ht="24">
      <c r="U258" s="20">
        <v>54</v>
      </c>
      <c r="V258" s="20" t="s">
        <v>97</v>
      </c>
      <c r="W258" s="20">
        <v>0.13</v>
      </c>
      <c r="X258" s="20">
        <v>0.1</v>
      </c>
      <c r="Y258" s="20">
        <v>0.35</v>
      </c>
      <c r="Z258" s="20">
        <v>0.35</v>
      </c>
      <c r="AA258" s="71">
        <v>25</v>
      </c>
      <c r="AB258" s="20">
        <v>0.11</v>
      </c>
      <c r="AC258" s="20">
        <v>0.14000000000000001</v>
      </c>
      <c r="AD258" s="80">
        <v>20</v>
      </c>
      <c r="AE258" s="20">
        <v>4.82E-2</v>
      </c>
      <c r="AF258" s="88">
        <v>24</v>
      </c>
      <c r="AG258" s="17">
        <v>1</v>
      </c>
      <c r="AH258" s="17">
        <v>4.8179586000000003E-2</v>
      </c>
      <c r="AI258" s="17">
        <f>_xlfn.XLOOKUP(U258,' Brechas'!$A$2:$A$34,' Brechas'!$Q$2:$Q$34)</f>
        <v>4.8179585735638998E-2</v>
      </c>
      <c r="AJ258" t="b">
        <f t="shared" si="44"/>
        <v>1</v>
      </c>
      <c r="AN258" s="20">
        <v>54</v>
      </c>
      <c r="AO258" s="20" t="s">
        <v>97</v>
      </c>
      <c r="AP258" s="20">
        <v>1.66</v>
      </c>
      <c r="AQ258" s="20">
        <v>1.83</v>
      </c>
      <c r="AR258" s="20">
        <v>-0.09</v>
      </c>
      <c r="AS258" s="20">
        <v>0.09</v>
      </c>
      <c r="AT258" s="86">
        <v>11</v>
      </c>
      <c r="AU258" s="20">
        <v>1.74</v>
      </c>
      <c r="AV258" s="20">
        <v>0.71</v>
      </c>
      <c r="AW258" s="88">
        <v>24</v>
      </c>
      <c r="AX258" s="20">
        <v>0.06</v>
      </c>
      <c r="AY258" s="58">
        <v>16</v>
      </c>
      <c r="AZ258" s="17">
        <v>-1</v>
      </c>
      <c r="BA258" s="17">
        <v>-6.4480589000000005E-2</v>
      </c>
      <c r="BB258" s="17">
        <f>_xlfn.XLOOKUP(AN258,' Brechas'!$A$2:$A$34,' Brechas'!$Z$2:$Z$34)</f>
        <v>-6.4480588953421195E-2</v>
      </c>
      <c r="BC258" t="b">
        <f t="shared" si="45"/>
        <v>1</v>
      </c>
      <c r="BG258" s="20">
        <v>54</v>
      </c>
      <c r="BH258" s="20" t="s">
        <v>97</v>
      </c>
      <c r="BI258" s="20">
        <v>1.23</v>
      </c>
      <c r="BJ258" s="20">
        <v>0.95</v>
      </c>
      <c r="BK258" s="20">
        <v>0.28999999999999998</v>
      </c>
      <c r="BL258" s="20">
        <v>0.29399999999999998</v>
      </c>
      <c r="BM258" s="126">
        <v>15</v>
      </c>
      <c r="BN258" s="20">
        <v>0.86</v>
      </c>
      <c r="BO258" s="20">
        <v>0.15</v>
      </c>
      <c r="BP258" s="108">
        <v>9</v>
      </c>
      <c r="BQ258" s="20">
        <v>4.4999999999999998E-2</v>
      </c>
      <c r="BR258" s="109">
        <v>17</v>
      </c>
      <c r="BS258" s="17">
        <v>1</v>
      </c>
      <c r="BT258" s="17">
        <v>4.4942652999999999E-2</v>
      </c>
      <c r="BU258" s="17">
        <f>_xlfn.XLOOKUP(BG258,' Brechas'!$A$2:$A$34,' Brechas'!$AN$2:$AN$34)</f>
        <v>4.4942653351893902E-2</v>
      </c>
      <c r="BV258" t="b">
        <f t="shared" si="46"/>
        <v>1</v>
      </c>
      <c r="BZ258" s="20">
        <v>54</v>
      </c>
      <c r="CA258" s="20" t="s">
        <v>97</v>
      </c>
      <c r="CB258" s="20">
        <v>0.17</v>
      </c>
      <c r="CC258" s="20">
        <v>0.46</v>
      </c>
      <c r="CD258" s="20">
        <v>-0.63</v>
      </c>
      <c r="CE258" s="20">
        <v>0.63</v>
      </c>
      <c r="CF258" s="71">
        <v>25</v>
      </c>
      <c r="CG258" s="20">
        <v>0.31</v>
      </c>
      <c r="CH258" s="20">
        <v>0.78</v>
      </c>
      <c r="CI258" s="69">
        <v>9</v>
      </c>
      <c r="CJ258" s="20">
        <v>0.49</v>
      </c>
      <c r="CK258" s="88">
        <v>24</v>
      </c>
      <c r="CL258" s="17">
        <v>-1</v>
      </c>
      <c r="CM258" s="17">
        <v>-0.49243974299999999</v>
      </c>
      <c r="CN258" s="17">
        <f>_xlfn.XLOOKUP(BZ258,' Brechas'!$A$2:$A$34,' Brechas'!$BJ$2:$BJ$34)</f>
        <v>-0.49243974333356799</v>
      </c>
      <c r="CO258" t="b">
        <f t="shared" si="47"/>
        <v>1</v>
      </c>
    </row>
    <row r="259" spans="21:93">
      <c r="U259" s="20">
        <v>63</v>
      </c>
      <c r="V259" s="20" t="s">
        <v>98</v>
      </c>
      <c r="W259" s="20">
        <v>0.03</v>
      </c>
      <c r="X259" s="20">
        <v>0.05</v>
      </c>
      <c r="Y259" s="20">
        <v>-0.36</v>
      </c>
      <c r="Z259" s="20">
        <v>0.36</v>
      </c>
      <c r="AA259" s="72">
        <v>27</v>
      </c>
      <c r="AB259" s="20">
        <v>0.04</v>
      </c>
      <c r="AC259" s="20">
        <v>0.05</v>
      </c>
      <c r="AD259" s="64">
        <v>7</v>
      </c>
      <c r="AE259" s="20">
        <v>1.7100000000000001E-2</v>
      </c>
      <c r="AF259" s="66">
        <v>12</v>
      </c>
      <c r="AG259" s="17">
        <v>-1</v>
      </c>
      <c r="AH259" s="17">
        <v>-1.7149082999999999E-2</v>
      </c>
      <c r="AI259" s="17">
        <f>_xlfn.XLOOKUP(U259,' Brechas'!$A$2:$A$34,' Brechas'!$Q$2:$Q$34)</f>
        <v>-1.7149083329385601E-2</v>
      </c>
      <c r="AJ259" t="b">
        <f t="shared" si="44"/>
        <v>1</v>
      </c>
      <c r="AN259" s="20">
        <v>63</v>
      </c>
      <c r="AO259" s="20" t="s">
        <v>98</v>
      </c>
      <c r="AP259" s="20">
        <v>1.88</v>
      </c>
      <c r="AQ259" s="20">
        <v>2.42</v>
      </c>
      <c r="AR259" s="20">
        <v>-0.22</v>
      </c>
      <c r="AS259" s="20">
        <v>0.22</v>
      </c>
      <c r="AT259" s="73">
        <v>28</v>
      </c>
      <c r="AU259" s="20">
        <v>2.14</v>
      </c>
      <c r="AV259" s="20">
        <v>0.87</v>
      </c>
      <c r="AW259" s="70">
        <v>29</v>
      </c>
      <c r="AX259" s="20">
        <v>0.19</v>
      </c>
      <c r="AY259" s="77">
        <v>33</v>
      </c>
      <c r="AZ259" s="17">
        <v>-1</v>
      </c>
      <c r="BA259" s="17">
        <v>-0.19469515500000001</v>
      </c>
      <c r="BB259" s="17">
        <f>_xlfn.XLOOKUP(AN259,' Brechas'!$A$2:$A$34,' Brechas'!$Z$2:$Z$34)</f>
        <v>-0.194695154659418</v>
      </c>
      <c r="BC259" t="b">
        <f t="shared" si="45"/>
        <v>1</v>
      </c>
      <c r="BG259" s="20">
        <v>63</v>
      </c>
      <c r="BH259" s="20" t="s">
        <v>98</v>
      </c>
      <c r="BI259" s="20">
        <v>1.1000000000000001</v>
      </c>
      <c r="BJ259" s="20">
        <v>1.01</v>
      </c>
      <c r="BK259" s="20">
        <v>0.08</v>
      </c>
      <c r="BL259" s="20">
        <v>8.3000000000000004E-2</v>
      </c>
      <c r="BM259" s="130">
        <v>5</v>
      </c>
      <c r="BN259" s="20">
        <v>0.85</v>
      </c>
      <c r="BO259" s="20">
        <v>0.16</v>
      </c>
      <c r="BP259" s="125">
        <v>10</v>
      </c>
      <c r="BQ259" s="20">
        <v>1.2999999999999999E-2</v>
      </c>
      <c r="BR259" s="127">
        <v>7</v>
      </c>
      <c r="BS259" s="17">
        <v>1</v>
      </c>
      <c r="BT259" s="17">
        <v>1.2903525000000001E-2</v>
      </c>
      <c r="BU259" s="17">
        <f>_xlfn.XLOOKUP(BG259,' Brechas'!$A$2:$A$34,' Brechas'!$AN$2:$AN$34)</f>
        <v>1.2903524979753399E-2</v>
      </c>
      <c r="BV259" t="b">
        <f t="shared" si="46"/>
        <v>1</v>
      </c>
      <c r="BZ259" s="20">
        <v>63</v>
      </c>
      <c r="CA259" s="20" t="s">
        <v>98</v>
      </c>
      <c r="CB259" s="20">
        <v>0.15</v>
      </c>
      <c r="CC259" s="20">
        <v>0.28999999999999998</v>
      </c>
      <c r="CD259" s="20">
        <v>-0.5</v>
      </c>
      <c r="CE259" s="20">
        <v>0.5</v>
      </c>
      <c r="CF259" s="66">
        <v>12</v>
      </c>
      <c r="CG259" s="20">
        <v>0.22</v>
      </c>
      <c r="CH259" s="20">
        <v>0.54</v>
      </c>
      <c r="CI259" s="80">
        <v>20</v>
      </c>
      <c r="CJ259" s="20">
        <v>0.27</v>
      </c>
      <c r="CK259" s="59">
        <v>13</v>
      </c>
      <c r="CL259" s="17">
        <v>-1</v>
      </c>
      <c r="CM259" s="17">
        <v>-0.26778160200000001</v>
      </c>
      <c r="CN259" s="17">
        <f>_xlfn.XLOOKUP(BZ259,' Brechas'!$A$2:$A$34,' Brechas'!$BJ$2:$BJ$34)</f>
        <v>-0.26778160232852699</v>
      </c>
      <c r="CO259" t="b">
        <f t="shared" si="47"/>
        <v>1</v>
      </c>
    </row>
    <row r="260" spans="21:93">
      <c r="U260" s="20">
        <v>66</v>
      </c>
      <c r="V260" s="20" t="s">
        <v>99</v>
      </c>
      <c r="W260" s="20">
        <v>0.02</v>
      </c>
      <c r="X260" s="20">
        <v>0.04</v>
      </c>
      <c r="Y260" s="20">
        <v>-0.34</v>
      </c>
      <c r="Z260" s="20">
        <v>0.34</v>
      </c>
      <c r="AA260" s="88">
        <v>24</v>
      </c>
      <c r="AB260" s="20">
        <v>0.03</v>
      </c>
      <c r="AC260" s="20">
        <v>0.04</v>
      </c>
      <c r="AD260" s="65">
        <v>6</v>
      </c>
      <c r="AE260" s="20">
        <v>1.35E-2</v>
      </c>
      <c r="AF260" s="62">
        <v>8</v>
      </c>
      <c r="AG260" s="17">
        <v>-1</v>
      </c>
      <c r="AH260" s="17">
        <v>-1.3466294E-2</v>
      </c>
      <c r="AI260" s="17">
        <f>_xlfn.XLOOKUP(U260,' Brechas'!$A$2:$A$34,' Brechas'!$Q$2:$Q$34)</f>
        <v>-1.34662936719607E-2</v>
      </c>
      <c r="AJ260" t="b">
        <f t="shared" si="44"/>
        <v>1</v>
      </c>
      <c r="AN260" s="20">
        <v>66</v>
      </c>
      <c r="AO260" s="20" t="s">
        <v>99</v>
      </c>
      <c r="AP260" s="20">
        <v>1.99</v>
      </c>
      <c r="AQ260" s="20">
        <v>2.35</v>
      </c>
      <c r="AR260" s="20">
        <v>-0.15</v>
      </c>
      <c r="AS260" s="20">
        <v>0.15</v>
      </c>
      <c r="AT260" s="80">
        <v>20</v>
      </c>
      <c r="AU260" s="20">
        <v>2.16</v>
      </c>
      <c r="AV260" s="20">
        <v>0.88</v>
      </c>
      <c r="AW260" s="87">
        <v>30</v>
      </c>
      <c r="AX260" s="20">
        <v>0.13</v>
      </c>
      <c r="AY260" s="73">
        <v>28</v>
      </c>
      <c r="AZ260" s="17">
        <v>-1</v>
      </c>
      <c r="BA260" s="17">
        <v>-0.133995471</v>
      </c>
      <c r="BB260" s="17">
        <f>_xlfn.XLOOKUP(AN260,' Brechas'!$A$2:$A$34,' Brechas'!$Z$2:$Z$34)</f>
        <v>-0.13399547078541399</v>
      </c>
      <c r="BC260" t="b">
        <f t="shared" si="45"/>
        <v>1</v>
      </c>
      <c r="BG260" s="20">
        <v>66</v>
      </c>
      <c r="BH260" s="20" t="s">
        <v>99</v>
      </c>
      <c r="BI260" s="20">
        <v>2.08</v>
      </c>
      <c r="BJ260" s="20">
        <v>2.1</v>
      </c>
      <c r="BK260" s="20">
        <v>-0.01</v>
      </c>
      <c r="BL260" s="20">
        <v>8.0000000000000002E-3</v>
      </c>
      <c r="BM260" s="76">
        <v>1</v>
      </c>
      <c r="BN260" s="20">
        <v>1.53</v>
      </c>
      <c r="BO260" s="20">
        <v>0.09</v>
      </c>
      <c r="BP260" s="117">
        <v>6</v>
      </c>
      <c r="BQ260" s="20">
        <v>1E-3</v>
      </c>
      <c r="BR260" s="76">
        <v>1</v>
      </c>
      <c r="BS260" s="17">
        <v>-1</v>
      </c>
      <c r="BT260" s="17">
        <v>-6.9964400000000003E-4</v>
      </c>
      <c r="BU260" s="17">
        <f>_xlfn.XLOOKUP(BG260,' Brechas'!$A$2:$A$34,' Brechas'!$AN$2:$AN$34)</f>
        <v>-6.9964397120909905E-4</v>
      </c>
      <c r="BV260" t="b">
        <f t="shared" si="46"/>
        <v>1</v>
      </c>
      <c r="BZ260" s="20">
        <v>66</v>
      </c>
      <c r="CA260" s="20" t="s">
        <v>99</v>
      </c>
      <c r="CB260" s="20">
        <v>0.14000000000000001</v>
      </c>
      <c r="CC260" s="20">
        <v>0.32</v>
      </c>
      <c r="CD260" s="20">
        <v>-0.55000000000000004</v>
      </c>
      <c r="CE260" s="20">
        <v>0.55000000000000004</v>
      </c>
      <c r="CF260" s="81">
        <v>17</v>
      </c>
      <c r="CG260" s="20">
        <v>0.23</v>
      </c>
      <c r="CH260" s="20">
        <v>0.56000000000000005</v>
      </c>
      <c r="CI260" s="61">
        <v>18</v>
      </c>
      <c r="CJ260" s="20">
        <v>0.31</v>
      </c>
      <c r="CK260" s="63">
        <v>15</v>
      </c>
      <c r="CL260" s="17">
        <v>-1</v>
      </c>
      <c r="CM260" s="17">
        <v>-0.30766133899999998</v>
      </c>
      <c r="CN260" s="17">
        <f>_xlfn.XLOOKUP(BZ260,' Brechas'!$A$2:$A$34,' Brechas'!$BJ$2:$BJ$34)</f>
        <v>-0.30766133880083202</v>
      </c>
      <c r="CO260" t="b">
        <f t="shared" si="47"/>
        <v>1</v>
      </c>
    </row>
    <row r="261" spans="21:93">
      <c r="U261" s="20">
        <v>68</v>
      </c>
      <c r="V261" s="20" t="s">
        <v>100</v>
      </c>
      <c r="W261" s="20">
        <v>0.04</v>
      </c>
      <c r="X261" s="20">
        <v>0.06</v>
      </c>
      <c r="Y261" s="20">
        <v>-0.3</v>
      </c>
      <c r="Z261" s="20">
        <v>0.3</v>
      </c>
      <c r="AA261" s="80">
        <v>20</v>
      </c>
      <c r="AB261" s="20">
        <v>0.05</v>
      </c>
      <c r="AC261" s="20">
        <v>0.06</v>
      </c>
      <c r="AD261" s="86">
        <v>11</v>
      </c>
      <c r="AE261" s="20">
        <v>1.7999999999999999E-2</v>
      </c>
      <c r="AF261" s="59">
        <v>13</v>
      </c>
      <c r="AG261" s="17">
        <v>-1</v>
      </c>
      <c r="AH261" s="17">
        <v>-1.8021954E-2</v>
      </c>
      <c r="AI261" s="17">
        <f>_xlfn.XLOOKUP(U261,' Brechas'!$A$2:$A$34,' Brechas'!$Q$2:$Q$34)</f>
        <v>-1.8021954188646501E-2</v>
      </c>
      <c r="AJ261" t="b">
        <f t="shared" si="44"/>
        <v>1</v>
      </c>
      <c r="AN261" s="20">
        <v>68</v>
      </c>
      <c r="AO261" s="20" t="s">
        <v>100</v>
      </c>
      <c r="AP261" s="20">
        <v>1.64</v>
      </c>
      <c r="AQ261" s="20">
        <v>1.85</v>
      </c>
      <c r="AR261" s="20">
        <v>-0.11</v>
      </c>
      <c r="AS261" s="20">
        <v>0.11</v>
      </c>
      <c r="AT261" s="63">
        <v>15</v>
      </c>
      <c r="AU261" s="20">
        <v>1.74</v>
      </c>
      <c r="AV261" s="20">
        <v>0.71</v>
      </c>
      <c r="AW261" s="71">
        <v>25</v>
      </c>
      <c r="AX261" s="20">
        <v>0.08</v>
      </c>
      <c r="AY261" s="68">
        <v>19</v>
      </c>
      <c r="AZ261" s="17">
        <v>-1</v>
      </c>
      <c r="BA261" s="17">
        <v>-7.8857572000000001E-2</v>
      </c>
      <c r="BB261" s="17">
        <f>_xlfn.XLOOKUP(AN261,' Brechas'!$A$2:$A$34,' Brechas'!$Z$2:$Z$34)</f>
        <v>-7.8857571552218494E-2</v>
      </c>
      <c r="BC261" t="b">
        <f t="shared" si="45"/>
        <v>1</v>
      </c>
      <c r="BG261" s="20">
        <v>68</v>
      </c>
      <c r="BH261" s="20" t="s">
        <v>100</v>
      </c>
      <c r="BI261" s="20">
        <v>5.81</v>
      </c>
      <c r="BJ261" s="20">
        <v>4.07</v>
      </c>
      <c r="BK261" s="20">
        <v>0.43</v>
      </c>
      <c r="BL261" s="20">
        <v>0.42899999999999999</v>
      </c>
      <c r="BM261" s="105">
        <v>20</v>
      </c>
      <c r="BN261" s="20">
        <v>4.74</v>
      </c>
      <c r="BO261" s="20">
        <v>0.03</v>
      </c>
      <c r="BP261" s="121">
        <v>2</v>
      </c>
      <c r="BQ261" s="20">
        <v>1.2E-2</v>
      </c>
      <c r="BR261" s="117">
        <v>6</v>
      </c>
      <c r="BS261" s="17">
        <v>1</v>
      </c>
      <c r="BT261" s="17">
        <v>1.1861505E-2</v>
      </c>
      <c r="BU261" s="17">
        <f>_xlfn.XLOOKUP(BG261,' Brechas'!$A$2:$A$34,' Brechas'!$AN$2:$AN$34)</f>
        <v>1.1861504505940401E-2</v>
      </c>
      <c r="BV261" t="b">
        <f t="shared" si="46"/>
        <v>1</v>
      </c>
      <c r="BZ261" s="20">
        <v>68</v>
      </c>
      <c r="CA261" s="20" t="s">
        <v>100</v>
      </c>
      <c r="CB261" s="20">
        <v>0.16</v>
      </c>
      <c r="CC261" s="20">
        <v>0.35</v>
      </c>
      <c r="CD261" s="20">
        <v>-0.54</v>
      </c>
      <c r="CE261" s="20">
        <v>0.54</v>
      </c>
      <c r="CF261" s="60">
        <v>14</v>
      </c>
      <c r="CG261" s="20">
        <v>0.25</v>
      </c>
      <c r="CH261" s="20">
        <v>0.63</v>
      </c>
      <c r="CI261" s="63">
        <v>15</v>
      </c>
      <c r="CJ261" s="20">
        <v>0.34</v>
      </c>
      <c r="CK261" s="61">
        <v>18</v>
      </c>
      <c r="CL261" s="17">
        <v>-1</v>
      </c>
      <c r="CM261" s="17">
        <v>-0.340636785</v>
      </c>
      <c r="CN261" s="17">
        <f>_xlfn.XLOOKUP(BZ261,' Brechas'!$A$2:$A$34,' Brechas'!$BJ$2:$BJ$34)</f>
        <v>-0.340636785036592</v>
      </c>
      <c r="CO261" t="b">
        <f t="shared" si="47"/>
        <v>1</v>
      </c>
    </row>
    <row r="262" spans="21:93">
      <c r="U262" s="20">
        <v>70</v>
      </c>
      <c r="V262" s="20" t="s">
        <v>101</v>
      </c>
      <c r="W262" s="20">
        <v>0.1</v>
      </c>
      <c r="X262" s="20">
        <v>0.1</v>
      </c>
      <c r="Y262" s="20">
        <v>-7.0000000000000007E-2</v>
      </c>
      <c r="Z262" s="20">
        <v>7.0000000000000007E-2</v>
      </c>
      <c r="AA262" s="67">
        <v>2</v>
      </c>
      <c r="AB262" s="20">
        <v>0.1</v>
      </c>
      <c r="AC262" s="20">
        <v>0.12</v>
      </c>
      <c r="AD262" s="61">
        <v>18</v>
      </c>
      <c r="AE262" s="20">
        <v>8.6999999999999994E-3</v>
      </c>
      <c r="AF262" s="65">
        <v>6</v>
      </c>
      <c r="AG262" s="17">
        <v>-1</v>
      </c>
      <c r="AH262" s="17">
        <v>-8.6935459999999999E-3</v>
      </c>
      <c r="AI262" s="17">
        <f>_xlfn.XLOOKUP(U262,' Brechas'!$A$2:$A$34,' Brechas'!$Q$2:$Q$34)</f>
        <v>-8.6935459115154903E-3</v>
      </c>
      <c r="AJ262" t="b">
        <f t="shared" si="44"/>
        <v>1</v>
      </c>
      <c r="AN262" s="20">
        <v>70</v>
      </c>
      <c r="AO262" s="20" t="s">
        <v>101</v>
      </c>
      <c r="AP262" s="20">
        <v>1.57</v>
      </c>
      <c r="AQ262" s="20">
        <v>1.74</v>
      </c>
      <c r="AR262" s="20">
        <v>-0.09</v>
      </c>
      <c r="AS262" s="20">
        <v>0.09</v>
      </c>
      <c r="AT262" s="66">
        <v>12</v>
      </c>
      <c r="AU262" s="20">
        <v>1.66</v>
      </c>
      <c r="AV262" s="20">
        <v>0.67</v>
      </c>
      <c r="AW262" s="74">
        <v>23</v>
      </c>
      <c r="AX262" s="20">
        <v>0.06</v>
      </c>
      <c r="AY262" s="63">
        <v>15</v>
      </c>
      <c r="AZ262" s="17">
        <v>-1</v>
      </c>
      <c r="BA262" s="17">
        <v>-6.3451259999999995E-2</v>
      </c>
      <c r="BB262" s="17">
        <f>_xlfn.XLOOKUP(AN262,' Brechas'!$A$2:$A$34,' Brechas'!$Z$2:$Z$34)</f>
        <v>-6.3451260114659805E-2</v>
      </c>
      <c r="BC262" t="b">
        <f t="shared" si="45"/>
        <v>1</v>
      </c>
      <c r="BG262" s="20">
        <v>70</v>
      </c>
      <c r="BH262" s="20" t="s">
        <v>101</v>
      </c>
      <c r="BI262" s="20">
        <v>0.7</v>
      </c>
      <c r="BJ262" s="20">
        <v>0.59</v>
      </c>
      <c r="BK262" s="20">
        <v>0.18</v>
      </c>
      <c r="BL262" s="20">
        <v>0.183</v>
      </c>
      <c r="BM262" s="113">
        <v>8</v>
      </c>
      <c r="BN262" s="20">
        <v>0.54</v>
      </c>
      <c r="BO262" s="20">
        <v>0.24</v>
      </c>
      <c r="BP262" s="129">
        <v>23</v>
      </c>
      <c r="BQ262" s="20">
        <v>4.3999999999999997E-2</v>
      </c>
      <c r="BR262" s="124">
        <v>16</v>
      </c>
      <c r="BS262" s="17">
        <v>1</v>
      </c>
      <c r="BT262" s="17">
        <v>4.4339086E-2</v>
      </c>
      <c r="BU262" s="17">
        <f>_xlfn.XLOOKUP(BG262,' Brechas'!$A$2:$A$34,' Brechas'!$AN$2:$AN$34)</f>
        <v>4.4339086268552798E-2</v>
      </c>
      <c r="BV262" t="b">
        <f t="shared" si="46"/>
        <v>1</v>
      </c>
      <c r="BZ262" s="20">
        <v>70</v>
      </c>
      <c r="CA262" s="20" t="s">
        <v>101</v>
      </c>
      <c r="CB262" s="20">
        <v>0.15</v>
      </c>
      <c r="CC262" s="20">
        <v>0.53</v>
      </c>
      <c r="CD262" s="20">
        <v>-0.72</v>
      </c>
      <c r="CE262" s="20">
        <v>0.72</v>
      </c>
      <c r="CF262" s="95">
        <v>32</v>
      </c>
      <c r="CG262" s="20">
        <v>0.34</v>
      </c>
      <c r="CH262" s="20">
        <v>0.84</v>
      </c>
      <c r="CI262" s="65">
        <v>6</v>
      </c>
      <c r="CJ262" s="20">
        <v>0.61</v>
      </c>
      <c r="CK262" s="77">
        <v>33</v>
      </c>
      <c r="CL262" s="17">
        <v>-1</v>
      </c>
      <c r="CM262" s="17">
        <v>-0.60942406000000005</v>
      </c>
      <c r="CN262" s="17">
        <f>_xlfn.XLOOKUP(BZ262,' Brechas'!$A$2:$A$34,' Brechas'!$BJ$2:$BJ$34)</f>
        <v>-0.60942405984025205</v>
      </c>
      <c r="CO262" t="b">
        <f t="shared" si="47"/>
        <v>1</v>
      </c>
    </row>
    <row r="263" spans="21:93">
      <c r="U263" s="20">
        <v>73</v>
      </c>
      <c r="V263" s="20" t="s">
        <v>102</v>
      </c>
      <c r="W263" s="20">
        <v>0.05</v>
      </c>
      <c r="X263" s="20">
        <v>0.06</v>
      </c>
      <c r="Y263" s="20">
        <v>-0.21</v>
      </c>
      <c r="Z263" s="20">
        <v>0.21</v>
      </c>
      <c r="AA263" s="79">
        <v>10</v>
      </c>
      <c r="AB263" s="20">
        <v>0.05</v>
      </c>
      <c r="AC263" s="20">
        <v>7.0000000000000007E-2</v>
      </c>
      <c r="AD263" s="66">
        <v>12</v>
      </c>
      <c r="AE263" s="20">
        <v>1.38E-2</v>
      </c>
      <c r="AF263" s="69">
        <v>9</v>
      </c>
      <c r="AG263" s="17">
        <v>-1</v>
      </c>
      <c r="AH263" s="17">
        <v>-1.3751752000000001E-2</v>
      </c>
      <c r="AI263" s="17">
        <f>_xlfn.XLOOKUP(U263,' Brechas'!$A$2:$A$34,' Brechas'!$Q$2:$Q$34)</f>
        <v>-1.3751752119229899E-2</v>
      </c>
      <c r="AJ263" t="b">
        <f t="shared" si="44"/>
        <v>1</v>
      </c>
      <c r="AN263" s="20">
        <v>73</v>
      </c>
      <c r="AO263" s="20" t="s">
        <v>102</v>
      </c>
      <c r="AP263" s="20">
        <v>2.2599999999999998</v>
      </c>
      <c r="AQ263" s="20">
        <v>2.65</v>
      </c>
      <c r="AR263" s="20">
        <v>-0.15</v>
      </c>
      <c r="AS263" s="20">
        <v>0.15</v>
      </c>
      <c r="AT263" s="68">
        <v>19</v>
      </c>
      <c r="AU263" s="20">
        <v>2.46</v>
      </c>
      <c r="AV263" s="20">
        <v>1</v>
      </c>
      <c r="AW263" s="77">
        <v>33</v>
      </c>
      <c r="AX263" s="20">
        <v>0.15</v>
      </c>
      <c r="AY263" s="87">
        <v>30</v>
      </c>
      <c r="AZ263" s="17">
        <v>-1</v>
      </c>
      <c r="BA263" s="17">
        <v>-0.14667922</v>
      </c>
      <c r="BB263" s="17">
        <f>_xlfn.XLOOKUP(AN263,' Brechas'!$A$2:$A$34,' Brechas'!$Z$2:$Z$34)</f>
        <v>-0.146679220480669</v>
      </c>
      <c r="BC263" t="b">
        <f t="shared" si="45"/>
        <v>1</v>
      </c>
      <c r="BG263" s="20">
        <v>73</v>
      </c>
      <c r="BH263" s="20" t="s">
        <v>102</v>
      </c>
      <c r="BI263" s="20">
        <v>1.19</v>
      </c>
      <c r="BJ263" s="20">
        <v>0.79</v>
      </c>
      <c r="BK263" s="20">
        <v>0.51</v>
      </c>
      <c r="BL263" s="20">
        <v>0.50800000000000001</v>
      </c>
      <c r="BM263" s="129">
        <v>23</v>
      </c>
      <c r="BN263" s="20">
        <v>0.75</v>
      </c>
      <c r="BO263" s="20">
        <v>0.17</v>
      </c>
      <c r="BP263" s="124">
        <v>16</v>
      </c>
      <c r="BQ263" s="20">
        <v>8.8999999999999996E-2</v>
      </c>
      <c r="BR263" s="112">
        <v>21</v>
      </c>
      <c r="BS263" s="17">
        <v>1</v>
      </c>
      <c r="BT263" s="17">
        <v>8.8617807000000007E-2</v>
      </c>
      <c r="BU263" s="17">
        <f>_xlfn.XLOOKUP(BG263,' Brechas'!$A$2:$A$34,' Brechas'!$AN$2:$AN$34)</f>
        <v>8.8617806809572902E-2</v>
      </c>
      <c r="BV263" t="b">
        <f t="shared" si="46"/>
        <v>1</v>
      </c>
      <c r="BZ263" s="20">
        <v>73</v>
      </c>
      <c r="CA263" s="20" t="s">
        <v>102</v>
      </c>
      <c r="CB263" s="20">
        <v>0.14000000000000001</v>
      </c>
      <c r="CC263" s="20">
        <v>0.39</v>
      </c>
      <c r="CD263" s="20">
        <v>-0.63</v>
      </c>
      <c r="CE263" s="20">
        <v>0.63</v>
      </c>
      <c r="CF263" s="84">
        <v>26</v>
      </c>
      <c r="CG263" s="20">
        <v>0.26</v>
      </c>
      <c r="CH263" s="20">
        <v>0.65</v>
      </c>
      <c r="CI263" s="60">
        <v>14</v>
      </c>
      <c r="CJ263" s="20">
        <v>0.41</v>
      </c>
      <c r="CK263" s="82">
        <v>22</v>
      </c>
      <c r="CL263" s="17">
        <v>-1</v>
      </c>
      <c r="CM263" s="17">
        <v>-0.41356100200000001</v>
      </c>
      <c r="CN263" s="17">
        <f>_xlfn.XLOOKUP(BZ263,' Brechas'!$A$2:$A$34,' Brechas'!$BJ$2:$BJ$34)</f>
        <v>-0.41356100170565402</v>
      </c>
      <c r="CO263" t="b">
        <f t="shared" si="47"/>
        <v>1</v>
      </c>
    </row>
    <row r="264" spans="21:93">
      <c r="U264" s="20">
        <v>76</v>
      </c>
      <c r="V264" s="20" t="s">
        <v>103</v>
      </c>
      <c r="W264" s="20">
        <v>0.03</v>
      </c>
      <c r="X264" s="20">
        <v>0.04</v>
      </c>
      <c r="Y264" s="20">
        <v>-0.22</v>
      </c>
      <c r="Z264" s="20">
        <v>0.22</v>
      </c>
      <c r="AA264" s="86">
        <v>11</v>
      </c>
      <c r="AB264" s="20">
        <v>0.04</v>
      </c>
      <c r="AC264" s="20">
        <v>0.05</v>
      </c>
      <c r="AD264" s="69">
        <v>9</v>
      </c>
      <c r="AE264" s="20">
        <v>1.06E-2</v>
      </c>
      <c r="AF264" s="64">
        <v>7</v>
      </c>
      <c r="AG264" s="17">
        <v>-1</v>
      </c>
      <c r="AH264" s="17">
        <v>-1.0599462E-2</v>
      </c>
      <c r="AI264" s="17">
        <f>_xlfn.XLOOKUP(U264,' Brechas'!$A$2:$A$34,' Brechas'!$Q$2:$Q$34)</f>
        <v>-1.0599461803400399E-2</v>
      </c>
      <c r="AJ264" t="b">
        <f t="shared" si="44"/>
        <v>1</v>
      </c>
      <c r="AN264" s="20">
        <v>76</v>
      </c>
      <c r="AO264" s="20" t="s">
        <v>103</v>
      </c>
      <c r="AP264" s="20">
        <v>2.0499999999999998</v>
      </c>
      <c r="AQ264" s="20">
        <v>2.1800000000000002</v>
      </c>
      <c r="AR264" s="20">
        <v>-0.06</v>
      </c>
      <c r="AS264" s="20">
        <v>0.06</v>
      </c>
      <c r="AT264" s="83">
        <v>5</v>
      </c>
      <c r="AU264" s="20">
        <v>2.11</v>
      </c>
      <c r="AV264" s="20">
        <v>0.86</v>
      </c>
      <c r="AW264" s="73">
        <v>28</v>
      </c>
      <c r="AX264" s="20">
        <v>0.05</v>
      </c>
      <c r="AY264" s="86">
        <v>11</v>
      </c>
      <c r="AZ264" s="17">
        <v>-1</v>
      </c>
      <c r="BA264" s="17">
        <v>-5.3288752000000002E-2</v>
      </c>
      <c r="BB264" s="17">
        <f>_xlfn.XLOOKUP(AN264,' Brechas'!$A$2:$A$34,' Brechas'!$Z$2:$Z$34)</f>
        <v>-5.32887521094784E-2</v>
      </c>
      <c r="BC264" t="b">
        <f t="shared" si="45"/>
        <v>1</v>
      </c>
      <c r="BG264" s="20">
        <v>76</v>
      </c>
      <c r="BH264" s="20" t="s">
        <v>103</v>
      </c>
      <c r="BI264" s="20">
        <v>1.1200000000000001</v>
      </c>
      <c r="BJ264" s="20">
        <v>1.19</v>
      </c>
      <c r="BK264" s="20">
        <v>-0.05</v>
      </c>
      <c r="BL264" s="20">
        <v>5.1999999999999998E-2</v>
      </c>
      <c r="BM264" s="131">
        <v>4</v>
      </c>
      <c r="BN264" s="20">
        <v>0.84</v>
      </c>
      <c r="BO264" s="20">
        <v>0.16</v>
      </c>
      <c r="BP264" s="116">
        <v>11</v>
      </c>
      <c r="BQ264" s="20">
        <v>8.0000000000000002E-3</v>
      </c>
      <c r="BR264" s="131">
        <v>4</v>
      </c>
      <c r="BS264" s="17">
        <v>-1</v>
      </c>
      <c r="BT264" s="17">
        <v>-8.1005009999999995E-3</v>
      </c>
      <c r="BU264" s="17">
        <f>_xlfn.XLOOKUP(BG264,' Brechas'!$A$2:$A$34,' Brechas'!$AN$2:$AN$34)</f>
        <v>-8.1005005949785405E-3</v>
      </c>
      <c r="BV264" t="b">
        <f t="shared" si="46"/>
        <v>1</v>
      </c>
      <c r="BZ264" s="20">
        <v>76</v>
      </c>
      <c r="CA264" s="20" t="s">
        <v>103</v>
      </c>
      <c r="CB264" s="20">
        <v>0.16</v>
      </c>
      <c r="CC264" s="20">
        <v>0.28999999999999998</v>
      </c>
      <c r="CD264" s="20">
        <v>-0.43</v>
      </c>
      <c r="CE264" s="20">
        <v>0.43</v>
      </c>
      <c r="CF264" s="62">
        <v>8</v>
      </c>
      <c r="CG264" s="20">
        <v>0.22</v>
      </c>
      <c r="CH264" s="20">
        <v>0.55000000000000004</v>
      </c>
      <c r="CI264" s="68">
        <v>19</v>
      </c>
      <c r="CJ264" s="20">
        <v>0.24</v>
      </c>
      <c r="CK264" s="86">
        <v>11</v>
      </c>
      <c r="CL264" s="17">
        <v>-1</v>
      </c>
      <c r="CM264" s="17">
        <v>-0.23620681599999999</v>
      </c>
      <c r="CN264" s="17">
        <f>_xlfn.XLOOKUP(BZ264,' Brechas'!$A$2:$A$34,' Brechas'!$BJ$2:$BJ$34)</f>
        <v>-0.23620681615464001</v>
      </c>
      <c r="CO264" t="b">
        <f t="shared" si="47"/>
        <v>1</v>
      </c>
    </row>
    <row r="265" spans="21:93">
      <c r="U265" s="20">
        <v>81</v>
      </c>
      <c r="V265" s="20" t="s">
        <v>104</v>
      </c>
      <c r="W265" s="20">
        <v>0.28000000000000003</v>
      </c>
      <c r="X265" s="20">
        <v>0.31</v>
      </c>
      <c r="Y265" s="20">
        <v>-0.09</v>
      </c>
      <c r="Z265" s="20">
        <v>0.09</v>
      </c>
      <c r="AA265" s="78">
        <v>3</v>
      </c>
      <c r="AB265" s="20">
        <v>0.28999999999999998</v>
      </c>
      <c r="AC265" s="20">
        <v>0.37</v>
      </c>
      <c r="AD265" s="84">
        <v>26</v>
      </c>
      <c r="AE265" s="20">
        <v>3.3799999999999997E-2</v>
      </c>
      <c r="AF265" s="81">
        <v>17</v>
      </c>
      <c r="AG265" s="17">
        <v>-1</v>
      </c>
      <c r="AH265" s="17">
        <v>-3.3827676000000001E-2</v>
      </c>
      <c r="AI265" s="17">
        <f>_xlfn.XLOOKUP(U265,' Brechas'!$A$2:$A$34,' Brechas'!$Q$2:$Q$34)</f>
        <v>-3.3827675807164802E-2</v>
      </c>
      <c r="AJ265" t="b">
        <f t="shared" si="44"/>
        <v>1</v>
      </c>
      <c r="AN265" s="20">
        <v>81</v>
      </c>
      <c r="AO265" s="20" t="s">
        <v>104</v>
      </c>
      <c r="AP265" s="20">
        <v>1.05</v>
      </c>
      <c r="AQ265" s="20">
        <v>1.42</v>
      </c>
      <c r="AR265" s="20">
        <v>-0.26</v>
      </c>
      <c r="AS265" s="20">
        <v>0.26</v>
      </c>
      <c r="AT265" s="87">
        <v>30</v>
      </c>
      <c r="AU265" s="20">
        <v>1.24</v>
      </c>
      <c r="AV265" s="20">
        <v>0.5</v>
      </c>
      <c r="AW265" s="86">
        <v>11</v>
      </c>
      <c r="AX265" s="20">
        <v>0.13</v>
      </c>
      <c r="AY265" s="72">
        <v>27</v>
      </c>
      <c r="AZ265" s="17">
        <v>-1</v>
      </c>
      <c r="BA265" s="17">
        <v>-0.13053221300000001</v>
      </c>
      <c r="BB265" s="17">
        <f>_xlfn.XLOOKUP(AN265,' Brechas'!$A$2:$A$34,' Brechas'!$Z$2:$Z$34)</f>
        <v>-0.130532213059918</v>
      </c>
      <c r="BC265" t="b">
        <f t="shared" si="45"/>
        <v>1</v>
      </c>
      <c r="BG265" s="20">
        <v>81</v>
      </c>
      <c r="BH265" s="20" t="s">
        <v>104</v>
      </c>
      <c r="BI265" s="20">
        <v>0.22</v>
      </c>
      <c r="BJ265" s="20">
        <v>7.0000000000000007E-2</v>
      </c>
      <c r="BK265" s="20">
        <v>2.0699999999999998</v>
      </c>
      <c r="BL265" s="20">
        <v>2.069</v>
      </c>
      <c r="BM265" s="95">
        <v>31</v>
      </c>
      <c r="BN265" s="20">
        <v>0.13</v>
      </c>
      <c r="BO265" s="20">
        <v>1</v>
      </c>
      <c r="BP265" s="77">
        <v>32</v>
      </c>
      <c r="BQ265" s="20">
        <v>2.069</v>
      </c>
      <c r="BR265" s="77">
        <v>32</v>
      </c>
      <c r="BS265" s="17">
        <v>1</v>
      </c>
      <c r="BT265" s="17">
        <v>2.068873462</v>
      </c>
      <c r="BU265" s="17">
        <f>_xlfn.XLOOKUP(BG265,' Brechas'!$A$2:$A$34,' Brechas'!$AN$2:$AN$34)</f>
        <v>2.0688734621382801</v>
      </c>
      <c r="BV265" t="b">
        <f t="shared" si="46"/>
        <v>1</v>
      </c>
      <c r="BZ265" s="20">
        <v>81</v>
      </c>
      <c r="CA265" s="20" t="s">
        <v>104</v>
      </c>
      <c r="CB265" s="20">
        <v>0.08</v>
      </c>
      <c r="CC265" s="20">
        <v>0.1</v>
      </c>
      <c r="CD265" s="20">
        <v>-0.2</v>
      </c>
      <c r="CE265" s="20">
        <v>0.2</v>
      </c>
      <c r="CF265" s="76">
        <v>1</v>
      </c>
      <c r="CG265" s="20">
        <v>0.09</v>
      </c>
      <c r="CH265" s="20">
        <v>0.22</v>
      </c>
      <c r="CI265" s="87">
        <v>30</v>
      </c>
      <c r="CJ265" s="20">
        <v>0.04</v>
      </c>
      <c r="CK265" s="78">
        <v>3</v>
      </c>
      <c r="CL265" s="17">
        <v>-1</v>
      </c>
      <c r="CM265" s="17">
        <v>-4.2099744000000001E-2</v>
      </c>
      <c r="CN265" s="17">
        <f>_xlfn.XLOOKUP(BZ265,' Brechas'!$A$2:$A$34,' Brechas'!$BJ$2:$BJ$34)</f>
        <v>-4.2099743812703698E-2</v>
      </c>
      <c r="CO265" t="b">
        <f t="shared" si="47"/>
        <v>1</v>
      </c>
    </row>
    <row r="266" spans="21:93">
      <c r="U266" s="20">
        <v>85</v>
      </c>
      <c r="V266" s="20" t="s">
        <v>105</v>
      </c>
      <c r="W266" s="20">
        <v>0.06</v>
      </c>
      <c r="X266" s="20">
        <v>7.0000000000000007E-2</v>
      </c>
      <c r="Y266" s="20">
        <v>-0.11</v>
      </c>
      <c r="Z266" s="20">
        <v>0.11</v>
      </c>
      <c r="AA266" s="85">
        <v>4</v>
      </c>
      <c r="AB266" s="20">
        <v>0.06</v>
      </c>
      <c r="AC266" s="20">
        <v>0.08</v>
      </c>
      <c r="AD266" s="59">
        <v>13</v>
      </c>
      <c r="AE266" s="20">
        <v>8.6E-3</v>
      </c>
      <c r="AF266" s="83">
        <v>5</v>
      </c>
      <c r="AG266" s="17">
        <v>-1</v>
      </c>
      <c r="AH266" s="17">
        <v>-8.6266390000000002E-3</v>
      </c>
      <c r="AI266" s="17">
        <f>_xlfn.XLOOKUP(U266,' Brechas'!$A$2:$A$34,' Brechas'!$Q$2:$Q$34)</f>
        <v>-8.6266390614216596E-3</v>
      </c>
      <c r="AJ266" t="b">
        <f t="shared" si="44"/>
        <v>1</v>
      </c>
      <c r="AN266" s="20">
        <v>85</v>
      </c>
      <c r="AO266" s="20" t="s">
        <v>105</v>
      </c>
      <c r="AP266" s="20">
        <v>1.03</v>
      </c>
      <c r="AQ266" s="20">
        <v>1.32</v>
      </c>
      <c r="AR266" s="20">
        <v>-0.22</v>
      </c>
      <c r="AS266" s="20">
        <v>0.22</v>
      </c>
      <c r="AT266" s="72">
        <v>27</v>
      </c>
      <c r="AU266" s="20">
        <v>1.17</v>
      </c>
      <c r="AV266" s="20">
        <v>0.48</v>
      </c>
      <c r="AW266" s="69">
        <v>9</v>
      </c>
      <c r="AX266" s="20">
        <v>0.1</v>
      </c>
      <c r="AY266" s="88">
        <v>24</v>
      </c>
      <c r="AZ266" s="17">
        <v>-1</v>
      </c>
      <c r="BA266" s="17">
        <v>-0.103861672</v>
      </c>
      <c r="BB266" s="17">
        <f>_xlfn.XLOOKUP(AN266,' Brechas'!$A$2:$A$34,' Brechas'!$Z$2:$Z$34)</f>
        <v>-0.103861672142193</v>
      </c>
      <c r="BC266" t="b">
        <f t="shared" si="45"/>
        <v>1</v>
      </c>
      <c r="BG266" s="20">
        <v>85</v>
      </c>
      <c r="BH266" s="20" t="s">
        <v>105</v>
      </c>
      <c r="BI266" s="20">
        <v>0.56999999999999995</v>
      </c>
      <c r="BJ266" s="20">
        <v>0.47</v>
      </c>
      <c r="BK266" s="20">
        <v>0.23</v>
      </c>
      <c r="BL266" s="20">
        <v>0.22900000000000001</v>
      </c>
      <c r="BM266" s="116">
        <v>11</v>
      </c>
      <c r="BN266" s="20">
        <v>0.31</v>
      </c>
      <c r="BO266" s="20">
        <v>0.42</v>
      </c>
      <c r="BP266" s="128">
        <v>28</v>
      </c>
      <c r="BQ266" s="20">
        <v>9.6000000000000002E-2</v>
      </c>
      <c r="BR266" s="106">
        <v>22</v>
      </c>
      <c r="BS266" s="17">
        <v>1</v>
      </c>
      <c r="BT266" s="17">
        <v>9.6208670999999996E-2</v>
      </c>
      <c r="BU266" s="17">
        <f>_xlfn.XLOOKUP(BG266,' Brechas'!$A$2:$A$34,' Brechas'!$AN$2:$AN$34)</f>
        <v>9.62086706591848E-2</v>
      </c>
      <c r="BV266" t="b">
        <f t="shared" si="46"/>
        <v>1</v>
      </c>
      <c r="BZ266" s="20">
        <v>85</v>
      </c>
      <c r="CA266" s="20" t="s">
        <v>105</v>
      </c>
      <c r="CB266" s="20">
        <v>0.08</v>
      </c>
      <c r="CC266" s="20">
        <v>0.12</v>
      </c>
      <c r="CD266" s="20">
        <v>-0.33</v>
      </c>
      <c r="CE266" s="20">
        <v>0.33</v>
      </c>
      <c r="CF266" s="85">
        <v>4</v>
      </c>
      <c r="CG266" s="20">
        <v>0.1</v>
      </c>
      <c r="CH266" s="20">
        <v>0.26</v>
      </c>
      <c r="CI266" s="73">
        <v>28</v>
      </c>
      <c r="CJ266" s="20">
        <v>0.08</v>
      </c>
      <c r="CK266" s="83">
        <v>5</v>
      </c>
      <c r="CL266" s="17">
        <v>-1</v>
      </c>
      <c r="CM266" s="17">
        <v>-8.3532253000000001E-2</v>
      </c>
      <c r="CN266" s="17">
        <f>_xlfn.XLOOKUP(BZ266,' Brechas'!$A$2:$A$34,' Brechas'!$BJ$2:$BJ$34)</f>
        <v>-8.3532253382699206E-2</v>
      </c>
      <c r="CO266" t="b">
        <f t="shared" si="47"/>
        <v>1</v>
      </c>
    </row>
    <row r="267" spans="21:93">
      <c r="U267" s="20">
        <v>86</v>
      </c>
      <c r="V267" s="20" t="s">
        <v>106</v>
      </c>
      <c r="W267" s="20">
        <v>0.32</v>
      </c>
      <c r="X267" s="20">
        <v>0.42</v>
      </c>
      <c r="Y267" s="20">
        <v>-0.24</v>
      </c>
      <c r="Z267" s="20">
        <v>0.24</v>
      </c>
      <c r="AA267" s="66">
        <v>12</v>
      </c>
      <c r="AB267" s="20">
        <v>0.38</v>
      </c>
      <c r="AC267" s="20">
        <v>0.47</v>
      </c>
      <c r="AD267" s="72">
        <v>27</v>
      </c>
      <c r="AE267" s="20">
        <v>0.1149</v>
      </c>
      <c r="AF267" s="73">
        <v>28</v>
      </c>
      <c r="AG267" s="17">
        <v>-1</v>
      </c>
      <c r="AH267" s="17">
        <v>-0.114869995</v>
      </c>
      <c r="AI267" s="17">
        <f>_xlfn.XLOOKUP(U267,' Brechas'!$A$2:$A$34,' Brechas'!$Q$2:$Q$34)</f>
        <v>-0.11486999467768701</v>
      </c>
      <c r="AJ267" t="b">
        <f t="shared" si="44"/>
        <v>1</v>
      </c>
      <c r="AN267" s="20">
        <v>86</v>
      </c>
      <c r="AO267" s="20" t="s">
        <v>106</v>
      </c>
      <c r="AP267" s="20">
        <v>0.84</v>
      </c>
      <c r="AQ267" s="20">
        <v>1.02</v>
      </c>
      <c r="AR267" s="20">
        <v>-0.18</v>
      </c>
      <c r="AS267" s="20">
        <v>0.18</v>
      </c>
      <c r="AT267" s="88">
        <v>24</v>
      </c>
      <c r="AU267" s="20">
        <v>0.93</v>
      </c>
      <c r="AV267" s="20">
        <v>0.38</v>
      </c>
      <c r="AW267" s="65">
        <v>6</v>
      </c>
      <c r="AX267" s="20">
        <v>7.0000000000000007E-2</v>
      </c>
      <c r="AY267" s="81">
        <v>17</v>
      </c>
      <c r="AZ267" s="17">
        <v>-1</v>
      </c>
      <c r="BA267" s="17">
        <v>-6.6957968000000007E-2</v>
      </c>
      <c r="BB267" s="17">
        <f>_xlfn.XLOOKUP(AN267,' Brechas'!$A$2:$A$34,' Brechas'!$Z$2:$Z$34)</f>
        <v>-6.6957968151559105E-2</v>
      </c>
      <c r="BC267" t="b">
        <f t="shared" si="45"/>
        <v>1</v>
      </c>
      <c r="BG267" s="20">
        <v>86</v>
      </c>
      <c r="BH267" s="20" t="s">
        <v>106</v>
      </c>
      <c r="BI267" s="20">
        <v>0.17</v>
      </c>
      <c r="BJ267" s="20">
        <v>0.27</v>
      </c>
      <c r="BK267" s="20">
        <v>-0.35</v>
      </c>
      <c r="BL267" s="20">
        <v>0.35299999999999998</v>
      </c>
      <c r="BM267" s="123">
        <v>19</v>
      </c>
      <c r="BN267" s="20">
        <v>0.19</v>
      </c>
      <c r="BO267" s="20">
        <v>0.7</v>
      </c>
      <c r="BP267" s="95">
        <v>31</v>
      </c>
      <c r="BQ267" s="20">
        <v>0.248</v>
      </c>
      <c r="BR267" s="128">
        <v>28</v>
      </c>
      <c r="BS267" s="17">
        <v>-1</v>
      </c>
      <c r="BT267" s="17">
        <v>-0.24758223300000001</v>
      </c>
      <c r="BU267" s="17">
        <f>_xlfn.XLOOKUP(BG267,' Brechas'!$A$2:$A$34,' Brechas'!$AN$2:$AN$34)</f>
        <v>-0.247582233209587</v>
      </c>
      <c r="BV267" t="b">
        <f t="shared" si="46"/>
        <v>1</v>
      </c>
      <c r="BZ267" s="20">
        <v>86</v>
      </c>
      <c r="CA267" s="20" t="s">
        <v>106</v>
      </c>
      <c r="CB267" s="20">
        <v>0.02</v>
      </c>
      <c r="CC267" s="20">
        <v>0.03</v>
      </c>
      <c r="CD267" s="20">
        <v>-0.36</v>
      </c>
      <c r="CE267" s="20">
        <v>0.36</v>
      </c>
      <c r="CF267" s="65">
        <v>6</v>
      </c>
      <c r="CG267" s="20">
        <v>0.02</v>
      </c>
      <c r="CH267" s="20">
        <v>0.06</v>
      </c>
      <c r="CI267" s="77">
        <v>33</v>
      </c>
      <c r="CJ267" s="20">
        <v>0.02</v>
      </c>
      <c r="CK267" s="76">
        <v>1</v>
      </c>
      <c r="CL267" s="17">
        <v>-1</v>
      </c>
      <c r="CM267" s="17">
        <v>-2.2527334999999999E-2</v>
      </c>
      <c r="CN267" s="17">
        <f>_xlfn.XLOOKUP(BZ267,' Brechas'!$A$2:$A$34,' Brechas'!$BJ$2:$BJ$34)</f>
        <v>-2.2527334597983902E-2</v>
      </c>
      <c r="CO267" t="b">
        <f t="shared" si="47"/>
        <v>1</v>
      </c>
    </row>
    <row r="268" spans="21:93">
      <c r="U268" s="89">
        <v>88</v>
      </c>
      <c r="V268" s="90" t="s">
        <v>262</v>
      </c>
      <c r="W268" s="20">
        <v>0.14000000000000001</v>
      </c>
      <c r="X268" s="20">
        <v>0.11</v>
      </c>
      <c r="Y268" s="20">
        <v>0.28999999999999998</v>
      </c>
      <c r="Z268" s="20">
        <v>0.28999999999999998</v>
      </c>
      <c r="AA268" s="61">
        <v>18</v>
      </c>
      <c r="AB268" s="20">
        <v>0.13</v>
      </c>
      <c r="AC268" s="20">
        <v>0.16</v>
      </c>
      <c r="AD268" s="75">
        <v>21</v>
      </c>
      <c r="AE268" s="20">
        <v>4.4600000000000001E-2</v>
      </c>
      <c r="AF268" s="82">
        <v>22</v>
      </c>
      <c r="AG268" s="17">
        <v>1</v>
      </c>
      <c r="AH268" s="17">
        <v>4.4642857000000001E-2</v>
      </c>
      <c r="AI268" s="17">
        <f>_xlfn.XLOOKUP(U268,' Brechas'!$A$2:$A$34,' Brechas'!$Q$2:$Q$34)</f>
        <v>4.4642857142857498E-2</v>
      </c>
      <c r="AJ268" t="b">
        <f t="shared" si="44"/>
        <v>1</v>
      </c>
      <c r="AN268" s="20">
        <v>88</v>
      </c>
      <c r="AO268" s="20" t="s">
        <v>262</v>
      </c>
      <c r="AP268" s="20">
        <v>2.36</v>
      </c>
      <c r="AQ268" s="20">
        <v>2.02</v>
      </c>
      <c r="AR268" s="20">
        <v>0.17</v>
      </c>
      <c r="AS268" s="20">
        <v>0.17</v>
      </c>
      <c r="AT268" s="74">
        <v>23</v>
      </c>
      <c r="AU268" s="20">
        <v>2.2000000000000002</v>
      </c>
      <c r="AV268" s="20">
        <v>0.9</v>
      </c>
      <c r="AW268" s="95">
        <v>32</v>
      </c>
      <c r="AX268" s="20">
        <v>0.15</v>
      </c>
      <c r="AY268" s="94">
        <v>31</v>
      </c>
      <c r="AZ268" s="17">
        <v>1</v>
      </c>
      <c r="BA268" s="17">
        <v>0.152386098</v>
      </c>
      <c r="BB268" s="17">
        <f>_xlfn.XLOOKUP(AN268,' Brechas'!$A$2:$A$34,' Brechas'!$Z$2:$Z$34)</f>
        <v>0.152386098052159</v>
      </c>
      <c r="BC268" t="b">
        <f t="shared" si="45"/>
        <v>1</v>
      </c>
      <c r="BG268" s="20">
        <v>88</v>
      </c>
      <c r="BH268" s="20" t="s">
        <v>262</v>
      </c>
      <c r="BI268" s="20">
        <v>0.84</v>
      </c>
      <c r="BJ268" s="20">
        <v>0.44</v>
      </c>
      <c r="BK268" s="20">
        <v>0.93</v>
      </c>
      <c r="BL268" s="20">
        <v>0.93300000000000005</v>
      </c>
      <c r="BM268" s="128">
        <v>28</v>
      </c>
      <c r="BN268" s="20">
        <v>0.63</v>
      </c>
      <c r="BO268" s="20">
        <v>0.21</v>
      </c>
      <c r="BP268" s="112">
        <v>21</v>
      </c>
      <c r="BQ268" s="20">
        <v>0.193</v>
      </c>
      <c r="BR268" s="114">
        <v>26</v>
      </c>
      <c r="BS268" s="17">
        <v>1</v>
      </c>
      <c r="BT268" s="17">
        <v>0.193424599</v>
      </c>
      <c r="BU268" s="17">
        <f>_xlfn.XLOOKUP(BG268,' Brechas'!$A$2:$A$34,' Brechas'!$AN$2:$AN$34)</f>
        <v>0.19342459891324301</v>
      </c>
      <c r="BV268" t="b">
        <f t="shared" si="46"/>
        <v>1</v>
      </c>
      <c r="BZ268" s="20">
        <v>88</v>
      </c>
      <c r="CA268" s="20" t="s">
        <v>262</v>
      </c>
      <c r="CB268" s="20">
        <v>0.05</v>
      </c>
      <c r="CC268" s="20">
        <v>0.16</v>
      </c>
      <c r="CD268" s="20">
        <v>-0.65</v>
      </c>
      <c r="CE268" s="20">
        <v>0.65</v>
      </c>
      <c r="CF268" s="87">
        <v>30</v>
      </c>
      <c r="CG268" s="20">
        <v>0.1</v>
      </c>
      <c r="CH268" s="20">
        <v>0.25</v>
      </c>
      <c r="CI268" s="70">
        <v>29</v>
      </c>
      <c r="CJ268" s="20">
        <v>0.16</v>
      </c>
      <c r="CK268" s="62">
        <v>8</v>
      </c>
      <c r="CL268" s="17">
        <v>-1</v>
      </c>
      <c r="CM268" s="17">
        <v>-0.16453197999999999</v>
      </c>
      <c r="CN268" s="17">
        <f>_xlfn.XLOOKUP(BZ268,' Brechas'!$A$2:$A$34,' Brechas'!$BJ$2:$BJ$34)</f>
        <v>-0.16453198000298699</v>
      </c>
      <c r="CO268" t="b">
        <f t="shared" si="47"/>
        <v>1</v>
      </c>
    </row>
    <row r="269" spans="21:93">
      <c r="U269" s="20">
        <v>91</v>
      </c>
      <c r="V269" s="20" t="s">
        <v>108</v>
      </c>
      <c r="W269" s="20">
        <v>0.4</v>
      </c>
      <c r="X269" s="20">
        <v>0.53</v>
      </c>
      <c r="Y269" s="20">
        <v>-0.24</v>
      </c>
      <c r="Z269" s="20">
        <v>0.24</v>
      </c>
      <c r="AA269" s="59">
        <v>13</v>
      </c>
      <c r="AB269" s="20">
        <v>0.48</v>
      </c>
      <c r="AC269" s="20">
        <v>0.6</v>
      </c>
      <c r="AD269" s="95">
        <v>32</v>
      </c>
      <c r="AE269" s="20">
        <v>0.14710000000000001</v>
      </c>
      <c r="AF269" s="70">
        <v>29</v>
      </c>
      <c r="AG269" s="17">
        <v>-1</v>
      </c>
      <c r="AH269" s="17">
        <v>-0.14711934199999999</v>
      </c>
      <c r="AI269" s="17">
        <f>_xlfn.XLOOKUP(U269,' Brechas'!$A$2:$A$34,' Brechas'!$Q$2:$Q$34)</f>
        <v>-0.147119341563786</v>
      </c>
      <c r="AJ269" t="b">
        <f t="shared" si="44"/>
        <v>1</v>
      </c>
      <c r="AN269" s="20">
        <v>91</v>
      </c>
      <c r="AO269" s="20" t="s">
        <v>108</v>
      </c>
      <c r="AP269" s="20">
        <v>0.24</v>
      </c>
      <c r="AQ269" s="20">
        <v>0.3</v>
      </c>
      <c r="AR269" s="20">
        <v>-0.19</v>
      </c>
      <c r="AS269" s="20">
        <v>0.19</v>
      </c>
      <c r="AT269" s="71">
        <v>25</v>
      </c>
      <c r="AU269" s="20">
        <v>0.27</v>
      </c>
      <c r="AV269" s="20">
        <v>0.11</v>
      </c>
      <c r="AW269" s="76">
        <v>1</v>
      </c>
      <c r="AX269" s="20">
        <v>0.02</v>
      </c>
      <c r="AY269" s="85">
        <v>4</v>
      </c>
      <c r="AZ269" s="17">
        <v>-1</v>
      </c>
      <c r="BA269" s="17">
        <v>-2.1309293E-2</v>
      </c>
      <c r="BB269" s="17">
        <f>_xlfn.XLOOKUP(AN269,' Brechas'!$A$2:$A$34,' Brechas'!$Z$2:$Z$34)</f>
        <v>-2.1309292996449E-2</v>
      </c>
      <c r="BC269" t="b">
        <f t="shared" si="45"/>
        <v>1</v>
      </c>
      <c r="BG269" s="20">
        <v>91</v>
      </c>
      <c r="BH269" s="20" t="s">
        <v>108</v>
      </c>
      <c r="BI269" s="20">
        <v>0.73</v>
      </c>
      <c r="BJ269" s="20">
        <v>0.87</v>
      </c>
      <c r="BK269" s="20">
        <v>-0.16</v>
      </c>
      <c r="BL269" s="20">
        <v>0.16</v>
      </c>
      <c r="BM269" s="127">
        <v>7</v>
      </c>
      <c r="BN269" s="20">
        <v>0.78</v>
      </c>
      <c r="BO269" s="20">
        <v>0.17</v>
      </c>
      <c r="BP269" s="119">
        <v>13</v>
      </c>
      <c r="BQ269" s="20">
        <v>2.7E-2</v>
      </c>
      <c r="BR269" s="125">
        <v>10</v>
      </c>
      <c r="BS269" s="17">
        <v>-1</v>
      </c>
      <c r="BT269" s="17">
        <v>-2.6656237999999999E-2</v>
      </c>
      <c r="BU269" s="17">
        <f>_xlfn.XLOOKUP(BG269,' Brechas'!$A$2:$A$34,' Brechas'!$AN$2:$AN$34)</f>
        <v>-2.6656238093216999E-2</v>
      </c>
      <c r="BV269" t="b">
        <f t="shared" si="46"/>
        <v>1</v>
      </c>
      <c r="BZ269" s="20">
        <v>91</v>
      </c>
      <c r="CA269" s="20" t="s">
        <v>108</v>
      </c>
      <c r="CB269" s="20">
        <v>0.12</v>
      </c>
      <c r="CC269" s="20">
        <v>0.22</v>
      </c>
      <c r="CD269" s="20">
        <v>-0.45</v>
      </c>
      <c r="CE269" s="20">
        <v>0.45</v>
      </c>
      <c r="CF269" s="69">
        <v>9</v>
      </c>
      <c r="CG269" s="20">
        <v>0.17</v>
      </c>
      <c r="CH269" s="20">
        <v>0.42</v>
      </c>
      <c r="CI269" s="84">
        <v>26</v>
      </c>
      <c r="CJ269" s="20">
        <v>0.19</v>
      </c>
      <c r="CK269" s="69">
        <v>9</v>
      </c>
      <c r="CL269" s="17">
        <v>-1</v>
      </c>
      <c r="CM269" s="17">
        <v>-0.186397173</v>
      </c>
      <c r="CN269" s="17">
        <f>_xlfn.XLOOKUP(BZ269,' Brechas'!$A$2:$A$34,' Brechas'!$BJ$2:$BJ$34)</f>
        <v>-0.18639717344933099</v>
      </c>
      <c r="CO269" t="b">
        <f t="shared" si="47"/>
        <v>1</v>
      </c>
    </row>
    <row r="270" spans="21:93">
      <c r="U270" s="20">
        <v>94</v>
      </c>
      <c r="V270" s="20" t="s">
        <v>109</v>
      </c>
      <c r="W270" s="20">
        <v>0.25</v>
      </c>
      <c r="X270" s="20">
        <v>0.56000000000000005</v>
      </c>
      <c r="Y270" s="20">
        <v>-0.55000000000000004</v>
      </c>
      <c r="Z270" s="20">
        <v>0.55000000000000004</v>
      </c>
      <c r="AA270" s="95">
        <v>32</v>
      </c>
      <c r="AB270" s="20">
        <v>0.46</v>
      </c>
      <c r="AC270" s="20">
        <v>0.57999999999999996</v>
      </c>
      <c r="AD270" s="87">
        <v>30</v>
      </c>
      <c r="AE270" s="20">
        <v>0.31730000000000003</v>
      </c>
      <c r="AF270" s="77">
        <v>33</v>
      </c>
      <c r="AG270" s="17">
        <v>-1</v>
      </c>
      <c r="AH270" s="17">
        <v>-0.31730769199999997</v>
      </c>
      <c r="AI270" s="17">
        <f>_xlfn.XLOOKUP(U270,' Brechas'!$A$2:$A$34,' Brechas'!$Q$2:$Q$34)</f>
        <v>-0.31730769230769301</v>
      </c>
      <c r="AJ270" t="b">
        <f t="shared" si="44"/>
        <v>1</v>
      </c>
      <c r="AN270" s="20">
        <v>94</v>
      </c>
      <c r="AO270" s="20" t="s">
        <v>109</v>
      </c>
      <c r="AP270" s="20">
        <v>0.55000000000000004</v>
      </c>
      <c r="AQ270" s="20">
        <v>0.62</v>
      </c>
      <c r="AR270" s="20">
        <v>-0.11</v>
      </c>
      <c r="AS270" s="20">
        <v>0.11</v>
      </c>
      <c r="AT270" s="60">
        <v>14</v>
      </c>
      <c r="AU270" s="20">
        <v>0.57999999999999996</v>
      </c>
      <c r="AV270" s="20">
        <v>0.24</v>
      </c>
      <c r="AW270" s="85">
        <v>4</v>
      </c>
      <c r="AX270" s="20">
        <v>0.03</v>
      </c>
      <c r="AY270" s="65">
        <v>6</v>
      </c>
      <c r="AZ270" s="17">
        <v>-1</v>
      </c>
      <c r="BA270" s="17">
        <v>-2.555108E-2</v>
      </c>
      <c r="BB270" s="17">
        <f>_xlfn.XLOOKUP(AN270,' Brechas'!$A$2:$A$34,' Brechas'!$Z$2:$Z$34)</f>
        <v>-2.5551079882498301E-2</v>
      </c>
      <c r="BC270" t="b">
        <f t="shared" si="45"/>
        <v>1</v>
      </c>
      <c r="BG270" s="20">
        <v>94</v>
      </c>
      <c r="BH270" s="20" t="s">
        <v>109</v>
      </c>
      <c r="BI270" s="20">
        <v>0.41</v>
      </c>
      <c r="BJ270" s="20">
        <v>0.16</v>
      </c>
      <c r="BK270" s="20">
        <v>1.55</v>
      </c>
      <c r="BL270" s="20">
        <v>1.5469999999999999</v>
      </c>
      <c r="BM270" s="94">
        <v>30</v>
      </c>
      <c r="BN270" s="20">
        <v>0.22</v>
      </c>
      <c r="BO270" s="20">
        <v>0.57999999999999996</v>
      </c>
      <c r="BP270" s="110">
        <v>29</v>
      </c>
      <c r="BQ270" s="20">
        <v>0.90300000000000002</v>
      </c>
      <c r="BR270" s="95">
        <v>31</v>
      </c>
      <c r="BS270" s="17">
        <v>1</v>
      </c>
      <c r="BT270" s="17">
        <v>0.90301877399999997</v>
      </c>
      <c r="BU270" s="17">
        <f>_xlfn.XLOOKUP(BG270,' Brechas'!$A$2:$A$34,' Brechas'!$AN$2:$AN$34)</f>
        <v>0.90301877389131602</v>
      </c>
      <c r="BV270" t="b">
        <f t="shared" si="46"/>
        <v>1</v>
      </c>
      <c r="BZ270" s="20">
        <v>94</v>
      </c>
      <c r="CA270" s="20" t="s">
        <v>109</v>
      </c>
      <c r="CB270" s="20">
        <v>0.11</v>
      </c>
      <c r="CC270" s="20">
        <v>0.25</v>
      </c>
      <c r="CD270" s="20">
        <v>-0.55000000000000004</v>
      </c>
      <c r="CE270" s="20">
        <v>0.55000000000000004</v>
      </c>
      <c r="CF270" s="58">
        <v>16</v>
      </c>
      <c r="CG270" s="20">
        <v>0.19</v>
      </c>
      <c r="CH270" s="20">
        <v>0.47</v>
      </c>
      <c r="CI270" s="88">
        <v>24</v>
      </c>
      <c r="CJ270" s="20">
        <v>0.25</v>
      </c>
      <c r="CK270" s="66">
        <v>12</v>
      </c>
      <c r="CL270" s="17">
        <v>-1</v>
      </c>
      <c r="CM270" s="17">
        <v>-0.25480849</v>
      </c>
      <c r="CN270" s="17">
        <f>_xlfn.XLOOKUP(BZ270,' Brechas'!$A$2:$A$34,' Brechas'!$BJ$2:$BJ$34)</f>
        <v>-0.25480849028722002</v>
      </c>
      <c r="CO270" t="b">
        <f t="shared" si="47"/>
        <v>1</v>
      </c>
    </row>
    <row r="271" spans="21:93">
      <c r="U271" s="20">
        <v>95</v>
      </c>
      <c r="V271" s="20" t="s">
        <v>110</v>
      </c>
      <c r="W271" s="20">
        <v>0.33</v>
      </c>
      <c r="X271" s="20">
        <v>0.53</v>
      </c>
      <c r="Y271" s="20">
        <v>-0.37</v>
      </c>
      <c r="Z271" s="20">
        <v>0.37</v>
      </c>
      <c r="AA271" s="73">
        <v>28</v>
      </c>
      <c r="AB271" s="20">
        <v>0.45</v>
      </c>
      <c r="AC271" s="20">
        <v>0.56000000000000005</v>
      </c>
      <c r="AD271" s="70">
        <v>29</v>
      </c>
      <c r="AE271" s="20">
        <v>0.20749999999999999</v>
      </c>
      <c r="AF271" s="95">
        <v>32</v>
      </c>
      <c r="AG271" s="17">
        <v>-1</v>
      </c>
      <c r="AH271" s="17">
        <v>-0.20753512099999999</v>
      </c>
      <c r="AI271" s="17">
        <f>_xlfn.XLOOKUP(U271,' Brechas'!$A$2:$A$34,' Brechas'!$Q$2:$Q$34)</f>
        <v>-0.20753512132822499</v>
      </c>
      <c r="AJ271" t="b">
        <f t="shared" si="44"/>
        <v>1</v>
      </c>
      <c r="AN271" s="20">
        <v>95</v>
      </c>
      <c r="AO271" s="20" t="s">
        <v>110</v>
      </c>
      <c r="AP271" s="20">
        <v>0.77</v>
      </c>
      <c r="AQ271" s="20">
        <v>1.2</v>
      </c>
      <c r="AR271" s="20">
        <v>-0.35</v>
      </c>
      <c r="AS271" s="20">
        <v>0.35</v>
      </c>
      <c r="AT271" s="94">
        <v>31</v>
      </c>
      <c r="AU271" s="20">
        <v>0.99</v>
      </c>
      <c r="AV271" s="20">
        <v>0.4</v>
      </c>
      <c r="AW271" s="62">
        <v>8</v>
      </c>
      <c r="AX271" s="20">
        <v>0.14000000000000001</v>
      </c>
      <c r="AY271" s="70">
        <v>29</v>
      </c>
      <c r="AZ271" s="17">
        <v>-1</v>
      </c>
      <c r="BA271" s="17">
        <v>-0.14299722300000001</v>
      </c>
      <c r="BB271" s="17">
        <f>_xlfn.XLOOKUP(AN271,' Brechas'!$A$2:$A$34,' Brechas'!$Z$2:$Z$34)</f>
        <v>-0.14299722259701</v>
      </c>
      <c r="BC271" t="b">
        <f t="shared" si="45"/>
        <v>1</v>
      </c>
      <c r="BG271" s="20">
        <v>95</v>
      </c>
      <c r="BH271" s="20" t="s">
        <v>110</v>
      </c>
      <c r="BI271" s="20">
        <v>0.31</v>
      </c>
      <c r="BJ271" s="20">
        <v>0.16</v>
      </c>
      <c r="BK271" s="20">
        <v>0.87</v>
      </c>
      <c r="BL271" s="20">
        <v>0.871</v>
      </c>
      <c r="BM271" s="118">
        <v>27</v>
      </c>
      <c r="BN271" s="20">
        <v>0.19</v>
      </c>
      <c r="BO271" s="20">
        <v>0.69</v>
      </c>
      <c r="BP271" s="94">
        <v>30</v>
      </c>
      <c r="BQ271" s="20">
        <v>0.60499999999999998</v>
      </c>
      <c r="BR271" s="94">
        <v>30</v>
      </c>
      <c r="BS271" s="17">
        <v>1</v>
      </c>
      <c r="BT271" s="17">
        <v>0.60520594599999999</v>
      </c>
      <c r="BU271" s="17">
        <f>_xlfn.XLOOKUP(BG271,' Brechas'!$A$2:$A$34,' Brechas'!$AN$2:$AN$34)</f>
        <v>0.60520594565924701</v>
      </c>
      <c r="BV271" t="b">
        <f t="shared" si="46"/>
        <v>1</v>
      </c>
      <c r="BZ271" s="20">
        <v>95</v>
      </c>
      <c r="CA271" s="20" t="s">
        <v>110</v>
      </c>
      <c r="CB271" s="20">
        <v>0.14000000000000001</v>
      </c>
      <c r="CC271" s="20">
        <v>0.2</v>
      </c>
      <c r="CD271" s="20">
        <v>-0.31</v>
      </c>
      <c r="CE271" s="20">
        <v>0.31</v>
      </c>
      <c r="CF271" s="78">
        <v>3</v>
      </c>
      <c r="CG271" s="20">
        <v>0.17</v>
      </c>
      <c r="CH271" s="20">
        <v>0.42</v>
      </c>
      <c r="CI271" s="71">
        <v>25</v>
      </c>
      <c r="CJ271" s="20">
        <v>0.13</v>
      </c>
      <c r="CK271" s="65">
        <v>6</v>
      </c>
      <c r="CL271" s="17">
        <v>-1</v>
      </c>
      <c r="CM271" s="17">
        <v>-0.13095848700000001</v>
      </c>
      <c r="CN271" s="17">
        <f>_xlfn.XLOOKUP(BZ271,' Brechas'!$A$2:$A$34,' Brechas'!$BJ$2:$BJ$34)</f>
        <v>-0.13095848725846301</v>
      </c>
      <c r="CO271" t="b">
        <f t="shared" si="47"/>
        <v>1</v>
      </c>
    </row>
    <row r="272" spans="21:93">
      <c r="U272" s="20">
        <v>97</v>
      </c>
      <c r="V272" s="20" t="s">
        <v>111</v>
      </c>
      <c r="W272" s="20">
        <v>0.67</v>
      </c>
      <c r="X272" s="20">
        <v>0.83</v>
      </c>
      <c r="Y272" s="20">
        <v>-0.2</v>
      </c>
      <c r="Z272" s="20">
        <v>0.2</v>
      </c>
      <c r="AA272" s="69">
        <v>9</v>
      </c>
      <c r="AB272" s="20">
        <v>0.8</v>
      </c>
      <c r="AC272" s="20">
        <v>1</v>
      </c>
      <c r="AD272" s="77">
        <v>33</v>
      </c>
      <c r="AE272" s="20">
        <v>0.2</v>
      </c>
      <c r="AF272" s="94">
        <v>31</v>
      </c>
      <c r="AG272" s="17">
        <v>-1</v>
      </c>
      <c r="AH272" s="17">
        <v>-0.2</v>
      </c>
      <c r="AI272" s="17">
        <f>_xlfn.XLOOKUP(U272,' Brechas'!$A$2:$A$34,' Brechas'!$Q$2:$Q$34)</f>
        <v>-0.19999999999999901</v>
      </c>
      <c r="AJ272" t="b">
        <f t="shared" si="44"/>
        <v>1</v>
      </c>
      <c r="AN272" s="20">
        <v>97</v>
      </c>
      <c r="AO272" s="20" t="s">
        <v>111</v>
      </c>
      <c r="AP272" s="20">
        <v>0.57999999999999996</v>
      </c>
      <c r="AQ272" s="20">
        <v>0.41</v>
      </c>
      <c r="AR272" s="20">
        <v>0.42</v>
      </c>
      <c r="AS272" s="20">
        <v>0.42</v>
      </c>
      <c r="AT272" s="95">
        <v>32</v>
      </c>
      <c r="AU272" s="20">
        <v>0.49</v>
      </c>
      <c r="AV272" s="20">
        <v>0.2</v>
      </c>
      <c r="AW272" s="67">
        <v>2</v>
      </c>
      <c r="AX272" s="20">
        <v>0.08</v>
      </c>
      <c r="AY272" s="75">
        <v>21</v>
      </c>
      <c r="AZ272" s="17">
        <v>1</v>
      </c>
      <c r="BA272" s="17">
        <v>8.4380168000000005E-2</v>
      </c>
      <c r="BB272" s="17">
        <f>_xlfn.XLOOKUP(AN272,' Brechas'!$A$2:$A$34,' Brechas'!$Z$2:$Z$34)</f>
        <v>8.4380168202545E-2</v>
      </c>
      <c r="BC272" t="b">
        <f t="shared" si="45"/>
        <v>1</v>
      </c>
      <c r="BG272" s="20">
        <v>97</v>
      </c>
      <c r="BH272" s="20" t="s">
        <v>111</v>
      </c>
      <c r="BI272" s="20" t="s">
        <v>272</v>
      </c>
      <c r="BJ272" s="20" t="s">
        <v>272</v>
      </c>
      <c r="BK272" s="20" t="s">
        <v>272</v>
      </c>
      <c r="BL272" s="20" t="s">
        <v>272</v>
      </c>
      <c r="BM272" s="20" t="s">
        <v>272</v>
      </c>
      <c r="BN272" s="20" t="s">
        <v>272</v>
      </c>
      <c r="BO272" s="20" t="s">
        <v>272</v>
      </c>
      <c r="BP272" s="20" t="s">
        <v>272</v>
      </c>
      <c r="BQ272" s="20" t="s">
        <v>272</v>
      </c>
      <c r="BR272" s="20" t="s">
        <v>272</v>
      </c>
      <c r="BS272" s="17">
        <v>1</v>
      </c>
      <c r="BT272" s="17" t="e">
        <v>#VALUE!</v>
      </c>
      <c r="BU272" s="17">
        <f>_xlfn.XLOOKUP(BG272,' Brechas'!$A$2:$A$34,' Brechas'!$AN$2:$AN$34)</f>
        <v>0.58392701004699199</v>
      </c>
      <c r="BV272" t="e">
        <f t="shared" si="46"/>
        <v>#VALUE!</v>
      </c>
      <c r="BZ272" s="20">
        <v>97</v>
      </c>
      <c r="CA272" s="20" t="s">
        <v>111</v>
      </c>
      <c r="CB272" s="20">
        <v>0.05</v>
      </c>
      <c r="CC272" s="20">
        <v>0.08</v>
      </c>
      <c r="CD272" s="20">
        <v>-0.37</v>
      </c>
      <c r="CE272" s="20">
        <v>0.37</v>
      </c>
      <c r="CF272" s="64">
        <v>7</v>
      </c>
      <c r="CG272" s="20">
        <v>7.0000000000000007E-2</v>
      </c>
      <c r="CH272" s="20">
        <v>0.16</v>
      </c>
      <c r="CI272" s="94">
        <v>31</v>
      </c>
      <c r="CJ272" s="20">
        <v>0.06</v>
      </c>
      <c r="CK272" s="85">
        <v>4</v>
      </c>
      <c r="CL272" s="17">
        <v>-1</v>
      </c>
      <c r="CM272" s="17">
        <v>-6.0496342000000002E-2</v>
      </c>
      <c r="CN272" s="17">
        <f>_xlfn.XLOOKUP(BZ272,' Brechas'!$A$2:$A$34,' Brechas'!$BJ$2:$BJ$34)</f>
        <v>-6.0496341517384797E-2</v>
      </c>
      <c r="CO272" t="b">
        <f t="shared" si="47"/>
        <v>1</v>
      </c>
    </row>
    <row r="273" spans="20:93">
      <c r="U273" s="20">
        <v>99</v>
      </c>
      <c r="V273" s="20" t="s">
        <v>112</v>
      </c>
      <c r="W273" s="20">
        <v>0.38</v>
      </c>
      <c r="X273" s="20">
        <v>0.44</v>
      </c>
      <c r="Y273" s="20">
        <v>-0.14000000000000001</v>
      </c>
      <c r="Z273" s="20">
        <v>0.14000000000000001</v>
      </c>
      <c r="AA273" s="83">
        <v>5</v>
      </c>
      <c r="AB273" s="20">
        <v>0.42</v>
      </c>
      <c r="AC273" s="20">
        <v>0.52</v>
      </c>
      <c r="AD273" s="73">
        <v>28</v>
      </c>
      <c r="AE273" s="20">
        <v>7.4399999999999994E-2</v>
      </c>
      <c r="AF273" s="84">
        <v>26</v>
      </c>
      <c r="AG273" s="17">
        <v>-1</v>
      </c>
      <c r="AH273" s="17">
        <v>-7.4404761999999999E-2</v>
      </c>
      <c r="AI273" s="17">
        <f>_xlfn.XLOOKUP(U273,' Brechas'!$A$2:$A$34,' Brechas'!$Q$2:$Q$34)</f>
        <v>-7.4404761904762001E-2</v>
      </c>
      <c r="AJ273" t="b">
        <f t="shared" si="44"/>
        <v>1</v>
      </c>
      <c r="AN273" s="20">
        <v>99</v>
      </c>
      <c r="AO273" s="20" t="s">
        <v>112</v>
      </c>
      <c r="AP273" s="20">
        <v>0.32</v>
      </c>
      <c r="AQ273" s="20">
        <v>0.65</v>
      </c>
      <c r="AR273" s="20">
        <v>-0.51</v>
      </c>
      <c r="AS273" s="20">
        <v>0.51</v>
      </c>
      <c r="AT273" s="77">
        <v>33</v>
      </c>
      <c r="AU273" s="20">
        <v>0.49</v>
      </c>
      <c r="AV273" s="20">
        <v>0.2</v>
      </c>
      <c r="AW273" s="78">
        <v>3</v>
      </c>
      <c r="AX273" s="20">
        <v>0.1</v>
      </c>
      <c r="AY273" s="74">
        <v>23</v>
      </c>
      <c r="AZ273" s="17">
        <v>-1</v>
      </c>
      <c r="BA273" s="17">
        <v>-0.102109297</v>
      </c>
      <c r="BB273" s="17">
        <f>_xlfn.XLOOKUP(AN273,' Brechas'!$A$2:$A$34,' Brechas'!$Z$2:$Z$34)</f>
        <v>-0.10210929682348099</v>
      </c>
      <c r="BC273" t="b">
        <f t="shared" si="45"/>
        <v>1</v>
      </c>
      <c r="BG273" s="20">
        <v>99</v>
      </c>
      <c r="BH273" s="20" t="s">
        <v>112</v>
      </c>
      <c r="BI273" s="20">
        <v>0.5</v>
      </c>
      <c r="BJ273" s="20">
        <v>0.37</v>
      </c>
      <c r="BK273" s="20">
        <v>0.33</v>
      </c>
      <c r="BL273" s="20">
        <v>0.32700000000000001</v>
      </c>
      <c r="BM273" s="115">
        <v>18</v>
      </c>
      <c r="BN273" s="20">
        <v>0.39</v>
      </c>
      <c r="BO273" s="20">
        <v>0.33</v>
      </c>
      <c r="BP273" s="114">
        <v>26</v>
      </c>
      <c r="BQ273" s="20">
        <v>0.109</v>
      </c>
      <c r="BR273" s="129">
        <v>23</v>
      </c>
      <c r="BS273" s="17">
        <v>1</v>
      </c>
      <c r="BT273" s="17">
        <v>0.10883467400000001</v>
      </c>
      <c r="BU273" s="17">
        <f>_xlfn.XLOOKUP(BG273,' Brechas'!$A$2:$A$34,' Brechas'!$AN$2:$AN$34)</f>
        <v>0.108834673930417</v>
      </c>
      <c r="BV273" t="b">
        <f t="shared" si="46"/>
        <v>1</v>
      </c>
      <c r="BZ273" s="20">
        <v>99</v>
      </c>
      <c r="CA273" s="20" t="s">
        <v>112</v>
      </c>
      <c r="CB273" s="20">
        <v>0.05</v>
      </c>
      <c r="CC273" s="20">
        <v>7.0000000000000007E-2</v>
      </c>
      <c r="CD273" s="20">
        <v>-0.27</v>
      </c>
      <c r="CE273" s="20">
        <v>0.27</v>
      </c>
      <c r="CF273" s="67">
        <v>2</v>
      </c>
      <c r="CG273" s="20">
        <v>0.06</v>
      </c>
      <c r="CH273" s="20">
        <v>0.14000000000000001</v>
      </c>
      <c r="CI273" s="95">
        <v>32</v>
      </c>
      <c r="CJ273" s="20">
        <v>0.04</v>
      </c>
      <c r="CK273" s="67">
        <v>2</v>
      </c>
      <c r="CL273" s="17">
        <v>-1</v>
      </c>
      <c r="CM273" s="17">
        <v>-3.8634925000000001E-2</v>
      </c>
      <c r="CN273" s="17">
        <f>_xlfn.XLOOKUP(BZ273,' Brechas'!$A$2:$A$34,' Brechas'!$BJ$2:$BJ$34)</f>
        <v>-3.8634924694376703E-2</v>
      </c>
      <c r="CO273" t="b">
        <f t="shared" si="47"/>
        <v>1</v>
      </c>
    </row>
    <row r="275" spans="20:93">
      <c r="T275" s="4" t="s">
        <v>38</v>
      </c>
      <c r="U275" s="20">
        <v>5</v>
      </c>
      <c r="V275" s="20" t="s">
        <v>79</v>
      </c>
      <c r="W275" s="20">
        <v>0.18</v>
      </c>
      <c r="X275" s="20">
        <v>0.21</v>
      </c>
      <c r="Y275" s="20">
        <v>-0.14000000000000001</v>
      </c>
      <c r="Z275" s="20">
        <v>0.14000000000000001</v>
      </c>
      <c r="AA275" s="61">
        <v>18</v>
      </c>
      <c r="AB275" s="20">
        <v>0.19</v>
      </c>
      <c r="AC275" s="20">
        <v>0.28000000000000003</v>
      </c>
      <c r="AD275" s="66">
        <v>12</v>
      </c>
      <c r="AE275" s="20">
        <v>3.8600000000000002E-2</v>
      </c>
      <c r="AF275" s="63">
        <v>15</v>
      </c>
      <c r="AG275" s="17">
        <v>-1</v>
      </c>
      <c r="AH275" s="17">
        <v>-3.8589705000000002E-2</v>
      </c>
      <c r="AI275" s="17">
        <f>_xlfn.XLOOKUP(U275,' Brechas'!$A$2:$A$34,' Brechas'!$R$2:$R$34)</f>
        <v>-3.8589704858228498E-2</v>
      </c>
      <c r="AJ275" t="b">
        <f>ROUND(AH275,6)=ROUND(AI275,6)</f>
        <v>1</v>
      </c>
      <c r="AM275" s="5" t="s">
        <v>68</v>
      </c>
      <c r="AN275" s="20">
        <v>5</v>
      </c>
      <c r="AO275" s="20" t="s">
        <v>79</v>
      </c>
      <c r="AP275" s="20">
        <v>0.68</v>
      </c>
      <c r="AQ275" s="20">
        <v>0.68</v>
      </c>
      <c r="AR275" s="20">
        <v>-0.01</v>
      </c>
      <c r="AS275" s="20">
        <v>0.01</v>
      </c>
      <c r="AT275" s="76">
        <v>1</v>
      </c>
      <c r="AU275" s="20">
        <v>0.68</v>
      </c>
      <c r="AV275" s="20">
        <v>0.59</v>
      </c>
      <c r="AW275" s="73">
        <v>28</v>
      </c>
      <c r="AX275" s="20">
        <v>0.01</v>
      </c>
      <c r="AY275" s="67">
        <v>2</v>
      </c>
      <c r="AZ275" s="17">
        <v>-1</v>
      </c>
      <c r="BA275" s="17">
        <v>-5.8056949999999996E-3</v>
      </c>
      <c r="BB275" s="17">
        <f>_xlfn.XLOOKUP(AN275,' Brechas'!$A$2:$A$34,' Brechas'!$AA$2:$AA$34)</f>
        <v>-5.8056951431873002E-3</v>
      </c>
      <c r="BC275" t="b">
        <f>ROUND(BA275,6)=ROUND(BB275,6)</f>
        <v>1</v>
      </c>
      <c r="BF275" s="2" t="s">
        <v>13</v>
      </c>
      <c r="BG275" s="20">
        <v>5</v>
      </c>
      <c r="BH275" s="20" t="s">
        <v>79</v>
      </c>
      <c r="BI275" s="20">
        <v>28.42</v>
      </c>
      <c r="BJ275" s="20">
        <v>29.57</v>
      </c>
      <c r="BK275" s="20">
        <v>-0.04</v>
      </c>
      <c r="BL275" s="20">
        <v>3.9E-2</v>
      </c>
      <c r="BM275" s="65">
        <v>6</v>
      </c>
      <c r="BN275" s="20">
        <v>29.01</v>
      </c>
      <c r="BO275" s="20">
        <v>0.19</v>
      </c>
      <c r="BP275" s="82">
        <v>22</v>
      </c>
      <c r="BQ275" s="20">
        <v>8.0000000000000002E-3</v>
      </c>
      <c r="BR275" s="64">
        <v>7</v>
      </c>
      <c r="BS275" s="17">
        <v>-1</v>
      </c>
      <c r="BT275" s="17">
        <v>-7.5268000000000002E-3</v>
      </c>
      <c r="BU275" s="17">
        <f>_xlfn.XLOOKUP(BG275,' Brechas'!$A$2:$A$34,' Brechas'!$AO$2:$AO$34)</f>
        <v>-7.5267996492926698E-3</v>
      </c>
      <c r="BV275" t="b">
        <f>ROUND(BT275,6)=ROUND(BU275,6)</f>
        <v>1</v>
      </c>
      <c r="BY275" s="6" t="s">
        <v>47</v>
      </c>
      <c r="BZ275" s="20">
        <v>5</v>
      </c>
      <c r="CA275" s="20" t="s">
        <v>79</v>
      </c>
      <c r="CB275" s="20">
        <v>0.26</v>
      </c>
      <c r="CC275" s="20">
        <v>0.41</v>
      </c>
      <c r="CD275" s="20">
        <v>-0.36</v>
      </c>
      <c r="CE275" s="20">
        <v>0.36</v>
      </c>
      <c r="CF275" s="74">
        <v>23</v>
      </c>
      <c r="CG275" s="20">
        <v>0.33</v>
      </c>
      <c r="CH275" s="20">
        <v>0.09</v>
      </c>
      <c r="CI275" s="78">
        <v>3</v>
      </c>
      <c r="CJ275" s="20">
        <v>0.03</v>
      </c>
      <c r="CK275" s="79">
        <v>10</v>
      </c>
      <c r="CL275" s="17">
        <v>-1</v>
      </c>
      <c r="CM275" s="17">
        <v>-3.0502929000000002E-2</v>
      </c>
      <c r="CN275" s="17">
        <f>_xlfn.XLOOKUP(BZ275,' Brechas'!$A$2:$A$34,' Brechas'!$BK$2:$BK$34)</f>
        <v>-3.0502928912636298E-2</v>
      </c>
      <c r="CO275" t="b">
        <f>ROUND(CM275,6)=ROUND(CN275,6)</f>
        <v>1</v>
      </c>
    </row>
    <row r="276" spans="20:93">
      <c r="U276" s="20">
        <v>8</v>
      </c>
      <c r="V276" s="20" t="s">
        <v>81</v>
      </c>
      <c r="W276" s="20">
        <v>0.27</v>
      </c>
      <c r="X276" s="20">
        <v>0.25</v>
      </c>
      <c r="Y276" s="20">
        <v>7.0000000000000007E-2</v>
      </c>
      <c r="Z276" s="20">
        <v>7.0000000000000007E-2</v>
      </c>
      <c r="AA276" s="66">
        <v>12</v>
      </c>
      <c r="AB276" s="20">
        <v>0.26</v>
      </c>
      <c r="AC276" s="20">
        <v>0.38</v>
      </c>
      <c r="AD276" s="80">
        <v>20</v>
      </c>
      <c r="AE276" s="20">
        <v>2.7E-2</v>
      </c>
      <c r="AF276" s="86">
        <v>11</v>
      </c>
      <c r="AG276" s="17">
        <v>1</v>
      </c>
      <c r="AH276" s="17">
        <v>2.7000519000000001E-2</v>
      </c>
      <c r="AI276" s="17">
        <f>_xlfn.XLOOKUP(U276,' Brechas'!$A$2:$A$34,' Brechas'!$R$2:$R$34)</f>
        <v>2.70005193411034E-2</v>
      </c>
      <c r="AJ276" t="b">
        <f t="shared" ref="AJ276:AJ307" si="48">ROUND(AH276,6)=ROUND(AI276,6)</f>
        <v>1</v>
      </c>
      <c r="AN276" s="20">
        <v>8</v>
      </c>
      <c r="AO276" s="20" t="s">
        <v>81</v>
      </c>
      <c r="AP276" s="20">
        <v>0.54</v>
      </c>
      <c r="AQ276" s="20">
        <v>0.65</v>
      </c>
      <c r="AR276" s="20">
        <v>-0.18</v>
      </c>
      <c r="AS276" s="20">
        <v>0.18</v>
      </c>
      <c r="AT276" s="68">
        <v>19</v>
      </c>
      <c r="AU276" s="20">
        <v>0.59</v>
      </c>
      <c r="AV276" s="20">
        <v>0.52</v>
      </c>
      <c r="AW276" s="72">
        <v>27</v>
      </c>
      <c r="AX276" s="20">
        <v>0.09</v>
      </c>
      <c r="AY276" s="88">
        <v>24</v>
      </c>
      <c r="AZ276" s="17">
        <v>-1</v>
      </c>
      <c r="BA276" s="17">
        <v>-9.1139601000000001E-2</v>
      </c>
      <c r="BB276" s="17">
        <f>_xlfn.XLOOKUP(AN276,' Brechas'!$A$2:$A$34,' Brechas'!$AA$2:$AA$34)</f>
        <v>-9.1139600567544096E-2</v>
      </c>
      <c r="BC276" t="b">
        <f t="shared" ref="BC276:BC307" si="49">ROUND(BA276,6)=ROUND(BB276,6)</f>
        <v>1</v>
      </c>
      <c r="BG276" s="20">
        <v>8</v>
      </c>
      <c r="BH276" s="20" t="s">
        <v>81</v>
      </c>
      <c r="BI276" s="20">
        <v>33.78</v>
      </c>
      <c r="BJ276" s="20">
        <v>39.950000000000003</v>
      </c>
      <c r="BK276" s="20">
        <v>-0.15</v>
      </c>
      <c r="BL276" s="20">
        <v>0.155</v>
      </c>
      <c r="BM276" s="75">
        <v>21</v>
      </c>
      <c r="BN276" s="20">
        <v>36.93</v>
      </c>
      <c r="BO276" s="20">
        <v>0.25</v>
      </c>
      <c r="BP276" s="79">
        <v>10</v>
      </c>
      <c r="BQ276" s="20">
        <v>3.7999999999999999E-2</v>
      </c>
      <c r="BR276" s="75">
        <v>21</v>
      </c>
      <c r="BS276" s="17">
        <v>-1</v>
      </c>
      <c r="BT276" s="17">
        <v>-3.7978086000000001E-2</v>
      </c>
      <c r="BU276" s="17">
        <f>_xlfn.XLOOKUP(BG276,' Brechas'!$A$2:$A$34,' Brechas'!$AO$2:$AO$34)</f>
        <v>-3.7978086256078701E-2</v>
      </c>
      <c r="BV276" t="b">
        <f t="shared" ref="BV276:BV307" si="50">ROUND(BT276,6)=ROUND(BU276,6)</f>
        <v>1</v>
      </c>
      <c r="BZ276" s="20">
        <v>8</v>
      </c>
      <c r="CA276" s="20" t="s">
        <v>81</v>
      </c>
      <c r="CB276" s="20">
        <v>0.18</v>
      </c>
      <c r="CC276" s="20">
        <v>0.31</v>
      </c>
      <c r="CD276" s="20">
        <v>-0.42</v>
      </c>
      <c r="CE276" s="20">
        <v>0.42</v>
      </c>
      <c r="CF276" s="94">
        <v>31</v>
      </c>
      <c r="CG276" s="20">
        <v>0.25</v>
      </c>
      <c r="CH276" s="20">
        <v>0.12</v>
      </c>
      <c r="CI276" s="86">
        <v>11</v>
      </c>
      <c r="CJ276" s="20">
        <v>0.05</v>
      </c>
      <c r="CK276" s="68">
        <v>19</v>
      </c>
      <c r="CL276" s="17">
        <v>-1</v>
      </c>
      <c r="CM276" s="17">
        <v>-4.8275171999999998E-2</v>
      </c>
      <c r="CN276" s="17">
        <f>_xlfn.XLOOKUP(BZ276,' Brechas'!$A$2:$A$34,' Brechas'!$BK$2:$BK$34)</f>
        <v>-4.8275172479058097E-2</v>
      </c>
      <c r="CO276" t="b">
        <f t="shared" ref="CO276:CO307" si="51">ROUND(CM276,6)=ROUND(CN276,6)</f>
        <v>1</v>
      </c>
    </row>
    <row r="277" spans="20:93">
      <c r="U277" s="20">
        <v>11</v>
      </c>
      <c r="V277" s="20" t="s">
        <v>82</v>
      </c>
      <c r="W277" s="20">
        <v>0.12</v>
      </c>
      <c r="X277" s="20">
        <v>0.09</v>
      </c>
      <c r="Y277" s="20">
        <v>0.24</v>
      </c>
      <c r="Z277" s="20">
        <v>0.24</v>
      </c>
      <c r="AA277" s="73">
        <v>28</v>
      </c>
      <c r="AB277" s="20">
        <v>0.1</v>
      </c>
      <c r="AC277" s="20">
        <v>0.15</v>
      </c>
      <c r="AD277" s="67">
        <v>2</v>
      </c>
      <c r="AE277" s="20">
        <v>3.6600000000000001E-2</v>
      </c>
      <c r="AF277" s="60">
        <v>14</v>
      </c>
      <c r="AG277" s="17">
        <v>1</v>
      </c>
      <c r="AH277" s="17">
        <v>3.6616764000000003E-2</v>
      </c>
      <c r="AI277" s="17">
        <f>_xlfn.XLOOKUP(U277,' Brechas'!$A$2:$A$34,' Brechas'!$R$2:$R$34)</f>
        <v>3.6616763981792401E-2</v>
      </c>
      <c r="AJ277" t="b">
        <f t="shared" si="48"/>
        <v>1</v>
      </c>
      <c r="AN277" s="20">
        <v>11</v>
      </c>
      <c r="AO277" s="20" t="s">
        <v>269</v>
      </c>
      <c r="AP277" s="20">
        <v>0.43</v>
      </c>
      <c r="AQ277" s="20">
        <v>0.46</v>
      </c>
      <c r="AR277" s="20">
        <v>-7.0000000000000007E-2</v>
      </c>
      <c r="AS277" s="20">
        <v>7.0000000000000007E-2</v>
      </c>
      <c r="AT277" s="62">
        <v>8</v>
      </c>
      <c r="AU277" s="20">
        <v>0.44</v>
      </c>
      <c r="AV277" s="20">
        <v>0.38</v>
      </c>
      <c r="AW277" s="60">
        <v>14</v>
      </c>
      <c r="AX277" s="20">
        <v>0.03</v>
      </c>
      <c r="AY277" s="64">
        <v>7</v>
      </c>
      <c r="AZ277" s="17">
        <v>-1</v>
      </c>
      <c r="BA277" s="17">
        <v>-2.7245533999999998E-2</v>
      </c>
      <c r="BB277" s="17">
        <f>_xlfn.XLOOKUP(AN277,' Brechas'!$A$2:$A$34,' Brechas'!$AA$2:$AA$34)</f>
        <v>-2.7245534034918001E-2</v>
      </c>
      <c r="BC277" t="b">
        <f t="shared" si="49"/>
        <v>1</v>
      </c>
      <c r="BG277" s="20">
        <v>11</v>
      </c>
      <c r="BH277" s="20" t="s">
        <v>269</v>
      </c>
      <c r="BI277" s="20">
        <v>31.74</v>
      </c>
      <c r="BJ277" s="20">
        <v>33.47</v>
      </c>
      <c r="BK277" s="20">
        <v>-0.05</v>
      </c>
      <c r="BL277" s="20">
        <v>5.1999999999999998E-2</v>
      </c>
      <c r="BM277" s="69">
        <v>9</v>
      </c>
      <c r="BN277" s="20">
        <v>32.619999999999997</v>
      </c>
      <c r="BO277" s="20">
        <v>0.22</v>
      </c>
      <c r="BP277" s="81">
        <v>17</v>
      </c>
      <c r="BQ277" s="20">
        <v>1.0999999999999999E-2</v>
      </c>
      <c r="BR277" s="69">
        <v>9</v>
      </c>
      <c r="BS277" s="17">
        <v>-1</v>
      </c>
      <c r="BT277" s="17">
        <v>-1.1187462E-2</v>
      </c>
      <c r="BU277" s="17">
        <f>_xlfn.XLOOKUP(BG277,' Brechas'!$A$2:$A$34,' Brechas'!$AO$2:$AO$34)</f>
        <v>-1.11874624429726E-2</v>
      </c>
      <c r="BV277" t="b">
        <f t="shared" si="50"/>
        <v>1</v>
      </c>
      <c r="BZ277" s="20">
        <v>11</v>
      </c>
      <c r="CA277" s="20" t="s">
        <v>82</v>
      </c>
      <c r="CB277" s="20">
        <v>0.38</v>
      </c>
      <c r="CC277" s="20">
        <v>0.49</v>
      </c>
      <c r="CD277" s="20">
        <v>-0.22</v>
      </c>
      <c r="CE277" s="20">
        <v>0.22</v>
      </c>
      <c r="CF277" s="59">
        <v>13</v>
      </c>
      <c r="CG277" s="20">
        <v>0.43</v>
      </c>
      <c r="CH277" s="20">
        <v>7.0000000000000007E-2</v>
      </c>
      <c r="CI277" s="76">
        <v>1</v>
      </c>
      <c r="CJ277" s="20">
        <v>0.01</v>
      </c>
      <c r="CK277" s="83">
        <v>5</v>
      </c>
      <c r="CL277" s="17">
        <v>-1</v>
      </c>
      <c r="CM277" s="17">
        <v>-1.4419035E-2</v>
      </c>
      <c r="CN277" s="17">
        <f>_xlfn.XLOOKUP(BZ277,' Brechas'!$A$2:$A$34,' Brechas'!$BK$2:$BK$34)</f>
        <v>-1.4419035286515801E-2</v>
      </c>
      <c r="CO277" t="b">
        <f t="shared" si="51"/>
        <v>1</v>
      </c>
    </row>
    <row r="278" spans="20:93">
      <c r="U278" s="20">
        <v>13</v>
      </c>
      <c r="V278" s="20" t="s">
        <v>83</v>
      </c>
      <c r="W278" s="20">
        <v>0.46</v>
      </c>
      <c r="X278" s="20">
        <v>0.5</v>
      </c>
      <c r="Y278" s="20">
        <v>-0.08</v>
      </c>
      <c r="Z278" s="20">
        <v>0.08</v>
      </c>
      <c r="AA278" s="59">
        <v>13</v>
      </c>
      <c r="AB278" s="20">
        <v>0.48</v>
      </c>
      <c r="AC278" s="20">
        <v>0.69</v>
      </c>
      <c r="AD278" s="70">
        <v>29</v>
      </c>
      <c r="AE278" s="20">
        <v>5.6500000000000002E-2</v>
      </c>
      <c r="AF278" s="74">
        <v>23</v>
      </c>
      <c r="AG278" s="17">
        <v>-1</v>
      </c>
      <c r="AH278" s="17">
        <v>-5.6458630000000003E-2</v>
      </c>
      <c r="AI278" s="17">
        <f>_xlfn.XLOOKUP(U278,' Brechas'!$A$2:$A$34,' Brechas'!$R$2:$R$34)</f>
        <v>-5.6458629845355102E-2</v>
      </c>
      <c r="AJ278" t="b">
        <f t="shared" si="48"/>
        <v>1</v>
      </c>
      <c r="AN278" s="20">
        <v>13</v>
      </c>
      <c r="AO278" s="20" t="s">
        <v>83</v>
      </c>
      <c r="AP278" s="20">
        <v>0.51</v>
      </c>
      <c r="AQ278" s="20">
        <v>0.53</v>
      </c>
      <c r="AR278" s="20">
        <v>-0.04</v>
      </c>
      <c r="AS278" s="20">
        <v>0.04</v>
      </c>
      <c r="AT278" s="85">
        <v>4</v>
      </c>
      <c r="AU278" s="20">
        <v>0.52</v>
      </c>
      <c r="AV278" s="20">
        <v>0.45</v>
      </c>
      <c r="AW278" s="82">
        <v>22</v>
      </c>
      <c r="AX278" s="20">
        <v>0.02</v>
      </c>
      <c r="AY278" s="85">
        <v>4</v>
      </c>
      <c r="AZ278" s="17">
        <v>-1</v>
      </c>
      <c r="BA278" s="17">
        <v>-1.5827821999999998E-2</v>
      </c>
      <c r="BB278" s="17">
        <f>_xlfn.XLOOKUP(AN278,' Brechas'!$A$2:$A$34,' Brechas'!$AA$2:$AA$34)</f>
        <v>-1.5827822416340499E-2</v>
      </c>
      <c r="BC278" t="b">
        <f t="shared" si="49"/>
        <v>1</v>
      </c>
      <c r="BG278" s="20">
        <v>13</v>
      </c>
      <c r="BH278" s="20" t="s">
        <v>83</v>
      </c>
      <c r="BI278" s="20">
        <v>39.75</v>
      </c>
      <c r="BJ278" s="20">
        <v>41.96</v>
      </c>
      <c r="BK278" s="20">
        <v>-0.05</v>
      </c>
      <c r="BL278" s="20">
        <v>5.2999999999999999E-2</v>
      </c>
      <c r="BM278" s="79">
        <v>10</v>
      </c>
      <c r="BN278" s="20">
        <v>40.880000000000003</v>
      </c>
      <c r="BO278" s="20">
        <v>0.27</v>
      </c>
      <c r="BP278" s="64">
        <v>7</v>
      </c>
      <c r="BQ278" s="20">
        <v>1.4E-2</v>
      </c>
      <c r="BR278" s="79">
        <v>10</v>
      </c>
      <c r="BS278" s="17">
        <v>-1</v>
      </c>
      <c r="BT278" s="17">
        <v>-1.4295903E-2</v>
      </c>
      <c r="BU278" s="17">
        <f>_xlfn.XLOOKUP(BG278,' Brechas'!$A$2:$A$34,' Brechas'!$AO$2:$AO$34)</f>
        <v>-1.42959031654952E-2</v>
      </c>
      <c r="BV278" t="b">
        <f t="shared" si="50"/>
        <v>1</v>
      </c>
      <c r="BZ278" s="20">
        <v>13</v>
      </c>
      <c r="CA278" s="20" t="s">
        <v>83</v>
      </c>
      <c r="CB278" s="20">
        <v>0.13</v>
      </c>
      <c r="CC278" s="20">
        <v>0.2</v>
      </c>
      <c r="CD278" s="20">
        <v>-0.33</v>
      </c>
      <c r="CE278" s="20">
        <v>0.33</v>
      </c>
      <c r="CF278" s="80">
        <v>20</v>
      </c>
      <c r="CG278" s="20">
        <v>0.16</v>
      </c>
      <c r="CH278" s="20">
        <v>0.17</v>
      </c>
      <c r="CI278" s="60">
        <v>14</v>
      </c>
      <c r="CJ278" s="20">
        <v>0.06</v>
      </c>
      <c r="CK278" s="74">
        <v>23</v>
      </c>
      <c r="CL278" s="17">
        <v>-1</v>
      </c>
      <c r="CM278" s="17">
        <v>-5.6359061000000002E-2</v>
      </c>
      <c r="CN278" s="17">
        <f>_xlfn.XLOOKUP(BZ278,' Brechas'!$A$2:$A$34,' Brechas'!$BK$2:$BK$34)</f>
        <v>-5.6359061063953803E-2</v>
      </c>
      <c r="CO278" t="b">
        <f t="shared" si="51"/>
        <v>1</v>
      </c>
    </row>
    <row r="279" spans="20:93">
      <c r="U279" s="20">
        <v>15</v>
      </c>
      <c r="V279" s="20" t="s">
        <v>84</v>
      </c>
      <c r="W279" s="20">
        <v>0.16</v>
      </c>
      <c r="X279" s="20">
        <v>0.2</v>
      </c>
      <c r="Y279" s="20">
        <v>-0.23</v>
      </c>
      <c r="Z279" s="20">
        <v>0.23</v>
      </c>
      <c r="AA279" s="72">
        <v>27</v>
      </c>
      <c r="AB279" s="20">
        <v>0.18</v>
      </c>
      <c r="AC279" s="20">
        <v>0.27</v>
      </c>
      <c r="AD279" s="64">
        <v>7</v>
      </c>
      <c r="AE279" s="20">
        <v>6.1400000000000003E-2</v>
      </c>
      <c r="AF279" s="71">
        <v>25</v>
      </c>
      <c r="AG279" s="17">
        <v>-1</v>
      </c>
      <c r="AH279" s="17">
        <v>-6.1438561000000003E-2</v>
      </c>
      <c r="AI279" s="17">
        <f>_xlfn.XLOOKUP(U279,' Brechas'!$A$2:$A$34,' Brechas'!$R$2:$R$34)</f>
        <v>-6.1438561438561301E-2</v>
      </c>
      <c r="AJ279" t="b">
        <f t="shared" si="48"/>
        <v>1</v>
      </c>
      <c r="AN279" s="20">
        <v>15</v>
      </c>
      <c r="AO279" s="20" t="s">
        <v>84</v>
      </c>
      <c r="AP279" s="20">
        <v>0.75</v>
      </c>
      <c r="AQ279" s="20">
        <v>0.81</v>
      </c>
      <c r="AR279" s="20">
        <v>-7.0000000000000007E-2</v>
      </c>
      <c r="AS279" s="20">
        <v>7.0000000000000007E-2</v>
      </c>
      <c r="AT279" s="65">
        <v>6</v>
      </c>
      <c r="AU279" s="20">
        <v>0.78</v>
      </c>
      <c r="AV279" s="20">
        <v>0.68</v>
      </c>
      <c r="AW279" s="87">
        <v>30</v>
      </c>
      <c r="AX279" s="20">
        <v>0.04</v>
      </c>
      <c r="AY279" s="66">
        <v>12</v>
      </c>
      <c r="AZ279" s="17">
        <v>-1</v>
      </c>
      <c r="BA279" s="17">
        <v>-4.4603096000000002E-2</v>
      </c>
      <c r="BB279" s="17">
        <f>_xlfn.XLOOKUP(AN279,' Brechas'!$A$2:$A$34,' Brechas'!$AA$2:$AA$34)</f>
        <v>-4.4603095679439798E-2</v>
      </c>
      <c r="BC279" t="b">
        <f t="shared" si="49"/>
        <v>1</v>
      </c>
      <c r="BG279" s="20">
        <v>15</v>
      </c>
      <c r="BH279" s="20" t="s">
        <v>84</v>
      </c>
      <c r="BI279" s="20">
        <v>14.6</v>
      </c>
      <c r="BJ279" s="20">
        <v>15.17</v>
      </c>
      <c r="BK279" s="20">
        <v>-0.04</v>
      </c>
      <c r="BL279" s="20">
        <v>3.7999999999999999E-2</v>
      </c>
      <c r="BM279" s="83">
        <v>5</v>
      </c>
      <c r="BN279" s="20">
        <v>14.89</v>
      </c>
      <c r="BO279" s="20">
        <v>0.1</v>
      </c>
      <c r="BP279" s="95">
        <v>32</v>
      </c>
      <c r="BQ279" s="20">
        <v>4.0000000000000001E-3</v>
      </c>
      <c r="BR279" s="85">
        <v>4</v>
      </c>
      <c r="BS279" s="17">
        <v>-1</v>
      </c>
      <c r="BT279" s="17">
        <v>-3.7318389999999998E-3</v>
      </c>
      <c r="BU279" s="17">
        <f>_xlfn.XLOOKUP(BG279,' Brechas'!$A$2:$A$34,' Brechas'!$AO$2:$AO$34)</f>
        <v>-3.7318389965952901E-3</v>
      </c>
      <c r="BV279" t="b">
        <f t="shared" si="50"/>
        <v>1</v>
      </c>
      <c r="BZ279" s="20">
        <v>15</v>
      </c>
      <c r="CA279" s="20" t="s">
        <v>84</v>
      </c>
      <c r="CB279" s="20">
        <v>0.15</v>
      </c>
      <c r="CC279" s="20">
        <v>0.28000000000000003</v>
      </c>
      <c r="CD279" s="20">
        <v>-0.44</v>
      </c>
      <c r="CE279" s="20">
        <v>0.44</v>
      </c>
      <c r="CF279" s="95">
        <v>32</v>
      </c>
      <c r="CG279" s="20">
        <v>0.21</v>
      </c>
      <c r="CH279" s="20">
        <v>0.13</v>
      </c>
      <c r="CI279" s="66">
        <v>12</v>
      </c>
      <c r="CJ279" s="20">
        <v>0.06</v>
      </c>
      <c r="CK279" s="71">
        <v>25</v>
      </c>
      <c r="CL279" s="17">
        <v>-1</v>
      </c>
      <c r="CM279" s="17">
        <v>-5.8951020999999999E-2</v>
      </c>
      <c r="CN279" s="17">
        <f>_xlfn.XLOOKUP(BZ279,' Brechas'!$A$2:$A$34,' Brechas'!$BK$2:$BK$34)</f>
        <v>-5.8951021418539098E-2</v>
      </c>
      <c r="CO279" t="b">
        <f t="shared" si="51"/>
        <v>1</v>
      </c>
    </row>
    <row r="280" spans="20:93">
      <c r="U280" s="20">
        <v>17</v>
      </c>
      <c r="V280" s="20" t="s">
        <v>85</v>
      </c>
      <c r="W280" s="20">
        <v>0.15</v>
      </c>
      <c r="X280" s="20">
        <v>0.18</v>
      </c>
      <c r="Y280" s="20">
        <v>-0.19</v>
      </c>
      <c r="Z280" s="20">
        <v>0.19</v>
      </c>
      <c r="AA280" s="88">
        <v>24</v>
      </c>
      <c r="AB280" s="20">
        <v>0.17</v>
      </c>
      <c r="AC280" s="20">
        <v>0.24</v>
      </c>
      <c r="AD280" s="65">
        <v>6</v>
      </c>
      <c r="AE280" s="20">
        <v>4.4999999999999998E-2</v>
      </c>
      <c r="AF280" s="80">
        <v>20</v>
      </c>
      <c r="AG280" s="17">
        <v>-1</v>
      </c>
      <c r="AH280" s="17">
        <v>-4.5014384999999997E-2</v>
      </c>
      <c r="AI280" s="17">
        <f>_xlfn.XLOOKUP(U280,' Brechas'!$A$2:$A$34,' Brechas'!$R$2:$R$34)</f>
        <v>-4.50143846370267E-2</v>
      </c>
      <c r="AJ280" t="b">
        <f t="shared" si="48"/>
        <v>1</v>
      </c>
      <c r="AN280" s="20">
        <v>17</v>
      </c>
      <c r="AO280" s="20" t="s">
        <v>85</v>
      </c>
      <c r="AP280" s="20">
        <v>0.75</v>
      </c>
      <c r="AQ280" s="20">
        <v>0.91</v>
      </c>
      <c r="AR280" s="20">
        <v>-0.18</v>
      </c>
      <c r="AS280" s="20">
        <v>0.18</v>
      </c>
      <c r="AT280" s="80">
        <v>20</v>
      </c>
      <c r="AU280" s="20">
        <v>0.83</v>
      </c>
      <c r="AV280" s="20">
        <v>0.72</v>
      </c>
      <c r="AW280" s="94">
        <v>31</v>
      </c>
      <c r="AX280" s="20">
        <v>0.13</v>
      </c>
      <c r="AY280" s="94">
        <v>31</v>
      </c>
      <c r="AZ280" s="17">
        <v>-1</v>
      </c>
      <c r="BA280" s="17">
        <v>-0.13002065400000001</v>
      </c>
      <c r="BB280" s="17">
        <f>_xlfn.XLOOKUP(AN280,' Brechas'!$A$2:$A$34,' Brechas'!$AA$2:$AA$34)</f>
        <v>-0.13002065402164201</v>
      </c>
      <c r="BC280" t="b">
        <f t="shared" si="49"/>
        <v>1</v>
      </c>
      <c r="BG280" s="20">
        <v>17</v>
      </c>
      <c r="BH280" s="20" t="s">
        <v>85</v>
      </c>
      <c r="BI280" s="20">
        <v>17.37</v>
      </c>
      <c r="BJ280" s="20">
        <v>20.52</v>
      </c>
      <c r="BK280" s="20">
        <v>-0.15</v>
      </c>
      <c r="BL280" s="20">
        <v>0.153</v>
      </c>
      <c r="BM280" s="80">
        <v>20</v>
      </c>
      <c r="BN280" s="20">
        <v>18.98</v>
      </c>
      <c r="BO280" s="20">
        <v>0.13</v>
      </c>
      <c r="BP280" s="70">
        <v>29</v>
      </c>
      <c r="BQ280" s="20">
        <v>1.9E-2</v>
      </c>
      <c r="BR280" s="60">
        <v>14</v>
      </c>
      <c r="BS280" s="17">
        <v>-1</v>
      </c>
      <c r="BT280" s="17">
        <v>-1.9357376999999999E-2</v>
      </c>
      <c r="BU280" s="17">
        <f>_xlfn.XLOOKUP(BG280,' Brechas'!$A$2:$A$34,' Brechas'!$AO$2:$AO$34)</f>
        <v>-1.9357377288737002E-2</v>
      </c>
      <c r="BV280" t="b">
        <f t="shared" si="50"/>
        <v>1</v>
      </c>
      <c r="BZ280" s="20">
        <v>17</v>
      </c>
      <c r="CA280" s="20" t="s">
        <v>85</v>
      </c>
      <c r="CB280" s="20">
        <v>0.21</v>
      </c>
      <c r="CC280" s="20">
        <v>0.36</v>
      </c>
      <c r="CD280" s="20">
        <v>-0.41</v>
      </c>
      <c r="CE280" s="20">
        <v>0.41</v>
      </c>
      <c r="CF280" s="70">
        <v>29</v>
      </c>
      <c r="CG280" s="20">
        <v>0.28000000000000003</v>
      </c>
      <c r="CH280" s="20">
        <v>0.1</v>
      </c>
      <c r="CI280" s="64">
        <v>7</v>
      </c>
      <c r="CJ280" s="20">
        <v>0.04</v>
      </c>
      <c r="CK280" s="60">
        <v>14</v>
      </c>
      <c r="CL280" s="17">
        <v>-1</v>
      </c>
      <c r="CM280" s="17">
        <v>-4.1350981000000002E-2</v>
      </c>
      <c r="CN280" s="17">
        <f>_xlfn.XLOOKUP(BZ280,' Brechas'!$A$2:$A$34,' Brechas'!$BK$2:$BK$34)</f>
        <v>-4.13509806704562E-2</v>
      </c>
      <c r="CO280" t="b">
        <f t="shared" si="51"/>
        <v>1</v>
      </c>
    </row>
    <row r="281" spans="20:93">
      <c r="U281" s="20">
        <v>18</v>
      </c>
      <c r="V281" s="20" t="s">
        <v>86</v>
      </c>
      <c r="W281" s="20">
        <v>0.17</v>
      </c>
      <c r="X281" s="20">
        <v>0.2</v>
      </c>
      <c r="Y281" s="20">
        <v>-0.15</v>
      </c>
      <c r="Z281" s="20">
        <v>0.15</v>
      </c>
      <c r="AA281" s="75">
        <v>21</v>
      </c>
      <c r="AB281" s="20">
        <v>0.19</v>
      </c>
      <c r="AC281" s="20">
        <v>0.28000000000000003</v>
      </c>
      <c r="AD281" s="79">
        <v>10</v>
      </c>
      <c r="AE281" s="20">
        <v>4.1500000000000002E-2</v>
      </c>
      <c r="AF281" s="81">
        <v>17</v>
      </c>
      <c r="AG281" s="17">
        <v>-1</v>
      </c>
      <c r="AH281" s="17">
        <v>-4.1479982999999998E-2</v>
      </c>
      <c r="AI281" s="17">
        <f>_xlfn.XLOOKUP(U281,' Brechas'!$A$2:$A$34,' Brechas'!$R$2:$R$34)</f>
        <v>-4.14799826564528E-2</v>
      </c>
      <c r="AJ281" t="b">
        <f t="shared" si="48"/>
        <v>1</v>
      </c>
      <c r="AN281" s="20">
        <v>18</v>
      </c>
      <c r="AO281" s="20" t="s">
        <v>86</v>
      </c>
      <c r="AP281" s="20">
        <v>0.41</v>
      </c>
      <c r="AQ281" s="20">
        <v>0.57999999999999996</v>
      </c>
      <c r="AR281" s="20">
        <v>-0.3</v>
      </c>
      <c r="AS281" s="20">
        <v>0.3</v>
      </c>
      <c r="AT281" s="70">
        <v>29</v>
      </c>
      <c r="AU281" s="20">
        <v>0.49</v>
      </c>
      <c r="AV281" s="20">
        <v>0.43</v>
      </c>
      <c r="AW281" s="81">
        <v>17</v>
      </c>
      <c r="AX281" s="20">
        <v>0.13</v>
      </c>
      <c r="AY281" s="87">
        <v>30</v>
      </c>
      <c r="AZ281" s="17">
        <v>-1</v>
      </c>
      <c r="BA281" s="17">
        <v>-0.127980599</v>
      </c>
      <c r="BB281" s="17">
        <f>_xlfn.XLOOKUP(AN281,' Brechas'!$A$2:$A$34,' Brechas'!$AA$2:$AA$34)</f>
        <v>-0.127980599186299</v>
      </c>
      <c r="BC281" t="b">
        <f t="shared" si="49"/>
        <v>1</v>
      </c>
      <c r="BG281" s="20">
        <v>18</v>
      </c>
      <c r="BH281" s="20" t="s">
        <v>86</v>
      </c>
      <c r="BI281" s="20">
        <v>80.64</v>
      </c>
      <c r="BJ281" s="20">
        <v>86.93</v>
      </c>
      <c r="BK281" s="20">
        <v>-7.0000000000000007E-2</v>
      </c>
      <c r="BL281" s="20">
        <v>7.1999999999999995E-2</v>
      </c>
      <c r="BM281" s="86">
        <v>11</v>
      </c>
      <c r="BN281" s="20">
        <v>83.87</v>
      </c>
      <c r="BO281" s="20">
        <v>0.56000000000000005</v>
      </c>
      <c r="BP281" s="67">
        <v>2</v>
      </c>
      <c r="BQ281" s="20">
        <v>0.04</v>
      </c>
      <c r="BR281" s="88">
        <v>24</v>
      </c>
      <c r="BS281" s="17">
        <v>-1</v>
      </c>
      <c r="BT281" s="17">
        <v>-4.0378817999999997E-2</v>
      </c>
      <c r="BU281" s="17">
        <f>_xlfn.XLOOKUP(BG281,' Brechas'!$A$2:$A$34,' Brechas'!$AO$2:$AO$34)</f>
        <v>-4.0378818221794503E-2</v>
      </c>
      <c r="BV281" t="b">
        <f t="shared" si="50"/>
        <v>1</v>
      </c>
      <c r="BZ281" s="20">
        <v>18</v>
      </c>
      <c r="CA281" s="20" t="s">
        <v>86</v>
      </c>
      <c r="CB281" s="20">
        <v>0.1</v>
      </c>
      <c r="CC281" s="20">
        <v>0.14000000000000001</v>
      </c>
      <c r="CD281" s="20">
        <v>-0.31</v>
      </c>
      <c r="CE281" s="20">
        <v>0.31</v>
      </c>
      <c r="CF281" s="68">
        <v>19</v>
      </c>
      <c r="CG281" s="20">
        <v>0.12</v>
      </c>
      <c r="CH281" s="20">
        <v>0.23</v>
      </c>
      <c r="CI281" s="80">
        <v>20</v>
      </c>
      <c r="CJ281" s="20">
        <v>7.0000000000000007E-2</v>
      </c>
      <c r="CK281" s="73">
        <v>28</v>
      </c>
      <c r="CL281" s="17">
        <v>-1</v>
      </c>
      <c r="CM281" s="17">
        <v>-7.3793853000000006E-2</v>
      </c>
      <c r="CN281" s="17">
        <f>_xlfn.XLOOKUP(BZ281,' Brechas'!$A$2:$A$34,' Brechas'!$BK$2:$BK$34)</f>
        <v>-7.3793852652238007E-2</v>
      </c>
      <c r="CO281" t="b">
        <f t="shared" si="51"/>
        <v>1</v>
      </c>
    </row>
    <row r="282" spans="20:93">
      <c r="U282" s="20">
        <v>19</v>
      </c>
      <c r="V282" s="20" t="s">
        <v>87</v>
      </c>
      <c r="W282" s="20">
        <v>0.33</v>
      </c>
      <c r="X282" s="20">
        <v>0.37</v>
      </c>
      <c r="Y282" s="20">
        <v>-0.13</v>
      </c>
      <c r="Z282" s="20">
        <v>0.13</v>
      </c>
      <c r="AA282" s="58">
        <v>16</v>
      </c>
      <c r="AB282" s="20">
        <v>0.35</v>
      </c>
      <c r="AC282" s="20">
        <v>0.51</v>
      </c>
      <c r="AD282" s="74">
        <v>23</v>
      </c>
      <c r="AE282" s="20">
        <v>6.4100000000000004E-2</v>
      </c>
      <c r="AF282" s="84">
        <v>26</v>
      </c>
      <c r="AG282" s="17">
        <v>-1</v>
      </c>
      <c r="AH282" s="17">
        <v>-6.4051205E-2</v>
      </c>
      <c r="AI282" s="17">
        <f>_xlfn.XLOOKUP(U282,' Brechas'!$A$2:$A$34,' Brechas'!$R$2:$R$34)</f>
        <v>-6.4051205375756301E-2</v>
      </c>
      <c r="AJ282" t="b">
        <f t="shared" si="48"/>
        <v>1</v>
      </c>
      <c r="AN282" s="20">
        <v>19</v>
      </c>
      <c r="AO282" s="20" t="s">
        <v>87</v>
      </c>
      <c r="AP282" s="20">
        <v>0.37</v>
      </c>
      <c r="AQ282" s="20">
        <v>0.42</v>
      </c>
      <c r="AR282" s="20">
        <v>-0.13</v>
      </c>
      <c r="AS282" s="20">
        <v>0.13</v>
      </c>
      <c r="AT282" s="59">
        <v>13</v>
      </c>
      <c r="AU282" s="20">
        <v>0.39</v>
      </c>
      <c r="AV282" s="20">
        <v>0.34</v>
      </c>
      <c r="AW282" s="66">
        <v>12</v>
      </c>
      <c r="AX282" s="20">
        <v>0.04</v>
      </c>
      <c r="AY282" s="79">
        <v>10</v>
      </c>
      <c r="AZ282" s="17">
        <v>-1</v>
      </c>
      <c r="BA282" s="17">
        <v>-4.3382737999999997E-2</v>
      </c>
      <c r="BB282" s="17">
        <f>_xlfn.XLOOKUP(AN282,' Brechas'!$A$2:$A$34,' Brechas'!$AA$2:$AA$34)</f>
        <v>-4.33827380952682E-2</v>
      </c>
      <c r="BC282" t="b">
        <f t="shared" si="49"/>
        <v>1</v>
      </c>
      <c r="BG282" s="20">
        <v>19</v>
      </c>
      <c r="BH282" s="20" t="s">
        <v>87</v>
      </c>
      <c r="BI282" s="20">
        <v>20.45</v>
      </c>
      <c r="BJ282" s="20">
        <v>28.19</v>
      </c>
      <c r="BK282" s="20">
        <v>-0.27</v>
      </c>
      <c r="BL282" s="20">
        <v>0.27500000000000002</v>
      </c>
      <c r="BM282" s="73">
        <v>28</v>
      </c>
      <c r="BN282" s="20">
        <v>24.41</v>
      </c>
      <c r="BO282" s="20">
        <v>0.16</v>
      </c>
      <c r="BP282" s="71">
        <v>25</v>
      </c>
      <c r="BQ282" s="20">
        <v>4.4999999999999998E-2</v>
      </c>
      <c r="BR282" s="71">
        <v>25</v>
      </c>
      <c r="BS282" s="17">
        <v>-1</v>
      </c>
      <c r="BT282" s="17">
        <v>-4.4618572000000002E-2</v>
      </c>
      <c r="BU282" s="17">
        <f>_xlfn.XLOOKUP(BG282,' Brechas'!$A$2:$A$34,' Brechas'!$AO$2:$AO$34)</f>
        <v>-4.4618571629709301E-2</v>
      </c>
      <c r="BV282" t="b">
        <f t="shared" si="50"/>
        <v>1</v>
      </c>
      <c r="BZ282" s="20">
        <v>19</v>
      </c>
      <c r="CA282" s="20" t="s">
        <v>87</v>
      </c>
      <c r="CB282" s="20">
        <v>0.1</v>
      </c>
      <c r="CC282" s="20">
        <v>0.15</v>
      </c>
      <c r="CD282" s="20">
        <v>-0.34</v>
      </c>
      <c r="CE282" s="20">
        <v>0.34</v>
      </c>
      <c r="CF282" s="75">
        <v>21</v>
      </c>
      <c r="CG282" s="20">
        <v>0.13</v>
      </c>
      <c r="CH282" s="20">
        <v>0.22</v>
      </c>
      <c r="CI282" s="68">
        <v>19</v>
      </c>
      <c r="CJ282" s="20">
        <v>0.08</v>
      </c>
      <c r="CK282" s="87">
        <v>30</v>
      </c>
      <c r="CL282" s="17">
        <v>-1</v>
      </c>
      <c r="CM282" s="17">
        <v>-7.5659291000000004E-2</v>
      </c>
      <c r="CN282" s="17">
        <f>_xlfn.XLOOKUP(BZ282,' Brechas'!$A$2:$A$34,' Brechas'!$BK$2:$BK$34)</f>
        <v>-7.5659290956859804E-2</v>
      </c>
      <c r="CO282" t="b">
        <f t="shared" si="51"/>
        <v>1</v>
      </c>
    </row>
    <row r="283" spans="20:93">
      <c r="U283" s="20">
        <v>20</v>
      </c>
      <c r="V283" s="20" t="s">
        <v>88</v>
      </c>
      <c r="W283" s="20">
        <v>0.34</v>
      </c>
      <c r="X283" s="20">
        <v>0.38</v>
      </c>
      <c r="Y283" s="20">
        <v>-0.11</v>
      </c>
      <c r="Z283" s="20">
        <v>0.11</v>
      </c>
      <c r="AA283" s="63">
        <v>15</v>
      </c>
      <c r="AB283" s="20">
        <v>0.36</v>
      </c>
      <c r="AC283" s="20">
        <v>0.52</v>
      </c>
      <c r="AD283" s="88">
        <v>24</v>
      </c>
      <c r="AE283" s="20">
        <v>5.7299999999999997E-2</v>
      </c>
      <c r="AF283" s="88">
        <v>24</v>
      </c>
      <c r="AG283" s="17">
        <v>-1</v>
      </c>
      <c r="AH283" s="17">
        <v>-5.7267130999999999E-2</v>
      </c>
      <c r="AI283" s="17">
        <f>_xlfn.XLOOKUP(U283,' Brechas'!$A$2:$A$34,' Brechas'!$R$2:$R$34)</f>
        <v>-5.7267131047223502E-2</v>
      </c>
      <c r="AJ283" t="b">
        <f t="shared" si="48"/>
        <v>1</v>
      </c>
      <c r="AN283" s="20">
        <v>20</v>
      </c>
      <c r="AO283" s="20" t="s">
        <v>88</v>
      </c>
      <c r="AP283" s="20">
        <v>0.38</v>
      </c>
      <c r="AQ283" s="20">
        <v>0.5</v>
      </c>
      <c r="AR283" s="20">
        <v>-0.23</v>
      </c>
      <c r="AS283" s="20">
        <v>0.23</v>
      </c>
      <c r="AT283" s="84">
        <v>26</v>
      </c>
      <c r="AU283" s="20">
        <v>0.44</v>
      </c>
      <c r="AV283" s="20">
        <v>0.38</v>
      </c>
      <c r="AW283" s="59">
        <v>13</v>
      </c>
      <c r="AX283" s="20">
        <v>0.09</v>
      </c>
      <c r="AY283" s="74">
        <v>23</v>
      </c>
      <c r="AZ283" s="17">
        <v>-1</v>
      </c>
      <c r="BA283" s="17">
        <v>-8.7698166999999994E-2</v>
      </c>
      <c r="BB283" s="17">
        <f>_xlfn.XLOOKUP(AN283,' Brechas'!$A$2:$A$34,' Brechas'!$AA$2:$AA$34)</f>
        <v>-8.7698166607434805E-2</v>
      </c>
      <c r="BC283" t="b">
        <f t="shared" si="49"/>
        <v>1</v>
      </c>
      <c r="BG283" s="20">
        <v>20</v>
      </c>
      <c r="BH283" s="20" t="s">
        <v>88</v>
      </c>
      <c r="BI283" s="20">
        <v>30.04</v>
      </c>
      <c r="BJ283" s="20">
        <v>34.17</v>
      </c>
      <c r="BK283" s="20">
        <v>-0.12</v>
      </c>
      <c r="BL283" s="20">
        <v>0.121</v>
      </c>
      <c r="BM283" s="81">
        <v>17</v>
      </c>
      <c r="BN283" s="20">
        <v>32.15</v>
      </c>
      <c r="BO283" s="20">
        <v>0.21</v>
      </c>
      <c r="BP283" s="61">
        <v>18</v>
      </c>
      <c r="BQ283" s="20">
        <v>2.5999999999999999E-2</v>
      </c>
      <c r="BR283" s="61">
        <v>18</v>
      </c>
      <c r="BS283" s="17">
        <v>-1</v>
      </c>
      <c r="BT283" s="17">
        <v>-2.5880230000000001E-2</v>
      </c>
      <c r="BU283" s="17">
        <f>_xlfn.XLOOKUP(BG283,' Brechas'!$A$2:$A$34,' Brechas'!$AO$2:$AO$34)</f>
        <v>-2.58802295555184E-2</v>
      </c>
      <c r="BV283" t="b">
        <f t="shared" si="50"/>
        <v>1</v>
      </c>
      <c r="BZ283" s="20">
        <v>20</v>
      </c>
      <c r="CA283" s="20" t="s">
        <v>88</v>
      </c>
      <c r="CB283" s="20">
        <v>0.12</v>
      </c>
      <c r="CC283" s="20">
        <v>0.19</v>
      </c>
      <c r="CD283" s="20">
        <v>-0.4</v>
      </c>
      <c r="CE283" s="20">
        <v>0.4</v>
      </c>
      <c r="CF283" s="73">
        <v>28</v>
      </c>
      <c r="CG283" s="20">
        <v>0.15</v>
      </c>
      <c r="CH283" s="20">
        <v>0.18</v>
      </c>
      <c r="CI283" s="58">
        <v>16</v>
      </c>
      <c r="CJ283" s="20">
        <v>7.0000000000000007E-2</v>
      </c>
      <c r="CK283" s="70">
        <v>29</v>
      </c>
      <c r="CL283" s="17">
        <v>-1</v>
      </c>
      <c r="CM283" s="17">
        <v>-7.3842196999999998E-2</v>
      </c>
      <c r="CN283" s="17">
        <f>_xlfn.XLOOKUP(BZ283,' Brechas'!$A$2:$A$34,' Brechas'!$BK$2:$BK$34)</f>
        <v>-7.3842197024379996E-2</v>
      </c>
      <c r="CO283" t="b">
        <f t="shared" si="51"/>
        <v>1</v>
      </c>
    </row>
    <row r="284" spans="20:93">
      <c r="U284" s="20">
        <v>23</v>
      </c>
      <c r="V284" s="20" t="s">
        <v>89</v>
      </c>
      <c r="W284" s="20">
        <v>0.37</v>
      </c>
      <c r="X284" s="20">
        <v>0.36</v>
      </c>
      <c r="Y284" s="20">
        <v>0.01</v>
      </c>
      <c r="Z284" s="20">
        <v>0.01</v>
      </c>
      <c r="AA284" s="78">
        <v>3</v>
      </c>
      <c r="AB284" s="20">
        <v>0.37</v>
      </c>
      <c r="AC284" s="20">
        <v>0.53</v>
      </c>
      <c r="AD284" s="71">
        <v>25</v>
      </c>
      <c r="AE284" s="20">
        <v>6.4999999999999997E-3</v>
      </c>
      <c r="AF284" s="85">
        <v>4</v>
      </c>
      <c r="AG284" s="17">
        <v>1</v>
      </c>
      <c r="AH284" s="17">
        <v>6.4542669999999996E-3</v>
      </c>
      <c r="AI284" s="17">
        <f>_xlfn.XLOOKUP(U284,' Brechas'!$A$2:$A$34,' Brechas'!$R$2:$R$34)</f>
        <v>6.4542671244374001E-3</v>
      </c>
      <c r="AJ284" t="b">
        <f t="shared" si="48"/>
        <v>1</v>
      </c>
      <c r="AN284" s="20">
        <v>23</v>
      </c>
      <c r="AO284" s="20" t="s">
        <v>89</v>
      </c>
      <c r="AP284" s="20">
        <v>0.51</v>
      </c>
      <c r="AQ284" s="20">
        <v>0.51</v>
      </c>
      <c r="AR284" s="20">
        <v>-0.01</v>
      </c>
      <c r="AS284" s="20">
        <v>0.01</v>
      </c>
      <c r="AT284" s="67">
        <v>2</v>
      </c>
      <c r="AU284" s="20">
        <v>0.51</v>
      </c>
      <c r="AV284" s="20">
        <v>0.44</v>
      </c>
      <c r="AW284" s="75">
        <v>21</v>
      </c>
      <c r="AX284" s="20">
        <v>0</v>
      </c>
      <c r="AY284" s="76">
        <v>1</v>
      </c>
      <c r="AZ284" s="17">
        <v>-1</v>
      </c>
      <c r="BA284" s="17">
        <v>-4.4356070000000003E-3</v>
      </c>
      <c r="BB284" s="17">
        <f>_xlfn.XLOOKUP(AN284,' Brechas'!$A$2:$A$34,' Brechas'!$AA$2:$AA$34)</f>
        <v>-4.4356066622133501E-3</v>
      </c>
      <c r="BC284" t="b">
        <f t="shared" si="49"/>
        <v>1</v>
      </c>
      <c r="BG284" s="20">
        <v>23</v>
      </c>
      <c r="BH284" s="20" t="s">
        <v>89</v>
      </c>
      <c r="BI284" s="20">
        <v>32.659999999999997</v>
      </c>
      <c r="BJ284" s="20">
        <v>38.909999999999997</v>
      </c>
      <c r="BK284" s="20">
        <v>-0.16</v>
      </c>
      <c r="BL284" s="20">
        <v>0.161</v>
      </c>
      <c r="BM284" s="82">
        <v>22</v>
      </c>
      <c r="BN284" s="20">
        <v>35.869999999999997</v>
      </c>
      <c r="BO284" s="20">
        <v>0.24</v>
      </c>
      <c r="BP284" s="66">
        <v>12</v>
      </c>
      <c r="BQ284" s="20">
        <v>3.7999999999999999E-2</v>
      </c>
      <c r="BR284" s="82">
        <v>22</v>
      </c>
      <c r="BS284" s="17">
        <v>-1</v>
      </c>
      <c r="BT284" s="17">
        <v>-3.8338098000000001E-2</v>
      </c>
      <c r="BU284" s="17">
        <f>_xlfn.XLOOKUP(BG284,' Brechas'!$A$2:$A$34,' Brechas'!$AO$2:$AO$34)</f>
        <v>-3.8338098258793599E-2</v>
      </c>
      <c r="BV284" t="b">
        <f t="shared" si="50"/>
        <v>1</v>
      </c>
      <c r="BZ284" s="20">
        <v>23</v>
      </c>
      <c r="CA284" s="20" t="s">
        <v>89</v>
      </c>
      <c r="CB284" s="20">
        <v>0.1</v>
      </c>
      <c r="CC284" s="20">
        <v>0.14000000000000001</v>
      </c>
      <c r="CD284" s="20">
        <v>-0.26</v>
      </c>
      <c r="CE284" s="20">
        <v>0.26</v>
      </c>
      <c r="CF284" s="58">
        <v>16</v>
      </c>
      <c r="CG284" s="20">
        <v>0.12</v>
      </c>
      <c r="CH284" s="20">
        <v>0.24</v>
      </c>
      <c r="CI284" s="75">
        <v>21</v>
      </c>
      <c r="CJ284" s="20">
        <v>0.06</v>
      </c>
      <c r="CK284" s="84">
        <v>26</v>
      </c>
      <c r="CL284" s="17">
        <v>-1</v>
      </c>
      <c r="CM284" s="17">
        <v>-6.0491179999999999E-2</v>
      </c>
      <c r="CN284" s="17">
        <f>_xlfn.XLOOKUP(BZ284,' Brechas'!$A$2:$A$34,' Brechas'!$BK$2:$BK$34)</f>
        <v>-6.0491180493668799E-2</v>
      </c>
      <c r="CO284" t="b">
        <f t="shared" si="51"/>
        <v>1</v>
      </c>
    </row>
    <row r="285" spans="20:93">
      <c r="U285" s="20">
        <v>25</v>
      </c>
      <c r="V285" s="20" t="s">
        <v>90</v>
      </c>
      <c r="W285" s="20">
        <v>0.17</v>
      </c>
      <c r="X285" s="20">
        <v>0.15</v>
      </c>
      <c r="Y285" s="20">
        <v>0.15</v>
      </c>
      <c r="Z285" s="20">
        <v>0.15</v>
      </c>
      <c r="AA285" s="80">
        <v>20</v>
      </c>
      <c r="AB285" s="20">
        <v>0.16</v>
      </c>
      <c r="AC285" s="20">
        <v>0.23</v>
      </c>
      <c r="AD285" s="83">
        <v>5</v>
      </c>
      <c r="AE285" s="20">
        <v>3.5000000000000003E-2</v>
      </c>
      <c r="AF285" s="59">
        <v>13</v>
      </c>
      <c r="AG285" s="17">
        <v>1</v>
      </c>
      <c r="AH285" s="17">
        <v>3.5027388E-2</v>
      </c>
      <c r="AI285" s="17">
        <f>_xlfn.XLOOKUP(U285,' Brechas'!$A$2:$A$34,' Brechas'!$R$2:$R$34)</f>
        <v>3.5027388102429897E-2</v>
      </c>
      <c r="AJ285" t="b">
        <f t="shared" si="48"/>
        <v>1</v>
      </c>
      <c r="AN285" s="20">
        <v>25</v>
      </c>
      <c r="AO285" s="20" t="s">
        <v>90</v>
      </c>
      <c r="AP285" s="20">
        <v>0.5</v>
      </c>
      <c r="AQ285" s="20">
        <v>0.57999999999999996</v>
      </c>
      <c r="AR285" s="20">
        <v>-0.14000000000000001</v>
      </c>
      <c r="AS285" s="20">
        <v>0.14000000000000001</v>
      </c>
      <c r="AT285" s="60">
        <v>14</v>
      </c>
      <c r="AU285" s="20">
        <v>0.54</v>
      </c>
      <c r="AV285" s="20">
        <v>0.47</v>
      </c>
      <c r="AW285" s="74">
        <v>23</v>
      </c>
      <c r="AX285" s="20">
        <v>7.0000000000000007E-2</v>
      </c>
      <c r="AY285" s="58">
        <v>16</v>
      </c>
      <c r="AZ285" s="17">
        <v>-1</v>
      </c>
      <c r="BA285" s="17">
        <v>-6.6463018999999998E-2</v>
      </c>
      <c r="BB285" s="17">
        <f>_xlfn.XLOOKUP(AN285,' Brechas'!$A$2:$A$34,' Brechas'!$AA$2:$AA$34)</f>
        <v>-6.6463019330617407E-2</v>
      </c>
      <c r="BC285" t="b">
        <f t="shared" si="49"/>
        <v>1</v>
      </c>
      <c r="BG285" s="20">
        <v>25</v>
      </c>
      <c r="BH285" s="20" t="s">
        <v>90</v>
      </c>
      <c r="BI285" s="20">
        <v>26.55</v>
      </c>
      <c r="BJ285" s="20">
        <v>29.55</v>
      </c>
      <c r="BK285" s="20">
        <v>-0.1</v>
      </c>
      <c r="BL285" s="20">
        <v>0.10199999999999999</v>
      </c>
      <c r="BM285" s="59">
        <v>13</v>
      </c>
      <c r="BN285" s="20">
        <v>28.08</v>
      </c>
      <c r="BO285" s="20">
        <v>0.19</v>
      </c>
      <c r="BP285" s="74">
        <v>23</v>
      </c>
      <c r="BQ285" s="20">
        <v>1.9E-2</v>
      </c>
      <c r="BR285" s="59">
        <v>13</v>
      </c>
      <c r="BS285" s="17">
        <v>-1</v>
      </c>
      <c r="BT285" s="17">
        <v>-1.8978640000000001E-2</v>
      </c>
      <c r="BU285" s="17">
        <f>_xlfn.XLOOKUP(BG285,' Brechas'!$A$2:$A$34,' Brechas'!$AO$2:$AO$34)</f>
        <v>-1.8978639827036299E-2</v>
      </c>
      <c r="BV285" t="b">
        <f t="shared" si="50"/>
        <v>1</v>
      </c>
      <c r="BZ285" s="20">
        <v>25</v>
      </c>
      <c r="CA285" s="20" t="s">
        <v>90</v>
      </c>
      <c r="CB285" s="20">
        <v>0.28999999999999998</v>
      </c>
      <c r="CC285" s="20">
        <v>0.41</v>
      </c>
      <c r="CD285" s="20">
        <v>-0.28999999999999998</v>
      </c>
      <c r="CE285" s="20">
        <v>0.28999999999999998</v>
      </c>
      <c r="CF285" s="61">
        <v>18</v>
      </c>
      <c r="CG285" s="20">
        <v>0.35</v>
      </c>
      <c r="CH285" s="20">
        <v>0.08</v>
      </c>
      <c r="CI285" s="67">
        <v>2</v>
      </c>
      <c r="CJ285" s="20">
        <v>0.02</v>
      </c>
      <c r="CK285" s="62">
        <v>8</v>
      </c>
      <c r="CL285" s="17">
        <v>-1</v>
      </c>
      <c r="CM285" s="17">
        <v>-2.3072601000000002E-2</v>
      </c>
      <c r="CN285" s="17">
        <f>_xlfn.XLOOKUP(BZ285,' Brechas'!$A$2:$A$34,' Brechas'!$BK$2:$BK$34)</f>
        <v>-2.30726014202562E-2</v>
      </c>
      <c r="CO285" t="b">
        <f t="shared" si="51"/>
        <v>1</v>
      </c>
    </row>
    <row r="286" spans="20:93">
      <c r="U286" s="20">
        <v>27</v>
      </c>
      <c r="V286" s="20" t="s">
        <v>91</v>
      </c>
      <c r="W286" s="20">
        <v>0.48</v>
      </c>
      <c r="X286" s="20">
        <v>0.36</v>
      </c>
      <c r="Y286" s="20">
        <v>0.32</v>
      </c>
      <c r="Z286" s="20">
        <v>0.32</v>
      </c>
      <c r="AA286" s="70">
        <v>29</v>
      </c>
      <c r="AB286" s="20">
        <v>0.42</v>
      </c>
      <c r="AC286" s="20">
        <v>0.61</v>
      </c>
      <c r="AD286" s="72">
        <v>27</v>
      </c>
      <c r="AE286" s="20">
        <v>0.19209999999999999</v>
      </c>
      <c r="AF286" s="95">
        <v>32</v>
      </c>
      <c r="AG286" s="17">
        <v>1</v>
      </c>
      <c r="AH286" s="17">
        <v>0.192122556</v>
      </c>
      <c r="AI286" s="17">
        <f>_xlfn.XLOOKUP(U286,' Brechas'!$A$2:$A$34,' Brechas'!$R$2:$R$34)</f>
        <v>0.19212255593630301</v>
      </c>
      <c r="AJ286" t="b">
        <f t="shared" si="48"/>
        <v>1</v>
      </c>
      <c r="AN286" s="20">
        <v>27</v>
      </c>
      <c r="AO286" s="20" t="s">
        <v>91</v>
      </c>
      <c r="AP286" s="20">
        <v>0.27</v>
      </c>
      <c r="AQ286" s="20">
        <v>0.35</v>
      </c>
      <c r="AR286" s="20">
        <v>-0.24</v>
      </c>
      <c r="AS286" s="20">
        <v>0.24</v>
      </c>
      <c r="AT286" s="72">
        <v>27</v>
      </c>
      <c r="AU286" s="20">
        <v>0.31</v>
      </c>
      <c r="AV286" s="20">
        <v>0.27</v>
      </c>
      <c r="AW286" s="85">
        <v>4</v>
      </c>
      <c r="AX286" s="20">
        <v>7.0000000000000007E-2</v>
      </c>
      <c r="AY286" s="63">
        <v>15</v>
      </c>
      <c r="AZ286" s="17">
        <v>-1</v>
      </c>
      <c r="BA286" s="17">
        <v>-6.5032292000000005E-2</v>
      </c>
      <c r="BB286" s="17">
        <f>_xlfn.XLOOKUP(AN286,' Brechas'!$A$2:$A$34,' Brechas'!$AA$2:$AA$34)</f>
        <v>-6.5032291784512794E-2</v>
      </c>
      <c r="BC286" t="b">
        <f t="shared" si="49"/>
        <v>1</v>
      </c>
      <c r="BG286" s="20">
        <v>27</v>
      </c>
      <c r="BH286" s="20" t="s">
        <v>91</v>
      </c>
      <c r="BI286" s="20">
        <v>16.84</v>
      </c>
      <c r="BJ286" s="20">
        <v>16.190000000000001</v>
      </c>
      <c r="BK286" s="20">
        <v>0.04</v>
      </c>
      <c r="BL286" s="20">
        <v>0.04</v>
      </c>
      <c r="BM286" s="64">
        <v>7</v>
      </c>
      <c r="BN286" s="20">
        <v>16.510000000000002</v>
      </c>
      <c r="BO286" s="20">
        <v>0.11</v>
      </c>
      <c r="BP286" s="87">
        <v>30</v>
      </c>
      <c r="BQ286" s="20">
        <v>4.0000000000000001E-3</v>
      </c>
      <c r="BR286" s="65">
        <v>6</v>
      </c>
      <c r="BS286" s="17">
        <v>1</v>
      </c>
      <c r="BT286" s="17">
        <v>4.3769969999999997E-3</v>
      </c>
      <c r="BU286" s="17">
        <f>_xlfn.XLOOKUP(BG286,' Brechas'!$A$2:$A$34,' Brechas'!$AO$2:$AO$34)</f>
        <v>4.3769974369430196E-3</v>
      </c>
      <c r="BV286" t="b">
        <f t="shared" si="50"/>
        <v>1</v>
      </c>
      <c r="BZ286" s="20">
        <v>27</v>
      </c>
      <c r="CA286" s="20" t="s">
        <v>91</v>
      </c>
      <c r="CB286" s="20">
        <v>7.0000000000000007E-2</v>
      </c>
      <c r="CC286" s="20">
        <v>7.0000000000000007E-2</v>
      </c>
      <c r="CD286" s="20">
        <v>-0.04</v>
      </c>
      <c r="CE286" s="20">
        <v>0.04</v>
      </c>
      <c r="CF286" s="83">
        <v>5</v>
      </c>
      <c r="CG286" s="20">
        <v>7.0000000000000007E-2</v>
      </c>
      <c r="CH286" s="20">
        <v>0.39</v>
      </c>
      <c r="CI286" s="87">
        <v>30</v>
      </c>
      <c r="CJ286" s="20">
        <v>0.02</v>
      </c>
      <c r="CK286" s="64">
        <v>7</v>
      </c>
      <c r="CL286" s="17">
        <v>-1</v>
      </c>
      <c r="CM286" s="17">
        <v>-1.7395316000000001E-2</v>
      </c>
      <c r="CN286" s="17">
        <f>_xlfn.XLOOKUP(BZ286,' Brechas'!$A$2:$A$34,' Brechas'!$BK$2:$BK$34)</f>
        <v>-1.7395315935255399E-2</v>
      </c>
      <c r="CO286" t="b">
        <f t="shared" si="51"/>
        <v>1</v>
      </c>
    </row>
    <row r="287" spans="20:93">
      <c r="U287" s="20">
        <v>41</v>
      </c>
      <c r="V287" s="20" t="s">
        <v>92</v>
      </c>
      <c r="W287" s="20">
        <v>0.21</v>
      </c>
      <c r="X287" s="20">
        <v>0.26</v>
      </c>
      <c r="Y287" s="20">
        <v>-0.21</v>
      </c>
      <c r="Z287" s="20">
        <v>0.21</v>
      </c>
      <c r="AA287" s="84">
        <v>26</v>
      </c>
      <c r="AB287" s="20">
        <v>0.24</v>
      </c>
      <c r="AC287" s="20">
        <v>0.35</v>
      </c>
      <c r="AD287" s="81">
        <v>17</v>
      </c>
      <c r="AE287" s="20">
        <v>7.4200000000000002E-2</v>
      </c>
      <c r="AF287" s="73">
        <v>28</v>
      </c>
      <c r="AG287" s="17">
        <v>-1</v>
      </c>
      <c r="AH287" s="17">
        <v>-7.4173173999999994E-2</v>
      </c>
      <c r="AI287" s="17">
        <f>_xlfn.XLOOKUP(U287,' Brechas'!$A$2:$A$34,' Brechas'!$R$2:$R$34)</f>
        <v>-7.4173173649614094E-2</v>
      </c>
      <c r="AJ287" t="b">
        <f t="shared" si="48"/>
        <v>1</v>
      </c>
      <c r="AN287" s="20">
        <v>41</v>
      </c>
      <c r="AO287" s="20" t="s">
        <v>92</v>
      </c>
      <c r="AP287" s="20">
        <v>0.46</v>
      </c>
      <c r="AQ287" s="20">
        <v>0.56000000000000005</v>
      </c>
      <c r="AR287" s="20">
        <v>-0.19</v>
      </c>
      <c r="AS287" s="20">
        <v>0.19</v>
      </c>
      <c r="AT287" s="75">
        <v>21</v>
      </c>
      <c r="AU287" s="20">
        <v>0.51</v>
      </c>
      <c r="AV287" s="20">
        <v>0.44</v>
      </c>
      <c r="AW287" s="80">
        <v>20</v>
      </c>
      <c r="AX287" s="20">
        <v>0.08</v>
      </c>
      <c r="AY287" s="75">
        <v>21</v>
      </c>
      <c r="AZ287" s="17">
        <v>-1</v>
      </c>
      <c r="BA287" s="17">
        <v>-8.1746861000000004E-2</v>
      </c>
      <c r="BB287" s="17">
        <f>_xlfn.XLOOKUP(AN287,' Brechas'!$A$2:$A$34,' Brechas'!$AA$2:$AA$34)</f>
        <v>-8.1746860685343106E-2</v>
      </c>
      <c r="BC287" t="b">
        <f t="shared" si="49"/>
        <v>1</v>
      </c>
      <c r="BG287" s="20">
        <v>41</v>
      </c>
      <c r="BH287" s="20" t="s">
        <v>92</v>
      </c>
      <c r="BI287" s="20">
        <v>24.38</v>
      </c>
      <c r="BJ287" s="20">
        <v>24.44</v>
      </c>
      <c r="BK287" s="20">
        <v>0</v>
      </c>
      <c r="BL287" s="20">
        <v>3.0000000000000001E-3</v>
      </c>
      <c r="BM287" s="76">
        <v>1</v>
      </c>
      <c r="BN287" s="20">
        <v>24.41</v>
      </c>
      <c r="BO287" s="20">
        <v>0.16</v>
      </c>
      <c r="BP287" s="88">
        <v>24</v>
      </c>
      <c r="BQ287" s="20">
        <v>0</v>
      </c>
      <c r="BR287" s="76">
        <v>1</v>
      </c>
      <c r="BS287" s="17">
        <v>-1</v>
      </c>
      <c r="BT287" s="17">
        <v>-4.2856200000000001E-4</v>
      </c>
      <c r="BU287" s="17">
        <f>_xlfn.XLOOKUP(BG287,' Brechas'!$A$2:$A$34,' Brechas'!$AO$2:$AO$34)</f>
        <v>-4.28561845960934E-4</v>
      </c>
      <c r="BV287" t="b">
        <f t="shared" si="50"/>
        <v>1</v>
      </c>
      <c r="BZ287" s="20">
        <v>41</v>
      </c>
      <c r="CA287" s="20" t="s">
        <v>92</v>
      </c>
      <c r="CB287" s="20">
        <v>0.13</v>
      </c>
      <c r="CC287" s="20">
        <v>0.17</v>
      </c>
      <c r="CD287" s="20">
        <v>-0.26</v>
      </c>
      <c r="CE287" s="20">
        <v>0.26</v>
      </c>
      <c r="CF287" s="81">
        <v>17</v>
      </c>
      <c r="CG287" s="20">
        <v>0.15</v>
      </c>
      <c r="CH287" s="20">
        <v>0.19</v>
      </c>
      <c r="CI287" s="81">
        <v>17</v>
      </c>
      <c r="CJ287" s="20">
        <v>0.05</v>
      </c>
      <c r="CK287" s="80">
        <v>20</v>
      </c>
      <c r="CL287" s="17">
        <v>-1</v>
      </c>
      <c r="CM287" s="17">
        <v>-4.8527320999999998E-2</v>
      </c>
      <c r="CN287" s="17">
        <f>_xlfn.XLOOKUP(BZ287,' Brechas'!$A$2:$A$34,' Brechas'!$BK$2:$BK$34)</f>
        <v>-4.85273214854069E-2</v>
      </c>
      <c r="CO287" t="b">
        <f t="shared" si="51"/>
        <v>1</v>
      </c>
    </row>
    <row r="288" spans="20:93">
      <c r="U288" s="20">
        <v>44</v>
      </c>
      <c r="V288" s="20" t="s">
        <v>93</v>
      </c>
      <c r="W288" s="20">
        <v>0.46</v>
      </c>
      <c r="X288" s="20">
        <v>0.46</v>
      </c>
      <c r="Y288" s="20">
        <v>-0.01</v>
      </c>
      <c r="Z288" s="20">
        <v>0.01</v>
      </c>
      <c r="AA288" s="67">
        <v>2</v>
      </c>
      <c r="AB288" s="20">
        <v>0.46</v>
      </c>
      <c r="AC288" s="20">
        <v>0.67</v>
      </c>
      <c r="AD288" s="73">
        <v>28</v>
      </c>
      <c r="AE288" s="20">
        <v>4.4000000000000003E-3</v>
      </c>
      <c r="AF288" s="78">
        <v>3</v>
      </c>
      <c r="AG288" s="17">
        <v>-1</v>
      </c>
      <c r="AH288" s="17">
        <v>-4.4175969999999997E-3</v>
      </c>
      <c r="AI288" s="17">
        <f>_xlfn.XLOOKUP(U288,' Brechas'!$A$2:$A$34,' Brechas'!$R$2:$R$34)</f>
        <v>-4.4175968048000896E-3</v>
      </c>
      <c r="AJ288" t="b">
        <f t="shared" si="48"/>
        <v>1</v>
      </c>
      <c r="AN288" s="20">
        <v>44</v>
      </c>
      <c r="AO288" s="20" t="s">
        <v>93</v>
      </c>
      <c r="AP288" s="20">
        <v>0.32</v>
      </c>
      <c r="AQ288" s="20">
        <v>0.34</v>
      </c>
      <c r="AR288" s="20">
        <v>-0.06</v>
      </c>
      <c r="AS288" s="20">
        <v>0.06</v>
      </c>
      <c r="AT288" s="83">
        <v>5</v>
      </c>
      <c r="AU288" s="20">
        <v>0.33</v>
      </c>
      <c r="AV288" s="20">
        <v>0.28999999999999998</v>
      </c>
      <c r="AW288" s="83">
        <v>5</v>
      </c>
      <c r="AX288" s="20">
        <v>0.02</v>
      </c>
      <c r="AY288" s="83">
        <v>5</v>
      </c>
      <c r="AZ288" s="17">
        <v>-1</v>
      </c>
      <c r="BA288" s="17">
        <v>-1.6609314999999999E-2</v>
      </c>
      <c r="BB288" s="17">
        <f>_xlfn.XLOOKUP(AN288,' Brechas'!$A$2:$A$34,' Brechas'!$AA$2:$AA$34)</f>
        <v>-1.6609315252774499E-2</v>
      </c>
      <c r="BC288" t="b">
        <f t="shared" si="49"/>
        <v>1</v>
      </c>
      <c r="BG288" s="20">
        <v>44</v>
      </c>
      <c r="BH288" s="20" t="s">
        <v>93</v>
      </c>
      <c r="BI288" s="20">
        <v>27.87</v>
      </c>
      <c r="BJ288" s="20">
        <v>38.590000000000003</v>
      </c>
      <c r="BK288" s="20">
        <v>-0.28000000000000003</v>
      </c>
      <c r="BL288" s="20">
        <v>0.27800000000000002</v>
      </c>
      <c r="BM288" s="70">
        <v>29</v>
      </c>
      <c r="BN288" s="20">
        <v>33.36</v>
      </c>
      <c r="BO288" s="20">
        <v>0.22</v>
      </c>
      <c r="BP288" s="58">
        <v>16</v>
      </c>
      <c r="BQ288" s="20">
        <v>6.2E-2</v>
      </c>
      <c r="BR288" s="73">
        <v>28</v>
      </c>
      <c r="BS288" s="17">
        <v>-1</v>
      </c>
      <c r="BT288" s="17">
        <v>-6.1699952000000002E-2</v>
      </c>
      <c r="BU288" s="17">
        <f>_xlfn.XLOOKUP(BG288,' Brechas'!$A$2:$A$34,' Brechas'!$AO$2:$AO$34)</f>
        <v>-6.1699951986446698E-2</v>
      </c>
      <c r="BV288" t="b">
        <f t="shared" si="50"/>
        <v>1</v>
      </c>
      <c r="BZ288" s="20">
        <v>44</v>
      </c>
      <c r="CA288" s="20" t="s">
        <v>93</v>
      </c>
      <c r="CB288" s="20">
        <v>0.1</v>
      </c>
      <c r="CC288" s="20">
        <v>0.1</v>
      </c>
      <c r="CD288" s="20">
        <v>-0.04</v>
      </c>
      <c r="CE288" s="20">
        <v>0.04</v>
      </c>
      <c r="CF288" s="78">
        <v>3</v>
      </c>
      <c r="CG288" s="20">
        <v>0.1</v>
      </c>
      <c r="CH288" s="20">
        <v>0.28999999999999998</v>
      </c>
      <c r="CI288" s="72">
        <v>27</v>
      </c>
      <c r="CJ288" s="20">
        <v>0.01</v>
      </c>
      <c r="CK288" s="85">
        <v>4</v>
      </c>
      <c r="CL288" s="17">
        <v>-1</v>
      </c>
      <c r="CM288" s="17">
        <v>-1.2136964E-2</v>
      </c>
      <c r="CN288" s="17">
        <f>_xlfn.XLOOKUP(BZ288,' Brechas'!$A$2:$A$34,' Brechas'!$BK$2:$BK$34)</f>
        <v>-1.21369640900428E-2</v>
      </c>
      <c r="CO288" t="b">
        <f t="shared" si="51"/>
        <v>1</v>
      </c>
    </row>
    <row r="289" spans="21:93">
      <c r="U289" s="20">
        <v>47</v>
      </c>
      <c r="V289" s="20" t="s">
        <v>94</v>
      </c>
      <c r="W289" s="20">
        <v>0.47</v>
      </c>
      <c r="X289" s="20">
        <v>0.49</v>
      </c>
      <c r="Y289" s="20">
        <v>-0.03</v>
      </c>
      <c r="Z289" s="20">
        <v>0.03</v>
      </c>
      <c r="AA289" s="64">
        <v>7</v>
      </c>
      <c r="AB289" s="20">
        <v>0.48</v>
      </c>
      <c r="AC289" s="20">
        <v>0.7</v>
      </c>
      <c r="AD289" s="87">
        <v>30</v>
      </c>
      <c r="AE289" s="20">
        <v>1.8100000000000002E-2</v>
      </c>
      <c r="AF289" s="69">
        <v>9</v>
      </c>
      <c r="AG289" s="17">
        <v>-1</v>
      </c>
      <c r="AH289" s="17">
        <v>-1.8116419000000002E-2</v>
      </c>
      <c r="AI289" s="17">
        <f>_xlfn.XLOOKUP(U289,' Brechas'!$A$2:$A$34,' Brechas'!$R$2:$R$34)</f>
        <v>-1.8116419125502801E-2</v>
      </c>
      <c r="AJ289" t="b">
        <f t="shared" si="48"/>
        <v>1</v>
      </c>
      <c r="AN289" s="20">
        <v>47</v>
      </c>
      <c r="AO289" s="20" t="s">
        <v>94</v>
      </c>
      <c r="AP289" s="20">
        <v>0.45</v>
      </c>
      <c r="AQ289" s="20">
        <v>0.54</v>
      </c>
      <c r="AR289" s="20">
        <v>-0.16</v>
      </c>
      <c r="AS289" s="20">
        <v>0.16</v>
      </c>
      <c r="AT289" s="58">
        <v>16</v>
      </c>
      <c r="AU289" s="20">
        <v>0.5</v>
      </c>
      <c r="AV289" s="20">
        <v>0.43</v>
      </c>
      <c r="AW289" s="61">
        <v>18</v>
      </c>
      <c r="AX289" s="20">
        <v>7.0000000000000007E-2</v>
      </c>
      <c r="AY289" s="81">
        <v>17</v>
      </c>
      <c r="AZ289" s="17">
        <v>-1</v>
      </c>
      <c r="BA289" s="17">
        <v>-7.0914712000000005E-2</v>
      </c>
      <c r="BB289" s="17">
        <f>_xlfn.XLOOKUP(AN289,' Brechas'!$A$2:$A$34,' Brechas'!$AA$2:$AA$34)</f>
        <v>-7.0914711622610802E-2</v>
      </c>
      <c r="BC289" t="b">
        <f t="shared" si="49"/>
        <v>1</v>
      </c>
      <c r="BG289" s="20">
        <v>47</v>
      </c>
      <c r="BH289" s="20" t="s">
        <v>94</v>
      </c>
      <c r="BI289" s="20">
        <v>41.99</v>
      </c>
      <c r="BJ289" s="20">
        <v>47.03</v>
      </c>
      <c r="BK289" s="20">
        <v>-0.11</v>
      </c>
      <c r="BL289" s="20">
        <v>0.107</v>
      </c>
      <c r="BM289" s="63">
        <v>15</v>
      </c>
      <c r="BN289" s="20">
        <v>44.57</v>
      </c>
      <c r="BO289" s="20">
        <v>0.3</v>
      </c>
      <c r="BP289" s="85">
        <v>4</v>
      </c>
      <c r="BQ289" s="20">
        <v>3.2000000000000001E-2</v>
      </c>
      <c r="BR289" s="68">
        <v>19</v>
      </c>
      <c r="BS289" s="17">
        <v>-1</v>
      </c>
      <c r="BT289" s="17">
        <v>-3.1793808999999999E-2</v>
      </c>
      <c r="BU289" s="17">
        <f>_xlfn.XLOOKUP(BG289,' Brechas'!$A$2:$A$34,' Brechas'!$AO$2:$AO$34)</f>
        <v>-3.1793808641956502E-2</v>
      </c>
      <c r="BV289" t="b">
        <f t="shared" si="50"/>
        <v>1</v>
      </c>
      <c r="BZ289" s="20">
        <v>47</v>
      </c>
      <c r="CA289" s="20" t="s">
        <v>94</v>
      </c>
      <c r="CB289" s="20">
        <v>0.1</v>
      </c>
      <c r="CC289" s="20">
        <v>0.18</v>
      </c>
      <c r="CD289" s="20">
        <v>-0.45</v>
      </c>
      <c r="CE289" s="20">
        <v>0.45</v>
      </c>
      <c r="CF289" s="77">
        <v>33</v>
      </c>
      <c r="CG289" s="20">
        <v>0.14000000000000001</v>
      </c>
      <c r="CH289" s="20">
        <v>0.2</v>
      </c>
      <c r="CI289" s="61">
        <v>18</v>
      </c>
      <c r="CJ289" s="20">
        <v>0.09</v>
      </c>
      <c r="CK289" s="94">
        <v>31</v>
      </c>
      <c r="CL289" s="17">
        <v>-1</v>
      </c>
      <c r="CM289" s="17">
        <v>-9.0201107000000003E-2</v>
      </c>
      <c r="CN289" s="17">
        <f>_xlfn.XLOOKUP(BZ289,' Brechas'!$A$2:$A$34,' Brechas'!$BK$2:$BK$34)</f>
        <v>-9.0201107208982695E-2</v>
      </c>
      <c r="CO289" t="b">
        <f t="shared" si="51"/>
        <v>1</v>
      </c>
    </row>
    <row r="290" spans="21:93">
      <c r="U290" s="20">
        <v>50</v>
      </c>
      <c r="V290" s="20" t="s">
        <v>95</v>
      </c>
      <c r="W290" s="20">
        <v>0.18</v>
      </c>
      <c r="X290" s="20">
        <v>0.19</v>
      </c>
      <c r="Y290" s="20">
        <v>-0.02</v>
      </c>
      <c r="Z290" s="20">
        <v>0.02</v>
      </c>
      <c r="AA290" s="65">
        <v>6</v>
      </c>
      <c r="AB290" s="20">
        <v>0.18</v>
      </c>
      <c r="AC290" s="20">
        <v>0.27</v>
      </c>
      <c r="AD290" s="69">
        <v>9</v>
      </c>
      <c r="AE290" s="20">
        <v>6.4999999999999997E-3</v>
      </c>
      <c r="AF290" s="83">
        <v>5</v>
      </c>
      <c r="AG290" s="17">
        <v>-1</v>
      </c>
      <c r="AH290" s="17">
        <v>-6.5424599999999999E-3</v>
      </c>
      <c r="AI290" s="17">
        <f>_xlfn.XLOOKUP(U290,' Brechas'!$A$2:$A$34,' Brechas'!$R$2:$R$34)</f>
        <v>-6.5424597575365999E-3</v>
      </c>
      <c r="AJ290" t="b">
        <f t="shared" si="48"/>
        <v>1</v>
      </c>
      <c r="AN290" s="20">
        <v>50</v>
      </c>
      <c r="AO290" s="20" t="s">
        <v>95</v>
      </c>
      <c r="AP290" s="20">
        <v>0.47</v>
      </c>
      <c r="AQ290" s="20">
        <v>0.6</v>
      </c>
      <c r="AR290" s="20">
        <v>-0.21</v>
      </c>
      <c r="AS290" s="20">
        <v>0.21</v>
      </c>
      <c r="AT290" s="88">
        <v>24</v>
      </c>
      <c r="AU290" s="20">
        <v>0.54</v>
      </c>
      <c r="AV290" s="20">
        <v>0.47</v>
      </c>
      <c r="AW290" s="88">
        <v>24</v>
      </c>
      <c r="AX290" s="20">
        <v>0.1</v>
      </c>
      <c r="AY290" s="72">
        <v>27</v>
      </c>
      <c r="AZ290" s="17">
        <v>-1</v>
      </c>
      <c r="BA290" s="17">
        <v>-9.9053242E-2</v>
      </c>
      <c r="BB290" s="17">
        <f>_xlfn.XLOOKUP(AN290,' Brechas'!$A$2:$A$34,' Brechas'!$AA$2:$AA$34)</f>
        <v>-9.9053242064012906E-2</v>
      </c>
      <c r="BC290" t="b">
        <f t="shared" si="49"/>
        <v>1</v>
      </c>
      <c r="BG290" s="20">
        <v>50</v>
      </c>
      <c r="BH290" s="20" t="s">
        <v>95</v>
      </c>
      <c r="BI290" s="20">
        <v>31.63</v>
      </c>
      <c r="BJ290" s="20">
        <v>35.25</v>
      </c>
      <c r="BK290" s="20">
        <v>-0.1</v>
      </c>
      <c r="BL290" s="20">
        <v>0.10299999999999999</v>
      </c>
      <c r="BM290" s="60">
        <v>14</v>
      </c>
      <c r="BN290" s="20">
        <v>33.479999999999997</v>
      </c>
      <c r="BO290" s="20">
        <v>0.22</v>
      </c>
      <c r="BP290" s="63">
        <v>15</v>
      </c>
      <c r="BQ290" s="20">
        <v>2.3E-2</v>
      </c>
      <c r="BR290" s="58">
        <v>16</v>
      </c>
      <c r="BS290" s="17">
        <v>-1</v>
      </c>
      <c r="BT290" s="17">
        <v>-2.2870610999999999E-2</v>
      </c>
      <c r="BU290" s="17">
        <f>_xlfn.XLOOKUP(BG290,' Brechas'!$A$2:$A$34,' Brechas'!$AO$2:$AO$34)</f>
        <v>-2.2870610804828401E-2</v>
      </c>
      <c r="BV290" t="b">
        <f t="shared" si="50"/>
        <v>1</v>
      </c>
      <c r="BZ290" s="20">
        <v>50</v>
      </c>
      <c r="CA290" s="20" t="s">
        <v>95</v>
      </c>
      <c r="CB290" s="20">
        <v>0.19</v>
      </c>
      <c r="CC290" s="20">
        <v>0.31</v>
      </c>
      <c r="CD290" s="20">
        <v>-0.4</v>
      </c>
      <c r="CE290" s="20">
        <v>0.4</v>
      </c>
      <c r="CF290" s="72">
        <v>27</v>
      </c>
      <c r="CG290" s="20">
        <v>0.25</v>
      </c>
      <c r="CH290" s="20">
        <v>0.11</v>
      </c>
      <c r="CI290" s="79">
        <v>10</v>
      </c>
      <c r="CJ290" s="20">
        <v>0.05</v>
      </c>
      <c r="CK290" s="81">
        <v>17</v>
      </c>
      <c r="CL290" s="17">
        <v>-1</v>
      </c>
      <c r="CM290" s="17">
        <v>-4.5008933000000001E-2</v>
      </c>
      <c r="CN290" s="17">
        <f>_xlfn.XLOOKUP(BZ290,' Brechas'!$A$2:$A$34,' Brechas'!$BK$2:$BK$34)</f>
        <v>-4.5008932961648401E-2</v>
      </c>
      <c r="CO290" t="b">
        <f t="shared" si="51"/>
        <v>1</v>
      </c>
    </row>
    <row r="291" spans="21:93">
      <c r="U291" s="20">
        <v>52</v>
      </c>
      <c r="V291" s="20" t="s">
        <v>96</v>
      </c>
      <c r="W291" s="20">
        <v>0.25</v>
      </c>
      <c r="X291" s="20">
        <v>0.26</v>
      </c>
      <c r="Y291" s="20">
        <v>-0.04</v>
      </c>
      <c r="Z291" s="20">
        <v>0.04</v>
      </c>
      <c r="AA291" s="69">
        <v>9</v>
      </c>
      <c r="AB291" s="20">
        <v>0.26</v>
      </c>
      <c r="AC291" s="20">
        <v>0.37</v>
      </c>
      <c r="AD291" s="68">
        <v>19</v>
      </c>
      <c r="AE291" s="20">
        <v>1.4800000000000001E-2</v>
      </c>
      <c r="AF291" s="64">
        <v>7</v>
      </c>
      <c r="AG291" s="17">
        <v>-1</v>
      </c>
      <c r="AH291" s="17">
        <v>-1.4807043000000001E-2</v>
      </c>
      <c r="AI291" s="17">
        <f>_xlfn.XLOOKUP(U291,' Brechas'!$A$2:$A$34,' Brechas'!$R$2:$R$34)</f>
        <v>-1.48070427596115E-2</v>
      </c>
      <c r="AJ291" t="b">
        <f t="shared" si="48"/>
        <v>1</v>
      </c>
      <c r="AN291" s="20">
        <v>52</v>
      </c>
      <c r="AO291" s="20" t="s">
        <v>96</v>
      </c>
      <c r="AP291" s="20">
        <v>0.41</v>
      </c>
      <c r="AQ291" s="20">
        <v>0.52</v>
      </c>
      <c r="AR291" s="20">
        <v>-0.2</v>
      </c>
      <c r="AS291" s="20">
        <v>0.2</v>
      </c>
      <c r="AT291" s="82">
        <v>22</v>
      </c>
      <c r="AU291" s="20">
        <v>0.46</v>
      </c>
      <c r="AV291" s="20">
        <v>0.4</v>
      </c>
      <c r="AW291" s="58">
        <v>16</v>
      </c>
      <c r="AX291" s="20">
        <v>0.08</v>
      </c>
      <c r="AY291" s="80">
        <v>20</v>
      </c>
      <c r="AZ291" s="17">
        <v>-1</v>
      </c>
      <c r="BA291" s="17">
        <v>-8.1609269999999998E-2</v>
      </c>
      <c r="BB291" s="17">
        <f>_xlfn.XLOOKUP(AN291,' Brechas'!$A$2:$A$34,' Brechas'!$AA$2:$AA$34)</f>
        <v>-8.1609269834999207E-2</v>
      </c>
      <c r="BC291" t="b">
        <f t="shared" si="49"/>
        <v>1</v>
      </c>
      <c r="BG291" s="20">
        <v>52</v>
      </c>
      <c r="BH291" s="20" t="s">
        <v>96</v>
      </c>
      <c r="BI291" s="20">
        <v>20.39</v>
      </c>
      <c r="BJ291" s="20">
        <v>22.96</v>
      </c>
      <c r="BK291" s="20">
        <v>-0.11</v>
      </c>
      <c r="BL291" s="20">
        <v>0.112</v>
      </c>
      <c r="BM291" s="58">
        <v>16</v>
      </c>
      <c r="BN291" s="20">
        <v>21.7</v>
      </c>
      <c r="BO291" s="20">
        <v>0.14000000000000001</v>
      </c>
      <c r="BP291" s="72">
        <v>27</v>
      </c>
      <c r="BQ291" s="20">
        <v>1.6E-2</v>
      </c>
      <c r="BR291" s="66">
        <v>12</v>
      </c>
      <c r="BS291" s="17">
        <v>-1</v>
      </c>
      <c r="BT291" s="17">
        <v>-1.6161772000000001E-2</v>
      </c>
      <c r="BU291" s="17">
        <f>_xlfn.XLOOKUP(BG291,' Brechas'!$A$2:$A$34,' Brechas'!$AO$2:$AO$34)</f>
        <v>-1.6161771753592999E-2</v>
      </c>
      <c r="BV291" t="b">
        <f t="shared" si="50"/>
        <v>1</v>
      </c>
      <c r="BZ291" s="20">
        <v>52</v>
      </c>
      <c r="CA291" s="20" t="s">
        <v>96</v>
      </c>
      <c r="CB291" s="20">
        <v>0.1</v>
      </c>
      <c r="CC291" s="20">
        <v>0.12</v>
      </c>
      <c r="CD291" s="20">
        <v>-0.21</v>
      </c>
      <c r="CE291" s="20">
        <v>0.21</v>
      </c>
      <c r="CF291" s="66">
        <v>12</v>
      </c>
      <c r="CG291" s="20">
        <v>0.11</v>
      </c>
      <c r="CH291" s="20">
        <v>0.26</v>
      </c>
      <c r="CI291" s="84">
        <v>26</v>
      </c>
      <c r="CJ291" s="20">
        <v>0.06</v>
      </c>
      <c r="CK291" s="82">
        <v>22</v>
      </c>
      <c r="CL291" s="17">
        <v>-1</v>
      </c>
      <c r="CM291" s="17">
        <v>-5.5929342999999999E-2</v>
      </c>
      <c r="CN291" s="17">
        <f>_xlfn.XLOOKUP(BZ291,' Brechas'!$A$2:$A$34,' Brechas'!$BK$2:$BK$34)</f>
        <v>-5.59293426281679E-2</v>
      </c>
      <c r="CO291" t="b">
        <f t="shared" si="51"/>
        <v>1</v>
      </c>
    </row>
    <row r="292" spans="21:93" ht="24">
      <c r="U292" s="20">
        <v>54</v>
      </c>
      <c r="V292" s="20" t="s">
        <v>97</v>
      </c>
      <c r="W292" s="20">
        <v>0.28000000000000003</v>
      </c>
      <c r="X292" s="20">
        <v>0.31</v>
      </c>
      <c r="Y292" s="20">
        <v>-0.09</v>
      </c>
      <c r="Z292" s="20">
        <v>0.09</v>
      </c>
      <c r="AA292" s="60">
        <v>14</v>
      </c>
      <c r="AB292" s="20">
        <v>0.28999999999999998</v>
      </c>
      <c r="AC292" s="20">
        <v>0.43</v>
      </c>
      <c r="AD292" s="75">
        <v>21</v>
      </c>
      <c r="AE292" s="20">
        <v>4.0300000000000002E-2</v>
      </c>
      <c r="AF292" s="58">
        <v>16</v>
      </c>
      <c r="AG292" s="17">
        <v>-1</v>
      </c>
      <c r="AH292" s="17">
        <v>-4.0275072000000002E-2</v>
      </c>
      <c r="AI292" s="17">
        <f>_xlfn.XLOOKUP(U292,' Brechas'!$A$2:$A$34,' Brechas'!$R$2:$R$34)</f>
        <v>-4.0275072227403001E-2</v>
      </c>
      <c r="AJ292" t="b">
        <f t="shared" si="48"/>
        <v>1</v>
      </c>
      <c r="AN292" s="20">
        <v>54</v>
      </c>
      <c r="AO292" s="20" t="s">
        <v>97</v>
      </c>
      <c r="AP292" s="20">
        <v>0.46</v>
      </c>
      <c r="AQ292" s="20">
        <v>0.55000000000000004</v>
      </c>
      <c r="AR292" s="20">
        <v>-0.16</v>
      </c>
      <c r="AS292" s="20">
        <v>0.16</v>
      </c>
      <c r="AT292" s="81">
        <v>17</v>
      </c>
      <c r="AU292" s="20">
        <v>0.5</v>
      </c>
      <c r="AV292" s="20">
        <v>0.44</v>
      </c>
      <c r="AW292" s="68">
        <v>19</v>
      </c>
      <c r="AX292" s="20">
        <v>7.0000000000000007E-2</v>
      </c>
      <c r="AY292" s="61">
        <v>18</v>
      </c>
      <c r="AZ292" s="17">
        <v>-1</v>
      </c>
      <c r="BA292" s="17">
        <v>-7.1938795E-2</v>
      </c>
      <c r="BB292" s="17">
        <f>_xlfn.XLOOKUP(AN292,' Brechas'!$A$2:$A$34,' Brechas'!$AA$2:$AA$34)</f>
        <v>-7.1938794503406206E-2</v>
      </c>
      <c r="BC292" t="b">
        <f t="shared" si="49"/>
        <v>1</v>
      </c>
      <c r="BG292" s="20">
        <v>54</v>
      </c>
      <c r="BH292" s="20" t="s">
        <v>97</v>
      </c>
      <c r="BI292" s="20">
        <v>36.51</v>
      </c>
      <c r="BJ292" s="20">
        <v>37.119999999999997</v>
      </c>
      <c r="BK292" s="20">
        <v>-0.02</v>
      </c>
      <c r="BL292" s="20">
        <v>1.7000000000000001E-2</v>
      </c>
      <c r="BM292" s="85">
        <v>4</v>
      </c>
      <c r="BN292" s="20">
        <v>36.82</v>
      </c>
      <c r="BO292" s="20">
        <v>0.25</v>
      </c>
      <c r="BP292" s="86">
        <v>11</v>
      </c>
      <c r="BQ292" s="20">
        <v>4.0000000000000001E-3</v>
      </c>
      <c r="BR292" s="83">
        <v>5</v>
      </c>
      <c r="BS292" s="17">
        <v>-1</v>
      </c>
      <c r="BT292" s="17">
        <v>-4.0821379999999999E-3</v>
      </c>
      <c r="BU292" s="17">
        <f>_xlfn.XLOOKUP(BG292,' Brechas'!$A$2:$A$34,' Brechas'!$AO$2:$AO$34)</f>
        <v>-4.0821375801127604E-3</v>
      </c>
      <c r="BV292" t="b">
        <f t="shared" si="50"/>
        <v>1</v>
      </c>
      <c r="BZ292" s="20">
        <v>54</v>
      </c>
      <c r="CA292" s="20" t="s">
        <v>97</v>
      </c>
      <c r="CB292" s="20">
        <v>0.14000000000000001</v>
      </c>
      <c r="CC292" s="20">
        <v>0.18</v>
      </c>
      <c r="CD292" s="20">
        <v>-0.25</v>
      </c>
      <c r="CE292" s="20">
        <v>0.25</v>
      </c>
      <c r="CF292" s="63">
        <v>15</v>
      </c>
      <c r="CG292" s="20">
        <v>0.16</v>
      </c>
      <c r="CH292" s="20">
        <v>0.18</v>
      </c>
      <c r="CI292" s="63">
        <v>15</v>
      </c>
      <c r="CJ292" s="20">
        <v>0.04</v>
      </c>
      <c r="CK292" s="63">
        <v>15</v>
      </c>
      <c r="CL292" s="17">
        <v>-1</v>
      </c>
      <c r="CM292" s="17">
        <v>-4.4330108999999999E-2</v>
      </c>
      <c r="CN292" s="17">
        <f>_xlfn.XLOOKUP(BZ292,' Brechas'!$A$2:$A$34,' Brechas'!$BK$2:$BK$34)</f>
        <v>-4.4330108514786901E-2</v>
      </c>
      <c r="CO292" t="b">
        <f t="shared" si="51"/>
        <v>1</v>
      </c>
    </row>
    <row r="293" spans="21:93">
      <c r="U293" s="20">
        <v>63</v>
      </c>
      <c r="V293" s="20" t="s">
        <v>98</v>
      </c>
      <c r="W293" s="20">
        <v>0.11</v>
      </c>
      <c r="X293" s="20">
        <v>0.11</v>
      </c>
      <c r="Y293" s="20">
        <v>-0.02</v>
      </c>
      <c r="Z293" s="20">
        <v>0.02</v>
      </c>
      <c r="AA293" s="85">
        <v>4</v>
      </c>
      <c r="AB293" s="20">
        <v>0.11</v>
      </c>
      <c r="AC293" s="20">
        <v>0.16</v>
      </c>
      <c r="AD293" s="78">
        <v>3</v>
      </c>
      <c r="AE293" s="20">
        <v>3.2000000000000002E-3</v>
      </c>
      <c r="AF293" s="67">
        <v>2</v>
      </c>
      <c r="AG293" s="17">
        <v>-1</v>
      </c>
      <c r="AH293" s="17">
        <v>-3.1696950000000002E-3</v>
      </c>
      <c r="AI293" s="17">
        <f>_xlfn.XLOOKUP(U293,' Brechas'!$A$2:$A$34,' Brechas'!$R$2:$R$34)</f>
        <v>-3.1696949599263301E-3</v>
      </c>
      <c r="AJ293" t="b">
        <f t="shared" si="48"/>
        <v>1</v>
      </c>
      <c r="AN293" s="20">
        <v>63</v>
      </c>
      <c r="AO293" s="20" t="s">
        <v>98</v>
      </c>
      <c r="AP293" s="20">
        <v>1.0900000000000001</v>
      </c>
      <c r="AQ293" s="20">
        <v>1.21</v>
      </c>
      <c r="AR293" s="20">
        <v>-0.1</v>
      </c>
      <c r="AS293" s="20">
        <v>0.1</v>
      </c>
      <c r="AT293" s="86">
        <v>11</v>
      </c>
      <c r="AU293" s="20">
        <v>1.1499999999999999</v>
      </c>
      <c r="AV293" s="20">
        <v>1</v>
      </c>
      <c r="AW293" s="77">
        <v>33</v>
      </c>
      <c r="AX293" s="20">
        <v>0.1</v>
      </c>
      <c r="AY293" s="84">
        <v>26</v>
      </c>
      <c r="AZ293" s="17">
        <v>-1</v>
      </c>
      <c r="BA293" s="17">
        <v>-9.8746990000000007E-2</v>
      </c>
      <c r="BB293" s="17">
        <f>_xlfn.XLOOKUP(AN293,' Brechas'!$A$2:$A$34,' Brechas'!$AA$2:$AA$34)</f>
        <v>-9.8746990108207006E-2</v>
      </c>
      <c r="BC293" t="b">
        <f t="shared" si="49"/>
        <v>1</v>
      </c>
      <c r="BG293" s="20">
        <v>63</v>
      </c>
      <c r="BH293" s="20" t="s">
        <v>98</v>
      </c>
      <c r="BI293" s="20">
        <v>22.93</v>
      </c>
      <c r="BJ293" s="20">
        <v>23.2</v>
      </c>
      <c r="BK293" s="20">
        <v>-0.01</v>
      </c>
      <c r="BL293" s="20">
        <v>1.2E-2</v>
      </c>
      <c r="BM293" s="78">
        <v>3</v>
      </c>
      <c r="BN293" s="20">
        <v>23.07</v>
      </c>
      <c r="BO293" s="20">
        <v>0.15</v>
      </c>
      <c r="BP293" s="84">
        <v>26</v>
      </c>
      <c r="BQ293" s="20">
        <v>2E-3</v>
      </c>
      <c r="BR293" s="78">
        <v>3</v>
      </c>
      <c r="BS293" s="17">
        <v>-1</v>
      </c>
      <c r="BT293" s="17">
        <v>-1.784569E-3</v>
      </c>
      <c r="BU293" s="17">
        <f>_xlfn.XLOOKUP(BG293,' Brechas'!$A$2:$A$34,' Brechas'!$AO$2:$AO$34)</f>
        <v>-1.78456903047861E-3</v>
      </c>
      <c r="BV293" t="b">
        <f t="shared" si="50"/>
        <v>1</v>
      </c>
      <c r="BZ293" s="20">
        <v>63</v>
      </c>
      <c r="CA293" s="20" t="s">
        <v>98</v>
      </c>
      <c r="CB293" s="20">
        <v>0.19</v>
      </c>
      <c r="CC293" s="20">
        <v>0.33</v>
      </c>
      <c r="CD293" s="20">
        <v>-0.42</v>
      </c>
      <c r="CE293" s="20">
        <v>0.42</v>
      </c>
      <c r="CF293" s="87">
        <v>30</v>
      </c>
      <c r="CG293" s="20">
        <v>0.26</v>
      </c>
      <c r="CH293" s="20">
        <v>0.11</v>
      </c>
      <c r="CI293" s="69">
        <v>9</v>
      </c>
      <c r="CJ293" s="20">
        <v>0.05</v>
      </c>
      <c r="CK293" s="61">
        <v>18</v>
      </c>
      <c r="CL293" s="17">
        <v>-1</v>
      </c>
      <c r="CM293" s="17">
        <v>-4.5971250999999998E-2</v>
      </c>
      <c r="CN293" s="17">
        <f>_xlfn.XLOOKUP(BZ293,' Brechas'!$A$2:$A$34,' Brechas'!$BK$2:$BK$34)</f>
        <v>-4.5971251360873801E-2</v>
      </c>
      <c r="CO293" t="b">
        <f t="shared" si="51"/>
        <v>1</v>
      </c>
    </row>
    <row r="294" spans="21:93">
      <c r="U294" s="20">
        <v>66</v>
      </c>
      <c r="V294" s="20" t="s">
        <v>99</v>
      </c>
      <c r="W294" s="20">
        <v>0.17</v>
      </c>
      <c r="X294" s="20">
        <v>0.21</v>
      </c>
      <c r="Y294" s="20">
        <v>-0.17</v>
      </c>
      <c r="Z294" s="20">
        <v>0.17</v>
      </c>
      <c r="AA294" s="74">
        <v>23</v>
      </c>
      <c r="AB294" s="20">
        <v>0.19</v>
      </c>
      <c r="AC294" s="20">
        <v>0.28000000000000003</v>
      </c>
      <c r="AD294" s="86">
        <v>11</v>
      </c>
      <c r="AE294" s="20">
        <v>4.7899999999999998E-2</v>
      </c>
      <c r="AF294" s="75">
        <v>21</v>
      </c>
      <c r="AG294" s="17">
        <v>-1</v>
      </c>
      <c r="AH294" s="17">
        <v>-4.7903981999999998E-2</v>
      </c>
      <c r="AI294" s="17">
        <f>_xlfn.XLOOKUP(U294,' Brechas'!$A$2:$A$34,' Brechas'!$R$2:$R$34)</f>
        <v>-4.7903981746858802E-2</v>
      </c>
      <c r="AJ294" t="b">
        <f t="shared" si="48"/>
        <v>1</v>
      </c>
      <c r="AN294" s="20">
        <v>66</v>
      </c>
      <c r="AO294" s="20" t="s">
        <v>99</v>
      </c>
      <c r="AP294" s="20">
        <v>0.79</v>
      </c>
      <c r="AQ294" s="20">
        <v>0.95</v>
      </c>
      <c r="AR294" s="20">
        <v>-0.18</v>
      </c>
      <c r="AS294" s="20">
        <v>0.18</v>
      </c>
      <c r="AT294" s="61">
        <v>18</v>
      </c>
      <c r="AU294" s="20">
        <v>0.87</v>
      </c>
      <c r="AV294" s="20">
        <v>0.75</v>
      </c>
      <c r="AW294" s="95">
        <v>32</v>
      </c>
      <c r="AX294" s="20">
        <v>0.13</v>
      </c>
      <c r="AY294" s="95">
        <v>32</v>
      </c>
      <c r="AZ294" s="17">
        <v>-1</v>
      </c>
      <c r="BA294" s="17">
        <v>-0.13224781999999999</v>
      </c>
      <c r="BB294" s="17">
        <f>_xlfn.XLOOKUP(AN294,' Brechas'!$A$2:$A$34,' Brechas'!$AA$2:$AA$34)</f>
        <v>-0.13224781969466201</v>
      </c>
      <c r="BC294" t="b">
        <f t="shared" si="49"/>
        <v>1</v>
      </c>
      <c r="BG294" s="20">
        <v>66</v>
      </c>
      <c r="BH294" s="20" t="s">
        <v>99</v>
      </c>
      <c r="BI294" s="20">
        <v>36.86</v>
      </c>
      <c r="BJ294" s="20">
        <v>37.119999999999997</v>
      </c>
      <c r="BK294" s="20">
        <v>-0.01</v>
      </c>
      <c r="BL294" s="20">
        <v>7.0000000000000001E-3</v>
      </c>
      <c r="BM294" s="67">
        <v>2</v>
      </c>
      <c r="BN294" s="20">
        <v>36.99</v>
      </c>
      <c r="BO294" s="20">
        <v>0.25</v>
      </c>
      <c r="BP294" s="69">
        <v>9</v>
      </c>
      <c r="BQ294" s="20">
        <v>2E-3</v>
      </c>
      <c r="BR294" s="67">
        <v>2</v>
      </c>
      <c r="BS294" s="17">
        <v>-1</v>
      </c>
      <c r="BT294" s="17">
        <v>-1.669518E-3</v>
      </c>
      <c r="BU294" s="17">
        <f>_xlfn.XLOOKUP(BG294,' Brechas'!$A$2:$A$34,' Brechas'!$AO$2:$AO$34)</f>
        <v>-1.66951751139877E-3</v>
      </c>
      <c r="BV294" t="b">
        <f t="shared" si="50"/>
        <v>1</v>
      </c>
      <c r="BZ294" s="20">
        <v>66</v>
      </c>
      <c r="CA294" s="20" t="s">
        <v>99</v>
      </c>
      <c r="CB294" s="20">
        <v>0.24</v>
      </c>
      <c r="CC294" s="20">
        <v>0.39</v>
      </c>
      <c r="CD294" s="20">
        <v>-0.39</v>
      </c>
      <c r="CE294" s="20">
        <v>0.39</v>
      </c>
      <c r="CF294" s="71">
        <v>25</v>
      </c>
      <c r="CG294" s="20">
        <v>0.31</v>
      </c>
      <c r="CH294" s="20">
        <v>0.09</v>
      </c>
      <c r="CI294" s="83">
        <v>5</v>
      </c>
      <c r="CJ294" s="20">
        <v>0.04</v>
      </c>
      <c r="CK294" s="86">
        <v>11</v>
      </c>
      <c r="CL294" s="17">
        <v>-1</v>
      </c>
      <c r="CM294" s="17">
        <v>-3.5242996999999998E-2</v>
      </c>
      <c r="CN294" s="17">
        <f>_xlfn.XLOOKUP(BZ294,' Brechas'!$A$2:$A$34,' Brechas'!$BK$2:$BK$34)</f>
        <v>-3.52429973080347E-2</v>
      </c>
      <c r="CO294" t="b">
        <f t="shared" si="51"/>
        <v>1</v>
      </c>
    </row>
    <row r="295" spans="21:93">
      <c r="U295" s="20">
        <v>68</v>
      </c>
      <c r="V295" s="20" t="s">
        <v>100</v>
      </c>
      <c r="W295" s="20">
        <v>0.17</v>
      </c>
      <c r="X295" s="20">
        <v>0.2</v>
      </c>
      <c r="Y295" s="20">
        <v>-0.16</v>
      </c>
      <c r="Z295" s="20">
        <v>0.16</v>
      </c>
      <c r="AA295" s="82">
        <v>22</v>
      </c>
      <c r="AB295" s="20">
        <v>0.18</v>
      </c>
      <c r="AC295" s="20">
        <v>0.27</v>
      </c>
      <c r="AD295" s="62">
        <v>8</v>
      </c>
      <c r="AE295" s="20">
        <v>4.2099999999999999E-2</v>
      </c>
      <c r="AF295" s="61">
        <v>18</v>
      </c>
      <c r="AG295" s="17">
        <v>-1</v>
      </c>
      <c r="AH295" s="17">
        <v>-4.2115316999999999E-2</v>
      </c>
      <c r="AI295" s="17">
        <f>_xlfn.XLOOKUP(U295,' Brechas'!$A$2:$A$34,' Brechas'!$R$2:$R$34)</f>
        <v>-4.2115317165976003E-2</v>
      </c>
      <c r="AJ295" t="b">
        <f t="shared" si="48"/>
        <v>1</v>
      </c>
      <c r="AN295" s="20">
        <v>68</v>
      </c>
      <c r="AO295" s="20" t="s">
        <v>100</v>
      </c>
      <c r="AP295" s="20">
        <v>0.54</v>
      </c>
      <c r="AQ295" s="20">
        <v>0.53</v>
      </c>
      <c r="AR295" s="20">
        <v>0.02</v>
      </c>
      <c r="AS295" s="20">
        <v>0.02</v>
      </c>
      <c r="AT295" s="78">
        <v>3</v>
      </c>
      <c r="AU295" s="20">
        <v>0.54</v>
      </c>
      <c r="AV295" s="20">
        <v>0.47</v>
      </c>
      <c r="AW295" s="71">
        <v>25</v>
      </c>
      <c r="AX295" s="20">
        <v>0.01</v>
      </c>
      <c r="AY295" s="78">
        <v>3</v>
      </c>
      <c r="AZ295" s="17">
        <v>1</v>
      </c>
      <c r="BA295" s="17">
        <v>1.0868398E-2</v>
      </c>
      <c r="BB295" s="17">
        <f>_xlfn.XLOOKUP(AN295,' Brechas'!$A$2:$A$34,' Brechas'!$AA$2:$AA$34)</f>
        <v>1.08683981575589E-2</v>
      </c>
      <c r="BC295" t="b">
        <f t="shared" si="49"/>
        <v>1</v>
      </c>
      <c r="BG295" s="20">
        <v>68</v>
      </c>
      <c r="BH295" s="20" t="s">
        <v>100</v>
      </c>
      <c r="BI295" s="20">
        <v>28.5</v>
      </c>
      <c r="BJ295" s="20">
        <v>30.79</v>
      </c>
      <c r="BK295" s="20">
        <v>-7.0000000000000007E-2</v>
      </c>
      <c r="BL295" s="20">
        <v>7.3999999999999996E-2</v>
      </c>
      <c r="BM295" s="66">
        <v>12</v>
      </c>
      <c r="BN295" s="20">
        <v>29.67</v>
      </c>
      <c r="BO295" s="20">
        <v>0.2</v>
      </c>
      <c r="BP295" s="80">
        <v>20</v>
      </c>
      <c r="BQ295" s="20">
        <v>1.4999999999999999E-2</v>
      </c>
      <c r="BR295" s="86">
        <v>11</v>
      </c>
      <c r="BS295" s="17">
        <v>-1</v>
      </c>
      <c r="BT295" s="17">
        <v>-1.4681519000000001E-2</v>
      </c>
      <c r="BU295" s="17">
        <f>_xlfn.XLOOKUP(BG295,' Brechas'!$A$2:$A$34,' Brechas'!$AO$2:$AO$34)</f>
        <v>-1.4681519089098399E-2</v>
      </c>
      <c r="BV295" t="b">
        <f t="shared" si="50"/>
        <v>1</v>
      </c>
      <c r="BZ295" s="20">
        <v>68</v>
      </c>
      <c r="CA295" s="20" t="s">
        <v>100</v>
      </c>
      <c r="CB295" s="20">
        <v>0.21</v>
      </c>
      <c r="CC295" s="20">
        <v>0.33</v>
      </c>
      <c r="CD295" s="20">
        <v>-0.35</v>
      </c>
      <c r="CE295" s="20">
        <v>0.35</v>
      </c>
      <c r="CF295" s="82">
        <v>22</v>
      </c>
      <c r="CG295" s="20">
        <v>0.27</v>
      </c>
      <c r="CH295" s="20">
        <v>0.1</v>
      </c>
      <c r="CI295" s="62">
        <v>8</v>
      </c>
      <c r="CJ295" s="20">
        <v>0.04</v>
      </c>
      <c r="CK295" s="66">
        <v>12</v>
      </c>
      <c r="CL295" s="17">
        <v>-1</v>
      </c>
      <c r="CM295" s="17">
        <v>-3.6409669999999998E-2</v>
      </c>
      <c r="CN295" s="17">
        <f>_xlfn.XLOOKUP(BZ295,' Brechas'!$A$2:$A$34,' Brechas'!$BK$2:$BK$34)</f>
        <v>-3.6409670182618398E-2</v>
      </c>
      <c r="CO295" t="b">
        <f t="shared" si="51"/>
        <v>1</v>
      </c>
    </row>
    <row r="296" spans="21:93">
      <c r="U296" s="20">
        <v>70</v>
      </c>
      <c r="V296" s="20" t="s">
        <v>101</v>
      </c>
      <c r="W296" s="20">
        <v>0.48</v>
      </c>
      <c r="X296" s="20">
        <v>0.49</v>
      </c>
      <c r="Y296" s="20">
        <v>-0.04</v>
      </c>
      <c r="Z296" s="20">
        <v>0.04</v>
      </c>
      <c r="AA296" s="62">
        <v>8</v>
      </c>
      <c r="AB296" s="20">
        <v>0.49</v>
      </c>
      <c r="AC296" s="20">
        <v>0.71</v>
      </c>
      <c r="AD296" s="94">
        <v>31</v>
      </c>
      <c r="AE296" s="20">
        <v>2.5499999999999998E-2</v>
      </c>
      <c r="AF296" s="79">
        <v>10</v>
      </c>
      <c r="AG296" s="17">
        <v>-1</v>
      </c>
      <c r="AH296" s="17">
        <v>-2.5467793999999998E-2</v>
      </c>
      <c r="AI296" s="17">
        <f>_xlfn.XLOOKUP(U296,' Brechas'!$A$2:$A$34,' Brechas'!$R$2:$R$34)</f>
        <v>-2.5467794261647098E-2</v>
      </c>
      <c r="AJ296" t="b">
        <f t="shared" si="48"/>
        <v>1</v>
      </c>
      <c r="AN296" s="20">
        <v>70</v>
      </c>
      <c r="AO296" s="20" t="s">
        <v>101</v>
      </c>
      <c r="AP296" s="20">
        <v>0.44</v>
      </c>
      <c r="AQ296" s="20">
        <v>0.48</v>
      </c>
      <c r="AR296" s="20">
        <v>-7.0000000000000007E-2</v>
      </c>
      <c r="AS296" s="20">
        <v>7.0000000000000007E-2</v>
      </c>
      <c r="AT296" s="64">
        <v>7</v>
      </c>
      <c r="AU296" s="20">
        <v>0.46</v>
      </c>
      <c r="AV296" s="20">
        <v>0.4</v>
      </c>
      <c r="AW296" s="63">
        <v>15</v>
      </c>
      <c r="AX296" s="20">
        <v>0.03</v>
      </c>
      <c r="AY296" s="62">
        <v>8</v>
      </c>
      <c r="AZ296" s="17">
        <v>-1</v>
      </c>
      <c r="BA296" s="17">
        <v>-2.815579E-2</v>
      </c>
      <c r="BB296" s="17">
        <f>_xlfn.XLOOKUP(AN296,' Brechas'!$A$2:$A$34,' Brechas'!$AA$2:$AA$34)</f>
        <v>-2.81557895477445E-2</v>
      </c>
      <c r="BC296" t="b">
        <f t="shared" si="49"/>
        <v>1</v>
      </c>
      <c r="BG296" s="20">
        <v>70</v>
      </c>
      <c r="BH296" s="20" t="s">
        <v>101</v>
      </c>
      <c r="BI296" s="20">
        <v>54.29</v>
      </c>
      <c r="BJ296" s="20">
        <v>67.17</v>
      </c>
      <c r="BK296" s="20">
        <v>-0.19</v>
      </c>
      <c r="BL296" s="20">
        <v>0.192</v>
      </c>
      <c r="BM296" s="71">
        <v>25</v>
      </c>
      <c r="BN296" s="20">
        <v>60.88</v>
      </c>
      <c r="BO296" s="20">
        <v>0.41</v>
      </c>
      <c r="BP296" s="78">
        <v>3</v>
      </c>
      <c r="BQ296" s="20">
        <v>7.8E-2</v>
      </c>
      <c r="BR296" s="87">
        <v>30</v>
      </c>
      <c r="BS296" s="17">
        <v>-1</v>
      </c>
      <c r="BT296" s="17">
        <v>-7.7717830000000002E-2</v>
      </c>
      <c r="BU296" s="17">
        <f>_xlfn.XLOOKUP(BG296,' Brechas'!$A$2:$A$34,' Brechas'!$AO$2:$AO$34)</f>
        <v>-7.7717830460270101E-2</v>
      </c>
      <c r="BV296" t="b">
        <f t="shared" si="50"/>
        <v>1</v>
      </c>
      <c r="BZ296" s="20">
        <v>70</v>
      </c>
      <c r="CA296" s="20" t="s">
        <v>101</v>
      </c>
      <c r="CB296" s="20">
        <v>0.09</v>
      </c>
      <c r="CC296" s="20">
        <v>0.1</v>
      </c>
      <c r="CD296" s="20">
        <v>-0.17</v>
      </c>
      <c r="CE296" s="20">
        <v>0.17</v>
      </c>
      <c r="CF296" s="79">
        <v>10</v>
      </c>
      <c r="CG296" s="20">
        <v>0.1</v>
      </c>
      <c r="CH296" s="20">
        <v>0.3</v>
      </c>
      <c r="CI296" s="73">
        <v>28</v>
      </c>
      <c r="CJ296" s="20">
        <v>0.05</v>
      </c>
      <c r="CK296" s="75">
        <v>21</v>
      </c>
      <c r="CL296" s="17">
        <v>-1</v>
      </c>
      <c r="CM296" s="17">
        <v>-5.0595560999999997E-2</v>
      </c>
      <c r="CN296" s="17">
        <f>_xlfn.XLOOKUP(BZ296,' Brechas'!$A$2:$A$34,' Brechas'!$BK$2:$BK$34)</f>
        <v>-5.0595561442696502E-2</v>
      </c>
      <c r="CO296" t="b">
        <f t="shared" si="51"/>
        <v>1</v>
      </c>
    </row>
    <row r="297" spans="21:93">
      <c r="U297" s="20">
        <v>73</v>
      </c>
      <c r="V297" s="20" t="s">
        <v>102</v>
      </c>
      <c r="W297" s="20">
        <v>0.17</v>
      </c>
      <c r="X297" s="20">
        <v>0.25</v>
      </c>
      <c r="Y297" s="20">
        <v>-0.33</v>
      </c>
      <c r="Z297" s="20">
        <v>0.33</v>
      </c>
      <c r="AA297" s="87">
        <v>30</v>
      </c>
      <c r="AB297" s="20">
        <v>0.22</v>
      </c>
      <c r="AC297" s="20">
        <v>0.31</v>
      </c>
      <c r="AD297" s="63">
        <v>15</v>
      </c>
      <c r="AE297" s="20">
        <v>0.10489999999999999</v>
      </c>
      <c r="AF297" s="87">
        <v>30</v>
      </c>
      <c r="AG297" s="17">
        <v>-1</v>
      </c>
      <c r="AH297" s="17">
        <v>-0.104942363</v>
      </c>
      <c r="AI297" s="17">
        <f>_xlfn.XLOOKUP(U297,' Brechas'!$A$2:$A$34,' Brechas'!$R$2:$R$34)</f>
        <v>-0.104942362601627</v>
      </c>
      <c r="AJ297" t="b">
        <f t="shared" si="48"/>
        <v>1</v>
      </c>
      <c r="AN297" s="20">
        <v>73</v>
      </c>
      <c r="AO297" s="20" t="s">
        <v>102</v>
      </c>
      <c r="AP297" s="20">
        <v>0.72</v>
      </c>
      <c r="AQ297" s="20">
        <v>0.82</v>
      </c>
      <c r="AR297" s="20">
        <v>-0.12</v>
      </c>
      <c r="AS297" s="20">
        <v>0.12</v>
      </c>
      <c r="AT297" s="66">
        <v>12</v>
      </c>
      <c r="AU297" s="20">
        <v>0.77</v>
      </c>
      <c r="AV297" s="20">
        <v>0.67</v>
      </c>
      <c r="AW297" s="70">
        <v>29</v>
      </c>
      <c r="AX297" s="20">
        <v>0.08</v>
      </c>
      <c r="AY297" s="68">
        <v>19</v>
      </c>
      <c r="AZ297" s="17">
        <v>-1</v>
      </c>
      <c r="BA297" s="17">
        <v>-7.7364822E-2</v>
      </c>
      <c r="BB297" s="17">
        <f>_xlfn.XLOOKUP(AN297,' Brechas'!$A$2:$A$34,' Brechas'!$AA$2:$AA$34)</f>
        <v>-7.7364822458795002E-2</v>
      </c>
      <c r="BC297" t="b">
        <f t="shared" si="49"/>
        <v>1</v>
      </c>
      <c r="BG297" s="20">
        <v>73</v>
      </c>
      <c r="BH297" s="20" t="s">
        <v>102</v>
      </c>
      <c r="BI297" s="20">
        <v>31.65</v>
      </c>
      <c r="BJ297" s="20">
        <v>37.06</v>
      </c>
      <c r="BK297" s="20">
        <v>-0.15</v>
      </c>
      <c r="BL297" s="20">
        <v>0.14599999999999999</v>
      </c>
      <c r="BM297" s="68">
        <v>19</v>
      </c>
      <c r="BN297" s="20">
        <v>34.42</v>
      </c>
      <c r="BO297" s="20">
        <v>0.23</v>
      </c>
      <c r="BP297" s="59">
        <v>13</v>
      </c>
      <c r="BQ297" s="20">
        <v>3.3000000000000002E-2</v>
      </c>
      <c r="BR297" s="80">
        <v>20</v>
      </c>
      <c r="BS297" s="17">
        <v>-1</v>
      </c>
      <c r="BT297" s="17">
        <v>-3.3442636999999997E-2</v>
      </c>
      <c r="BU297" s="17">
        <f>_xlfn.XLOOKUP(BG297,' Brechas'!$A$2:$A$34,' Brechas'!$AO$2:$AO$34)</f>
        <v>-3.3442636718831999E-2</v>
      </c>
      <c r="BV297" t="b">
        <f t="shared" si="50"/>
        <v>1</v>
      </c>
      <c r="BZ297" s="20">
        <v>73</v>
      </c>
      <c r="CA297" s="20" t="s">
        <v>102</v>
      </c>
      <c r="CB297" s="20">
        <v>0.14000000000000001</v>
      </c>
      <c r="CC297" s="20">
        <v>0.23</v>
      </c>
      <c r="CD297" s="20">
        <v>-0.38</v>
      </c>
      <c r="CE297" s="20">
        <v>0.38</v>
      </c>
      <c r="CF297" s="88">
        <v>24</v>
      </c>
      <c r="CG297" s="20">
        <v>0.18</v>
      </c>
      <c r="CH297" s="20">
        <v>0.16</v>
      </c>
      <c r="CI297" s="59">
        <v>13</v>
      </c>
      <c r="CJ297" s="20">
        <v>0.06</v>
      </c>
      <c r="CK297" s="88">
        <v>24</v>
      </c>
      <c r="CL297" s="17">
        <v>-1</v>
      </c>
      <c r="CM297" s="17">
        <v>-5.8649674999999998E-2</v>
      </c>
      <c r="CN297" s="17">
        <f>_xlfn.XLOOKUP(BZ297,' Brechas'!$A$2:$A$34,' Brechas'!$BK$2:$BK$34)</f>
        <v>-5.8649674644602301E-2</v>
      </c>
      <c r="CO297" t="b">
        <f t="shared" si="51"/>
        <v>1</v>
      </c>
    </row>
    <row r="298" spans="21:93">
      <c r="U298" s="20">
        <v>76</v>
      </c>
      <c r="V298" s="20" t="s">
        <v>103</v>
      </c>
      <c r="W298" s="20">
        <v>0.1</v>
      </c>
      <c r="X298" s="20">
        <v>0.13</v>
      </c>
      <c r="Y298" s="20">
        <v>-0.2</v>
      </c>
      <c r="Z298" s="20">
        <v>0.2</v>
      </c>
      <c r="AA298" s="71">
        <v>25</v>
      </c>
      <c r="AB298" s="20">
        <v>0.11</v>
      </c>
      <c r="AC298" s="20">
        <v>0.17</v>
      </c>
      <c r="AD298" s="85">
        <v>4</v>
      </c>
      <c r="AE298" s="20">
        <v>3.27E-2</v>
      </c>
      <c r="AF298" s="66">
        <v>12</v>
      </c>
      <c r="AG298" s="17">
        <v>-1</v>
      </c>
      <c r="AH298" s="17">
        <v>-3.2714262000000001E-2</v>
      </c>
      <c r="AI298" s="17">
        <f>_xlfn.XLOOKUP(U298,' Brechas'!$A$2:$A$34,' Brechas'!$R$2:$R$34)</f>
        <v>-3.2714261946982397E-2</v>
      </c>
      <c r="AJ298" t="b">
        <f t="shared" si="48"/>
        <v>1</v>
      </c>
      <c r="AN298" s="20">
        <v>76</v>
      </c>
      <c r="AO298" s="20" t="s">
        <v>103</v>
      </c>
      <c r="AP298" s="20">
        <v>0.51</v>
      </c>
      <c r="AQ298" s="20">
        <v>0.65</v>
      </c>
      <c r="AR298" s="20">
        <v>-0.22</v>
      </c>
      <c r="AS298" s="20">
        <v>0.22</v>
      </c>
      <c r="AT298" s="71">
        <v>25</v>
      </c>
      <c r="AU298" s="20">
        <v>0.57999999999999996</v>
      </c>
      <c r="AV298" s="20">
        <v>0.5</v>
      </c>
      <c r="AW298" s="84">
        <v>26</v>
      </c>
      <c r="AX298" s="20">
        <v>0.11</v>
      </c>
      <c r="AY298" s="73">
        <v>28</v>
      </c>
      <c r="AZ298" s="17">
        <v>-1</v>
      </c>
      <c r="BA298" s="17">
        <v>-0.11039025399999999</v>
      </c>
      <c r="BB298" s="17">
        <f>_xlfn.XLOOKUP(AN298,' Brechas'!$A$2:$A$34,' Brechas'!$AA$2:$AA$34)</f>
        <v>-0.11039025423580601</v>
      </c>
      <c r="BC298" t="b">
        <f t="shared" si="49"/>
        <v>1</v>
      </c>
      <c r="BG298" s="20">
        <v>76</v>
      </c>
      <c r="BH298" s="20" t="s">
        <v>103</v>
      </c>
      <c r="BI298" s="20">
        <v>30.06</v>
      </c>
      <c r="BJ298" s="20">
        <v>31.48</v>
      </c>
      <c r="BK298" s="20">
        <v>-0.05</v>
      </c>
      <c r="BL298" s="20">
        <v>4.4999999999999998E-2</v>
      </c>
      <c r="BM298" s="62">
        <v>8</v>
      </c>
      <c r="BN298" s="20">
        <v>30.78</v>
      </c>
      <c r="BO298" s="20">
        <v>0.2</v>
      </c>
      <c r="BP298" s="68">
        <v>19</v>
      </c>
      <c r="BQ298" s="20">
        <v>8.9999999999999993E-3</v>
      </c>
      <c r="BR298" s="62">
        <v>8</v>
      </c>
      <c r="BS298" s="17">
        <v>-1</v>
      </c>
      <c r="BT298" s="17">
        <v>-9.267885E-3</v>
      </c>
      <c r="BU298" s="17">
        <f>_xlfn.XLOOKUP(BG298,' Brechas'!$A$2:$A$34,' Brechas'!$AO$2:$AO$34)</f>
        <v>-9.2678849426659007E-3</v>
      </c>
      <c r="BV298" t="b">
        <f t="shared" si="50"/>
        <v>1</v>
      </c>
      <c r="BZ298" s="20">
        <v>76</v>
      </c>
      <c r="CA298" s="20" t="s">
        <v>103</v>
      </c>
      <c r="CB298" s="20">
        <v>0.22</v>
      </c>
      <c r="CC298" s="20">
        <v>0.37</v>
      </c>
      <c r="CD298" s="20">
        <v>-0.4</v>
      </c>
      <c r="CE298" s="20">
        <v>0.4</v>
      </c>
      <c r="CF298" s="84">
        <v>26</v>
      </c>
      <c r="CG298" s="20">
        <v>0.28999999999999998</v>
      </c>
      <c r="CH298" s="20">
        <v>0.1</v>
      </c>
      <c r="CI298" s="65">
        <v>6</v>
      </c>
      <c r="CJ298" s="20">
        <v>0.04</v>
      </c>
      <c r="CK298" s="59">
        <v>13</v>
      </c>
      <c r="CL298" s="17">
        <v>-1</v>
      </c>
      <c r="CM298" s="17">
        <v>-3.8304370999999997E-2</v>
      </c>
      <c r="CN298" s="17">
        <f>_xlfn.XLOOKUP(BZ298,' Brechas'!$A$2:$A$34,' Brechas'!$BK$2:$BK$34)</f>
        <v>-3.8304370991745003E-2</v>
      </c>
      <c r="CO298" t="b">
        <f t="shared" si="51"/>
        <v>1</v>
      </c>
    </row>
    <row r="299" spans="21:93">
      <c r="U299" s="20">
        <v>81</v>
      </c>
      <c r="V299" s="20" t="s">
        <v>104</v>
      </c>
      <c r="W299" s="20">
        <v>0.21</v>
      </c>
      <c r="X299" s="20">
        <v>0.2</v>
      </c>
      <c r="Y299" s="20">
        <v>0.05</v>
      </c>
      <c r="Z299" s="20">
        <v>0.05</v>
      </c>
      <c r="AA299" s="79">
        <v>10</v>
      </c>
      <c r="AB299" s="20">
        <v>0.21</v>
      </c>
      <c r="AC299" s="20">
        <v>0.3</v>
      </c>
      <c r="AD299" s="59">
        <v>13</v>
      </c>
      <c r="AE299" s="20">
        <v>1.5699999999999999E-2</v>
      </c>
      <c r="AF299" s="62">
        <v>8</v>
      </c>
      <c r="AG299" s="17">
        <v>1</v>
      </c>
      <c r="AH299" s="17">
        <v>1.5721121000000001E-2</v>
      </c>
      <c r="AI299" s="17">
        <f>_xlfn.XLOOKUP(U299,' Brechas'!$A$2:$A$34,' Brechas'!$R$2:$R$34)</f>
        <v>1.5721120984279399E-2</v>
      </c>
      <c r="AJ299" t="b">
        <f t="shared" si="48"/>
        <v>1</v>
      </c>
      <c r="AN299" s="20">
        <v>81</v>
      </c>
      <c r="AO299" s="20" t="s">
        <v>104</v>
      </c>
      <c r="AP299" s="20">
        <v>0.28999999999999998</v>
      </c>
      <c r="AQ299" s="20">
        <v>0.46</v>
      </c>
      <c r="AR299" s="20">
        <v>-0.38</v>
      </c>
      <c r="AS299" s="20">
        <v>0.38</v>
      </c>
      <c r="AT299" s="87">
        <v>30</v>
      </c>
      <c r="AU299" s="20">
        <v>0.37</v>
      </c>
      <c r="AV299" s="20">
        <v>0.32</v>
      </c>
      <c r="AW299" s="79">
        <v>10</v>
      </c>
      <c r="AX299" s="20">
        <v>0.12</v>
      </c>
      <c r="AY299" s="70">
        <v>29</v>
      </c>
      <c r="AZ299" s="17">
        <v>-1</v>
      </c>
      <c r="BA299" s="17">
        <v>-0.122490557</v>
      </c>
      <c r="BB299" s="17">
        <f>_xlfn.XLOOKUP(AN299,' Brechas'!$A$2:$A$34,' Brechas'!$AA$2:$AA$34)</f>
        <v>-0.122490557136797</v>
      </c>
      <c r="BC299" t="b">
        <f t="shared" si="49"/>
        <v>1</v>
      </c>
      <c r="BG299" s="20">
        <v>81</v>
      </c>
      <c r="BH299" s="20" t="s">
        <v>104</v>
      </c>
      <c r="BI299" s="20">
        <v>37.04</v>
      </c>
      <c r="BJ299" s="20">
        <v>45.2</v>
      </c>
      <c r="BK299" s="20">
        <v>-0.18</v>
      </c>
      <c r="BL299" s="20">
        <v>0.18099999999999999</v>
      </c>
      <c r="BM299" s="88">
        <v>24</v>
      </c>
      <c r="BN299" s="20">
        <v>41.2</v>
      </c>
      <c r="BO299" s="20">
        <v>0.27</v>
      </c>
      <c r="BP299" s="65">
        <v>6</v>
      </c>
      <c r="BQ299" s="20">
        <v>0.05</v>
      </c>
      <c r="BR299" s="84">
        <v>26</v>
      </c>
      <c r="BS299" s="17">
        <v>-1</v>
      </c>
      <c r="BT299" s="17">
        <v>-4.9543950000000003E-2</v>
      </c>
      <c r="BU299" s="17">
        <f>_xlfn.XLOOKUP(BG299,' Brechas'!$A$2:$A$34,' Brechas'!$AO$2:$AO$34)</f>
        <v>-4.9543950255735603E-2</v>
      </c>
      <c r="BV299" t="b">
        <f t="shared" si="50"/>
        <v>1</v>
      </c>
      <c r="BZ299" s="20">
        <v>81</v>
      </c>
      <c r="CA299" s="20" t="s">
        <v>104</v>
      </c>
      <c r="CB299" s="20">
        <v>0.05</v>
      </c>
      <c r="CC299" s="20">
        <v>0.06</v>
      </c>
      <c r="CD299" s="20">
        <v>-0.13</v>
      </c>
      <c r="CE299" s="20">
        <v>0.13</v>
      </c>
      <c r="CF299" s="62">
        <v>8</v>
      </c>
      <c r="CG299" s="20">
        <v>0.05</v>
      </c>
      <c r="CH299" s="20">
        <v>0.52</v>
      </c>
      <c r="CI299" s="94">
        <v>31</v>
      </c>
      <c r="CJ299" s="20">
        <v>7.0000000000000007E-2</v>
      </c>
      <c r="CK299" s="72">
        <v>27</v>
      </c>
      <c r="CL299" s="17">
        <v>-1</v>
      </c>
      <c r="CM299" s="17">
        <v>-6.7513843000000004E-2</v>
      </c>
      <c r="CN299" s="17">
        <f>_xlfn.XLOOKUP(BZ299,' Brechas'!$A$2:$A$34,' Brechas'!$BK$2:$BK$34)</f>
        <v>-6.7513842640320801E-2</v>
      </c>
      <c r="CO299" t="b">
        <f t="shared" si="51"/>
        <v>1</v>
      </c>
    </row>
    <row r="300" spans="21:93">
      <c r="U300" s="20">
        <v>85</v>
      </c>
      <c r="V300" s="20" t="s">
        <v>105</v>
      </c>
      <c r="W300" s="20">
        <v>0.22</v>
      </c>
      <c r="X300" s="20">
        <v>0.25</v>
      </c>
      <c r="Y300" s="20">
        <v>-0.13</v>
      </c>
      <c r="Z300" s="20">
        <v>0.13</v>
      </c>
      <c r="AA300" s="81">
        <v>17</v>
      </c>
      <c r="AB300" s="20">
        <v>0.24</v>
      </c>
      <c r="AC300" s="20">
        <v>0.34</v>
      </c>
      <c r="AD300" s="58">
        <v>16</v>
      </c>
      <c r="AE300" s="20">
        <v>4.48E-2</v>
      </c>
      <c r="AF300" s="68">
        <v>19</v>
      </c>
      <c r="AG300" s="17">
        <v>-1</v>
      </c>
      <c r="AH300" s="17">
        <v>-4.4779417000000002E-2</v>
      </c>
      <c r="AI300" s="17">
        <f>_xlfn.XLOOKUP(U300,' Brechas'!$A$2:$A$34,' Brechas'!$R$2:$R$34)</f>
        <v>-4.4779417180173503E-2</v>
      </c>
      <c r="AJ300" t="b">
        <f t="shared" si="48"/>
        <v>1</v>
      </c>
      <c r="AN300" s="20">
        <v>85</v>
      </c>
      <c r="AO300" s="20" t="s">
        <v>105</v>
      </c>
      <c r="AP300" s="20">
        <v>0.31</v>
      </c>
      <c r="AQ300" s="20">
        <v>0.39</v>
      </c>
      <c r="AR300" s="20">
        <v>-0.21</v>
      </c>
      <c r="AS300" s="20">
        <v>0.21</v>
      </c>
      <c r="AT300" s="74">
        <v>23</v>
      </c>
      <c r="AU300" s="20">
        <v>0.35</v>
      </c>
      <c r="AV300" s="20">
        <v>0.3</v>
      </c>
      <c r="AW300" s="64">
        <v>7</v>
      </c>
      <c r="AX300" s="20">
        <v>0.06</v>
      </c>
      <c r="AY300" s="60">
        <v>14</v>
      </c>
      <c r="AZ300" s="17">
        <v>-1</v>
      </c>
      <c r="BA300" s="17">
        <v>-6.4409558000000006E-2</v>
      </c>
      <c r="BB300" s="17">
        <f>_xlfn.XLOOKUP(AN300,' Brechas'!$A$2:$A$34,' Brechas'!$AA$2:$AA$34)</f>
        <v>-6.4409557880475102E-2</v>
      </c>
      <c r="BC300" t="b">
        <f t="shared" si="49"/>
        <v>1</v>
      </c>
      <c r="BG300" s="20">
        <v>85</v>
      </c>
      <c r="BH300" s="20" t="s">
        <v>105</v>
      </c>
      <c r="BI300" s="20">
        <v>18.02</v>
      </c>
      <c r="BJ300" s="20">
        <v>21.59</v>
      </c>
      <c r="BK300" s="20">
        <v>-0.16</v>
      </c>
      <c r="BL300" s="20">
        <v>0.16500000000000001</v>
      </c>
      <c r="BM300" s="74">
        <v>23</v>
      </c>
      <c r="BN300" s="20">
        <v>19.850000000000001</v>
      </c>
      <c r="BO300" s="20">
        <v>0.13</v>
      </c>
      <c r="BP300" s="73">
        <v>28</v>
      </c>
      <c r="BQ300" s="20">
        <v>2.1999999999999999E-2</v>
      </c>
      <c r="BR300" s="63">
        <v>15</v>
      </c>
      <c r="BS300" s="17">
        <v>-1</v>
      </c>
      <c r="BT300" s="17">
        <v>-2.1791911000000001E-2</v>
      </c>
      <c r="BU300" s="17">
        <f>_xlfn.XLOOKUP(BG300,' Brechas'!$A$2:$A$34,' Brechas'!$AO$2:$AO$34)</f>
        <v>-2.17919107818943E-2</v>
      </c>
      <c r="BV300" t="b">
        <f t="shared" si="50"/>
        <v>1</v>
      </c>
      <c r="BZ300" s="20">
        <v>85</v>
      </c>
      <c r="CA300" s="20" t="s">
        <v>105</v>
      </c>
      <c r="CB300" s="20">
        <v>0.1</v>
      </c>
      <c r="CC300" s="20">
        <v>0.13</v>
      </c>
      <c r="CD300" s="20">
        <v>-0.18</v>
      </c>
      <c r="CE300" s="20">
        <v>0.18</v>
      </c>
      <c r="CF300" s="86">
        <v>11</v>
      </c>
      <c r="CG300" s="20">
        <v>0.11</v>
      </c>
      <c r="CH300" s="20">
        <v>0.25</v>
      </c>
      <c r="CI300" s="74">
        <v>23</v>
      </c>
      <c r="CJ300" s="20">
        <v>0.04</v>
      </c>
      <c r="CK300" s="58">
        <v>16</v>
      </c>
      <c r="CL300" s="17">
        <v>-1</v>
      </c>
      <c r="CM300" s="17">
        <v>-4.4723996000000002E-2</v>
      </c>
      <c r="CN300" s="17">
        <f>_xlfn.XLOOKUP(BZ300,' Brechas'!$A$2:$A$34,' Brechas'!$BK$2:$BK$34)</f>
        <v>-4.4723995868975103E-2</v>
      </c>
      <c r="CO300" t="b">
        <f t="shared" si="51"/>
        <v>1</v>
      </c>
    </row>
    <row r="301" spans="21:93">
      <c r="U301" s="20">
        <v>86</v>
      </c>
      <c r="V301" s="20" t="s">
        <v>106</v>
      </c>
      <c r="W301" s="20">
        <v>0.27</v>
      </c>
      <c r="X301" s="20">
        <v>0.24</v>
      </c>
      <c r="Y301" s="20">
        <v>0.14000000000000001</v>
      </c>
      <c r="Z301" s="20">
        <v>0.14000000000000001</v>
      </c>
      <c r="AA301" s="68">
        <v>19</v>
      </c>
      <c r="AB301" s="20">
        <v>0.25</v>
      </c>
      <c r="AC301" s="20">
        <v>0.36</v>
      </c>
      <c r="AD301" s="61">
        <v>18</v>
      </c>
      <c r="AE301" s="20">
        <v>5.1200000000000002E-2</v>
      </c>
      <c r="AF301" s="82">
        <v>22</v>
      </c>
      <c r="AG301" s="17">
        <v>1</v>
      </c>
      <c r="AH301" s="17">
        <v>5.1160959999999998E-2</v>
      </c>
      <c r="AI301" s="17">
        <f>_xlfn.XLOOKUP(U301,' Brechas'!$A$2:$A$34,' Brechas'!$R$2:$R$34)</f>
        <v>5.1160960251870002E-2</v>
      </c>
      <c r="AJ301" t="b">
        <f t="shared" si="48"/>
        <v>1</v>
      </c>
      <c r="AN301" s="20">
        <v>86</v>
      </c>
      <c r="AO301" s="20" t="s">
        <v>106</v>
      </c>
      <c r="AP301" s="20">
        <v>0.28000000000000003</v>
      </c>
      <c r="AQ301" s="20">
        <v>0.3</v>
      </c>
      <c r="AR301" s="20">
        <v>-0.09</v>
      </c>
      <c r="AS301" s="20">
        <v>0.09</v>
      </c>
      <c r="AT301" s="69">
        <v>9</v>
      </c>
      <c r="AU301" s="20">
        <v>0.28999999999999998</v>
      </c>
      <c r="AV301" s="20">
        <v>0.25</v>
      </c>
      <c r="AW301" s="78">
        <v>3</v>
      </c>
      <c r="AX301" s="20">
        <v>0.02</v>
      </c>
      <c r="AY301" s="65">
        <v>6</v>
      </c>
      <c r="AZ301" s="17">
        <v>-1</v>
      </c>
      <c r="BA301" s="17">
        <v>-2.2434459E-2</v>
      </c>
      <c r="BB301" s="17">
        <f>_xlfn.XLOOKUP(AN301,' Brechas'!$A$2:$A$34,' Brechas'!$AA$2:$AA$34)</f>
        <v>-2.24344589272015E-2</v>
      </c>
      <c r="BC301" t="b">
        <f t="shared" si="49"/>
        <v>1</v>
      </c>
      <c r="BG301" s="20">
        <v>86</v>
      </c>
      <c r="BH301" s="20" t="s">
        <v>106</v>
      </c>
      <c r="BI301" s="20">
        <v>35.89</v>
      </c>
      <c r="BJ301" s="20">
        <v>48.13</v>
      </c>
      <c r="BK301" s="20">
        <v>-0.25</v>
      </c>
      <c r="BL301" s="20">
        <v>0.254</v>
      </c>
      <c r="BM301" s="84">
        <v>26</v>
      </c>
      <c r="BN301" s="20">
        <v>42.12</v>
      </c>
      <c r="BO301" s="20">
        <v>0.28000000000000003</v>
      </c>
      <c r="BP301" s="83">
        <v>5</v>
      </c>
      <c r="BQ301" s="20">
        <v>7.0999999999999994E-2</v>
      </c>
      <c r="BR301" s="70">
        <v>29</v>
      </c>
      <c r="BS301" s="17">
        <v>-1</v>
      </c>
      <c r="BT301" s="17">
        <v>-7.1279813999999997E-2</v>
      </c>
      <c r="BU301" s="17">
        <f>_xlfn.XLOOKUP(BG301,' Brechas'!$A$2:$A$34,' Brechas'!$AO$2:$AO$34)</f>
        <v>-7.1279813644654702E-2</v>
      </c>
      <c r="BV301" t="b">
        <f t="shared" si="50"/>
        <v>1</v>
      </c>
      <c r="BZ301" s="20">
        <v>86</v>
      </c>
      <c r="CA301" s="20" t="s">
        <v>106</v>
      </c>
      <c r="CB301" s="20">
        <v>0.02</v>
      </c>
      <c r="CC301" s="20">
        <v>0.03</v>
      </c>
      <c r="CD301" s="20">
        <v>-0.22</v>
      </c>
      <c r="CE301" s="20">
        <v>0.22</v>
      </c>
      <c r="CF301" s="60">
        <v>14</v>
      </c>
      <c r="CG301" s="20">
        <v>0.03</v>
      </c>
      <c r="CH301" s="20">
        <v>1</v>
      </c>
      <c r="CI301" s="77">
        <v>33</v>
      </c>
      <c r="CJ301" s="20">
        <v>0.22</v>
      </c>
      <c r="CK301" s="77">
        <v>33</v>
      </c>
      <c r="CL301" s="17">
        <v>-1</v>
      </c>
      <c r="CM301" s="17">
        <v>-0.221436561</v>
      </c>
      <c r="CN301" s="17">
        <f>_xlfn.XLOOKUP(BZ301,' Brechas'!$A$2:$A$34,' Brechas'!$BK$2:$BK$34)</f>
        <v>-0.221436561094393</v>
      </c>
      <c r="CO301" t="b">
        <f t="shared" si="51"/>
        <v>1</v>
      </c>
    </row>
    <row r="302" spans="21:93">
      <c r="U302" s="89">
        <v>88</v>
      </c>
      <c r="V302" s="90" t="s">
        <v>262</v>
      </c>
      <c r="W302" s="20">
        <v>0.71</v>
      </c>
      <c r="X302" s="20">
        <v>0.67</v>
      </c>
      <c r="Y302" s="20">
        <v>7.0000000000000007E-2</v>
      </c>
      <c r="Z302" s="20">
        <v>7.0000000000000007E-2</v>
      </c>
      <c r="AA302" s="86">
        <v>11</v>
      </c>
      <c r="AB302" s="20">
        <v>0.69</v>
      </c>
      <c r="AC302" s="20">
        <v>1</v>
      </c>
      <c r="AD302" s="77">
        <v>33</v>
      </c>
      <c r="AE302" s="20">
        <v>7.1400000000000005E-2</v>
      </c>
      <c r="AF302" s="72">
        <v>27</v>
      </c>
      <c r="AG302" s="17">
        <v>1</v>
      </c>
      <c r="AH302" s="17">
        <v>7.1428570999999996E-2</v>
      </c>
      <c r="AI302" s="17">
        <f>_xlfn.XLOOKUP(U302,' Brechas'!$A$2:$A$34,' Brechas'!$R$2:$R$34)</f>
        <v>7.1428571428570495E-2</v>
      </c>
      <c r="AJ302" t="b">
        <f t="shared" si="48"/>
        <v>1</v>
      </c>
      <c r="AN302" s="20">
        <v>88</v>
      </c>
      <c r="AO302" s="20" t="s">
        <v>262</v>
      </c>
      <c r="AP302" s="20">
        <v>0.43</v>
      </c>
      <c r="AQ302" s="20">
        <v>0.34</v>
      </c>
      <c r="AR302" s="20">
        <v>0.28000000000000003</v>
      </c>
      <c r="AS302" s="20">
        <v>0.28000000000000003</v>
      </c>
      <c r="AT302" s="73">
        <v>28</v>
      </c>
      <c r="AU302" s="20">
        <v>0.39</v>
      </c>
      <c r="AV302" s="20">
        <v>0.33</v>
      </c>
      <c r="AW302" s="86">
        <v>11</v>
      </c>
      <c r="AX302" s="20">
        <v>0.09</v>
      </c>
      <c r="AY302" s="71">
        <v>25</v>
      </c>
      <c r="AZ302" s="17">
        <v>1</v>
      </c>
      <c r="BA302" s="17">
        <v>9.2606582000000007E-2</v>
      </c>
      <c r="BB302" s="17">
        <f>_xlfn.XLOOKUP(AN302,' Brechas'!$A$2:$A$34,' Brechas'!$AA$2:$AA$34)</f>
        <v>9.2606582144527105E-2</v>
      </c>
      <c r="BC302" t="b">
        <f t="shared" si="49"/>
        <v>1</v>
      </c>
      <c r="BG302" s="89">
        <v>88</v>
      </c>
      <c r="BH302" s="89" t="s">
        <v>107</v>
      </c>
      <c r="BI302" s="20">
        <v>17.43</v>
      </c>
      <c r="BJ302" s="20">
        <v>12.53</v>
      </c>
      <c r="BK302" s="89">
        <v>0.39</v>
      </c>
      <c r="BL302" s="89">
        <v>0.39100000000000001</v>
      </c>
      <c r="BM302" s="144">
        <v>32</v>
      </c>
      <c r="BN302" s="20">
        <v>14.93</v>
      </c>
      <c r="BO302" s="20">
        <v>0.1</v>
      </c>
      <c r="BP302" s="102">
        <v>31</v>
      </c>
      <c r="BQ302" s="20">
        <v>3.9E-2</v>
      </c>
      <c r="BR302" s="145">
        <v>23</v>
      </c>
      <c r="BS302" s="17">
        <v>1</v>
      </c>
      <c r="BT302" s="17">
        <v>3.8883098999999997E-2</v>
      </c>
      <c r="BU302" s="17">
        <f>_xlfn.XLOOKUP(BG302,' Brechas'!$A$2:$A$34,' Brechas'!$AO$2:$AO$34)</f>
        <v>3.8883098553785501E-2</v>
      </c>
      <c r="BV302" t="b">
        <f t="shared" si="50"/>
        <v>1</v>
      </c>
      <c r="BZ302" s="20">
        <v>88</v>
      </c>
      <c r="CA302" s="20" t="s">
        <v>262</v>
      </c>
      <c r="CB302" s="20">
        <v>0.32</v>
      </c>
      <c r="CC302" s="20">
        <v>0.33</v>
      </c>
      <c r="CD302" s="20">
        <v>-0.04</v>
      </c>
      <c r="CE302" s="20">
        <v>0.04</v>
      </c>
      <c r="CF302" s="67">
        <v>2</v>
      </c>
      <c r="CG302" s="20">
        <v>0.32</v>
      </c>
      <c r="CH302" s="20">
        <v>0.09</v>
      </c>
      <c r="CI302" s="85">
        <v>4</v>
      </c>
      <c r="CJ302" s="20">
        <v>0</v>
      </c>
      <c r="CK302" s="76">
        <v>1</v>
      </c>
      <c r="CL302" s="17">
        <v>-1</v>
      </c>
      <c r="CM302" s="17">
        <v>-3.133776E-3</v>
      </c>
      <c r="CN302" s="17">
        <f>_xlfn.XLOOKUP(BZ302,' Brechas'!$A$2:$A$34,' Brechas'!$BK$2:$BK$34)</f>
        <v>-3.13377562339544E-3</v>
      </c>
      <c r="CO302" t="b">
        <f t="shared" si="51"/>
        <v>1</v>
      </c>
    </row>
    <row r="303" spans="21:93">
      <c r="U303" s="20">
        <v>91</v>
      </c>
      <c r="V303" s="20" t="s">
        <v>108</v>
      </c>
      <c r="W303" s="20">
        <v>0.3</v>
      </c>
      <c r="X303" s="20">
        <v>0.28999999999999998</v>
      </c>
      <c r="Y303" s="20">
        <v>0.02</v>
      </c>
      <c r="Z303" s="20">
        <v>0.02</v>
      </c>
      <c r="AA303" s="83">
        <v>5</v>
      </c>
      <c r="AB303" s="20">
        <v>0.3</v>
      </c>
      <c r="AC303" s="20">
        <v>0.43</v>
      </c>
      <c r="AD303" s="82">
        <v>22</v>
      </c>
      <c r="AE303" s="20">
        <v>8.6E-3</v>
      </c>
      <c r="AF303" s="65">
        <v>6</v>
      </c>
      <c r="AG303" s="17">
        <v>1</v>
      </c>
      <c r="AH303" s="17">
        <v>8.6195290000000008E-3</v>
      </c>
      <c r="AI303" s="17">
        <f>_xlfn.XLOOKUP(U303,' Brechas'!$A$2:$A$34,' Brechas'!$R$2:$R$34)</f>
        <v>8.6195286195279198E-3</v>
      </c>
      <c r="AJ303" t="b">
        <f t="shared" si="48"/>
        <v>1</v>
      </c>
      <c r="AN303" s="20">
        <v>91</v>
      </c>
      <c r="AO303" s="20" t="s">
        <v>108</v>
      </c>
      <c r="AP303" s="20">
        <v>0.22</v>
      </c>
      <c r="AQ303" s="20">
        <v>0.48</v>
      </c>
      <c r="AR303" s="20">
        <v>-0.55000000000000004</v>
      </c>
      <c r="AS303" s="20">
        <v>0.55000000000000004</v>
      </c>
      <c r="AT303" s="77">
        <v>33</v>
      </c>
      <c r="AU303" s="20">
        <v>0.35</v>
      </c>
      <c r="AV303" s="20">
        <v>0.31</v>
      </c>
      <c r="AW303" s="62">
        <v>8</v>
      </c>
      <c r="AX303" s="20">
        <v>0.17</v>
      </c>
      <c r="AY303" s="77">
        <v>33</v>
      </c>
      <c r="AZ303" s="17">
        <v>-1</v>
      </c>
      <c r="BA303" s="17">
        <v>-0.168782129</v>
      </c>
      <c r="BB303" s="17">
        <f>_xlfn.XLOOKUP(AN303,' Brechas'!$A$2:$A$34,' Brechas'!$AA$2:$AA$34)</f>
        <v>-0.168782128539777</v>
      </c>
      <c r="BC303" t="b">
        <f t="shared" si="49"/>
        <v>1</v>
      </c>
      <c r="BG303" s="20">
        <v>91</v>
      </c>
      <c r="BH303" s="20" t="s">
        <v>108</v>
      </c>
      <c r="BI303" s="20">
        <v>25.37</v>
      </c>
      <c r="BJ303" s="20">
        <v>42.04</v>
      </c>
      <c r="BK303" s="20">
        <v>-0.4</v>
      </c>
      <c r="BL303" s="20">
        <v>0.39700000000000002</v>
      </c>
      <c r="BM303" s="77">
        <v>33</v>
      </c>
      <c r="BN303" s="20">
        <v>33.93</v>
      </c>
      <c r="BO303" s="20">
        <v>0.23</v>
      </c>
      <c r="BP303" s="60">
        <v>14</v>
      </c>
      <c r="BQ303" s="20">
        <v>0.09</v>
      </c>
      <c r="BR303" s="94">
        <v>31</v>
      </c>
      <c r="BS303" s="17">
        <v>-1</v>
      </c>
      <c r="BT303" s="17">
        <v>-8.9559306000000005E-2</v>
      </c>
      <c r="BU303" s="17">
        <f>_xlfn.XLOOKUP(BG303,' Brechas'!$A$2:$A$34,' Brechas'!$AO$2:$AO$34)</f>
        <v>-8.9559305907283795E-2</v>
      </c>
      <c r="BV303" t="b">
        <f t="shared" si="50"/>
        <v>1</v>
      </c>
      <c r="BZ303" s="20">
        <v>91</v>
      </c>
      <c r="CA303" s="20" t="s">
        <v>108</v>
      </c>
      <c r="CB303" s="20">
        <v>0.11</v>
      </c>
      <c r="CC303" s="20">
        <v>0.11</v>
      </c>
      <c r="CD303" s="20">
        <v>-0.06</v>
      </c>
      <c r="CE303" s="20">
        <v>0.06</v>
      </c>
      <c r="CF303" s="65">
        <v>6</v>
      </c>
      <c r="CG303" s="20">
        <v>0.11</v>
      </c>
      <c r="CH303" s="20">
        <v>0.26</v>
      </c>
      <c r="CI303" s="71">
        <v>25</v>
      </c>
      <c r="CJ303" s="20">
        <v>0.01</v>
      </c>
      <c r="CK303" s="65">
        <v>6</v>
      </c>
      <c r="CL303" s="17">
        <v>-1</v>
      </c>
      <c r="CM303" s="17">
        <v>-1.4610689E-2</v>
      </c>
      <c r="CN303" s="17">
        <f>_xlfn.XLOOKUP(BZ303,' Brechas'!$A$2:$A$34,' Brechas'!$BK$2:$BK$34)</f>
        <v>-1.4610689284762E-2</v>
      </c>
      <c r="CO303" t="b">
        <f t="shared" si="51"/>
        <v>1</v>
      </c>
    </row>
    <row r="304" spans="21:93">
      <c r="U304" s="20">
        <v>94</v>
      </c>
      <c r="V304" s="20" t="s">
        <v>109</v>
      </c>
      <c r="W304" s="20">
        <v>0.5</v>
      </c>
      <c r="X304" s="20">
        <v>0.33</v>
      </c>
      <c r="Y304" s="20">
        <v>0.5</v>
      </c>
      <c r="Z304" s="20">
        <v>0.5</v>
      </c>
      <c r="AA304" s="95">
        <v>32</v>
      </c>
      <c r="AB304" s="20">
        <v>0.38</v>
      </c>
      <c r="AC304" s="20">
        <v>0.56000000000000005</v>
      </c>
      <c r="AD304" s="84">
        <v>26</v>
      </c>
      <c r="AE304" s="20">
        <v>0.2797</v>
      </c>
      <c r="AF304" s="77">
        <v>33</v>
      </c>
      <c r="AG304" s="17">
        <v>1</v>
      </c>
      <c r="AH304" s="17">
        <v>0.27972027999999999</v>
      </c>
      <c r="AI304" s="17">
        <f>_xlfn.XLOOKUP(U304,' Brechas'!$A$2:$A$34,' Brechas'!$R$2:$R$34)</f>
        <v>0.27972027972028102</v>
      </c>
      <c r="AJ304" t="b">
        <f t="shared" si="48"/>
        <v>1</v>
      </c>
      <c r="AN304" s="20">
        <v>94</v>
      </c>
      <c r="AO304" s="20" t="s">
        <v>109</v>
      </c>
      <c r="AP304" s="20">
        <v>0.18</v>
      </c>
      <c r="AQ304" s="20">
        <v>0.31</v>
      </c>
      <c r="AR304" s="20">
        <v>-0.41</v>
      </c>
      <c r="AS304" s="20">
        <v>0.41</v>
      </c>
      <c r="AT304" s="94">
        <v>31</v>
      </c>
      <c r="AU304" s="20">
        <v>0.25</v>
      </c>
      <c r="AV304" s="20">
        <v>0.22</v>
      </c>
      <c r="AW304" s="67">
        <v>2</v>
      </c>
      <c r="AX304" s="20">
        <v>0.09</v>
      </c>
      <c r="AY304" s="82">
        <v>22</v>
      </c>
      <c r="AZ304" s="17">
        <v>-1</v>
      </c>
      <c r="BA304" s="17">
        <v>-8.7131258000000003E-2</v>
      </c>
      <c r="BB304" s="17">
        <f>_xlfn.XLOOKUP(AN304,' Brechas'!$A$2:$A$34,' Brechas'!$AA$2:$AA$34)</f>
        <v>-8.7131257728565406E-2</v>
      </c>
      <c r="BC304" t="b">
        <f t="shared" si="49"/>
        <v>1</v>
      </c>
      <c r="BG304" s="20">
        <v>94</v>
      </c>
      <c r="BH304" s="20" t="s">
        <v>109</v>
      </c>
      <c r="BI304" s="20">
        <v>140.15</v>
      </c>
      <c r="BJ304" s="20">
        <v>160.06</v>
      </c>
      <c r="BK304" s="20">
        <v>-0.12</v>
      </c>
      <c r="BL304" s="20">
        <v>0.124</v>
      </c>
      <c r="BM304" s="61">
        <v>18</v>
      </c>
      <c r="BN304" s="20">
        <v>150.25</v>
      </c>
      <c r="BO304" s="20">
        <v>1</v>
      </c>
      <c r="BP304" s="76">
        <v>1</v>
      </c>
      <c r="BQ304" s="20">
        <v>0.124</v>
      </c>
      <c r="BR304" s="77">
        <v>33</v>
      </c>
      <c r="BS304" s="17">
        <v>-1</v>
      </c>
      <c r="BT304" s="17">
        <v>-0.124397649</v>
      </c>
      <c r="BU304" s="17">
        <f>_xlfn.XLOOKUP(BG304,' Brechas'!$A$2:$A$34,' Brechas'!$AO$2:$AO$34)</f>
        <v>-0.124397648730701</v>
      </c>
      <c r="BV304" t="b">
        <f t="shared" si="50"/>
        <v>1</v>
      </c>
      <c r="BZ304" s="20">
        <v>94</v>
      </c>
      <c r="CA304" s="20" t="s">
        <v>109</v>
      </c>
      <c r="CB304" s="20">
        <v>0.08</v>
      </c>
      <c r="CC304" s="20">
        <v>0.08</v>
      </c>
      <c r="CD304" s="20">
        <v>7.0000000000000007E-2</v>
      </c>
      <c r="CE304" s="20">
        <v>7.0000000000000007E-2</v>
      </c>
      <c r="CF304" s="64">
        <v>7</v>
      </c>
      <c r="CG304" s="20">
        <v>0.08</v>
      </c>
      <c r="CH304" s="20">
        <v>0.36</v>
      </c>
      <c r="CI304" s="70">
        <v>29</v>
      </c>
      <c r="CJ304" s="20">
        <v>0.03</v>
      </c>
      <c r="CK304" s="69">
        <v>9</v>
      </c>
      <c r="CL304" s="17">
        <v>1</v>
      </c>
      <c r="CM304" s="17">
        <v>2.6788138999999999E-2</v>
      </c>
      <c r="CN304" s="17">
        <f>_xlfn.XLOOKUP(BZ304,' Brechas'!$A$2:$A$34,' Brechas'!$BK$2:$BK$34)</f>
        <v>2.6788138699077702E-2</v>
      </c>
      <c r="CO304" t="b">
        <f t="shared" si="51"/>
        <v>1</v>
      </c>
    </row>
    <row r="305" spans="21:93">
      <c r="U305" s="20">
        <v>95</v>
      </c>
      <c r="V305" s="20" t="s">
        <v>110</v>
      </c>
      <c r="W305" s="20">
        <v>0.25</v>
      </c>
      <c r="X305" s="20">
        <v>0.18</v>
      </c>
      <c r="Y305" s="20">
        <v>0.42</v>
      </c>
      <c r="Z305" s="20">
        <v>0.42</v>
      </c>
      <c r="AA305" s="94">
        <v>31</v>
      </c>
      <c r="AB305" s="20">
        <v>0.21</v>
      </c>
      <c r="AC305" s="20">
        <v>0.3</v>
      </c>
      <c r="AD305" s="60">
        <v>14</v>
      </c>
      <c r="AE305" s="20">
        <v>0.12540000000000001</v>
      </c>
      <c r="AF305" s="94">
        <v>31</v>
      </c>
      <c r="AG305" s="17">
        <v>1</v>
      </c>
      <c r="AH305" s="17">
        <v>0.12539185</v>
      </c>
      <c r="AI305" s="17">
        <f>_xlfn.XLOOKUP(U305,' Brechas'!$A$2:$A$34,' Brechas'!$R$2:$R$34)</f>
        <v>0.125391849529781</v>
      </c>
      <c r="AJ305" t="b">
        <f t="shared" si="48"/>
        <v>1</v>
      </c>
      <c r="AN305" s="20">
        <v>95</v>
      </c>
      <c r="AO305" s="20" t="s">
        <v>110</v>
      </c>
      <c r="AP305" s="20">
        <v>0.39</v>
      </c>
      <c r="AQ305" s="20">
        <v>0.35</v>
      </c>
      <c r="AR305" s="20">
        <v>0.1</v>
      </c>
      <c r="AS305" s="20">
        <v>0.1</v>
      </c>
      <c r="AT305" s="79">
        <v>10</v>
      </c>
      <c r="AU305" s="20">
        <v>0.37</v>
      </c>
      <c r="AV305" s="20">
        <v>0.32</v>
      </c>
      <c r="AW305" s="69">
        <v>9</v>
      </c>
      <c r="AX305" s="20">
        <v>0.03</v>
      </c>
      <c r="AY305" s="69">
        <v>9</v>
      </c>
      <c r="AZ305" s="17">
        <v>1</v>
      </c>
      <c r="BA305" s="17">
        <v>3.0598595999999999E-2</v>
      </c>
      <c r="BB305" s="17">
        <f>_xlfn.XLOOKUP(AN305,' Brechas'!$A$2:$A$34,' Brechas'!$AA$2:$AA$34)</f>
        <v>3.05985964187536E-2</v>
      </c>
      <c r="BC305" t="b">
        <f t="shared" si="49"/>
        <v>1</v>
      </c>
      <c r="BG305" s="20">
        <v>95</v>
      </c>
      <c r="BH305" s="20" t="s">
        <v>110</v>
      </c>
      <c r="BI305" s="20">
        <v>24.68</v>
      </c>
      <c r="BJ305" s="20">
        <v>33.299999999999997</v>
      </c>
      <c r="BK305" s="20">
        <v>-0.26</v>
      </c>
      <c r="BL305" s="20">
        <v>0.25900000000000001</v>
      </c>
      <c r="BM305" s="72">
        <v>27</v>
      </c>
      <c r="BN305" s="20">
        <v>29.05</v>
      </c>
      <c r="BO305" s="20">
        <v>0.19</v>
      </c>
      <c r="BP305" s="75">
        <v>21</v>
      </c>
      <c r="BQ305" s="20">
        <v>0.05</v>
      </c>
      <c r="BR305" s="72">
        <v>27</v>
      </c>
      <c r="BS305" s="17">
        <v>-1</v>
      </c>
      <c r="BT305" s="17">
        <v>-5.0061122E-2</v>
      </c>
      <c r="BU305" s="17">
        <f>_xlfn.XLOOKUP(BG305,' Brechas'!$A$2:$A$34,' Brechas'!$AO$2:$AO$34)</f>
        <v>-5.0061122246835801E-2</v>
      </c>
      <c r="BV305" t="b">
        <f t="shared" si="50"/>
        <v>1</v>
      </c>
      <c r="BZ305" s="20">
        <v>95</v>
      </c>
      <c r="CA305" s="20" t="s">
        <v>110</v>
      </c>
      <c r="CB305" s="20">
        <v>0.11</v>
      </c>
      <c r="CC305" s="20">
        <v>0.11</v>
      </c>
      <c r="CD305" s="20">
        <v>0.04</v>
      </c>
      <c r="CE305" s="20">
        <v>0.04</v>
      </c>
      <c r="CF305" s="85">
        <v>4</v>
      </c>
      <c r="CG305" s="20">
        <v>0.11</v>
      </c>
      <c r="CH305" s="20">
        <v>0.25</v>
      </c>
      <c r="CI305" s="88">
        <v>24</v>
      </c>
      <c r="CJ305" s="20">
        <v>0.01</v>
      </c>
      <c r="CK305" s="78">
        <v>3</v>
      </c>
      <c r="CL305" s="17">
        <v>1</v>
      </c>
      <c r="CM305" s="17">
        <v>1.1031295E-2</v>
      </c>
      <c r="CN305" s="17">
        <f>_xlfn.XLOOKUP(BZ305,' Brechas'!$A$2:$A$34,' Brechas'!$BK$2:$BK$34)</f>
        <v>1.10312951065274E-2</v>
      </c>
      <c r="CO305" t="b">
        <f t="shared" si="51"/>
        <v>1</v>
      </c>
    </row>
    <row r="306" spans="21:93">
      <c r="U306" s="20">
        <v>97</v>
      </c>
      <c r="V306" s="20" t="s">
        <v>111</v>
      </c>
      <c r="W306" s="20">
        <v>0</v>
      </c>
      <c r="X306" s="20">
        <v>0.08</v>
      </c>
      <c r="Y306" s="20">
        <v>-1</v>
      </c>
      <c r="Z306" s="20">
        <v>1</v>
      </c>
      <c r="AA306" s="77">
        <v>33</v>
      </c>
      <c r="AB306" s="20">
        <v>7.0000000000000007E-2</v>
      </c>
      <c r="AC306" s="20">
        <v>0.1</v>
      </c>
      <c r="AD306" s="76">
        <v>1</v>
      </c>
      <c r="AE306" s="20">
        <v>9.7000000000000003E-2</v>
      </c>
      <c r="AF306" s="70">
        <v>29</v>
      </c>
      <c r="AG306" s="17">
        <v>-1</v>
      </c>
      <c r="AH306" s="17">
        <v>-9.6969696999999994E-2</v>
      </c>
      <c r="AI306" s="17">
        <f>_xlfn.XLOOKUP(U306,' Brechas'!$A$2:$A$34,' Brechas'!$R$2:$R$34)</f>
        <v>-9.6969696969696997E-2</v>
      </c>
      <c r="AJ306" t="b">
        <f t="shared" si="48"/>
        <v>1</v>
      </c>
      <c r="AN306" s="20">
        <v>97</v>
      </c>
      <c r="AO306" s="20" t="s">
        <v>111</v>
      </c>
      <c r="AP306" s="20">
        <v>0.31</v>
      </c>
      <c r="AQ306" s="20">
        <v>0.37</v>
      </c>
      <c r="AR306" s="20">
        <v>-0.15</v>
      </c>
      <c r="AS306" s="20">
        <v>0.15</v>
      </c>
      <c r="AT306" s="63">
        <v>15</v>
      </c>
      <c r="AU306" s="20">
        <v>0.34</v>
      </c>
      <c r="AV306" s="20">
        <v>0.3</v>
      </c>
      <c r="AW306" s="65">
        <v>6</v>
      </c>
      <c r="AX306" s="20">
        <v>0.04</v>
      </c>
      <c r="AY306" s="86">
        <v>11</v>
      </c>
      <c r="AZ306" s="17">
        <v>-1</v>
      </c>
      <c r="BA306" s="17">
        <v>-4.4436249999999997E-2</v>
      </c>
      <c r="BB306" s="17">
        <f>_xlfn.XLOOKUP(AN306,' Brechas'!$A$2:$A$34,' Brechas'!$AA$2:$AA$34)</f>
        <v>-4.4436250294530001E-2</v>
      </c>
      <c r="BC306" t="b">
        <f t="shared" si="49"/>
        <v>1</v>
      </c>
      <c r="BG306" s="20">
        <v>97</v>
      </c>
      <c r="BH306" s="20" t="s">
        <v>111</v>
      </c>
      <c r="BI306" s="20">
        <v>11.44</v>
      </c>
      <c r="BJ306" s="20">
        <v>15.85</v>
      </c>
      <c r="BK306" s="20">
        <v>-0.28000000000000003</v>
      </c>
      <c r="BL306" s="20">
        <v>0.27800000000000002</v>
      </c>
      <c r="BM306" s="87">
        <v>30</v>
      </c>
      <c r="BN306" s="20">
        <v>13.68</v>
      </c>
      <c r="BO306" s="20">
        <v>0.09</v>
      </c>
      <c r="BP306" s="77">
        <v>33</v>
      </c>
      <c r="BQ306" s="20">
        <v>2.5000000000000001E-2</v>
      </c>
      <c r="BR306" s="81">
        <v>17</v>
      </c>
      <c r="BS306" s="17">
        <v>-1</v>
      </c>
      <c r="BT306" s="17">
        <v>-2.5329223000000001E-2</v>
      </c>
      <c r="BU306" s="17">
        <f>_xlfn.XLOOKUP(BG306,' Brechas'!$A$2:$A$34,' Brechas'!$AO$2:$AO$34)</f>
        <v>-2.5329222700819699E-2</v>
      </c>
      <c r="BV306" t="b">
        <f t="shared" si="50"/>
        <v>1</v>
      </c>
      <c r="BZ306" s="20">
        <v>97</v>
      </c>
      <c r="CA306" s="20" t="s">
        <v>111</v>
      </c>
      <c r="CB306" s="20">
        <v>0.12</v>
      </c>
      <c r="CC306" s="20">
        <v>0.12</v>
      </c>
      <c r="CD306" s="20">
        <v>0.03</v>
      </c>
      <c r="CE306" s="20">
        <v>0.03</v>
      </c>
      <c r="CF306" s="76">
        <v>1</v>
      </c>
      <c r="CG306" s="20">
        <v>0.12</v>
      </c>
      <c r="CH306" s="20">
        <v>0.24</v>
      </c>
      <c r="CI306" s="82">
        <v>22</v>
      </c>
      <c r="CJ306" s="20">
        <v>0.01</v>
      </c>
      <c r="CK306" s="67">
        <v>2</v>
      </c>
      <c r="CL306" s="17">
        <v>1</v>
      </c>
      <c r="CM306" s="17">
        <v>7.3324469999999997E-3</v>
      </c>
      <c r="CN306" s="17">
        <f>_xlfn.XLOOKUP(BZ306,' Brechas'!$A$2:$A$34,' Brechas'!$BK$2:$BK$34)</f>
        <v>7.33244733048234E-3</v>
      </c>
      <c r="CO306" t="b">
        <f t="shared" si="51"/>
        <v>1</v>
      </c>
    </row>
    <row r="307" spans="21:93">
      <c r="U307" s="20">
        <v>99</v>
      </c>
      <c r="V307" s="20" t="s">
        <v>112</v>
      </c>
      <c r="W307" s="20">
        <v>0.5</v>
      </c>
      <c r="X307" s="20">
        <v>0.5</v>
      </c>
      <c r="Y307" s="20">
        <v>0</v>
      </c>
      <c r="Z307" s="20">
        <v>0</v>
      </c>
      <c r="AA307" s="76">
        <v>1</v>
      </c>
      <c r="AB307" s="20">
        <v>0.5</v>
      </c>
      <c r="AC307" s="20">
        <v>0.73</v>
      </c>
      <c r="AD307" s="95">
        <v>32</v>
      </c>
      <c r="AE307" s="20">
        <v>0</v>
      </c>
      <c r="AF307" s="76">
        <v>1</v>
      </c>
      <c r="AG307" s="17">
        <v>-1</v>
      </c>
      <c r="AH307" s="17">
        <v>0</v>
      </c>
      <c r="AI307" s="17">
        <f>_xlfn.XLOOKUP(U307,' Brechas'!$A$2:$A$34,' Brechas'!$R$2:$R$34)</f>
        <v>0</v>
      </c>
      <c r="AJ307" t="b">
        <f t="shared" si="48"/>
        <v>1</v>
      </c>
      <c r="AN307" s="20">
        <v>99</v>
      </c>
      <c r="AO307" s="20" t="s">
        <v>112</v>
      </c>
      <c r="AP307" s="20">
        <v>0.1</v>
      </c>
      <c r="AQ307" s="20">
        <v>0.19</v>
      </c>
      <c r="AR307" s="20">
        <v>-0.46</v>
      </c>
      <c r="AS307" s="20">
        <v>0.46</v>
      </c>
      <c r="AT307" s="95">
        <v>32</v>
      </c>
      <c r="AU307" s="20">
        <v>0.15</v>
      </c>
      <c r="AV307" s="20">
        <v>0.13</v>
      </c>
      <c r="AW307" s="76">
        <v>1</v>
      </c>
      <c r="AX307" s="20">
        <v>0.06</v>
      </c>
      <c r="AY307" s="59">
        <v>13</v>
      </c>
      <c r="AZ307" s="17">
        <v>-1</v>
      </c>
      <c r="BA307" s="17">
        <v>-5.7729524999999997E-2</v>
      </c>
      <c r="BB307" s="17">
        <f>_xlfn.XLOOKUP(AN307,' Brechas'!$A$2:$A$34,' Brechas'!$AA$2:$AA$34)</f>
        <v>-5.7729524721049301E-2</v>
      </c>
      <c r="BC307" t="b">
        <f t="shared" si="49"/>
        <v>1</v>
      </c>
      <c r="BG307" s="20">
        <v>99</v>
      </c>
      <c r="BH307" s="20" t="s">
        <v>112</v>
      </c>
      <c r="BI307" s="20">
        <v>45.59</v>
      </c>
      <c r="BJ307" s="20">
        <v>32.78</v>
      </c>
      <c r="BK307" s="20">
        <v>0.39</v>
      </c>
      <c r="BL307" s="20">
        <v>0.39100000000000001</v>
      </c>
      <c r="BM307" s="94">
        <v>31</v>
      </c>
      <c r="BN307" s="20">
        <v>39.06</v>
      </c>
      <c r="BO307" s="20">
        <v>0.26</v>
      </c>
      <c r="BP307" s="62">
        <v>8</v>
      </c>
      <c r="BQ307" s="20">
        <v>0.10199999999999999</v>
      </c>
      <c r="BR307" s="95">
        <v>32</v>
      </c>
      <c r="BS307" s="17">
        <v>1</v>
      </c>
      <c r="BT307" s="17">
        <v>0.101616321</v>
      </c>
      <c r="BU307" s="17">
        <f>_xlfn.XLOOKUP(BG307,' Brechas'!$A$2:$A$34,' Brechas'!$AO$2:$AO$34)</f>
        <v>0.101616320983433</v>
      </c>
      <c r="BV307" t="b">
        <f t="shared" si="50"/>
        <v>1</v>
      </c>
      <c r="BZ307" s="20">
        <v>99</v>
      </c>
      <c r="CA307" s="20" t="s">
        <v>112</v>
      </c>
      <c r="CB307" s="20">
        <v>0.03</v>
      </c>
      <c r="CC307" s="20">
        <v>0.04</v>
      </c>
      <c r="CD307" s="20">
        <v>-0.13</v>
      </c>
      <c r="CE307" s="20">
        <v>0.13</v>
      </c>
      <c r="CF307" s="69">
        <v>9</v>
      </c>
      <c r="CG307" s="20">
        <v>0.03</v>
      </c>
      <c r="CH307" s="20">
        <v>0.86</v>
      </c>
      <c r="CI307" s="95">
        <v>32</v>
      </c>
      <c r="CJ307" s="20">
        <v>0.11</v>
      </c>
      <c r="CK307" s="95">
        <v>32</v>
      </c>
      <c r="CL307" s="17">
        <v>-1</v>
      </c>
      <c r="CM307" s="17">
        <v>-0.11388522</v>
      </c>
      <c r="CN307" s="17">
        <f>_xlfn.XLOOKUP(BZ307,' Brechas'!$A$2:$A$34,' Brechas'!$BK$2:$BK$34)</f>
        <v>-0.113885220260947</v>
      </c>
      <c r="CO307" t="b">
        <f t="shared" si="51"/>
        <v>1</v>
      </c>
    </row>
    <row r="309" spans="21:93">
      <c r="AM309" s="5" t="s">
        <v>69</v>
      </c>
      <c r="AN309" s="20">
        <v>5</v>
      </c>
      <c r="AO309" s="20" t="s">
        <v>79</v>
      </c>
      <c r="AP309" s="20">
        <v>0.32</v>
      </c>
      <c r="AQ309" s="20">
        <v>0.33</v>
      </c>
      <c r="AR309" s="20">
        <v>-0.01</v>
      </c>
      <c r="AS309" s="20">
        <v>0.01</v>
      </c>
      <c r="AT309" s="65">
        <v>6</v>
      </c>
      <c r="AU309" s="20">
        <v>0.33</v>
      </c>
      <c r="AV309" s="20">
        <v>0.54</v>
      </c>
      <c r="AW309" s="72">
        <v>27</v>
      </c>
      <c r="AX309" s="20">
        <v>0.01</v>
      </c>
      <c r="AY309" s="65">
        <v>6</v>
      </c>
      <c r="AZ309" s="17">
        <v>-1</v>
      </c>
      <c r="BA309" s="17">
        <v>-7.7004350000000003E-3</v>
      </c>
      <c r="BB309" s="17">
        <f>_xlfn.XLOOKUP(AN309,' Brechas'!$A$2:$A$34,' Brechas'!$AB$2:$AB$34)</f>
        <v>-7.7004345254974103E-3</v>
      </c>
      <c r="BC309" t="b">
        <f>ROUND(BA309,6)=ROUND(BB309,6)</f>
        <v>1</v>
      </c>
      <c r="BF309" s="2" t="s">
        <v>3</v>
      </c>
      <c r="BG309" s="20">
        <v>5</v>
      </c>
      <c r="BH309" s="20" t="s">
        <v>79</v>
      </c>
      <c r="BI309" s="20">
        <v>26.74</v>
      </c>
      <c r="BJ309" s="20">
        <v>33.159999999999997</v>
      </c>
      <c r="BK309" s="20">
        <v>-0.19</v>
      </c>
      <c r="BL309" s="20">
        <v>0.19</v>
      </c>
      <c r="BM309" s="72">
        <v>27</v>
      </c>
      <c r="BN309" s="20">
        <v>30.02</v>
      </c>
      <c r="BO309" s="20">
        <v>0.44</v>
      </c>
      <c r="BP309" s="59">
        <v>13</v>
      </c>
      <c r="BQ309" s="20">
        <v>0.09</v>
      </c>
      <c r="BR309" s="73">
        <v>28</v>
      </c>
      <c r="BS309" s="17">
        <v>-1</v>
      </c>
      <c r="BT309" s="17">
        <v>-8.5539885999999996E-2</v>
      </c>
      <c r="BU309" s="17">
        <f>_xlfn.XLOOKUP(BG309,' Brechas'!$A$2:$A$34,' Brechas'!$AP$2:$AP$34)</f>
        <v>-8.5539886292196707E-2</v>
      </c>
      <c r="BV309" t="b">
        <f>ROUND(BT309,6)=ROUND(BU309,6)</f>
        <v>1</v>
      </c>
      <c r="BY309" s="6" t="s">
        <v>48</v>
      </c>
      <c r="BZ309" s="20">
        <v>5</v>
      </c>
      <c r="CA309" s="20" t="s">
        <v>79</v>
      </c>
      <c r="CB309" s="20">
        <v>2027783.16</v>
      </c>
      <c r="CC309" s="20">
        <v>2953939.86</v>
      </c>
      <c r="CD309" s="20">
        <v>-0.31</v>
      </c>
      <c r="CE309" s="20">
        <v>0.31</v>
      </c>
      <c r="CF309" s="94">
        <v>31</v>
      </c>
      <c r="CG309" s="20">
        <v>2640739.44</v>
      </c>
      <c r="CH309" s="20">
        <v>0.54</v>
      </c>
      <c r="CI309" s="67">
        <v>2</v>
      </c>
      <c r="CJ309" s="20">
        <v>0.17</v>
      </c>
      <c r="CK309" s="75">
        <v>21</v>
      </c>
      <c r="CL309" s="17">
        <v>-1</v>
      </c>
      <c r="CM309" s="17">
        <v>-0.16821066000000001</v>
      </c>
      <c r="CN309" s="17">
        <f>_xlfn.XLOOKUP(BZ309,' Brechas'!$A$2:$A$34,' Brechas'!$BL$2:$BL$34)</f>
        <v>-0.168210659808184</v>
      </c>
      <c r="CO309" t="b">
        <f>ROUND(CM309,6)=ROUND(CN309,6)</f>
        <v>1</v>
      </c>
    </row>
    <row r="310" spans="21:93">
      <c r="AN310" s="20">
        <v>8</v>
      </c>
      <c r="AO310" s="20" t="s">
        <v>81</v>
      </c>
      <c r="AP310" s="20">
        <v>0.33</v>
      </c>
      <c r="AQ310" s="20">
        <v>0.3</v>
      </c>
      <c r="AR310" s="20">
        <v>0.09</v>
      </c>
      <c r="AS310" s="20">
        <v>0.09</v>
      </c>
      <c r="AT310" s="63">
        <v>15</v>
      </c>
      <c r="AU310" s="20">
        <v>0.31</v>
      </c>
      <c r="AV310" s="20">
        <v>0.51</v>
      </c>
      <c r="AW310" s="71">
        <v>25</v>
      </c>
      <c r="AX310" s="20">
        <v>0.05</v>
      </c>
      <c r="AY310" s="61">
        <v>18</v>
      </c>
      <c r="AZ310" s="17">
        <v>1</v>
      </c>
      <c r="BA310" s="17">
        <v>4.5585045999999997E-2</v>
      </c>
      <c r="BB310" s="17">
        <f>_xlfn.XLOOKUP(AN310,' Brechas'!$A$2:$A$34,' Brechas'!$AB$2:$AB$34)</f>
        <v>4.5585046180034998E-2</v>
      </c>
      <c r="BC310" t="b">
        <f t="shared" ref="BC310:BC341" si="52">ROUND(BA310,6)=ROUND(BB310,6)</f>
        <v>1</v>
      </c>
      <c r="BG310" s="20">
        <v>8</v>
      </c>
      <c r="BH310" s="20" t="s">
        <v>81</v>
      </c>
      <c r="BI310" s="20">
        <v>20.94</v>
      </c>
      <c r="BJ310" s="20">
        <v>23.94</v>
      </c>
      <c r="BK310" s="20">
        <v>-0.13</v>
      </c>
      <c r="BL310" s="20">
        <v>0.13</v>
      </c>
      <c r="BM310" s="61">
        <v>18</v>
      </c>
      <c r="BN310" s="20">
        <v>22.47</v>
      </c>
      <c r="BO310" s="20">
        <v>0.33</v>
      </c>
      <c r="BP310" s="84">
        <v>26</v>
      </c>
      <c r="BQ310" s="20">
        <v>0.04</v>
      </c>
      <c r="BR310" s="81">
        <v>17</v>
      </c>
      <c r="BS310" s="17">
        <v>-1</v>
      </c>
      <c r="BT310" s="17">
        <v>-4.1423181000000003E-2</v>
      </c>
      <c r="BU310" s="17">
        <f>_xlfn.XLOOKUP(BG310,' Brechas'!$A$2:$A$34,' Brechas'!$AP$2:$AP$34)</f>
        <v>-4.1423180954098998E-2</v>
      </c>
      <c r="BV310" t="b">
        <f t="shared" ref="BV310:BV341" si="53">ROUND(BT310,6)=ROUND(BU310,6)</f>
        <v>1</v>
      </c>
      <c r="BZ310" s="20">
        <v>8</v>
      </c>
      <c r="CA310" s="20" t="s">
        <v>81</v>
      </c>
      <c r="CB310" s="20">
        <v>1618986.1</v>
      </c>
      <c r="CC310" s="20">
        <v>2646642.41</v>
      </c>
      <c r="CD310" s="20">
        <v>-0.39</v>
      </c>
      <c r="CE310" s="20">
        <v>0.39</v>
      </c>
      <c r="CF310" s="77">
        <v>33</v>
      </c>
      <c r="CG310" s="20">
        <v>2354919.5299999998</v>
      </c>
      <c r="CH310" s="20">
        <v>0.6</v>
      </c>
      <c r="CI310" s="65">
        <v>6</v>
      </c>
      <c r="CJ310" s="20">
        <v>0.23</v>
      </c>
      <c r="CK310" s="95">
        <v>32</v>
      </c>
      <c r="CL310" s="17">
        <v>-1</v>
      </c>
      <c r="CM310" s="17">
        <v>-0.23359997800000001</v>
      </c>
      <c r="CN310" s="17">
        <f>_xlfn.XLOOKUP(BZ310,' Brechas'!$A$2:$A$34,' Brechas'!$BL$2:$BL$34)</f>
        <v>-0.23359997803150301</v>
      </c>
      <c r="CO310" t="b">
        <f t="shared" ref="CO310:CO341" si="54">ROUND(CM310,6)=ROUND(CN310,6)</f>
        <v>1</v>
      </c>
    </row>
    <row r="311" spans="21:93">
      <c r="AN311" s="20">
        <v>11</v>
      </c>
      <c r="AO311" s="20" t="s">
        <v>269</v>
      </c>
      <c r="AP311" s="20">
        <v>0.3</v>
      </c>
      <c r="AQ311" s="20">
        <v>0.3</v>
      </c>
      <c r="AR311" s="20">
        <v>0</v>
      </c>
      <c r="AS311" s="20">
        <v>0</v>
      </c>
      <c r="AT311" s="76">
        <v>1</v>
      </c>
      <c r="AU311" s="20">
        <v>0.3</v>
      </c>
      <c r="AV311" s="20">
        <v>0.5</v>
      </c>
      <c r="AW311" s="75">
        <v>21</v>
      </c>
      <c r="AX311" s="20">
        <v>0</v>
      </c>
      <c r="AY311" s="76">
        <v>1</v>
      </c>
      <c r="AZ311" s="17">
        <v>1</v>
      </c>
      <c r="BA311" s="17">
        <v>7.0705699999999998E-4</v>
      </c>
      <c r="BB311" s="17">
        <f>_xlfn.XLOOKUP(AN311,' Brechas'!$A$2:$A$34,' Brechas'!$AB$2:$AB$34)</f>
        <v>7.0705700960233204E-4</v>
      </c>
      <c r="BC311" t="b">
        <f t="shared" si="52"/>
        <v>1</v>
      </c>
      <c r="BG311" s="20">
        <v>11</v>
      </c>
      <c r="BH311" s="20" t="s">
        <v>269</v>
      </c>
      <c r="BI311" s="20">
        <v>18.18</v>
      </c>
      <c r="BJ311" s="20">
        <v>19.559999999999999</v>
      </c>
      <c r="BK311" s="20">
        <v>-7.0000000000000007E-2</v>
      </c>
      <c r="BL311" s="20">
        <v>7.0000000000000007E-2</v>
      </c>
      <c r="BM311" s="65">
        <v>6</v>
      </c>
      <c r="BN311" s="20">
        <v>18.88</v>
      </c>
      <c r="BO311" s="20">
        <v>0.28000000000000003</v>
      </c>
      <c r="BP311" s="70">
        <v>29</v>
      </c>
      <c r="BQ311" s="20">
        <v>0.02</v>
      </c>
      <c r="BR311" s="85">
        <v>4</v>
      </c>
      <c r="BS311" s="17">
        <v>-1</v>
      </c>
      <c r="BT311" s="17">
        <v>-1.9457503000000001E-2</v>
      </c>
      <c r="BU311" s="17">
        <f>_xlfn.XLOOKUP(BG311,' Brechas'!$A$2:$A$34,' Brechas'!$AP$2:$AP$34)</f>
        <v>-1.94575031366007E-2</v>
      </c>
      <c r="BV311" t="b">
        <f t="shared" si="53"/>
        <v>1</v>
      </c>
      <c r="BZ311" s="20">
        <v>11</v>
      </c>
      <c r="CA311" s="20" t="s">
        <v>82</v>
      </c>
      <c r="CB311" s="20">
        <v>2211668.87</v>
      </c>
      <c r="CC311" s="20">
        <v>3183643.5</v>
      </c>
      <c r="CD311" s="20">
        <v>-0.31</v>
      </c>
      <c r="CE311" s="20">
        <v>0.31</v>
      </c>
      <c r="CF311" s="70">
        <v>29</v>
      </c>
      <c r="CG311" s="20">
        <v>2791434.49</v>
      </c>
      <c r="CH311" s="20">
        <v>0.51</v>
      </c>
      <c r="CI311" s="76">
        <v>1</v>
      </c>
      <c r="CJ311" s="20">
        <v>0.15</v>
      </c>
      <c r="CK311" s="63">
        <v>15</v>
      </c>
      <c r="CL311" s="17">
        <v>-1</v>
      </c>
      <c r="CM311" s="17">
        <v>-0.154952755</v>
      </c>
      <c r="CN311" s="17">
        <f>_xlfn.XLOOKUP(BZ311,' Brechas'!$A$2:$A$34,' Brechas'!$BL$2:$BL$34)</f>
        <v>-0.154952754507026</v>
      </c>
      <c r="CO311" t="b">
        <f t="shared" si="54"/>
        <v>1</v>
      </c>
    </row>
    <row r="312" spans="21:93">
      <c r="AN312" s="20">
        <v>13</v>
      </c>
      <c r="AO312" s="20" t="s">
        <v>83</v>
      </c>
      <c r="AP312" s="20">
        <v>0.25</v>
      </c>
      <c r="AQ312" s="20">
        <v>0.26</v>
      </c>
      <c r="AR312" s="20">
        <v>-0.05</v>
      </c>
      <c r="AS312" s="20">
        <v>0.05</v>
      </c>
      <c r="AT312" s="66">
        <v>12</v>
      </c>
      <c r="AU312" s="20">
        <v>0.26</v>
      </c>
      <c r="AV312" s="20">
        <v>0.42</v>
      </c>
      <c r="AW312" s="60">
        <v>14</v>
      </c>
      <c r="AX312" s="20">
        <v>0.02</v>
      </c>
      <c r="AY312" s="86">
        <v>11</v>
      </c>
      <c r="AZ312" s="17">
        <v>-1</v>
      </c>
      <c r="BA312" s="17">
        <v>-2.1849045000000001E-2</v>
      </c>
      <c r="BB312" s="17">
        <f>_xlfn.XLOOKUP(AN312,' Brechas'!$A$2:$A$34,' Brechas'!$AB$2:$AB$34)</f>
        <v>-2.1849044953316299E-2</v>
      </c>
      <c r="BC312" t="b">
        <f t="shared" si="52"/>
        <v>1</v>
      </c>
      <c r="BG312" s="20">
        <v>13</v>
      </c>
      <c r="BH312" s="20" t="s">
        <v>83</v>
      </c>
      <c r="BI312" s="20">
        <v>31.62</v>
      </c>
      <c r="BJ312" s="20">
        <v>39.479999999999997</v>
      </c>
      <c r="BK312" s="20">
        <v>-0.2</v>
      </c>
      <c r="BL312" s="20">
        <v>0.2</v>
      </c>
      <c r="BM312" s="73">
        <v>28</v>
      </c>
      <c r="BN312" s="20">
        <v>35.659999999999997</v>
      </c>
      <c r="BO312" s="20">
        <v>0.52</v>
      </c>
      <c r="BP312" s="69">
        <v>9</v>
      </c>
      <c r="BQ312" s="20">
        <v>0.1</v>
      </c>
      <c r="BR312" s="94">
        <v>31</v>
      </c>
      <c r="BS312" s="17">
        <v>-1</v>
      </c>
      <c r="BT312" s="17">
        <v>-0.104374047</v>
      </c>
      <c r="BU312" s="17">
        <f>_xlfn.XLOOKUP(BG312,' Brechas'!$A$2:$A$34,' Brechas'!$AP$2:$AP$34)</f>
        <v>-0.104374047184215</v>
      </c>
      <c r="BV312" t="b">
        <f t="shared" si="53"/>
        <v>1</v>
      </c>
      <c r="BZ312" s="20">
        <v>13</v>
      </c>
      <c r="CA312" s="20" t="s">
        <v>83</v>
      </c>
      <c r="CB312" s="20">
        <v>1484355.04</v>
      </c>
      <c r="CC312" s="20">
        <v>2018917</v>
      </c>
      <c r="CD312" s="20">
        <v>-0.26</v>
      </c>
      <c r="CE312" s="20">
        <v>0.26</v>
      </c>
      <c r="CF312" s="71">
        <v>25</v>
      </c>
      <c r="CG312" s="20">
        <v>1877703.17</v>
      </c>
      <c r="CH312" s="20">
        <v>0.75</v>
      </c>
      <c r="CI312" s="68">
        <v>19</v>
      </c>
      <c r="CJ312" s="20">
        <v>0.2</v>
      </c>
      <c r="CK312" s="72">
        <v>27</v>
      </c>
      <c r="CL312" s="17">
        <v>-1</v>
      </c>
      <c r="CM312" s="17">
        <v>-0.19977856599999999</v>
      </c>
      <c r="CN312" s="17">
        <f>_xlfn.XLOOKUP(BZ312,' Brechas'!$A$2:$A$34,' Brechas'!$BL$2:$BL$34)</f>
        <v>-0.19977856594899401</v>
      </c>
      <c r="CO312" t="b">
        <f t="shared" si="54"/>
        <v>1</v>
      </c>
    </row>
    <row r="313" spans="21:93">
      <c r="AN313" s="20">
        <v>15</v>
      </c>
      <c r="AO313" s="20" t="s">
        <v>84</v>
      </c>
      <c r="AP313" s="20">
        <v>0.32</v>
      </c>
      <c r="AQ313" s="20">
        <v>0.54</v>
      </c>
      <c r="AR313" s="20">
        <v>-0.41</v>
      </c>
      <c r="AS313" s="20">
        <v>0.41</v>
      </c>
      <c r="AT313" s="95">
        <v>32</v>
      </c>
      <c r="AU313" s="20">
        <v>0.43</v>
      </c>
      <c r="AV313" s="20">
        <v>0.71</v>
      </c>
      <c r="AW313" s="87">
        <v>30</v>
      </c>
      <c r="AX313" s="20">
        <v>0.28999999999999998</v>
      </c>
      <c r="AY313" s="77">
        <v>33</v>
      </c>
      <c r="AZ313" s="17">
        <v>-1</v>
      </c>
      <c r="BA313" s="17">
        <v>-0.28621775199999999</v>
      </c>
      <c r="BB313" s="17">
        <f>_xlfn.XLOOKUP(AN313,' Brechas'!$A$2:$A$34,' Brechas'!$AB$2:$AB$34)</f>
        <v>-0.28621775241340103</v>
      </c>
      <c r="BC313" t="b">
        <f t="shared" si="52"/>
        <v>1</v>
      </c>
      <c r="BG313" s="20">
        <v>15</v>
      </c>
      <c r="BH313" s="20" t="s">
        <v>84</v>
      </c>
      <c r="BI313" s="20">
        <v>6.61</v>
      </c>
      <c r="BJ313" s="20">
        <v>7.12</v>
      </c>
      <c r="BK313" s="20">
        <v>-7.0000000000000007E-2</v>
      </c>
      <c r="BL313" s="20">
        <v>7.0000000000000007E-2</v>
      </c>
      <c r="BM313" s="64">
        <v>7</v>
      </c>
      <c r="BN313" s="20">
        <v>6.87</v>
      </c>
      <c r="BO313" s="20">
        <v>0.1</v>
      </c>
      <c r="BP313" s="77">
        <v>33</v>
      </c>
      <c r="BQ313" s="20">
        <v>0.01</v>
      </c>
      <c r="BR313" s="67">
        <v>2</v>
      </c>
      <c r="BS313" s="17">
        <v>-1</v>
      </c>
      <c r="BT313" s="17">
        <v>-7.2197829999999996E-3</v>
      </c>
      <c r="BU313" s="17">
        <f>_xlfn.XLOOKUP(BG313,' Brechas'!$A$2:$A$34,' Brechas'!$AP$2:$AP$34)</f>
        <v>-7.2197825733764098E-3</v>
      </c>
      <c r="BV313" t="b">
        <f t="shared" si="53"/>
        <v>1</v>
      </c>
      <c r="BZ313" s="20">
        <v>15</v>
      </c>
      <c r="CA313" s="20" t="s">
        <v>84</v>
      </c>
      <c r="CB313" s="20">
        <v>1632608.98</v>
      </c>
      <c r="CC313" s="20">
        <v>2182336.34</v>
      </c>
      <c r="CD313" s="20">
        <v>-0.25</v>
      </c>
      <c r="CE313" s="20">
        <v>0.25</v>
      </c>
      <c r="CF313" s="80">
        <v>20</v>
      </c>
      <c r="CG313" s="20">
        <v>1941860.99</v>
      </c>
      <c r="CH313" s="20">
        <v>0.73</v>
      </c>
      <c r="CI313" s="58">
        <v>16</v>
      </c>
      <c r="CJ313" s="20">
        <v>0.18</v>
      </c>
      <c r="CK313" s="74">
        <v>23</v>
      </c>
      <c r="CL313" s="17">
        <v>-1</v>
      </c>
      <c r="CM313" s="17">
        <v>-0.18378233999999999</v>
      </c>
      <c r="CN313" s="17">
        <f>_xlfn.XLOOKUP(BZ313,' Brechas'!$A$2:$A$34,' Brechas'!$BL$2:$BL$34)</f>
        <v>-0.183782339529308</v>
      </c>
      <c r="CO313" t="b">
        <f t="shared" si="54"/>
        <v>1</v>
      </c>
    </row>
    <row r="314" spans="21:93">
      <c r="AN314" s="20">
        <v>17</v>
      </c>
      <c r="AO314" s="20" t="s">
        <v>85</v>
      </c>
      <c r="AP314" s="20">
        <v>0.45</v>
      </c>
      <c r="AQ314" s="20">
        <v>0.47</v>
      </c>
      <c r="AR314" s="20">
        <v>-0.03</v>
      </c>
      <c r="AS314" s="20">
        <v>0.03</v>
      </c>
      <c r="AT314" s="79">
        <v>10</v>
      </c>
      <c r="AU314" s="20">
        <v>0.46</v>
      </c>
      <c r="AV314" s="20">
        <v>0.75</v>
      </c>
      <c r="AW314" s="94">
        <v>31</v>
      </c>
      <c r="AX314" s="20">
        <v>0.02</v>
      </c>
      <c r="AY314" s="66">
        <v>12</v>
      </c>
      <c r="AZ314" s="17">
        <v>-1</v>
      </c>
      <c r="BA314" s="17">
        <v>-2.4675371000000001E-2</v>
      </c>
      <c r="BB314" s="17">
        <f>_xlfn.XLOOKUP(AN314,' Brechas'!$A$2:$A$34,' Brechas'!$AB$2:$AB$34)</f>
        <v>-2.4675370537694599E-2</v>
      </c>
      <c r="BC314" t="b">
        <f t="shared" si="52"/>
        <v>1</v>
      </c>
      <c r="BG314" s="20">
        <v>17</v>
      </c>
      <c r="BH314" s="20" t="s">
        <v>85</v>
      </c>
      <c r="BI314" s="20">
        <v>13.71</v>
      </c>
      <c r="BJ314" s="20">
        <v>16.559999999999999</v>
      </c>
      <c r="BK314" s="20">
        <v>-0.17</v>
      </c>
      <c r="BL314" s="20">
        <v>0.17</v>
      </c>
      <c r="BM314" s="84">
        <v>26</v>
      </c>
      <c r="BN314" s="20">
        <v>15.17</v>
      </c>
      <c r="BO314" s="20">
        <v>0.22</v>
      </c>
      <c r="BP314" s="94">
        <v>31</v>
      </c>
      <c r="BQ314" s="20">
        <v>0.04</v>
      </c>
      <c r="BR314" s="60">
        <v>14</v>
      </c>
      <c r="BS314" s="17">
        <v>-1</v>
      </c>
      <c r="BT314" s="17">
        <v>-3.8408601000000001E-2</v>
      </c>
      <c r="BU314" s="17">
        <f>_xlfn.XLOOKUP(BG314,' Brechas'!$A$2:$A$34,' Brechas'!$AP$2:$AP$34)</f>
        <v>-3.8408601015631302E-2</v>
      </c>
      <c r="BV314" t="b">
        <f t="shared" si="53"/>
        <v>1</v>
      </c>
      <c r="BZ314" s="20">
        <v>17</v>
      </c>
      <c r="CA314" s="20" t="s">
        <v>85</v>
      </c>
      <c r="CB314" s="20">
        <v>1874555.37</v>
      </c>
      <c r="CC314" s="20">
        <v>2545016.41</v>
      </c>
      <c r="CD314" s="20">
        <v>-0.26</v>
      </c>
      <c r="CE314" s="20">
        <v>0.26</v>
      </c>
      <c r="CF314" s="75">
        <v>21</v>
      </c>
      <c r="CG314" s="20">
        <v>2374559.13</v>
      </c>
      <c r="CH314" s="20">
        <v>0.6</v>
      </c>
      <c r="CI314" s="78">
        <v>3</v>
      </c>
      <c r="CJ314" s="20">
        <v>0.16</v>
      </c>
      <c r="CK314" s="61">
        <v>18</v>
      </c>
      <c r="CL314" s="17">
        <v>-1</v>
      </c>
      <c r="CM314" s="17">
        <v>-0.157179612</v>
      </c>
      <c r="CN314" s="17">
        <f>_xlfn.XLOOKUP(BZ314,' Brechas'!$A$2:$A$34,' Brechas'!$BL$2:$BL$34)</f>
        <v>-0.15717961177822401</v>
      </c>
      <c r="CO314" t="b">
        <f t="shared" si="54"/>
        <v>1</v>
      </c>
    </row>
    <row r="315" spans="21:93">
      <c r="AN315" s="20">
        <v>18</v>
      </c>
      <c r="AO315" s="20" t="s">
        <v>86</v>
      </c>
      <c r="AP315" s="20">
        <v>0.21</v>
      </c>
      <c r="AQ315" s="20">
        <v>0.23</v>
      </c>
      <c r="AR315" s="20">
        <v>-7.0000000000000007E-2</v>
      </c>
      <c r="AS315" s="20">
        <v>7.0000000000000007E-2</v>
      </c>
      <c r="AT315" s="59">
        <v>13</v>
      </c>
      <c r="AU315" s="20">
        <v>0.22</v>
      </c>
      <c r="AV315" s="20">
        <v>0.36</v>
      </c>
      <c r="AW315" s="62">
        <v>8</v>
      </c>
      <c r="AX315" s="20">
        <v>0.03</v>
      </c>
      <c r="AY315" s="59">
        <v>13</v>
      </c>
      <c r="AZ315" s="17">
        <v>-1</v>
      </c>
      <c r="BA315" s="17">
        <v>-2.5625901999999999E-2</v>
      </c>
      <c r="BB315" s="17">
        <f>_xlfn.XLOOKUP(AN315,' Brechas'!$A$2:$A$34,' Brechas'!$AB$2:$AB$34)</f>
        <v>-2.5625901817329801E-2</v>
      </c>
      <c r="BC315" t="b">
        <f t="shared" si="52"/>
        <v>1</v>
      </c>
      <c r="BG315" s="20">
        <v>18</v>
      </c>
      <c r="BH315" s="20" t="s">
        <v>86</v>
      </c>
      <c r="BI315" s="20">
        <v>39.93</v>
      </c>
      <c r="BJ315" s="20">
        <v>41.93</v>
      </c>
      <c r="BK315" s="20">
        <v>-0.05</v>
      </c>
      <c r="BL315" s="20">
        <v>0.05</v>
      </c>
      <c r="BM315" s="85">
        <v>4</v>
      </c>
      <c r="BN315" s="20">
        <v>40.96</v>
      </c>
      <c r="BO315" s="20">
        <v>0.6</v>
      </c>
      <c r="BP315" s="78">
        <v>3</v>
      </c>
      <c r="BQ315" s="20">
        <v>0.03</v>
      </c>
      <c r="BR315" s="62">
        <v>8</v>
      </c>
      <c r="BS315" s="17">
        <v>-1</v>
      </c>
      <c r="BT315" s="17">
        <v>-2.8803169999999999E-2</v>
      </c>
      <c r="BU315" s="17">
        <f>_xlfn.XLOOKUP(BG315,' Brechas'!$A$2:$A$34,' Brechas'!$AP$2:$AP$34)</f>
        <v>-2.8803169670838999E-2</v>
      </c>
      <c r="BV315" t="b">
        <f t="shared" si="53"/>
        <v>1</v>
      </c>
      <c r="BZ315" s="20">
        <v>18</v>
      </c>
      <c r="CA315" s="20" t="s">
        <v>86</v>
      </c>
      <c r="CB315" s="20">
        <v>1650013.94</v>
      </c>
      <c r="CC315" s="20">
        <v>2283180.8199999998</v>
      </c>
      <c r="CD315" s="20">
        <v>-0.28000000000000003</v>
      </c>
      <c r="CE315" s="20">
        <v>0.28000000000000003</v>
      </c>
      <c r="CF315" s="84">
        <v>26</v>
      </c>
      <c r="CG315" s="20">
        <v>2112753.73</v>
      </c>
      <c r="CH315" s="20">
        <v>0.67</v>
      </c>
      <c r="CI315" s="86">
        <v>11</v>
      </c>
      <c r="CJ315" s="20">
        <v>0.19</v>
      </c>
      <c r="CK315" s="71">
        <v>25</v>
      </c>
      <c r="CL315" s="17">
        <v>-1</v>
      </c>
      <c r="CM315" s="17">
        <v>-0.185962446</v>
      </c>
      <c r="CN315" s="17">
        <f>_xlfn.XLOOKUP(BZ315,' Brechas'!$A$2:$A$34,' Brechas'!$BL$2:$BL$34)</f>
        <v>-0.18596244586389299</v>
      </c>
      <c r="CO315" t="b">
        <f t="shared" si="54"/>
        <v>1</v>
      </c>
    </row>
    <row r="316" spans="21:93">
      <c r="AN316" s="20">
        <v>19</v>
      </c>
      <c r="AO316" s="20" t="s">
        <v>87</v>
      </c>
      <c r="AP316" s="20">
        <v>0.24</v>
      </c>
      <c r="AQ316" s="20">
        <v>0.24</v>
      </c>
      <c r="AR316" s="20">
        <v>-0.01</v>
      </c>
      <c r="AS316" s="20">
        <v>0.01</v>
      </c>
      <c r="AT316" s="83">
        <v>5</v>
      </c>
      <c r="AU316" s="20">
        <v>0.24</v>
      </c>
      <c r="AV316" s="20">
        <v>0.4</v>
      </c>
      <c r="AW316" s="86">
        <v>11</v>
      </c>
      <c r="AX316" s="20">
        <v>0.01</v>
      </c>
      <c r="AY316" s="85">
        <v>4</v>
      </c>
      <c r="AZ316" s="17">
        <v>-1</v>
      </c>
      <c r="BA316" s="17">
        <v>-5.6317779999999996E-3</v>
      </c>
      <c r="BB316" s="17">
        <f>_xlfn.XLOOKUP(AN316,' Brechas'!$A$2:$A$34,' Brechas'!$AB$2:$AB$34)</f>
        <v>-5.6317775151145501E-3</v>
      </c>
      <c r="BC316" t="b">
        <f t="shared" si="52"/>
        <v>1</v>
      </c>
      <c r="BG316" s="20">
        <v>19</v>
      </c>
      <c r="BH316" s="20" t="s">
        <v>87</v>
      </c>
      <c r="BI316" s="20">
        <v>21.57</v>
      </c>
      <c r="BJ316" s="20">
        <v>24.72</v>
      </c>
      <c r="BK316" s="20">
        <v>-0.13</v>
      </c>
      <c r="BL316" s="20">
        <v>0.13</v>
      </c>
      <c r="BM316" s="68">
        <v>19</v>
      </c>
      <c r="BN316" s="20">
        <v>23.18</v>
      </c>
      <c r="BO316" s="20">
        <v>0.34</v>
      </c>
      <c r="BP316" s="71">
        <v>25</v>
      </c>
      <c r="BQ316" s="20">
        <v>0.04</v>
      </c>
      <c r="BR316" s="61">
        <v>18</v>
      </c>
      <c r="BS316" s="17">
        <v>-1</v>
      </c>
      <c r="BT316" s="17">
        <v>-4.3470699000000002E-2</v>
      </c>
      <c r="BU316" s="17">
        <f>_xlfn.XLOOKUP(BG316,' Brechas'!$A$2:$A$34,' Brechas'!$AP$2:$AP$34)</f>
        <v>-4.3470698743800003E-2</v>
      </c>
      <c r="BV316" t="b">
        <f t="shared" si="53"/>
        <v>1</v>
      </c>
      <c r="BZ316" s="20">
        <v>19</v>
      </c>
      <c r="CA316" s="20" t="s">
        <v>87</v>
      </c>
      <c r="CB316" s="20">
        <v>1483116.92</v>
      </c>
      <c r="CC316" s="20">
        <v>1799213.14</v>
      </c>
      <c r="CD316" s="20">
        <v>-0.18</v>
      </c>
      <c r="CE316" s="20">
        <v>0.18</v>
      </c>
      <c r="CF316" s="86">
        <v>11</v>
      </c>
      <c r="CG316" s="20">
        <v>1687140.44</v>
      </c>
      <c r="CH316" s="20">
        <v>0.84</v>
      </c>
      <c r="CI316" s="72">
        <v>27</v>
      </c>
      <c r="CJ316" s="20">
        <v>0.15</v>
      </c>
      <c r="CK316" s="59">
        <v>13</v>
      </c>
      <c r="CL316" s="17">
        <v>-1</v>
      </c>
      <c r="CM316" s="17">
        <v>-0.147530463</v>
      </c>
      <c r="CN316" s="17">
        <f>_xlfn.XLOOKUP(BZ316,' Brechas'!$A$2:$A$34,' Brechas'!$BL$2:$BL$34)</f>
        <v>-0.14753046268245701</v>
      </c>
      <c r="CO316" t="b">
        <f t="shared" si="54"/>
        <v>1</v>
      </c>
    </row>
    <row r="317" spans="21:93">
      <c r="AN317" s="20">
        <v>20</v>
      </c>
      <c r="AO317" s="20" t="s">
        <v>88</v>
      </c>
      <c r="AP317" s="20">
        <v>0.23</v>
      </c>
      <c r="AQ317" s="20">
        <v>0.21</v>
      </c>
      <c r="AR317" s="20">
        <v>0.12</v>
      </c>
      <c r="AS317" s="20">
        <v>0.12</v>
      </c>
      <c r="AT317" s="61">
        <v>18</v>
      </c>
      <c r="AU317" s="20">
        <v>0.22</v>
      </c>
      <c r="AV317" s="20">
        <v>0.36</v>
      </c>
      <c r="AW317" s="64">
        <v>7</v>
      </c>
      <c r="AX317" s="20">
        <v>0.04</v>
      </c>
      <c r="AY317" s="58">
        <v>16</v>
      </c>
      <c r="AZ317" s="17">
        <v>1</v>
      </c>
      <c r="BA317" s="17">
        <v>4.2629876999999997E-2</v>
      </c>
      <c r="BB317" s="17">
        <f>_xlfn.XLOOKUP(AN317,' Brechas'!$A$2:$A$34,' Brechas'!$AB$2:$AB$34)</f>
        <v>4.2629876979329399E-2</v>
      </c>
      <c r="BC317" t="b">
        <f t="shared" si="52"/>
        <v>1</v>
      </c>
      <c r="BG317" s="20">
        <v>20</v>
      </c>
      <c r="BH317" s="20" t="s">
        <v>88</v>
      </c>
      <c r="BI317" s="20">
        <v>26.8</v>
      </c>
      <c r="BJ317" s="20">
        <v>31.44</v>
      </c>
      <c r="BK317" s="20">
        <v>-0.15</v>
      </c>
      <c r="BL317" s="20">
        <v>0.15</v>
      </c>
      <c r="BM317" s="74">
        <v>23</v>
      </c>
      <c r="BN317" s="20">
        <v>29.17</v>
      </c>
      <c r="BO317" s="20">
        <v>0.43</v>
      </c>
      <c r="BP317" s="60">
        <v>14</v>
      </c>
      <c r="BQ317" s="20">
        <v>0.06</v>
      </c>
      <c r="BR317" s="82">
        <v>22</v>
      </c>
      <c r="BS317" s="17">
        <v>-1</v>
      </c>
      <c r="BT317" s="17">
        <v>-6.3242593999999999E-2</v>
      </c>
      <c r="BU317" s="17">
        <f>_xlfn.XLOOKUP(BG317,' Brechas'!$A$2:$A$34,' Brechas'!$AP$2:$AP$34)</f>
        <v>-6.3242593680846906E-2</v>
      </c>
      <c r="BV317" t="b">
        <f t="shared" si="53"/>
        <v>1</v>
      </c>
      <c r="BZ317" s="20">
        <v>20</v>
      </c>
      <c r="CA317" s="20" t="s">
        <v>88</v>
      </c>
      <c r="CB317" s="20">
        <v>1304228.8799999999</v>
      </c>
      <c r="CC317" s="20">
        <v>1770753.58</v>
      </c>
      <c r="CD317" s="20">
        <v>-0.26</v>
      </c>
      <c r="CE317" s="20">
        <v>0.26</v>
      </c>
      <c r="CF317" s="82">
        <v>22</v>
      </c>
      <c r="CG317" s="20">
        <v>1598956.66</v>
      </c>
      <c r="CH317" s="20">
        <v>0.89</v>
      </c>
      <c r="CI317" s="87">
        <v>30</v>
      </c>
      <c r="CJ317" s="20">
        <v>0.23</v>
      </c>
      <c r="CK317" s="94">
        <v>31</v>
      </c>
      <c r="CL317" s="17">
        <v>-1</v>
      </c>
      <c r="CM317" s="17">
        <v>-0.23344042400000001</v>
      </c>
      <c r="CN317" s="17">
        <f>_xlfn.XLOOKUP(BZ317,' Brechas'!$A$2:$A$34,' Brechas'!$BL$2:$BL$34)</f>
        <v>-0.23344042440242399</v>
      </c>
      <c r="CO317" t="b">
        <f t="shared" si="54"/>
        <v>1</v>
      </c>
    </row>
    <row r="318" spans="21:93">
      <c r="AN318" s="20">
        <v>23</v>
      </c>
      <c r="AO318" s="20" t="s">
        <v>89</v>
      </c>
      <c r="AP318" s="20">
        <v>0.26</v>
      </c>
      <c r="AQ318" s="20">
        <v>0.27</v>
      </c>
      <c r="AR318" s="20">
        <v>-0.02</v>
      </c>
      <c r="AS318" s="20">
        <v>0.02</v>
      </c>
      <c r="AT318" s="62">
        <v>8</v>
      </c>
      <c r="AU318" s="20">
        <v>0.27</v>
      </c>
      <c r="AV318" s="20">
        <v>0.44</v>
      </c>
      <c r="AW318" s="81">
        <v>17</v>
      </c>
      <c r="AX318" s="20">
        <v>0.01</v>
      </c>
      <c r="AY318" s="62">
        <v>8</v>
      </c>
      <c r="AZ318" s="17">
        <v>-1</v>
      </c>
      <c r="BA318" s="17">
        <v>-1.0394522999999999E-2</v>
      </c>
      <c r="BB318" s="17">
        <f>_xlfn.XLOOKUP(AN318,' Brechas'!$A$2:$A$34,' Brechas'!$AB$2:$AB$34)</f>
        <v>-1.0394523482512E-2</v>
      </c>
      <c r="BC318" t="b">
        <f t="shared" si="52"/>
        <v>1</v>
      </c>
      <c r="BG318" s="20">
        <v>23</v>
      </c>
      <c r="BH318" s="20" t="s">
        <v>89</v>
      </c>
      <c r="BI318" s="20">
        <v>22.89</v>
      </c>
      <c r="BJ318" s="20">
        <v>29.16</v>
      </c>
      <c r="BK318" s="20">
        <v>-0.21</v>
      </c>
      <c r="BL318" s="20">
        <v>0.21</v>
      </c>
      <c r="BM318" s="94">
        <v>31</v>
      </c>
      <c r="BN318" s="20">
        <v>26.1</v>
      </c>
      <c r="BO318" s="20">
        <v>0.38</v>
      </c>
      <c r="BP318" s="75">
        <v>21</v>
      </c>
      <c r="BQ318" s="20">
        <v>0.08</v>
      </c>
      <c r="BR318" s="72">
        <v>27</v>
      </c>
      <c r="BS318" s="17">
        <v>-1</v>
      </c>
      <c r="BT318" s="17">
        <v>-8.2505751000000002E-2</v>
      </c>
      <c r="BU318" s="17">
        <f>_xlfn.XLOOKUP(BG318,' Brechas'!$A$2:$A$34,' Brechas'!$AP$2:$AP$34)</f>
        <v>-8.2505751220902604E-2</v>
      </c>
      <c r="BV318" t="b">
        <f t="shared" si="53"/>
        <v>1</v>
      </c>
      <c r="BZ318" s="20">
        <v>23</v>
      </c>
      <c r="CA318" s="20" t="s">
        <v>89</v>
      </c>
      <c r="CB318" s="20">
        <v>1321273.1599999999</v>
      </c>
      <c r="CC318" s="20">
        <v>1655367.29</v>
      </c>
      <c r="CD318" s="20">
        <v>-0.2</v>
      </c>
      <c r="CE318" s="20">
        <v>0.2</v>
      </c>
      <c r="CF318" s="60">
        <v>14</v>
      </c>
      <c r="CG318" s="20">
        <v>1542937.46</v>
      </c>
      <c r="CH318" s="20">
        <v>0.92</v>
      </c>
      <c r="CI318" s="94">
        <v>31</v>
      </c>
      <c r="CJ318" s="20">
        <v>0.19</v>
      </c>
      <c r="CK318" s="88">
        <v>24</v>
      </c>
      <c r="CL318" s="17">
        <v>-1</v>
      </c>
      <c r="CM318" s="17">
        <v>-0.18532004799999999</v>
      </c>
      <c r="CN318" s="17">
        <f>_xlfn.XLOOKUP(BZ318,' Brechas'!$A$2:$A$34,' Brechas'!$BL$2:$BL$34)</f>
        <v>-0.185320048384646</v>
      </c>
      <c r="CO318" t="b">
        <f t="shared" si="54"/>
        <v>1</v>
      </c>
    </row>
    <row r="319" spans="21:93">
      <c r="AN319" s="20">
        <v>25</v>
      </c>
      <c r="AO319" s="20" t="s">
        <v>90</v>
      </c>
      <c r="AP319" s="20">
        <v>0.27</v>
      </c>
      <c r="AQ319" s="20">
        <v>0.34</v>
      </c>
      <c r="AR319" s="20">
        <v>-0.19</v>
      </c>
      <c r="AS319" s="20">
        <v>0.19</v>
      </c>
      <c r="AT319" s="88">
        <v>24</v>
      </c>
      <c r="AU319" s="20">
        <v>0.31</v>
      </c>
      <c r="AV319" s="20">
        <v>0.5</v>
      </c>
      <c r="AW319" s="82">
        <v>22</v>
      </c>
      <c r="AX319" s="20">
        <v>0.1</v>
      </c>
      <c r="AY319" s="84">
        <v>26</v>
      </c>
      <c r="AZ319" s="17">
        <v>-1</v>
      </c>
      <c r="BA319" s="17">
        <v>-9.6091079999999995E-2</v>
      </c>
      <c r="BB319" s="17">
        <f>_xlfn.XLOOKUP(AN319,' Brechas'!$A$2:$A$34,' Brechas'!$AB$2:$AB$34)</f>
        <v>-9.6091080193466002E-2</v>
      </c>
      <c r="BC319" t="b">
        <f t="shared" si="52"/>
        <v>1</v>
      </c>
      <c r="BG319" s="20">
        <v>25</v>
      </c>
      <c r="BH319" s="20" t="s">
        <v>90</v>
      </c>
      <c r="BI319" s="20">
        <v>19.11</v>
      </c>
      <c r="BJ319" s="20">
        <v>21.59</v>
      </c>
      <c r="BK319" s="20">
        <v>-0.11</v>
      </c>
      <c r="BL319" s="20">
        <v>0.11</v>
      </c>
      <c r="BM319" s="63">
        <v>15</v>
      </c>
      <c r="BN319" s="20">
        <v>20.38</v>
      </c>
      <c r="BO319" s="20">
        <v>0.3</v>
      </c>
      <c r="BP319" s="73">
        <v>28</v>
      </c>
      <c r="BQ319" s="20">
        <v>0.03</v>
      </c>
      <c r="BR319" s="86">
        <v>11</v>
      </c>
      <c r="BS319" s="17">
        <v>-1</v>
      </c>
      <c r="BT319" s="17">
        <v>-3.4425674000000003E-2</v>
      </c>
      <c r="BU319" s="17">
        <f>_xlfn.XLOOKUP(BG319,' Brechas'!$A$2:$A$34,' Brechas'!$AP$2:$AP$34)</f>
        <v>-3.4425674465530201E-2</v>
      </c>
      <c r="BV319" t="b">
        <f t="shared" si="53"/>
        <v>1</v>
      </c>
      <c r="BZ319" s="20">
        <v>25</v>
      </c>
      <c r="CA319" s="20" t="s">
        <v>90</v>
      </c>
      <c r="CB319" s="20">
        <v>1571807.56</v>
      </c>
      <c r="CC319" s="20">
        <v>2136177.83</v>
      </c>
      <c r="CD319" s="20">
        <v>-0.26</v>
      </c>
      <c r="CE319" s="20">
        <v>0.26</v>
      </c>
      <c r="CF319" s="88">
        <v>24</v>
      </c>
      <c r="CG319" s="20">
        <v>1999870.7</v>
      </c>
      <c r="CH319" s="20">
        <v>0.71</v>
      </c>
      <c r="CI319" s="59">
        <v>13</v>
      </c>
      <c r="CJ319" s="20">
        <v>0.19</v>
      </c>
      <c r="CK319" s="84">
        <v>26</v>
      </c>
      <c r="CL319" s="17">
        <v>-1</v>
      </c>
      <c r="CM319" s="17">
        <v>-0.18716345400000001</v>
      </c>
      <c r="CN319" s="17">
        <f>_xlfn.XLOOKUP(BZ319,' Brechas'!$A$2:$A$34,' Brechas'!$BL$2:$BL$34)</f>
        <v>-0.18716345353915001</v>
      </c>
      <c r="CO319" t="b">
        <f t="shared" si="54"/>
        <v>1</v>
      </c>
    </row>
    <row r="320" spans="21:93">
      <c r="AN320" s="20">
        <v>27</v>
      </c>
      <c r="AO320" s="20" t="s">
        <v>91</v>
      </c>
      <c r="AP320" s="20">
        <v>0.17</v>
      </c>
      <c r="AQ320" s="20">
        <v>0.19</v>
      </c>
      <c r="AR320" s="20">
        <v>-0.09</v>
      </c>
      <c r="AS320" s="20">
        <v>0.09</v>
      </c>
      <c r="AT320" s="81">
        <v>17</v>
      </c>
      <c r="AU320" s="20">
        <v>0.18</v>
      </c>
      <c r="AV320" s="20">
        <v>0.3</v>
      </c>
      <c r="AW320" s="78">
        <v>3</v>
      </c>
      <c r="AX320" s="20">
        <v>0.03</v>
      </c>
      <c r="AY320" s="60">
        <v>14</v>
      </c>
      <c r="AZ320" s="17">
        <v>-1</v>
      </c>
      <c r="BA320" s="17">
        <v>-2.8242343E-2</v>
      </c>
      <c r="BB320" s="17">
        <f>_xlfn.XLOOKUP(AN320,' Brechas'!$A$2:$A$34,' Brechas'!$AB$2:$AB$34)</f>
        <v>-2.8242342925346799E-2</v>
      </c>
      <c r="BC320" t="b">
        <f t="shared" si="52"/>
        <v>1</v>
      </c>
      <c r="BG320" s="20">
        <v>27</v>
      </c>
      <c r="BH320" s="20" t="s">
        <v>91</v>
      </c>
      <c r="BI320" s="20">
        <v>17.27</v>
      </c>
      <c r="BJ320" s="20">
        <v>19.010000000000002</v>
      </c>
      <c r="BK320" s="20">
        <v>-0.09</v>
      </c>
      <c r="BL320" s="20">
        <v>0.09</v>
      </c>
      <c r="BM320" s="66">
        <v>12</v>
      </c>
      <c r="BN320" s="20">
        <v>18.149999999999999</v>
      </c>
      <c r="BO320" s="20">
        <v>0.27</v>
      </c>
      <c r="BP320" s="87">
        <v>30</v>
      </c>
      <c r="BQ320" s="20">
        <v>0.02</v>
      </c>
      <c r="BR320" s="64">
        <v>7</v>
      </c>
      <c r="BS320" s="17">
        <v>-1</v>
      </c>
      <c r="BT320" s="17">
        <v>-2.4495886000000001E-2</v>
      </c>
      <c r="BU320" s="17">
        <f>_xlfn.XLOOKUP(BG320,' Brechas'!$A$2:$A$34,' Brechas'!$AP$2:$AP$34)</f>
        <v>-2.4495885834275099E-2</v>
      </c>
      <c r="BV320" t="b">
        <f t="shared" si="53"/>
        <v>1</v>
      </c>
      <c r="BZ320" s="20">
        <v>27</v>
      </c>
      <c r="CA320" s="20" t="s">
        <v>91</v>
      </c>
      <c r="CB320" s="20">
        <v>1393129.75</v>
      </c>
      <c r="CC320" s="20">
        <v>1618302.22</v>
      </c>
      <c r="CD320" s="20">
        <v>-0.14000000000000001</v>
      </c>
      <c r="CE320" s="20">
        <v>0.14000000000000001</v>
      </c>
      <c r="CF320" s="62">
        <v>8</v>
      </c>
      <c r="CG320" s="20">
        <v>1541300.04</v>
      </c>
      <c r="CH320" s="20">
        <v>0.92</v>
      </c>
      <c r="CI320" s="95">
        <v>32</v>
      </c>
      <c r="CJ320" s="20">
        <v>0.13</v>
      </c>
      <c r="CK320" s="79">
        <v>10</v>
      </c>
      <c r="CL320" s="17">
        <v>-1</v>
      </c>
      <c r="CM320" s="17">
        <v>-0.127898282</v>
      </c>
      <c r="CN320" s="17">
        <f>_xlfn.XLOOKUP(BZ320,' Brechas'!$A$2:$A$34,' Brechas'!$BL$2:$BL$34)</f>
        <v>-0.127898281803003</v>
      </c>
      <c r="CO320" t="b">
        <f t="shared" si="54"/>
        <v>1</v>
      </c>
    </row>
    <row r="321" spans="40:93">
      <c r="AN321" s="20">
        <v>41</v>
      </c>
      <c r="AO321" s="20" t="s">
        <v>92</v>
      </c>
      <c r="AP321" s="20">
        <v>0.28999999999999998</v>
      </c>
      <c r="AQ321" s="20">
        <v>0.31</v>
      </c>
      <c r="AR321" s="20">
        <v>-0.09</v>
      </c>
      <c r="AS321" s="20">
        <v>0.09</v>
      </c>
      <c r="AT321" s="58">
        <v>16</v>
      </c>
      <c r="AU321" s="20">
        <v>0.3</v>
      </c>
      <c r="AV321" s="20">
        <v>0.49</v>
      </c>
      <c r="AW321" s="68">
        <v>19</v>
      </c>
      <c r="AX321" s="20">
        <v>0.04</v>
      </c>
      <c r="AY321" s="81">
        <v>17</v>
      </c>
      <c r="AZ321" s="17">
        <v>-1</v>
      </c>
      <c r="BA321" s="17">
        <v>-4.4785432999999999E-2</v>
      </c>
      <c r="BB321" s="17">
        <f>_xlfn.XLOOKUP(AN321,' Brechas'!$A$2:$A$34,' Brechas'!$AB$2:$AB$34)</f>
        <v>-4.47854332854557E-2</v>
      </c>
      <c r="BC321" t="b">
        <f t="shared" si="52"/>
        <v>1</v>
      </c>
      <c r="BG321" s="20">
        <v>41</v>
      </c>
      <c r="BH321" s="20" t="s">
        <v>92</v>
      </c>
      <c r="BI321" s="20">
        <v>25.83</v>
      </c>
      <c r="BJ321" s="20">
        <v>27.3</v>
      </c>
      <c r="BK321" s="20">
        <v>-0.05</v>
      </c>
      <c r="BL321" s="20">
        <v>0.05</v>
      </c>
      <c r="BM321" s="83">
        <v>5</v>
      </c>
      <c r="BN321" s="20">
        <v>26.58</v>
      </c>
      <c r="BO321" s="20">
        <v>0.39</v>
      </c>
      <c r="BP321" s="68">
        <v>19</v>
      </c>
      <c r="BQ321" s="20">
        <v>0.02</v>
      </c>
      <c r="BR321" s="65">
        <v>6</v>
      </c>
      <c r="BS321" s="17">
        <v>-1</v>
      </c>
      <c r="BT321" s="17">
        <v>-2.1123702000000001E-2</v>
      </c>
      <c r="BU321" s="17">
        <f>_xlfn.XLOOKUP(BG321,' Brechas'!$A$2:$A$34,' Brechas'!$AP$2:$AP$34)</f>
        <v>-2.1123702466755E-2</v>
      </c>
      <c r="BV321" t="b">
        <f t="shared" si="53"/>
        <v>1</v>
      </c>
      <c r="BZ321" s="20">
        <v>41</v>
      </c>
      <c r="CA321" s="20" t="s">
        <v>92</v>
      </c>
      <c r="CB321" s="20">
        <v>1654613.3</v>
      </c>
      <c r="CC321" s="20">
        <v>2112883.6800000002</v>
      </c>
      <c r="CD321" s="20">
        <v>-0.22</v>
      </c>
      <c r="CE321" s="20">
        <v>0.22</v>
      </c>
      <c r="CF321" s="81">
        <v>17</v>
      </c>
      <c r="CG321" s="20">
        <v>1967191.38</v>
      </c>
      <c r="CH321" s="20">
        <v>0.72</v>
      </c>
      <c r="CI321" s="63">
        <v>15</v>
      </c>
      <c r="CJ321" s="20">
        <v>0.16</v>
      </c>
      <c r="CK321" s="81">
        <v>17</v>
      </c>
      <c r="CL321" s="17">
        <v>-1</v>
      </c>
      <c r="CM321" s="17">
        <v>-0.15620532400000001</v>
      </c>
      <c r="CN321" s="17">
        <f>_xlfn.XLOOKUP(BZ321,' Brechas'!$A$2:$A$34,' Brechas'!$BL$2:$BL$34)</f>
        <v>-0.15620532364886999</v>
      </c>
      <c r="CO321" t="b">
        <f t="shared" si="54"/>
        <v>1</v>
      </c>
    </row>
    <row r="322" spans="40:93">
      <c r="AN322" s="20">
        <v>44</v>
      </c>
      <c r="AO322" s="20" t="s">
        <v>93</v>
      </c>
      <c r="AP322" s="20">
        <v>0.24</v>
      </c>
      <c r="AQ322" s="20">
        <v>0.24</v>
      </c>
      <c r="AR322" s="20">
        <v>-0.01</v>
      </c>
      <c r="AS322" s="20">
        <v>0.01</v>
      </c>
      <c r="AT322" s="85">
        <v>4</v>
      </c>
      <c r="AU322" s="20">
        <v>0.24</v>
      </c>
      <c r="AV322" s="20">
        <v>0.39</v>
      </c>
      <c r="AW322" s="79">
        <v>10</v>
      </c>
      <c r="AX322" s="20">
        <v>0</v>
      </c>
      <c r="AY322" s="78">
        <v>3</v>
      </c>
      <c r="AZ322" s="17">
        <v>-1</v>
      </c>
      <c r="BA322" s="17">
        <v>-4.7249600000000003E-3</v>
      </c>
      <c r="BB322" s="17">
        <f>_xlfn.XLOOKUP(AN322,' Brechas'!$A$2:$A$34,' Brechas'!$AB$2:$AB$34)</f>
        <v>-4.7249596463751096E-3</v>
      </c>
      <c r="BC322" t="b">
        <f t="shared" si="52"/>
        <v>1</v>
      </c>
      <c r="BG322" s="20">
        <v>44</v>
      </c>
      <c r="BH322" s="20" t="s">
        <v>93</v>
      </c>
      <c r="BI322" s="20">
        <v>32.950000000000003</v>
      </c>
      <c r="BJ322" s="20">
        <v>39.409999999999997</v>
      </c>
      <c r="BK322" s="20">
        <v>-0.16</v>
      </c>
      <c r="BL322" s="20">
        <v>0.16</v>
      </c>
      <c r="BM322" s="71">
        <v>25</v>
      </c>
      <c r="BN322" s="20">
        <v>36.25</v>
      </c>
      <c r="BO322" s="20">
        <v>0.53</v>
      </c>
      <c r="BP322" s="62">
        <v>8</v>
      </c>
      <c r="BQ322" s="20">
        <v>0.09</v>
      </c>
      <c r="BR322" s="70">
        <v>29</v>
      </c>
      <c r="BS322" s="17">
        <v>-1</v>
      </c>
      <c r="BT322" s="17">
        <v>-8.7370948000000004E-2</v>
      </c>
      <c r="BU322" s="17">
        <f>_xlfn.XLOOKUP(BG322,' Brechas'!$A$2:$A$34,' Brechas'!$AP$2:$AP$34)</f>
        <v>-8.7370947740607594E-2</v>
      </c>
      <c r="BV322" t="b">
        <f t="shared" si="53"/>
        <v>1</v>
      </c>
      <c r="BZ322" s="20">
        <v>44</v>
      </c>
      <c r="CA322" s="20" t="s">
        <v>93</v>
      </c>
      <c r="CB322" s="20">
        <v>1288037.21</v>
      </c>
      <c r="CC322" s="20">
        <v>1819633.34</v>
      </c>
      <c r="CD322" s="20">
        <v>-0.28999999999999998</v>
      </c>
      <c r="CE322" s="20">
        <v>0.28999999999999998</v>
      </c>
      <c r="CF322" s="73">
        <v>28</v>
      </c>
      <c r="CG322" s="20">
        <v>1627381.28</v>
      </c>
      <c r="CH322" s="20">
        <v>0.87</v>
      </c>
      <c r="CI322" s="70">
        <v>29</v>
      </c>
      <c r="CJ322" s="20">
        <v>0.25</v>
      </c>
      <c r="CK322" s="77">
        <v>33</v>
      </c>
      <c r="CL322" s="17">
        <v>-1</v>
      </c>
      <c r="CM322" s="17">
        <v>-0.25433425300000001</v>
      </c>
      <c r="CN322" s="17">
        <f>_xlfn.XLOOKUP(BZ322,' Brechas'!$A$2:$A$34,' Brechas'!$BL$2:$BL$34)</f>
        <v>-0.25433425307514002</v>
      </c>
      <c r="CO322" t="b">
        <f t="shared" si="54"/>
        <v>1</v>
      </c>
    </row>
    <row r="323" spans="40:93">
      <c r="AN323" s="20">
        <v>47</v>
      </c>
      <c r="AO323" s="20" t="s">
        <v>94</v>
      </c>
      <c r="AP323" s="20">
        <v>0.25</v>
      </c>
      <c r="AQ323" s="20">
        <v>0.24</v>
      </c>
      <c r="AR323" s="20">
        <v>0.02</v>
      </c>
      <c r="AS323" s="20">
        <v>0.02</v>
      </c>
      <c r="AT323" s="64">
        <v>7</v>
      </c>
      <c r="AU323" s="20">
        <v>0.25</v>
      </c>
      <c r="AV323" s="20">
        <v>0.4</v>
      </c>
      <c r="AW323" s="66">
        <v>12</v>
      </c>
      <c r="AX323" s="20">
        <v>0.01</v>
      </c>
      <c r="AY323" s="64">
        <v>7</v>
      </c>
      <c r="AZ323" s="17">
        <v>1</v>
      </c>
      <c r="BA323" s="17">
        <v>8.3059029999999999E-3</v>
      </c>
      <c r="BB323" s="17">
        <f>_xlfn.XLOOKUP(AN323,' Brechas'!$A$2:$A$34,' Brechas'!$AB$2:$AB$34)</f>
        <v>8.3059031244232494E-3</v>
      </c>
      <c r="BC323" t="b">
        <f t="shared" si="52"/>
        <v>1</v>
      </c>
      <c r="BG323" s="20">
        <v>47</v>
      </c>
      <c r="BH323" s="20" t="s">
        <v>94</v>
      </c>
      <c r="BI323" s="20">
        <v>31.7</v>
      </c>
      <c r="BJ323" s="20">
        <v>34.619999999999997</v>
      </c>
      <c r="BK323" s="20">
        <v>-0.08</v>
      </c>
      <c r="BL323" s="20">
        <v>0.08</v>
      </c>
      <c r="BM323" s="79">
        <v>10</v>
      </c>
      <c r="BN323" s="20">
        <v>33.200000000000003</v>
      </c>
      <c r="BO323" s="20">
        <v>0.49</v>
      </c>
      <c r="BP323" s="79">
        <v>10</v>
      </c>
      <c r="BQ323" s="20">
        <v>0.04</v>
      </c>
      <c r="BR323" s="58">
        <v>16</v>
      </c>
      <c r="BS323" s="17">
        <v>-1</v>
      </c>
      <c r="BT323" s="17">
        <v>-4.1073797000000002E-2</v>
      </c>
      <c r="BU323" s="17">
        <f>_xlfn.XLOOKUP(BG323,' Brechas'!$A$2:$A$34,' Brechas'!$AP$2:$AP$34)</f>
        <v>-4.1073796558534201E-2</v>
      </c>
      <c r="BV323" t="b">
        <f t="shared" si="53"/>
        <v>1</v>
      </c>
      <c r="BZ323" s="20">
        <v>47</v>
      </c>
      <c r="CA323" s="20" t="s">
        <v>94</v>
      </c>
      <c r="CB323" s="20">
        <v>1481505.23</v>
      </c>
      <c r="CC323" s="20">
        <v>1904854.08</v>
      </c>
      <c r="CD323" s="20">
        <v>-0.22</v>
      </c>
      <c r="CE323" s="20">
        <v>0.22</v>
      </c>
      <c r="CF323" s="61">
        <v>18</v>
      </c>
      <c r="CG323" s="20">
        <v>1819977.1</v>
      </c>
      <c r="CH323" s="20">
        <v>0.78</v>
      </c>
      <c r="CI323" s="80">
        <v>20</v>
      </c>
      <c r="CJ323" s="20">
        <v>0.17</v>
      </c>
      <c r="CK323" s="82">
        <v>22</v>
      </c>
      <c r="CL323" s="17">
        <v>-1</v>
      </c>
      <c r="CM323" s="17">
        <v>-0.17300832099999999</v>
      </c>
      <c r="CN323" s="17">
        <f>_xlfn.XLOOKUP(BZ323,' Brechas'!$A$2:$A$34,' Brechas'!$BL$2:$BL$34)</f>
        <v>-0.17300832133024699</v>
      </c>
      <c r="CO323" t="b">
        <f t="shared" si="54"/>
        <v>1</v>
      </c>
    </row>
    <row r="324" spans="40:93">
      <c r="AN324" s="20">
        <v>50</v>
      </c>
      <c r="AO324" s="20" t="s">
        <v>95</v>
      </c>
      <c r="AP324" s="20">
        <v>0.28000000000000003</v>
      </c>
      <c r="AQ324" s="20">
        <v>0.33</v>
      </c>
      <c r="AR324" s="20">
        <v>-0.15</v>
      </c>
      <c r="AS324" s="20">
        <v>0.15</v>
      </c>
      <c r="AT324" s="82">
        <v>22</v>
      </c>
      <c r="AU324" s="20">
        <v>0.3</v>
      </c>
      <c r="AV324" s="20">
        <v>0.5</v>
      </c>
      <c r="AW324" s="80">
        <v>20</v>
      </c>
      <c r="AX324" s="20">
        <v>7.0000000000000007E-2</v>
      </c>
      <c r="AY324" s="80">
        <v>20</v>
      </c>
      <c r="AZ324" s="17">
        <v>-1</v>
      </c>
      <c r="BA324" s="17">
        <v>-7.3518907999999994E-2</v>
      </c>
      <c r="BB324" s="17">
        <f>_xlfn.XLOOKUP(AN324,' Brechas'!$A$2:$A$34,' Brechas'!$AB$2:$AB$34)</f>
        <v>-7.3518907915539694E-2</v>
      </c>
      <c r="BC324" t="b">
        <f t="shared" si="52"/>
        <v>1</v>
      </c>
      <c r="BG324" s="20">
        <v>50</v>
      </c>
      <c r="BH324" s="20" t="s">
        <v>95</v>
      </c>
      <c r="BI324" s="20">
        <v>31.65</v>
      </c>
      <c r="BJ324" s="20">
        <v>34.090000000000003</v>
      </c>
      <c r="BK324" s="20">
        <v>-7.0000000000000007E-2</v>
      </c>
      <c r="BL324" s="20">
        <v>7.0000000000000007E-2</v>
      </c>
      <c r="BM324" s="62">
        <v>8</v>
      </c>
      <c r="BN324" s="20">
        <v>32.9</v>
      </c>
      <c r="BO324" s="20">
        <v>0.48</v>
      </c>
      <c r="BP324" s="86">
        <v>11</v>
      </c>
      <c r="BQ324" s="20">
        <v>0.03</v>
      </c>
      <c r="BR324" s="59">
        <v>13</v>
      </c>
      <c r="BS324" s="17">
        <v>-1</v>
      </c>
      <c r="BT324" s="17">
        <v>-3.4665552000000002E-2</v>
      </c>
      <c r="BU324" s="17">
        <f>_xlfn.XLOOKUP(BG324,' Brechas'!$A$2:$A$34,' Brechas'!$AP$2:$AP$34)</f>
        <v>-3.4665551906943898E-2</v>
      </c>
      <c r="BV324" t="b">
        <f t="shared" si="53"/>
        <v>1</v>
      </c>
      <c r="BZ324" s="20">
        <v>50</v>
      </c>
      <c r="CA324" s="20" t="s">
        <v>95</v>
      </c>
      <c r="CB324" s="20">
        <v>1693269.79</v>
      </c>
      <c r="CC324" s="20">
        <v>2462278.2999999998</v>
      </c>
      <c r="CD324" s="20">
        <v>-0.31</v>
      </c>
      <c r="CE324" s="20">
        <v>0.31</v>
      </c>
      <c r="CF324" s="87">
        <v>30</v>
      </c>
      <c r="CG324" s="20">
        <v>2203940.5099999998</v>
      </c>
      <c r="CH324" s="20">
        <v>0.64</v>
      </c>
      <c r="CI324" s="69">
        <v>9</v>
      </c>
      <c r="CJ324" s="20">
        <v>0.2</v>
      </c>
      <c r="CK324" s="73">
        <v>28</v>
      </c>
      <c r="CL324" s="17">
        <v>-1</v>
      </c>
      <c r="CM324" s="17">
        <v>-0.2007661</v>
      </c>
      <c r="CN324" s="17">
        <f>_xlfn.XLOOKUP(BZ324,' Brechas'!$A$2:$A$34,' Brechas'!$BL$2:$BL$34)</f>
        <v>-0.20076609985309099</v>
      </c>
      <c r="CO324" t="b">
        <f t="shared" si="54"/>
        <v>1</v>
      </c>
    </row>
    <row r="325" spans="40:93">
      <c r="AN325" s="20">
        <v>52</v>
      </c>
      <c r="AO325" s="20" t="s">
        <v>96</v>
      </c>
      <c r="AP325" s="20">
        <v>0.28999999999999998</v>
      </c>
      <c r="AQ325" s="20">
        <v>0.28999999999999998</v>
      </c>
      <c r="AR325" s="20">
        <v>0.01</v>
      </c>
      <c r="AS325" s="20">
        <v>0.01</v>
      </c>
      <c r="AT325" s="67">
        <v>2</v>
      </c>
      <c r="AU325" s="20">
        <v>0.28999999999999998</v>
      </c>
      <c r="AV325" s="20">
        <v>0.48</v>
      </c>
      <c r="AW325" s="61">
        <v>18</v>
      </c>
      <c r="AX325" s="20">
        <v>0</v>
      </c>
      <c r="AY325" s="67">
        <v>2</v>
      </c>
      <c r="AZ325" s="17">
        <v>1</v>
      </c>
      <c r="BA325" s="17">
        <v>2.68286E-3</v>
      </c>
      <c r="BB325" s="17">
        <f>_xlfn.XLOOKUP(AN325,' Brechas'!$A$2:$A$34,' Brechas'!$AB$2:$AB$34)</f>
        <v>2.6828595177622499E-3</v>
      </c>
      <c r="BC325" t="b">
        <f t="shared" si="52"/>
        <v>1</v>
      </c>
      <c r="BG325" s="20">
        <v>52</v>
      </c>
      <c r="BH325" s="20" t="s">
        <v>96</v>
      </c>
      <c r="BI325" s="20">
        <v>22.38</v>
      </c>
      <c r="BJ325" s="20">
        <v>24.5</v>
      </c>
      <c r="BK325" s="20">
        <v>-0.09</v>
      </c>
      <c r="BL325" s="20">
        <v>0.09</v>
      </c>
      <c r="BM325" s="86">
        <v>11</v>
      </c>
      <c r="BN325" s="20">
        <v>23.46</v>
      </c>
      <c r="BO325" s="20">
        <v>0.34</v>
      </c>
      <c r="BP325" s="74">
        <v>23</v>
      </c>
      <c r="BQ325" s="20">
        <v>0.03</v>
      </c>
      <c r="BR325" s="69">
        <v>9</v>
      </c>
      <c r="BS325" s="17">
        <v>-1</v>
      </c>
      <c r="BT325" s="17">
        <v>-2.9817907000000001E-2</v>
      </c>
      <c r="BU325" s="17">
        <f>_xlfn.XLOOKUP(BG325,' Brechas'!$A$2:$A$34,' Brechas'!$AP$2:$AP$34)</f>
        <v>-2.9817906741885E-2</v>
      </c>
      <c r="BV325" t="b">
        <f t="shared" si="53"/>
        <v>1</v>
      </c>
      <c r="BZ325" s="20">
        <v>52</v>
      </c>
      <c r="CA325" s="20" t="s">
        <v>96</v>
      </c>
      <c r="CB325" s="20">
        <v>1406023</v>
      </c>
      <c r="CC325" s="20">
        <v>1971001.92</v>
      </c>
      <c r="CD325" s="20">
        <v>-0.28999999999999998</v>
      </c>
      <c r="CE325" s="20">
        <v>0.28999999999999998</v>
      </c>
      <c r="CF325" s="72">
        <v>27</v>
      </c>
      <c r="CG325" s="20">
        <v>1800229.74</v>
      </c>
      <c r="CH325" s="20">
        <v>0.79</v>
      </c>
      <c r="CI325" s="82">
        <v>22</v>
      </c>
      <c r="CJ325" s="20">
        <v>0.23</v>
      </c>
      <c r="CK325" s="87">
        <v>30</v>
      </c>
      <c r="CL325" s="17">
        <v>-1</v>
      </c>
      <c r="CM325" s="17">
        <v>-0.22558671</v>
      </c>
      <c r="CN325" s="17">
        <f>_xlfn.XLOOKUP(BZ325,' Brechas'!$A$2:$A$34,' Brechas'!$BL$2:$BL$34)</f>
        <v>-0.225586710194254</v>
      </c>
      <c r="CO325" t="b">
        <f t="shared" si="54"/>
        <v>1</v>
      </c>
    </row>
    <row r="326" spans="40:93" ht="24">
      <c r="AN326" s="20">
        <v>54</v>
      </c>
      <c r="AO326" s="20" t="s">
        <v>97</v>
      </c>
      <c r="AP326" s="20">
        <v>0.28000000000000003</v>
      </c>
      <c r="AQ326" s="20">
        <v>0.34</v>
      </c>
      <c r="AR326" s="20">
        <v>-0.15</v>
      </c>
      <c r="AS326" s="20">
        <v>0.15</v>
      </c>
      <c r="AT326" s="74">
        <v>23</v>
      </c>
      <c r="AU326" s="20">
        <v>0.31</v>
      </c>
      <c r="AV326" s="20">
        <v>0.51</v>
      </c>
      <c r="AW326" s="74">
        <v>23</v>
      </c>
      <c r="AX326" s="20">
        <v>0.08</v>
      </c>
      <c r="AY326" s="82">
        <v>22</v>
      </c>
      <c r="AZ326" s="17">
        <v>-1</v>
      </c>
      <c r="BA326" s="17">
        <v>-7.8162630999999996E-2</v>
      </c>
      <c r="BB326" s="17">
        <f>_xlfn.XLOOKUP(AN326,' Brechas'!$A$2:$A$34,' Brechas'!$AB$2:$AB$34)</f>
        <v>-7.81626306510117E-2</v>
      </c>
      <c r="BC326" t="b">
        <f t="shared" si="52"/>
        <v>1</v>
      </c>
      <c r="BG326" s="20">
        <v>54</v>
      </c>
      <c r="BH326" s="20" t="s">
        <v>97</v>
      </c>
      <c r="BI326" s="20">
        <v>25.73</v>
      </c>
      <c r="BJ326" s="20">
        <v>29</v>
      </c>
      <c r="BK326" s="20">
        <v>-0.11</v>
      </c>
      <c r="BL326" s="20">
        <v>0.11</v>
      </c>
      <c r="BM326" s="60">
        <v>14</v>
      </c>
      <c r="BN326" s="20">
        <v>27.4</v>
      </c>
      <c r="BO326" s="20">
        <v>0.4</v>
      </c>
      <c r="BP326" s="81">
        <v>17</v>
      </c>
      <c r="BQ326" s="20">
        <v>0.05</v>
      </c>
      <c r="BR326" s="68">
        <v>19</v>
      </c>
      <c r="BS326" s="17">
        <v>-1</v>
      </c>
      <c r="BT326" s="17">
        <v>-4.5482228E-2</v>
      </c>
      <c r="BU326" s="17">
        <f>_xlfn.XLOOKUP(BG326,' Brechas'!$A$2:$A$34,' Brechas'!$AP$2:$AP$34)</f>
        <v>-4.5482228064258598E-2</v>
      </c>
      <c r="BV326" t="b">
        <f t="shared" si="53"/>
        <v>1</v>
      </c>
      <c r="BZ326" s="20">
        <v>54</v>
      </c>
      <c r="CA326" s="20" t="s">
        <v>97</v>
      </c>
      <c r="CB326" s="20">
        <v>1577604.29</v>
      </c>
      <c r="CC326" s="20">
        <v>1992858.24</v>
      </c>
      <c r="CD326" s="20">
        <v>-0.21</v>
      </c>
      <c r="CE326" s="20">
        <v>0.21</v>
      </c>
      <c r="CF326" s="58">
        <v>16</v>
      </c>
      <c r="CG326" s="20">
        <v>1897793.92</v>
      </c>
      <c r="CH326" s="20">
        <v>0.75</v>
      </c>
      <c r="CI326" s="61">
        <v>18</v>
      </c>
      <c r="CJ326" s="20">
        <v>0.16</v>
      </c>
      <c r="CK326" s="58">
        <v>16</v>
      </c>
      <c r="CL326" s="17">
        <v>-1</v>
      </c>
      <c r="CM326" s="17">
        <v>-0.155555211</v>
      </c>
      <c r="CN326" s="17">
        <f>_xlfn.XLOOKUP(BZ326,' Brechas'!$A$2:$A$34,' Brechas'!$BL$2:$BL$34)</f>
        <v>-0.155555210750042</v>
      </c>
      <c r="CO326" t="b">
        <f t="shared" si="54"/>
        <v>1</v>
      </c>
    </row>
    <row r="327" spans="40:93">
      <c r="AN327" s="20">
        <v>63</v>
      </c>
      <c r="AO327" s="20" t="s">
        <v>98</v>
      </c>
      <c r="AP327" s="20">
        <v>0.56000000000000005</v>
      </c>
      <c r="AQ327" s="20">
        <v>0.66</v>
      </c>
      <c r="AR327" s="20">
        <v>-0.15</v>
      </c>
      <c r="AS327" s="20">
        <v>0.15</v>
      </c>
      <c r="AT327" s="75">
        <v>21</v>
      </c>
      <c r="AU327" s="20">
        <v>0.61</v>
      </c>
      <c r="AV327" s="20">
        <v>1</v>
      </c>
      <c r="AW327" s="77">
        <v>33</v>
      </c>
      <c r="AX327" s="20">
        <v>0.15</v>
      </c>
      <c r="AY327" s="87">
        <v>30</v>
      </c>
      <c r="AZ327" s="17">
        <v>-1</v>
      </c>
      <c r="BA327" s="17">
        <v>-0.14838606300000001</v>
      </c>
      <c r="BB327" s="17">
        <f>_xlfn.XLOOKUP(AN327,' Brechas'!$A$2:$A$34,' Brechas'!$AB$2:$AB$34)</f>
        <v>-0.14838606326121101</v>
      </c>
      <c r="BC327" t="b">
        <f t="shared" si="52"/>
        <v>1</v>
      </c>
      <c r="BG327" s="20">
        <v>63</v>
      </c>
      <c r="BH327" s="20" t="s">
        <v>98</v>
      </c>
      <c r="BI327" s="20">
        <v>23.98</v>
      </c>
      <c r="BJ327" s="20">
        <v>26.85</v>
      </c>
      <c r="BK327" s="20">
        <v>-0.11</v>
      </c>
      <c r="BL327" s="20">
        <v>0.11</v>
      </c>
      <c r="BM327" s="59">
        <v>13</v>
      </c>
      <c r="BN327" s="20">
        <v>25.45</v>
      </c>
      <c r="BO327" s="20">
        <v>0.37</v>
      </c>
      <c r="BP327" s="82">
        <v>22</v>
      </c>
      <c r="BQ327" s="20">
        <v>0.04</v>
      </c>
      <c r="BR327" s="63">
        <v>15</v>
      </c>
      <c r="BS327" s="17">
        <v>-1</v>
      </c>
      <c r="BT327" s="17">
        <v>-4.0020892000000002E-2</v>
      </c>
      <c r="BU327" s="17">
        <f>_xlfn.XLOOKUP(BG327,' Brechas'!$A$2:$A$34,' Brechas'!$AP$2:$AP$34)</f>
        <v>-4.0020892071050397E-2</v>
      </c>
      <c r="BV327" t="b">
        <f t="shared" si="53"/>
        <v>1</v>
      </c>
      <c r="BZ327" s="20">
        <v>63</v>
      </c>
      <c r="CA327" s="20" t="s">
        <v>98</v>
      </c>
      <c r="CB327" s="20">
        <v>1771979.4</v>
      </c>
      <c r="CC327" s="20">
        <v>2089195.71</v>
      </c>
      <c r="CD327" s="20">
        <v>-0.15</v>
      </c>
      <c r="CE327" s="20">
        <v>0.15</v>
      </c>
      <c r="CF327" s="69">
        <v>9</v>
      </c>
      <c r="CG327" s="20">
        <v>1986487.31</v>
      </c>
      <c r="CH327" s="20">
        <v>0.71</v>
      </c>
      <c r="CI327" s="60">
        <v>14</v>
      </c>
      <c r="CJ327" s="20">
        <v>0.11</v>
      </c>
      <c r="CK327" s="64">
        <v>7</v>
      </c>
      <c r="CL327" s="17">
        <v>-1</v>
      </c>
      <c r="CM327" s="17">
        <v>-0.10828962</v>
      </c>
      <c r="CN327" s="17">
        <f>_xlfn.XLOOKUP(BZ327,' Brechas'!$A$2:$A$34,' Brechas'!$BL$2:$BL$34)</f>
        <v>-0.108289620136089</v>
      </c>
      <c r="CO327" t="b">
        <f t="shared" si="54"/>
        <v>1</v>
      </c>
    </row>
    <row r="328" spans="40:93">
      <c r="AN328" s="20">
        <v>66</v>
      </c>
      <c r="AO328" s="20" t="s">
        <v>99</v>
      </c>
      <c r="AP328" s="20">
        <v>0.49</v>
      </c>
      <c r="AQ328" s="20">
        <v>0.5</v>
      </c>
      <c r="AR328" s="20">
        <v>-0.02</v>
      </c>
      <c r="AS328" s="20">
        <v>0.02</v>
      </c>
      <c r="AT328" s="69">
        <v>9</v>
      </c>
      <c r="AU328" s="20">
        <v>0.5</v>
      </c>
      <c r="AV328" s="20">
        <v>0.82</v>
      </c>
      <c r="AW328" s="95">
        <v>32</v>
      </c>
      <c r="AX328" s="20">
        <v>0.02</v>
      </c>
      <c r="AY328" s="79">
        <v>10</v>
      </c>
      <c r="AZ328" s="17">
        <v>-1</v>
      </c>
      <c r="BA328" s="17">
        <v>-2.0000124000000001E-2</v>
      </c>
      <c r="BB328" s="17">
        <f>_xlfn.XLOOKUP(AN328,' Brechas'!$A$2:$A$34,' Brechas'!$AB$2:$AB$34)</f>
        <v>-2.0000124046986398E-2</v>
      </c>
      <c r="BC328" t="b">
        <f t="shared" si="52"/>
        <v>1</v>
      </c>
      <c r="BG328" s="20">
        <v>66</v>
      </c>
      <c r="BH328" s="20" t="s">
        <v>99</v>
      </c>
      <c r="BI328" s="20">
        <v>26.15</v>
      </c>
      <c r="BJ328" s="20">
        <v>28.45</v>
      </c>
      <c r="BK328" s="20">
        <v>-0.08</v>
      </c>
      <c r="BL328" s="20">
        <v>0.08</v>
      </c>
      <c r="BM328" s="69">
        <v>9</v>
      </c>
      <c r="BN328" s="20">
        <v>27.33</v>
      </c>
      <c r="BO328" s="20">
        <v>0.4</v>
      </c>
      <c r="BP328" s="61">
        <v>18</v>
      </c>
      <c r="BQ328" s="20">
        <v>0.03</v>
      </c>
      <c r="BR328" s="79">
        <v>10</v>
      </c>
      <c r="BS328" s="17">
        <v>-1</v>
      </c>
      <c r="BT328" s="17">
        <v>-3.2434065999999998E-2</v>
      </c>
      <c r="BU328" s="17">
        <f>_xlfn.XLOOKUP(BG328,' Brechas'!$A$2:$A$34,' Brechas'!$AP$2:$AP$34)</f>
        <v>-3.2434065653574699E-2</v>
      </c>
      <c r="BV328" t="b">
        <f t="shared" si="53"/>
        <v>1</v>
      </c>
      <c r="BZ328" s="20">
        <v>66</v>
      </c>
      <c r="CA328" s="20" t="s">
        <v>99</v>
      </c>
      <c r="CB328" s="20">
        <v>1813207.05</v>
      </c>
      <c r="CC328" s="20">
        <v>2280309.65</v>
      </c>
      <c r="CD328" s="20">
        <v>-0.2</v>
      </c>
      <c r="CE328" s="20">
        <v>0.2</v>
      </c>
      <c r="CF328" s="63">
        <v>15</v>
      </c>
      <c r="CG328" s="20">
        <v>2125214.23</v>
      </c>
      <c r="CH328" s="20">
        <v>0.67</v>
      </c>
      <c r="CI328" s="79">
        <v>10</v>
      </c>
      <c r="CJ328" s="20">
        <v>0.14000000000000001</v>
      </c>
      <c r="CK328" s="86">
        <v>11</v>
      </c>
      <c r="CL328" s="17">
        <v>-1</v>
      </c>
      <c r="CM328" s="17">
        <v>-0.13655637800000001</v>
      </c>
      <c r="CN328" s="17">
        <f>_xlfn.XLOOKUP(BZ328,' Brechas'!$A$2:$A$34,' Brechas'!$BL$2:$BL$34)</f>
        <v>-0.13655637842415499</v>
      </c>
      <c r="CO328" t="b">
        <f t="shared" si="54"/>
        <v>1</v>
      </c>
    </row>
    <row r="329" spans="40:93">
      <c r="AN329" s="20">
        <v>68</v>
      </c>
      <c r="AO329" s="20" t="s">
        <v>100</v>
      </c>
      <c r="AP329" s="20">
        <v>0.25</v>
      </c>
      <c r="AQ329" s="20">
        <v>0.38</v>
      </c>
      <c r="AR329" s="20">
        <v>-0.33</v>
      </c>
      <c r="AS329" s="20">
        <v>0.33</v>
      </c>
      <c r="AT329" s="70">
        <v>29</v>
      </c>
      <c r="AU329" s="20">
        <v>0.31</v>
      </c>
      <c r="AV329" s="20">
        <v>0.51</v>
      </c>
      <c r="AW329" s="88">
        <v>24</v>
      </c>
      <c r="AX329" s="20">
        <v>0.17</v>
      </c>
      <c r="AY329" s="94">
        <v>31</v>
      </c>
      <c r="AZ329" s="17">
        <v>-1</v>
      </c>
      <c r="BA329" s="17">
        <v>-0.17101207399999999</v>
      </c>
      <c r="BB329" s="17">
        <f>_xlfn.XLOOKUP(AN329,' Brechas'!$A$2:$A$34,' Brechas'!$AB$2:$AB$34)</f>
        <v>-0.17101207370191401</v>
      </c>
      <c r="BC329" t="b">
        <f t="shared" si="52"/>
        <v>1</v>
      </c>
      <c r="BG329" s="20">
        <v>68</v>
      </c>
      <c r="BH329" s="20" t="s">
        <v>100</v>
      </c>
      <c r="BI329" s="20">
        <v>21.59</v>
      </c>
      <c r="BJ329" s="20">
        <v>25.11</v>
      </c>
      <c r="BK329" s="20">
        <v>-0.14000000000000001</v>
      </c>
      <c r="BL329" s="20">
        <v>0.14000000000000001</v>
      </c>
      <c r="BM329" s="75">
        <v>21</v>
      </c>
      <c r="BN329" s="20">
        <v>23.38</v>
      </c>
      <c r="BO329" s="20">
        <v>0.34</v>
      </c>
      <c r="BP329" s="88">
        <v>24</v>
      </c>
      <c r="BQ329" s="20">
        <v>0.05</v>
      </c>
      <c r="BR329" s="80">
        <v>20</v>
      </c>
      <c r="BS329" s="17">
        <v>-1</v>
      </c>
      <c r="BT329" s="17">
        <v>-4.8220970000000002E-2</v>
      </c>
      <c r="BU329" s="17">
        <f>_xlfn.XLOOKUP(BG329,' Brechas'!$A$2:$A$34,' Brechas'!$AP$2:$AP$34)</f>
        <v>-4.8220969775193703E-2</v>
      </c>
      <c r="BV329" t="b">
        <f t="shared" si="53"/>
        <v>1</v>
      </c>
      <c r="BZ329" s="20">
        <v>68</v>
      </c>
      <c r="CA329" s="20" t="s">
        <v>100</v>
      </c>
      <c r="CB329" s="20">
        <v>1887897.71</v>
      </c>
      <c r="CC329" s="20">
        <v>2564698.7599999998</v>
      </c>
      <c r="CD329" s="20">
        <v>-0.26</v>
      </c>
      <c r="CE329" s="20">
        <v>0.26</v>
      </c>
      <c r="CF329" s="74">
        <v>23</v>
      </c>
      <c r="CG329" s="20">
        <v>2362043.29</v>
      </c>
      <c r="CH329" s="20">
        <v>0.6</v>
      </c>
      <c r="CI329" s="85">
        <v>4</v>
      </c>
      <c r="CJ329" s="20">
        <v>0.16</v>
      </c>
      <c r="CK329" s="68">
        <v>19</v>
      </c>
      <c r="CL329" s="17">
        <v>-1</v>
      </c>
      <c r="CM329" s="17">
        <v>-0.15828255499999999</v>
      </c>
      <c r="CN329" s="17">
        <f>_xlfn.XLOOKUP(BZ329,' Brechas'!$A$2:$A$34,' Brechas'!$BL$2:$BL$34)</f>
        <v>-0.158282555190665</v>
      </c>
      <c r="CO329" t="b">
        <f t="shared" si="54"/>
        <v>1</v>
      </c>
    </row>
    <row r="330" spans="40:93">
      <c r="AN330" s="20">
        <v>70</v>
      </c>
      <c r="AO330" s="20" t="s">
        <v>101</v>
      </c>
      <c r="AP330" s="20">
        <v>0.25</v>
      </c>
      <c r="AQ330" s="20">
        <v>0.24</v>
      </c>
      <c r="AR330" s="20">
        <v>0.04</v>
      </c>
      <c r="AS330" s="20">
        <v>0.04</v>
      </c>
      <c r="AT330" s="86">
        <v>11</v>
      </c>
      <c r="AU330" s="20">
        <v>0.25</v>
      </c>
      <c r="AV330" s="20">
        <v>0.41</v>
      </c>
      <c r="AW330" s="59">
        <v>13</v>
      </c>
      <c r="AX330" s="20">
        <v>0.02</v>
      </c>
      <c r="AY330" s="69">
        <v>9</v>
      </c>
      <c r="AZ330" s="17">
        <v>1</v>
      </c>
      <c r="BA330" s="17">
        <v>1.5860407E-2</v>
      </c>
      <c r="BB330" s="17">
        <f>_xlfn.XLOOKUP(AN330,' Brechas'!$A$2:$A$34,' Brechas'!$AB$2:$AB$34)</f>
        <v>1.5860407477444102E-2</v>
      </c>
      <c r="BC330" t="b">
        <f t="shared" si="52"/>
        <v>1</v>
      </c>
      <c r="BG330" s="20">
        <v>70</v>
      </c>
      <c r="BH330" s="20" t="s">
        <v>101</v>
      </c>
      <c r="BI330" s="20">
        <v>31.15</v>
      </c>
      <c r="BJ330" s="20">
        <v>47.17</v>
      </c>
      <c r="BK330" s="20">
        <v>-0.34</v>
      </c>
      <c r="BL330" s="20">
        <v>0.34</v>
      </c>
      <c r="BM330" s="77">
        <v>33</v>
      </c>
      <c r="BN330" s="20">
        <v>39.33</v>
      </c>
      <c r="BO330" s="20">
        <v>0.57999999999999996</v>
      </c>
      <c r="BP330" s="83">
        <v>5</v>
      </c>
      <c r="BQ330" s="20">
        <v>0.2</v>
      </c>
      <c r="BR330" s="77">
        <v>33</v>
      </c>
      <c r="BS330" s="17">
        <v>-1</v>
      </c>
      <c r="BT330" s="17">
        <v>-0.19647504199999999</v>
      </c>
      <c r="BU330" s="17">
        <f>_xlfn.XLOOKUP(BG330,' Brechas'!$A$2:$A$34,' Brechas'!$AP$2:$AP$34)</f>
        <v>-0.196475041802911</v>
      </c>
      <c r="BV330" t="b">
        <f t="shared" si="53"/>
        <v>1</v>
      </c>
      <c r="BZ330" s="20">
        <v>70</v>
      </c>
      <c r="CA330" s="20" t="s">
        <v>101</v>
      </c>
      <c r="CB330" s="20">
        <v>1653434.29</v>
      </c>
      <c r="CC330" s="20">
        <v>1800424.85</v>
      </c>
      <c r="CD330" s="20">
        <v>-0.08</v>
      </c>
      <c r="CE330" s="20">
        <v>0.08</v>
      </c>
      <c r="CF330" s="85">
        <v>4</v>
      </c>
      <c r="CG330" s="20">
        <v>1766635.49</v>
      </c>
      <c r="CH330" s="20">
        <v>0.8</v>
      </c>
      <c r="CI330" s="74">
        <v>23</v>
      </c>
      <c r="CJ330" s="20">
        <v>7.0000000000000007E-2</v>
      </c>
      <c r="CK330" s="85">
        <v>4</v>
      </c>
      <c r="CL330" s="17">
        <v>-1</v>
      </c>
      <c r="CM330" s="17">
        <v>-6.5473223999999997E-2</v>
      </c>
      <c r="CN330" s="17">
        <f>_xlfn.XLOOKUP(BZ330,' Brechas'!$A$2:$A$34,' Brechas'!$BL$2:$BL$34)</f>
        <v>-6.5473224025490398E-2</v>
      </c>
      <c r="CO330" t="b">
        <f t="shared" si="54"/>
        <v>1</v>
      </c>
    </row>
    <row r="331" spans="40:93">
      <c r="AN331" s="20">
        <v>73</v>
      </c>
      <c r="AO331" s="20" t="s">
        <v>102</v>
      </c>
      <c r="AP331" s="20">
        <v>0.35</v>
      </c>
      <c r="AQ331" s="20">
        <v>0.41</v>
      </c>
      <c r="AR331" s="20">
        <v>-0.14000000000000001</v>
      </c>
      <c r="AS331" s="20">
        <v>0.14000000000000001</v>
      </c>
      <c r="AT331" s="68">
        <v>19</v>
      </c>
      <c r="AU331" s="20">
        <v>0.38</v>
      </c>
      <c r="AV331" s="20">
        <v>0.62</v>
      </c>
      <c r="AW331" s="73">
        <v>28</v>
      </c>
      <c r="AX331" s="20">
        <v>0.09</v>
      </c>
      <c r="AY331" s="88">
        <v>24</v>
      </c>
      <c r="AZ331" s="17">
        <v>-1</v>
      </c>
      <c r="BA331" s="17">
        <v>-8.5246138999999999E-2</v>
      </c>
      <c r="BB331" s="17">
        <f>_xlfn.XLOOKUP(AN331,' Brechas'!$A$2:$A$34,' Brechas'!$AB$2:$AB$34)</f>
        <v>-8.5246138910735E-2</v>
      </c>
      <c r="BC331" t="b">
        <f t="shared" si="52"/>
        <v>1</v>
      </c>
      <c r="BG331" s="20">
        <v>73</v>
      </c>
      <c r="BH331" s="20" t="s">
        <v>102</v>
      </c>
      <c r="BI331" s="20">
        <v>24.21</v>
      </c>
      <c r="BJ331" s="20">
        <v>28.1</v>
      </c>
      <c r="BK331" s="20">
        <v>-0.14000000000000001</v>
      </c>
      <c r="BL331" s="20">
        <v>0.14000000000000001</v>
      </c>
      <c r="BM331" s="80">
        <v>20</v>
      </c>
      <c r="BN331" s="20">
        <v>26.2</v>
      </c>
      <c r="BO331" s="20">
        <v>0.39</v>
      </c>
      <c r="BP331" s="80">
        <v>20</v>
      </c>
      <c r="BQ331" s="20">
        <v>0.05</v>
      </c>
      <c r="BR331" s="75">
        <v>21</v>
      </c>
      <c r="BS331" s="17">
        <v>-1</v>
      </c>
      <c r="BT331" s="17">
        <v>-5.3245834999999998E-2</v>
      </c>
      <c r="BU331" s="17">
        <f>_xlfn.XLOOKUP(BG331,' Brechas'!$A$2:$A$34,' Brechas'!$AP$2:$AP$34)</f>
        <v>-5.3245834838284399E-2</v>
      </c>
      <c r="BV331" t="b">
        <f t="shared" si="53"/>
        <v>1</v>
      </c>
      <c r="BZ331" s="20">
        <v>73</v>
      </c>
      <c r="CA331" s="20" t="s">
        <v>102</v>
      </c>
      <c r="CB331" s="20">
        <v>1577725.99</v>
      </c>
      <c r="CC331" s="20">
        <v>1930093.34</v>
      </c>
      <c r="CD331" s="20">
        <v>-0.18</v>
      </c>
      <c r="CE331" s="20">
        <v>0.18</v>
      </c>
      <c r="CF331" s="66">
        <v>12</v>
      </c>
      <c r="CG331" s="20">
        <v>1744277.52</v>
      </c>
      <c r="CH331" s="20">
        <v>0.81</v>
      </c>
      <c r="CI331" s="88">
        <v>24</v>
      </c>
      <c r="CJ331" s="20">
        <v>0.15</v>
      </c>
      <c r="CK331" s="60">
        <v>14</v>
      </c>
      <c r="CL331" s="17">
        <v>-1</v>
      </c>
      <c r="CM331" s="17">
        <v>-0.14828527</v>
      </c>
      <c r="CN331" s="17">
        <f>_xlfn.XLOOKUP(BZ331,' Brechas'!$A$2:$A$34,' Brechas'!$BL$2:$BL$34)</f>
        <v>-0.14828527023445401</v>
      </c>
      <c r="CO331" t="b">
        <f t="shared" si="54"/>
        <v>1</v>
      </c>
    </row>
    <row r="332" spans="40:93">
      <c r="AN332" s="20">
        <v>76</v>
      </c>
      <c r="AO332" s="20" t="s">
        <v>103</v>
      </c>
      <c r="AP332" s="20">
        <v>0.39</v>
      </c>
      <c r="AQ332" s="20">
        <v>0.39</v>
      </c>
      <c r="AR332" s="20">
        <v>-0.01</v>
      </c>
      <c r="AS332" s="20">
        <v>0.01</v>
      </c>
      <c r="AT332" s="78">
        <v>3</v>
      </c>
      <c r="AU332" s="20">
        <v>0.39</v>
      </c>
      <c r="AV332" s="20">
        <v>0.64</v>
      </c>
      <c r="AW332" s="70">
        <v>29</v>
      </c>
      <c r="AX332" s="20">
        <v>0.01</v>
      </c>
      <c r="AY332" s="83">
        <v>5</v>
      </c>
      <c r="AZ332" s="17">
        <v>-1</v>
      </c>
      <c r="BA332" s="17">
        <v>-7.0951460000000001E-3</v>
      </c>
      <c r="BB332" s="17">
        <f>_xlfn.XLOOKUP(AN332,' Brechas'!$A$2:$A$34,' Brechas'!$AB$2:$AB$34)</f>
        <v>-7.0951464569211304E-3</v>
      </c>
      <c r="BC332" t="b">
        <f t="shared" si="52"/>
        <v>1</v>
      </c>
      <c r="BG332" s="20">
        <v>76</v>
      </c>
      <c r="BH332" s="20" t="s">
        <v>103</v>
      </c>
      <c r="BI332" s="20">
        <v>26.31</v>
      </c>
      <c r="BJ332" s="20">
        <v>31.08</v>
      </c>
      <c r="BK332" s="20">
        <v>-0.15</v>
      </c>
      <c r="BL332" s="20">
        <v>0.15</v>
      </c>
      <c r="BM332" s="88">
        <v>24</v>
      </c>
      <c r="BN332" s="20">
        <v>28.73</v>
      </c>
      <c r="BO332" s="20">
        <v>0.42</v>
      </c>
      <c r="BP332" s="63">
        <v>15</v>
      </c>
      <c r="BQ332" s="20">
        <v>0.06</v>
      </c>
      <c r="BR332" s="74">
        <v>23</v>
      </c>
      <c r="BS332" s="17">
        <v>-1</v>
      </c>
      <c r="BT332" s="17">
        <v>-6.4799185999999995E-2</v>
      </c>
      <c r="BU332" s="17">
        <f>_xlfn.XLOOKUP(BG332,' Brechas'!$A$2:$A$34,' Brechas'!$AP$2:$AP$34)</f>
        <v>-6.4799185700733605E-2</v>
      </c>
      <c r="BV332" t="b">
        <f t="shared" si="53"/>
        <v>1</v>
      </c>
      <c r="BZ332" s="20">
        <v>76</v>
      </c>
      <c r="CA332" s="20" t="s">
        <v>103</v>
      </c>
      <c r="CB332" s="20">
        <v>1759270.4</v>
      </c>
      <c r="CC332" s="20">
        <v>2654893.04</v>
      </c>
      <c r="CD332" s="20">
        <v>-0.34</v>
      </c>
      <c r="CE332" s="20">
        <v>0.34</v>
      </c>
      <c r="CF332" s="95">
        <v>32</v>
      </c>
      <c r="CG332" s="20">
        <v>2334230.67</v>
      </c>
      <c r="CH332" s="20">
        <v>0.61</v>
      </c>
      <c r="CI332" s="64">
        <v>7</v>
      </c>
      <c r="CJ332" s="20">
        <v>0.2</v>
      </c>
      <c r="CK332" s="70">
        <v>29</v>
      </c>
      <c r="CL332" s="17">
        <v>-1</v>
      </c>
      <c r="CM332" s="17">
        <v>-0.20475310999999999</v>
      </c>
      <c r="CN332" s="17">
        <f>_xlfn.XLOOKUP(BZ332,' Brechas'!$A$2:$A$34,' Brechas'!$BL$2:$BL$34)</f>
        <v>-0.204753109937859</v>
      </c>
      <c r="CO332" t="b">
        <f t="shared" si="54"/>
        <v>1</v>
      </c>
    </row>
    <row r="333" spans="40:93">
      <c r="AN333" s="20">
        <v>81</v>
      </c>
      <c r="AO333" s="20" t="s">
        <v>104</v>
      </c>
      <c r="AP333" s="20">
        <v>0.17</v>
      </c>
      <c r="AQ333" s="20">
        <v>0.27</v>
      </c>
      <c r="AR333" s="20">
        <v>-0.38</v>
      </c>
      <c r="AS333" s="20">
        <v>0.38</v>
      </c>
      <c r="AT333" s="94">
        <v>31</v>
      </c>
      <c r="AU333" s="20">
        <v>0.22</v>
      </c>
      <c r="AV333" s="20">
        <v>0.36</v>
      </c>
      <c r="AW333" s="65">
        <v>6</v>
      </c>
      <c r="AX333" s="20">
        <v>0.14000000000000001</v>
      </c>
      <c r="AY333" s="70">
        <v>29</v>
      </c>
      <c r="AZ333" s="17">
        <v>-1</v>
      </c>
      <c r="BA333" s="17">
        <v>-0.13660979700000001</v>
      </c>
      <c r="BB333" s="17">
        <f>_xlfn.XLOOKUP(AN333,' Brechas'!$A$2:$A$34,' Brechas'!$AB$2:$AB$34)</f>
        <v>-0.13660979740242599</v>
      </c>
      <c r="BC333" t="b">
        <f t="shared" si="52"/>
        <v>1</v>
      </c>
      <c r="BG333" s="20">
        <v>81</v>
      </c>
      <c r="BH333" s="20" t="s">
        <v>104</v>
      </c>
      <c r="BI333" s="20">
        <v>38.08</v>
      </c>
      <c r="BJ333" s="20">
        <v>38.200000000000003</v>
      </c>
      <c r="BK333" s="20">
        <v>0</v>
      </c>
      <c r="BL333" s="20">
        <v>0</v>
      </c>
      <c r="BM333" s="76">
        <v>1</v>
      </c>
      <c r="BN333" s="20">
        <v>38.14</v>
      </c>
      <c r="BO333" s="20">
        <v>0.56000000000000005</v>
      </c>
      <c r="BP333" s="65">
        <v>6</v>
      </c>
      <c r="BQ333" s="20">
        <v>0</v>
      </c>
      <c r="BR333" s="76">
        <v>1</v>
      </c>
      <c r="BS333" s="17">
        <v>-1</v>
      </c>
      <c r="BT333" s="17">
        <v>-1.8046239999999999E-3</v>
      </c>
      <c r="BU333" s="17">
        <f>_xlfn.XLOOKUP(BG333,' Brechas'!$A$2:$A$34,' Brechas'!$AP$2:$AP$34)</f>
        <v>-1.80462400085456E-3</v>
      </c>
      <c r="BV333" t="b">
        <f t="shared" si="53"/>
        <v>1</v>
      </c>
      <c r="BZ333" s="20">
        <v>81</v>
      </c>
      <c r="CA333" s="20" t="s">
        <v>104</v>
      </c>
      <c r="CB333" s="20">
        <v>1269532.23</v>
      </c>
      <c r="CC333" s="20">
        <v>1455419.55</v>
      </c>
      <c r="CD333" s="20">
        <v>-0.13</v>
      </c>
      <c r="CE333" s="20">
        <v>0.13</v>
      </c>
      <c r="CF333" s="65">
        <v>6</v>
      </c>
      <c r="CG333" s="20">
        <v>1416759.86</v>
      </c>
      <c r="CH333" s="20">
        <v>1</v>
      </c>
      <c r="CI333" s="77">
        <v>33</v>
      </c>
      <c r="CJ333" s="20">
        <v>0.13</v>
      </c>
      <c r="CK333" s="69">
        <v>9</v>
      </c>
      <c r="CL333" s="17">
        <v>-1</v>
      </c>
      <c r="CM333" s="17">
        <v>-0.127720783</v>
      </c>
      <c r="CN333" s="17">
        <f>_xlfn.XLOOKUP(BZ333,' Brechas'!$A$2:$A$34,' Brechas'!$BL$2:$BL$34)</f>
        <v>-0.12772078252098501</v>
      </c>
      <c r="CO333" t="b">
        <f t="shared" si="54"/>
        <v>1</v>
      </c>
    </row>
    <row r="334" spans="40:93">
      <c r="AN334" s="20">
        <v>85</v>
      </c>
      <c r="AO334" s="20" t="s">
        <v>105</v>
      </c>
      <c r="AP334" s="20">
        <v>0.22</v>
      </c>
      <c r="AQ334" s="20">
        <v>0.17</v>
      </c>
      <c r="AR334" s="20">
        <v>0.25</v>
      </c>
      <c r="AS334" s="20">
        <v>0.25</v>
      </c>
      <c r="AT334" s="84">
        <v>26</v>
      </c>
      <c r="AU334" s="20">
        <v>0.2</v>
      </c>
      <c r="AV334" s="20">
        <v>0.32</v>
      </c>
      <c r="AW334" s="83">
        <v>5</v>
      </c>
      <c r="AX334" s="20">
        <v>0.08</v>
      </c>
      <c r="AY334" s="74">
        <v>23</v>
      </c>
      <c r="AZ334" s="17">
        <v>1</v>
      </c>
      <c r="BA334" s="17">
        <v>8.1811034000000005E-2</v>
      </c>
      <c r="BB334" s="17">
        <f>_xlfn.XLOOKUP(AN334,' Brechas'!$A$2:$A$34,' Brechas'!$AB$2:$AB$34)</f>
        <v>8.1811034029649302E-2</v>
      </c>
      <c r="BC334" t="b">
        <f t="shared" si="52"/>
        <v>1</v>
      </c>
      <c r="BG334" s="20">
        <v>85</v>
      </c>
      <c r="BH334" s="20" t="s">
        <v>105</v>
      </c>
      <c r="BI334" s="20">
        <v>28.79</v>
      </c>
      <c r="BJ334" s="20">
        <v>36.03</v>
      </c>
      <c r="BK334" s="20">
        <v>-0.2</v>
      </c>
      <c r="BL334" s="20">
        <v>0.2</v>
      </c>
      <c r="BM334" s="70">
        <v>29</v>
      </c>
      <c r="BN334" s="20">
        <v>32.5</v>
      </c>
      <c r="BO334" s="20">
        <v>0.48</v>
      </c>
      <c r="BP334" s="66">
        <v>12</v>
      </c>
      <c r="BQ334" s="20">
        <v>0.1</v>
      </c>
      <c r="BR334" s="87">
        <v>30</v>
      </c>
      <c r="BS334" s="17">
        <v>-1</v>
      </c>
      <c r="BT334" s="17">
        <v>-9.6068811000000004E-2</v>
      </c>
      <c r="BU334" s="17">
        <f>_xlfn.XLOOKUP(BG334,' Brechas'!$A$2:$A$34,' Brechas'!$AP$2:$AP$34)</f>
        <v>-9.6068811471660298E-2</v>
      </c>
      <c r="BV334" t="b">
        <f t="shared" si="53"/>
        <v>1</v>
      </c>
      <c r="BZ334" s="20">
        <v>85</v>
      </c>
      <c r="CA334" s="20" t="s">
        <v>105</v>
      </c>
      <c r="CB334" s="20">
        <v>1695487.13</v>
      </c>
      <c r="CC334" s="20">
        <v>2237038.96</v>
      </c>
      <c r="CD334" s="20">
        <v>-0.24</v>
      </c>
      <c r="CE334" s="20">
        <v>0.24</v>
      </c>
      <c r="CF334" s="68">
        <v>19</v>
      </c>
      <c r="CG334" s="20">
        <v>2106060.7000000002</v>
      </c>
      <c r="CH334" s="20">
        <v>0.67</v>
      </c>
      <c r="CI334" s="66">
        <v>12</v>
      </c>
      <c r="CJ334" s="20">
        <v>0.16</v>
      </c>
      <c r="CK334" s="80">
        <v>20</v>
      </c>
      <c r="CL334" s="17">
        <v>-1</v>
      </c>
      <c r="CM334" s="17">
        <v>-0.16285152999999999</v>
      </c>
      <c r="CN334" s="17">
        <f>_xlfn.XLOOKUP(BZ334,' Brechas'!$A$2:$A$34,' Brechas'!$BL$2:$BL$34)</f>
        <v>-0.162851529764101</v>
      </c>
      <c r="CO334" t="b">
        <f t="shared" si="54"/>
        <v>1</v>
      </c>
    </row>
    <row r="335" spans="40:93">
      <c r="AN335" s="20">
        <v>86</v>
      </c>
      <c r="AO335" s="20" t="s">
        <v>106</v>
      </c>
      <c r="AP335" s="20">
        <v>0.15</v>
      </c>
      <c r="AQ335" s="20">
        <v>0.21</v>
      </c>
      <c r="AR335" s="20">
        <v>-0.3</v>
      </c>
      <c r="AS335" s="20">
        <v>0.3</v>
      </c>
      <c r="AT335" s="73">
        <v>28</v>
      </c>
      <c r="AU335" s="20">
        <v>0.18</v>
      </c>
      <c r="AV335" s="20">
        <v>0.28999999999999998</v>
      </c>
      <c r="AW335" s="67">
        <v>2</v>
      </c>
      <c r="AX335" s="20">
        <v>0.09</v>
      </c>
      <c r="AY335" s="71">
        <v>25</v>
      </c>
      <c r="AZ335" s="17">
        <v>-1</v>
      </c>
      <c r="BA335" s="17">
        <v>-8.8073704000000003E-2</v>
      </c>
      <c r="BB335" s="17">
        <f>_xlfn.XLOOKUP(AN335,' Brechas'!$A$2:$A$34,' Brechas'!$AB$2:$AB$34)</f>
        <v>-8.8073703518045193E-2</v>
      </c>
      <c r="BC335" t="b">
        <f t="shared" si="52"/>
        <v>1</v>
      </c>
      <c r="BG335" s="20">
        <v>86</v>
      </c>
      <c r="BH335" s="20" t="s">
        <v>106</v>
      </c>
      <c r="BI335" s="20">
        <v>34.65</v>
      </c>
      <c r="BJ335" s="20">
        <v>40.4</v>
      </c>
      <c r="BK335" s="20">
        <v>-0.14000000000000001</v>
      </c>
      <c r="BL335" s="20">
        <v>0.14000000000000001</v>
      </c>
      <c r="BM335" s="82">
        <v>22</v>
      </c>
      <c r="BN335" s="20">
        <v>37.57</v>
      </c>
      <c r="BO335" s="20">
        <v>0.55000000000000004</v>
      </c>
      <c r="BP335" s="64">
        <v>7</v>
      </c>
      <c r="BQ335" s="20">
        <v>0.08</v>
      </c>
      <c r="BR335" s="84">
        <v>26</v>
      </c>
      <c r="BS335" s="17">
        <v>-1</v>
      </c>
      <c r="BT335" s="17">
        <v>-7.8648078999999996E-2</v>
      </c>
      <c r="BU335" s="17">
        <f>_xlfn.XLOOKUP(BG335,' Brechas'!$A$2:$A$34,' Brechas'!$AP$2:$AP$34)</f>
        <v>-7.8648078782489195E-2</v>
      </c>
      <c r="BV335" t="b">
        <f t="shared" si="53"/>
        <v>1</v>
      </c>
      <c r="BZ335" s="20">
        <v>86</v>
      </c>
      <c r="CA335" s="20" t="s">
        <v>106</v>
      </c>
      <c r="CB335" s="20">
        <v>1718942.31</v>
      </c>
      <c r="CC335" s="20">
        <v>1678281.25</v>
      </c>
      <c r="CD335" s="20">
        <v>0.02</v>
      </c>
      <c r="CE335" s="20">
        <v>0.02</v>
      </c>
      <c r="CF335" s="67">
        <v>2</v>
      </c>
      <c r="CG335" s="20">
        <v>1700933.33</v>
      </c>
      <c r="CH335" s="20">
        <v>0.83</v>
      </c>
      <c r="CI335" s="71">
        <v>25</v>
      </c>
      <c r="CJ335" s="20">
        <v>0.02</v>
      </c>
      <c r="CK335" s="67">
        <v>2</v>
      </c>
      <c r="CL335" s="17">
        <v>1</v>
      </c>
      <c r="CM335" s="17">
        <v>2.018008E-2</v>
      </c>
      <c r="CN335" s="17">
        <f>_xlfn.XLOOKUP(BZ335,' Brechas'!$A$2:$A$34,' Brechas'!$BL$2:$BL$34)</f>
        <v>2.0180079873476801E-2</v>
      </c>
      <c r="CO335" t="b">
        <f t="shared" si="54"/>
        <v>1</v>
      </c>
    </row>
    <row r="336" spans="40:93">
      <c r="AN336" s="20">
        <v>88</v>
      </c>
      <c r="AO336" s="20" t="s">
        <v>262</v>
      </c>
      <c r="AP336" s="20">
        <v>0.21</v>
      </c>
      <c r="AQ336" s="20">
        <v>0.24</v>
      </c>
      <c r="AR336" s="20">
        <v>-0.09</v>
      </c>
      <c r="AS336" s="20">
        <v>0.09</v>
      </c>
      <c r="AT336" s="60">
        <v>14</v>
      </c>
      <c r="AU336" s="20">
        <v>0.22</v>
      </c>
      <c r="AV336" s="20">
        <v>0.37</v>
      </c>
      <c r="AW336" s="69">
        <v>9</v>
      </c>
      <c r="AX336" s="20">
        <v>0.03</v>
      </c>
      <c r="AY336" s="63">
        <v>15</v>
      </c>
      <c r="AZ336" s="17">
        <v>-1</v>
      </c>
      <c r="BA336" s="17">
        <v>-3.2556189999999999E-2</v>
      </c>
      <c r="BB336" s="17">
        <f>_xlfn.XLOOKUP(AN336,' Brechas'!$A$2:$A$34,' Brechas'!$AB$2:$AB$34)</f>
        <v>-3.2556190014829303E-2</v>
      </c>
      <c r="BC336" t="b">
        <f t="shared" si="52"/>
        <v>1</v>
      </c>
      <c r="BG336" s="89">
        <v>88</v>
      </c>
      <c r="BH336" s="89" t="s">
        <v>107</v>
      </c>
      <c r="BI336" s="20">
        <v>9.81</v>
      </c>
      <c r="BJ336" s="20">
        <v>12.44</v>
      </c>
      <c r="BK336" s="89">
        <v>-0.21</v>
      </c>
      <c r="BL336" s="89">
        <v>0.21</v>
      </c>
      <c r="BM336" s="100">
        <v>30</v>
      </c>
      <c r="BN336" s="20">
        <v>11.15</v>
      </c>
      <c r="BO336" s="20">
        <v>0.16</v>
      </c>
      <c r="BP336" s="144">
        <v>32</v>
      </c>
      <c r="BQ336" s="20">
        <v>0.03</v>
      </c>
      <c r="BR336" s="146">
        <v>12</v>
      </c>
      <c r="BS336" s="17">
        <v>-1</v>
      </c>
      <c r="BT336" s="17">
        <v>-3.4645759999999998E-2</v>
      </c>
      <c r="BU336" s="17">
        <f>_xlfn.XLOOKUP(BG336,' Brechas'!$A$2:$A$34,' Brechas'!$AP$2:$AP$34)</f>
        <v>-3.46457595648655E-2</v>
      </c>
      <c r="BV336" t="b">
        <f t="shared" si="53"/>
        <v>1</v>
      </c>
      <c r="BZ336" s="20">
        <v>88</v>
      </c>
      <c r="CA336" s="20" t="s">
        <v>262</v>
      </c>
      <c r="CB336" s="20">
        <v>2197928.04</v>
      </c>
      <c r="CC336" s="20">
        <v>2219638</v>
      </c>
      <c r="CD336" s="20">
        <v>-0.01</v>
      </c>
      <c r="CE336" s="20">
        <v>0.01</v>
      </c>
      <c r="CF336" s="76">
        <v>1</v>
      </c>
      <c r="CG336" s="20">
        <v>2271894.0299999998</v>
      </c>
      <c r="CH336" s="20">
        <v>0.62</v>
      </c>
      <c r="CI336" s="62">
        <v>8</v>
      </c>
      <c r="CJ336" s="20">
        <v>0.01</v>
      </c>
      <c r="CK336" s="76">
        <v>1</v>
      </c>
      <c r="CL336" s="17">
        <v>-1</v>
      </c>
      <c r="CM336" s="17">
        <v>-6.0993690000000003E-3</v>
      </c>
      <c r="CN336" s="17">
        <f>_xlfn.XLOOKUP(BZ336,' Brechas'!$A$2:$A$34,' Brechas'!$BL$2:$BL$34)</f>
        <v>-6.0993686315987004E-3</v>
      </c>
      <c r="CO336" t="b">
        <f t="shared" si="54"/>
        <v>1</v>
      </c>
    </row>
    <row r="337" spans="39:93">
      <c r="AN337" s="20">
        <v>91</v>
      </c>
      <c r="AO337" s="20" t="s">
        <v>108</v>
      </c>
      <c r="AP337" s="20">
        <v>0.14000000000000001</v>
      </c>
      <c r="AQ337" s="20">
        <v>0.23</v>
      </c>
      <c r="AR337" s="20">
        <v>-0.37</v>
      </c>
      <c r="AS337" s="20">
        <v>0.37</v>
      </c>
      <c r="AT337" s="87">
        <v>30</v>
      </c>
      <c r="AU337" s="20">
        <v>0.19</v>
      </c>
      <c r="AV337" s="20">
        <v>0.31</v>
      </c>
      <c r="AW337" s="85">
        <v>4</v>
      </c>
      <c r="AX337" s="20">
        <v>0.11</v>
      </c>
      <c r="AY337" s="73">
        <v>28</v>
      </c>
      <c r="AZ337" s="17">
        <v>-1</v>
      </c>
      <c r="BA337" s="17">
        <v>-0.11456311299999999</v>
      </c>
      <c r="BB337" s="17">
        <f>_xlfn.XLOOKUP(AN337,' Brechas'!$A$2:$A$34,' Brechas'!$AB$2:$AB$34)</f>
        <v>-0.11456311306556601</v>
      </c>
      <c r="BC337" t="b">
        <f t="shared" si="52"/>
        <v>1</v>
      </c>
      <c r="BG337" s="20">
        <v>91</v>
      </c>
      <c r="BH337" s="20" t="s">
        <v>108</v>
      </c>
      <c r="BI337" s="20">
        <v>37.01</v>
      </c>
      <c r="BJ337" s="20">
        <v>41.86</v>
      </c>
      <c r="BK337" s="20">
        <v>-0.12</v>
      </c>
      <c r="BL337" s="20">
        <v>0.12</v>
      </c>
      <c r="BM337" s="58">
        <v>16</v>
      </c>
      <c r="BN337" s="20">
        <v>39.49</v>
      </c>
      <c r="BO337" s="20">
        <v>0.57999999999999996</v>
      </c>
      <c r="BP337" s="85">
        <v>4</v>
      </c>
      <c r="BQ337" s="20">
        <v>7.0000000000000007E-2</v>
      </c>
      <c r="BR337" s="88">
        <v>24</v>
      </c>
      <c r="BS337" s="17">
        <v>-1</v>
      </c>
      <c r="BT337" s="17">
        <v>-6.7189649000000004E-2</v>
      </c>
      <c r="BU337" s="17">
        <f>_xlfn.XLOOKUP(BG337,' Brechas'!$A$2:$A$34,' Brechas'!$AP$2:$AP$34)</f>
        <v>-6.7189648801177698E-2</v>
      </c>
      <c r="BV337" t="b">
        <f t="shared" si="53"/>
        <v>1</v>
      </c>
      <c r="BZ337" s="20">
        <v>91</v>
      </c>
      <c r="CA337" s="20" t="s">
        <v>108</v>
      </c>
      <c r="CB337" s="20">
        <v>1525888.86</v>
      </c>
      <c r="CC337" s="20">
        <v>1751377</v>
      </c>
      <c r="CD337" s="20">
        <v>-0.13</v>
      </c>
      <c r="CE337" s="20">
        <v>0.13</v>
      </c>
      <c r="CF337" s="64">
        <v>7</v>
      </c>
      <c r="CG337" s="20">
        <v>1698588.59</v>
      </c>
      <c r="CH337" s="20">
        <v>0.83</v>
      </c>
      <c r="CI337" s="84">
        <v>26</v>
      </c>
      <c r="CJ337" s="20">
        <v>0.11</v>
      </c>
      <c r="CK337" s="65">
        <v>6</v>
      </c>
      <c r="CL337" s="17">
        <v>-1</v>
      </c>
      <c r="CM337" s="17">
        <v>-0.107387097</v>
      </c>
      <c r="CN337" s="17">
        <f>_xlfn.XLOOKUP(BZ337,' Brechas'!$A$2:$A$34,' Brechas'!$BL$2:$BL$34)</f>
        <v>-0.107387097187263</v>
      </c>
      <c r="CO337" t="b">
        <f t="shared" si="54"/>
        <v>1</v>
      </c>
    </row>
    <row r="338" spans="39:93">
      <c r="AN338" s="20">
        <v>94</v>
      </c>
      <c r="AO338" s="20" t="s">
        <v>109</v>
      </c>
      <c r="AP338" s="20">
        <v>0.28999999999999998</v>
      </c>
      <c r="AQ338" s="20">
        <v>0.34</v>
      </c>
      <c r="AR338" s="20">
        <v>-0.14000000000000001</v>
      </c>
      <c r="AS338" s="20">
        <v>0.14000000000000001</v>
      </c>
      <c r="AT338" s="80">
        <v>20</v>
      </c>
      <c r="AU338" s="20">
        <v>0.32</v>
      </c>
      <c r="AV338" s="20">
        <v>0.52</v>
      </c>
      <c r="AW338" s="84">
        <v>26</v>
      </c>
      <c r="AX338" s="20">
        <v>7.0000000000000007E-2</v>
      </c>
      <c r="AY338" s="75">
        <v>21</v>
      </c>
      <c r="AZ338" s="17">
        <v>-1</v>
      </c>
      <c r="BA338" s="17">
        <v>-7.4852750999999995E-2</v>
      </c>
      <c r="BB338" s="17">
        <f>_xlfn.XLOOKUP(AN338,' Brechas'!$A$2:$A$34,' Brechas'!$AB$2:$AB$34)</f>
        <v>-7.4852750762943399E-2</v>
      </c>
      <c r="BC338" t="b">
        <f t="shared" si="52"/>
        <v>1</v>
      </c>
      <c r="BG338" s="20">
        <v>94</v>
      </c>
      <c r="BH338" s="20" t="s">
        <v>109</v>
      </c>
      <c r="BI338" s="20">
        <v>63.52</v>
      </c>
      <c r="BJ338" s="20">
        <v>72.36</v>
      </c>
      <c r="BK338" s="20">
        <v>-0.12</v>
      </c>
      <c r="BL338" s="20">
        <v>0.12</v>
      </c>
      <c r="BM338" s="81">
        <v>17</v>
      </c>
      <c r="BN338" s="20">
        <v>68.010000000000005</v>
      </c>
      <c r="BO338" s="20">
        <v>1</v>
      </c>
      <c r="BP338" s="76">
        <v>1</v>
      </c>
      <c r="BQ338" s="20">
        <v>0.12</v>
      </c>
      <c r="BR338" s="95">
        <v>32</v>
      </c>
      <c r="BS338" s="17">
        <v>-1</v>
      </c>
      <c r="BT338" s="17">
        <v>-0.122136327</v>
      </c>
      <c r="BU338" s="17">
        <f>_xlfn.XLOOKUP(BG338,' Brechas'!$A$2:$A$34,' Brechas'!$AP$2:$AP$34)</f>
        <v>-0.122136327214452</v>
      </c>
      <c r="BV338" t="b">
        <f t="shared" si="53"/>
        <v>1</v>
      </c>
      <c r="BZ338" s="20">
        <v>94</v>
      </c>
      <c r="CA338" s="20" t="s">
        <v>109</v>
      </c>
      <c r="CB338" s="20">
        <v>1552302.19</v>
      </c>
      <c r="CC338" s="20">
        <v>1643287.99</v>
      </c>
      <c r="CD338" s="20">
        <v>-0.06</v>
      </c>
      <c r="CE338" s="20">
        <v>0.06</v>
      </c>
      <c r="CF338" s="78">
        <v>3</v>
      </c>
      <c r="CG338" s="20">
        <v>1665457.45</v>
      </c>
      <c r="CH338" s="20">
        <v>0.85</v>
      </c>
      <c r="CI338" s="73">
        <v>28</v>
      </c>
      <c r="CJ338" s="20">
        <v>0.05</v>
      </c>
      <c r="CK338" s="78">
        <v>3</v>
      </c>
      <c r="CL338" s="17">
        <v>-1</v>
      </c>
      <c r="CM338" s="17">
        <v>-4.7100189000000001E-2</v>
      </c>
      <c r="CN338" s="17">
        <f>_xlfn.XLOOKUP(BZ338,' Brechas'!$A$2:$A$34,' Brechas'!$BL$2:$BL$34)</f>
        <v>-4.7100189404135601E-2</v>
      </c>
      <c r="CO338" t="b">
        <f t="shared" si="54"/>
        <v>1</v>
      </c>
    </row>
    <row r="339" spans="39:93">
      <c r="AN339" s="20">
        <v>95</v>
      </c>
      <c r="AO339" s="20" t="s">
        <v>110</v>
      </c>
      <c r="AP339" s="20">
        <v>0.21</v>
      </c>
      <c r="AQ339" s="20">
        <v>0.28999999999999998</v>
      </c>
      <c r="AR339" s="20">
        <v>-0.27</v>
      </c>
      <c r="AS339" s="20">
        <v>0.27</v>
      </c>
      <c r="AT339" s="72">
        <v>27</v>
      </c>
      <c r="AU339" s="20">
        <v>0.26</v>
      </c>
      <c r="AV339" s="20">
        <v>0.42</v>
      </c>
      <c r="AW339" s="63">
        <v>15</v>
      </c>
      <c r="AX339" s="20">
        <v>0.11</v>
      </c>
      <c r="AY339" s="72">
        <v>27</v>
      </c>
      <c r="AZ339" s="17">
        <v>-1</v>
      </c>
      <c r="BA339" s="17">
        <v>-0.11338013199999999</v>
      </c>
      <c r="BB339" s="17">
        <f>_xlfn.XLOOKUP(AN339,' Brechas'!$A$2:$A$34,' Brechas'!$AB$2:$AB$34)</f>
        <v>-0.113380131716091</v>
      </c>
      <c r="BC339" t="b">
        <f t="shared" si="52"/>
        <v>1</v>
      </c>
      <c r="BG339" s="20">
        <v>95</v>
      </c>
      <c r="BH339" s="20" t="s">
        <v>110</v>
      </c>
      <c r="BI339" s="20">
        <v>28.4</v>
      </c>
      <c r="BJ339" s="20">
        <v>27.67</v>
      </c>
      <c r="BK339" s="20">
        <v>0.03</v>
      </c>
      <c r="BL339" s="20">
        <v>0.03</v>
      </c>
      <c r="BM339" s="78">
        <v>3</v>
      </c>
      <c r="BN339" s="20">
        <v>28.03</v>
      </c>
      <c r="BO339" s="20">
        <v>0.41</v>
      </c>
      <c r="BP339" s="58">
        <v>16</v>
      </c>
      <c r="BQ339" s="20">
        <v>0.01</v>
      </c>
      <c r="BR339" s="78">
        <v>3</v>
      </c>
      <c r="BS339" s="17">
        <v>1</v>
      </c>
      <c r="BT339" s="17">
        <v>1.0992571E-2</v>
      </c>
      <c r="BU339" s="17">
        <f>_xlfn.XLOOKUP(BG339,' Brechas'!$A$2:$A$34,' Brechas'!$AP$2:$AP$34)</f>
        <v>1.09925714683101E-2</v>
      </c>
      <c r="BV339" t="b">
        <f t="shared" si="53"/>
        <v>1</v>
      </c>
      <c r="BZ339" s="20">
        <v>95</v>
      </c>
      <c r="CA339" s="20" t="s">
        <v>110</v>
      </c>
      <c r="CB339" s="20">
        <v>1676962.66</v>
      </c>
      <c r="CC339" s="20">
        <v>2019981.36</v>
      </c>
      <c r="CD339" s="20">
        <v>-0.17</v>
      </c>
      <c r="CE339" s="20">
        <v>0.17</v>
      </c>
      <c r="CF339" s="79">
        <v>10</v>
      </c>
      <c r="CG339" s="20">
        <v>1923633.47</v>
      </c>
      <c r="CH339" s="20">
        <v>0.74</v>
      </c>
      <c r="CI339" s="81">
        <v>17</v>
      </c>
      <c r="CJ339" s="20">
        <v>0.13</v>
      </c>
      <c r="CK339" s="62">
        <v>8</v>
      </c>
      <c r="CL339" s="17">
        <v>-1</v>
      </c>
      <c r="CM339" s="17">
        <v>-0.12506746599999999</v>
      </c>
      <c r="CN339" s="17">
        <f>_xlfn.XLOOKUP(BZ339,' Brechas'!$A$2:$A$34,' Brechas'!$BL$2:$BL$34)</f>
        <v>-0.12506746589628201</v>
      </c>
      <c r="CO339" t="b">
        <f t="shared" si="54"/>
        <v>1</v>
      </c>
    </row>
    <row r="340" spans="39:93">
      <c r="AN340" s="20">
        <v>97</v>
      </c>
      <c r="AO340" s="20" t="s">
        <v>111</v>
      </c>
      <c r="AP340" s="20">
        <v>0.13</v>
      </c>
      <c r="AQ340" s="20">
        <v>0.37</v>
      </c>
      <c r="AR340" s="20">
        <v>-0.64</v>
      </c>
      <c r="AS340" s="20">
        <v>0.64</v>
      </c>
      <c r="AT340" s="77">
        <v>33</v>
      </c>
      <c r="AU340" s="20">
        <v>0.26</v>
      </c>
      <c r="AV340" s="20">
        <v>0.42</v>
      </c>
      <c r="AW340" s="58">
        <v>16</v>
      </c>
      <c r="AX340" s="20">
        <v>0.27</v>
      </c>
      <c r="AY340" s="95">
        <v>32</v>
      </c>
      <c r="AZ340" s="17">
        <v>-1</v>
      </c>
      <c r="BA340" s="17">
        <v>-0.26763259499999997</v>
      </c>
      <c r="BB340" s="17">
        <f>_xlfn.XLOOKUP(AN340,' Brechas'!$A$2:$A$34,' Brechas'!$AB$2:$AB$34)</f>
        <v>-0.26763259456217697</v>
      </c>
      <c r="BC340" t="b">
        <f t="shared" si="52"/>
        <v>1</v>
      </c>
      <c r="BG340" s="20">
        <v>97</v>
      </c>
      <c r="BH340" s="20" t="s">
        <v>111</v>
      </c>
      <c r="BI340" s="20">
        <v>18.399999999999999</v>
      </c>
      <c r="BJ340" s="20">
        <v>24.23</v>
      </c>
      <c r="BK340" s="20">
        <v>-0.24</v>
      </c>
      <c r="BL340" s="20">
        <v>0.24</v>
      </c>
      <c r="BM340" s="95">
        <v>32</v>
      </c>
      <c r="BN340" s="20">
        <v>21.31</v>
      </c>
      <c r="BO340" s="20">
        <v>0.31</v>
      </c>
      <c r="BP340" s="72">
        <v>27</v>
      </c>
      <c r="BQ340" s="20">
        <v>0.08</v>
      </c>
      <c r="BR340" s="71">
        <v>25</v>
      </c>
      <c r="BS340" s="17">
        <v>-1</v>
      </c>
      <c r="BT340" s="17">
        <v>-7.5372853000000004E-2</v>
      </c>
      <c r="BU340" s="17">
        <f>_xlfn.XLOOKUP(BG340,' Brechas'!$A$2:$A$34,' Brechas'!$AP$2:$AP$34)</f>
        <v>-7.5372852557279005E-2</v>
      </c>
      <c r="BV340" t="b">
        <f t="shared" si="53"/>
        <v>1</v>
      </c>
      <c r="BZ340" s="20">
        <v>97</v>
      </c>
      <c r="CA340" s="20" t="s">
        <v>111</v>
      </c>
      <c r="CB340" s="20">
        <v>2185056.09</v>
      </c>
      <c r="CC340" s="20">
        <v>2490959.09</v>
      </c>
      <c r="CD340" s="20">
        <v>-0.12</v>
      </c>
      <c r="CE340" s="20">
        <v>0.12</v>
      </c>
      <c r="CF340" s="83">
        <v>5</v>
      </c>
      <c r="CG340" s="20">
        <v>2360925.23</v>
      </c>
      <c r="CH340" s="20">
        <v>0.6</v>
      </c>
      <c r="CI340" s="83">
        <v>5</v>
      </c>
      <c r="CJ340" s="20">
        <v>7.0000000000000007E-2</v>
      </c>
      <c r="CK340" s="83">
        <v>5</v>
      </c>
      <c r="CL340" s="17">
        <v>-1</v>
      </c>
      <c r="CM340" s="17">
        <v>-7.3693834999999999E-2</v>
      </c>
      <c r="CN340" s="17">
        <f>_xlfn.XLOOKUP(BZ340,' Brechas'!$A$2:$A$34,' Brechas'!$BL$2:$BL$34)</f>
        <v>-7.3693834870128205E-2</v>
      </c>
      <c r="CO340" t="b">
        <f t="shared" si="54"/>
        <v>1</v>
      </c>
    </row>
    <row r="341" spans="39:93">
      <c r="AN341" s="20">
        <v>99</v>
      </c>
      <c r="AO341" s="20" t="s">
        <v>112</v>
      </c>
      <c r="AP341" s="20">
        <v>0.15</v>
      </c>
      <c r="AQ341" s="20">
        <v>0.12</v>
      </c>
      <c r="AR341" s="20">
        <v>0.23</v>
      </c>
      <c r="AS341" s="20">
        <v>0.23</v>
      </c>
      <c r="AT341" s="71">
        <v>25</v>
      </c>
      <c r="AU341" s="20">
        <v>0.14000000000000001</v>
      </c>
      <c r="AV341" s="20">
        <v>0.23</v>
      </c>
      <c r="AW341" s="76">
        <v>1</v>
      </c>
      <c r="AX341" s="20">
        <v>0.05</v>
      </c>
      <c r="AY341" s="68">
        <v>19</v>
      </c>
      <c r="AZ341" s="17">
        <v>1</v>
      </c>
      <c r="BA341" s="17">
        <v>5.1154511E-2</v>
      </c>
      <c r="BB341" s="17">
        <f>_xlfn.XLOOKUP(AN341,' Brechas'!$A$2:$A$34,' Brechas'!$AB$2:$AB$34)</f>
        <v>5.1154510523251401E-2</v>
      </c>
      <c r="BC341" t="b">
        <f t="shared" si="52"/>
        <v>1</v>
      </c>
      <c r="BG341" s="20">
        <v>99</v>
      </c>
      <c r="BH341" s="20" t="s">
        <v>112</v>
      </c>
      <c r="BI341" s="20">
        <v>61.97</v>
      </c>
      <c r="BJ341" s="20">
        <v>63.32</v>
      </c>
      <c r="BK341" s="20">
        <v>-0.02</v>
      </c>
      <c r="BL341" s="20">
        <v>0.02</v>
      </c>
      <c r="BM341" s="67">
        <v>2</v>
      </c>
      <c r="BN341" s="20">
        <v>62.66</v>
      </c>
      <c r="BO341" s="20">
        <v>0.92</v>
      </c>
      <c r="BP341" s="67">
        <v>2</v>
      </c>
      <c r="BQ341" s="20">
        <v>0.02</v>
      </c>
      <c r="BR341" s="83">
        <v>5</v>
      </c>
      <c r="BS341" s="17">
        <v>-1</v>
      </c>
      <c r="BT341" s="17">
        <v>-1.9577306999999999E-2</v>
      </c>
      <c r="BU341" s="17">
        <f>_xlfn.XLOOKUP(BG341,' Brechas'!$A$2:$A$34,' Brechas'!$AP$2:$AP$34)</f>
        <v>-1.9577307074835602E-2</v>
      </c>
      <c r="BV341" t="b">
        <f t="shared" si="53"/>
        <v>1</v>
      </c>
      <c r="BZ341" s="20">
        <v>99</v>
      </c>
      <c r="CA341" s="20" t="s">
        <v>112</v>
      </c>
      <c r="CB341" s="20">
        <v>1560164.59</v>
      </c>
      <c r="CC341" s="20">
        <v>1917620.15</v>
      </c>
      <c r="CD341" s="20">
        <v>-0.19</v>
      </c>
      <c r="CE341" s="20">
        <v>0.19</v>
      </c>
      <c r="CF341" s="59">
        <v>13</v>
      </c>
      <c r="CG341" s="20">
        <v>1817424.83</v>
      </c>
      <c r="CH341" s="20">
        <v>0.78</v>
      </c>
      <c r="CI341" s="75">
        <v>21</v>
      </c>
      <c r="CJ341" s="20">
        <v>0.15</v>
      </c>
      <c r="CK341" s="66">
        <v>12</v>
      </c>
      <c r="CL341" s="17">
        <v>-1</v>
      </c>
      <c r="CM341" s="17">
        <v>-0.145311258</v>
      </c>
      <c r="CN341" s="17">
        <f>_xlfn.XLOOKUP(BZ341,' Brechas'!$A$2:$A$34,' Brechas'!$BL$2:$BL$34)</f>
        <v>-0.145311258251062</v>
      </c>
      <c r="CO341" t="b">
        <f t="shared" si="54"/>
        <v>1</v>
      </c>
    </row>
    <row r="343" spans="39:93">
      <c r="AM343" s="5" t="s">
        <v>70</v>
      </c>
      <c r="AN343" s="20">
        <v>5</v>
      </c>
      <c r="AO343" s="20" t="s">
        <v>79</v>
      </c>
      <c r="AP343" s="20">
        <v>0.02</v>
      </c>
      <c r="AQ343" s="20">
        <v>7.0000000000000007E-2</v>
      </c>
      <c r="AR343" s="20">
        <v>-0.71</v>
      </c>
      <c r="AS343" s="20">
        <v>0.71</v>
      </c>
      <c r="AT343" s="105">
        <v>20</v>
      </c>
      <c r="AU343" s="20">
        <v>0.04</v>
      </c>
      <c r="AV343" s="20">
        <v>0.43</v>
      </c>
      <c r="AW343" s="106">
        <v>22</v>
      </c>
      <c r="AX343" s="20">
        <v>0.31</v>
      </c>
      <c r="AY343" s="107">
        <v>25</v>
      </c>
      <c r="AZ343" s="17">
        <v>-1</v>
      </c>
      <c r="BA343" s="17">
        <v>-0.309328467</v>
      </c>
      <c r="BB343" s="17">
        <f>_xlfn.XLOOKUP(AN343,' Brechas'!$A$2:$A$34,' Brechas'!$AC$2:$AC$34)</f>
        <v>-0.30932846717245899</v>
      </c>
      <c r="BC343" t="b">
        <f>ROUND(BA343,6)=ROUND(BB343,6)</f>
        <v>1</v>
      </c>
      <c r="BF343" s="2" t="s">
        <v>4</v>
      </c>
      <c r="BG343" s="20">
        <v>5</v>
      </c>
      <c r="BH343" s="20" t="s">
        <v>79</v>
      </c>
      <c r="BI343" s="20">
        <v>38.43</v>
      </c>
      <c r="BJ343" s="20">
        <v>48.84</v>
      </c>
      <c r="BK343" s="20">
        <v>-0.21</v>
      </c>
      <c r="BL343" s="20">
        <v>0.21</v>
      </c>
      <c r="BM343" s="81">
        <v>17</v>
      </c>
      <c r="BN343" s="20">
        <v>43.74</v>
      </c>
      <c r="BO343" s="20">
        <v>0.56000000000000005</v>
      </c>
      <c r="BP343" s="59">
        <v>13</v>
      </c>
      <c r="BQ343" s="20">
        <v>0.12</v>
      </c>
      <c r="BR343" s="80">
        <v>20</v>
      </c>
      <c r="BS343" s="17">
        <v>-1</v>
      </c>
      <c r="BT343" s="17">
        <v>-0.120126597</v>
      </c>
      <c r="BU343" s="17">
        <f>_xlfn.XLOOKUP(BG343,' Brechas'!$A$2:$A$34,' Brechas'!$AQ$2:$AQ$34)</f>
        <v>-0.12012659744406599</v>
      </c>
      <c r="BV343" t="b">
        <f>ROUND(BT343,6)=ROUND(BU343,6)</f>
        <v>1</v>
      </c>
      <c r="BY343" s="6" t="s">
        <v>49</v>
      </c>
      <c r="BZ343" s="20">
        <v>5</v>
      </c>
      <c r="CA343" s="20" t="s">
        <v>79</v>
      </c>
      <c r="CB343" s="20">
        <v>0.02</v>
      </c>
      <c r="CC343" s="20">
        <v>0.01</v>
      </c>
      <c r="CD343" s="20">
        <v>0.43</v>
      </c>
      <c r="CE343" s="20">
        <v>0.43</v>
      </c>
      <c r="CF343" s="73">
        <v>28</v>
      </c>
      <c r="CG343" s="20">
        <v>0.01</v>
      </c>
      <c r="CH343" s="20">
        <v>0.09</v>
      </c>
      <c r="CI343" s="68">
        <v>19</v>
      </c>
      <c r="CJ343" s="20">
        <v>0.04</v>
      </c>
      <c r="CK343" s="71">
        <v>25</v>
      </c>
      <c r="CL343" s="17">
        <v>1</v>
      </c>
      <c r="CM343" s="17">
        <v>3.7895615000000001E-2</v>
      </c>
      <c r="CN343" s="17">
        <f>_xlfn.XLOOKUP(BZ343,' Brechas'!$A$2:$A$34,' Brechas'!$BM$2:$BM$34)</f>
        <v>3.7895615008269198E-2</v>
      </c>
      <c r="CO343" t="b">
        <f>ROUND(CM343,6)=ROUND(CN343,6)</f>
        <v>1</v>
      </c>
    </row>
    <row r="344" spans="39:93">
      <c r="AN344" s="20">
        <v>8</v>
      </c>
      <c r="AO344" s="20" t="s">
        <v>81</v>
      </c>
      <c r="AP344" s="20">
        <v>0.03</v>
      </c>
      <c r="AQ344" s="20">
        <v>7.0000000000000007E-2</v>
      </c>
      <c r="AR344" s="20">
        <v>-0.51</v>
      </c>
      <c r="AS344" s="20">
        <v>0.51</v>
      </c>
      <c r="AT344" s="108">
        <v>9</v>
      </c>
      <c r="AU344" s="20">
        <v>0.05</v>
      </c>
      <c r="AV344" s="20">
        <v>0.47</v>
      </c>
      <c r="AW344" s="107">
        <v>25</v>
      </c>
      <c r="AX344" s="20">
        <v>0.24</v>
      </c>
      <c r="AY344" s="109">
        <v>17</v>
      </c>
      <c r="AZ344" s="17">
        <v>-1</v>
      </c>
      <c r="BA344" s="17">
        <v>-0.23706312199999999</v>
      </c>
      <c r="BB344" s="17">
        <f>_xlfn.XLOOKUP(AN344,' Brechas'!$A$2:$A$34,' Brechas'!$AC$2:$AC$34)</f>
        <v>-0.237063122080411</v>
      </c>
      <c r="BC344" t="b">
        <f t="shared" ref="BC344:BC375" si="55">ROUND(BA344,6)=ROUND(BB344,6)</f>
        <v>1</v>
      </c>
      <c r="BG344" s="20">
        <v>8</v>
      </c>
      <c r="BH344" s="20" t="s">
        <v>81</v>
      </c>
      <c r="BI344" s="20">
        <v>22.13</v>
      </c>
      <c r="BJ344" s="20">
        <v>25.83</v>
      </c>
      <c r="BK344" s="20">
        <v>-0.14000000000000001</v>
      </c>
      <c r="BL344" s="20">
        <v>0.14000000000000001</v>
      </c>
      <c r="BM344" s="62">
        <v>8</v>
      </c>
      <c r="BN344" s="20">
        <v>24.01</v>
      </c>
      <c r="BO344" s="20">
        <v>0.31</v>
      </c>
      <c r="BP344" s="70">
        <v>29</v>
      </c>
      <c r="BQ344" s="20">
        <v>0.04</v>
      </c>
      <c r="BR344" s="78">
        <v>3</v>
      </c>
      <c r="BS344" s="17">
        <v>-1</v>
      </c>
      <c r="BT344" s="17">
        <v>-4.4352995999999999E-2</v>
      </c>
      <c r="BU344" s="17">
        <f>_xlfn.XLOOKUP(BG344,' Brechas'!$A$2:$A$34,' Brechas'!$AQ$2:$AQ$34)</f>
        <v>-4.4352995877413898E-2</v>
      </c>
      <c r="BV344" t="b">
        <f t="shared" ref="BV344:BV375" si="56">ROUND(BT344,6)=ROUND(BU344,6)</f>
        <v>1</v>
      </c>
      <c r="BZ344" s="20">
        <v>8</v>
      </c>
      <c r="CA344" s="20" t="s">
        <v>81</v>
      </c>
      <c r="CB344" s="20">
        <v>0.01</v>
      </c>
      <c r="CC344" s="20">
        <v>0.01</v>
      </c>
      <c r="CD344" s="20">
        <v>-0.1</v>
      </c>
      <c r="CE344" s="20">
        <v>0.1</v>
      </c>
      <c r="CF344" s="64">
        <v>7</v>
      </c>
      <c r="CG344" s="20">
        <v>0.01</v>
      </c>
      <c r="CH344" s="20">
        <v>0.1</v>
      </c>
      <c r="CI344" s="82">
        <v>22</v>
      </c>
      <c r="CJ344" s="20">
        <v>0.01</v>
      </c>
      <c r="CK344" s="59">
        <v>13</v>
      </c>
      <c r="CL344" s="17">
        <v>-1</v>
      </c>
      <c r="CM344" s="17">
        <v>-1.0229182E-2</v>
      </c>
      <c r="CN344" s="17">
        <f>_xlfn.XLOOKUP(BZ344,' Brechas'!$A$2:$A$34,' Brechas'!$BM$2:$BM$34)</f>
        <v>-1.0229181600351901E-2</v>
      </c>
      <c r="CO344" t="b">
        <f t="shared" ref="CO344:CO375" si="57">ROUND(CM344,6)=ROUND(CN344,6)</f>
        <v>1</v>
      </c>
    </row>
    <row r="345" spans="39:93">
      <c r="AN345" s="20">
        <v>11</v>
      </c>
      <c r="AO345" s="20" t="s">
        <v>269</v>
      </c>
      <c r="AP345" s="20">
        <v>0.01</v>
      </c>
      <c r="AQ345" s="20">
        <v>0.06</v>
      </c>
      <c r="AR345" s="20">
        <v>-0.84</v>
      </c>
      <c r="AS345" s="20">
        <v>0.84</v>
      </c>
      <c r="AT345" s="110">
        <v>29</v>
      </c>
      <c r="AU345" s="20">
        <v>0.03</v>
      </c>
      <c r="AV345" s="20">
        <v>0.32</v>
      </c>
      <c r="AW345" s="111">
        <v>12</v>
      </c>
      <c r="AX345" s="20">
        <v>0.27</v>
      </c>
      <c r="AY345" s="112">
        <v>21</v>
      </c>
      <c r="AZ345" s="17">
        <v>-1</v>
      </c>
      <c r="BA345" s="17">
        <v>-0.26900336400000002</v>
      </c>
      <c r="BB345" s="17">
        <f>_xlfn.XLOOKUP(AN345,' Brechas'!$A$2:$A$34,' Brechas'!$AC$2:$AC$34)</f>
        <v>-0.26900336362462601</v>
      </c>
      <c r="BC345" t="b">
        <f t="shared" si="55"/>
        <v>1</v>
      </c>
      <c r="BG345" s="20">
        <v>11</v>
      </c>
      <c r="BH345" s="20" t="s">
        <v>269</v>
      </c>
      <c r="BI345" s="20">
        <v>21.51</v>
      </c>
      <c r="BJ345" s="20">
        <v>25.06</v>
      </c>
      <c r="BK345" s="20">
        <v>-0.14000000000000001</v>
      </c>
      <c r="BL345" s="20">
        <v>0.14000000000000001</v>
      </c>
      <c r="BM345" s="65">
        <v>6</v>
      </c>
      <c r="BN345" s="20">
        <v>23.32</v>
      </c>
      <c r="BO345" s="20">
        <v>0.3</v>
      </c>
      <c r="BP345" s="94">
        <v>31</v>
      </c>
      <c r="BQ345" s="20">
        <v>0.04</v>
      </c>
      <c r="BR345" s="67">
        <v>2</v>
      </c>
      <c r="BS345" s="17">
        <v>-1</v>
      </c>
      <c r="BT345" s="17">
        <v>-4.2607158999999999E-2</v>
      </c>
      <c r="BU345" s="17">
        <f>_xlfn.XLOOKUP(BG345,' Brechas'!$A$2:$A$34,' Brechas'!$AQ$2:$AQ$34)</f>
        <v>-4.2607158922782801E-2</v>
      </c>
      <c r="BV345" t="b">
        <f t="shared" si="56"/>
        <v>1</v>
      </c>
      <c r="BZ345" s="20">
        <v>11</v>
      </c>
      <c r="CA345" s="20" t="s">
        <v>82</v>
      </c>
      <c r="CB345" s="20">
        <v>0.04</v>
      </c>
      <c r="CC345" s="20">
        <v>0.04</v>
      </c>
      <c r="CD345" s="20">
        <v>0.18</v>
      </c>
      <c r="CE345" s="20">
        <v>0.18</v>
      </c>
      <c r="CF345" s="68">
        <v>19</v>
      </c>
      <c r="CG345" s="20">
        <v>0.04</v>
      </c>
      <c r="CH345" s="20">
        <v>0.03</v>
      </c>
      <c r="CI345" s="76">
        <v>1</v>
      </c>
      <c r="CJ345" s="20">
        <v>0.01</v>
      </c>
      <c r="CK345" s="64">
        <v>7</v>
      </c>
      <c r="CL345" s="17">
        <v>1</v>
      </c>
      <c r="CM345" s="17">
        <v>5.4059279999999999E-3</v>
      </c>
      <c r="CN345" s="17">
        <f>_xlfn.XLOOKUP(BZ345,' Brechas'!$A$2:$A$34,' Brechas'!$BM$2:$BM$34)</f>
        <v>5.4059278700620697E-3</v>
      </c>
      <c r="CO345" t="b">
        <f t="shared" si="57"/>
        <v>1</v>
      </c>
    </row>
    <row r="346" spans="39:93">
      <c r="AN346" s="20">
        <v>13</v>
      </c>
      <c r="AO346" s="20" t="s">
        <v>83</v>
      </c>
      <c r="AP346" s="20">
        <v>0.03</v>
      </c>
      <c r="AQ346" s="20">
        <v>7.0000000000000007E-2</v>
      </c>
      <c r="AR346" s="20">
        <v>-0.5</v>
      </c>
      <c r="AS346" s="20">
        <v>0.5</v>
      </c>
      <c r="AT346" s="113">
        <v>8</v>
      </c>
      <c r="AU346" s="20">
        <v>0.05</v>
      </c>
      <c r="AV346" s="20">
        <v>0.48</v>
      </c>
      <c r="AW346" s="114">
        <v>26</v>
      </c>
      <c r="AX346" s="20">
        <v>0.24</v>
      </c>
      <c r="AY346" s="115">
        <v>18</v>
      </c>
      <c r="AZ346" s="17">
        <v>-1</v>
      </c>
      <c r="BA346" s="17">
        <v>-0.23796616700000001</v>
      </c>
      <c r="BB346" s="17">
        <f>_xlfn.XLOOKUP(AN346,' Brechas'!$A$2:$A$34,' Brechas'!$AC$2:$AC$34)</f>
        <v>-0.23796616714786201</v>
      </c>
      <c r="BC346" t="b">
        <f t="shared" si="55"/>
        <v>1</v>
      </c>
      <c r="BG346" s="20">
        <v>13</v>
      </c>
      <c r="BH346" s="20" t="s">
        <v>83</v>
      </c>
      <c r="BI346" s="20">
        <v>39.46</v>
      </c>
      <c r="BJ346" s="20">
        <v>48.12</v>
      </c>
      <c r="BK346" s="20">
        <v>-0.18</v>
      </c>
      <c r="BL346" s="20">
        <v>0.18</v>
      </c>
      <c r="BM346" s="66">
        <v>12</v>
      </c>
      <c r="BN346" s="20">
        <v>43.92</v>
      </c>
      <c r="BO346" s="20">
        <v>0.56999999999999995</v>
      </c>
      <c r="BP346" s="66">
        <v>12</v>
      </c>
      <c r="BQ346" s="20">
        <v>0.1</v>
      </c>
      <c r="BR346" s="58">
        <v>16</v>
      </c>
      <c r="BS346" s="17">
        <v>-1</v>
      </c>
      <c r="BT346" s="17">
        <v>-0.101894684</v>
      </c>
      <c r="BU346" s="17">
        <f>_xlfn.XLOOKUP(BG346,' Brechas'!$A$2:$A$34,' Brechas'!$AQ$2:$AQ$34)</f>
        <v>-0.10189468371818899</v>
      </c>
      <c r="BV346" t="b">
        <f t="shared" si="56"/>
        <v>1</v>
      </c>
      <c r="BZ346" s="20">
        <v>13</v>
      </c>
      <c r="CA346" s="20" t="s">
        <v>83</v>
      </c>
      <c r="CB346" s="20">
        <v>0.01</v>
      </c>
      <c r="CC346" s="20">
        <v>0.01</v>
      </c>
      <c r="CD346" s="20">
        <v>-0.17</v>
      </c>
      <c r="CE346" s="20">
        <v>0.17</v>
      </c>
      <c r="CF346" s="61">
        <v>18</v>
      </c>
      <c r="CG346" s="20">
        <v>0.01</v>
      </c>
      <c r="CH346" s="20">
        <v>0.09</v>
      </c>
      <c r="CI346" s="80">
        <v>20</v>
      </c>
      <c r="CJ346" s="20">
        <v>0.02</v>
      </c>
      <c r="CK346" s="61">
        <v>18</v>
      </c>
      <c r="CL346" s="17">
        <v>-1</v>
      </c>
      <c r="CM346" s="17">
        <v>-1.5323733000000001E-2</v>
      </c>
      <c r="CN346" s="17">
        <f>_xlfn.XLOOKUP(BZ346,' Brechas'!$A$2:$A$34,' Brechas'!$BM$2:$BM$34)</f>
        <v>-1.5323733374293901E-2</v>
      </c>
      <c r="CO346" t="b">
        <f t="shared" si="57"/>
        <v>1</v>
      </c>
    </row>
    <row r="347" spans="39:93">
      <c r="AN347" s="20">
        <v>15</v>
      </c>
      <c r="AO347" s="20" t="s">
        <v>84</v>
      </c>
      <c r="AP347" s="20">
        <v>0.01</v>
      </c>
      <c r="AQ347" s="20">
        <v>0.02</v>
      </c>
      <c r="AR347" s="20">
        <v>-0.51</v>
      </c>
      <c r="AS347" s="20">
        <v>0.51</v>
      </c>
      <c r="AT347" s="116">
        <v>11</v>
      </c>
      <c r="AU347" s="20">
        <v>0.01</v>
      </c>
      <c r="AV347" s="20">
        <v>0.13</v>
      </c>
      <c r="AW347" s="76">
        <v>1</v>
      </c>
      <c r="AX347" s="20">
        <v>7.0000000000000007E-2</v>
      </c>
      <c r="AY347" s="117">
        <v>6</v>
      </c>
      <c r="AZ347" s="17">
        <v>-1</v>
      </c>
      <c r="BA347" s="17">
        <v>-6.9039329999999996E-2</v>
      </c>
      <c r="BB347" s="17">
        <f>_xlfn.XLOOKUP(AN347,' Brechas'!$A$2:$A$34,' Brechas'!$AC$2:$AC$34)</f>
        <v>-6.9039330437728003E-2</v>
      </c>
      <c r="BC347" t="b">
        <f t="shared" si="55"/>
        <v>1</v>
      </c>
      <c r="BG347" s="20">
        <v>15</v>
      </c>
      <c r="BH347" s="20" t="s">
        <v>84</v>
      </c>
      <c r="BI347" s="20">
        <v>16.87</v>
      </c>
      <c r="BJ347" s="20">
        <v>29.48</v>
      </c>
      <c r="BK347" s="20">
        <v>-0.43</v>
      </c>
      <c r="BL347" s="20">
        <v>0.43</v>
      </c>
      <c r="BM347" s="95">
        <v>32</v>
      </c>
      <c r="BN347" s="20">
        <v>23.4</v>
      </c>
      <c r="BO347" s="20">
        <v>0.3</v>
      </c>
      <c r="BP347" s="87">
        <v>30</v>
      </c>
      <c r="BQ347" s="20">
        <v>0.13</v>
      </c>
      <c r="BR347" s="82">
        <v>22</v>
      </c>
      <c r="BS347" s="17">
        <v>-1</v>
      </c>
      <c r="BT347" s="17">
        <v>-0.12904605399999999</v>
      </c>
      <c r="BU347" s="17">
        <f>_xlfn.XLOOKUP(BG347,' Brechas'!$A$2:$A$34,' Brechas'!$AQ$2:$AQ$34)</f>
        <v>-0.12904605354082399</v>
      </c>
      <c r="BV347" t="b">
        <f t="shared" si="56"/>
        <v>1</v>
      </c>
      <c r="BZ347" s="20">
        <v>15</v>
      </c>
      <c r="CA347" s="20" t="s">
        <v>84</v>
      </c>
      <c r="CB347" s="20">
        <v>0.02</v>
      </c>
      <c r="CC347" s="20">
        <v>0.02</v>
      </c>
      <c r="CD347" s="20">
        <v>-0.09</v>
      </c>
      <c r="CE347" s="20">
        <v>0.09</v>
      </c>
      <c r="CF347" s="65">
        <v>6</v>
      </c>
      <c r="CG347" s="20">
        <v>0.02</v>
      </c>
      <c r="CH347" s="20">
        <v>0.05</v>
      </c>
      <c r="CI347" s="83">
        <v>5</v>
      </c>
      <c r="CJ347" s="20">
        <v>0.01</v>
      </c>
      <c r="CK347" s="65">
        <v>6</v>
      </c>
      <c r="CL347" s="17">
        <v>-1</v>
      </c>
      <c r="CM347" s="17">
        <v>-5.1043549999999997E-3</v>
      </c>
      <c r="CN347" s="17">
        <f>_xlfn.XLOOKUP(BZ347,' Brechas'!$A$2:$A$34,' Brechas'!$BM$2:$BM$34)</f>
        <v>-5.1043551542626301E-3</v>
      </c>
      <c r="CO347" t="b">
        <f t="shared" si="57"/>
        <v>1</v>
      </c>
    </row>
    <row r="348" spans="39:93">
      <c r="AN348" s="20">
        <v>17</v>
      </c>
      <c r="AO348" s="20" t="s">
        <v>85</v>
      </c>
      <c r="AP348" s="20">
        <v>0.02</v>
      </c>
      <c r="AQ348" s="20">
        <v>7.0000000000000007E-2</v>
      </c>
      <c r="AR348" s="20">
        <v>-0.77</v>
      </c>
      <c r="AS348" s="20">
        <v>0.77</v>
      </c>
      <c r="AT348" s="114">
        <v>26</v>
      </c>
      <c r="AU348" s="20">
        <v>0.04</v>
      </c>
      <c r="AV348" s="20">
        <v>0.43</v>
      </c>
      <c r="AW348" s="112">
        <v>21</v>
      </c>
      <c r="AX348" s="20">
        <v>0.33</v>
      </c>
      <c r="AY348" s="118">
        <v>27</v>
      </c>
      <c r="AZ348" s="17">
        <v>-1</v>
      </c>
      <c r="BA348" s="17">
        <v>-0.33163248000000001</v>
      </c>
      <c r="BB348" s="17">
        <f>_xlfn.XLOOKUP(AN348,' Brechas'!$A$2:$A$34,' Brechas'!$AC$2:$AC$34)</f>
        <v>-0.33163248003465401</v>
      </c>
      <c r="BC348" t="b">
        <f t="shared" si="55"/>
        <v>1</v>
      </c>
      <c r="BG348" s="20">
        <v>17</v>
      </c>
      <c r="BH348" s="20" t="s">
        <v>85</v>
      </c>
      <c r="BI348" s="20">
        <v>18.68</v>
      </c>
      <c r="BJ348" s="20">
        <v>24.64</v>
      </c>
      <c r="BK348" s="20">
        <v>-0.24</v>
      </c>
      <c r="BL348" s="20">
        <v>0.24</v>
      </c>
      <c r="BM348" s="75">
        <v>21</v>
      </c>
      <c r="BN348" s="20">
        <v>21.72</v>
      </c>
      <c r="BO348" s="20">
        <v>0.28000000000000003</v>
      </c>
      <c r="BP348" s="95">
        <v>32</v>
      </c>
      <c r="BQ348" s="20">
        <v>7.0000000000000007E-2</v>
      </c>
      <c r="BR348" s="79">
        <v>10</v>
      </c>
      <c r="BS348" s="17">
        <v>-1</v>
      </c>
      <c r="BT348" s="17">
        <v>-6.7746504999999999E-2</v>
      </c>
      <c r="BU348" s="17">
        <f>_xlfn.XLOOKUP(BG348,' Brechas'!$A$2:$A$34,' Brechas'!$AQ$2:$AQ$34)</f>
        <v>-6.7746504600421101E-2</v>
      </c>
      <c r="BV348" t="b">
        <f t="shared" si="56"/>
        <v>1</v>
      </c>
      <c r="BZ348" s="20">
        <v>17</v>
      </c>
      <c r="CA348" s="20" t="s">
        <v>85</v>
      </c>
      <c r="CB348" s="20">
        <v>0.02</v>
      </c>
      <c r="CC348" s="20">
        <v>0.02</v>
      </c>
      <c r="CD348" s="20">
        <v>0.13</v>
      </c>
      <c r="CE348" s="20">
        <v>0.13</v>
      </c>
      <c r="CF348" s="79">
        <v>10</v>
      </c>
      <c r="CG348" s="20">
        <v>0.02</v>
      </c>
      <c r="CH348" s="20">
        <v>7.0000000000000007E-2</v>
      </c>
      <c r="CI348" s="66">
        <v>12</v>
      </c>
      <c r="CJ348" s="20">
        <v>0.01</v>
      </c>
      <c r="CK348" s="79">
        <v>10</v>
      </c>
      <c r="CL348" s="17">
        <v>1</v>
      </c>
      <c r="CM348" s="17">
        <v>8.6284789999999997E-3</v>
      </c>
      <c r="CN348" s="17">
        <f>_xlfn.XLOOKUP(BZ348,' Brechas'!$A$2:$A$34,' Brechas'!$BM$2:$BM$34)</f>
        <v>8.6284790992785295E-3</v>
      </c>
      <c r="CO348" t="b">
        <f t="shared" si="57"/>
        <v>1</v>
      </c>
    </row>
    <row r="349" spans="39:93">
      <c r="AN349" s="20">
        <v>18</v>
      </c>
      <c r="AO349" s="20" t="s">
        <v>86</v>
      </c>
      <c r="AP349" s="20">
        <v>0</v>
      </c>
      <c r="AQ349" s="20">
        <v>0.04</v>
      </c>
      <c r="AR349" s="20">
        <v>-0.89</v>
      </c>
      <c r="AS349" s="20">
        <v>0.89</v>
      </c>
      <c r="AT349" s="77">
        <v>32</v>
      </c>
      <c r="AU349" s="20">
        <v>0.02</v>
      </c>
      <c r="AV349" s="20">
        <v>0.23</v>
      </c>
      <c r="AW349" s="117">
        <v>6</v>
      </c>
      <c r="AX349" s="20">
        <v>0.2</v>
      </c>
      <c r="AY349" s="119">
        <v>13</v>
      </c>
      <c r="AZ349" s="17">
        <v>-1</v>
      </c>
      <c r="BA349" s="17">
        <v>-0.202716901</v>
      </c>
      <c r="BB349" s="17">
        <f>_xlfn.XLOOKUP(AN349,' Brechas'!$A$2:$A$34,' Brechas'!$AC$2:$AC$34)</f>
        <v>-0.20271690110846599</v>
      </c>
      <c r="BC349" t="b">
        <f t="shared" si="55"/>
        <v>1</v>
      </c>
      <c r="BG349" s="20">
        <v>18</v>
      </c>
      <c r="BH349" s="20" t="s">
        <v>86</v>
      </c>
      <c r="BI349" s="20">
        <v>53.38</v>
      </c>
      <c r="BJ349" s="20">
        <v>55.74</v>
      </c>
      <c r="BK349" s="20">
        <v>-0.04</v>
      </c>
      <c r="BL349" s="20">
        <v>0.04</v>
      </c>
      <c r="BM349" s="76">
        <v>1</v>
      </c>
      <c r="BN349" s="20">
        <v>54.59</v>
      </c>
      <c r="BO349" s="20">
        <v>0.7</v>
      </c>
      <c r="BP349" s="85">
        <v>4</v>
      </c>
      <c r="BQ349" s="20">
        <v>0.03</v>
      </c>
      <c r="BR349" s="76">
        <v>1</v>
      </c>
      <c r="BS349" s="17">
        <v>-1</v>
      </c>
      <c r="BT349" s="17">
        <v>-2.9863747E-2</v>
      </c>
      <c r="BU349" s="17">
        <f>_xlfn.XLOOKUP(BG349,' Brechas'!$A$2:$A$34,' Brechas'!$AQ$2:$AQ$34)</f>
        <v>-2.9863746564418502E-2</v>
      </c>
      <c r="BV349" t="b">
        <f t="shared" si="56"/>
        <v>1</v>
      </c>
      <c r="BZ349" s="20">
        <v>18</v>
      </c>
      <c r="CA349" s="20" t="s">
        <v>86</v>
      </c>
      <c r="CB349" s="20">
        <v>0.02</v>
      </c>
      <c r="CC349" s="20">
        <v>0.02</v>
      </c>
      <c r="CD349" s="20">
        <v>-0.14000000000000001</v>
      </c>
      <c r="CE349" s="20">
        <v>0.14000000000000001</v>
      </c>
      <c r="CF349" s="66">
        <v>12</v>
      </c>
      <c r="CG349" s="20">
        <v>0.02</v>
      </c>
      <c r="CH349" s="20">
        <v>0.06</v>
      </c>
      <c r="CI349" s="79">
        <v>10</v>
      </c>
      <c r="CJ349" s="20">
        <v>0.01</v>
      </c>
      <c r="CK349" s="69">
        <v>9</v>
      </c>
      <c r="CL349" s="17">
        <v>-1</v>
      </c>
      <c r="CM349" s="17">
        <v>-8.6001340000000006E-3</v>
      </c>
      <c r="CN349" s="17">
        <f>_xlfn.XLOOKUP(BZ349,' Brechas'!$A$2:$A$34,' Brechas'!$BM$2:$BM$34)</f>
        <v>-8.6001338630408708E-3</v>
      </c>
      <c r="CO349" t="b">
        <f t="shared" si="57"/>
        <v>1</v>
      </c>
    </row>
    <row r="350" spans="39:93">
      <c r="AN350" s="20">
        <v>19</v>
      </c>
      <c r="AO350" s="20" t="s">
        <v>87</v>
      </c>
      <c r="AP350" s="20">
        <v>0.01</v>
      </c>
      <c r="AQ350" s="20">
        <v>0.03</v>
      </c>
      <c r="AR350" s="20">
        <v>-0.77</v>
      </c>
      <c r="AS350" s="20">
        <v>0.77</v>
      </c>
      <c r="AT350" s="120">
        <v>24</v>
      </c>
      <c r="AU350" s="20">
        <v>0.02</v>
      </c>
      <c r="AV350" s="20">
        <v>0.16</v>
      </c>
      <c r="AW350" s="121">
        <v>2</v>
      </c>
      <c r="AX350" s="20">
        <v>0.12</v>
      </c>
      <c r="AY350" s="108">
        <v>9</v>
      </c>
      <c r="AZ350" s="17">
        <v>-1</v>
      </c>
      <c r="BA350" s="17">
        <v>-0.12437923100000001</v>
      </c>
      <c r="BB350" s="17">
        <f>_xlfn.XLOOKUP(AN350,' Brechas'!$A$2:$A$34,' Brechas'!$AC$2:$AC$34)</f>
        <v>-0.124379231164349</v>
      </c>
      <c r="BC350" t="b">
        <f t="shared" si="55"/>
        <v>1</v>
      </c>
      <c r="BG350" s="20">
        <v>19</v>
      </c>
      <c r="BH350" s="20" t="s">
        <v>87</v>
      </c>
      <c r="BI350" s="20">
        <v>37.619999999999997</v>
      </c>
      <c r="BJ350" s="20">
        <v>51.57</v>
      </c>
      <c r="BK350" s="20">
        <v>-0.27</v>
      </c>
      <c r="BL350" s="20">
        <v>0.27</v>
      </c>
      <c r="BM350" s="71">
        <v>25</v>
      </c>
      <c r="BN350" s="20">
        <v>44.73</v>
      </c>
      <c r="BO350" s="20">
        <v>0.57999999999999996</v>
      </c>
      <c r="BP350" s="69">
        <v>9</v>
      </c>
      <c r="BQ350" s="20">
        <v>0.16</v>
      </c>
      <c r="BR350" s="84">
        <v>26</v>
      </c>
      <c r="BS350" s="17">
        <v>-1</v>
      </c>
      <c r="BT350" s="17">
        <v>-0.155993416</v>
      </c>
      <c r="BU350" s="17">
        <f>_xlfn.XLOOKUP(BG350,' Brechas'!$A$2:$A$34,' Brechas'!$AQ$2:$AQ$34)</f>
        <v>-0.15599341641023801</v>
      </c>
      <c r="BV350" t="b">
        <f t="shared" si="56"/>
        <v>1</v>
      </c>
      <c r="BZ350" s="20">
        <v>19</v>
      </c>
      <c r="CA350" s="20" t="s">
        <v>87</v>
      </c>
      <c r="CB350" s="20">
        <v>0.02</v>
      </c>
      <c r="CC350" s="20">
        <v>0.02</v>
      </c>
      <c r="CD350" s="20">
        <v>0.33</v>
      </c>
      <c r="CE350" s="20">
        <v>0.33</v>
      </c>
      <c r="CF350" s="74">
        <v>23</v>
      </c>
      <c r="CG350" s="20">
        <v>0.02</v>
      </c>
      <c r="CH350" s="20">
        <v>7.0000000000000007E-2</v>
      </c>
      <c r="CI350" s="59">
        <v>13</v>
      </c>
      <c r="CJ350" s="20">
        <v>0.02</v>
      </c>
      <c r="CK350" s="82">
        <v>22</v>
      </c>
      <c r="CL350" s="17">
        <v>1</v>
      </c>
      <c r="CM350" s="17">
        <v>2.2948943999999999E-2</v>
      </c>
      <c r="CN350" s="17">
        <f>_xlfn.XLOOKUP(BZ350,' Brechas'!$A$2:$A$34,' Brechas'!$BM$2:$BM$34)</f>
        <v>2.2948943865179601E-2</v>
      </c>
      <c r="CO350" t="b">
        <f t="shared" si="57"/>
        <v>1</v>
      </c>
    </row>
    <row r="351" spans="39:93">
      <c r="AN351" s="20">
        <v>20</v>
      </c>
      <c r="AO351" s="20" t="s">
        <v>88</v>
      </c>
      <c r="AP351" s="20">
        <v>0.02</v>
      </c>
      <c r="AQ351" s="20">
        <v>0.06</v>
      </c>
      <c r="AR351" s="20">
        <v>-0.6</v>
      </c>
      <c r="AS351" s="20">
        <v>0.6</v>
      </c>
      <c r="AT351" s="122">
        <v>14</v>
      </c>
      <c r="AU351" s="20">
        <v>0.04</v>
      </c>
      <c r="AV351" s="20">
        <v>0.42</v>
      </c>
      <c r="AW351" s="123">
        <v>19</v>
      </c>
      <c r="AX351" s="20">
        <v>0.25</v>
      </c>
      <c r="AY351" s="105">
        <v>20</v>
      </c>
      <c r="AZ351" s="17">
        <v>-1</v>
      </c>
      <c r="BA351" s="17">
        <v>-0.25172294099999998</v>
      </c>
      <c r="BB351" s="17">
        <f>_xlfn.XLOOKUP(AN351,' Brechas'!$A$2:$A$34,' Brechas'!$AC$2:$AC$34)</f>
        <v>-0.25172294135788598</v>
      </c>
      <c r="BC351" t="b">
        <f t="shared" si="55"/>
        <v>1</v>
      </c>
      <c r="BG351" s="20">
        <v>20</v>
      </c>
      <c r="BH351" s="20" t="s">
        <v>88</v>
      </c>
      <c r="BI351" s="20">
        <v>34.11</v>
      </c>
      <c r="BJ351" s="20">
        <v>37.950000000000003</v>
      </c>
      <c r="BK351" s="20">
        <v>-0.1</v>
      </c>
      <c r="BL351" s="20">
        <v>0.1</v>
      </c>
      <c r="BM351" s="78">
        <v>3</v>
      </c>
      <c r="BN351" s="20">
        <v>36.08</v>
      </c>
      <c r="BO351" s="20">
        <v>0.47</v>
      </c>
      <c r="BP351" s="80">
        <v>20</v>
      </c>
      <c r="BQ351" s="20">
        <v>0.05</v>
      </c>
      <c r="BR351" s="83">
        <v>5</v>
      </c>
      <c r="BS351" s="17">
        <v>-1</v>
      </c>
      <c r="BT351" s="17">
        <v>-4.7085896000000002E-2</v>
      </c>
      <c r="BU351" s="17">
        <f>_xlfn.XLOOKUP(BG351,' Brechas'!$A$2:$A$34,' Brechas'!$AQ$2:$AQ$34)</f>
        <v>-4.7085895736933697E-2</v>
      </c>
      <c r="BV351" t="b">
        <f t="shared" si="56"/>
        <v>1</v>
      </c>
      <c r="BZ351" s="20">
        <v>20</v>
      </c>
      <c r="CA351" s="20" t="s">
        <v>88</v>
      </c>
      <c r="CB351" s="20">
        <v>0.01</v>
      </c>
      <c r="CC351" s="20">
        <v>0.01</v>
      </c>
      <c r="CD351" s="20">
        <v>0.74</v>
      </c>
      <c r="CE351" s="20">
        <v>0.74</v>
      </c>
      <c r="CF351" s="95">
        <v>32</v>
      </c>
      <c r="CG351" s="20">
        <v>0.01</v>
      </c>
      <c r="CH351" s="20">
        <v>0.13</v>
      </c>
      <c r="CI351" s="71">
        <v>25</v>
      </c>
      <c r="CJ351" s="20">
        <v>0.09</v>
      </c>
      <c r="CK351" s="95">
        <v>32</v>
      </c>
      <c r="CL351" s="17">
        <v>1</v>
      </c>
      <c r="CM351" s="17">
        <v>9.3967951999999993E-2</v>
      </c>
      <c r="CN351" s="17">
        <f>_xlfn.XLOOKUP(BZ351,' Brechas'!$A$2:$A$34,' Brechas'!$BM$2:$BM$34)</f>
        <v>9.3967951718095299E-2</v>
      </c>
      <c r="CO351" t="b">
        <f t="shared" si="57"/>
        <v>1</v>
      </c>
    </row>
    <row r="352" spans="39:93">
      <c r="AN352" s="20">
        <v>23</v>
      </c>
      <c r="AO352" s="20" t="s">
        <v>89</v>
      </c>
      <c r="AP352" s="20">
        <v>0.03</v>
      </c>
      <c r="AQ352" s="20">
        <v>0.06</v>
      </c>
      <c r="AR352" s="20">
        <v>-0.54</v>
      </c>
      <c r="AS352" s="20">
        <v>0.54</v>
      </c>
      <c r="AT352" s="111">
        <v>12</v>
      </c>
      <c r="AU352" s="20">
        <v>0.04</v>
      </c>
      <c r="AV352" s="20">
        <v>0.42</v>
      </c>
      <c r="AW352" s="105">
        <v>20</v>
      </c>
      <c r="AX352" s="20">
        <v>0.23</v>
      </c>
      <c r="AY352" s="124">
        <v>16</v>
      </c>
      <c r="AZ352" s="17">
        <v>-1</v>
      </c>
      <c r="BA352" s="17">
        <v>-0.22692973499999999</v>
      </c>
      <c r="BB352" s="17">
        <f>_xlfn.XLOOKUP(AN352,' Brechas'!$A$2:$A$34,' Brechas'!$AC$2:$AC$34)</f>
        <v>-0.226929735060379</v>
      </c>
      <c r="BC352" t="b">
        <f t="shared" si="55"/>
        <v>1</v>
      </c>
      <c r="BG352" s="20">
        <v>23</v>
      </c>
      <c r="BH352" s="20" t="s">
        <v>89</v>
      </c>
      <c r="BI352" s="20">
        <v>31.65</v>
      </c>
      <c r="BJ352" s="20">
        <v>46.23</v>
      </c>
      <c r="BK352" s="20">
        <v>-0.32</v>
      </c>
      <c r="BL352" s="20">
        <v>0.32</v>
      </c>
      <c r="BM352" s="87">
        <v>30</v>
      </c>
      <c r="BN352" s="20">
        <v>39.090000000000003</v>
      </c>
      <c r="BO352" s="20">
        <v>0.5</v>
      </c>
      <c r="BP352" s="68">
        <v>19</v>
      </c>
      <c r="BQ352" s="20">
        <v>0.16</v>
      </c>
      <c r="BR352" s="72">
        <v>27</v>
      </c>
      <c r="BS352" s="17">
        <v>-1</v>
      </c>
      <c r="BT352" s="17">
        <v>-0.158973329</v>
      </c>
      <c r="BU352" s="17">
        <f>_xlfn.XLOOKUP(BG352,' Brechas'!$A$2:$A$34,' Brechas'!$AQ$2:$AQ$34)</f>
        <v>-0.15897332927080099</v>
      </c>
      <c r="BV352" t="b">
        <f t="shared" si="56"/>
        <v>1</v>
      </c>
      <c r="BZ352" s="20">
        <v>23</v>
      </c>
      <c r="CA352" s="20" t="s">
        <v>89</v>
      </c>
      <c r="CB352" s="20">
        <v>0.01</v>
      </c>
      <c r="CC352" s="20">
        <v>0.01</v>
      </c>
      <c r="CD352" s="20">
        <v>-0.01</v>
      </c>
      <c r="CE352" s="20">
        <v>0.01</v>
      </c>
      <c r="CF352" s="76">
        <v>1</v>
      </c>
      <c r="CG352" s="20">
        <v>0.01</v>
      </c>
      <c r="CH352" s="20">
        <v>0.14000000000000001</v>
      </c>
      <c r="CI352" s="72">
        <v>27</v>
      </c>
      <c r="CJ352" s="20">
        <v>0</v>
      </c>
      <c r="CK352" s="76">
        <v>1</v>
      </c>
      <c r="CL352" s="17">
        <v>-1</v>
      </c>
      <c r="CM352" s="17">
        <v>-1.080159E-3</v>
      </c>
      <c r="CN352" s="17">
        <f>_xlfn.XLOOKUP(BZ352,' Brechas'!$A$2:$A$34,' Brechas'!$BM$2:$BM$34)</f>
        <v>-1.08015853209512E-3</v>
      </c>
      <c r="CO352" t="b">
        <f t="shared" si="57"/>
        <v>1</v>
      </c>
    </row>
    <row r="353" spans="40:93">
      <c r="AN353" s="20">
        <v>25</v>
      </c>
      <c r="AO353" s="20" t="s">
        <v>90</v>
      </c>
      <c r="AP353" s="20">
        <v>0.01</v>
      </c>
      <c r="AQ353" s="20">
        <v>0.04</v>
      </c>
      <c r="AR353" s="20">
        <v>-0.77</v>
      </c>
      <c r="AS353" s="20">
        <v>0.77</v>
      </c>
      <c r="AT353" s="107">
        <v>25</v>
      </c>
      <c r="AU353" s="20">
        <v>0.02</v>
      </c>
      <c r="AV353" s="20">
        <v>0.24</v>
      </c>
      <c r="AW353" s="113">
        <v>8</v>
      </c>
      <c r="AX353" s="20">
        <v>0.18</v>
      </c>
      <c r="AY353" s="116">
        <v>11</v>
      </c>
      <c r="AZ353" s="17">
        <v>-1</v>
      </c>
      <c r="BA353" s="17">
        <v>-0.18242927</v>
      </c>
      <c r="BB353" s="17">
        <f>_xlfn.XLOOKUP(AN353,' Brechas'!$A$2:$A$34,' Brechas'!$AC$2:$AC$34)</f>
        <v>-0.182429270051325</v>
      </c>
      <c r="BC353" t="b">
        <f t="shared" si="55"/>
        <v>1</v>
      </c>
      <c r="BG353" s="20">
        <v>25</v>
      </c>
      <c r="BH353" s="20" t="s">
        <v>90</v>
      </c>
      <c r="BI353" s="20">
        <v>29.18</v>
      </c>
      <c r="BJ353" s="20">
        <v>37.520000000000003</v>
      </c>
      <c r="BK353" s="20">
        <v>-0.22</v>
      </c>
      <c r="BL353" s="20">
        <v>0.22</v>
      </c>
      <c r="BM353" s="68">
        <v>19</v>
      </c>
      <c r="BN353" s="20">
        <v>33.44</v>
      </c>
      <c r="BO353" s="20">
        <v>0.43</v>
      </c>
      <c r="BP353" s="88">
        <v>24</v>
      </c>
      <c r="BQ353" s="20">
        <v>0.1</v>
      </c>
      <c r="BR353" s="60">
        <v>14</v>
      </c>
      <c r="BS353" s="17">
        <v>-1</v>
      </c>
      <c r="BT353" s="17">
        <v>-9.5866322000000004E-2</v>
      </c>
      <c r="BU353" s="17">
        <f>_xlfn.XLOOKUP(BG353,' Brechas'!$A$2:$A$34,' Brechas'!$AQ$2:$AQ$34)</f>
        <v>-9.5866321760590803E-2</v>
      </c>
      <c r="BV353" t="b">
        <f t="shared" si="56"/>
        <v>1</v>
      </c>
      <c r="BZ353" s="20">
        <v>25</v>
      </c>
      <c r="CA353" s="20" t="s">
        <v>90</v>
      </c>
      <c r="CB353" s="20">
        <v>0.02</v>
      </c>
      <c r="CC353" s="20">
        <v>0.02</v>
      </c>
      <c r="CD353" s="20">
        <v>7.0000000000000007E-2</v>
      </c>
      <c r="CE353" s="20">
        <v>7.0000000000000007E-2</v>
      </c>
      <c r="CF353" s="85">
        <v>4</v>
      </c>
      <c r="CG353" s="20">
        <v>0.02</v>
      </c>
      <c r="CH353" s="20">
        <v>0.06</v>
      </c>
      <c r="CI353" s="69">
        <v>9</v>
      </c>
      <c r="CJ353" s="20">
        <v>0</v>
      </c>
      <c r="CK353" s="83">
        <v>5</v>
      </c>
      <c r="CL353" s="17">
        <v>1</v>
      </c>
      <c r="CM353" s="17">
        <v>4.3077380000000002E-3</v>
      </c>
      <c r="CN353" s="17">
        <f>_xlfn.XLOOKUP(BZ353,' Brechas'!$A$2:$A$34,' Brechas'!$BM$2:$BM$34)</f>
        <v>4.3077378461794996E-3</v>
      </c>
      <c r="CO353" t="b">
        <f t="shared" si="57"/>
        <v>1</v>
      </c>
    </row>
    <row r="354" spans="40:93">
      <c r="AN354" s="20">
        <v>27</v>
      </c>
      <c r="AO354" s="20" t="s">
        <v>91</v>
      </c>
      <c r="AP354" s="20">
        <v>0.02</v>
      </c>
      <c r="AQ354" s="20">
        <v>0.03</v>
      </c>
      <c r="AR354" s="20">
        <v>-0.51</v>
      </c>
      <c r="AS354" s="20">
        <v>0.51</v>
      </c>
      <c r="AT354" s="125">
        <v>10</v>
      </c>
      <c r="AU354" s="20">
        <v>0.03</v>
      </c>
      <c r="AV354" s="20">
        <v>0.24</v>
      </c>
      <c r="AW354" s="108">
        <v>9</v>
      </c>
      <c r="AX354" s="20">
        <v>0.13</v>
      </c>
      <c r="AY354" s="125">
        <v>10</v>
      </c>
      <c r="AZ354" s="17">
        <v>-1</v>
      </c>
      <c r="BA354" s="17">
        <v>-0.12542366999999999</v>
      </c>
      <c r="BB354" s="17">
        <f>_xlfn.XLOOKUP(AN354,' Brechas'!$A$2:$A$34,' Brechas'!$AC$2:$AC$34)</f>
        <v>-0.125423669916747</v>
      </c>
      <c r="BC354" t="b">
        <f t="shared" si="55"/>
        <v>1</v>
      </c>
      <c r="BG354" s="20">
        <v>27</v>
      </c>
      <c r="BH354" s="20" t="s">
        <v>91</v>
      </c>
      <c r="BI354" s="20">
        <v>13.3</v>
      </c>
      <c r="BJ354" s="20">
        <v>17.899999999999999</v>
      </c>
      <c r="BK354" s="20">
        <v>-0.26</v>
      </c>
      <c r="BL354" s="20">
        <v>0.26</v>
      </c>
      <c r="BM354" s="88">
        <v>24</v>
      </c>
      <c r="BN354" s="20">
        <v>15.64</v>
      </c>
      <c r="BO354" s="20">
        <v>0.2</v>
      </c>
      <c r="BP354" s="77">
        <v>33</v>
      </c>
      <c r="BQ354" s="20">
        <v>0.05</v>
      </c>
      <c r="BR354" s="65">
        <v>6</v>
      </c>
      <c r="BS354" s="17">
        <v>-1</v>
      </c>
      <c r="BT354" s="17">
        <v>-5.1818323999999999E-2</v>
      </c>
      <c r="BU354" s="17">
        <f>_xlfn.XLOOKUP(BG354,' Brechas'!$A$2:$A$34,' Brechas'!$AQ$2:$AQ$34)</f>
        <v>-5.1818324469286602E-2</v>
      </c>
      <c r="BV354" t="b">
        <f t="shared" si="56"/>
        <v>1</v>
      </c>
      <c r="BZ354" s="20">
        <v>27</v>
      </c>
      <c r="CA354" s="20" t="s">
        <v>91</v>
      </c>
      <c r="CB354" s="20">
        <v>0</v>
      </c>
      <c r="CC354" s="20">
        <v>0</v>
      </c>
      <c r="CD354" s="20">
        <v>-0.14000000000000001</v>
      </c>
      <c r="CE354" s="20">
        <v>0.14000000000000001</v>
      </c>
      <c r="CF354" s="60">
        <v>14</v>
      </c>
      <c r="CG354" s="20">
        <v>0</v>
      </c>
      <c r="CH354" s="20">
        <v>1</v>
      </c>
      <c r="CI354" s="77">
        <v>33</v>
      </c>
      <c r="CJ354" s="20">
        <v>0.14000000000000001</v>
      </c>
      <c r="CK354" s="77">
        <v>33</v>
      </c>
      <c r="CL354" s="17">
        <v>-1</v>
      </c>
      <c r="CM354" s="17">
        <v>-0.14142349900000001</v>
      </c>
      <c r="CN354" s="17">
        <f>_xlfn.XLOOKUP(BZ354,' Brechas'!$A$2:$A$34,' Brechas'!$BM$2:$BM$34)</f>
        <v>-0.14142349902071799</v>
      </c>
      <c r="CO354" t="b">
        <f t="shared" si="57"/>
        <v>1</v>
      </c>
    </row>
    <row r="355" spans="40:93">
      <c r="AN355" s="20">
        <v>41</v>
      </c>
      <c r="AO355" s="20" t="s">
        <v>92</v>
      </c>
      <c r="AP355" s="20">
        <v>0.02</v>
      </c>
      <c r="AQ355" s="20">
        <v>0.05</v>
      </c>
      <c r="AR355" s="20">
        <v>-0.69</v>
      </c>
      <c r="AS355" s="20">
        <v>0.69</v>
      </c>
      <c r="AT355" s="115">
        <v>18</v>
      </c>
      <c r="AU355" s="20">
        <v>0.04</v>
      </c>
      <c r="AV355" s="20">
        <v>0.35</v>
      </c>
      <c r="AW355" s="126">
        <v>15</v>
      </c>
      <c r="AX355" s="20">
        <v>0.24</v>
      </c>
      <c r="AY355" s="123">
        <v>19</v>
      </c>
      <c r="AZ355" s="17">
        <v>-1</v>
      </c>
      <c r="BA355" s="17">
        <v>-0.238999656</v>
      </c>
      <c r="BB355" s="17">
        <f>_xlfn.XLOOKUP(AN355,' Brechas'!$A$2:$A$34,' Brechas'!$AC$2:$AC$34)</f>
        <v>-0.238999655525934</v>
      </c>
      <c r="BC355" t="b">
        <f t="shared" si="55"/>
        <v>1</v>
      </c>
      <c r="BG355" s="20">
        <v>41</v>
      </c>
      <c r="BH355" s="20" t="s">
        <v>92</v>
      </c>
      <c r="BI355" s="20">
        <v>40.130000000000003</v>
      </c>
      <c r="BJ355" s="20">
        <v>56.41</v>
      </c>
      <c r="BK355" s="20">
        <v>-0.28999999999999998</v>
      </c>
      <c r="BL355" s="20">
        <v>0.28999999999999998</v>
      </c>
      <c r="BM355" s="72">
        <v>27</v>
      </c>
      <c r="BN355" s="20">
        <v>48.48</v>
      </c>
      <c r="BO355" s="20">
        <v>0.63</v>
      </c>
      <c r="BP355" s="65">
        <v>6</v>
      </c>
      <c r="BQ355" s="20">
        <v>0.18</v>
      </c>
      <c r="BR355" s="70">
        <v>29</v>
      </c>
      <c r="BS355" s="17">
        <v>-1</v>
      </c>
      <c r="BT355" s="17">
        <v>-0.18034757500000001</v>
      </c>
      <c r="BU355" s="17">
        <f>_xlfn.XLOOKUP(BG355,' Brechas'!$A$2:$A$34,' Brechas'!$AQ$2:$AQ$34)</f>
        <v>-0.180347575244794</v>
      </c>
      <c r="BV355" t="b">
        <f t="shared" si="56"/>
        <v>1</v>
      </c>
      <c r="BZ355" s="20">
        <v>41</v>
      </c>
      <c r="CA355" s="20" t="s">
        <v>92</v>
      </c>
      <c r="CB355" s="20">
        <v>0.02</v>
      </c>
      <c r="CC355" s="20">
        <v>0.01</v>
      </c>
      <c r="CD355" s="20">
        <v>0.21</v>
      </c>
      <c r="CE355" s="20">
        <v>0.21</v>
      </c>
      <c r="CF355" s="75">
        <v>21</v>
      </c>
      <c r="CG355" s="20">
        <v>0.02</v>
      </c>
      <c r="CH355" s="20">
        <v>0.08</v>
      </c>
      <c r="CI355" s="58">
        <v>16</v>
      </c>
      <c r="CJ355" s="20">
        <v>0.02</v>
      </c>
      <c r="CK355" s="68">
        <v>19</v>
      </c>
      <c r="CL355" s="17">
        <v>1</v>
      </c>
      <c r="CM355" s="17">
        <v>1.7472963000000001E-2</v>
      </c>
      <c r="CN355" s="17">
        <f>_xlfn.XLOOKUP(BZ355,' Brechas'!$A$2:$A$34,' Brechas'!$BM$2:$BM$34)</f>
        <v>1.7472963079768901E-2</v>
      </c>
      <c r="CO355" t="b">
        <f t="shared" si="57"/>
        <v>1</v>
      </c>
    </row>
    <row r="356" spans="40:93">
      <c r="AN356" s="20">
        <v>44</v>
      </c>
      <c r="AO356" s="20" t="s">
        <v>93</v>
      </c>
      <c r="AP356" s="20">
        <v>0.02</v>
      </c>
      <c r="AQ356" s="20">
        <v>0.05</v>
      </c>
      <c r="AR356" s="20">
        <v>-0.62</v>
      </c>
      <c r="AS356" s="20">
        <v>0.62</v>
      </c>
      <c r="AT356" s="124">
        <v>16</v>
      </c>
      <c r="AU356" s="20">
        <v>0.04</v>
      </c>
      <c r="AV356" s="20">
        <v>0.36</v>
      </c>
      <c r="AW356" s="124">
        <v>16</v>
      </c>
      <c r="AX356" s="20">
        <v>0.23</v>
      </c>
      <c r="AY356" s="126">
        <v>15</v>
      </c>
      <c r="AZ356" s="17">
        <v>-1</v>
      </c>
      <c r="BA356" s="17">
        <v>-0.226465257</v>
      </c>
      <c r="BB356" s="17">
        <f>_xlfn.XLOOKUP(AN356,' Brechas'!$A$2:$A$34,' Brechas'!$AC$2:$AC$34)</f>
        <v>-0.22646525675520501</v>
      </c>
      <c r="BC356" t="b">
        <f t="shared" si="55"/>
        <v>1</v>
      </c>
      <c r="BG356" s="20">
        <v>44</v>
      </c>
      <c r="BH356" s="20" t="s">
        <v>93</v>
      </c>
      <c r="BI356" s="20">
        <v>28.65</v>
      </c>
      <c r="BJ356" s="20">
        <v>33.700000000000003</v>
      </c>
      <c r="BK356" s="20">
        <v>-0.15</v>
      </c>
      <c r="BL356" s="20">
        <v>0.15</v>
      </c>
      <c r="BM356" s="69">
        <v>9</v>
      </c>
      <c r="BN356" s="20">
        <v>31.21</v>
      </c>
      <c r="BO356" s="20">
        <v>0.4</v>
      </c>
      <c r="BP356" s="72">
        <v>27</v>
      </c>
      <c r="BQ356" s="20">
        <v>0.06</v>
      </c>
      <c r="BR356" s="69">
        <v>9</v>
      </c>
      <c r="BS356" s="17">
        <v>-1</v>
      </c>
      <c r="BT356" s="17">
        <v>-6.030174E-2</v>
      </c>
      <c r="BU356" s="17">
        <f>_xlfn.XLOOKUP(BG356,' Brechas'!$A$2:$A$34,' Brechas'!$AQ$2:$AQ$34)</f>
        <v>-6.0301740006701299E-2</v>
      </c>
      <c r="BV356" t="b">
        <f t="shared" si="56"/>
        <v>1</v>
      </c>
      <c r="BZ356" s="20">
        <v>44</v>
      </c>
      <c r="CA356" s="20" t="s">
        <v>93</v>
      </c>
      <c r="CB356" s="20">
        <v>0</v>
      </c>
      <c r="CC356" s="20">
        <v>0.01</v>
      </c>
      <c r="CD356" s="20">
        <v>-0.38</v>
      </c>
      <c r="CE356" s="20">
        <v>0.38</v>
      </c>
      <c r="CF356" s="72">
        <v>27</v>
      </c>
      <c r="CG356" s="20">
        <v>0.01</v>
      </c>
      <c r="CH356" s="20">
        <v>0.24</v>
      </c>
      <c r="CI356" s="70">
        <v>29</v>
      </c>
      <c r="CJ356" s="20">
        <v>0.09</v>
      </c>
      <c r="CK356" s="94">
        <v>31</v>
      </c>
      <c r="CL356" s="17">
        <v>-1</v>
      </c>
      <c r="CM356" s="17">
        <v>-9.1185976000000002E-2</v>
      </c>
      <c r="CN356" s="17">
        <f>_xlfn.XLOOKUP(BZ356,' Brechas'!$A$2:$A$34,' Brechas'!$BM$2:$BM$34)</f>
        <v>-9.1185975620172999E-2</v>
      </c>
      <c r="CO356" t="b">
        <f t="shared" si="57"/>
        <v>1</v>
      </c>
    </row>
    <row r="357" spans="40:93">
      <c r="AN357" s="20">
        <v>47</v>
      </c>
      <c r="AO357" s="20" t="s">
        <v>94</v>
      </c>
      <c r="AP357" s="20">
        <v>0.02</v>
      </c>
      <c r="AQ357" s="20">
        <v>7.0000000000000007E-2</v>
      </c>
      <c r="AR357" s="20">
        <v>-0.67</v>
      </c>
      <c r="AS357" s="20">
        <v>0.67</v>
      </c>
      <c r="AT357" s="109">
        <v>17</v>
      </c>
      <c r="AU357" s="20">
        <v>0.05</v>
      </c>
      <c r="AV357" s="20">
        <v>0.47</v>
      </c>
      <c r="AW357" s="120">
        <v>24</v>
      </c>
      <c r="AX357" s="20">
        <v>0.31</v>
      </c>
      <c r="AY357" s="114">
        <v>26</v>
      </c>
      <c r="AZ357" s="17">
        <v>-1</v>
      </c>
      <c r="BA357" s="17">
        <v>-0.31167381100000002</v>
      </c>
      <c r="BB357" s="17">
        <f>_xlfn.XLOOKUP(AN357,' Brechas'!$A$2:$A$34,' Brechas'!$AC$2:$AC$34)</f>
        <v>-0.31167381126326998</v>
      </c>
      <c r="BC357" t="b">
        <f t="shared" si="55"/>
        <v>1</v>
      </c>
      <c r="BG357" s="20">
        <v>47</v>
      </c>
      <c r="BH357" s="20" t="s">
        <v>94</v>
      </c>
      <c r="BI357" s="20">
        <v>37.04</v>
      </c>
      <c r="BJ357" s="20">
        <v>45.34</v>
      </c>
      <c r="BK357" s="20">
        <v>-0.18</v>
      </c>
      <c r="BL357" s="20">
        <v>0.18</v>
      </c>
      <c r="BM357" s="60">
        <v>14</v>
      </c>
      <c r="BN357" s="20">
        <v>41.31</v>
      </c>
      <c r="BO357" s="20">
        <v>0.53</v>
      </c>
      <c r="BP357" s="81">
        <v>17</v>
      </c>
      <c r="BQ357" s="20">
        <v>0.1</v>
      </c>
      <c r="BR357" s="63">
        <v>15</v>
      </c>
      <c r="BS357" s="17">
        <v>-1</v>
      </c>
      <c r="BT357" s="17">
        <v>-9.7434488E-2</v>
      </c>
      <c r="BU357" s="17">
        <f>_xlfn.XLOOKUP(BG357,' Brechas'!$A$2:$A$34,' Brechas'!$AQ$2:$AQ$34)</f>
        <v>-9.7434488284774398E-2</v>
      </c>
      <c r="BV357" t="b">
        <f t="shared" si="56"/>
        <v>1</v>
      </c>
      <c r="BZ357" s="20">
        <v>47</v>
      </c>
      <c r="CA357" s="20" t="s">
        <v>94</v>
      </c>
      <c r="CB357" s="20">
        <v>0.01</v>
      </c>
      <c r="CC357" s="20">
        <v>0.01</v>
      </c>
      <c r="CD357" s="20">
        <v>0.46</v>
      </c>
      <c r="CE357" s="20">
        <v>0.46</v>
      </c>
      <c r="CF357" s="70">
        <v>29</v>
      </c>
      <c r="CG357" s="20">
        <v>0.01</v>
      </c>
      <c r="CH357" s="20">
        <v>0.13</v>
      </c>
      <c r="CI357" s="84">
        <v>26</v>
      </c>
      <c r="CJ357" s="20">
        <v>0.06</v>
      </c>
      <c r="CK357" s="72">
        <v>27</v>
      </c>
      <c r="CL357" s="17">
        <v>1</v>
      </c>
      <c r="CM357" s="17">
        <v>5.8683129000000001E-2</v>
      </c>
      <c r="CN357" s="17">
        <f>_xlfn.XLOOKUP(BZ357,' Brechas'!$A$2:$A$34,' Brechas'!$BM$2:$BM$34)</f>
        <v>5.8683128534462101E-2</v>
      </c>
      <c r="CO357" t="b">
        <f t="shared" si="57"/>
        <v>1</v>
      </c>
    </row>
    <row r="358" spans="40:93">
      <c r="AN358" s="20">
        <v>50</v>
      </c>
      <c r="AO358" s="20" t="s">
        <v>95</v>
      </c>
      <c r="AP358" s="20">
        <v>0.03</v>
      </c>
      <c r="AQ358" s="20">
        <v>7.0000000000000007E-2</v>
      </c>
      <c r="AR358" s="20">
        <v>-0.62</v>
      </c>
      <c r="AS358" s="20">
        <v>0.62</v>
      </c>
      <c r="AT358" s="126">
        <v>15</v>
      </c>
      <c r="AU358" s="20">
        <v>0.05</v>
      </c>
      <c r="AV358" s="20">
        <v>0.5</v>
      </c>
      <c r="AW358" s="110">
        <v>29</v>
      </c>
      <c r="AX358" s="20">
        <v>0.31</v>
      </c>
      <c r="AY358" s="120">
        <v>24</v>
      </c>
      <c r="AZ358" s="17">
        <v>-1</v>
      </c>
      <c r="BA358" s="17">
        <v>-0.30656925299999999</v>
      </c>
      <c r="BB358" s="17">
        <f>_xlfn.XLOOKUP(AN358,' Brechas'!$A$2:$A$34,' Brechas'!$AC$2:$AC$34)</f>
        <v>-0.306569252741412</v>
      </c>
      <c r="BC358" t="b">
        <f t="shared" si="55"/>
        <v>1</v>
      </c>
      <c r="BG358" s="20">
        <v>50</v>
      </c>
      <c r="BH358" s="20" t="s">
        <v>95</v>
      </c>
      <c r="BI358" s="20">
        <v>37.71</v>
      </c>
      <c r="BJ358" s="20">
        <v>47.68</v>
      </c>
      <c r="BK358" s="20">
        <v>-0.21</v>
      </c>
      <c r="BL358" s="20">
        <v>0.21</v>
      </c>
      <c r="BM358" s="58">
        <v>16</v>
      </c>
      <c r="BN358" s="20">
        <v>42.83</v>
      </c>
      <c r="BO358" s="20">
        <v>0.55000000000000004</v>
      </c>
      <c r="BP358" s="63">
        <v>15</v>
      </c>
      <c r="BQ358" s="20">
        <v>0.12</v>
      </c>
      <c r="BR358" s="68">
        <v>19</v>
      </c>
      <c r="BS358" s="17">
        <v>-1</v>
      </c>
      <c r="BT358" s="17">
        <v>-0.115490882</v>
      </c>
      <c r="BU358" s="17">
        <f>_xlfn.XLOOKUP(BG358,' Brechas'!$A$2:$A$34,' Brechas'!$AQ$2:$AQ$34)</f>
        <v>-0.11549088203282</v>
      </c>
      <c r="BV358" t="b">
        <f t="shared" si="56"/>
        <v>1</v>
      </c>
      <c r="BZ358" s="20">
        <v>50</v>
      </c>
      <c r="CA358" s="20" t="s">
        <v>95</v>
      </c>
      <c r="CB358" s="20">
        <v>0.04</v>
      </c>
      <c r="CC358" s="20">
        <v>0.03</v>
      </c>
      <c r="CD358" s="20">
        <v>0.1</v>
      </c>
      <c r="CE358" s="20">
        <v>0.1</v>
      </c>
      <c r="CF358" s="62">
        <v>8</v>
      </c>
      <c r="CG358" s="20">
        <v>0.04</v>
      </c>
      <c r="CH358" s="20">
        <v>0.03</v>
      </c>
      <c r="CI358" s="67">
        <v>2</v>
      </c>
      <c r="CJ358" s="20">
        <v>0</v>
      </c>
      <c r="CK358" s="85">
        <v>4</v>
      </c>
      <c r="CL358" s="17">
        <v>1</v>
      </c>
      <c r="CM358" s="17">
        <v>3.5165439999999999E-3</v>
      </c>
      <c r="CN358" s="17">
        <f>_xlfn.XLOOKUP(BZ358,' Brechas'!$A$2:$A$34,' Brechas'!$BM$2:$BM$34)</f>
        <v>3.5165444159579199E-3</v>
      </c>
      <c r="CO358" t="b">
        <f t="shared" si="57"/>
        <v>1</v>
      </c>
    </row>
    <row r="359" spans="40:93">
      <c r="AN359" s="20">
        <v>52</v>
      </c>
      <c r="AO359" s="20" t="s">
        <v>96</v>
      </c>
      <c r="AP359" s="20">
        <v>0.02</v>
      </c>
      <c r="AQ359" s="20">
        <v>0.03</v>
      </c>
      <c r="AR359" s="20">
        <v>-0.46</v>
      </c>
      <c r="AS359" s="20">
        <v>0.46</v>
      </c>
      <c r="AT359" s="127">
        <v>7</v>
      </c>
      <c r="AU359" s="20">
        <v>0.03</v>
      </c>
      <c r="AV359" s="20">
        <v>0.25</v>
      </c>
      <c r="AW359" s="125">
        <v>10</v>
      </c>
      <c r="AX359" s="20">
        <v>0.11</v>
      </c>
      <c r="AY359" s="113">
        <v>8</v>
      </c>
      <c r="AZ359" s="17">
        <v>-1</v>
      </c>
      <c r="BA359" s="17">
        <v>-0.114811907</v>
      </c>
      <c r="BB359" s="17">
        <f>_xlfn.XLOOKUP(AN359,' Brechas'!$A$2:$A$34,' Brechas'!$AC$2:$AC$34)</f>
        <v>-0.114811906844192</v>
      </c>
      <c r="BC359" t="b">
        <f t="shared" si="55"/>
        <v>1</v>
      </c>
      <c r="BG359" s="20">
        <v>52</v>
      </c>
      <c r="BH359" s="20" t="s">
        <v>96</v>
      </c>
      <c r="BI359" s="20">
        <v>38.340000000000003</v>
      </c>
      <c r="BJ359" s="20">
        <v>48.85</v>
      </c>
      <c r="BK359" s="20">
        <v>-0.22</v>
      </c>
      <c r="BL359" s="20">
        <v>0.22</v>
      </c>
      <c r="BM359" s="61">
        <v>18</v>
      </c>
      <c r="BN359" s="20">
        <v>43.71</v>
      </c>
      <c r="BO359" s="20">
        <v>0.56000000000000005</v>
      </c>
      <c r="BP359" s="60">
        <v>14</v>
      </c>
      <c r="BQ359" s="20">
        <v>0.12</v>
      </c>
      <c r="BR359" s="75">
        <v>21</v>
      </c>
      <c r="BS359" s="17">
        <v>-1</v>
      </c>
      <c r="BT359" s="17">
        <v>-0.12126168</v>
      </c>
      <c r="BU359" s="17">
        <f>_xlfn.XLOOKUP(BG359,' Brechas'!$A$2:$A$34,' Brechas'!$AQ$2:$AQ$34)</f>
        <v>-0.12126168031149499</v>
      </c>
      <c r="BV359" t="b">
        <f t="shared" si="56"/>
        <v>1</v>
      </c>
      <c r="BZ359" s="20">
        <v>52</v>
      </c>
      <c r="CA359" s="20" t="s">
        <v>96</v>
      </c>
      <c r="CB359" s="20">
        <v>0.02</v>
      </c>
      <c r="CC359" s="20">
        <v>0.01</v>
      </c>
      <c r="CD359" s="20">
        <v>0.74</v>
      </c>
      <c r="CE359" s="20">
        <v>0.74</v>
      </c>
      <c r="CF359" s="77">
        <v>33</v>
      </c>
      <c r="CG359" s="20">
        <v>0.01</v>
      </c>
      <c r="CH359" s="20">
        <v>0.09</v>
      </c>
      <c r="CI359" s="75">
        <v>21</v>
      </c>
      <c r="CJ359" s="20">
        <v>7.0000000000000007E-2</v>
      </c>
      <c r="CK359" s="73">
        <v>28</v>
      </c>
      <c r="CL359" s="17">
        <v>1</v>
      </c>
      <c r="CM359" s="17">
        <v>6.8719157000000003E-2</v>
      </c>
      <c r="CN359" s="17">
        <f>_xlfn.XLOOKUP(BZ359,' Brechas'!$A$2:$A$34,' Brechas'!$BM$2:$BM$34)</f>
        <v>6.8719157163784406E-2</v>
      </c>
      <c r="CO359" t="b">
        <f t="shared" si="57"/>
        <v>1</v>
      </c>
    </row>
    <row r="360" spans="40:93" ht="24">
      <c r="AN360" s="20">
        <v>54</v>
      </c>
      <c r="AO360" s="20" t="s">
        <v>97</v>
      </c>
      <c r="AP360" s="20">
        <v>0.01</v>
      </c>
      <c r="AQ360" s="20">
        <v>0.08</v>
      </c>
      <c r="AR360" s="20">
        <v>-0.82</v>
      </c>
      <c r="AS360" s="20">
        <v>0.82</v>
      </c>
      <c r="AT360" s="128">
        <v>28</v>
      </c>
      <c r="AU360" s="20">
        <v>0.05</v>
      </c>
      <c r="AV360" s="20">
        <v>0.44</v>
      </c>
      <c r="AW360" s="129">
        <v>23</v>
      </c>
      <c r="AX360" s="20">
        <v>0.36</v>
      </c>
      <c r="AY360" s="128">
        <v>28</v>
      </c>
      <c r="AZ360" s="17">
        <v>-1</v>
      </c>
      <c r="BA360" s="17">
        <v>-0.361609974</v>
      </c>
      <c r="BB360" s="17">
        <f>_xlfn.XLOOKUP(AN360,' Brechas'!$A$2:$A$34,' Brechas'!$AC$2:$AC$34)</f>
        <v>-0.36160997445822202</v>
      </c>
      <c r="BC360" t="b">
        <f t="shared" si="55"/>
        <v>1</v>
      </c>
      <c r="BG360" s="20">
        <v>54</v>
      </c>
      <c r="BH360" s="20" t="s">
        <v>97</v>
      </c>
      <c r="BI360" s="20">
        <v>35.590000000000003</v>
      </c>
      <c r="BJ360" s="20">
        <v>43.15</v>
      </c>
      <c r="BK360" s="20">
        <v>-0.18</v>
      </c>
      <c r="BL360" s="20">
        <v>0.18</v>
      </c>
      <c r="BM360" s="86">
        <v>11</v>
      </c>
      <c r="BN360" s="20">
        <v>39.47</v>
      </c>
      <c r="BO360" s="20">
        <v>0.51</v>
      </c>
      <c r="BP360" s="61">
        <v>18</v>
      </c>
      <c r="BQ360" s="20">
        <v>0.09</v>
      </c>
      <c r="BR360" s="66">
        <v>12</v>
      </c>
      <c r="BS360" s="17">
        <v>-1</v>
      </c>
      <c r="BT360" s="17">
        <v>-8.9139528999999995E-2</v>
      </c>
      <c r="BU360" s="17">
        <f>_xlfn.XLOOKUP(BG360,' Brechas'!$A$2:$A$34,' Brechas'!$AQ$2:$AQ$34)</f>
        <v>-8.9139528669247306E-2</v>
      </c>
      <c r="BV360" t="b">
        <f t="shared" si="56"/>
        <v>1</v>
      </c>
      <c r="BZ360" s="20">
        <v>54</v>
      </c>
      <c r="CA360" s="20" t="s">
        <v>97</v>
      </c>
      <c r="CB360" s="20">
        <v>0.02</v>
      </c>
      <c r="CC360" s="20">
        <v>0.02</v>
      </c>
      <c r="CD360" s="20">
        <v>-0.12</v>
      </c>
      <c r="CE360" s="20">
        <v>0.12</v>
      </c>
      <c r="CF360" s="69">
        <v>9</v>
      </c>
      <c r="CG360" s="20">
        <v>0.02</v>
      </c>
      <c r="CH360" s="20">
        <v>0.08</v>
      </c>
      <c r="CI360" s="60">
        <v>14</v>
      </c>
      <c r="CJ360" s="20">
        <v>0.01</v>
      </c>
      <c r="CK360" s="86">
        <v>11</v>
      </c>
      <c r="CL360" s="17">
        <v>-1</v>
      </c>
      <c r="CM360" s="17">
        <v>-8.9901549999999997E-3</v>
      </c>
      <c r="CN360" s="17">
        <f>_xlfn.XLOOKUP(BZ360,' Brechas'!$A$2:$A$34,' Brechas'!$BM$2:$BM$34)</f>
        <v>-8.9901554174186497E-3</v>
      </c>
      <c r="CO360" t="b">
        <f t="shared" si="57"/>
        <v>1</v>
      </c>
    </row>
    <row r="361" spans="40:93">
      <c r="AN361" s="20">
        <v>63</v>
      </c>
      <c r="AO361" s="20" t="s">
        <v>98</v>
      </c>
      <c r="AP361" s="20">
        <v>0.04</v>
      </c>
      <c r="AQ361" s="20">
        <v>0.17</v>
      </c>
      <c r="AR361" s="20">
        <v>-0.73</v>
      </c>
      <c r="AS361" s="20">
        <v>0.73</v>
      </c>
      <c r="AT361" s="106">
        <v>22</v>
      </c>
      <c r="AU361" s="20">
        <v>0.1</v>
      </c>
      <c r="AV361" s="20">
        <v>1</v>
      </c>
      <c r="AW361" s="77">
        <v>32</v>
      </c>
      <c r="AX361" s="20">
        <v>0.73</v>
      </c>
      <c r="AY361" s="95">
        <v>31</v>
      </c>
      <c r="AZ361" s="17">
        <v>-1</v>
      </c>
      <c r="BA361" s="17">
        <v>-0.73147620199999996</v>
      </c>
      <c r="BB361" s="17">
        <f>_xlfn.XLOOKUP(AN361,' Brechas'!$A$2:$A$34,' Brechas'!$AC$2:$AC$34)</f>
        <v>-0.73147620178981498</v>
      </c>
      <c r="BC361" t="b">
        <f t="shared" si="55"/>
        <v>1</v>
      </c>
      <c r="BG361" s="20">
        <v>63</v>
      </c>
      <c r="BH361" s="20" t="s">
        <v>98</v>
      </c>
      <c r="BI361" s="20">
        <v>30.62</v>
      </c>
      <c r="BJ361" s="20">
        <v>37.08</v>
      </c>
      <c r="BK361" s="20">
        <v>-0.17</v>
      </c>
      <c r="BL361" s="20">
        <v>0.17</v>
      </c>
      <c r="BM361" s="79">
        <v>10</v>
      </c>
      <c r="BN361" s="20">
        <v>33.93</v>
      </c>
      <c r="BO361" s="20">
        <v>0.44</v>
      </c>
      <c r="BP361" s="74">
        <v>23</v>
      </c>
      <c r="BQ361" s="20">
        <v>0.08</v>
      </c>
      <c r="BR361" s="86">
        <v>11</v>
      </c>
      <c r="BS361" s="17">
        <v>-1</v>
      </c>
      <c r="BT361" s="17">
        <v>-7.6325132000000004E-2</v>
      </c>
      <c r="BU361" s="17">
        <f>_xlfn.XLOOKUP(BG361,' Brechas'!$A$2:$A$34,' Brechas'!$AQ$2:$AQ$34)</f>
        <v>-7.6325131822425493E-2</v>
      </c>
      <c r="BV361" t="b">
        <f t="shared" si="56"/>
        <v>1</v>
      </c>
      <c r="BZ361" s="20">
        <v>63</v>
      </c>
      <c r="CA361" s="20" t="s">
        <v>98</v>
      </c>
      <c r="CB361" s="20">
        <v>0.03</v>
      </c>
      <c r="CC361" s="20">
        <v>0.03</v>
      </c>
      <c r="CD361" s="20">
        <v>-0.06</v>
      </c>
      <c r="CE361" s="20">
        <v>0.06</v>
      </c>
      <c r="CF361" s="78">
        <v>3</v>
      </c>
      <c r="CG361" s="20">
        <v>0.03</v>
      </c>
      <c r="CH361" s="20">
        <v>0.05</v>
      </c>
      <c r="CI361" s="85">
        <v>4</v>
      </c>
      <c r="CJ361" s="20">
        <v>0</v>
      </c>
      <c r="CK361" s="78">
        <v>3</v>
      </c>
      <c r="CL361" s="17">
        <v>-1</v>
      </c>
      <c r="CM361" s="17">
        <v>-2.9236959999999999E-3</v>
      </c>
      <c r="CN361" s="17">
        <f>_xlfn.XLOOKUP(BZ361,' Brechas'!$A$2:$A$34,' Brechas'!$BM$2:$BM$34)</f>
        <v>-2.9236961118374299E-3</v>
      </c>
      <c r="CO361" t="b">
        <f t="shared" si="57"/>
        <v>1</v>
      </c>
    </row>
    <row r="362" spans="40:93">
      <c r="AN362" s="20">
        <v>66</v>
      </c>
      <c r="AO362" s="20" t="s">
        <v>99</v>
      </c>
      <c r="AP362" s="20">
        <v>0.04</v>
      </c>
      <c r="AQ362" s="20">
        <v>0.17</v>
      </c>
      <c r="AR362" s="20">
        <v>-0.77</v>
      </c>
      <c r="AS362" s="20">
        <v>0.77</v>
      </c>
      <c r="AT362" s="118">
        <v>27</v>
      </c>
      <c r="AU362" s="20">
        <v>0.1</v>
      </c>
      <c r="AV362" s="20">
        <v>0.96</v>
      </c>
      <c r="AW362" s="95">
        <v>31</v>
      </c>
      <c r="AX362" s="20">
        <v>0.74</v>
      </c>
      <c r="AY362" s="77">
        <v>32</v>
      </c>
      <c r="AZ362" s="17">
        <v>-1</v>
      </c>
      <c r="BA362" s="17">
        <v>-0.74256941899999995</v>
      </c>
      <c r="BB362" s="17">
        <f>_xlfn.XLOOKUP(AN362,' Brechas'!$A$2:$A$34,' Brechas'!$AC$2:$AC$34)</f>
        <v>-0.74256941895684203</v>
      </c>
      <c r="BC362" t="b">
        <f t="shared" si="55"/>
        <v>1</v>
      </c>
      <c r="BG362" s="20">
        <v>66</v>
      </c>
      <c r="BH362" s="20" t="s">
        <v>99</v>
      </c>
      <c r="BI362" s="20">
        <v>33.61</v>
      </c>
      <c r="BJ362" s="20">
        <v>38.08</v>
      </c>
      <c r="BK362" s="20">
        <v>-0.12</v>
      </c>
      <c r="BL362" s="20">
        <v>0.12</v>
      </c>
      <c r="BM362" s="85">
        <v>4</v>
      </c>
      <c r="BN362" s="20">
        <v>35.9</v>
      </c>
      <c r="BO362" s="20">
        <v>0.46</v>
      </c>
      <c r="BP362" s="75">
        <v>21</v>
      </c>
      <c r="BQ362" s="20">
        <v>0.05</v>
      </c>
      <c r="BR362" s="64">
        <v>7</v>
      </c>
      <c r="BS362" s="17">
        <v>-1</v>
      </c>
      <c r="BT362" s="17">
        <v>-5.4294127999999997E-2</v>
      </c>
      <c r="BU362" s="17">
        <f>_xlfn.XLOOKUP(BG362,' Brechas'!$A$2:$A$34,' Brechas'!$AQ$2:$AQ$34)</f>
        <v>-5.4294128227322797E-2</v>
      </c>
      <c r="BV362" t="b">
        <f t="shared" si="56"/>
        <v>1</v>
      </c>
      <c r="BZ362" s="20">
        <v>66</v>
      </c>
      <c r="CA362" s="20" t="s">
        <v>99</v>
      </c>
      <c r="CB362" s="20">
        <v>0.02</v>
      </c>
      <c r="CC362" s="20">
        <v>0.01</v>
      </c>
      <c r="CD362" s="20">
        <v>0.16</v>
      </c>
      <c r="CE362" s="20">
        <v>0.16</v>
      </c>
      <c r="CF362" s="81">
        <v>17</v>
      </c>
      <c r="CG362" s="20">
        <v>0.01</v>
      </c>
      <c r="CH362" s="20">
        <v>0.08</v>
      </c>
      <c r="CI362" s="61">
        <v>18</v>
      </c>
      <c r="CJ362" s="20">
        <v>0.01</v>
      </c>
      <c r="CK362" s="81">
        <v>17</v>
      </c>
      <c r="CL362" s="17">
        <v>1</v>
      </c>
      <c r="CM362" s="17">
        <v>1.388642E-2</v>
      </c>
      <c r="CN362" s="17">
        <f>_xlfn.XLOOKUP(BZ362,' Brechas'!$A$2:$A$34,' Brechas'!$BM$2:$BM$34)</f>
        <v>1.3886420146336601E-2</v>
      </c>
      <c r="CO362" t="b">
        <f t="shared" si="57"/>
        <v>1</v>
      </c>
    </row>
    <row r="363" spans="40:93">
      <c r="AN363" s="20">
        <v>68</v>
      </c>
      <c r="AO363" s="20" t="s">
        <v>100</v>
      </c>
      <c r="AP363" s="20">
        <v>0.02</v>
      </c>
      <c r="AQ363" s="20">
        <v>7.0000000000000007E-2</v>
      </c>
      <c r="AR363" s="20">
        <v>-0.75</v>
      </c>
      <c r="AS363" s="20">
        <v>0.75</v>
      </c>
      <c r="AT363" s="129">
        <v>23</v>
      </c>
      <c r="AU363" s="20">
        <v>0.04</v>
      </c>
      <c r="AV363" s="20">
        <v>0.4</v>
      </c>
      <c r="AW363" s="109">
        <v>17</v>
      </c>
      <c r="AX363" s="20">
        <v>0.3</v>
      </c>
      <c r="AY363" s="129">
        <v>23</v>
      </c>
      <c r="AZ363" s="17">
        <v>-1</v>
      </c>
      <c r="BA363" s="17">
        <v>-0.30013713400000003</v>
      </c>
      <c r="BB363" s="17">
        <f>_xlfn.XLOOKUP(AN363,' Brechas'!$A$2:$A$34,' Brechas'!$AC$2:$AC$34)</f>
        <v>-0.30013713434455203</v>
      </c>
      <c r="BC363" t="b">
        <f t="shared" si="55"/>
        <v>1</v>
      </c>
      <c r="BG363" s="20">
        <v>68</v>
      </c>
      <c r="BH363" s="20" t="s">
        <v>100</v>
      </c>
      <c r="BI363" s="20">
        <v>27.48</v>
      </c>
      <c r="BJ363" s="20">
        <v>37.79</v>
      </c>
      <c r="BK363" s="20">
        <v>-0.27</v>
      </c>
      <c r="BL363" s="20">
        <v>0.27</v>
      </c>
      <c r="BM363" s="84">
        <v>26</v>
      </c>
      <c r="BN363" s="20">
        <v>32.76</v>
      </c>
      <c r="BO363" s="20">
        <v>0.42</v>
      </c>
      <c r="BP363" s="71">
        <v>25</v>
      </c>
      <c r="BQ363" s="20">
        <v>0.12</v>
      </c>
      <c r="BR363" s="61">
        <v>18</v>
      </c>
      <c r="BS363" s="17">
        <v>-1</v>
      </c>
      <c r="BT363" s="17">
        <v>-0.115221721</v>
      </c>
      <c r="BU363" s="17">
        <f>_xlfn.XLOOKUP(BG363,' Brechas'!$A$2:$A$34,' Brechas'!$AQ$2:$AQ$34)</f>
        <v>-0.11522172131740401</v>
      </c>
      <c r="BV363" t="b">
        <f t="shared" si="56"/>
        <v>1</v>
      </c>
      <c r="BZ363" s="20">
        <v>68</v>
      </c>
      <c r="CA363" s="20" t="s">
        <v>100</v>
      </c>
      <c r="CB363" s="20">
        <v>0.02</v>
      </c>
      <c r="CC363" s="20">
        <v>0.02</v>
      </c>
      <c r="CD363" s="20">
        <v>0.21</v>
      </c>
      <c r="CE363" s="20">
        <v>0.21</v>
      </c>
      <c r="CF363" s="80">
        <v>20</v>
      </c>
      <c r="CG363" s="20">
        <v>0.02</v>
      </c>
      <c r="CH363" s="20">
        <v>0.06</v>
      </c>
      <c r="CI363" s="64">
        <v>7</v>
      </c>
      <c r="CJ363" s="20">
        <v>0.01</v>
      </c>
      <c r="CK363" s="60">
        <v>14</v>
      </c>
      <c r="CL363" s="17">
        <v>1</v>
      </c>
      <c r="CM363" s="17">
        <v>1.1690608E-2</v>
      </c>
      <c r="CN363" s="17">
        <f>_xlfn.XLOOKUP(BZ363,' Brechas'!$A$2:$A$34,' Brechas'!$BM$2:$BM$34)</f>
        <v>1.1690607752932101E-2</v>
      </c>
      <c r="CO363" t="b">
        <f t="shared" si="57"/>
        <v>1</v>
      </c>
    </row>
    <row r="364" spans="40:93">
      <c r="AN364" s="20">
        <v>70</v>
      </c>
      <c r="AO364" s="20" t="s">
        <v>101</v>
      </c>
      <c r="AP364" s="20">
        <v>0.03</v>
      </c>
      <c r="AQ364" s="20">
        <v>0.04</v>
      </c>
      <c r="AR364" s="20">
        <v>-0.16</v>
      </c>
      <c r="AS364" s="20">
        <v>0.16</v>
      </c>
      <c r="AT364" s="130">
        <v>5</v>
      </c>
      <c r="AU364" s="20">
        <v>0.03</v>
      </c>
      <c r="AV364" s="20">
        <v>0.32</v>
      </c>
      <c r="AW364" s="119">
        <v>13</v>
      </c>
      <c r="AX364" s="20">
        <v>0.05</v>
      </c>
      <c r="AY364" s="130">
        <v>5</v>
      </c>
      <c r="AZ364" s="17">
        <v>-1</v>
      </c>
      <c r="BA364" s="17">
        <v>-5.2169769999999997E-2</v>
      </c>
      <c r="BB364" s="17">
        <f>_xlfn.XLOOKUP(AN364,' Brechas'!$A$2:$A$34,' Brechas'!$AC$2:$AC$34)</f>
        <v>-5.21697700308053E-2</v>
      </c>
      <c r="BC364" t="b">
        <f t="shared" si="55"/>
        <v>1</v>
      </c>
      <c r="BG364" s="20">
        <v>70</v>
      </c>
      <c r="BH364" s="20" t="s">
        <v>101</v>
      </c>
      <c r="BI364" s="20">
        <v>39.82</v>
      </c>
      <c r="BJ364" s="20">
        <v>56.35</v>
      </c>
      <c r="BK364" s="20">
        <v>-0.28999999999999998</v>
      </c>
      <c r="BL364" s="20">
        <v>0.28999999999999998</v>
      </c>
      <c r="BM364" s="73">
        <v>28</v>
      </c>
      <c r="BN364" s="20">
        <v>48.29</v>
      </c>
      <c r="BO364" s="20">
        <v>0.62</v>
      </c>
      <c r="BP364" s="64">
        <v>7</v>
      </c>
      <c r="BQ364" s="20">
        <v>0.18</v>
      </c>
      <c r="BR364" s="87">
        <v>30</v>
      </c>
      <c r="BS364" s="17">
        <v>-1</v>
      </c>
      <c r="BT364" s="17">
        <v>-0.182630136</v>
      </c>
      <c r="BU364" s="17">
        <f>_xlfn.XLOOKUP(BG364,' Brechas'!$A$2:$A$34,' Brechas'!$AQ$2:$AQ$34)</f>
        <v>-0.18263013602307801</v>
      </c>
      <c r="BV364" t="b">
        <f t="shared" si="56"/>
        <v>1</v>
      </c>
      <c r="BZ364" s="20">
        <v>70</v>
      </c>
      <c r="CA364" s="20" t="s">
        <v>101</v>
      </c>
      <c r="CB364" s="20">
        <v>0</v>
      </c>
      <c r="CC364" s="20">
        <v>0</v>
      </c>
      <c r="CD364" s="20">
        <v>-0.01</v>
      </c>
      <c r="CE364" s="20">
        <v>0.01</v>
      </c>
      <c r="CF364" s="67">
        <v>2</v>
      </c>
      <c r="CG364" s="20">
        <v>0</v>
      </c>
      <c r="CH364" s="20">
        <v>0.27</v>
      </c>
      <c r="CI364" s="87">
        <v>30</v>
      </c>
      <c r="CJ364" s="20">
        <v>0</v>
      </c>
      <c r="CK364" s="67">
        <v>2</v>
      </c>
      <c r="CL364" s="17">
        <v>-1</v>
      </c>
      <c r="CM364" s="17">
        <v>-2.9195850000000001E-3</v>
      </c>
      <c r="CN364" s="17">
        <f>_xlfn.XLOOKUP(BZ364,' Brechas'!$A$2:$A$34,' Brechas'!$BM$2:$BM$34)</f>
        <v>-2.9195852308411302E-3</v>
      </c>
      <c r="CO364" t="b">
        <f t="shared" si="57"/>
        <v>1</v>
      </c>
    </row>
    <row r="365" spans="40:93">
      <c r="AN365" s="20">
        <v>73</v>
      </c>
      <c r="AO365" s="20" t="s">
        <v>102</v>
      </c>
      <c r="AP365" s="20">
        <v>0.01</v>
      </c>
      <c r="AQ365" s="20">
        <v>0.09</v>
      </c>
      <c r="AR365" s="20">
        <v>-0.87</v>
      </c>
      <c r="AS365" s="20">
        <v>0.87</v>
      </c>
      <c r="AT365" s="94">
        <v>30</v>
      </c>
      <c r="AU365" s="20">
        <v>0.05</v>
      </c>
      <c r="AV365" s="20">
        <v>0.48</v>
      </c>
      <c r="AW365" s="118">
        <v>27</v>
      </c>
      <c r="AX365" s="20">
        <v>0.42</v>
      </c>
      <c r="AY365" s="110">
        <v>29</v>
      </c>
      <c r="AZ365" s="17">
        <v>-1</v>
      </c>
      <c r="BA365" s="17">
        <v>-0.41783819999999999</v>
      </c>
      <c r="BB365" s="17">
        <f>_xlfn.XLOOKUP(AN365,' Brechas'!$A$2:$A$34,' Brechas'!$AC$2:$AC$34)</f>
        <v>-0.41783819982930698</v>
      </c>
      <c r="BC365" t="b">
        <f t="shared" si="55"/>
        <v>1</v>
      </c>
      <c r="BG365" s="20">
        <v>73</v>
      </c>
      <c r="BH365" s="20" t="s">
        <v>102</v>
      </c>
      <c r="BI365" s="20">
        <v>39.79</v>
      </c>
      <c r="BJ365" s="20">
        <v>53.13</v>
      </c>
      <c r="BK365" s="20">
        <v>-0.25</v>
      </c>
      <c r="BL365" s="20">
        <v>0.25</v>
      </c>
      <c r="BM365" s="82">
        <v>22</v>
      </c>
      <c r="BN365" s="20">
        <v>46.63</v>
      </c>
      <c r="BO365" s="20">
        <v>0.6</v>
      </c>
      <c r="BP365" s="62">
        <v>8</v>
      </c>
      <c r="BQ365" s="20">
        <v>0.15</v>
      </c>
      <c r="BR365" s="71">
        <v>25</v>
      </c>
      <c r="BS365" s="17">
        <v>-1</v>
      </c>
      <c r="BT365" s="17">
        <v>-0.15099084099999999</v>
      </c>
      <c r="BU365" s="17">
        <f>_xlfn.XLOOKUP(BG365,' Brechas'!$A$2:$A$34,' Brechas'!$AQ$2:$AQ$34)</f>
        <v>-0.15099084143247399</v>
      </c>
      <c r="BV365" t="b">
        <f t="shared" si="56"/>
        <v>1</v>
      </c>
      <c r="BZ365" s="20">
        <v>73</v>
      </c>
      <c r="CA365" s="20" t="s">
        <v>102</v>
      </c>
      <c r="CB365" s="20">
        <v>0.02</v>
      </c>
      <c r="CC365" s="20">
        <v>0.02</v>
      </c>
      <c r="CD365" s="20">
        <v>-0.15</v>
      </c>
      <c r="CE365" s="20">
        <v>0.15</v>
      </c>
      <c r="CF365" s="63">
        <v>15</v>
      </c>
      <c r="CG365" s="20">
        <v>0.02</v>
      </c>
      <c r="CH365" s="20">
        <v>0.05</v>
      </c>
      <c r="CI365" s="65">
        <v>6</v>
      </c>
      <c r="CJ365" s="20">
        <v>0.01</v>
      </c>
      <c r="CK365" s="62">
        <v>8</v>
      </c>
      <c r="CL365" s="17">
        <v>-1</v>
      </c>
      <c r="CM365" s="17">
        <v>-7.9835549999999998E-3</v>
      </c>
      <c r="CN365" s="17">
        <f>_xlfn.XLOOKUP(BZ365,' Brechas'!$A$2:$A$34,' Brechas'!$BM$2:$BM$34)</f>
        <v>-7.9835553423552898E-3</v>
      </c>
      <c r="CO365" t="b">
        <f t="shared" si="57"/>
        <v>1</v>
      </c>
    </row>
    <row r="366" spans="40:93">
      <c r="AN366" s="20">
        <v>76</v>
      </c>
      <c r="AO366" s="20" t="s">
        <v>103</v>
      </c>
      <c r="AP366" s="20">
        <v>0.03</v>
      </c>
      <c r="AQ366" s="20">
        <v>0.11</v>
      </c>
      <c r="AR366" s="20">
        <v>-0.69</v>
      </c>
      <c r="AS366" s="20">
        <v>0.69</v>
      </c>
      <c r="AT366" s="123">
        <v>19</v>
      </c>
      <c r="AU366" s="20">
        <v>7.0000000000000007E-2</v>
      </c>
      <c r="AV366" s="20">
        <v>0.66</v>
      </c>
      <c r="AW366" s="94">
        <v>30</v>
      </c>
      <c r="AX366" s="20">
        <v>0.46</v>
      </c>
      <c r="AY366" s="94">
        <v>30</v>
      </c>
      <c r="AZ366" s="17">
        <v>-1</v>
      </c>
      <c r="BA366" s="17">
        <v>-0.45527408400000002</v>
      </c>
      <c r="BB366" s="17">
        <f>_xlfn.XLOOKUP(AN366,' Brechas'!$A$2:$A$34,' Brechas'!$AC$2:$AC$34)</f>
        <v>-0.45527408362570698</v>
      </c>
      <c r="BC366" t="b">
        <f t="shared" si="55"/>
        <v>1</v>
      </c>
      <c r="BG366" s="20">
        <v>76</v>
      </c>
      <c r="BH366" s="20" t="s">
        <v>103</v>
      </c>
      <c r="BI366" s="20">
        <v>30.89</v>
      </c>
      <c r="BJ366" s="20">
        <v>38.78</v>
      </c>
      <c r="BK366" s="20">
        <v>-0.2</v>
      </c>
      <c r="BL366" s="20">
        <v>0.2</v>
      </c>
      <c r="BM366" s="63">
        <v>15</v>
      </c>
      <c r="BN366" s="20">
        <v>34.880000000000003</v>
      </c>
      <c r="BO366" s="20">
        <v>0.45</v>
      </c>
      <c r="BP366" s="82">
        <v>22</v>
      </c>
      <c r="BQ366" s="20">
        <v>0.09</v>
      </c>
      <c r="BR366" s="59">
        <v>13</v>
      </c>
      <c r="BS366" s="17">
        <v>-1</v>
      </c>
      <c r="BT366" s="17">
        <v>-9.1442246000000005E-2</v>
      </c>
      <c r="BU366" s="17">
        <f>_xlfn.XLOOKUP(BG366,' Brechas'!$A$2:$A$34,' Brechas'!$AQ$2:$AQ$34)</f>
        <v>-9.1442246192665194E-2</v>
      </c>
      <c r="BV366" t="b">
        <f t="shared" si="56"/>
        <v>1</v>
      </c>
      <c r="BZ366" s="20">
        <v>76</v>
      </c>
      <c r="CA366" s="20" t="s">
        <v>103</v>
      </c>
      <c r="CB366" s="20">
        <v>0.02</v>
      </c>
      <c r="CC366" s="20">
        <v>0.02</v>
      </c>
      <c r="CD366" s="20">
        <v>0.37</v>
      </c>
      <c r="CE366" s="20">
        <v>0.37</v>
      </c>
      <c r="CF366" s="84">
        <v>26</v>
      </c>
      <c r="CG366" s="20">
        <v>0.02</v>
      </c>
      <c r="CH366" s="20">
        <v>0.06</v>
      </c>
      <c r="CI366" s="62">
        <v>8</v>
      </c>
      <c r="CJ366" s="20">
        <v>0.02</v>
      </c>
      <c r="CK366" s="75">
        <v>21</v>
      </c>
      <c r="CL366" s="17">
        <v>1</v>
      </c>
      <c r="CM366" s="17">
        <v>2.0879855999999999E-2</v>
      </c>
      <c r="CN366" s="17">
        <f>_xlfn.XLOOKUP(BZ366,' Brechas'!$A$2:$A$34,' Brechas'!$BM$2:$BM$34)</f>
        <v>2.08798562396563E-2</v>
      </c>
      <c r="CO366" t="b">
        <f t="shared" si="57"/>
        <v>1</v>
      </c>
    </row>
    <row r="367" spans="40:93">
      <c r="AN367" s="20">
        <v>81</v>
      </c>
      <c r="AO367" s="20" t="s">
        <v>104</v>
      </c>
      <c r="AP367" s="20">
        <v>0.03</v>
      </c>
      <c r="AQ367" s="20">
        <v>7.0000000000000007E-2</v>
      </c>
      <c r="AR367" s="20">
        <v>-0.55000000000000004</v>
      </c>
      <c r="AS367" s="20">
        <v>0.55000000000000004</v>
      </c>
      <c r="AT367" s="119">
        <v>13</v>
      </c>
      <c r="AU367" s="20">
        <v>0.05</v>
      </c>
      <c r="AV367" s="20">
        <v>0.5</v>
      </c>
      <c r="AW367" s="128">
        <v>28</v>
      </c>
      <c r="AX367" s="20">
        <v>0.27</v>
      </c>
      <c r="AY367" s="106">
        <v>22</v>
      </c>
      <c r="AZ367" s="17">
        <v>-1</v>
      </c>
      <c r="BA367" s="17">
        <v>-0.27141057000000002</v>
      </c>
      <c r="BB367" s="17">
        <f>_xlfn.XLOOKUP(AN367,' Brechas'!$A$2:$A$34,' Brechas'!$AC$2:$AC$34)</f>
        <v>-0.27141057010716901</v>
      </c>
      <c r="BC367" t="b">
        <f t="shared" si="55"/>
        <v>1</v>
      </c>
      <c r="BG367" s="20">
        <v>81</v>
      </c>
      <c r="BH367" s="20" t="s">
        <v>104</v>
      </c>
      <c r="BI367" s="20">
        <v>39.68</v>
      </c>
      <c r="BJ367" s="20">
        <v>48.53</v>
      </c>
      <c r="BK367" s="20">
        <v>-0.18</v>
      </c>
      <c r="BL367" s="20">
        <v>0.18</v>
      </c>
      <c r="BM367" s="59">
        <v>13</v>
      </c>
      <c r="BN367" s="20">
        <v>44.21</v>
      </c>
      <c r="BO367" s="20">
        <v>0.56999999999999995</v>
      </c>
      <c r="BP367" s="79">
        <v>10</v>
      </c>
      <c r="BQ367" s="20">
        <v>0.1</v>
      </c>
      <c r="BR367" s="81">
        <v>17</v>
      </c>
      <c r="BS367" s="17">
        <v>-1</v>
      </c>
      <c r="BT367" s="17">
        <v>-0.103908231</v>
      </c>
      <c r="BU367" s="17">
        <f>_xlfn.XLOOKUP(BG367,' Brechas'!$A$2:$A$34,' Brechas'!$AQ$2:$AQ$34)</f>
        <v>-0.103908231383356</v>
      </c>
      <c r="BV367" t="b">
        <f t="shared" si="56"/>
        <v>1</v>
      </c>
      <c r="BZ367" s="20">
        <v>81</v>
      </c>
      <c r="CA367" s="20" t="s">
        <v>104</v>
      </c>
      <c r="CB367" s="20">
        <v>0.02</v>
      </c>
      <c r="CC367" s="20">
        <v>0.01</v>
      </c>
      <c r="CD367" s="20">
        <v>0.35</v>
      </c>
      <c r="CE367" s="20">
        <v>0.35</v>
      </c>
      <c r="CF367" s="71">
        <v>25</v>
      </c>
      <c r="CG367" s="20">
        <v>0.01</v>
      </c>
      <c r="CH367" s="20">
        <v>0.08</v>
      </c>
      <c r="CI367" s="81">
        <v>17</v>
      </c>
      <c r="CJ367" s="20">
        <v>0.03</v>
      </c>
      <c r="CK367" s="74">
        <v>23</v>
      </c>
      <c r="CL367" s="17">
        <v>1</v>
      </c>
      <c r="CM367" s="17">
        <v>2.931402E-2</v>
      </c>
      <c r="CN367" s="17">
        <f>_xlfn.XLOOKUP(BZ367,' Brechas'!$A$2:$A$34,' Brechas'!$BM$2:$BM$34)</f>
        <v>2.93140195238649E-2</v>
      </c>
      <c r="CO367" t="b">
        <f t="shared" si="57"/>
        <v>1</v>
      </c>
    </row>
    <row r="368" spans="40:93">
      <c r="AN368" s="20">
        <v>85</v>
      </c>
      <c r="AO368" s="20" t="s">
        <v>105</v>
      </c>
      <c r="AP368" s="20">
        <v>0.01</v>
      </c>
      <c r="AQ368" s="20">
        <v>0.05</v>
      </c>
      <c r="AR368" s="20">
        <v>-0.73</v>
      </c>
      <c r="AS368" s="20">
        <v>0.73</v>
      </c>
      <c r="AT368" s="112">
        <v>21</v>
      </c>
      <c r="AU368" s="20">
        <v>0.03</v>
      </c>
      <c r="AV368" s="20">
        <v>0.28999999999999998</v>
      </c>
      <c r="AW368" s="116">
        <v>11</v>
      </c>
      <c r="AX368" s="20">
        <v>0.21</v>
      </c>
      <c r="AY368" s="122">
        <v>14</v>
      </c>
      <c r="AZ368" s="17">
        <v>-1</v>
      </c>
      <c r="BA368" s="17">
        <v>-0.21070919900000001</v>
      </c>
      <c r="BB368" s="17">
        <f>_xlfn.XLOOKUP(AN368,' Brechas'!$A$2:$A$34,' Brechas'!$AC$2:$AC$34)</f>
        <v>-0.21070919868570601</v>
      </c>
      <c r="BC368" t="b">
        <f t="shared" si="55"/>
        <v>1</v>
      </c>
      <c r="BG368" s="20">
        <v>85</v>
      </c>
      <c r="BH368" s="20" t="s">
        <v>105</v>
      </c>
      <c r="BI368" s="20">
        <v>36</v>
      </c>
      <c r="BJ368" s="20">
        <v>51.72</v>
      </c>
      <c r="BK368" s="20">
        <v>-0.3</v>
      </c>
      <c r="BL368" s="20">
        <v>0.3</v>
      </c>
      <c r="BM368" s="70">
        <v>29</v>
      </c>
      <c r="BN368" s="20">
        <v>44.04</v>
      </c>
      <c r="BO368" s="20">
        <v>0.56999999999999995</v>
      </c>
      <c r="BP368" s="86">
        <v>11</v>
      </c>
      <c r="BQ368" s="20">
        <v>0.17</v>
      </c>
      <c r="BR368" s="73">
        <v>28</v>
      </c>
      <c r="BS368" s="17">
        <v>-1</v>
      </c>
      <c r="BT368" s="17">
        <v>-0.17260347400000001</v>
      </c>
      <c r="BU368" s="17">
        <f>_xlfn.XLOOKUP(BG368,' Brechas'!$A$2:$A$34,' Brechas'!$AQ$2:$AQ$34)</f>
        <v>-0.17260347377419799</v>
      </c>
      <c r="BV368" t="b">
        <f t="shared" si="56"/>
        <v>1</v>
      </c>
      <c r="BZ368" s="20">
        <v>85</v>
      </c>
      <c r="CA368" s="20" t="s">
        <v>105</v>
      </c>
      <c r="CB368" s="20">
        <v>0.04</v>
      </c>
      <c r="CC368" s="20">
        <v>0.03</v>
      </c>
      <c r="CD368" s="20">
        <v>0.34</v>
      </c>
      <c r="CE368" s="20">
        <v>0.34</v>
      </c>
      <c r="CF368" s="88">
        <v>24</v>
      </c>
      <c r="CG368" s="20">
        <v>0.03</v>
      </c>
      <c r="CH368" s="20">
        <v>0.04</v>
      </c>
      <c r="CI368" s="78">
        <v>3</v>
      </c>
      <c r="CJ368" s="20">
        <v>0.01</v>
      </c>
      <c r="CK368" s="63">
        <v>15</v>
      </c>
      <c r="CL368" s="17">
        <v>1</v>
      </c>
      <c r="CM368" s="17">
        <v>1.2502599E-2</v>
      </c>
      <c r="CN368" s="17">
        <f>_xlfn.XLOOKUP(BZ368,' Brechas'!$A$2:$A$34,' Brechas'!$BM$2:$BM$34)</f>
        <v>1.2502598706595701E-2</v>
      </c>
      <c r="CO368" t="b">
        <f t="shared" si="57"/>
        <v>1</v>
      </c>
    </row>
    <row r="369" spans="39:93">
      <c r="AN369" s="20">
        <v>86</v>
      </c>
      <c r="AO369" s="20" t="s">
        <v>106</v>
      </c>
      <c r="AP369" s="20">
        <v>0.01</v>
      </c>
      <c r="AQ369" s="20">
        <v>0.04</v>
      </c>
      <c r="AR369" s="20">
        <v>-0.88</v>
      </c>
      <c r="AS369" s="20">
        <v>0.88</v>
      </c>
      <c r="AT369" s="95">
        <v>31</v>
      </c>
      <c r="AU369" s="20">
        <v>0.02</v>
      </c>
      <c r="AV369" s="20">
        <v>0.23</v>
      </c>
      <c r="AW369" s="131">
        <v>4</v>
      </c>
      <c r="AX369" s="20">
        <v>0.2</v>
      </c>
      <c r="AY369" s="111">
        <v>12</v>
      </c>
      <c r="AZ369" s="17">
        <v>-1</v>
      </c>
      <c r="BA369" s="17">
        <v>-0.199682104</v>
      </c>
      <c r="BB369" s="17">
        <f>_xlfn.XLOOKUP(AN369,' Brechas'!$A$2:$A$34,' Brechas'!$AC$2:$AC$34)</f>
        <v>-0.19968210446225801</v>
      </c>
      <c r="BC369" t="b">
        <f t="shared" si="55"/>
        <v>1</v>
      </c>
      <c r="BG369" s="20">
        <v>86</v>
      </c>
      <c r="BH369" s="20" t="s">
        <v>106</v>
      </c>
      <c r="BI369" s="20">
        <v>65.930000000000007</v>
      </c>
      <c r="BJ369" s="20">
        <v>85.87</v>
      </c>
      <c r="BK369" s="20">
        <v>-0.23</v>
      </c>
      <c r="BL369" s="20">
        <v>0.23</v>
      </c>
      <c r="BM369" s="80">
        <v>20</v>
      </c>
      <c r="BN369" s="20">
        <v>76.069999999999993</v>
      </c>
      <c r="BO369" s="20">
        <v>0.98</v>
      </c>
      <c r="BP369" s="67">
        <v>2</v>
      </c>
      <c r="BQ369" s="20">
        <v>0.23</v>
      </c>
      <c r="BR369" s="95">
        <v>32</v>
      </c>
      <c r="BS369" s="17">
        <v>-1</v>
      </c>
      <c r="BT369" s="17">
        <v>-0.227710362</v>
      </c>
      <c r="BU369" s="17">
        <f>_xlfn.XLOOKUP(BG369,' Brechas'!$A$2:$A$34,' Brechas'!$AQ$2:$AQ$34)</f>
        <v>-0.2277103619418</v>
      </c>
      <c r="BV369" t="b">
        <f t="shared" si="56"/>
        <v>1</v>
      </c>
      <c r="BZ369" s="20">
        <v>86</v>
      </c>
      <c r="CA369" s="20" t="s">
        <v>106</v>
      </c>
      <c r="CB369" s="20">
        <v>0.02</v>
      </c>
      <c r="CC369" s="20">
        <v>0.01</v>
      </c>
      <c r="CD369" s="20">
        <v>0.6</v>
      </c>
      <c r="CE369" s="20">
        <v>0.6</v>
      </c>
      <c r="CF369" s="87">
        <v>30</v>
      </c>
      <c r="CG369" s="20">
        <v>0.02</v>
      </c>
      <c r="CH369" s="20">
        <v>0.08</v>
      </c>
      <c r="CI369" s="63">
        <v>15</v>
      </c>
      <c r="CJ369" s="20">
        <v>0.05</v>
      </c>
      <c r="CK369" s="84">
        <v>26</v>
      </c>
      <c r="CL369" s="17">
        <v>1</v>
      </c>
      <c r="CM369" s="17">
        <v>4.6365567000000003E-2</v>
      </c>
      <c r="CN369" s="17">
        <f>_xlfn.XLOOKUP(BZ369,' Brechas'!$A$2:$A$34,' Brechas'!$BM$2:$BM$34)</f>
        <v>4.6365566835021299E-2</v>
      </c>
      <c r="CO369" t="b">
        <f t="shared" si="57"/>
        <v>1</v>
      </c>
    </row>
    <row r="370" spans="39:93">
      <c r="AN370" s="20">
        <v>88</v>
      </c>
      <c r="AO370" s="20" t="s">
        <v>262</v>
      </c>
      <c r="AP370" s="20">
        <v>0.06</v>
      </c>
      <c r="AQ370" s="20">
        <v>0</v>
      </c>
      <c r="AR370" s="20" t="s">
        <v>272</v>
      </c>
      <c r="AS370" s="20" t="s">
        <v>272</v>
      </c>
      <c r="AT370" s="20" t="s">
        <v>272</v>
      </c>
      <c r="AU370" s="20">
        <v>0.03</v>
      </c>
      <c r="AV370" s="20" t="s">
        <v>272</v>
      </c>
      <c r="AW370" s="20" t="s">
        <v>272</v>
      </c>
      <c r="AX370" s="20" t="s">
        <v>272</v>
      </c>
      <c r="AY370" s="20" t="s">
        <v>272</v>
      </c>
      <c r="AZ370" s="17">
        <v>1</v>
      </c>
      <c r="BA370" s="17" t="e">
        <v>#VALUE!</v>
      </c>
      <c r="BB370" s="17">
        <f>_xlfn.XLOOKUP(AN370,' Brechas'!$A$2:$A$34,' Brechas'!$AC$2:$AC$34)</f>
        <v>-0.311204018596419</v>
      </c>
      <c r="BC370" t="e">
        <f t="shared" si="55"/>
        <v>#VALUE!</v>
      </c>
      <c r="BG370" s="89">
        <v>88</v>
      </c>
      <c r="BH370" s="89" t="s">
        <v>107</v>
      </c>
      <c r="BI370" s="20">
        <v>17.82</v>
      </c>
      <c r="BJ370" s="20">
        <v>32.28</v>
      </c>
      <c r="BK370" s="89">
        <v>-0.45</v>
      </c>
      <c r="BL370" s="89">
        <v>0.45</v>
      </c>
      <c r="BM370" s="101">
        <v>33</v>
      </c>
      <c r="BN370" s="20">
        <v>25.16</v>
      </c>
      <c r="BO370" s="89">
        <v>0.32</v>
      </c>
      <c r="BP370" s="92">
        <v>28</v>
      </c>
      <c r="BQ370" s="89">
        <v>0.15</v>
      </c>
      <c r="BR370" s="147">
        <v>24</v>
      </c>
      <c r="BS370" s="17">
        <v>-1</v>
      </c>
      <c r="BT370" s="17">
        <v>-0.14535589800000001</v>
      </c>
      <c r="BU370" s="17">
        <f>_xlfn.XLOOKUP(BG370,' Brechas'!$A$2:$A$34,' Brechas'!$AQ$2:$AQ$34)</f>
        <v>-0.14535589782008401</v>
      </c>
      <c r="BV370" t="b">
        <f t="shared" si="56"/>
        <v>1</v>
      </c>
      <c r="BZ370" s="20">
        <v>88</v>
      </c>
      <c r="CA370" s="20" t="s">
        <v>262</v>
      </c>
      <c r="CB370" s="20">
        <v>0.01</v>
      </c>
      <c r="CC370" s="20">
        <v>0.01</v>
      </c>
      <c r="CD370" s="20">
        <v>0.15</v>
      </c>
      <c r="CE370" s="20">
        <v>0.15</v>
      </c>
      <c r="CF370" s="58">
        <v>16</v>
      </c>
      <c r="CG370" s="20">
        <v>0.01</v>
      </c>
      <c r="CH370" s="20">
        <v>0.12</v>
      </c>
      <c r="CI370" s="88">
        <v>24</v>
      </c>
      <c r="CJ370" s="20">
        <v>0.02</v>
      </c>
      <c r="CK370" s="80">
        <v>20</v>
      </c>
      <c r="CL370" s="17">
        <v>1</v>
      </c>
      <c r="CM370" s="17">
        <v>1.8917511000000001E-2</v>
      </c>
      <c r="CN370" s="17">
        <f>_xlfn.XLOOKUP(BZ370,' Brechas'!$A$2:$A$34,' Brechas'!$BM$2:$BM$34)</f>
        <v>1.8917510589454199E-2</v>
      </c>
      <c r="CO370" t="b">
        <f t="shared" si="57"/>
        <v>1</v>
      </c>
    </row>
    <row r="371" spans="39:93">
      <c r="AN371" s="20">
        <v>91</v>
      </c>
      <c r="AO371" s="20" t="s">
        <v>108</v>
      </c>
      <c r="AP371" s="20">
        <v>0.02</v>
      </c>
      <c r="AQ371" s="20">
        <v>0.02</v>
      </c>
      <c r="AR371" s="20">
        <v>0.05</v>
      </c>
      <c r="AS371" s="20">
        <v>0.05</v>
      </c>
      <c r="AT371" s="76">
        <v>1</v>
      </c>
      <c r="AU371" s="20">
        <v>0.02</v>
      </c>
      <c r="AV371" s="20">
        <v>0.23</v>
      </c>
      <c r="AW371" s="130">
        <v>5</v>
      </c>
      <c r="AX371" s="20">
        <v>0.01</v>
      </c>
      <c r="AY371" s="76">
        <v>1</v>
      </c>
      <c r="AZ371" s="17">
        <v>1</v>
      </c>
      <c r="BA371" s="17">
        <v>1.1038971E-2</v>
      </c>
      <c r="BB371" s="17">
        <f>_xlfn.XLOOKUP(AN371,' Brechas'!$A$2:$A$34,' Brechas'!$AC$2:$AC$34)</f>
        <v>1.10389709400404E-2</v>
      </c>
      <c r="BC371" t="b">
        <f t="shared" si="55"/>
        <v>1</v>
      </c>
      <c r="BG371" s="20">
        <v>91</v>
      </c>
      <c r="BH371" s="20" t="s">
        <v>108</v>
      </c>
      <c r="BI371" s="20">
        <v>62.1</v>
      </c>
      <c r="BJ371" s="20">
        <v>83.27</v>
      </c>
      <c r="BK371" s="20">
        <v>-0.25</v>
      </c>
      <c r="BL371" s="20">
        <v>0.25</v>
      </c>
      <c r="BM371" s="74">
        <v>23</v>
      </c>
      <c r="BN371" s="20">
        <v>73</v>
      </c>
      <c r="BO371" s="20">
        <v>0.94</v>
      </c>
      <c r="BP371" s="78">
        <v>3</v>
      </c>
      <c r="BQ371" s="20">
        <v>0.24</v>
      </c>
      <c r="BR371" s="77">
        <v>33</v>
      </c>
      <c r="BS371" s="17">
        <v>-1</v>
      </c>
      <c r="BT371" s="17">
        <v>-0.23930980199999999</v>
      </c>
      <c r="BU371" s="17">
        <f>_xlfn.XLOOKUP(BG371,' Brechas'!$A$2:$A$34,' Brechas'!$AQ$2:$AQ$34)</f>
        <v>-0.23930980236364099</v>
      </c>
      <c r="BV371" t="b">
        <f t="shared" si="56"/>
        <v>1</v>
      </c>
      <c r="BZ371" s="20">
        <v>91</v>
      </c>
      <c r="CA371" s="20" t="s">
        <v>108</v>
      </c>
      <c r="CB371" s="20">
        <v>0.01</v>
      </c>
      <c r="CC371" s="20">
        <v>0.01</v>
      </c>
      <c r="CD371" s="20">
        <v>0.61</v>
      </c>
      <c r="CE371" s="20">
        <v>0.61</v>
      </c>
      <c r="CF371" s="94">
        <v>31</v>
      </c>
      <c r="CG371" s="20">
        <v>0.01</v>
      </c>
      <c r="CH371" s="20">
        <v>0.12</v>
      </c>
      <c r="CI371" s="74">
        <v>23</v>
      </c>
      <c r="CJ371" s="20">
        <v>7.0000000000000007E-2</v>
      </c>
      <c r="CK371" s="70">
        <v>29</v>
      </c>
      <c r="CL371" s="17">
        <v>1</v>
      </c>
      <c r="CM371" s="17">
        <v>7.2859089000000002E-2</v>
      </c>
      <c r="CN371" s="17">
        <f>_xlfn.XLOOKUP(BZ371,' Brechas'!$A$2:$A$34,' Brechas'!$BM$2:$BM$34)</f>
        <v>7.2859088708784103E-2</v>
      </c>
      <c r="CO371" t="b">
        <f t="shared" si="57"/>
        <v>1</v>
      </c>
    </row>
    <row r="372" spans="39:93">
      <c r="AN372" s="20">
        <v>94</v>
      </c>
      <c r="AO372" s="20" t="s">
        <v>109</v>
      </c>
      <c r="AP372" s="20">
        <v>0.04</v>
      </c>
      <c r="AQ372" s="20">
        <v>0.03</v>
      </c>
      <c r="AR372" s="20">
        <v>7.0000000000000007E-2</v>
      </c>
      <c r="AS372" s="20">
        <v>7.0000000000000007E-2</v>
      </c>
      <c r="AT372" s="121">
        <v>2</v>
      </c>
      <c r="AU372" s="20">
        <v>0.04</v>
      </c>
      <c r="AV372" s="20">
        <v>0.34</v>
      </c>
      <c r="AW372" s="122">
        <v>14</v>
      </c>
      <c r="AX372" s="20">
        <v>0.02</v>
      </c>
      <c r="AY372" s="132">
        <v>3</v>
      </c>
      <c r="AZ372" s="17">
        <v>1</v>
      </c>
      <c r="BA372" s="17">
        <v>2.4354787999999999E-2</v>
      </c>
      <c r="BB372" s="17">
        <f>_xlfn.XLOOKUP(AN372,' Brechas'!$A$2:$A$34,' Brechas'!$AC$2:$AC$34)</f>
        <v>2.4354788376882101E-2</v>
      </c>
      <c r="BC372" t="b">
        <f t="shared" si="55"/>
        <v>1</v>
      </c>
      <c r="BG372" s="20">
        <v>94</v>
      </c>
      <c r="BH372" s="20" t="s">
        <v>109</v>
      </c>
      <c r="BI372" s="20">
        <v>71.7</v>
      </c>
      <c r="BJ372" s="20">
        <v>83.15</v>
      </c>
      <c r="BK372" s="20">
        <v>-0.14000000000000001</v>
      </c>
      <c r="BL372" s="20">
        <v>0.14000000000000001</v>
      </c>
      <c r="BM372" s="83">
        <v>5</v>
      </c>
      <c r="BN372" s="20">
        <v>77.55</v>
      </c>
      <c r="BO372" s="20">
        <v>1</v>
      </c>
      <c r="BP372" s="76">
        <v>1</v>
      </c>
      <c r="BQ372" s="20">
        <v>0.14000000000000001</v>
      </c>
      <c r="BR372" s="74">
        <v>23</v>
      </c>
      <c r="BS372" s="17">
        <v>-1</v>
      </c>
      <c r="BT372" s="17">
        <v>-0.13781022900000001</v>
      </c>
      <c r="BU372" s="17">
        <f>_xlfn.XLOOKUP(BG372,' Brechas'!$A$2:$A$34,' Brechas'!$AQ$2:$AQ$34)</f>
        <v>-0.13781022927237299</v>
      </c>
      <c r="BV372" t="b">
        <f t="shared" si="56"/>
        <v>1</v>
      </c>
      <c r="BZ372" s="20">
        <v>94</v>
      </c>
      <c r="CA372" s="20" t="s">
        <v>109</v>
      </c>
      <c r="CB372" s="20">
        <v>0.01</v>
      </c>
      <c r="CC372" s="20">
        <v>0.01</v>
      </c>
      <c r="CD372" s="20">
        <v>-0.09</v>
      </c>
      <c r="CE372" s="20">
        <v>0.09</v>
      </c>
      <c r="CF372" s="83">
        <v>5</v>
      </c>
      <c r="CG372" s="20">
        <v>0.01</v>
      </c>
      <c r="CH372" s="20">
        <v>0.15</v>
      </c>
      <c r="CI372" s="73">
        <v>28</v>
      </c>
      <c r="CJ372" s="20">
        <v>0.01</v>
      </c>
      <c r="CK372" s="58">
        <v>16</v>
      </c>
      <c r="CL372" s="17">
        <v>-1</v>
      </c>
      <c r="CM372" s="17">
        <v>-1.2693874000000001E-2</v>
      </c>
      <c r="CN372" s="17">
        <f>_xlfn.XLOOKUP(BZ372,' Brechas'!$A$2:$A$34,' Brechas'!$BM$2:$BM$34)</f>
        <v>-1.2693874460435101E-2</v>
      </c>
      <c r="CO372" t="b">
        <f t="shared" si="57"/>
        <v>1</v>
      </c>
    </row>
    <row r="373" spans="39:93">
      <c r="AN373" s="20">
        <v>95</v>
      </c>
      <c r="AO373" s="20" t="s">
        <v>110</v>
      </c>
      <c r="AP373" s="20">
        <v>0.02</v>
      </c>
      <c r="AQ373" s="20">
        <v>0.02</v>
      </c>
      <c r="AR373" s="20">
        <v>0.1</v>
      </c>
      <c r="AS373" s="20">
        <v>0.1</v>
      </c>
      <c r="AT373" s="131">
        <v>4</v>
      </c>
      <c r="AU373" s="20">
        <v>0.02</v>
      </c>
      <c r="AV373" s="20">
        <v>0.2</v>
      </c>
      <c r="AW373" s="132">
        <v>3</v>
      </c>
      <c r="AX373" s="20">
        <v>0.02</v>
      </c>
      <c r="AY373" s="121">
        <v>2</v>
      </c>
      <c r="AZ373" s="17">
        <v>1</v>
      </c>
      <c r="BA373" s="17">
        <v>1.8992232000000001E-2</v>
      </c>
      <c r="BB373" s="17">
        <f>_xlfn.XLOOKUP(AN373,' Brechas'!$A$2:$A$34,' Brechas'!$AC$2:$AC$34)</f>
        <v>1.8992232259916E-2</v>
      </c>
      <c r="BC373" t="b">
        <f t="shared" si="55"/>
        <v>1</v>
      </c>
      <c r="BG373" s="20">
        <v>95</v>
      </c>
      <c r="BH373" s="20" t="s">
        <v>110</v>
      </c>
      <c r="BI373" s="20">
        <v>53.8</v>
      </c>
      <c r="BJ373" s="20">
        <v>50.4</v>
      </c>
      <c r="BK373" s="20">
        <v>7.0000000000000007E-2</v>
      </c>
      <c r="BL373" s="20">
        <v>7.0000000000000007E-2</v>
      </c>
      <c r="BM373" s="67">
        <v>2</v>
      </c>
      <c r="BN373" s="20">
        <v>52.06</v>
      </c>
      <c r="BO373" s="20">
        <v>0.67</v>
      </c>
      <c r="BP373" s="83">
        <v>5</v>
      </c>
      <c r="BQ373" s="20">
        <v>0.05</v>
      </c>
      <c r="BR373" s="85">
        <v>4</v>
      </c>
      <c r="BS373" s="17">
        <v>1</v>
      </c>
      <c r="BT373" s="17">
        <v>4.5235185999999997E-2</v>
      </c>
      <c r="BU373" s="17">
        <f>_xlfn.XLOOKUP(BG373,' Brechas'!$A$2:$A$34,' Brechas'!$AQ$2:$AQ$34)</f>
        <v>4.5235186246540798E-2</v>
      </c>
      <c r="BV373" t="b">
        <f t="shared" si="56"/>
        <v>1</v>
      </c>
      <c r="BZ373" s="20">
        <v>95</v>
      </c>
      <c r="CA373" s="20" t="s">
        <v>110</v>
      </c>
      <c r="CB373" s="20">
        <v>0.02</v>
      </c>
      <c r="CC373" s="20">
        <v>0.02</v>
      </c>
      <c r="CD373" s="20">
        <v>-0.14000000000000001</v>
      </c>
      <c r="CE373" s="20">
        <v>0.14000000000000001</v>
      </c>
      <c r="CF373" s="59">
        <v>13</v>
      </c>
      <c r="CG373" s="20">
        <v>0.02</v>
      </c>
      <c r="CH373" s="20">
        <v>7.0000000000000007E-2</v>
      </c>
      <c r="CI373" s="86">
        <v>11</v>
      </c>
      <c r="CJ373" s="20">
        <v>0.01</v>
      </c>
      <c r="CK373" s="66">
        <v>12</v>
      </c>
      <c r="CL373" s="17">
        <v>-1</v>
      </c>
      <c r="CM373" s="17">
        <v>-9.3315580000000002E-3</v>
      </c>
      <c r="CN373" s="17">
        <f>_xlfn.XLOOKUP(BZ373,' Brechas'!$A$2:$A$34,' Brechas'!$BM$2:$BM$34)</f>
        <v>-9.3315581735610702E-3</v>
      </c>
      <c r="CO373" t="b">
        <f t="shared" si="57"/>
        <v>1</v>
      </c>
    </row>
    <row r="374" spans="39:93">
      <c r="AN374" s="20">
        <v>97</v>
      </c>
      <c r="AO374" s="20" t="s">
        <v>111</v>
      </c>
      <c r="AP374" s="20">
        <v>0.04</v>
      </c>
      <c r="AQ374" s="20">
        <v>0.04</v>
      </c>
      <c r="AR374" s="20">
        <v>0.09</v>
      </c>
      <c r="AS374" s="20">
        <v>0.09</v>
      </c>
      <c r="AT374" s="132">
        <v>3</v>
      </c>
      <c r="AU374" s="20">
        <v>0.04</v>
      </c>
      <c r="AV374" s="20">
        <v>0.42</v>
      </c>
      <c r="AW374" s="115">
        <v>18</v>
      </c>
      <c r="AX374" s="20">
        <v>0.04</v>
      </c>
      <c r="AY374" s="131">
        <v>4</v>
      </c>
      <c r="AZ374" s="17">
        <v>1</v>
      </c>
      <c r="BA374" s="17">
        <v>3.8807366000000003E-2</v>
      </c>
      <c r="BB374" s="17">
        <f>_xlfn.XLOOKUP(AN374,' Brechas'!$A$2:$A$34,' Brechas'!$AC$2:$AC$34)</f>
        <v>3.8807366387071801E-2</v>
      </c>
      <c r="BC374" t="b">
        <f t="shared" si="55"/>
        <v>1</v>
      </c>
      <c r="BG374" s="20">
        <v>97</v>
      </c>
      <c r="BH374" s="20" t="s">
        <v>111</v>
      </c>
      <c r="BI374" s="20">
        <v>34.119999999999997</v>
      </c>
      <c r="BJ374" s="20">
        <v>29.86</v>
      </c>
      <c r="BK374" s="20">
        <v>0.14000000000000001</v>
      </c>
      <c r="BL374" s="20">
        <v>0.14000000000000001</v>
      </c>
      <c r="BM374" s="64">
        <v>7</v>
      </c>
      <c r="BN374" s="20">
        <v>32</v>
      </c>
      <c r="BO374" s="20">
        <v>0.41</v>
      </c>
      <c r="BP374" s="84">
        <v>26</v>
      </c>
      <c r="BQ374" s="20">
        <v>0.06</v>
      </c>
      <c r="BR374" s="62">
        <v>8</v>
      </c>
      <c r="BS374" s="17">
        <v>1</v>
      </c>
      <c r="BT374" s="17">
        <v>5.8927241999999998E-2</v>
      </c>
      <c r="BU374" s="17">
        <f>_xlfn.XLOOKUP(BG374,' Brechas'!$A$2:$A$34,' Brechas'!$AQ$2:$AQ$34)</f>
        <v>5.8927241589673898E-2</v>
      </c>
      <c r="BV374" t="b">
        <f t="shared" si="56"/>
        <v>1</v>
      </c>
      <c r="BZ374" s="20">
        <v>97</v>
      </c>
      <c r="CA374" s="20" t="s">
        <v>111</v>
      </c>
      <c r="CB374" s="20">
        <v>0</v>
      </c>
      <c r="CC374" s="20">
        <v>0</v>
      </c>
      <c r="CD374" s="20">
        <v>-0.13</v>
      </c>
      <c r="CE374" s="20">
        <v>0.13</v>
      </c>
      <c r="CF374" s="86">
        <v>11</v>
      </c>
      <c r="CG374" s="20">
        <v>0</v>
      </c>
      <c r="CH374" s="20">
        <v>0.27</v>
      </c>
      <c r="CI374" s="94">
        <v>31</v>
      </c>
      <c r="CJ374" s="20">
        <v>0.04</v>
      </c>
      <c r="CK374" s="88">
        <v>24</v>
      </c>
      <c r="CL374" s="17">
        <v>-1</v>
      </c>
      <c r="CM374" s="17">
        <v>-3.6426083999999997E-2</v>
      </c>
      <c r="CN374" s="17">
        <f>_xlfn.XLOOKUP(BZ374,' Brechas'!$A$2:$A$34,' Brechas'!$BM$2:$BM$34)</f>
        <v>-3.6426083905530503E-2</v>
      </c>
      <c r="CO374" t="b">
        <f t="shared" si="57"/>
        <v>1</v>
      </c>
    </row>
    <row r="375" spans="39:93">
      <c r="AN375" s="20">
        <v>99</v>
      </c>
      <c r="AO375" s="20" t="s">
        <v>112</v>
      </c>
      <c r="AP375" s="20">
        <v>0.02</v>
      </c>
      <c r="AQ375" s="20">
        <v>0.03</v>
      </c>
      <c r="AR375" s="20">
        <v>-0.46</v>
      </c>
      <c r="AS375" s="20">
        <v>0.46</v>
      </c>
      <c r="AT375" s="117">
        <v>6</v>
      </c>
      <c r="AU375" s="20">
        <v>0.02</v>
      </c>
      <c r="AV375" s="20">
        <v>0.24</v>
      </c>
      <c r="AW375" s="127">
        <v>7</v>
      </c>
      <c r="AX375" s="20">
        <v>0.11</v>
      </c>
      <c r="AY375" s="127">
        <v>7</v>
      </c>
      <c r="AZ375" s="17">
        <v>-1</v>
      </c>
      <c r="BA375" s="17">
        <v>-0.107496356</v>
      </c>
      <c r="BB375" s="17">
        <f>_xlfn.XLOOKUP(AN375,' Brechas'!$A$2:$A$34,' Brechas'!$AC$2:$AC$34)</f>
        <v>-0.107496356377126</v>
      </c>
      <c r="BC375" t="b">
        <f t="shared" si="55"/>
        <v>1</v>
      </c>
      <c r="BG375" s="20">
        <v>99</v>
      </c>
      <c r="BH375" s="20" t="s">
        <v>112</v>
      </c>
      <c r="BI375" s="20">
        <v>32.11</v>
      </c>
      <c r="BJ375" s="20">
        <v>51.59</v>
      </c>
      <c r="BK375" s="20">
        <v>-0.38</v>
      </c>
      <c r="BL375" s="20">
        <v>0.38</v>
      </c>
      <c r="BM375" s="94">
        <v>31</v>
      </c>
      <c r="BN375" s="20">
        <v>42.15</v>
      </c>
      <c r="BO375" s="20">
        <v>0.54</v>
      </c>
      <c r="BP375" s="58">
        <v>16</v>
      </c>
      <c r="BQ375" s="20">
        <v>0.21</v>
      </c>
      <c r="BR375" s="94">
        <v>31</v>
      </c>
      <c r="BS375" s="17">
        <v>-1</v>
      </c>
      <c r="BT375" s="17">
        <v>-0.205188973</v>
      </c>
      <c r="BU375" s="17">
        <f>_xlfn.XLOOKUP(BG375,' Brechas'!$A$2:$A$34,' Brechas'!$AQ$2:$AQ$34)</f>
        <v>-0.20518897334862801</v>
      </c>
      <c r="BV375" t="b">
        <f t="shared" si="56"/>
        <v>1</v>
      </c>
      <c r="BZ375" s="20">
        <v>99</v>
      </c>
      <c r="CA375" s="20" t="s">
        <v>112</v>
      </c>
      <c r="CB375" s="20">
        <v>0</v>
      </c>
      <c r="CC375" s="20">
        <v>0.01</v>
      </c>
      <c r="CD375" s="20">
        <v>-0.31</v>
      </c>
      <c r="CE375" s="20">
        <v>0.31</v>
      </c>
      <c r="CF375" s="82">
        <v>22</v>
      </c>
      <c r="CG375" s="20">
        <v>0</v>
      </c>
      <c r="CH375" s="20">
        <v>0.27</v>
      </c>
      <c r="CI375" s="95">
        <v>32</v>
      </c>
      <c r="CJ375" s="20">
        <v>0.08</v>
      </c>
      <c r="CK375" s="87">
        <v>30</v>
      </c>
      <c r="CL375" s="17">
        <v>-1</v>
      </c>
      <c r="CM375" s="17">
        <v>-8.478774E-2</v>
      </c>
      <c r="CN375" s="17">
        <f>_xlfn.XLOOKUP(BZ375,' Brechas'!$A$2:$A$34,' Brechas'!$BM$2:$BM$34)</f>
        <v>-8.4787740218288096E-2</v>
      </c>
      <c r="CO375" t="b">
        <f t="shared" si="57"/>
        <v>1</v>
      </c>
    </row>
    <row r="377" spans="39:93">
      <c r="AM377" s="5" t="s">
        <v>71</v>
      </c>
      <c r="AN377" s="20">
        <v>5</v>
      </c>
      <c r="AO377" s="20" t="s">
        <v>79</v>
      </c>
      <c r="AP377" s="20">
        <v>0.19</v>
      </c>
      <c r="AQ377" s="20">
        <v>1.02</v>
      </c>
      <c r="AR377" s="20">
        <v>-0.82</v>
      </c>
      <c r="AS377" s="20">
        <v>0.82</v>
      </c>
      <c r="AT377" s="80">
        <v>20</v>
      </c>
      <c r="AU377" s="20">
        <v>0.59</v>
      </c>
      <c r="AV377" s="20">
        <v>0.56999999999999995</v>
      </c>
      <c r="AW377" s="66">
        <v>12</v>
      </c>
      <c r="AX377" s="20">
        <v>0.46</v>
      </c>
      <c r="AY377" s="60">
        <v>14</v>
      </c>
      <c r="AZ377" s="17">
        <v>-1</v>
      </c>
      <c r="BA377" s="17">
        <v>-0.46335883100000003</v>
      </c>
      <c r="BB377" s="17">
        <f>_xlfn.XLOOKUP(AN377,' Brechas'!$A$2:$A$34,' Brechas'!$AD$2:$AD$34)</f>
        <v>-0.46335883121115601</v>
      </c>
      <c r="BC377" t="b">
        <f>ROUND(BA377,6)=ROUND(BB377,6)</f>
        <v>1</v>
      </c>
      <c r="BF377" s="2" t="s">
        <v>5</v>
      </c>
      <c r="BG377" s="20">
        <v>5</v>
      </c>
      <c r="BH377" s="20" t="s">
        <v>79</v>
      </c>
      <c r="BI377" s="20">
        <v>19.38</v>
      </c>
      <c r="BJ377" s="20">
        <v>20.88</v>
      </c>
      <c r="BK377" s="20">
        <v>-7.0000000000000007E-2</v>
      </c>
      <c r="BL377" s="20">
        <v>7.0000000000000007E-2</v>
      </c>
      <c r="BM377" s="65">
        <v>6</v>
      </c>
      <c r="BN377" s="20">
        <v>20.149999999999999</v>
      </c>
      <c r="BO377" s="20">
        <v>0.36</v>
      </c>
      <c r="BP377" s="61">
        <v>18</v>
      </c>
      <c r="BQ377" s="20">
        <v>0.03</v>
      </c>
      <c r="BR377" s="83">
        <v>5</v>
      </c>
      <c r="BS377" s="17">
        <v>-1</v>
      </c>
      <c r="BT377" s="17">
        <v>-2.6166686000000001E-2</v>
      </c>
      <c r="BU377" s="17">
        <f>_xlfn.XLOOKUP(BG377,' Brechas'!$A$2:$A$34,' Brechas'!$AR$2:$AR$34)</f>
        <v>-2.6166685643598801E-2</v>
      </c>
      <c r="BV377" t="b">
        <f>ROUND(BT377,6)=ROUND(BU377,6)</f>
        <v>1</v>
      </c>
      <c r="BY377" s="6" t="s">
        <v>50</v>
      </c>
      <c r="BZ377" s="20">
        <v>5</v>
      </c>
      <c r="CA377" s="20" t="s">
        <v>79</v>
      </c>
      <c r="CB377" s="20">
        <v>0.13</v>
      </c>
      <c r="CC377" s="20">
        <v>0.11</v>
      </c>
      <c r="CD377" s="20">
        <v>0.17</v>
      </c>
      <c r="CE377" s="20">
        <v>0.17</v>
      </c>
      <c r="CF377" s="75">
        <v>21</v>
      </c>
      <c r="CG377" s="20">
        <v>0.12</v>
      </c>
      <c r="CH377" s="20">
        <v>0.32</v>
      </c>
      <c r="CI377" s="73">
        <v>28</v>
      </c>
      <c r="CJ377" s="20">
        <v>0.06</v>
      </c>
      <c r="CK377" s="84">
        <v>26</v>
      </c>
      <c r="CL377" s="17">
        <v>1</v>
      </c>
      <c r="CM377" s="17">
        <v>5.5206852000000001E-2</v>
      </c>
      <c r="CN377" s="17">
        <f>_xlfn.XLOOKUP(BZ377,' Brechas'!$A$2:$A$34,' Brechas'!$BN$2:$BN$34)</f>
        <v>5.5206851525391003E-2</v>
      </c>
      <c r="CO377" t="b">
        <f>ROUND(CM377,6)=ROUND(CN377,6)</f>
        <v>1</v>
      </c>
    </row>
    <row r="378" spans="39:93">
      <c r="AN378" s="20">
        <v>8</v>
      </c>
      <c r="AO378" s="20" t="s">
        <v>81</v>
      </c>
      <c r="AP378" s="20">
        <v>0.13</v>
      </c>
      <c r="AQ378" s="20">
        <v>0.93</v>
      </c>
      <c r="AR378" s="20">
        <v>-0.86</v>
      </c>
      <c r="AS378" s="20">
        <v>0.86</v>
      </c>
      <c r="AT378" s="94">
        <v>31</v>
      </c>
      <c r="AU378" s="20">
        <v>0.52</v>
      </c>
      <c r="AV378" s="20">
        <v>0.5</v>
      </c>
      <c r="AW378" s="64">
        <v>7</v>
      </c>
      <c r="AX378" s="20">
        <v>0.43</v>
      </c>
      <c r="AY378" s="86">
        <v>11</v>
      </c>
      <c r="AZ378" s="17">
        <v>-1</v>
      </c>
      <c r="BA378" s="17">
        <v>-0.42800805200000003</v>
      </c>
      <c r="BB378" s="17">
        <f>_xlfn.XLOOKUP(AN378,' Brechas'!$A$2:$A$34,' Brechas'!$AD$2:$AD$34)</f>
        <v>-0.42800805237037998</v>
      </c>
      <c r="BC378" t="b">
        <f t="shared" ref="BC378:BC409" si="58">ROUND(BA378,6)=ROUND(BB378,6)</f>
        <v>1</v>
      </c>
      <c r="BG378" s="20">
        <v>8</v>
      </c>
      <c r="BH378" s="20" t="s">
        <v>81</v>
      </c>
      <c r="BI378" s="20">
        <v>10.37</v>
      </c>
      <c r="BJ378" s="20">
        <v>11.44</v>
      </c>
      <c r="BK378" s="20">
        <v>-0.09</v>
      </c>
      <c r="BL378" s="20">
        <v>0.09</v>
      </c>
      <c r="BM378" s="62">
        <v>8</v>
      </c>
      <c r="BN378" s="20">
        <v>10.91</v>
      </c>
      <c r="BO378" s="20">
        <v>0.2</v>
      </c>
      <c r="BP378" s="94">
        <v>31</v>
      </c>
      <c r="BQ378" s="20">
        <v>0.02</v>
      </c>
      <c r="BR378" s="76">
        <v>1</v>
      </c>
      <c r="BS378" s="17">
        <v>-1</v>
      </c>
      <c r="BT378" s="17">
        <v>-1.8481294999999998E-2</v>
      </c>
      <c r="BU378" s="17">
        <f>_xlfn.XLOOKUP(BG378,' Brechas'!$A$2:$A$34,' Brechas'!$AR$2:$AR$34)</f>
        <v>-1.8481295328106499E-2</v>
      </c>
      <c r="BV378" t="b">
        <f t="shared" ref="BV378:BV409" si="59">ROUND(BT378,6)=ROUND(BU378,6)</f>
        <v>1</v>
      </c>
      <c r="BZ378" s="20">
        <v>8</v>
      </c>
      <c r="CA378" s="20" t="s">
        <v>81</v>
      </c>
      <c r="CB378" s="20">
        <v>0.2</v>
      </c>
      <c r="CC378" s="20">
        <v>0.18</v>
      </c>
      <c r="CD378" s="20">
        <v>0.08</v>
      </c>
      <c r="CE378" s="20">
        <v>0.08</v>
      </c>
      <c r="CF378" s="65">
        <v>6</v>
      </c>
      <c r="CG378" s="20">
        <v>0.19</v>
      </c>
      <c r="CH378" s="20">
        <v>0.2</v>
      </c>
      <c r="CI378" s="80">
        <v>20</v>
      </c>
      <c r="CJ378" s="20">
        <v>0.02</v>
      </c>
      <c r="CK378" s="79">
        <v>10</v>
      </c>
      <c r="CL378" s="17">
        <v>1</v>
      </c>
      <c r="CM378" s="17">
        <v>1.6247458999999999E-2</v>
      </c>
      <c r="CN378" s="17">
        <f>_xlfn.XLOOKUP(BZ378,' Brechas'!$A$2:$A$34,' Brechas'!$BN$2:$BN$34)</f>
        <v>1.6247459127530499E-2</v>
      </c>
      <c r="CO378" t="b">
        <f t="shared" ref="CO378:CO409" si="60">ROUND(CM378,6)=ROUND(CN378,6)</f>
        <v>1</v>
      </c>
    </row>
    <row r="379" spans="39:93">
      <c r="AN379" s="20">
        <v>11</v>
      </c>
      <c r="AO379" s="20" t="s">
        <v>269</v>
      </c>
      <c r="AP379" s="20">
        <v>0.15</v>
      </c>
      <c r="AQ379" s="20">
        <v>0.67</v>
      </c>
      <c r="AR379" s="20">
        <v>-0.77</v>
      </c>
      <c r="AS379" s="20">
        <v>0.77</v>
      </c>
      <c r="AT379" s="65">
        <v>6</v>
      </c>
      <c r="AU379" s="20">
        <v>0.4</v>
      </c>
      <c r="AV379" s="20">
        <v>0.38</v>
      </c>
      <c r="AW379" s="78">
        <v>3</v>
      </c>
      <c r="AX379" s="20">
        <v>0.3</v>
      </c>
      <c r="AY379" s="78">
        <v>3</v>
      </c>
      <c r="AZ379" s="17">
        <v>-1</v>
      </c>
      <c r="BA379" s="17">
        <v>-0.29649814400000002</v>
      </c>
      <c r="BB379" s="17">
        <f>_xlfn.XLOOKUP(AN379,' Brechas'!$A$2:$A$34,' Brechas'!$AD$2:$AD$34)</f>
        <v>-0.29649814394754198</v>
      </c>
      <c r="BC379" t="b">
        <f t="shared" si="58"/>
        <v>1</v>
      </c>
      <c r="BG379" s="20">
        <v>11</v>
      </c>
      <c r="BH379" s="20" t="s">
        <v>269</v>
      </c>
      <c r="BI379" s="20">
        <v>14.31</v>
      </c>
      <c r="BJ379" s="20">
        <v>18.329999999999998</v>
      </c>
      <c r="BK379" s="20">
        <v>-0.22</v>
      </c>
      <c r="BL379" s="20">
        <v>0.22</v>
      </c>
      <c r="BM379" s="71">
        <v>25</v>
      </c>
      <c r="BN379" s="20">
        <v>16.350000000000001</v>
      </c>
      <c r="BO379" s="20">
        <v>0.3</v>
      </c>
      <c r="BP379" s="72">
        <v>27</v>
      </c>
      <c r="BQ379" s="20">
        <v>0.06</v>
      </c>
      <c r="BR379" s="68">
        <v>19</v>
      </c>
      <c r="BS379" s="17">
        <v>-1</v>
      </c>
      <c r="BT379" s="17">
        <v>-6.4860714E-2</v>
      </c>
      <c r="BU379" s="17">
        <f>_xlfn.XLOOKUP(BG379,' Brechas'!$A$2:$A$34,' Brechas'!$AR$2:$AR$34)</f>
        <v>-6.4860713742429105E-2</v>
      </c>
      <c r="BV379" t="b">
        <f t="shared" si="59"/>
        <v>1</v>
      </c>
      <c r="BZ379" s="20">
        <v>11</v>
      </c>
      <c r="CA379" s="20" t="s">
        <v>82</v>
      </c>
      <c r="CB379" s="20">
        <v>0.09</v>
      </c>
      <c r="CC379" s="20">
        <v>7.0000000000000007E-2</v>
      </c>
      <c r="CD379" s="20">
        <v>0.35</v>
      </c>
      <c r="CE379" s="20">
        <v>0.35</v>
      </c>
      <c r="CF379" s="95">
        <v>32</v>
      </c>
      <c r="CG379" s="20">
        <v>0.08</v>
      </c>
      <c r="CH379" s="20">
        <v>0.46</v>
      </c>
      <c r="CI379" s="94">
        <v>31</v>
      </c>
      <c r="CJ379" s="20">
        <v>0.16</v>
      </c>
      <c r="CK379" s="95">
        <v>32</v>
      </c>
      <c r="CL379" s="17">
        <v>1</v>
      </c>
      <c r="CM379" s="17">
        <v>0.159066334</v>
      </c>
      <c r="CN379" s="17">
        <f>_xlfn.XLOOKUP(BZ379,' Brechas'!$A$2:$A$34,' Brechas'!$BN$2:$BN$34)</f>
        <v>0.15906633436748699</v>
      </c>
      <c r="CO379" t="b">
        <f t="shared" si="60"/>
        <v>1</v>
      </c>
    </row>
    <row r="380" spans="39:93">
      <c r="AN380" s="20">
        <v>13</v>
      </c>
      <c r="AO380" s="20" t="s">
        <v>83</v>
      </c>
      <c r="AP380" s="20">
        <v>0.19</v>
      </c>
      <c r="AQ380" s="20">
        <v>1.04</v>
      </c>
      <c r="AR380" s="20">
        <v>-0.82</v>
      </c>
      <c r="AS380" s="20">
        <v>0.82</v>
      </c>
      <c r="AT380" s="82">
        <v>22</v>
      </c>
      <c r="AU380" s="20">
        <v>0.61</v>
      </c>
      <c r="AV380" s="20">
        <v>0.59</v>
      </c>
      <c r="AW380" s="63">
        <v>15</v>
      </c>
      <c r="AX380" s="20">
        <v>0.48</v>
      </c>
      <c r="AY380" s="63">
        <v>15</v>
      </c>
      <c r="AZ380" s="17">
        <v>-1</v>
      </c>
      <c r="BA380" s="17">
        <v>-0.48088767199999999</v>
      </c>
      <c r="BB380" s="17">
        <f>_xlfn.XLOOKUP(AN380,' Brechas'!$A$2:$A$34,' Brechas'!$AD$2:$AD$34)</f>
        <v>-0.48088767168345298</v>
      </c>
      <c r="BC380" t="b">
        <f t="shared" si="58"/>
        <v>1</v>
      </c>
      <c r="BG380" s="20">
        <v>13</v>
      </c>
      <c r="BH380" s="20" t="s">
        <v>83</v>
      </c>
      <c r="BI380" s="20">
        <v>20.46</v>
      </c>
      <c r="BJ380" s="20">
        <v>21.63</v>
      </c>
      <c r="BK380" s="20">
        <v>-0.05</v>
      </c>
      <c r="BL380" s="20">
        <v>0.05</v>
      </c>
      <c r="BM380" s="67">
        <v>2</v>
      </c>
      <c r="BN380" s="20">
        <v>21.06</v>
      </c>
      <c r="BO380" s="20">
        <v>0.38</v>
      </c>
      <c r="BP380" s="58">
        <v>16</v>
      </c>
      <c r="BQ380" s="20">
        <v>0.02</v>
      </c>
      <c r="BR380" s="67">
        <v>2</v>
      </c>
      <c r="BS380" s="17">
        <v>-1</v>
      </c>
      <c r="BT380" s="17">
        <v>-2.0743510999999999E-2</v>
      </c>
      <c r="BU380" s="17">
        <f>_xlfn.XLOOKUP(BG380,' Brechas'!$A$2:$A$34,' Brechas'!$AR$2:$AR$34)</f>
        <v>-2.0743510962857901E-2</v>
      </c>
      <c r="BV380" t="b">
        <f t="shared" si="59"/>
        <v>1</v>
      </c>
      <c r="BZ380" s="20">
        <v>13</v>
      </c>
      <c r="CA380" s="20" t="s">
        <v>83</v>
      </c>
      <c r="CB380" s="20">
        <v>0.32</v>
      </c>
      <c r="CC380" s="20">
        <v>0.28999999999999998</v>
      </c>
      <c r="CD380" s="20">
        <v>0.1</v>
      </c>
      <c r="CE380" s="20">
        <v>0.1</v>
      </c>
      <c r="CF380" s="79">
        <v>10</v>
      </c>
      <c r="CG380" s="20">
        <v>0.3</v>
      </c>
      <c r="CH380" s="20">
        <v>0.13</v>
      </c>
      <c r="CI380" s="64">
        <v>7</v>
      </c>
      <c r="CJ380" s="20">
        <v>0.01</v>
      </c>
      <c r="CK380" s="64">
        <v>7</v>
      </c>
      <c r="CL380" s="17">
        <v>1</v>
      </c>
      <c r="CM380" s="17">
        <v>1.2588237E-2</v>
      </c>
      <c r="CN380" s="17">
        <f>_xlfn.XLOOKUP(BZ380,' Brechas'!$A$2:$A$34,' Brechas'!$BN$2:$BN$34)</f>
        <v>1.2588236522335599E-2</v>
      </c>
      <c r="CO380" t="b">
        <f t="shared" si="60"/>
        <v>1</v>
      </c>
    </row>
    <row r="381" spans="39:93">
      <c r="AN381" s="20">
        <v>15</v>
      </c>
      <c r="AO381" s="20" t="s">
        <v>84</v>
      </c>
      <c r="AP381" s="20">
        <v>0.19</v>
      </c>
      <c r="AQ381" s="20">
        <v>0.87</v>
      </c>
      <c r="AR381" s="20">
        <v>-0.78</v>
      </c>
      <c r="AS381" s="20">
        <v>0.78</v>
      </c>
      <c r="AT381" s="64">
        <v>7</v>
      </c>
      <c r="AU381" s="20">
        <v>0.53</v>
      </c>
      <c r="AV381" s="20">
        <v>0.5</v>
      </c>
      <c r="AW381" s="62">
        <v>8</v>
      </c>
      <c r="AX381" s="20">
        <v>0.4</v>
      </c>
      <c r="AY381" s="62">
        <v>8</v>
      </c>
      <c r="AZ381" s="17">
        <v>-1</v>
      </c>
      <c r="BA381" s="17">
        <v>-0.39501845699999999</v>
      </c>
      <c r="BB381" s="17">
        <f>_xlfn.XLOOKUP(AN381,' Brechas'!$A$2:$A$34,' Brechas'!$AD$2:$AD$34)</f>
        <v>-0.39501845671911501</v>
      </c>
      <c r="BC381" t="b">
        <f t="shared" si="58"/>
        <v>1</v>
      </c>
      <c r="BG381" s="20">
        <v>15</v>
      </c>
      <c r="BH381" s="20" t="s">
        <v>84</v>
      </c>
      <c r="BI381" s="20">
        <v>18.260000000000002</v>
      </c>
      <c r="BJ381" s="20">
        <v>19.87</v>
      </c>
      <c r="BK381" s="20">
        <v>-0.08</v>
      </c>
      <c r="BL381" s="20">
        <v>0.08</v>
      </c>
      <c r="BM381" s="64">
        <v>7</v>
      </c>
      <c r="BN381" s="20">
        <v>19.100000000000001</v>
      </c>
      <c r="BO381" s="20">
        <v>0.35</v>
      </c>
      <c r="BP381" s="82">
        <v>22</v>
      </c>
      <c r="BQ381" s="20">
        <v>0.03</v>
      </c>
      <c r="BR381" s="64">
        <v>7</v>
      </c>
      <c r="BS381" s="17">
        <v>-1</v>
      </c>
      <c r="BT381" s="17">
        <v>-2.7994697999999998E-2</v>
      </c>
      <c r="BU381" s="17">
        <f>_xlfn.XLOOKUP(BG381,' Brechas'!$A$2:$A$34,' Brechas'!$AR$2:$AR$34)</f>
        <v>-2.7994697956785702E-2</v>
      </c>
      <c r="BV381" t="b">
        <f t="shared" si="59"/>
        <v>1</v>
      </c>
      <c r="BZ381" s="20">
        <v>15</v>
      </c>
      <c r="CA381" s="20" t="s">
        <v>84</v>
      </c>
      <c r="CB381" s="20">
        <v>0.25</v>
      </c>
      <c r="CC381" s="20">
        <v>0.23</v>
      </c>
      <c r="CD381" s="20">
        <v>0.11</v>
      </c>
      <c r="CE381" s="20">
        <v>0.11</v>
      </c>
      <c r="CF381" s="59">
        <v>13</v>
      </c>
      <c r="CG381" s="20">
        <v>0.24</v>
      </c>
      <c r="CH381" s="20">
        <v>0.16</v>
      </c>
      <c r="CI381" s="59">
        <v>13</v>
      </c>
      <c r="CJ381" s="20">
        <v>0.02</v>
      </c>
      <c r="CK381" s="66">
        <v>12</v>
      </c>
      <c r="CL381" s="17">
        <v>1</v>
      </c>
      <c r="CM381" s="17">
        <v>1.7127858999999999E-2</v>
      </c>
      <c r="CN381" s="17">
        <f>_xlfn.XLOOKUP(BZ381,' Brechas'!$A$2:$A$34,' Brechas'!$BN$2:$BN$34)</f>
        <v>1.7127859425385202E-2</v>
      </c>
      <c r="CO381" t="b">
        <f t="shared" si="60"/>
        <v>1</v>
      </c>
    </row>
    <row r="382" spans="39:93">
      <c r="AN382" s="20">
        <v>17</v>
      </c>
      <c r="AO382" s="20" t="s">
        <v>85</v>
      </c>
      <c r="AP382" s="20">
        <v>0.21</v>
      </c>
      <c r="AQ382" s="20">
        <v>1.01</v>
      </c>
      <c r="AR382" s="20">
        <v>-0.79</v>
      </c>
      <c r="AS382" s="20">
        <v>0.79</v>
      </c>
      <c r="AT382" s="62">
        <v>8</v>
      </c>
      <c r="AU382" s="20">
        <v>0.6</v>
      </c>
      <c r="AV382" s="20">
        <v>0.56999999999999995</v>
      </c>
      <c r="AW382" s="59">
        <v>13</v>
      </c>
      <c r="AX382" s="20">
        <v>0.45</v>
      </c>
      <c r="AY382" s="66">
        <v>12</v>
      </c>
      <c r="AZ382" s="17">
        <v>-1</v>
      </c>
      <c r="BA382" s="17">
        <v>-0.45257245600000001</v>
      </c>
      <c r="BB382" s="17">
        <f>_xlfn.XLOOKUP(AN382,' Brechas'!$A$2:$A$34,' Brechas'!$AD$2:$AD$34)</f>
        <v>-0.45257245635281601</v>
      </c>
      <c r="BC382" t="b">
        <f t="shared" si="58"/>
        <v>1</v>
      </c>
      <c r="BG382" s="20">
        <v>17</v>
      </c>
      <c r="BH382" s="20" t="s">
        <v>85</v>
      </c>
      <c r="BI382" s="20">
        <v>19.23</v>
      </c>
      <c r="BJ382" s="20">
        <v>20.45</v>
      </c>
      <c r="BK382" s="20">
        <v>-0.06</v>
      </c>
      <c r="BL382" s="20">
        <v>0.06</v>
      </c>
      <c r="BM382" s="85">
        <v>4</v>
      </c>
      <c r="BN382" s="20">
        <v>19.850000000000001</v>
      </c>
      <c r="BO382" s="20">
        <v>0.36</v>
      </c>
      <c r="BP382" s="68">
        <v>19</v>
      </c>
      <c r="BQ382" s="20">
        <v>0.02</v>
      </c>
      <c r="BR382" s="78">
        <v>3</v>
      </c>
      <c r="BS382" s="17">
        <v>-1</v>
      </c>
      <c r="BT382" s="17">
        <v>-2.1438704999999999E-2</v>
      </c>
      <c r="BU382" s="17">
        <f>_xlfn.XLOOKUP(BG382,' Brechas'!$A$2:$A$34,' Brechas'!$AR$2:$AR$34)</f>
        <v>-2.14387053791684E-2</v>
      </c>
      <c r="BV382" t="b">
        <f t="shared" si="59"/>
        <v>1</v>
      </c>
      <c r="BZ382" s="20">
        <v>17</v>
      </c>
      <c r="CA382" s="20" t="s">
        <v>85</v>
      </c>
      <c r="CB382" s="20">
        <v>0.2</v>
      </c>
      <c r="CC382" s="20">
        <v>0.18</v>
      </c>
      <c r="CD382" s="20">
        <v>0.1</v>
      </c>
      <c r="CE382" s="20">
        <v>0.1</v>
      </c>
      <c r="CF382" s="69">
        <v>9</v>
      </c>
      <c r="CG382" s="20">
        <v>0.19</v>
      </c>
      <c r="CH382" s="20">
        <v>0.2</v>
      </c>
      <c r="CI382" s="68">
        <v>19</v>
      </c>
      <c r="CJ382" s="20">
        <v>0.02</v>
      </c>
      <c r="CK382" s="60">
        <v>14</v>
      </c>
      <c r="CL382" s="17">
        <v>1</v>
      </c>
      <c r="CM382" s="17">
        <v>1.9066922E-2</v>
      </c>
      <c r="CN382" s="17">
        <f>_xlfn.XLOOKUP(BZ382,' Brechas'!$A$2:$A$34,' Brechas'!$BN$2:$BN$34)</f>
        <v>1.90669219352133E-2</v>
      </c>
      <c r="CO382" t="b">
        <f t="shared" si="60"/>
        <v>1</v>
      </c>
    </row>
    <row r="383" spans="39:93">
      <c r="AN383" s="20">
        <v>18</v>
      </c>
      <c r="AO383" s="20" t="s">
        <v>86</v>
      </c>
      <c r="AP383" s="20">
        <v>0.26</v>
      </c>
      <c r="AQ383" s="20">
        <v>1.45</v>
      </c>
      <c r="AR383" s="20">
        <v>-0.82</v>
      </c>
      <c r="AS383" s="20">
        <v>0.82</v>
      </c>
      <c r="AT383" s="74">
        <v>23</v>
      </c>
      <c r="AU383" s="20">
        <v>0.86</v>
      </c>
      <c r="AV383" s="20">
        <v>0.82</v>
      </c>
      <c r="AW383" s="72">
        <v>27</v>
      </c>
      <c r="AX383" s="20">
        <v>0.68</v>
      </c>
      <c r="AY383" s="73">
        <v>28</v>
      </c>
      <c r="AZ383" s="17">
        <v>-1</v>
      </c>
      <c r="BA383" s="17">
        <v>-0.67718416100000001</v>
      </c>
      <c r="BB383" s="17">
        <f>_xlfn.XLOOKUP(AN383,' Brechas'!$A$2:$A$34,' Brechas'!$AD$2:$AD$34)</f>
        <v>-0.677184160511762</v>
      </c>
      <c r="BC383" t="b">
        <f t="shared" si="58"/>
        <v>1</v>
      </c>
      <c r="BG383" s="20">
        <v>18</v>
      </c>
      <c r="BH383" s="20" t="s">
        <v>86</v>
      </c>
      <c r="BI383" s="20">
        <v>39.43</v>
      </c>
      <c r="BJ383" s="20">
        <v>37.54</v>
      </c>
      <c r="BK383" s="20">
        <v>0.05</v>
      </c>
      <c r="BL383" s="20">
        <v>0.05</v>
      </c>
      <c r="BM383" s="76">
        <v>1</v>
      </c>
      <c r="BN383" s="20">
        <v>38.46</v>
      </c>
      <c r="BO383" s="20">
        <v>0.7</v>
      </c>
      <c r="BP383" s="78">
        <v>3</v>
      </c>
      <c r="BQ383" s="20">
        <v>0.04</v>
      </c>
      <c r="BR383" s="66">
        <v>12</v>
      </c>
      <c r="BS383" s="17">
        <v>1</v>
      </c>
      <c r="BT383" s="17">
        <v>3.5052616000000002E-2</v>
      </c>
      <c r="BU383" s="17">
        <f>_xlfn.XLOOKUP(BG383,' Brechas'!$A$2:$A$34,' Brechas'!$AR$2:$AR$34)</f>
        <v>3.5052616244372302E-2</v>
      </c>
      <c r="BV383" t="b">
        <f t="shared" si="59"/>
        <v>1</v>
      </c>
      <c r="BZ383" s="20">
        <v>18</v>
      </c>
      <c r="CA383" s="20" t="s">
        <v>86</v>
      </c>
      <c r="CB383" s="20">
        <v>0.31</v>
      </c>
      <c r="CC383" s="20">
        <v>0.27</v>
      </c>
      <c r="CD383" s="20">
        <v>0.17</v>
      </c>
      <c r="CE383" s="20">
        <v>0.17</v>
      </c>
      <c r="CF383" s="68">
        <v>19</v>
      </c>
      <c r="CG383" s="20">
        <v>0.28999999999999998</v>
      </c>
      <c r="CH383" s="20">
        <v>0.13</v>
      </c>
      <c r="CI383" s="69">
        <v>9</v>
      </c>
      <c r="CJ383" s="20">
        <v>0.02</v>
      </c>
      <c r="CK383" s="58">
        <v>16</v>
      </c>
      <c r="CL383" s="17">
        <v>1</v>
      </c>
      <c r="CM383" s="17">
        <v>2.2259391E-2</v>
      </c>
      <c r="CN383" s="17">
        <f>_xlfn.XLOOKUP(BZ383,' Brechas'!$A$2:$A$34,' Brechas'!$BN$2:$BN$34)</f>
        <v>2.22593914328655E-2</v>
      </c>
      <c r="CO383" t="b">
        <f t="shared" si="60"/>
        <v>1</v>
      </c>
    </row>
    <row r="384" spans="39:93">
      <c r="AN384" s="20">
        <v>19</v>
      </c>
      <c r="AO384" s="20" t="s">
        <v>87</v>
      </c>
      <c r="AP384" s="20">
        <v>0.24</v>
      </c>
      <c r="AQ384" s="20">
        <v>1.58</v>
      </c>
      <c r="AR384" s="20">
        <v>-0.85</v>
      </c>
      <c r="AS384" s="20">
        <v>0.85</v>
      </c>
      <c r="AT384" s="72">
        <v>27</v>
      </c>
      <c r="AU384" s="20">
        <v>0.9</v>
      </c>
      <c r="AV384" s="20">
        <v>0.86</v>
      </c>
      <c r="AW384" s="87">
        <v>30</v>
      </c>
      <c r="AX384" s="20">
        <v>0.73</v>
      </c>
      <c r="AY384" s="94">
        <v>31</v>
      </c>
      <c r="AZ384" s="17">
        <v>-1</v>
      </c>
      <c r="BA384" s="17">
        <v>-0.73175358400000001</v>
      </c>
      <c r="BB384" s="17">
        <f>_xlfn.XLOOKUP(AN384,' Brechas'!$A$2:$A$34,' Brechas'!$AD$2:$AD$34)</f>
        <v>-0.73175358359307296</v>
      </c>
      <c r="BC384" t="b">
        <f t="shared" si="58"/>
        <v>1</v>
      </c>
      <c r="BG384" s="20">
        <v>19</v>
      </c>
      <c r="BH384" s="20" t="s">
        <v>87</v>
      </c>
      <c r="BI384" s="20">
        <v>23.49</v>
      </c>
      <c r="BJ384" s="20">
        <v>29.33</v>
      </c>
      <c r="BK384" s="20">
        <v>-0.2</v>
      </c>
      <c r="BL384" s="20">
        <v>0.2</v>
      </c>
      <c r="BM384" s="74">
        <v>23</v>
      </c>
      <c r="BN384" s="20">
        <v>26.47</v>
      </c>
      <c r="BO384" s="20">
        <v>0.48</v>
      </c>
      <c r="BP384" s="62">
        <v>8</v>
      </c>
      <c r="BQ384" s="20">
        <v>0.1</v>
      </c>
      <c r="BR384" s="71">
        <v>25</v>
      </c>
      <c r="BS384" s="17">
        <v>-1</v>
      </c>
      <c r="BT384" s="17">
        <v>-9.5355512000000003E-2</v>
      </c>
      <c r="BU384" s="17">
        <f>_xlfn.XLOOKUP(BG384,' Brechas'!$A$2:$A$34,' Brechas'!$AR$2:$AR$34)</f>
        <v>-9.5355512104266807E-2</v>
      </c>
      <c r="BV384" t="b">
        <f t="shared" si="59"/>
        <v>1</v>
      </c>
      <c r="BZ384" s="20">
        <v>19</v>
      </c>
      <c r="CA384" s="20" t="s">
        <v>87</v>
      </c>
      <c r="CB384" s="20">
        <v>0.33</v>
      </c>
      <c r="CC384" s="20">
        <v>0.27</v>
      </c>
      <c r="CD384" s="20">
        <v>0.23</v>
      </c>
      <c r="CE384" s="20">
        <v>0.23</v>
      </c>
      <c r="CF384" s="73">
        <v>28</v>
      </c>
      <c r="CG384" s="20">
        <v>0.3</v>
      </c>
      <c r="CH384" s="20">
        <v>0.12</v>
      </c>
      <c r="CI384" s="65">
        <v>6</v>
      </c>
      <c r="CJ384" s="20">
        <v>0.03</v>
      </c>
      <c r="CK384" s="61">
        <v>18</v>
      </c>
      <c r="CL384" s="17">
        <v>1</v>
      </c>
      <c r="CM384" s="17">
        <v>2.8586271999999999E-2</v>
      </c>
      <c r="CN384" s="17">
        <f>_xlfn.XLOOKUP(BZ384,' Brechas'!$A$2:$A$34,' Brechas'!$BN$2:$BN$34)</f>
        <v>2.8586271682274001E-2</v>
      </c>
      <c r="CO384" t="b">
        <f t="shared" si="60"/>
        <v>1</v>
      </c>
    </row>
    <row r="385" spans="40:93">
      <c r="AN385" s="20">
        <v>20</v>
      </c>
      <c r="AO385" s="20" t="s">
        <v>88</v>
      </c>
      <c r="AP385" s="20">
        <v>0.22</v>
      </c>
      <c r="AQ385" s="20">
        <v>1.1200000000000001</v>
      </c>
      <c r="AR385" s="20">
        <v>-0.8</v>
      </c>
      <c r="AS385" s="20">
        <v>0.8</v>
      </c>
      <c r="AT385" s="60">
        <v>14</v>
      </c>
      <c r="AU385" s="20">
        <v>0.67</v>
      </c>
      <c r="AV385" s="20">
        <v>0.64</v>
      </c>
      <c r="AW385" s="81">
        <v>17</v>
      </c>
      <c r="AX385" s="20">
        <v>0.52</v>
      </c>
      <c r="AY385" s="61">
        <v>18</v>
      </c>
      <c r="AZ385" s="17">
        <v>-1</v>
      </c>
      <c r="BA385" s="17">
        <v>-0.51521793199999999</v>
      </c>
      <c r="BB385" s="17">
        <f>_xlfn.XLOOKUP(AN385,' Brechas'!$A$2:$A$34,' Brechas'!$AD$2:$AD$34)</f>
        <v>-0.51521793218968304</v>
      </c>
      <c r="BC385" t="b">
        <f t="shared" si="58"/>
        <v>1</v>
      </c>
      <c r="BG385" s="20">
        <v>20</v>
      </c>
      <c r="BH385" s="20" t="s">
        <v>88</v>
      </c>
      <c r="BI385" s="20">
        <v>13.27</v>
      </c>
      <c r="BJ385" s="20">
        <v>14.98</v>
      </c>
      <c r="BK385" s="20">
        <v>-0.11</v>
      </c>
      <c r="BL385" s="20">
        <v>0.11</v>
      </c>
      <c r="BM385" s="66">
        <v>12</v>
      </c>
      <c r="BN385" s="20">
        <v>14.14</v>
      </c>
      <c r="BO385" s="20">
        <v>0.26</v>
      </c>
      <c r="BP385" s="70">
        <v>29</v>
      </c>
      <c r="BQ385" s="20">
        <v>0.03</v>
      </c>
      <c r="BR385" s="69">
        <v>9</v>
      </c>
      <c r="BS385" s="17">
        <v>-1</v>
      </c>
      <c r="BT385" s="17">
        <v>-2.9243855999999999E-2</v>
      </c>
      <c r="BU385" s="17">
        <f>_xlfn.XLOOKUP(BG385,' Brechas'!$A$2:$A$34,' Brechas'!$AR$2:$AR$34)</f>
        <v>-2.9243855583810201E-2</v>
      </c>
      <c r="BV385" t="b">
        <f t="shared" si="59"/>
        <v>1</v>
      </c>
      <c r="BZ385" s="20">
        <v>20</v>
      </c>
      <c r="CA385" s="20" t="s">
        <v>88</v>
      </c>
      <c r="CB385" s="20">
        <v>0.28000000000000003</v>
      </c>
      <c r="CC385" s="20">
        <v>0.24</v>
      </c>
      <c r="CD385" s="20">
        <v>0.16</v>
      </c>
      <c r="CE385" s="20">
        <v>0.16</v>
      </c>
      <c r="CF385" s="61">
        <v>18</v>
      </c>
      <c r="CG385" s="20">
        <v>0.26</v>
      </c>
      <c r="CH385" s="20">
        <v>0.15</v>
      </c>
      <c r="CI385" s="86">
        <v>11</v>
      </c>
      <c r="CJ385" s="20">
        <v>0.02</v>
      </c>
      <c r="CK385" s="81">
        <v>17</v>
      </c>
      <c r="CL385" s="17">
        <v>1</v>
      </c>
      <c r="CM385" s="17">
        <v>2.3721306000000001E-2</v>
      </c>
      <c r="CN385" s="17">
        <f>_xlfn.XLOOKUP(BZ385,' Brechas'!$A$2:$A$34,' Brechas'!$BN$2:$BN$34)</f>
        <v>2.3721305719325E-2</v>
      </c>
      <c r="CO385" t="b">
        <f t="shared" si="60"/>
        <v>1</v>
      </c>
    </row>
    <row r="386" spans="40:93">
      <c r="AN386" s="20">
        <v>23</v>
      </c>
      <c r="AO386" s="20" t="s">
        <v>89</v>
      </c>
      <c r="AP386" s="20">
        <v>0.14000000000000001</v>
      </c>
      <c r="AQ386" s="20">
        <v>0.7</v>
      </c>
      <c r="AR386" s="20">
        <v>-0.79</v>
      </c>
      <c r="AS386" s="20">
        <v>0.79</v>
      </c>
      <c r="AT386" s="69">
        <v>9</v>
      </c>
      <c r="AU386" s="20">
        <v>0.42</v>
      </c>
      <c r="AV386" s="20">
        <v>0.4</v>
      </c>
      <c r="AW386" s="83">
        <v>5</v>
      </c>
      <c r="AX386" s="20">
        <v>0.32</v>
      </c>
      <c r="AY386" s="83">
        <v>5</v>
      </c>
      <c r="AZ386" s="17">
        <v>-1</v>
      </c>
      <c r="BA386" s="17">
        <v>-0.32029711999999999</v>
      </c>
      <c r="BB386" s="17">
        <f>_xlfn.XLOOKUP(AN386,' Brechas'!$A$2:$A$34,' Brechas'!$AD$2:$AD$34)</f>
        <v>-0.320297119500698</v>
      </c>
      <c r="BC386" t="b">
        <f t="shared" si="58"/>
        <v>1</v>
      </c>
      <c r="BG386" s="20">
        <v>23</v>
      </c>
      <c r="BH386" s="20" t="s">
        <v>89</v>
      </c>
      <c r="BI386" s="20">
        <v>22.72</v>
      </c>
      <c r="BJ386" s="20">
        <v>26.51</v>
      </c>
      <c r="BK386" s="20">
        <v>-0.14000000000000001</v>
      </c>
      <c r="BL386" s="20">
        <v>0.14000000000000001</v>
      </c>
      <c r="BM386" s="63">
        <v>15</v>
      </c>
      <c r="BN386" s="20">
        <v>24.65</v>
      </c>
      <c r="BO386" s="20">
        <v>0.45</v>
      </c>
      <c r="BP386" s="69">
        <v>9</v>
      </c>
      <c r="BQ386" s="20">
        <v>0.06</v>
      </c>
      <c r="BR386" s="61">
        <v>18</v>
      </c>
      <c r="BS386" s="17">
        <v>-1</v>
      </c>
      <c r="BT386" s="17">
        <v>-6.3736426999999998E-2</v>
      </c>
      <c r="BU386" s="17">
        <f>_xlfn.XLOOKUP(BG386,' Brechas'!$A$2:$A$34,' Brechas'!$AR$2:$AR$34)</f>
        <v>-6.3736426980520094E-2</v>
      </c>
      <c r="BV386" t="b">
        <f t="shared" si="59"/>
        <v>1</v>
      </c>
      <c r="BZ386" s="20">
        <v>23</v>
      </c>
      <c r="CA386" s="20" t="s">
        <v>89</v>
      </c>
      <c r="CB386" s="20">
        <v>0.42</v>
      </c>
      <c r="CC386" s="20">
        <v>0.4</v>
      </c>
      <c r="CD386" s="20">
        <v>0.06</v>
      </c>
      <c r="CE386" s="20">
        <v>0.06</v>
      </c>
      <c r="CF386" s="85">
        <v>4</v>
      </c>
      <c r="CG386" s="20">
        <v>0.41</v>
      </c>
      <c r="CH386" s="20">
        <v>0.09</v>
      </c>
      <c r="CI386" s="67">
        <v>2</v>
      </c>
      <c r="CJ386" s="20">
        <v>0.01</v>
      </c>
      <c r="CK386" s="78">
        <v>3</v>
      </c>
      <c r="CL386" s="17">
        <v>1</v>
      </c>
      <c r="CM386" s="17">
        <v>5.2965540000000002E-3</v>
      </c>
      <c r="CN386" s="17">
        <f>_xlfn.XLOOKUP(BZ386,' Brechas'!$A$2:$A$34,' Brechas'!$BN$2:$BN$34)</f>
        <v>5.2965538974510699E-3</v>
      </c>
      <c r="CO386" t="b">
        <f t="shared" si="60"/>
        <v>1</v>
      </c>
    </row>
    <row r="387" spans="40:93">
      <c r="AN387" s="20">
        <v>25</v>
      </c>
      <c r="AO387" s="20" t="s">
        <v>90</v>
      </c>
      <c r="AP387" s="20">
        <v>0.15</v>
      </c>
      <c r="AQ387" s="20">
        <v>0.75</v>
      </c>
      <c r="AR387" s="20">
        <v>-0.8</v>
      </c>
      <c r="AS387" s="20">
        <v>0.8</v>
      </c>
      <c r="AT387" s="66">
        <v>12</v>
      </c>
      <c r="AU387" s="20">
        <v>0.44</v>
      </c>
      <c r="AV387" s="20">
        <v>0.43</v>
      </c>
      <c r="AW387" s="65">
        <v>6</v>
      </c>
      <c r="AX387" s="20">
        <v>0.34</v>
      </c>
      <c r="AY387" s="64">
        <v>7</v>
      </c>
      <c r="AZ387" s="17">
        <v>-1</v>
      </c>
      <c r="BA387" s="17">
        <v>-0.341858361</v>
      </c>
      <c r="BB387" s="17">
        <f>_xlfn.XLOOKUP(AN387,' Brechas'!$A$2:$A$34,' Brechas'!$AD$2:$AD$34)</f>
        <v>-0.341858360981456</v>
      </c>
      <c r="BC387" t="b">
        <f t="shared" si="58"/>
        <v>1</v>
      </c>
      <c r="BG387" s="20">
        <v>25</v>
      </c>
      <c r="BH387" s="20" t="s">
        <v>90</v>
      </c>
      <c r="BI387" s="20">
        <v>16.45</v>
      </c>
      <c r="BJ387" s="20">
        <v>19.91</v>
      </c>
      <c r="BK387" s="20">
        <v>-0.17</v>
      </c>
      <c r="BL387" s="20">
        <v>0.17</v>
      </c>
      <c r="BM387" s="80">
        <v>20</v>
      </c>
      <c r="BN387" s="20">
        <v>18.22</v>
      </c>
      <c r="BO387" s="20">
        <v>0.33</v>
      </c>
      <c r="BP387" s="71">
        <v>25</v>
      </c>
      <c r="BQ387" s="20">
        <v>0.06</v>
      </c>
      <c r="BR387" s="58">
        <v>16</v>
      </c>
      <c r="BS387" s="17">
        <v>-1</v>
      </c>
      <c r="BT387" s="17">
        <v>-5.7271595000000002E-2</v>
      </c>
      <c r="BU387" s="17">
        <f>_xlfn.XLOOKUP(BG387,' Brechas'!$A$2:$A$34,' Brechas'!$AR$2:$AR$34)</f>
        <v>-5.7271595194134502E-2</v>
      </c>
      <c r="BV387" t="b">
        <f t="shared" si="59"/>
        <v>1</v>
      </c>
      <c r="BZ387" s="20">
        <v>25</v>
      </c>
      <c r="CA387" s="20" t="s">
        <v>90</v>
      </c>
      <c r="CB387" s="20">
        <v>0.11</v>
      </c>
      <c r="CC387" s="20">
        <v>0.09</v>
      </c>
      <c r="CD387" s="20">
        <v>0.22</v>
      </c>
      <c r="CE387" s="20">
        <v>0.22</v>
      </c>
      <c r="CF387" s="84">
        <v>26</v>
      </c>
      <c r="CG387" s="20">
        <v>0.1</v>
      </c>
      <c r="CH387" s="20">
        <v>0.38</v>
      </c>
      <c r="CI387" s="70">
        <v>29</v>
      </c>
      <c r="CJ387" s="20">
        <v>0.08</v>
      </c>
      <c r="CK387" s="70">
        <v>29</v>
      </c>
      <c r="CL387" s="17">
        <v>1</v>
      </c>
      <c r="CM387" s="17">
        <v>8.2142185000000006E-2</v>
      </c>
      <c r="CN387" s="17">
        <f>_xlfn.XLOOKUP(BZ387,' Brechas'!$A$2:$A$34,' Brechas'!$BN$2:$BN$34)</f>
        <v>8.2142184513282104E-2</v>
      </c>
      <c r="CO387" t="b">
        <f t="shared" si="60"/>
        <v>1</v>
      </c>
    </row>
    <row r="388" spans="40:93">
      <c r="AN388" s="20">
        <v>27</v>
      </c>
      <c r="AO388" s="20" t="s">
        <v>91</v>
      </c>
      <c r="AP388" s="20">
        <v>0.17</v>
      </c>
      <c r="AQ388" s="20">
        <v>1</v>
      </c>
      <c r="AR388" s="20">
        <v>-0.83</v>
      </c>
      <c r="AS388" s="20">
        <v>0.83</v>
      </c>
      <c r="AT388" s="88">
        <v>24</v>
      </c>
      <c r="AU388" s="20">
        <v>0.57999999999999996</v>
      </c>
      <c r="AV388" s="20">
        <v>0.56000000000000005</v>
      </c>
      <c r="AW388" s="86">
        <v>11</v>
      </c>
      <c r="AX388" s="20">
        <v>0.46</v>
      </c>
      <c r="AY388" s="59">
        <v>13</v>
      </c>
      <c r="AZ388" s="17">
        <v>-1</v>
      </c>
      <c r="BA388" s="17">
        <v>-0.46023196100000002</v>
      </c>
      <c r="BB388" s="17">
        <f>_xlfn.XLOOKUP(AN388,' Brechas'!$A$2:$A$34,' Brechas'!$AD$2:$AD$34)</f>
        <v>-0.46023196075591299</v>
      </c>
      <c r="BC388" t="b">
        <f t="shared" si="58"/>
        <v>1</v>
      </c>
      <c r="BG388" s="20">
        <v>27</v>
      </c>
      <c r="BH388" s="20" t="s">
        <v>91</v>
      </c>
      <c r="BI388" s="20">
        <v>8.01</v>
      </c>
      <c r="BJ388" s="20">
        <v>6.46</v>
      </c>
      <c r="BK388" s="20">
        <v>0.24</v>
      </c>
      <c r="BL388" s="20">
        <v>0.24</v>
      </c>
      <c r="BM388" s="84">
        <v>26</v>
      </c>
      <c r="BN388" s="20">
        <v>7.22</v>
      </c>
      <c r="BO388" s="20">
        <v>0.13</v>
      </c>
      <c r="BP388" s="77">
        <v>33</v>
      </c>
      <c r="BQ388" s="20">
        <v>0.03</v>
      </c>
      <c r="BR388" s="86">
        <v>11</v>
      </c>
      <c r="BS388" s="17">
        <v>1</v>
      </c>
      <c r="BT388" s="17">
        <v>3.1402094999999998E-2</v>
      </c>
      <c r="BU388" s="17">
        <f>_xlfn.XLOOKUP(BG388,' Brechas'!$A$2:$A$34,' Brechas'!$AR$2:$AR$34)</f>
        <v>3.1402095408712499E-2</v>
      </c>
      <c r="BV388" t="b">
        <f t="shared" si="59"/>
        <v>1</v>
      </c>
      <c r="BZ388" s="20">
        <v>27</v>
      </c>
      <c r="CA388" s="20" t="s">
        <v>91</v>
      </c>
      <c r="CB388" s="20">
        <v>0.24</v>
      </c>
      <c r="CC388" s="20">
        <v>0.22</v>
      </c>
      <c r="CD388" s="20">
        <v>0.09</v>
      </c>
      <c r="CE388" s="20">
        <v>0.09</v>
      </c>
      <c r="CF388" s="64">
        <v>7</v>
      </c>
      <c r="CG388" s="20">
        <v>0.23</v>
      </c>
      <c r="CH388" s="20">
        <v>0.16</v>
      </c>
      <c r="CI388" s="63">
        <v>15</v>
      </c>
      <c r="CJ388" s="20">
        <v>0.02</v>
      </c>
      <c r="CK388" s="69">
        <v>9</v>
      </c>
      <c r="CL388" s="17">
        <v>1</v>
      </c>
      <c r="CM388" s="17">
        <v>1.5081463999999999E-2</v>
      </c>
      <c r="CN388" s="17">
        <f>_xlfn.XLOOKUP(BZ388,' Brechas'!$A$2:$A$34,' Brechas'!$BN$2:$BN$34)</f>
        <v>1.50814640793621E-2</v>
      </c>
      <c r="CO388" t="b">
        <f t="shared" si="60"/>
        <v>1</v>
      </c>
    </row>
    <row r="389" spans="40:93">
      <c r="AN389" s="20">
        <v>41</v>
      </c>
      <c r="AO389" s="20" t="s">
        <v>92</v>
      </c>
      <c r="AP389" s="20">
        <v>0.25</v>
      </c>
      <c r="AQ389" s="20">
        <v>1.36</v>
      </c>
      <c r="AR389" s="20">
        <v>-0.82</v>
      </c>
      <c r="AS389" s="20">
        <v>0.82</v>
      </c>
      <c r="AT389" s="75">
        <v>21</v>
      </c>
      <c r="AU389" s="20">
        <v>0.8</v>
      </c>
      <c r="AV389" s="20">
        <v>0.77</v>
      </c>
      <c r="AW389" s="88">
        <v>24</v>
      </c>
      <c r="AX389" s="20">
        <v>0.63</v>
      </c>
      <c r="AY389" s="84">
        <v>26</v>
      </c>
      <c r="AZ389" s="17">
        <v>-1</v>
      </c>
      <c r="BA389" s="17">
        <v>-0.62809584500000004</v>
      </c>
      <c r="BB389" s="17">
        <f>_xlfn.XLOOKUP(AN389,' Brechas'!$A$2:$A$34,' Brechas'!$AD$2:$AD$34)</f>
        <v>-0.62809584480277203</v>
      </c>
      <c r="BC389" t="b">
        <f t="shared" si="58"/>
        <v>1</v>
      </c>
      <c r="BG389" s="20">
        <v>41</v>
      </c>
      <c r="BH389" s="20" t="s">
        <v>92</v>
      </c>
      <c r="BI389" s="20">
        <v>25.13</v>
      </c>
      <c r="BJ389" s="20">
        <v>28.08</v>
      </c>
      <c r="BK389" s="20">
        <v>-0.11</v>
      </c>
      <c r="BL389" s="20">
        <v>0.11</v>
      </c>
      <c r="BM389" s="86">
        <v>11</v>
      </c>
      <c r="BN389" s="20">
        <v>26.64</v>
      </c>
      <c r="BO389" s="20">
        <v>0.48</v>
      </c>
      <c r="BP389" s="65">
        <v>6</v>
      </c>
      <c r="BQ389" s="20">
        <v>0.05</v>
      </c>
      <c r="BR389" s="60">
        <v>14</v>
      </c>
      <c r="BS389" s="17">
        <v>-1</v>
      </c>
      <c r="BT389" s="17">
        <v>-5.0727010000000003E-2</v>
      </c>
      <c r="BU389" s="17">
        <f>_xlfn.XLOOKUP(BG389,' Brechas'!$A$2:$A$34,' Brechas'!$AR$2:$AR$34)</f>
        <v>-5.07270098224709E-2</v>
      </c>
      <c r="BV389" t="b">
        <f t="shared" si="59"/>
        <v>1</v>
      </c>
      <c r="BZ389" s="20">
        <v>41</v>
      </c>
      <c r="CA389" s="20" t="s">
        <v>92</v>
      </c>
      <c r="CB389" s="20">
        <v>0.31</v>
      </c>
      <c r="CC389" s="20">
        <v>0.28999999999999998</v>
      </c>
      <c r="CD389" s="20">
        <v>0.08</v>
      </c>
      <c r="CE389" s="20">
        <v>0.08</v>
      </c>
      <c r="CF389" s="83">
        <v>5</v>
      </c>
      <c r="CG389" s="20">
        <v>0.3</v>
      </c>
      <c r="CH389" s="20">
        <v>0.13</v>
      </c>
      <c r="CI389" s="62">
        <v>8</v>
      </c>
      <c r="CJ389" s="20">
        <v>0.01</v>
      </c>
      <c r="CK389" s="65">
        <v>6</v>
      </c>
      <c r="CL389" s="17">
        <v>1</v>
      </c>
      <c r="CM389" s="17">
        <v>1.0244530999999999E-2</v>
      </c>
      <c r="CN389" s="17">
        <f>_xlfn.XLOOKUP(BZ389,' Brechas'!$A$2:$A$34,' Brechas'!$BN$2:$BN$34)</f>
        <v>1.0244530727900301E-2</v>
      </c>
      <c r="CO389" t="b">
        <f t="shared" si="60"/>
        <v>1</v>
      </c>
    </row>
    <row r="390" spans="40:93">
      <c r="AN390" s="20">
        <v>44</v>
      </c>
      <c r="AO390" s="20" t="s">
        <v>93</v>
      </c>
      <c r="AP390" s="20">
        <v>0.12</v>
      </c>
      <c r="AQ390" s="20">
        <v>0.69</v>
      </c>
      <c r="AR390" s="20">
        <v>-0.83</v>
      </c>
      <c r="AS390" s="20">
        <v>0.83</v>
      </c>
      <c r="AT390" s="71">
        <v>25</v>
      </c>
      <c r="AU390" s="20">
        <v>0.4</v>
      </c>
      <c r="AV390" s="20">
        <v>0.38</v>
      </c>
      <c r="AW390" s="67">
        <v>2</v>
      </c>
      <c r="AX390" s="20">
        <v>0.32</v>
      </c>
      <c r="AY390" s="85">
        <v>4</v>
      </c>
      <c r="AZ390" s="17">
        <v>-1</v>
      </c>
      <c r="BA390" s="17">
        <v>-0.31705275399999999</v>
      </c>
      <c r="BB390" s="17">
        <f>_xlfn.XLOOKUP(AN390,' Brechas'!$A$2:$A$34,' Brechas'!$AD$2:$AD$34)</f>
        <v>-0.317052754161529</v>
      </c>
      <c r="BC390" t="b">
        <f t="shared" si="58"/>
        <v>1</v>
      </c>
      <c r="BG390" s="20">
        <v>44</v>
      </c>
      <c r="BH390" s="20" t="s">
        <v>93</v>
      </c>
      <c r="BI390" s="20">
        <v>11.48</v>
      </c>
      <c r="BJ390" s="20">
        <v>13.3</v>
      </c>
      <c r="BK390" s="20">
        <v>-0.14000000000000001</v>
      </c>
      <c r="BL390" s="20">
        <v>0.14000000000000001</v>
      </c>
      <c r="BM390" s="60">
        <v>14</v>
      </c>
      <c r="BN390" s="20">
        <v>12.39</v>
      </c>
      <c r="BO390" s="20">
        <v>0.22</v>
      </c>
      <c r="BP390" s="87">
        <v>30</v>
      </c>
      <c r="BQ390" s="20">
        <v>0.03</v>
      </c>
      <c r="BR390" s="79">
        <v>10</v>
      </c>
      <c r="BS390" s="17">
        <v>-1</v>
      </c>
      <c r="BT390" s="17">
        <v>-3.0644775999999999E-2</v>
      </c>
      <c r="BU390" s="17">
        <f>_xlfn.XLOOKUP(BG390,' Brechas'!$A$2:$A$34,' Brechas'!$AR$2:$AR$34)</f>
        <v>-3.0644775650689501E-2</v>
      </c>
      <c r="BV390" t="b">
        <f t="shared" si="59"/>
        <v>1</v>
      </c>
      <c r="BZ390" s="20">
        <v>44</v>
      </c>
      <c r="CA390" s="20" t="s">
        <v>93</v>
      </c>
      <c r="CB390" s="20">
        <v>0.24</v>
      </c>
      <c r="CC390" s="20">
        <v>0.2</v>
      </c>
      <c r="CD390" s="20">
        <v>0.21</v>
      </c>
      <c r="CE390" s="20">
        <v>0.21</v>
      </c>
      <c r="CF390" s="71">
        <v>25</v>
      </c>
      <c r="CG390" s="20">
        <v>0.22</v>
      </c>
      <c r="CH390" s="20">
        <v>0.17</v>
      </c>
      <c r="CI390" s="61">
        <v>18</v>
      </c>
      <c r="CJ390" s="20">
        <v>0.04</v>
      </c>
      <c r="CK390" s="82">
        <v>22</v>
      </c>
      <c r="CL390" s="17">
        <v>1</v>
      </c>
      <c r="CM390" s="17">
        <v>3.6416907999999998E-2</v>
      </c>
      <c r="CN390" s="17">
        <f>_xlfn.XLOOKUP(BZ390,' Brechas'!$A$2:$A$34,' Brechas'!$BN$2:$BN$34)</f>
        <v>3.64169080868946E-2</v>
      </c>
      <c r="CO390" t="b">
        <f t="shared" si="60"/>
        <v>1</v>
      </c>
    </row>
    <row r="391" spans="40:93">
      <c r="AN391" s="20">
        <v>47</v>
      </c>
      <c r="AO391" s="20" t="s">
        <v>94</v>
      </c>
      <c r="AP391" s="20">
        <v>0.17</v>
      </c>
      <c r="AQ391" s="20">
        <v>1.04</v>
      </c>
      <c r="AR391" s="20">
        <v>-0.84</v>
      </c>
      <c r="AS391" s="20">
        <v>0.84</v>
      </c>
      <c r="AT391" s="84">
        <v>26</v>
      </c>
      <c r="AU391" s="20">
        <v>0.6</v>
      </c>
      <c r="AV391" s="20">
        <v>0.57999999999999996</v>
      </c>
      <c r="AW391" s="60">
        <v>14</v>
      </c>
      <c r="AX391" s="20">
        <v>0.49</v>
      </c>
      <c r="AY391" s="58">
        <v>16</v>
      </c>
      <c r="AZ391" s="17">
        <v>-1</v>
      </c>
      <c r="BA391" s="17">
        <v>-0.487961215</v>
      </c>
      <c r="BB391" s="17">
        <f>_xlfn.XLOOKUP(AN391,' Brechas'!$A$2:$A$34,' Brechas'!$AD$2:$AD$34)</f>
        <v>-0.48796121454960201</v>
      </c>
      <c r="BC391" t="b">
        <f t="shared" si="58"/>
        <v>1</v>
      </c>
      <c r="BG391" s="20">
        <v>47</v>
      </c>
      <c r="BH391" s="20" t="s">
        <v>94</v>
      </c>
      <c r="BI391" s="20">
        <v>19.41</v>
      </c>
      <c r="BJ391" s="20">
        <v>24.58</v>
      </c>
      <c r="BK391" s="20">
        <v>-0.21</v>
      </c>
      <c r="BL391" s="20">
        <v>0.21</v>
      </c>
      <c r="BM391" s="88">
        <v>24</v>
      </c>
      <c r="BN391" s="20">
        <v>22.07</v>
      </c>
      <c r="BO391" s="20">
        <v>0.4</v>
      </c>
      <c r="BP391" s="63">
        <v>15</v>
      </c>
      <c r="BQ391" s="20">
        <v>0.08</v>
      </c>
      <c r="BR391" s="74">
        <v>23</v>
      </c>
      <c r="BS391" s="17">
        <v>-1</v>
      </c>
      <c r="BT391" s="17">
        <v>-8.4035163999999996E-2</v>
      </c>
      <c r="BU391" s="17">
        <f>_xlfn.XLOOKUP(BG391,' Brechas'!$A$2:$A$34,' Brechas'!$AR$2:$AR$34)</f>
        <v>-8.4035164022826195E-2</v>
      </c>
      <c r="BV391" t="b">
        <f t="shared" si="59"/>
        <v>1</v>
      </c>
      <c r="BZ391" s="20">
        <v>47</v>
      </c>
      <c r="CA391" s="20" t="s">
        <v>94</v>
      </c>
      <c r="CB391" s="20">
        <v>0.35</v>
      </c>
      <c r="CC391" s="20">
        <v>0.33</v>
      </c>
      <c r="CD391" s="20">
        <v>0.04</v>
      </c>
      <c r="CE391" s="20">
        <v>0.04</v>
      </c>
      <c r="CF391" s="78">
        <v>3</v>
      </c>
      <c r="CG391" s="20">
        <v>0.34</v>
      </c>
      <c r="CH391" s="20">
        <v>0.11</v>
      </c>
      <c r="CI391" s="85">
        <v>4</v>
      </c>
      <c r="CJ391" s="20">
        <v>0</v>
      </c>
      <c r="CK391" s="67">
        <v>2</v>
      </c>
      <c r="CL391" s="17">
        <v>1</v>
      </c>
      <c r="CM391" s="17">
        <v>4.6444750000000003E-3</v>
      </c>
      <c r="CN391" s="17">
        <f>_xlfn.XLOOKUP(BZ391,' Brechas'!$A$2:$A$34,' Brechas'!$BN$2:$BN$34)</f>
        <v>4.6444753859659904E-3</v>
      </c>
      <c r="CO391" t="b">
        <f t="shared" si="60"/>
        <v>1</v>
      </c>
    </row>
    <row r="392" spans="40:93">
      <c r="AN392" s="20">
        <v>50</v>
      </c>
      <c r="AO392" s="20" t="s">
        <v>95</v>
      </c>
      <c r="AP392" s="20">
        <v>0.28000000000000003</v>
      </c>
      <c r="AQ392" s="20">
        <v>1.0900000000000001</v>
      </c>
      <c r="AR392" s="20">
        <v>-0.75</v>
      </c>
      <c r="AS392" s="20">
        <v>0.75</v>
      </c>
      <c r="AT392" s="85">
        <v>4</v>
      </c>
      <c r="AU392" s="20">
        <v>0.68</v>
      </c>
      <c r="AV392" s="20">
        <v>0.66</v>
      </c>
      <c r="AW392" s="68">
        <v>19</v>
      </c>
      <c r="AX392" s="20">
        <v>0.49</v>
      </c>
      <c r="AY392" s="81">
        <v>17</v>
      </c>
      <c r="AZ392" s="17">
        <v>-1</v>
      </c>
      <c r="BA392" s="17">
        <v>-0.49123967800000001</v>
      </c>
      <c r="BB392" s="17">
        <f>_xlfn.XLOOKUP(AN392,' Brechas'!$A$2:$A$34,' Brechas'!$AD$2:$AD$34)</f>
        <v>-0.49123967806869201</v>
      </c>
      <c r="BC392" t="b">
        <f t="shared" si="58"/>
        <v>1</v>
      </c>
      <c r="BG392" s="20">
        <v>50</v>
      </c>
      <c r="BH392" s="20" t="s">
        <v>95</v>
      </c>
      <c r="BI392" s="20">
        <v>21</v>
      </c>
      <c r="BJ392" s="20">
        <v>25.41</v>
      </c>
      <c r="BK392" s="20">
        <v>-0.17</v>
      </c>
      <c r="BL392" s="20">
        <v>0.17</v>
      </c>
      <c r="BM392" s="68">
        <v>19</v>
      </c>
      <c r="BN392" s="20">
        <v>23.27</v>
      </c>
      <c r="BO392" s="20">
        <v>0.42</v>
      </c>
      <c r="BP392" s="59">
        <v>13</v>
      </c>
      <c r="BQ392" s="20">
        <v>7.0000000000000007E-2</v>
      </c>
      <c r="BR392" s="80">
        <v>20</v>
      </c>
      <c r="BS392" s="17">
        <v>-1</v>
      </c>
      <c r="BT392" s="17">
        <v>-7.3108508000000003E-2</v>
      </c>
      <c r="BU392" s="17">
        <f>_xlfn.XLOOKUP(BG392,' Brechas'!$A$2:$A$34,' Brechas'!$AR$2:$AR$34)</f>
        <v>-7.3108508076425105E-2</v>
      </c>
      <c r="BV392" t="b">
        <f t="shared" si="59"/>
        <v>1</v>
      </c>
      <c r="BZ392" s="20">
        <v>50</v>
      </c>
      <c r="CA392" s="20" t="s">
        <v>95</v>
      </c>
      <c r="CB392" s="20">
        <v>0.2</v>
      </c>
      <c r="CC392" s="20">
        <v>0.18</v>
      </c>
      <c r="CD392" s="20">
        <v>0.1</v>
      </c>
      <c r="CE392" s="20">
        <v>0.1</v>
      </c>
      <c r="CF392" s="66">
        <v>12</v>
      </c>
      <c r="CG392" s="20">
        <v>0.19</v>
      </c>
      <c r="CH392" s="20">
        <v>0.2</v>
      </c>
      <c r="CI392" s="75">
        <v>21</v>
      </c>
      <c r="CJ392" s="20">
        <v>0.02</v>
      </c>
      <c r="CK392" s="63">
        <v>15</v>
      </c>
      <c r="CL392" s="17">
        <v>1</v>
      </c>
      <c r="CM392" s="17">
        <v>2.0611457E-2</v>
      </c>
      <c r="CN392" s="17">
        <f>_xlfn.XLOOKUP(BZ392,' Brechas'!$A$2:$A$34,' Brechas'!$BN$2:$BN$34)</f>
        <v>2.06114572705055E-2</v>
      </c>
      <c r="CO392" t="b">
        <f t="shared" si="60"/>
        <v>1</v>
      </c>
    </row>
    <row r="393" spans="40:93">
      <c r="AN393" s="20">
        <v>52</v>
      </c>
      <c r="AO393" s="20" t="s">
        <v>96</v>
      </c>
      <c r="AP393" s="20">
        <v>0.22</v>
      </c>
      <c r="AQ393" s="20">
        <v>1.19</v>
      </c>
      <c r="AR393" s="20">
        <v>-0.81</v>
      </c>
      <c r="AS393" s="20">
        <v>0.81</v>
      </c>
      <c r="AT393" s="58">
        <v>16</v>
      </c>
      <c r="AU393" s="20">
        <v>0.69</v>
      </c>
      <c r="AV393" s="20">
        <v>0.67</v>
      </c>
      <c r="AW393" s="80">
        <v>20</v>
      </c>
      <c r="AX393" s="20">
        <v>0.54</v>
      </c>
      <c r="AY393" s="80">
        <v>20</v>
      </c>
      <c r="AZ393" s="17">
        <v>-1</v>
      </c>
      <c r="BA393" s="17">
        <v>-0.54109376099999995</v>
      </c>
      <c r="BB393" s="17">
        <f>_xlfn.XLOOKUP(AN393,' Brechas'!$A$2:$A$34,' Brechas'!$AD$2:$AD$34)</f>
        <v>-0.54109376114948304</v>
      </c>
      <c r="BC393" t="b">
        <f t="shared" si="58"/>
        <v>1</v>
      </c>
      <c r="BG393" s="20">
        <v>52</v>
      </c>
      <c r="BH393" s="20" t="s">
        <v>96</v>
      </c>
      <c r="BI393" s="20">
        <v>22.12</v>
      </c>
      <c r="BJ393" s="20">
        <v>23.65</v>
      </c>
      <c r="BK393" s="20">
        <v>-0.06</v>
      </c>
      <c r="BL393" s="20">
        <v>0.06</v>
      </c>
      <c r="BM393" s="83">
        <v>5</v>
      </c>
      <c r="BN393" s="20">
        <v>22.9</v>
      </c>
      <c r="BO393" s="20">
        <v>0.41</v>
      </c>
      <c r="BP393" s="60">
        <v>14</v>
      </c>
      <c r="BQ393" s="20">
        <v>0.03</v>
      </c>
      <c r="BR393" s="65">
        <v>6</v>
      </c>
      <c r="BS393" s="17">
        <v>-1</v>
      </c>
      <c r="BT393" s="17">
        <v>-2.6862674999999999E-2</v>
      </c>
      <c r="BU393" s="17">
        <f>_xlfn.XLOOKUP(BG393,' Brechas'!$A$2:$A$34,' Brechas'!$AR$2:$AR$34)</f>
        <v>-2.6862674585507101E-2</v>
      </c>
      <c r="BV393" t="b">
        <f t="shared" si="59"/>
        <v>1</v>
      </c>
      <c r="BZ393" s="20">
        <v>52</v>
      </c>
      <c r="CA393" s="20" t="s">
        <v>96</v>
      </c>
      <c r="CB393" s="20">
        <v>0.4</v>
      </c>
      <c r="CC393" s="20">
        <v>0.35</v>
      </c>
      <c r="CD393" s="20">
        <v>0.15</v>
      </c>
      <c r="CE393" s="20">
        <v>0.15</v>
      </c>
      <c r="CF393" s="58">
        <v>16</v>
      </c>
      <c r="CG393" s="20">
        <v>0.37</v>
      </c>
      <c r="CH393" s="20">
        <v>0.1</v>
      </c>
      <c r="CI393" s="78">
        <v>3</v>
      </c>
      <c r="CJ393" s="20">
        <v>0.01</v>
      </c>
      <c r="CK393" s="62">
        <v>8</v>
      </c>
      <c r="CL393" s="17">
        <v>1</v>
      </c>
      <c r="CM393" s="17">
        <v>1.4900793000000001E-2</v>
      </c>
      <c r="CN393" s="17">
        <f>_xlfn.XLOOKUP(BZ393,' Brechas'!$A$2:$A$34,' Brechas'!$BN$2:$BN$34)</f>
        <v>1.4900793380952701E-2</v>
      </c>
      <c r="CO393" t="b">
        <f t="shared" si="60"/>
        <v>1</v>
      </c>
    </row>
    <row r="394" spans="40:93" ht="24">
      <c r="AN394" s="20">
        <v>54</v>
      </c>
      <c r="AO394" s="20" t="s">
        <v>97</v>
      </c>
      <c r="AP394" s="20">
        <v>0.23</v>
      </c>
      <c r="AQ394" s="20">
        <v>1.1299999999999999</v>
      </c>
      <c r="AR394" s="20">
        <v>-0.8</v>
      </c>
      <c r="AS394" s="20">
        <v>0.8</v>
      </c>
      <c r="AT394" s="86">
        <v>11</v>
      </c>
      <c r="AU394" s="20">
        <v>0.67</v>
      </c>
      <c r="AV394" s="20">
        <v>0.65</v>
      </c>
      <c r="AW394" s="61">
        <v>18</v>
      </c>
      <c r="AX394" s="20">
        <v>0.52</v>
      </c>
      <c r="AY394" s="68">
        <v>19</v>
      </c>
      <c r="AZ394" s="17">
        <v>-1</v>
      </c>
      <c r="BA394" s="17">
        <v>-0.51735463699999995</v>
      </c>
      <c r="BB394" s="17">
        <f>_xlfn.XLOOKUP(AN394,' Brechas'!$A$2:$A$34,' Brechas'!$AD$2:$AD$34)</f>
        <v>-0.51735463737313403</v>
      </c>
      <c r="BC394" t="b">
        <f t="shared" si="58"/>
        <v>1</v>
      </c>
      <c r="BG394" s="20">
        <v>54</v>
      </c>
      <c r="BH394" s="20" t="s">
        <v>97</v>
      </c>
      <c r="BI394" s="20">
        <v>24.34</v>
      </c>
      <c r="BJ394" s="20">
        <v>29.04</v>
      </c>
      <c r="BK394" s="20">
        <v>-0.16</v>
      </c>
      <c r="BL394" s="20">
        <v>0.16</v>
      </c>
      <c r="BM394" s="61">
        <v>18</v>
      </c>
      <c r="BN394" s="20">
        <v>26.74</v>
      </c>
      <c r="BO394" s="20">
        <v>0.48</v>
      </c>
      <c r="BP394" s="83">
        <v>5</v>
      </c>
      <c r="BQ394" s="20">
        <v>0.08</v>
      </c>
      <c r="BR394" s="75">
        <v>21</v>
      </c>
      <c r="BS394" s="17">
        <v>-1</v>
      </c>
      <c r="BT394" s="17">
        <v>-7.8279168999999996E-2</v>
      </c>
      <c r="BU394" s="17">
        <f>_xlfn.XLOOKUP(BG394,' Brechas'!$A$2:$A$34,' Brechas'!$AR$2:$AR$34)</f>
        <v>-7.8279168781508299E-2</v>
      </c>
      <c r="BV394" t="b">
        <f t="shared" si="59"/>
        <v>1</v>
      </c>
      <c r="BZ394" s="20">
        <v>54</v>
      </c>
      <c r="CA394" s="20" t="s">
        <v>97</v>
      </c>
      <c r="CB394" s="20">
        <v>0.26</v>
      </c>
      <c r="CC394" s="20">
        <v>0.23</v>
      </c>
      <c r="CD394" s="20">
        <v>0.11</v>
      </c>
      <c r="CE394" s="20">
        <v>0.11</v>
      </c>
      <c r="CF394" s="60">
        <v>14</v>
      </c>
      <c r="CG394" s="20">
        <v>0.24</v>
      </c>
      <c r="CH394" s="20">
        <v>0.16</v>
      </c>
      <c r="CI394" s="66">
        <v>12</v>
      </c>
      <c r="CJ394" s="20">
        <v>0.02</v>
      </c>
      <c r="CK394" s="86">
        <v>11</v>
      </c>
      <c r="CL394" s="17">
        <v>1</v>
      </c>
      <c r="CM394" s="17">
        <v>1.6783454E-2</v>
      </c>
      <c r="CN394" s="17">
        <f>_xlfn.XLOOKUP(BZ394,' Brechas'!$A$2:$A$34,' Brechas'!$BN$2:$BN$34)</f>
        <v>1.67834536488813E-2</v>
      </c>
      <c r="CO394" t="b">
        <f t="shared" si="60"/>
        <v>1</v>
      </c>
    </row>
    <row r="395" spans="40:93">
      <c r="AN395" s="20">
        <v>63</v>
      </c>
      <c r="AO395" s="20" t="s">
        <v>98</v>
      </c>
      <c r="AP395" s="20">
        <v>0.27</v>
      </c>
      <c r="AQ395" s="20">
        <v>1.46</v>
      </c>
      <c r="AR395" s="20">
        <v>-0.81</v>
      </c>
      <c r="AS395" s="20">
        <v>0.81</v>
      </c>
      <c r="AT395" s="68">
        <v>19</v>
      </c>
      <c r="AU395" s="20">
        <v>0.84</v>
      </c>
      <c r="AV395" s="20">
        <v>0.81</v>
      </c>
      <c r="AW395" s="84">
        <v>26</v>
      </c>
      <c r="AX395" s="20">
        <v>0.66</v>
      </c>
      <c r="AY395" s="72">
        <v>27</v>
      </c>
      <c r="AZ395" s="17">
        <v>-1</v>
      </c>
      <c r="BA395" s="17">
        <v>-0.65790319900000005</v>
      </c>
      <c r="BB395" s="17">
        <f>_xlfn.XLOOKUP(AN395,' Brechas'!$A$2:$A$34,' Brechas'!$AD$2:$AD$34)</f>
        <v>-0.65790319915995099</v>
      </c>
      <c r="BC395" t="b">
        <f t="shared" si="58"/>
        <v>1</v>
      </c>
      <c r="BG395" s="20">
        <v>63</v>
      </c>
      <c r="BH395" s="20" t="s">
        <v>98</v>
      </c>
      <c r="BI395" s="20">
        <v>17.34</v>
      </c>
      <c r="BJ395" s="20">
        <v>24.21</v>
      </c>
      <c r="BK395" s="20">
        <v>-0.28000000000000003</v>
      </c>
      <c r="BL395" s="20">
        <v>0.28000000000000003</v>
      </c>
      <c r="BM395" s="70">
        <v>29</v>
      </c>
      <c r="BN395" s="20">
        <v>20.85</v>
      </c>
      <c r="BO395" s="20">
        <v>0.38</v>
      </c>
      <c r="BP395" s="81">
        <v>17</v>
      </c>
      <c r="BQ395" s="20">
        <v>0.11</v>
      </c>
      <c r="BR395" s="73">
        <v>28</v>
      </c>
      <c r="BS395" s="17">
        <v>-1</v>
      </c>
      <c r="BT395" s="17">
        <v>-0.107151626</v>
      </c>
      <c r="BU395" s="17">
        <f>_xlfn.XLOOKUP(BG395,' Brechas'!$A$2:$A$34,' Brechas'!$AR$2:$AR$34)</f>
        <v>-0.107151626046485</v>
      </c>
      <c r="BV395" t="b">
        <f t="shared" si="59"/>
        <v>1</v>
      </c>
      <c r="BZ395" s="20">
        <v>63</v>
      </c>
      <c r="CA395" s="20" t="s">
        <v>98</v>
      </c>
      <c r="CB395" s="20">
        <v>0.18</v>
      </c>
      <c r="CC395" s="20">
        <v>0.16</v>
      </c>
      <c r="CD395" s="20">
        <v>0.15</v>
      </c>
      <c r="CE395" s="20">
        <v>0.15</v>
      </c>
      <c r="CF395" s="81">
        <v>17</v>
      </c>
      <c r="CG395" s="20">
        <v>0.17</v>
      </c>
      <c r="CH395" s="20">
        <v>0.23</v>
      </c>
      <c r="CI395" s="74">
        <v>23</v>
      </c>
      <c r="CJ395" s="20">
        <v>0.03</v>
      </c>
      <c r="CK395" s="75">
        <v>21</v>
      </c>
      <c r="CL395" s="17">
        <v>1</v>
      </c>
      <c r="CM395" s="17">
        <v>3.4378302999999999E-2</v>
      </c>
      <c r="CN395" s="17">
        <f>_xlfn.XLOOKUP(BZ395,' Brechas'!$A$2:$A$34,' Brechas'!$BN$2:$BN$34)</f>
        <v>3.4378303145312199E-2</v>
      </c>
      <c r="CO395" t="b">
        <f t="shared" si="60"/>
        <v>1</v>
      </c>
    </row>
    <row r="396" spans="40:93">
      <c r="AN396" s="20">
        <v>66</v>
      </c>
      <c r="AO396" s="20" t="s">
        <v>99</v>
      </c>
      <c r="AP396" s="20">
        <v>0.25</v>
      </c>
      <c r="AQ396" s="20">
        <v>1.22</v>
      </c>
      <c r="AR396" s="20">
        <v>-0.8</v>
      </c>
      <c r="AS396" s="20">
        <v>0.8</v>
      </c>
      <c r="AT396" s="79">
        <v>10</v>
      </c>
      <c r="AU396" s="20">
        <v>0.71</v>
      </c>
      <c r="AV396" s="20">
        <v>0.68</v>
      </c>
      <c r="AW396" s="82">
        <v>22</v>
      </c>
      <c r="AX396" s="20">
        <v>0.55000000000000004</v>
      </c>
      <c r="AY396" s="82">
        <v>22</v>
      </c>
      <c r="AZ396" s="17">
        <v>-1</v>
      </c>
      <c r="BA396" s="17">
        <v>-0.54570987800000004</v>
      </c>
      <c r="BB396" s="17">
        <f>_xlfn.XLOOKUP(AN396,' Brechas'!$A$2:$A$34,' Brechas'!$AD$2:$AD$34)</f>
        <v>-0.54570987820088601</v>
      </c>
      <c r="BC396" t="b">
        <f t="shared" si="58"/>
        <v>1</v>
      </c>
      <c r="BG396" s="20">
        <v>66</v>
      </c>
      <c r="BH396" s="20" t="s">
        <v>99</v>
      </c>
      <c r="BI396" s="20">
        <v>15.32</v>
      </c>
      <c r="BJ396" s="20">
        <v>16.940000000000001</v>
      </c>
      <c r="BK396" s="20">
        <v>-0.1</v>
      </c>
      <c r="BL396" s="20">
        <v>0.1</v>
      </c>
      <c r="BM396" s="69">
        <v>9</v>
      </c>
      <c r="BN396" s="20">
        <v>16.149999999999999</v>
      </c>
      <c r="BO396" s="20">
        <v>0.28999999999999998</v>
      </c>
      <c r="BP396" s="73">
        <v>28</v>
      </c>
      <c r="BQ396" s="20">
        <v>0.03</v>
      </c>
      <c r="BR396" s="62">
        <v>8</v>
      </c>
      <c r="BS396" s="17">
        <v>-1</v>
      </c>
      <c r="BT396" s="17">
        <v>-2.8099612999999999E-2</v>
      </c>
      <c r="BU396" s="17">
        <f>_xlfn.XLOOKUP(BG396,' Brechas'!$A$2:$A$34,' Brechas'!$AR$2:$AR$34)</f>
        <v>-2.80996125544591E-2</v>
      </c>
      <c r="BV396" t="b">
        <f t="shared" si="59"/>
        <v>1</v>
      </c>
      <c r="BZ396" s="20">
        <v>66</v>
      </c>
      <c r="CA396" s="20" t="s">
        <v>99</v>
      </c>
      <c r="CB396" s="20">
        <v>0.15</v>
      </c>
      <c r="CC396" s="20">
        <v>0.16</v>
      </c>
      <c r="CD396" s="20">
        <v>-0.01</v>
      </c>
      <c r="CE396" s="20">
        <v>0.01</v>
      </c>
      <c r="CF396" s="76">
        <v>1</v>
      </c>
      <c r="CG396" s="20">
        <v>0.15</v>
      </c>
      <c r="CH396" s="20">
        <v>0.25</v>
      </c>
      <c r="CI396" s="88">
        <v>24</v>
      </c>
      <c r="CJ396" s="20">
        <v>0</v>
      </c>
      <c r="CK396" s="76">
        <v>1</v>
      </c>
      <c r="CL396" s="17">
        <v>-1</v>
      </c>
      <c r="CM396" s="17">
        <v>-3.299859E-3</v>
      </c>
      <c r="CN396" s="17">
        <f>_xlfn.XLOOKUP(BZ396,' Brechas'!$A$2:$A$34,' Brechas'!$BN$2:$BN$34)</f>
        <v>-3.2998591841313899E-3</v>
      </c>
      <c r="CO396" t="b">
        <f t="shared" si="60"/>
        <v>1</v>
      </c>
    </row>
    <row r="397" spans="40:93">
      <c r="AN397" s="20">
        <v>68</v>
      </c>
      <c r="AO397" s="20" t="s">
        <v>100</v>
      </c>
      <c r="AP397" s="20">
        <v>0.18</v>
      </c>
      <c r="AQ397" s="20">
        <v>0.92</v>
      </c>
      <c r="AR397" s="20">
        <v>-0.8</v>
      </c>
      <c r="AS397" s="20">
        <v>0.8</v>
      </c>
      <c r="AT397" s="59">
        <v>13</v>
      </c>
      <c r="AU397" s="20">
        <v>0.54</v>
      </c>
      <c r="AV397" s="20">
        <v>0.52</v>
      </c>
      <c r="AW397" s="69">
        <v>9</v>
      </c>
      <c r="AX397" s="20">
        <v>0.42</v>
      </c>
      <c r="AY397" s="69">
        <v>9</v>
      </c>
      <c r="AZ397" s="17">
        <v>-1</v>
      </c>
      <c r="BA397" s="17">
        <v>-0.41629376099999998</v>
      </c>
      <c r="BB397" s="17">
        <f>_xlfn.XLOOKUP(AN397,' Brechas'!$A$2:$A$34,' Brechas'!$AD$2:$AD$34)</f>
        <v>-0.41629376131498802</v>
      </c>
      <c r="BC397" t="b">
        <f t="shared" si="58"/>
        <v>1</v>
      </c>
      <c r="BG397" s="20">
        <v>68</v>
      </c>
      <c r="BH397" s="20" t="s">
        <v>100</v>
      </c>
      <c r="BI397" s="20">
        <v>14.94</v>
      </c>
      <c r="BJ397" s="20">
        <v>19.95</v>
      </c>
      <c r="BK397" s="20">
        <v>-0.25</v>
      </c>
      <c r="BL397" s="20">
        <v>0.25</v>
      </c>
      <c r="BM397" s="72">
        <v>27</v>
      </c>
      <c r="BN397" s="20">
        <v>17.510000000000002</v>
      </c>
      <c r="BO397" s="20">
        <v>0.32</v>
      </c>
      <c r="BP397" s="84">
        <v>26</v>
      </c>
      <c r="BQ397" s="20">
        <v>0.08</v>
      </c>
      <c r="BR397" s="82">
        <v>22</v>
      </c>
      <c r="BS397" s="17">
        <v>-1</v>
      </c>
      <c r="BT397" s="17">
        <v>-7.9638502E-2</v>
      </c>
      <c r="BU397" s="17">
        <f>_xlfn.XLOOKUP(BG397,' Brechas'!$A$2:$A$34,' Brechas'!$AR$2:$AR$34)</f>
        <v>-7.9638501850510399E-2</v>
      </c>
      <c r="BV397" t="b">
        <f t="shared" si="59"/>
        <v>1</v>
      </c>
      <c r="BZ397" s="20">
        <v>68</v>
      </c>
      <c r="CA397" s="20" t="s">
        <v>100</v>
      </c>
      <c r="CB397" s="20">
        <v>0.15</v>
      </c>
      <c r="CC397" s="20">
        <v>0.14000000000000001</v>
      </c>
      <c r="CD397" s="20">
        <v>0.04</v>
      </c>
      <c r="CE397" s="20">
        <v>0.04</v>
      </c>
      <c r="CF397" s="67">
        <v>2</v>
      </c>
      <c r="CG397" s="20">
        <v>0.15</v>
      </c>
      <c r="CH397" s="20">
        <v>0.26</v>
      </c>
      <c r="CI397" s="84">
        <v>26</v>
      </c>
      <c r="CJ397" s="20">
        <v>0.01</v>
      </c>
      <c r="CK397" s="83">
        <v>5</v>
      </c>
      <c r="CL397" s="17">
        <v>1</v>
      </c>
      <c r="CM397" s="17">
        <v>9.9565639999999993E-3</v>
      </c>
      <c r="CN397" s="17">
        <f>_xlfn.XLOOKUP(BZ397,' Brechas'!$A$2:$A$34,' Brechas'!$BN$2:$BN$34)</f>
        <v>9.9565640477753802E-3</v>
      </c>
      <c r="CO397" t="b">
        <f t="shared" si="60"/>
        <v>1</v>
      </c>
    </row>
    <row r="398" spans="40:93">
      <c r="AN398" s="20">
        <v>70</v>
      </c>
      <c r="AO398" s="20" t="s">
        <v>101</v>
      </c>
      <c r="AP398" s="20">
        <v>0.14000000000000001</v>
      </c>
      <c r="AQ398" s="20">
        <v>1.1499999999999999</v>
      </c>
      <c r="AR398" s="20">
        <v>-0.88</v>
      </c>
      <c r="AS398" s="20">
        <v>0.88</v>
      </c>
      <c r="AT398" s="95">
        <v>32</v>
      </c>
      <c r="AU398" s="20">
        <v>0.65</v>
      </c>
      <c r="AV398" s="20">
        <v>0.62</v>
      </c>
      <c r="AW398" s="58">
        <v>16</v>
      </c>
      <c r="AX398" s="20">
        <v>0.55000000000000004</v>
      </c>
      <c r="AY398" s="75">
        <v>21</v>
      </c>
      <c r="AZ398" s="17">
        <v>-1</v>
      </c>
      <c r="BA398" s="17">
        <v>-0.54541119299999996</v>
      </c>
      <c r="BB398" s="17">
        <f>_xlfn.XLOOKUP(AN398,' Brechas'!$A$2:$A$34,' Brechas'!$AD$2:$AD$34)</f>
        <v>-0.54541119276206795</v>
      </c>
      <c r="BC398" t="b">
        <f t="shared" si="58"/>
        <v>1</v>
      </c>
      <c r="BG398" s="20">
        <v>70</v>
      </c>
      <c r="BH398" s="20" t="s">
        <v>101</v>
      </c>
      <c r="BI398" s="20">
        <v>22.29</v>
      </c>
      <c r="BJ398" s="20">
        <v>25.37</v>
      </c>
      <c r="BK398" s="20">
        <v>-0.12</v>
      </c>
      <c r="BL398" s="20">
        <v>0.12</v>
      </c>
      <c r="BM398" s="59">
        <v>13</v>
      </c>
      <c r="BN398" s="20">
        <v>23.88</v>
      </c>
      <c r="BO398" s="20">
        <v>0.43</v>
      </c>
      <c r="BP398" s="86">
        <v>11</v>
      </c>
      <c r="BQ398" s="20">
        <v>0.05</v>
      </c>
      <c r="BR398" s="63">
        <v>15</v>
      </c>
      <c r="BS398" s="17">
        <v>-1</v>
      </c>
      <c r="BT398" s="17">
        <v>-5.2539880999999997E-2</v>
      </c>
      <c r="BU398" s="17">
        <f>_xlfn.XLOOKUP(BG398,' Brechas'!$A$2:$A$34,' Brechas'!$AR$2:$AR$34)</f>
        <v>-5.2539881161027403E-2</v>
      </c>
      <c r="BV398" t="b">
        <f t="shared" si="59"/>
        <v>1</v>
      </c>
      <c r="BZ398" s="20">
        <v>70</v>
      </c>
      <c r="CA398" s="20" t="s">
        <v>101</v>
      </c>
      <c r="CB398" s="20">
        <v>0.51</v>
      </c>
      <c r="CC398" s="20">
        <v>0.46</v>
      </c>
      <c r="CD398" s="20">
        <v>0.1</v>
      </c>
      <c r="CE398" s="20">
        <v>0.1</v>
      </c>
      <c r="CF398" s="86">
        <v>11</v>
      </c>
      <c r="CG398" s="20">
        <v>0.48</v>
      </c>
      <c r="CH398" s="20">
        <v>0.08</v>
      </c>
      <c r="CI398" s="76">
        <v>1</v>
      </c>
      <c r="CJ398" s="20">
        <v>0.01</v>
      </c>
      <c r="CK398" s="85">
        <v>4</v>
      </c>
      <c r="CL398" s="17">
        <v>1</v>
      </c>
      <c r="CM398" s="17">
        <v>7.8947489999999995E-3</v>
      </c>
      <c r="CN398" s="17">
        <f>_xlfn.XLOOKUP(BZ398,' Brechas'!$A$2:$A$34,' Brechas'!$BN$2:$BN$34)</f>
        <v>7.8947493126245508E-3</v>
      </c>
      <c r="CO398" t="b">
        <f t="shared" si="60"/>
        <v>1</v>
      </c>
    </row>
    <row r="399" spans="40:93">
      <c r="AN399" s="20">
        <v>73</v>
      </c>
      <c r="AO399" s="20" t="s">
        <v>102</v>
      </c>
      <c r="AP399" s="20">
        <v>0.23</v>
      </c>
      <c r="AQ399" s="20">
        <v>1.2</v>
      </c>
      <c r="AR399" s="20">
        <v>-0.81</v>
      </c>
      <c r="AS399" s="20">
        <v>0.81</v>
      </c>
      <c r="AT399" s="63">
        <v>15</v>
      </c>
      <c r="AU399" s="20">
        <v>0.71</v>
      </c>
      <c r="AV399" s="20">
        <v>0.68</v>
      </c>
      <c r="AW399" s="75">
        <v>21</v>
      </c>
      <c r="AX399" s="20">
        <v>0.55000000000000004</v>
      </c>
      <c r="AY399" s="74">
        <v>23</v>
      </c>
      <c r="AZ399" s="17">
        <v>-1</v>
      </c>
      <c r="BA399" s="17">
        <v>-0.54959913199999999</v>
      </c>
      <c r="BB399" s="17">
        <f>_xlfn.XLOOKUP(AN399,' Brechas'!$A$2:$A$34,' Brechas'!$AD$2:$AD$34)</f>
        <v>-0.54959913241306901</v>
      </c>
      <c r="BC399" t="b">
        <f t="shared" si="58"/>
        <v>1</v>
      </c>
      <c r="BG399" s="20">
        <v>73</v>
      </c>
      <c r="BH399" s="20" t="s">
        <v>102</v>
      </c>
      <c r="BI399" s="20">
        <v>22.99</v>
      </c>
      <c r="BJ399" s="20">
        <v>24.44</v>
      </c>
      <c r="BK399" s="20">
        <v>-0.06</v>
      </c>
      <c r="BL399" s="20">
        <v>0.06</v>
      </c>
      <c r="BM399" s="78">
        <v>3</v>
      </c>
      <c r="BN399" s="20">
        <v>23.74</v>
      </c>
      <c r="BO399" s="20">
        <v>0.43</v>
      </c>
      <c r="BP399" s="66">
        <v>12</v>
      </c>
      <c r="BQ399" s="20">
        <v>0.03</v>
      </c>
      <c r="BR399" s="85">
        <v>4</v>
      </c>
      <c r="BS399" s="17">
        <v>-1</v>
      </c>
      <c r="BT399" s="17">
        <v>-2.5419400000000002E-2</v>
      </c>
      <c r="BU399" s="17">
        <f>_xlfn.XLOOKUP(BG399,' Brechas'!$A$2:$A$34,' Brechas'!$AR$2:$AR$34)</f>
        <v>-2.54193998573497E-2</v>
      </c>
      <c r="BV399" t="b">
        <f t="shared" si="59"/>
        <v>1</v>
      </c>
      <c r="BZ399" s="20">
        <v>73</v>
      </c>
      <c r="CA399" s="20" t="s">
        <v>102</v>
      </c>
      <c r="CB399" s="20">
        <v>0.27</v>
      </c>
      <c r="CC399" s="20">
        <v>0.24</v>
      </c>
      <c r="CD399" s="20">
        <v>0.13</v>
      </c>
      <c r="CE399" s="20">
        <v>0.13</v>
      </c>
      <c r="CF399" s="63">
        <v>15</v>
      </c>
      <c r="CG399" s="20">
        <v>0.26</v>
      </c>
      <c r="CH399" s="20">
        <v>0.15</v>
      </c>
      <c r="CI399" s="79">
        <v>10</v>
      </c>
      <c r="CJ399" s="20">
        <v>0.02</v>
      </c>
      <c r="CK399" s="59">
        <v>13</v>
      </c>
      <c r="CL399" s="17">
        <v>1</v>
      </c>
      <c r="CM399" s="17">
        <v>1.8684617000000001E-2</v>
      </c>
      <c r="CN399" s="17">
        <f>_xlfn.XLOOKUP(BZ399,' Brechas'!$A$2:$A$34,' Brechas'!$BN$2:$BN$34)</f>
        <v>1.86846169110562E-2</v>
      </c>
      <c r="CO399" t="b">
        <f t="shared" si="60"/>
        <v>1</v>
      </c>
    </row>
    <row r="400" spans="40:93">
      <c r="AN400" s="20">
        <v>76</v>
      </c>
      <c r="AO400" s="20" t="s">
        <v>103</v>
      </c>
      <c r="AP400" s="20">
        <v>0.24</v>
      </c>
      <c r="AQ400" s="20">
        <v>1.56</v>
      </c>
      <c r="AR400" s="20">
        <v>-0.85</v>
      </c>
      <c r="AS400" s="20">
        <v>0.85</v>
      </c>
      <c r="AT400" s="73">
        <v>28</v>
      </c>
      <c r="AU400" s="20">
        <v>0.87</v>
      </c>
      <c r="AV400" s="20">
        <v>0.83</v>
      </c>
      <c r="AW400" s="73">
        <v>28</v>
      </c>
      <c r="AX400" s="20">
        <v>0.71</v>
      </c>
      <c r="AY400" s="87">
        <v>30</v>
      </c>
      <c r="AZ400" s="17">
        <v>-1</v>
      </c>
      <c r="BA400" s="17">
        <v>-0.70546949400000003</v>
      </c>
      <c r="BB400" s="17">
        <f>_xlfn.XLOOKUP(AN400,' Brechas'!$A$2:$A$34,' Brechas'!$AD$2:$AD$34)</f>
        <v>-0.70546949380840196</v>
      </c>
      <c r="BC400" t="b">
        <f t="shared" si="58"/>
        <v>1</v>
      </c>
      <c r="BG400" s="20">
        <v>76</v>
      </c>
      <c r="BH400" s="20" t="s">
        <v>103</v>
      </c>
      <c r="BI400" s="20">
        <v>17.47</v>
      </c>
      <c r="BJ400" s="20">
        <v>21.2</v>
      </c>
      <c r="BK400" s="20">
        <v>-0.18</v>
      </c>
      <c r="BL400" s="20">
        <v>0.18</v>
      </c>
      <c r="BM400" s="82">
        <v>22</v>
      </c>
      <c r="BN400" s="20">
        <v>19.350000000000001</v>
      </c>
      <c r="BO400" s="20">
        <v>0.35</v>
      </c>
      <c r="BP400" s="80">
        <v>20</v>
      </c>
      <c r="BQ400" s="20">
        <v>0.06</v>
      </c>
      <c r="BR400" s="81">
        <v>17</v>
      </c>
      <c r="BS400" s="17">
        <v>-1</v>
      </c>
      <c r="BT400" s="17">
        <v>-6.1655864999999997E-2</v>
      </c>
      <c r="BU400" s="17">
        <f>_xlfn.XLOOKUP(BG400,' Brechas'!$A$2:$A$34,' Brechas'!$AR$2:$AR$34)</f>
        <v>-6.1655864709035002E-2</v>
      </c>
      <c r="BV400" t="b">
        <f t="shared" si="59"/>
        <v>1</v>
      </c>
      <c r="BZ400" s="20">
        <v>76</v>
      </c>
      <c r="CA400" s="20" t="s">
        <v>103</v>
      </c>
      <c r="CB400" s="20">
        <v>0.15</v>
      </c>
      <c r="CC400" s="20">
        <v>0.13</v>
      </c>
      <c r="CD400" s="20">
        <v>0.23</v>
      </c>
      <c r="CE400" s="20">
        <v>0.23</v>
      </c>
      <c r="CF400" s="72">
        <v>27</v>
      </c>
      <c r="CG400" s="20">
        <v>0.14000000000000001</v>
      </c>
      <c r="CH400" s="20">
        <v>0.27</v>
      </c>
      <c r="CI400" s="72">
        <v>27</v>
      </c>
      <c r="CJ400" s="20">
        <v>0.06</v>
      </c>
      <c r="CK400" s="73">
        <v>28</v>
      </c>
      <c r="CL400" s="17">
        <v>1</v>
      </c>
      <c r="CM400" s="17">
        <v>6.1648397000000001E-2</v>
      </c>
      <c r="CN400" s="17">
        <f>_xlfn.XLOOKUP(BZ400,' Brechas'!$A$2:$A$34,' Brechas'!$BN$2:$BN$34)</f>
        <v>6.1648396862867799E-2</v>
      </c>
      <c r="CO400" t="b">
        <f t="shared" si="60"/>
        <v>1</v>
      </c>
    </row>
    <row r="401" spans="39:93">
      <c r="AN401" s="20">
        <v>81</v>
      </c>
      <c r="AO401" s="20" t="s">
        <v>104</v>
      </c>
      <c r="AP401" s="20">
        <v>0.28000000000000003</v>
      </c>
      <c r="AQ401" s="20">
        <v>1.5</v>
      </c>
      <c r="AR401" s="20">
        <v>-0.81</v>
      </c>
      <c r="AS401" s="20">
        <v>0.81</v>
      </c>
      <c r="AT401" s="61">
        <v>18</v>
      </c>
      <c r="AU401" s="20">
        <v>0.89</v>
      </c>
      <c r="AV401" s="20">
        <v>0.85</v>
      </c>
      <c r="AW401" s="70">
        <v>29</v>
      </c>
      <c r="AX401" s="20">
        <v>0.69</v>
      </c>
      <c r="AY401" s="70">
        <v>29</v>
      </c>
      <c r="AZ401" s="17">
        <v>-1</v>
      </c>
      <c r="BA401" s="17">
        <v>-0.69268450299999995</v>
      </c>
      <c r="BB401" s="17">
        <f>_xlfn.XLOOKUP(AN401,' Brechas'!$A$2:$A$34,' Brechas'!$AD$2:$AD$34)</f>
        <v>-0.69268450273414595</v>
      </c>
      <c r="BC401" t="b">
        <f t="shared" si="58"/>
        <v>1</v>
      </c>
      <c r="BG401" s="20">
        <v>81</v>
      </c>
      <c r="BH401" s="20" t="s">
        <v>104</v>
      </c>
      <c r="BI401" s="20">
        <v>16.010000000000002</v>
      </c>
      <c r="BJ401" s="20">
        <v>21.41</v>
      </c>
      <c r="BK401" s="20">
        <v>-0.25</v>
      </c>
      <c r="BL401" s="20">
        <v>0.25</v>
      </c>
      <c r="BM401" s="73">
        <v>28</v>
      </c>
      <c r="BN401" s="20">
        <v>18.77</v>
      </c>
      <c r="BO401" s="20">
        <v>0.34</v>
      </c>
      <c r="BP401" s="74">
        <v>23</v>
      </c>
      <c r="BQ401" s="20">
        <v>0.09</v>
      </c>
      <c r="BR401" s="88">
        <v>24</v>
      </c>
      <c r="BS401" s="17">
        <v>-1</v>
      </c>
      <c r="BT401" s="17">
        <v>-8.5730697999999994E-2</v>
      </c>
      <c r="BU401" s="17">
        <f>_xlfn.XLOOKUP(BG401,' Brechas'!$A$2:$A$34,' Brechas'!$AR$2:$AR$34)</f>
        <v>-8.5730698115361006E-2</v>
      </c>
      <c r="BV401" t="b">
        <f t="shared" si="59"/>
        <v>1</v>
      </c>
      <c r="BZ401" s="20">
        <v>81</v>
      </c>
      <c r="CA401" s="20" t="s">
        <v>104</v>
      </c>
      <c r="CB401" s="20">
        <v>0.26</v>
      </c>
      <c r="CC401" s="20">
        <v>0.21</v>
      </c>
      <c r="CD401" s="20">
        <v>0.2</v>
      </c>
      <c r="CE401" s="20">
        <v>0.2</v>
      </c>
      <c r="CF401" s="82">
        <v>22</v>
      </c>
      <c r="CG401" s="20">
        <v>0.23</v>
      </c>
      <c r="CH401" s="20">
        <v>0.16</v>
      </c>
      <c r="CI401" s="60">
        <v>14</v>
      </c>
      <c r="CJ401" s="20">
        <v>0.03</v>
      </c>
      <c r="CK401" s="80">
        <v>20</v>
      </c>
      <c r="CL401" s="17">
        <v>1</v>
      </c>
      <c r="CM401" s="17">
        <v>3.2112322999999998E-2</v>
      </c>
      <c r="CN401" s="17">
        <f>_xlfn.XLOOKUP(BZ401,' Brechas'!$A$2:$A$34,' Brechas'!$BN$2:$BN$34)</f>
        <v>3.2112323393972103E-2</v>
      </c>
      <c r="CO401" t="b">
        <f t="shared" si="60"/>
        <v>1</v>
      </c>
    </row>
    <row r="402" spans="39:93">
      <c r="AN402" s="20">
        <v>85</v>
      </c>
      <c r="AO402" s="20" t="s">
        <v>105</v>
      </c>
      <c r="AP402" s="20">
        <v>0.28999999999999998</v>
      </c>
      <c r="AQ402" s="20">
        <v>1.27</v>
      </c>
      <c r="AR402" s="20">
        <v>-0.77</v>
      </c>
      <c r="AS402" s="20">
        <v>0.77</v>
      </c>
      <c r="AT402" s="83">
        <v>5</v>
      </c>
      <c r="AU402" s="20">
        <v>0.78</v>
      </c>
      <c r="AV402" s="20">
        <v>0.75</v>
      </c>
      <c r="AW402" s="74">
        <v>23</v>
      </c>
      <c r="AX402" s="20">
        <v>0.57999999999999996</v>
      </c>
      <c r="AY402" s="88">
        <v>24</v>
      </c>
      <c r="AZ402" s="17">
        <v>-1</v>
      </c>
      <c r="BA402" s="17">
        <v>-0.57842730099999995</v>
      </c>
      <c r="BB402" s="17">
        <f>_xlfn.XLOOKUP(AN402,' Brechas'!$A$2:$A$34,' Brechas'!$AD$2:$AD$34)</f>
        <v>-0.57842730137086595</v>
      </c>
      <c r="BC402" t="b">
        <f t="shared" si="58"/>
        <v>1</v>
      </c>
      <c r="BG402" s="20">
        <v>85</v>
      </c>
      <c r="BH402" s="20" t="s">
        <v>105</v>
      </c>
      <c r="BI402" s="20">
        <v>19.91</v>
      </c>
      <c r="BJ402" s="20">
        <v>28.36</v>
      </c>
      <c r="BK402" s="20">
        <v>-0.3</v>
      </c>
      <c r="BL402" s="20">
        <v>0.3</v>
      </c>
      <c r="BM402" s="87">
        <v>30</v>
      </c>
      <c r="BN402" s="20">
        <v>24.22</v>
      </c>
      <c r="BO402" s="20">
        <v>0.44</v>
      </c>
      <c r="BP402" s="79">
        <v>10</v>
      </c>
      <c r="BQ402" s="20">
        <v>0.13</v>
      </c>
      <c r="BR402" s="70">
        <v>29</v>
      </c>
      <c r="BS402" s="17">
        <v>-1</v>
      </c>
      <c r="BT402" s="17">
        <v>-0.130652725</v>
      </c>
      <c r="BU402" s="17">
        <f>_xlfn.XLOOKUP(BG402,' Brechas'!$A$2:$A$34,' Brechas'!$AR$2:$AR$34)</f>
        <v>-0.13065272542627701</v>
      </c>
      <c r="BV402" t="b">
        <f t="shared" si="59"/>
        <v>1</v>
      </c>
      <c r="BZ402" s="20">
        <v>85</v>
      </c>
      <c r="CA402" s="20" t="s">
        <v>105</v>
      </c>
      <c r="CB402" s="20">
        <v>0.26</v>
      </c>
      <c r="CC402" s="20">
        <v>0.19</v>
      </c>
      <c r="CD402" s="20">
        <v>0.34</v>
      </c>
      <c r="CE402" s="20">
        <v>0.34</v>
      </c>
      <c r="CF402" s="94">
        <v>31</v>
      </c>
      <c r="CG402" s="20">
        <v>0.23</v>
      </c>
      <c r="CH402" s="20">
        <v>0.17</v>
      </c>
      <c r="CI402" s="81">
        <v>17</v>
      </c>
      <c r="CJ402" s="20">
        <v>0.06</v>
      </c>
      <c r="CK402" s="72">
        <v>27</v>
      </c>
      <c r="CL402" s="17">
        <v>1</v>
      </c>
      <c r="CM402" s="17">
        <v>5.6672384999999999E-2</v>
      </c>
      <c r="CN402" s="17">
        <f>_xlfn.XLOOKUP(BZ402,' Brechas'!$A$2:$A$34,' Brechas'!$BN$2:$BN$34)</f>
        <v>5.6672384790270001E-2</v>
      </c>
      <c r="CO402" t="b">
        <f t="shared" si="60"/>
        <v>1</v>
      </c>
    </row>
    <row r="403" spans="39:93">
      <c r="AN403" s="20">
        <v>86</v>
      </c>
      <c r="AO403" s="20" t="s">
        <v>106</v>
      </c>
      <c r="AP403" s="20">
        <v>0.27</v>
      </c>
      <c r="AQ403" s="20">
        <v>1.82</v>
      </c>
      <c r="AR403" s="20">
        <v>-0.85</v>
      </c>
      <c r="AS403" s="20">
        <v>0.85</v>
      </c>
      <c r="AT403" s="87">
        <v>30</v>
      </c>
      <c r="AU403" s="20">
        <v>1.04</v>
      </c>
      <c r="AV403" s="20">
        <v>1</v>
      </c>
      <c r="AW403" s="77">
        <v>33</v>
      </c>
      <c r="AX403" s="20">
        <v>0.85</v>
      </c>
      <c r="AY403" s="95">
        <v>32</v>
      </c>
      <c r="AZ403" s="17">
        <v>-1</v>
      </c>
      <c r="BA403" s="17">
        <v>-0.85391125400000001</v>
      </c>
      <c r="BB403" s="17">
        <f>_xlfn.XLOOKUP(AN403,' Brechas'!$A$2:$A$34,' Brechas'!$AD$2:$AD$34)</f>
        <v>-0.85391125413813196</v>
      </c>
      <c r="BC403" t="b">
        <f t="shared" si="58"/>
        <v>1</v>
      </c>
      <c r="BG403" s="20">
        <v>86</v>
      </c>
      <c r="BH403" s="20" t="s">
        <v>106</v>
      </c>
      <c r="BI403" s="20">
        <v>30.29</v>
      </c>
      <c r="BJ403" s="20">
        <v>36.020000000000003</v>
      </c>
      <c r="BK403" s="20">
        <v>-0.16</v>
      </c>
      <c r="BL403" s="20">
        <v>0.16</v>
      </c>
      <c r="BM403" s="58">
        <v>16</v>
      </c>
      <c r="BN403" s="20">
        <v>33.22</v>
      </c>
      <c r="BO403" s="20">
        <v>0.6</v>
      </c>
      <c r="BP403" s="85">
        <v>4</v>
      </c>
      <c r="BQ403" s="20">
        <v>0.1</v>
      </c>
      <c r="BR403" s="84">
        <v>26</v>
      </c>
      <c r="BS403" s="17">
        <v>-1</v>
      </c>
      <c r="BT403" s="17">
        <v>-9.5793153000000006E-2</v>
      </c>
      <c r="BU403" s="17">
        <f>_xlfn.XLOOKUP(BG403,' Brechas'!$A$2:$A$34,' Brechas'!$AR$2:$AR$34)</f>
        <v>-9.5793152576350904E-2</v>
      </c>
      <c r="BV403" t="b">
        <f t="shared" si="59"/>
        <v>1</v>
      </c>
      <c r="BZ403" s="20">
        <v>86</v>
      </c>
      <c r="CA403" s="20" t="s">
        <v>106</v>
      </c>
      <c r="CB403" s="20">
        <v>0.26</v>
      </c>
      <c r="CC403" s="20">
        <v>0.2</v>
      </c>
      <c r="CD403" s="20">
        <v>0.33</v>
      </c>
      <c r="CE403" s="20">
        <v>0.33</v>
      </c>
      <c r="CF403" s="87">
        <v>30</v>
      </c>
      <c r="CG403" s="20">
        <v>0.23</v>
      </c>
      <c r="CH403" s="20">
        <v>0.16</v>
      </c>
      <c r="CI403" s="58">
        <v>16</v>
      </c>
      <c r="CJ403" s="20">
        <v>0.05</v>
      </c>
      <c r="CK403" s="71">
        <v>25</v>
      </c>
      <c r="CL403" s="17">
        <v>1</v>
      </c>
      <c r="CM403" s="17">
        <v>5.4540580999999998E-2</v>
      </c>
      <c r="CN403" s="17">
        <f>_xlfn.XLOOKUP(BZ403,' Brechas'!$A$2:$A$34,' Brechas'!$BN$2:$BN$34)</f>
        <v>5.4540581425434401E-2</v>
      </c>
      <c r="CO403" t="b">
        <f t="shared" si="60"/>
        <v>1</v>
      </c>
    </row>
    <row r="404" spans="39:93">
      <c r="AN404" s="20">
        <v>88</v>
      </c>
      <c r="AO404" s="20" t="s">
        <v>262</v>
      </c>
      <c r="AP404" s="20">
        <v>0.12</v>
      </c>
      <c r="AQ404" s="20">
        <v>2.02</v>
      </c>
      <c r="AR404" s="20">
        <v>-0.94</v>
      </c>
      <c r="AS404" s="20">
        <v>0.94</v>
      </c>
      <c r="AT404" s="77">
        <v>33</v>
      </c>
      <c r="AU404" s="20">
        <v>1.03</v>
      </c>
      <c r="AV404" s="20">
        <v>0.99</v>
      </c>
      <c r="AW404" s="95">
        <v>32</v>
      </c>
      <c r="AX404" s="20">
        <v>0.93</v>
      </c>
      <c r="AY404" s="77">
        <v>33</v>
      </c>
      <c r="AZ404" s="17">
        <v>-1</v>
      </c>
      <c r="BA404" s="17">
        <v>-0.926714712</v>
      </c>
      <c r="BB404" s="17">
        <f>_xlfn.XLOOKUP(AN404,' Brechas'!$A$2:$A$34,' Brechas'!$AD$2:$AD$34)</f>
        <v>-0.92671471207925404</v>
      </c>
      <c r="BC404" t="b">
        <f t="shared" si="58"/>
        <v>1</v>
      </c>
      <c r="BG404" s="89">
        <v>88</v>
      </c>
      <c r="BH404" s="89" t="s">
        <v>107</v>
      </c>
      <c r="BI404" s="20">
        <v>4.5999999999999996</v>
      </c>
      <c r="BJ404" s="20">
        <v>12.36</v>
      </c>
      <c r="BK404" s="89">
        <v>-0.63</v>
      </c>
      <c r="BL404" s="89">
        <v>0.63</v>
      </c>
      <c r="BM404" s="101">
        <v>33</v>
      </c>
      <c r="BN404" s="20">
        <v>8.5299999999999994</v>
      </c>
      <c r="BO404" s="89">
        <v>0.15</v>
      </c>
      <c r="BP404" s="144">
        <v>32</v>
      </c>
      <c r="BQ404" s="89">
        <v>0.1</v>
      </c>
      <c r="BR404" s="148">
        <v>27</v>
      </c>
      <c r="BS404" s="17">
        <v>-1</v>
      </c>
      <c r="BT404" s="17">
        <v>-9.6880445999999995E-2</v>
      </c>
      <c r="BU404" s="17">
        <f>_xlfn.XLOOKUP(BG404,' Brechas'!$A$2:$A$34,' Brechas'!$AR$2:$AR$34)</f>
        <v>-9.6880445512155897E-2</v>
      </c>
      <c r="BV404" t="b">
        <f t="shared" si="59"/>
        <v>1</v>
      </c>
      <c r="BZ404" s="20">
        <v>88</v>
      </c>
      <c r="CA404" s="20" t="s">
        <v>262</v>
      </c>
      <c r="CB404" s="20">
        <v>0.04</v>
      </c>
      <c r="CC404" s="20">
        <v>0.04</v>
      </c>
      <c r="CD404" s="20">
        <v>0.1</v>
      </c>
      <c r="CE404" s="20">
        <v>0.1</v>
      </c>
      <c r="CF404" s="62">
        <v>8</v>
      </c>
      <c r="CG404" s="20">
        <v>0.04</v>
      </c>
      <c r="CH404" s="20">
        <v>1</v>
      </c>
      <c r="CI404" s="77">
        <v>33</v>
      </c>
      <c r="CJ404" s="20">
        <v>0.1</v>
      </c>
      <c r="CK404" s="94">
        <v>31</v>
      </c>
      <c r="CL404" s="17">
        <v>1</v>
      </c>
      <c r="CM404" s="17">
        <v>9.5597218999999997E-2</v>
      </c>
      <c r="CN404" s="17">
        <f>_xlfn.XLOOKUP(BZ404,' Brechas'!$A$2:$A$34,' Brechas'!$BN$2:$BN$34)</f>
        <v>9.5597219407027104E-2</v>
      </c>
      <c r="CO404" t="b">
        <f t="shared" si="60"/>
        <v>1</v>
      </c>
    </row>
    <row r="405" spans="39:93">
      <c r="AN405" s="20">
        <v>91</v>
      </c>
      <c r="AO405" s="20" t="s">
        <v>108</v>
      </c>
      <c r="AP405" s="20">
        <v>0.17</v>
      </c>
      <c r="AQ405" s="20">
        <v>0.9</v>
      </c>
      <c r="AR405" s="20">
        <v>-0.81</v>
      </c>
      <c r="AS405" s="20">
        <v>0.81</v>
      </c>
      <c r="AT405" s="81">
        <v>17</v>
      </c>
      <c r="AU405" s="20">
        <v>0.54</v>
      </c>
      <c r="AV405" s="20">
        <v>0.52</v>
      </c>
      <c r="AW405" s="79">
        <v>10</v>
      </c>
      <c r="AX405" s="20">
        <v>0.42</v>
      </c>
      <c r="AY405" s="79">
        <v>10</v>
      </c>
      <c r="AZ405" s="17">
        <v>-1</v>
      </c>
      <c r="BA405" s="17">
        <v>-0.42149576500000002</v>
      </c>
      <c r="BB405" s="17">
        <f>_xlfn.XLOOKUP(AN405,' Brechas'!$A$2:$A$34,' Brechas'!$AD$2:$AD$34)</f>
        <v>-0.42149576459932298</v>
      </c>
      <c r="BC405" t="b">
        <f t="shared" si="58"/>
        <v>1</v>
      </c>
      <c r="BG405" s="20">
        <v>91</v>
      </c>
      <c r="BH405" s="20" t="s">
        <v>108</v>
      </c>
      <c r="BI405" s="20">
        <v>48.22</v>
      </c>
      <c r="BJ405" s="20">
        <v>57.49</v>
      </c>
      <c r="BK405" s="20">
        <v>-0.16</v>
      </c>
      <c r="BL405" s="20">
        <v>0.16</v>
      </c>
      <c r="BM405" s="81">
        <v>17</v>
      </c>
      <c r="BN405" s="20">
        <v>53.05</v>
      </c>
      <c r="BO405" s="20">
        <v>0.96</v>
      </c>
      <c r="BP405" s="67">
        <v>2</v>
      </c>
      <c r="BQ405" s="20">
        <v>0.15</v>
      </c>
      <c r="BR405" s="87">
        <v>30</v>
      </c>
      <c r="BS405" s="17">
        <v>-1</v>
      </c>
      <c r="BT405" s="17">
        <v>-0.154840424</v>
      </c>
      <c r="BU405" s="17">
        <f>_xlfn.XLOOKUP(BG405,' Brechas'!$A$2:$A$34,' Brechas'!$AR$2:$AR$34)</f>
        <v>-0.15484042364367301</v>
      </c>
      <c r="BV405" t="b">
        <f t="shared" si="59"/>
        <v>1</v>
      </c>
      <c r="BZ405" s="20">
        <v>91</v>
      </c>
      <c r="CA405" s="20" t="s">
        <v>108</v>
      </c>
      <c r="CB405" s="20">
        <v>0.2</v>
      </c>
      <c r="CC405" s="20">
        <v>0.16</v>
      </c>
      <c r="CD405" s="20">
        <v>0.2</v>
      </c>
      <c r="CE405" s="20">
        <v>0.2</v>
      </c>
      <c r="CF405" s="74">
        <v>23</v>
      </c>
      <c r="CG405" s="20">
        <v>0.18</v>
      </c>
      <c r="CH405" s="20">
        <v>0.21</v>
      </c>
      <c r="CI405" s="82">
        <v>22</v>
      </c>
      <c r="CJ405" s="20">
        <v>0.04</v>
      </c>
      <c r="CK405" s="88">
        <v>24</v>
      </c>
      <c r="CL405" s="17">
        <v>1</v>
      </c>
      <c r="CM405" s="17">
        <v>4.3155258000000002E-2</v>
      </c>
      <c r="CN405" s="17">
        <f>_xlfn.XLOOKUP(BZ405,' Brechas'!$A$2:$A$34,' Brechas'!$BN$2:$BN$34)</f>
        <v>4.31552575813876E-2</v>
      </c>
      <c r="CO405" t="b">
        <f t="shared" si="60"/>
        <v>1</v>
      </c>
    </row>
    <row r="406" spans="39:93">
      <c r="AN406" s="20">
        <v>94</v>
      </c>
      <c r="AO406" s="20" t="s">
        <v>109</v>
      </c>
      <c r="AP406" s="20">
        <v>0.18</v>
      </c>
      <c r="AQ406" s="20">
        <v>0.44</v>
      </c>
      <c r="AR406" s="20">
        <v>-0.59</v>
      </c>
      <c r="AS406" s="20">
        <v>0.59</v>
      </c>
      <c r="AT406" s="67">
        <v>2</v>
      </c>
      <c r="AU406" s="20">
        <v>0.32</v>
      </c>
      <c r="AV406" s="20">
        <v>0.31</v>
      </c>
      <c r="AW406" s="76">
        <v>1</v>
      </c>
      <c r="AX406" s="20">
        <v>0.18</v>
      </c>
      <c r="AY406" s="67">
        <v>2</v>
      </c>
      <c r="AZ406" s="17">
        <v>-1</v>
      </c>
      <c r="BA406" s="17">
        <v>-0.17970433199999999</v>
      </c>
      <c r="BB406" s="17">
        <f>_xlfn.XLOOKUP(AN406,' Brechas'!$A$2:$A$34,' Brechas'!$AD$2:$AD$34)</f>
        <v>-0.17970433163125701</v>
      </c>
      <c r="BC406" t="b">
        <f t="shared" si="58"/>
        <v>1</v>
      </c>
      <c r="BG406" s="20">
        <v>94</v>
      </c>
      <c r="BH406" s="20" t="s">
        <v>109</v>
      </c>
      <c r="BI406" s="20">
        <v>49.76</v>
      </c>
      <c r="BJ406" s="20">
        <v>60.28</v>
      </c>
      <c r="BK406" s="20">
        <v>-0.17</v>
      </c>
      <c r="BL406" s="20">
        <v>0.17</v>
      </c>
      <c r="BM406" s="75">
        <v>21</v>
      </c>
      <c r="BN406" s="20">
        <v>55.24</v>
      </c>
      <c r="BO406" s="20">
        <v>1</v>
      </c>
      <c r="BP406" s="76">
        <v>1</v>
      </c>
      <c r="BQ406" s="20">
        <v>0.17</v>
      </c>
      <c r="BR406" s="95">
        <v>32</v>
      </c>
      <c r="BS406" s="17">
        <v>-1</v>
      </c>
      <c r="BT406" s="17">
        <v>-0.174413293</v>
      </c>
      <c r="BU406" s="17">
        <f>_xlfn.XLOOKUP(BG406,' Brechas'!$A$2:$A$34,' Brechas'!$AR$2:$AR$34)</f>
        <v>-0.174413292982354</v>
      </c>
      <c r="BV406" t="b">
        <f t="shared" si="59"/>
        <v>1</v>
      </c>
      <c r="BZ406" s="20">
        <v>94</v>
      </c>
      <c r="CA406" s="20" t="s">
        <v>109</v>
      </c>
      <c r="CB406" s="20">
        <v>0.16</v>
      </c>
      <c r="CC406" s="20">
        <v>0.14000000000000001</v>
      </c>
      <c r="CD406" s="20">
        <v>0.17</v>
      </c>
      <c r="CE406" s="20">
        <v>0.17</v>
      </c>
      <c r="CF406" s="80">
        <v>20</v>
      </c>
      <c r="CG406" s="20">
        <v>0.15</v>
      </c>
      <c r="CH406" s="20">
        <v>0.25</v>
      </c>
      <c r="CI406" s="71">
        <v>25</v>
      </c>
      <c r="CJ406" s="20">
        <v>0.04</v>
      </c>
      <c r="CK406" s="74">
        <v>23</v>
      </c>
      <c r="CL406" s="17">
        <v>1</v>
      </c>
      <c r="CM406" s="17">
        <v>4.2664003999999998E-2</v>
      </c>
      <c r="CN406" s="17">
        <f>_xlfn.XLOOKUP(BZ406,' Brechas'!$A$2:$A$34,' Brechas'!$BN$2:$BN$34)</f>
        <v>4.26640041455515E-2</v>
      </c>
      <c r="CO406" t="b">
        <f t="shared" si="60"/>
        <v>1</v>
      </c>
    </row>
    <row r="407" spans="39:93">
      <c r="AN407" s="20">
        <v>95</v>
      </c>
      <c r="AO407" s="20" t="s">
        <v>110</v>
      </c>
      <c r="AP407" s="20">
        <v>0.45</v>
      </c>
      <c r="AQ407" s="20">
        <v>1.33</v>
      </c>
      <c r="AR407" s="20">
        <v>-0.66</v>
      </c>
      <c r="AS407" s="20">
        <v>0.66</v>
      </c>
      <c r="AT407" s="78">
        <v>3</v>
      </c>
      <c r="AU407" s="20">
        <v>0.91</v>
      </c>
      <c r="AV407" s="20">
        <v>0.88</v>
      </c>
      <c r="AW407" s="94">
        <v>31</v>
      </c>
      <c r="AX407" s="20">
        <v>0.57999999999999996</v>
      </c>
      <c r="AY407" s="71">
        <v>25</v>
      </c>
      <c r="AZ407" s="17">
        <v>-1</v>
      </c>
      <c r="BA407" s="17">
        <v>-0.57915708799999999</v>
      </c>
      <c r="BB407" s="17">
        <f>_xlfn.XLOOKUP(AN407,' Brechas'!$A$2:$A$34,' Brechas'!$AD$2:$AD$34)</f>
        <v>-0.57915708843207103</v>
      </c>
      <c r="BC407" t="b">
        <f t="shared" si="58"/>
        <v>1</v>
      </c>
      <c r="BG407" s="20">
        <v>95</v>
      </c>
      <c r="BH407" s="20" t="s">
        <v>110</v>
      </c>
      <c r="BI407" s="20">
        <v>27.87</v>
      </c>
      <c r="BJ407" s="20">
        <v>25.3</v>
      </c>
      <c r="BK407" s="20">
        <v>0.1</v>
      </c>
      <c r="BL407" s="20">
        <v>0.1</v>
      </c>
      <c r="BM407" s="79">
        <v>10</v>
      </c>
      <c r="BN407" s="20">
        <v>26.53</v>
      </c>
      <c r="BO407" s="20">
        <v>0.48</v>
      </c>
      <c r="BP407" s="64">
        <v>7</v>
      </c>
      <c r="BQ407" s="20">
        <v>0.05</v>
      </c>
      <c r="BR407" s="59">
        <v>13</v>
      </c>
      <c r="BS407" s="17">
        <v>1</v>
      </c>
      <c r="BT407" s="17">
        <v>4.8801352999999999E-2</v>
      </c>
      <c r="BU407" s="17">
        <f>_xlfn.XLOOKUP(BG407,' Brechas'!$A$2:$A$34,' Brechas'!$AR$2:$AR$34)</f>
        <v>4.88013525526583E-2</v>
      </c>
      <c r="BV407" t="b">
        <f t="shared" si="59"/>
        <v>1</v>
      </c>
      <c r="BZ407" s="20">
        <v>95</v>
      </c>
      <c r="CA407" s="20" t="s">
        <v>110</v>
      </c>
      <c r="CB407" s="20">
        <v>0.35</v>
      </c>
      <c r="CC407" s="20">
        <v>0.28000000000000003</v>
      </c>
      <c r="CD407" s="20">
        <v>0.25</v>
      </c>
      <c r="CE407" s="20">
        <v>0.25</v>
      </c>
      <c r="CF407" s="70">
        <v>29</v>
      </c>
      <c r="CG407" s="20">
        <v>0.32</v>
      </c>
      <c r="CH407" s="20">
        <v>0.12</v>
      </c>
      <c r="CI407" s="83">
        <v>5</v>
      </c>
      <c r="CJ407" s="20">
        <v>0.03</v>
      </c>
      <c r="CK407" s="68">
        <v>19</v>
      </c>
      <c r="CL407" s="17">
        <v>1</v>
      </c>
      <c r="CM407" s="17">
        <v>2.9709056000000001E-2</v>
      </c>
      <c r="CN407" s="17">
        <f>_xlfn.XLOOKUP(BZ407,' Brechas'!$A$2:$A$34,' Brechas'!$BN$2:$BN$34)</f>
        <v>2.9709055855673398E-2</v>
      </c>
      <c r="CO407" t="b">
        <f t="shared" si="60"/>
        <v>1</v>
      </c>
    </row>
    <row r="408" spans="39:93">
      <c r="AN408" s="20">
        <v>97</v>
      </c>
      <c r="AO408" s="20" t="s">
        <v>111</v>
      </c>
      <c r="AP408" s="20">
        <v>0.85</v>
      </c>
      <c r="AQ408" s="20">
        <v>0.78</v>
      </c>
      <c r="AR408" s="20">
        <v>0.09</v>
      </c>
      <c r="AS408" s="20">
        <v>0.09</v>
      </c>
      <c r="AT408" s="76">
        <v>1</v>
      </c>
      <c r="AU408" s="20">
        <v>0.81</v>
      </c>
      <c r="AV408" s="20">
        <v>0.78</v>
      </c>
      <c r="AW408" s="71">
        <v>25</v>
      </c>
      <c r="AX408" s="20">
        <v>7.0000000000000007E-2</v>
      </c>
      <c r="AY408" s="76">
        <v>1</v>
      </c>
      <c r="AZ408" s="17">
        <v>1</v>
      </c>
      <c r="BA408" s="17">
        <v>7.2912543999999996E-2</v>
      </c>
      <c r="BB408" s="17">
        <f>_xlfn.XLOOKUP(AN408,' Brechas'!$A$2:$A$34,' Brechas'!$AD$2:$AD$34)</f>
        <v>7.2912543622372497E-2</v>
      </c>
      <c r="BC408" t="b">
        <f t="shared" si="58"/>
        <v>1</v>
      </c>
      <c r="BG408" s="20">
        <v>97</v>
      </c>
      <c r="BH408" s="20" t="s">
        <v>111</v>
      </c>
      <c r="BI408" s="20">
        <v>10.39</v>
      </c>
      <c r="BJ408" s="20">
        <v>27.61</v>
      </c>
      <c r="BK408" s="20">
        <v>-0.62</v>
      </c>
      <c r="BL408" s="20">
        <v>0.62</v>
      </c>
      <c r="BM408" s="95">
        <v>32</v>
      </c>
      <c r="BN408" s="20">
        <v>19.18</v>
      </c>
      <c r="BO408" s="20">
        <v>0.35</v>
      </c>
      <c r="BP408" s="75">
        <v>21</v>
      </c>
      <c r="BQ408" s="20">
        <v>0.22</v>
      </c>
      <c r="BR408" s="77">
        <v>33</v>
      </c>
      <c r="BS408" s="17">
        <v>-1</v>
      </c>
      <c r="BT408" s="17">
        <v>-0.21649538199999999</v>
      </c>
      <c r="BU408" s="17">
        <f>_xlfn.XLOOKUP(BG408,' Brechas'!$A$2:$A$34,' Brechas'!$AR$2:$AR$34)</f>
        <v>-0.21649538191427101</v>
      </c>
      <c r="BV408" t="b">
        <f t="shared" si="59"/>
        <v>1</v>
      </c>
      <c r="BZ408" s="20">
        <v>97</v>
      </c>
      <c r="CA408" s="20" t="s">
        <v>111</v>
      </c>
      <c r="CB408" s="20">
        <v>0.1</v>
      </c>
      <c r="CC408" s="20">
        <v>0.08</v>
      </c>
      <c r="CD408" s="20">
        <v>0.21</v>
      </c>
      <c r="CE408" s="20">
        <v>0.21</v>
      </c>
      <c r="CF408" s="88">
        <v>24</v>
      </c>
      <c r="CG408" s="20">
        <v>0.09</v>
      </c>
      <c r="CH408" s="20">
        <v>0.42</v>
      </c>
      <c r="CI408" s="87">
        <v>30</v>
      </c>
      <c r="CJ408" s="20">
        <v>0.09</v>
      </c>
      <c r="CK408" s="87">
        <v>30</v>
      </c>
      <c r="CL408" s="17">
        <v>1</v>
      </c>
      <c r="CM408" s="17">
        <v>8.6417527999999993E-2</v>
      </c>
      <c r="CN408" s="17">
        <f>_xlfn.XLOOKUP(BZ408,' Brechas'!$A$2:$A$34,' Brechas'!$BN$2:$BN$34)</f>
        <v>8.6417528062635807E-2</v>
      </c>
      <c r="CO408" t="b">
        <f t="shared" si="60"/>
        <v>1</v>
      </c>
    </row>
    <row r="409" spans="39:93">
      <c r="AN409" s="20">
        <v>99</v>
      </c>
      <c r="AO409" s="20" t="s">
        <v>112</v>
      </c>
      <c r="AP409" s="20">
        <v>0.1</v>
      </c>
      <c r="AQ409" s="20">
        <v>0.68</v>
      </c>
      <c r="AR409" s="20">
        <v>-0.85</v>
      </c>
      <c r="AS409" s="20">
        <v>0.85</v>
      </c>
      <c r="AT409" s="70">
        <v>29</v>
      </c>
      <c r="AU409" s="20">
        <v>0.41</v>
      </c>
      <c r="AV409" s="20">
        <v>0.39</v>
      </c>
      <c r="AW409" s="85">
        <v>4</v>
      </c>
      <c r="AX409" s="20">
        <v>0.33</v>
      </c>
      <c r="AY409" s="65">
        <v>6</v>
      </c>
      <c r="AZ409" s="17">
        <v>-1</v>
      </c>
      <c r="BA409" s="17">
        <v>-0.331433117</v>
      </c>
      <c r="BB409" s="17">
        <f>_xlfn.XLOOKUP(AN409,' Brechas'!$A$2:$A$34,' Brechas'!$AD$2:$AD$34)</f>
        <v>-0.33143311725783903</v>
      </c>
      <c r="BC409" t="b">
        <f t="shared" si="58"/>
        <v>1</v>
      </c>
      <c r="BG409" s="20">
        <v>99</v>
      </c>
      <c r="BH409" s="20" t="s">
        <v>112</v>
      </c>
      <c r="BI409" s="20">
        <v>12.29</v>
      </c>
      <c r="BJ409" s="20">
        <v>24.25</v>
      </c>
      <c r="BK409" s="20">
        <v>-0.49</v>
      </c>
      <c r="BL409" s="20">
        <v>0.49</v>
      </c>
      <c r="BM409" s="94">
        <v>31</v>
      </c>
      <c r="BN409" s="20">
        <v>18.54</v>
      </c>
      <c r="BO409" s="20">
        <v>0.34</v>
      </c>
      <c r="BP409" s="88">
        <v>24</v>
      </c>
      <c r="BQ409" s="20">
        <v>0.17</v>
      </c>
      <c r="BR409" s="94">
        <v>31</v>
      </c>
      <c r="BS409" s="17">
        <v>-1</v>
      </c>
      <c r="BT409" s="17">
        <v>-0.16549209600000001</v>
      </c>
      <c r="BU409" s="17">
        <f>_xlfn.XLOOKUP(BG409,' Brechas'!$A$2:$A$34,' Brechas'!$AR$2:$AR$34)</f>
        <v>-0.165492096437826</v>
      </c>
      <c r="BV409" t="b">
        <f t="shared" si="59"/>
        <v>1</v>
      </c>
      <c r="BZ409" s="20">
        <v>99</v>
      </c>
      <c r="CA409" s="20" t="s">
        <v>112</v>
      </c>
      <c r="CB409" s="20">
        <v>0.06</v>
      </c>
      <c r="CC409" s="20">
        <v>0.04</v>
      </c>
      <c r="CD409" s="20">
        <v>0.46</v>
      </c>
      <c r="CE409" s="20">
        <v>0.46</v>
      </c>
      <c r="CF409" s="77">
        <v>33</v>
      </c>
      <c r="CG409" s="20">
        <v>0.05</v>
      </c>
      <c r="CH409" s="20">
        <v>0.78</v>
      </c>
      <c r="CI409" s="95">
        <v>32</v>
      </c>
      <c r="CJ409" s="20">
        <v>0.35</v>
      </c>
      <c r="CK409" s="77">
        <v>33</v>
      </c>
      <c r="CL409" s="17">
        <v>1</v>
      </c>
      <c r="CM409" s="17">
        <v>0.35467126199999999</v>
      </c>
      <c r="CN409" s="17">
        <f>_xlfn.XLOOKUP(BZ409,' Brechas'!$A$2:$A$34,' Brechas'!$BN$2:$BN$34)</f>
        <v>0.35467126155434597</v>
      </c>
      <c r="CO409" t="b">
        <f t="shared" si="60"/>
        <v>1</v>
      </c>
    </row>
    <row r="411" spans="39:93">
      <c r="AM411" s="5" t="s">
        <v>72</v>
      </c>
      <c r="AN411" s="20">
        <v>5</v>
      </c>
      <c r="AO411" s="20" t="s">
        <v>79</v>
      </c>
      <c r="AP411" s="20">
        <v>0.03</v>
      </c>
      <c r="AQ411" s="20">
        <v>0.14000000000000001</v>
      </c>
      <c r="AR411" s="20">
        <v>-0.76</v>
      </c>
      <c r="AS411" s="20">
        <v>0.76</v>
      </c>
      <c r="AT411" s="66">
        <v>12</v>
      </c>
      <c r="AU411" s="20">
        <v>0.08</v>
      </c>
      <c r="AV411" s="20">
        <v>0.4</v>
      </c>
      <c r="AW411" s="73">
        <v>28</v>
      </c>
      <c r="AX411" s="20">
        <v>0.31</v>
      </c>
      <c r="AY411" s="71">
        <v>25</v>
      </c>
      <c r="AZ411" s="17">
        <v>-1</v>
      </c>
      <c r="BA411" s="17">
        <v>-0.30563054200000001</v>
      </c>
      <c r="BB411" s="17">
        <f>_xlfn.XLOOKUP(AN411,' Brechas'!$A$2:$A$34,' Brechas'!$AE$2:$AE$34)</f>
        <v>-0.30563054242266902</v>
      </c>
      <c r="BC411" t="b">
        <f>ROUND(BA411,6)=ROUND(BB411,6)</f>
        <v>1</v>
      </c>
      <c r="BF411" s="2" t="s">
        <v>14</v>
      </c>
      <c r="BG411" s="20">
        <v>5</v>
      </c>
      <c r="BH411" s="20" t="s">
        <v>79</v>
      </c>
      <c r="BI411" s="20">
        <v>30.81</v>
      </c>
      <c r="BJ411" s="20">
        <v>43.8</v>
      </c>
      <c r="BK411" s="20">
        <v>-0.3</v>
      </c>
      <c r="BL411" s="20">
        <v>0.3</v>
      </c>
      <c r="BM411" s="88">
        <v>24</v>
      </c>
      <c r="BN411" s="20">
        <v>36.97</v>
      </c>
      <c r="BO411" s="20">
        <v>0.18</v>
      </c>
      <c r="BP411" s="80">
        <v>20</v>
      </c>
      <c r="BQ411" s="20">
        <v>0.05</v>
      </c>
      <c r="BR411" s="80">
        <v>20</v>
      </c>
      <c r="BS411" s="17">
        <v>-1</v>
      </c>
      <c r="BT411" s="17">
        <v>-5.2252427999999997E-2</v>
      </c>
      <c r="BU411" s="17">
        <f>_xlfn.XLOOKUP(BG411,' Brechas'!$A$2:$A$34,' Brechas'!$AS$2:$AS$34)</f>
        <v>-5.2252427709036403E-2</v>
      </c>
      <c r="BV411" t="b">
        <f>ROUND(BT411,6)=ROUND(BU411,6)</f>
        <v>1</v>
      </c>
      <c r="BY411" s="6" t="s">
        <v>51</v>
      </c>
      <c r="BZ411" s="20">
        <v>5</v>
      </c>
      <c r="CA411" s="20" t="s">
        <v>79</v>
      </c>
      <c r="CB411" s="20">
        <v>0.13</v>
      </c>
      <c r="CC411" s="20">
        <v>0.11</v>
      </c>
      <c r="CD411" s="20">
        <v>0.17</v>
      </c>
      <c r="CE411" s="20">
        <v>0.17</v>
      </c>
      <c r="CF411" s="75">
        <v>21</v>
      </c>
      <c r="CG411" s="20">
        <v>0.12</v>
      </c>
      <c r="CH411" s="20">
        <v>0.32</v>
      </c>
      <c r="CI411" s="73">
        <v>28</v>
      </c>
      <c r="CJ411" s="20">
        <v>0.06</v>
      </c>
      <c r="CK411" s="84">
        <v>26</v>
      </c>
      <c r="CL411" s="17">
        <v>1</v>
      </c>
      <c r="CM411" s="17">
        <v>5.5206852000000001E-2</v>
      </c>
      <c r="CN411" s="17">
        <f>_xlfn.XLOOKUP(BZ411,' Brechas'!$A$2:$A$34,' Brechas'!$BO$2:$BO$34)</f>
        <v>5.5206851525391003E-2</v>
      </c>
      <c r="CO411" t="b">
        <f>ROUND(CM411,6)=ROUND(CN411,6)</f>
        <v>1</v>
      </c>
    </row>
    <row r="412" spans="39:93">
      <c r="AN412" s="20">
        <v>8</v>
      </c>
      <c r="AO412" s="20" t="s">
        <v>81</v>
      </c>
      <c r="AP412" s="20">
        <v>0.01</v>
      </c>
      <c r="AQ412" s="20">
        <v>0.06</v>
      </c>
      <c r="AR412" s="20">
        <v>-0.81</v>
      </c>
      <c r="AS412" s="20">
        <v>0.81</v>
      </c>
      <c r="AT412" s="133">
        <v>20</v>
      </c>
      <c r="AU412" s="20">
        <v>0.03</v>
      </c>
      <c r="AV412" s="20">
        <v>0.16</v>
      </c>
      <c r="AW412" s="83">
        <v>5</v>
      </c>
      <c r="AX412" s="20">
        <v>0.13</v>
      </c>
      <c r="AY412" s="83">
        <v>5</v>
      </c>
      <c r="AZ412" s="17">
        <v>-1</v>
      </c>
      <c r="BA412" s="17">
        <v>-0.13054273499999999</v>
      </c>
      <c r="BB412" s="17">
        <f>_xlfn.XLOOKUP(AN412,' Brechas'!$A$2:$A$34,' Brechas'!$AE$2:$AE$34)</f>
        <v>-0.130542734955374</v>
      </c>
      <c r="BC412" t="b">
        <f t="shared" ref="BC412:BC443" si="61">ROUND(BA412,6)=ROUND(BB412,6)</f>
        <v>1</v>
      </c>
      <c r="BG412" s="20">
        <v>8</v>
      </c>
      <c r="BH412" s="20" t="s">
        <v>81</v>
      </c>
      <c r="BI412" s="20">
        <v>35.31</v>
      </c>
      <c r="BJ412" s="20">
        <v>32.83</v>
      </c>
      <c r="BK412" s="20">
        <v>0.08</v>
      </c>
      <c r="BL412" s="20">
        <v>0.08</v>
      </c>
      <c r="BM412" s="62">
        <v>8</v>
      </c>
      <c r="BN412" s="20">
        <v>34.130000000000003</v>
      </c>
      <c r="BO412" s="20">
        <v>0.16</v>
      </c>
      <c r="BP412" s="88">
        <v>24</v>
      </c>
      <c r="BQ412" s="20">
        <v>0.01</v>
      </c>
      <c r="BR412" s="64">
        <v>7</v>
      </c>
      <c r="BS412" s="17">
        <v>1</v>
      </c>
      <c r="BT412" s="17">
        <v>1.2296325E-2</v>
      </c>
      <c r="BU412" s="17">
        <f>_xlfn.XLOOKUP(BG412,' Brechas'!$A$2:$A$34,' Brechas'!$AS$2:$AS$34)</f>
        <v>1.22963253410032E-2</v>
      </c>
      <c r="BV412" t="b">
        <f t="shared" ref="BV412:BV443" si="62">ROUND(BT412,6)=ROUND(BU412,6)</f>
        <v>1</v>
      </c>
      <c r="BZ412" s="20">
        <v>8</v>
      </c>
      <c r="CA412" s="20" t="s">
        <v>81</v>
      </c>
      <c r="CB412" s="20">
        <v>0.2</v>
      </c>
      <c r="CC412" s="20">
        <v>0.18</v>
      </c>
      <c r="CD412" s="20">
        <v>0.08</v>
      </c>
      <c r="CE412" s="20">
        <v>0.08</v>
      </c>
      <c r="CF412" s="65">
        <v>6</v>
      </c>
      <c r="CG412" s="20">
        <v>0.19</v>
      </c>
      <c r="CH412" s="20">
        <v>0.2</v>
      </c>
      <c r="CI412" s="80">
        <v>20</v>
      </c>
      <c r="CJ412" s="20">
        <v>0.02</v>
      </c>
      <c r="CK412" s="79">
        <v>10</v>
      </c>
      <c r="CL412" s="17">
        <v>1</v>
      </c>
      <c r="CM412" s="17">
        <v>1.6247458999999999E-2</v>
      </c>
      <c r="CN412" s="17">
        <f>_xlfn.XLOOKUP(BZ412,' Brechas'!$A$2:$A$34,' Brechas'!$BO$2:$BO$34)</f>
        <v>1.6247459127530499E-2</v>
      </c>
      <c r="CO412" t="b">
        <f t="shared" ref="CO412:CO443" si="63">ROUND(CM412,6)=ROUND(CN412,6)</f>
        <v>1</v>
      </c>
    </row>
    <row r="413" spans="39:93">
      <c r="AN413" s="20">
        <v>11</v>
      </c>
      <c r="AO413" s="20" t="s">
        <v>273</v>
      </c>
      <c r="AP413" s="20">
        <v>0.03</v>
      </c>
      <c r="AQ413" s="20">
        <v>0.09</v>
      </c>
      <c r="AR413" s="20">
        <v>-0.69</v>
      </c>
      <c r="AS413" s="20">
        <v>0.69</v>
      </c>
      <c r="AT413" s="62">
        <v>8</v>
      </c>
      <c r="AU413" s="20">
        <v>0.06</v>
      </c>
      <c r="AV413" s="20">
        <v>0.28000000000000003</v>
      </c>
      <c r="AW413" s="63">
        <v>15</v>
      </c>
      <c r="AX413" s="20">
        <v>0.2</v>
      </c>
      <c r="AY413" s="59">
        <v>13</v>
      </c>
      <c r="AZ413" s="17">
        <v>-1</v>
      </c>
      <c r="BA413" s="17">
        <v>-0.195110164</v>
      </c>
      <c r="BB413" s="17">
        <f>_xlfn.XLOOKUP(AN413,' Brechas'!$A$2:$A$34,' Brechas'!$AE$2:$AE$34)</f>
        <v>-0.19511016434752901</v>
      </c>
      <c r="BC413" t="b">
        <f t="shared" si="61"/>
        <v>1</v>
      </c>
      <c r="BG413" s="20">
        <v>11</v>
      </c>
      <c r="BH413" s="20" t="s">
        <v>82</v>
      </c>
      <c r="BI413" s="20">
        <v>12.67</v>
      </c>
      <c r="BJ413" s="20">
        <v>5.88</v>
      </c>
      <c r="BK413" s="20">
        <v>1.1499999999999999</v>
      </c>
      <c r="BL413" s="20">
        <v>1.1499999999999999</v>
      </c>
      <c r="BM413" s="77">
        <v>33</v>
      </c>
      <c r="BN413" s="20">
        <v>9.5</v>
      </c>
      <c r="BO413" s="20">
        <v>0.05</v>
      </c>
      <c r="BP413" s="95">
        <v>32</v>
      </c>
      <c r="BQ413" s="20">
        <v>0.05</v>
      </c>
      <c r="BR413" s="68">
        <v>19</v>
      </c>
      <c r="BS413" s="17">
        <v>1</v>
      </c>
      <c r="BT413" s="17">
        <v>5.2201009999999999E-2</v>
      </c>
      <c r="BU413" s="17">
        <f>_xlfn.XLOOKUP(BG413,' Brechas'!$A$2:$A$34,' Brechas'!$AS$2:$AS$34)</f>
        <v>5.2201009985435198E-2</v>
      </c>
      <c r="BV413" t="b">
        <f t="shared" si="62"/>
        <v>1</v>
      </c>
      <c r="BZ413" s="20">
        <v>11</v>
      </c>
      <c r="CA413" s="20" t="s">
        <v>82</v>
      </c>
      <c r="CB413" s="20">
        <v>0.09</v>
      </c>
      <c r="CC413" s="20">
        <v>7.0000000000000007E-2</v>
      </c>
      <c r="CD413" s="20">
        <v>0.35</v>
      </c>
      <c r="CE413" s="20">
        <v>0.35</v>
      </c>
      <c r="CF413" s="95">
        <v>32</v>
      </c>
      <c r="CG413" s="20">
        <v>0.08</v>
      </c>
      <c r="CH413" s="20">
        <v>0.46</v>
      </c>
      <c r="CI413" s="94">
        <v>31</v>
      </c>
      <c r="CJ413" s="20">
        <v>0.16</v>
      </c>
      <c r="CK413" s="95">
        <v>32</v>
      </c>
      <c r="CL413" s="17">
        <v>1</v>
      </c>
      <c r="CM413" s="17">
        <v>0.159066334</v>
      </c>
      <c r="CN413" s="17">
        <f>_xlfn.XLOOKUP(BZ413,' Brechas'!$A$2:$A$34,' Brechas'!$BO$2:$BO$34)</f>
        <v>0.15906633436748699</v>
      </c>
      <c r="CO413" t="b">
        <f t="shared" si="63"/>
        <v>1</v>
      </c>
    </row>
    <row r="414" spans="39:93">
      <c r="AN414" s="20">
        <v>13</v>
      </c>
      <c r="AO414" s="20" t="s">
        <v>83</v>
      </c>
      <c r="AP414" s="20">
        <v>0.01</v>
      </c>
      <c r="AQ414" s="20">
        <v>0.06</v>
      </c>
      <c r="AR414" s="20">
        <v>-0.8</v>
      </c>
      <c r="AS414" s="20">
        <v>0.8</v>
      </c>
      <c r="AT414" s="134">
        <v>18</v>
      </c>
      <c r="AU414" s="20">
        <v>0.04</v>
      </c>
      <c r="AV414" s="20">
        <v>0.18</v>
      </c>
      <c r="AW414" s="65">
        <v>6</v>
      </c>
      <c r="AX414" s="20">
        <v>0.15</v>
      </c>
      <c r="AY414" s="65">
        <v>6</v>
      </c>
      <c r="AZ414" s="17">
        <v>-1</v>
      </c>
      <c r="BA414" s="17">
        <v>-0.14602103299999999</v>
      </c>
      <c r="BB414" s="17">
        <f>_xlfn.XLOOKUP(AN414,' Brechas'!$A$2:$A$34,' Brechas'!$AE$2:$AE$34)</f>
        <v>-0.146021032520775</v>
      </c>
      <c r="BC414" t="b">
        <f t="shared" si="61"/>
        <v>1</v>
      </c>
      <c r="BG414" s="20">
        <v>13</v>
      </c>
      <c r="BH414" s="20" t="s">
        <v>83</v>
      </c>
      <c r="BI414" s="20">
        <v>59.5</v>
      </c>
      <c r="BJ414" s="20">
        <v>75.709999999999994</v>
      </c>
      <c r="BK414" s="20">
        <v>-0.21</v>
      </c>
      <c r="BL414" s="20">
        <v>0.21</v>
      </c>
      <c r="BM414" s="80">
        <v>20</v>
      </c>
      <c r="BN414" s="20">
        <v>67.400000000000006</v>
      </c>
      <c r="BO414" s="20">
        <v>0.32</v>
      </c>
      <c r="BP414" s="62">
        <v>8</v>
      </c>
      <c r="BQ414" s="20">
        <v>7.0000000000000007E-2</v>
      </c>
      <c r="BR414" s="71">
        <v>25</v>
      </c>
      <c r="BS414" s="17">
        <v>-1</v>
      </c>
      <c r="BT414" s="17">
        <v>-6.8751897000000006E-2</v>
      </c>
      <c r="BU414" s="17">
        <f>_xlfn.XLOOKUP(BG414,' Brechas'!$A$2:$A$34,' Brechas'!$AS$2:$AS$34)</f>
        <v>-6.8751896640778604E-2</v>
      </c>
      <c r="BV414" t="b">
        <f t="shared" si="62"/>
        <v>1</v>
      </c>
      <c r="BZ414" s="20">
        <v>13</v>
      </c>
      <c r="CA414" s="20" t="s">
        <v>83</v>
      </c>
      <c r="CB414" s="20">
        <v>0.32</v>
      </c>
      <c r="CC414" s="20">
        <v>0.28999999999999998</v>
      </c>
      <c r="CD414" s="20">
        <v>0.1</v>
      </c>
      <c r="CE414" s="20">
        <v>0.1</v>
      </c>
      <c r="CF414" s="79">
        <v>10</v>
      </c>
      <c r="CG414" s="20">
        <v>0.3</v>
      </c>
      <c r="CH414" s="20">
        <v>0.13</v>
      </c>
      <c r="CI414" s="64">
        <v>7</v>
      </c>
      <c r="CJ414" s="20">
        <v>0.01</v>
      </c>
      <c r="CK414" s="64">
        <v>7</v>
      </c>
      <c r="CL414" s="17">
        <v>1</v>
      </c>
      <c r="CM414" s="17">
        <v>1.2588237E-2</v>
      </c>
      <c r="CN414" s="17">
        <f>_xlfn.XLOOKUP(BZ414,' Brechas'!$A$2:$A$34,' Brechas'!$BO$2:$BO$34)</f>
        <v>1.2588236522335599E-2</v>
      </c>
      <c r="CO414" t="b">
        <f t="shared" si="63"/>
        <v>1</v>
      </c>
    </row>
    <row r="415" spans="39:93">
      <c r="AN415" s="20">
        <v>15</v>
      </c>
      <c r="AO415" s="20" t="s">
        <v>84</v>
      </c>
      <c r="AP415" s="20">
        <v>0.03</v>
      </c>
      <c r="AQ415" s="20">
        <v>0.12</v>
      </c>
      <c r="AR415" s="20">
        <v>-0.76</v>
      </c>
      <c r="AS415" s="20">
        <v>0.76</v>
      </c>
      <c r="AT415" s="59">
        <v>13</v>
      </c>
      <c r="AU415" s="20">
        <v>0.08</v>
      </c>
      <c r="AV415" s="20">
        <v>0.37</v>
      </c>
      <c r="AW415" s="88">
        <v>24</v>
      </c>
      <c r="AX415" s="20">
        <v>0.28000000000000003</v>
      </c>
      <c r="AY415" s="82">
        <v>22</v>
      </c>
      <c r="AZ415" s="17">
        <v>-1</v>
      </c>
      <c r="BA415" s="17">
        <v>-0.28009763300000001</v>
      </c>
      <c r="BB415" s="17">
        <f>_xlfn.XLOOKUP(AN415,' Brechas'!$A$2:$A$34,' Brechas'!$AE$2:$AE$34)</f>
        <v>-0.28009763290963602</v>
      </c>
      <c r="BC415" t="b">
        <f t="shared" si="61"/>
        <v>1</v>
      </c>
      <c r="BG415" s="20">
        <v>15</v>
      </c>
      <c r="BH415" s="20" t="s">
        <v>84</v>
      </c>
      <c r="BI415" s="20">
        <v>34.18</v>
      </c>
      <c r="BJ415" s="20">
        <v>31.09</v>
      </c>
      <c r="BK415" s="20">
        <v>0.1</v>
      </c>
      <c r="BL415" s="20">
        <v>0.1</v>
      </c>
      <c r="BM415" s="60">
        <v>14</v>
      </c>
      <c r="BN415" s="20">
        <v>32.68</v>
      </c>
      <c r="BO415" s="20">
        <v>0.16</v>
      </c>
      <c r="BP415" s="84">
        <v>26</v>
      </c>
      <c r="BQ415" s="20">
        <v>0.02</v>
      </c>
      <c r="BR415" s="66">
        <v>12</v>
      </c>
      <c r="BS415" s="17">
        <v>1</v>
      </c>
      <c r="BT415" s="17">
        <v>1.5463315E-2</v>
      </c>
      <c r="BU415" s="17">
        <f>_xlfn.XLOOKUP(BG415,' Brechas'!$A$2:$A$34,' Brechas'!$AS$2:$AS$34)</f>
        <v>1.5463315174479599E-2</v>
      </c>
      <c r="BV415" t="b">
        <f t="shared" si="62"/>
        <v>1</v>
      </c>
      <c r="BZ415" s="20">
        <v>15</v>
      </c>
      <c r="CA415" s="20" t="s">
        <v>84</v>
      </c>
      <c r="CB415" s="20">
        <v>0.25</v>
      </c>
      <c r="CC415" s="20">
        <v>0.23</v>
      </c>
      <c r="CD415" s="20">
        <v>0.11</v>
      </c>
      <c r="CE415" s="20">
        <v>0.11</v>
      </c>
      <c r="CF415" s="59">
        <v>13</v>
      </c>
      <c r="CG415" s="20">
        <v>0.24</v>
      </c>
      <c r="CH415" s="20">
        <v>0.16</v>
      </c>
      <c r="CI415" s="59">
        <v>13</v>
      </c>
      <c r="CJ415" s="20">
        <v>0.02</v>
      </c>
      <c r="CK415" s="66">
        <v>12</v>
      </c>
      <c r="CL415" s="17">
        <v>1</v>
      </c>
      <c r="CM415" s="17">
        <v>1.7127858999999999E-2</v>
      </c>
      <c r="CN415" s="17">
        <f>_xlfn.XLOOKUP(BZ415,' Brechas'!$A$2:$A$34,' Brechas'!$BO$2:$BO$34)</f>
        <v>1.7127859425385202E-2</v>
      </c>
      <c r="CO415" t="b">
        <f t="shared" si="63"/>
        <v>1</v>
      </c>
    </row>
    <row r="416" spans="39:93">
      <c r="AN416" s="20">
        <v>17</v>
      </c>
      <c r="AO416" s="20" t="s">
        <v>85</v>
      </c>
      <c r="AP416" s="20">
        <v>0.04</v>
      </c>
      <c r="AQ416" s="20">
        <v>0.13</v>
      </c>
      <c r="AR416" s="20">
        <v>-0.73</v>
      </c>
      <c r="AS416" s="20">
        <v>0.73</v>
      </c>
      <c r="AT416" s="86">
        <v>11</v>
      </c>
      <c r="AU416" s="20">
        <v>0.08</v>
      </c>
      <c r="AV416" s="20">
        <v>0.4</v>
      </c>
      <c r="AW416" s="84">
        <v>26</v>
      </c>
      <c r="AX416" s="20">
        <v>0.28999999999999998</v>
      </c>
      <c r="AY416" s="74">
        <v>23</v>
      </c>
      <c r="AZ416" s="17">
        <v>-1</v>
      </c>
      <c r="BA416" s="17">
        <v>-0.28967448000000001</v>
      </c>
      <c r="BB416" s="17">
        <f>_xlfn.XLOOKUP(AN416,' Brechas'!$A$2:$A$34,' Brechas'!$AE$2:$AE$34)</f>
        <v>-0.28967447999732499</v>
      </c>
      <c r="BC416" t="b">
        <f t="shared" si="61"/>
        <v>1</v>
      </c>
      <c r="BG416" s="20">
        <v>17</v>
      </c>
      <c r="BH416" s="20" t="s">
        <v>85</v>
      </c>
      <c r="BI416" s="20">
        <v>32.5</v>
      </c>
      <c r="BJ416" s="20">
        <v>35.200000000000003</v>
      </c>
      <c r="BK416" s="20">
        <v>-0.08</v>
      </c>
      <c r="BL416" s="20">
        <v>0.08</v>
      </c>
      <c r="BM416" s="69">
        <v>9</v>
      </c>
      <c r="BN416" s="20">
        <v>33.78</v>
      </c>
      <c r="BO416" s="20">
        <v>0.16</v>
      </c>
      <c r="BP416" s="71">
        <v>25</v>
      </c>
      <c r="BQ416" s="20">
        <v>0.01</v>
      </c>
      <c r="BR416" s="62">
        <v>8</v>
      </c>
      <c r="BS416" s="17">
        <v>-1</v>
      </c>
      <c r="BT416" s="17">
        <v>-1.2365327000000001E-2</v>
      </c>
      <c r="BU416" s="17">
        <f>_xlfn.XLOOKUP(BG416,' Brechas'!$A$2:$A$34,' Brechas'!$AS$2:$AS$34)</f>
        <v>-1.2365327111509099E-2</v>
      </c>
      <c r="BV416" t="b">
        <f t="shared" si="62"/>
        <v>1</v>
      </c>
      <c r="BZ416" s="20">
        <v>17</v>
      </c>
      <c r="CA416" s="20" t="s">
        <v>85</v>
      </c>
      <c r="CB416" s="20">
        <v>0.2</v>
      </c>
      <c r="CC416" s="20">
        <v>0.18</v>
      </c>
      <c r="CD416" s="20">
        <v>0.1</v>
      </c>
      <c r="CE416" s="20">
        <v>0.1</v>
      </c>
      <c r="CF416" s="69">
        <v>9</v>
      </c>
      <c r="CG416" s="20">
        <v>0.19</v>
      </c>
      <c r="CH416" s="20">
        <v>0.2</v>
      </c>
      <c r="CI416" s="68">
        <v>19</v>
      </c>
      <c r="CJ416" s="20">
        <v>0.02</v>
      </c>
      <c r="CK416" s="60">
        <v>14</v>
      </c>
      <c r="CL416" s="17">
        <v>1</v>
      </c>
      <c r="CM416" s="17">
        <v>1.9066922E-2</v>
      </c>
      <c r="CN416" s="17">
        <f>_xlfn.XLOOKUP(BZ416,' Brechas'!$A$2:$A$34,' Brechas'!$BO$2:$BO$34)</f>
        <v>1.90669219352133E-2</v>
      </c>
      <c r="CO416" t="b">
        <f t="shared" si="63"/>
        <v>1</v>
      </c>
    </row>
    <row r="417" spans="40:93">
      <c r="AN417" s="20">
        <v>18</v>
      </c>
      <c r="AO417" s="20" t="s">
        <v>86</v>
      </c>
      <c r="AP417" s="20">
        <v>0.01</v>
      </c>
      <c r="AQ417" s="20">
        <v>0.11</v>
      </c>
      <c r="AR417" s="20">
        <v>-0.9</v>
      </c>
      <c r="AS417" s="20">
        <v>0.9</v>
      </c>
      <c r="AT417" s="135">
        <v>27</v>
      </c>
      <c r="AU417" s="20">
        <v>0.06</v>
      </c>
      <c r="AV417" s="20">
        <v>0.28999999999999998</v>
      </c>
      <c r="AW417" s="81">
        <v>17</v>
      </c>
      <c r="AX417" s="20">
        <v>0.27</v>
      </c>
      <c r="AY417" s="75">
        <v>21</v>
      </c>
      <c r="AZ417" s="17">
        <v>-1</v>
      </c>
      <c r="BA417" s="17">
        <v>-0.26657483500000001</v>
      </c>
      <c r="BB417" s="17">
        <f>_xlfn.XLOOKUP(AN417,' Brechas'!$A$2:$A$34,' Brechas'!$AE$2:$AE$34)</f>
        <v>-0.26657483548265698</v>
      </c>
      <c r="BC417" t="b">
        <f t="shared" si="61"/>
        <v>1</v>
      </c>
      <c r="BG417" s="20">
        <v>18</v>
      </c>
      <c r="BH417" s="20" t="s">
        <v>86</v>
      </c>
      <c r="BI417" s="20">
        <v>44.83</v>
      </c>
      <c r="BJ417" s="20">
        <v>55.63</v>
      </c>
      <c r="BK417" s="20">
        <v>-0.19</v>
      </c>
      <c r="BL417" s="20">
        <v>0.19</v>
      </c>
      <c r="BM417" s="81">
        <v>17</v>
      </c>
      <c r="BN417" s="20">
        <v>50.17</v>
      </c>
      <c r="BO417" s="20">
        <v>0.24</v>
      </c>
      <c r="BP417" s="60">
        <v>14</v>
      </c>
      <c r="BQ417" s="20">
        <v>0.05</v>
      </c>
      <c r="BR417" s="81">
        <v>17</v>
      </c>
      <c r="BS417" s="17">
        <v>-1</v>
      </c>
      <c r="BT417" s="17">
        <v>-4.6412059999999998E-2</v>
      </c>
      <c r="BU417" s="17">
        <f>_xlfn.XLOOKUP(BG417,' Brechas'!$A$2:$A$34,' Brechas'!$AS$2:$AS$34)</f>
        <v>-4.6412060369318602E-2</v>
      </c>
      <c r="BV417" t="b">
        <f t="shared" si="62"/>
        <v>1</v>
      </c>
      <c r="BZ417" s="20">
        <v>18</v>
      </c>
      <c r="CA417" s="20" t="s">
        <v>86</v>
      </c>
      <c r="CB417" s="20">
        <v>0.31</v>
      </c>
      <c r="CC417" s="20">
        <v>0.27</v>
      </c>
      <c r="CD417" s="20">
        <v>0.17</v>
      </c>
      <c r="CE417" s="20">
        <v>0.17</v>
      </c>
      <c r="CF417" s="68">
        <v>19</v>
      </c>
      <c r="CG417" s="20">
        <v>0.28999999999999998</v>
      </c>
      <c r="CH417" s="20">
        <v>0.13</v>
      </c>
      <c r="CI417" s="69">
        <v>9</v>
      </c>
      <c r="CJ417" s="20">
        <v>0.02</v>
      </c>
      <c r="CK417" s="58">
        <v>16</v>
      </c>
      <c r="CL417" s="17">
        <v>1</v>
      </c>
      <c r="CM417" s="17">
        <v>2.2259391E-2</v>
      </c>
      <c r="CN417" s="17">
        <f>_xlfn.XLOOKUP(BZ417,' Brechas'!$A$2:$A$34,' Brechas'!$BO$2:$BO$34)</f>
        <v>2.22593914328655E-2</v>
      </c>
      <c r="CO417" t="b">
        <f t="shared" si="63"/>
        <v>1</v>
      </c>
    </row>
    <row r="418" spans="40:93">
      <c r="AN418" s="20">
        <v>19</v>
      </c>
      <c r="AO418" s="20" t="s">
        <v>87</v>
      </c>
      <c r="AP418" s="20">
        <v>0.03</v>
      </c>
      <c r="AQ418" s="20">
        <v>0.1</v>
      </c>
      <c r="AR418" s="20">
        <v>-0.67</v>
      </c>
      <c r="AS418" s="20">
        <v>0.67</v>
      </c>
      <c r="AT418" s="65">
        <v>6</v>
      </c>
      <c r="AU418" s="20">
        <v>7.0000000000000007E-2</v>
      </c>
      <c r="AV418" s="20">
        <v>0.32</v>
      </c>
      <c r="AW418" s="80">
        <v>20</v>
      </c>
      <c r="AX418" s="20">
        <v>0.22</v>
      </c>
      <c r="AY418" s="63">
        <v>15</v>
      </c>
      <c r="AZ418" s="17">
        <v>-1</v>
      </c>
      <c r="BA418" s="17">
        <v>-0.21609868900000001</v>
      </c>
      <c r="BB418" s="17">
        <f>_xlfn.XLOOKUP(AN418,' Brechas'!$A$2:$A$34,' Brechas'!$AE$2:$AE$34)</f>
        <v>-0.216098688595602</v>
      </c>
      <c r="BC418" t="b">
        <f t="shared" si="61"/>
        <v>1</v>
      </c>
      <c r="BG418" s="20">
        <v>19</v>
      </c>
      <c r="BH418" s="20" t="s">
        <v>87</v>
      </c>
      <c r="BI418" s="20">
        <v>77.98</v>
      </c>
      <c r="BJ418" s="20">
        <v>54.65</v>
      </c>
      <c r="BK418" s="20">
        <v>0.43</v>
      </c>
      <c r="BL418" s="20">
        <v>0.43</v>
      </c>
      <c r="BM418" s="70">
        <v>29</v>
      </c>
      <c r="BN418" s="20">
        <v>66.709999999999994</v>
      </c>
      <c r="BO418" s="20">
        <v>0.32</v>
      </c>
      <c r="BP418" s="69">
        <v>9</v>
      </c>
      <c r="BQ418" s="20">
        <v>0.14000000000000001</v>
      </c>
      <c r="BR418" s="87">
        <v>30</v>
      </c>
      <c r="BS418" s="17">
        <v>1</v>
      </c>
      <c r="BT418" s="17">
        <v>0.13571475399999999</v>
      </c>
      <c r="BU418" s="17">
        <f>_xlfn.XLOOKUP(BG418,' Brechas'!$A$2:$A$34,' Brechas'!$AS$2:$AS$34)</f>
        <v>0.13571475440375599</v>
      </c>
      <c r="BV418" t="b">
        <f t="shared" si="62"/>
        <v>1</v>
      </c>
      <c r="BZ418" s="20">
        <v>19</v>
      </c>
      <c r="CA418" s="20" t="s">
        <v>87</v>
      </c>
      <c r="CB418" s="20">
        <v>0.33</v>
      </c>
      <c r="CC418" s="20">
        <v>0.27</v>
      </c>
      <c r="CD418" s="20">
        <v>0.23</v>
      </c>
      <c r="CE418" s="20">
        <v>0.23</v>
      </c>
      <c r="CF418" s="73">
        <v>28</v>
      </c>
      <c r="CG418" s="20">
        <v>0.3</v>
      </c>
      <c r="CH418" s="20">
        <v>0.12</v>
      </c>
      <c r="CI418" s="65">
        <v>6</v>
      </c>
      <c r="CJ418" s="20">
        <v>0.03</v>
      </c>
      <c r="CK418" s="61">
        <v>18</v>
      </c>
      <c r="CL418" s="17">
        <v>1</v>
      </c>
      <c r="CM418" s="17">
        <v>2.8586271999999999E-2</v>
      </c>
      <c r="CN418" s="17">
        <f>_xlfn.XLOOKUP(BZ418,' Brechas'!$A$2:$A$34,' Brechas'!$BO$2:$BO$34)</f>
        <v>2.8586271682274001E-2</v>
      </c>
      <c r="CO418" t="b">
        <f t="shared" si="63"/>
        <v>1</v>
      </c>
    </row>
    <row r="419" spans="40:93">
      <c r="AN419" s="20">
        <v>20</v>
      </c>
      <c r="AO419" s="20" t="s">
        <v>88</v>
      </c>
      <c r="AP419" s="20">
        <v>0.03</v>
      </c>
      <c r="AQ419" s="20">
        <v>0.12</v>
      </c>
      <c r="AR419" s="20">
        <v>-0.71</v>
      </c>
      <c r="AS419" s="20">
        <v>0.71</v>
      </c>
      <c r="AT419" s="69">
        <v>9</v>
      </c>
      <c r="AU419" s="20">
        <v>0.08</v>
      </c>
      <c r="AV419" s="20">
        <v>0.37</v>
      </c>
      <c r="AW419" s="74">
        <v>23</v>
      </c>
      <c r="AX419" s="20">
        <v>0.26</v>
      </c>
      <c r="AY419" s="80">
        <v>20</v>
      </c>
      <c r="AZ419" s="17">
        <v>-1</v>
      </c>
      <c r="BA419" s="17">
        <v>-0.26276603399999998</v>
      </c>
      <c r="BB419" s="17">
        <f>_xlfn.XLOOKUP(AN419,' Brechas'!$A$2:$A$34,' Brechas'!$AE$2:$AE$34)</f>
        <v>-0.262766033774601</v>
      </c>
      <c r="BC419" t="b">
        <f t="shared" si="61"/>
        <v>1</v>
      </c>
      <c r="BG419" s="20">
        <v>20</v>
      </c>
      <c r="BH419" s="20" t="s">
        <v>88</v>
      </c>
      <c r="BI419" s="20">
        <v>58.71</v>
      </c>
      <c r="BJ419" s="20">
        <v>74.45</v>
      </c>
      <c r="BK419" s="20">
        <v>-0.21</v>
      </c>
      <c r="BL419" s="20">
        <v>0.21</v>
      </c>
      <c r="BM419" s="68">
        <v>19</v>
      </c>
      <c r="BN419" s="20">
        <v>66.290000000000006</v>
      </c>
      <c r="BO419" s="20">
        <v>0.32</v>
      </c>
      <c r="BP419" s="79">
        <v>10</v>
      </c>
      <c r="BQ419" s="20">
        <v>7.0000000000000007E-2</v>
      </c>
      <c r="BR419" s="88">
        <v>24</v>
      </c>
      <c r="BS419" s="17">
        <v>-1</v>
      </c>
      <c r="BT419" s="17">
        <v>-6.6768542E-2</v>
      </c>
      <c r="BU419" s="17">
        <f>_xlfn.XLOOKUP(BG419,' Brechas'!$A$2:$A$34,' Brechas'!$AS$2:$AS$34)</f>
        <v>-6.6768542240339707E-2</v>
      </c>
      <c r="BV419" t="b">
        <f t="shared" si="62"/>
        <v>1</v>
      </c>
      <c r="BZ419" s="20">
        <v>20</v>
      </c>
      <c r="CA419" s="20" t="s">
        <v>88</v>
      </c>
      <c r="CB419" s="20">
        <v>0.28000000000000003</v>
      </c>
      <c r="CC419" s="20">
        <v>0.24</v>
      </c>
      <c r="CD419" s="20">
        <v>0.16</v>
      </c>
      <c r="CE419" s="20">
        <v>0.16</v>
      </c>
      <c r="CF419" s="61">
        <v>18</v>
      </c>
      <c r="CG419" s="20">
        <v>0.26</v>
      </c>
      <c r="CH419" s="20">
        <v>0.15</v>
      </c>
      <c r="CI419" s="86">
        <v>11</v>
      </c>
      <c r="CJ419" s="20">
        <v>0.02</v>
      </c>
      <c r="CK419" s="81">
        <v>17</v>
      </c>
      <c r="CL419" s="17">
        <v>1</v>
      </c>
      <c r="CM419" s="17">
        <v>2.3721306000000001E-2</v>
      </c>
      <c r="CN419" s="17">
        <f>_xlfn.XLOOKUP(BZ419,' Brechas'!$A$2:$A$34,' Brechas'!$BO$2:$BO$34)</f>
        <v>2.3721305719325E-2</v>
      </c>
      <c r="CO419" t="b">
        <f t="shared" si="63"/>
        <v>1</v>
      </c>
    </row>
    <row r="420" spans="40:93">
      <c r="AN420" s="20">
        <v>23</v>
      </c>
      <c r="AO420" s="20" t="s">
        <v>89</v>
      </c>
      <c r="AP420" s="20">
        <v>0.01</v>
      </c>
      <c r="AQ420" s="20">
        <v>0.05</v>
      </c>
      <c r="AR420" s="20">
        <v>-0.78</v>
      </c>
      <c r="AS420" s="20">
        <v>0.78</v>
      </c>
      <c r="AT420" s="58">
        <v>16</v>
      </c>
      <c r="AU420" s="20">
        <v>0.03</v>
      </c>
      <c r="AV420" s="20">
        <v>0.14000000000000001</v>
      </c>
      <c r="AW420" s="78">
        <v>3</v>
      </c>
      <c r="AX420" s="20">
        <v>0.11</v>
      </c>
      <c r="AY420" s="78">
        <v>3</v>
      </c>
      <c r="AZ420" s="17">
        <v>-1</v>
      </c>
      <c r="BA420" s="17">
        <v>-0.111661527</v>
      </c>
      <c r="BB420" s="17">
        <f>_xlfn.XLOOKUP(AN420,' Brechas'!$A$2:$A$34,' Brechas'!$AE$2:$AE$34)</f>
        <v>-0.11166152707421099</v>
      </c>
      <c r="BC420" t="b">
        <f t="shared" si="61"/>
        <v>1</v>
      </c>
      <c r="BG420" s="20">
        <v>23</v>
      </c>
      <c r="BH420" s="20" t="s">
        <v>89</v>
      </c>
      <c r="BI420" s="20">
        <v>85.95</v>
      </c>
      <c r="BJ420" s="20">
        <v>98.18</v>
      </c>
      <c r="BK420" s="20">
        <v>-0.12</v>
      </c>
      <c r="BL420" s="20">
        <v>0.12</v>
      </c>
      <c r="BM420" s="63">
        <v>15</v>
      </c>
      <c r="BN420" s="20">
        <v>91.87</v>
      </c>
      <c r="BO420" s="20">
        <v>0.44</v>
      </c>
      <c r="BP420" s="65">
        <v>6</v>
      </c>
      <c r="BQ420" s="20">
        <v>0.05</v>
      </c>
      <c r="BR420" s="82">
        <v>22</v>
      </c>
      <c r="BS420" s="17">
        <v>-1</v>
      </c>
      <c r="BT420" s="17">
        <v>-5.4534916000000003E-2</v>
      </c>
      <c r="BU420" s="17">
        <f>_xlfn.XLOOKUP(BG420,' Brechas'!$A$2:$A$34,' Brechas'!$AS$2:$AS$34)</f>
        <v>-5.45349156553862E-2</v>
      </c>
      <c r="BV420" t="b">
        <f t="shared" si="62"/>
        <v>1</v>
      </c>
      <c r="BZ420" s="20">
        <v>23</v>
      </c>
      <c r="CA420" s="20" t="s">
        <v>89</v>
      </c>
      <c r="CB420" s="20">
        <v>0.42</v>
      </c>
      <c r="CC420" s="20">
        <v>0.4</v>
      </c>
      <c r="CD420" s="20">
        <v>0.06</v>
      </c>
      <c r="CE420" s="20">
        <v>0.06</v>
      </c>
      <c r="CF420" s="85">
        <v>4</v>
      </c>
      <c r="CG420" s="20">
        <v>0.41</v>
      </c>
      <c r="CH420" s="20">
        <v>0.09</v>
      </c>
      <c r="CI420" s="67">
        <v>2</v>
      </c>
      <c r="CJ420" s="20">
        <v>0.01</v>
      </c>
      <c r="CK420" s="78">
        <v>3</v>
      </c>
      <c r="CL420" s="17">
        <v>1</v>
      </c>
      <c r="CM420" s="17">
        <v>5.2965540000000002E-3</v>
      </c>
      <c r="CN420" s="17">
        <f>_xlfn.XLOOKUP(BZ420,' Brechas'!$A$2:$A$34,' Brechas'!$BO$2:$BO$34)</f>
        <v>5.2965538974510699E-3</v>
      </c>
      <c r="CO420" t="b">
        <f t="shared" si="63"/>
        <v>1</v>
      </c>
    </row>
    <row r="421" spans="40:93">
      <c r="AN421" s="20">
        <v>25</v>
      </c>
      <c r="AO421" s="20" t="s">
        <v>90</v>
      </c>
      <c r="AP421" s="20">
        <v>0.02</v>
      </c>
      <c r="AQ421" s="20">
        <v>0.1</v>
      </c>
      <c r="AR421" s="20">
        <v>-0.78</v>
      </c>
      <c r="AS421" s="20">
        <v>0.78</v>
      </c>
      <c r="AT421" s="60">
        <v>14</v>
      </c>
      <c r="AU421" s="20">
        <v>0.06</v>
      </c>
      <c r="AV421" s="20">
        <v>0.3</v>
      </c>
      <c r="AW421" s="61">
        <v>18</v>
      </c>
      <c r="AX421" s="20">
        <v>0.23</v>
      </c>
      <c r="AY421" s="81">
        <v>17</v>
      </c>
      <c r="AZ421" s="17">
        <v>-1</v>
      </c>
      <c r="BA421" s="17">
        <v>-0.233461056</v>
      </c>
      <c r="BB421" s="17">
        <f>_xlfn.XLOOKUP(AN421,' Brechas'!$A$2:$A$34,' Brechas'!$AE$2:$AE$34)</f>
        <v>-0.23346105649955701</v>
      </c>
      <c r="BC421" t="b">
        <f t="shared" si="61"/>
        <v>1</v>
      </c>
      <c r="BG421" s="20">
        <v>25</v>
      </c>
      <c r="BH421" s="20" t="s">
        <v>90</v>
      </c>
      <c r="BI421" s="20">
        <v>19.649999999999999</v>
      </c>
      <c r="BJ421" s="20">
        <v>19.18</v>
      </c>
      <c r="BK421" s="20">
        <v>0.02</v>
      </c>
      <c r="BL421" s="20">
        <v>0.02</v>
      </c>
      <c r="BM421" s="67">
        <v>2</v>
      </c>
      <c r="BN421" s="20">
        <v>19.420000000000002</v>
      </c>
      <c r="BO421" s="20">
        <v>0.09</v>
      </c>
      <c r="BP421" s="94">
        <v>31</v>
      </c>
      <c r="BQ421" s="20">
        <v>0</v>
      </c>
      <c r="BR421" s="76">
        <v>1</v>
      </c>
      <c r="BS421" s="17">
        <v>1</v>
      </c>
      <c r="BT421" s="17">
        <v>2.2818880000000001E-3</v>
      </c>
      <c r="BU421" s="17">
        <f>_xlfn.XLOOKUP(BG421,' Brechas'!$A$2:$A$34,' Brechas'!$AS$2:$AS$34)</f>
        <v>2.2818876896676899E-3</v>
      </c>
      <c r="BV421" t="b">
        <f t="shared" si="62"/>
        <v>1</v>
      </c>
      <c r="BZ421" s="20">
        <v>25</v>
      </c>
      <c r="CA421" s="20" t="s">
        <v>90</v>
      </c>
      <c r="CB421" s="20">
        <v>0.11</v>
      </c>
      <c r="CC421" s="20">
        <v>0.09</v>
      </c>
      <c r="CD421" s="20">
        <v>0.22</v>
      </c>
      <c r="CE421" s="20">
        <v>0.22</v>
      </c>
      <c r="CF421" s="84">
        <v>26</v>
      </c>
      <c r="CG421" s="20">
        <v>0.1</v>
      </c>
      <c r="CH421" s="20">
        <v>0.38</v>
      </c>
      <c r="CI421" s="70">
        <v>29</v>
      </c>
      <c r="CJ421" s="20">
        <v>0.08</v>
      </c>
      <c r="CK421" s="70">
        <v>29</v>
      </c>
      <c r="CL421" s="17">
        <v>1</v>
      </c>
      <c r="CM421" s="17">
        <v>8.2142185000000006E-2</v>
      </c>
      <c r="CN421" s="17">
        <f>_xlfn.XLOOKUP(BZ421,' Brechas'!$A$2:$A$34,' Brechas'!$BO$2:$BO$34)</f>
        <v>8.2142184513282104E-2</v>
      </c>
      <c r="CO421" t="b">
        <f t="shared" si="63"/>
        <v>1</v>
      </c>
    </row>
    <row r="422" spans="40:93">
      <c r="AN422" s="20">
        <v>27</v>
      </c>
      <c r="AO422" s="20" t="s">
        <v>91</v>
      </c>
      <c r="AP422" s="20">
        <v>0.02</v>
      </c>
      <c r="AQ422" s="20">
        <v>0.01</v>
      </c>
      <c r="AR422" s="20">
        <v>0.61</v>
      </c>
      <c r="AS422" s="20">
        <v>0.61</v>
      </c>
      <c r="AT422" s="85">
        <v>4</v>
      </c>
      <c r="AU422" s="20">
        <v>0.02</v>
      </c>
      <c r="AV422" s="20">
        <v>7.0000000000000007E-2</v>
      </c>
      <c r="AW422" s="76">
        <v>1</v>
      </c>
      <c r="AX422" s="20">
        <v>0.05</v>
      </c>
      <c r="AY422" s="76">
        <v>1</v>
      </c>
      <c r="AZ422" s="17">
        <v>1</v>
      </c>
      <c r="BA422" s="17">
        <v>4.574392E-2</v>
      </c>
      <c r="BB422" s="17">
        <f>_xlfn.XLOOKUP(AN422,' Brechas'!$A$2:$A$34,' Brechas'!$AE$2:$AE$34)</f>
        <v>4.5743919947856003E-2</v>
      </c>
      <c r="BC422" t="b">
        <f t="shared" si="61"/>
        <v>1</v>
      </c>
      <c r="BG422" s="20">
        <v>27</v>
      </c>
      <c r="BH422" s="20" t="s">
        <v>91</v>
      </c>
      <c r="BI422" s="20">
        <v>152.47</v>
      </c>
      <c r="BJ422" s="20">
        <v>148.11000000000001</v>
      </c>
      <c r="BK422" s="20">
        <v>0.03</v>
      </c>
      <c r="BL422" s="20">
        <v>0.03</v>
      </c>
      <c r="BM422" s="78">
        <v>3</v>
      </c>
      <c r="BN422" s="20">
        <v>150.4</v>
      </c>
      <c r="BO422" s="20">
        <v>0.72</v>
      </c>
      <c r="BP422" s="67">
        <v>2</v>
      </c>
      <c r="BQ422" s="20">
        <v>0.02</v>
      </c>
      <c r="BR422" s="59">
        <v>13</v>
      </c>
      <c r="BS422" s="17">
        <v>1</v>
      </c>
      <c r="BT422" s="17">
        <v>2.1118990000000001E-2</v>
      </c>
      <c r="BU422" s="17">
        <f>_xlfn.XLOOKUP(BG422,' Brechas'!$A$2:$A$34,' Brechas'!$AS$2:$AS$34)</f>
        <v>2.1118990416846999E-2</v>
      </c>
      <c r="BV422" t="b">
        <f t="shared" si="62"/>
        <v>1</v>
      </c>
      <c r="BZ422" s="20">
        <v>27</v>
      </c>
      <c r="CA422" s="20" t="s">
        <v>91</v>
      </c>
      <c r="CB422" s="20">
        <v>0.24</v>
      </c>
      <c r="CC422" s="20">
        <v>0.22</v>
      </c>
      <c r="CD422" s="20">
        <v>0.09</v>
      </c>
      <c r="CE422" s="20">
        <v>0.09</v>
      </c>
      <c r="CF422" s="64">
        <v>7</v>
      </c>
      <c r="CG422" s="20">
        <v>0.23</v>
      </c>
      <c r="CH422" s="20">
        <v>0.16</v>
      </c>
      <c r="CI422" s="63">
        <v>15</v>
      </c>
      <c r="CJ422" s="20">
        <v>0.02</v>
      </c>
      <c r="CK422" s="69">
        <v>9</v>
      </c>
      <c r="CL422" s="17">
        <v>1</v>
      </c>
      <c r="CM422" s="17">
        <v>1.5081463999999999E-2</v>
      </c>
      <c r="CN422" s="17">
        <f>_xlfn.XLOOKUP(BZ422,' Brechas'!$A$2:$A$34,' Brechas'!$BO$2:$BO$34)</f>
        <v>1.50814640793621E-2</v>
      </c>
      <c r="CO422" t="b">
        <f t="shared" si="63"/>
        <v>1</v>
      </c>
    </row>
    <row r="423" spans="40:93">
      <c r="AN423" s="20">
        <v>41</v>
      </c>
      <c r="AO423" s="20" t="s">
        <v>92</v>
      </c>
      <c r="AP423" s="20">
        <v>0.03</v>
      </c>
      <c r="AQ423" s="20">
        <v>0.15</v>
      </c>
      <c r="AR423" s="20">
        <v>-0.8</v>
      </c>
      <c r="AS423" s="20">
        <v>0.8</v>
      </c>
      <c r="AT423" s="136">
        <v>19</v>
      </c>
      <c r="AU423" s="20">
        <v>0.09</v>
      </c>
      <c r="AV423" s="20">
        <v>0.44</v>
      </c>
      <c r="AW423" s="87">
        <v>30</v>
      </c>
      <c r="AX423" s="20">
        <v>0.35</v>
      </c>
      <c r="AY423" s="73">
        <v>28</v>
      </c>
      <c r="AZ423" s="17">
        <v>-1</v>
      </c>
      <c r="BA423" s="17">
        <v>-0.35187742300000002</v>
      </c>
      <c r="BB423" s="17">
        <f>_xlfn.XLOOKUP(AN423,' Brechas'!$A$2:$A$34,' Brechas'!$AE$2:$AE$34)</f>
        <v>-0.35187742268348998</v>
      </c>
      <c r="BC423" t="b">
        <f t="shared" si="61"/>
        <v>1</v>
      </c>
      <c r="BG423" s="20">
        <v>41</v>
      </c>
      <c r="BH423" s="20" t="s">
        <v>92</v>
      </c>
      <c r="BI423" s="20">
        <v>34.380000000000003</v>
      </c>
      <c r="BJ423" s="20">
        <v>39.409999999999997</v>
      </c>
      <c r="BK423" s="20">
        <v>-0.13</v>
      </c>
      <c r="BL423" s="20">
        <v>0.13</v>
      </c>
      <c r="BM423" s="58">
        <v>16</v>
      </c>
      <c r="BN423" s="20">
        <v>36.83</v>
      </c>
      <c r="BO423" s="20">
        <v>0.18</v>
      </c>
      <c r="BP423" s="75">
        <v>21</v>
      </c>
      <c r="BQ423" s="20">
        <v>0.02</v>
      </c>
      <c r="BR423" s="60">
        <v>14</v>
      </c>
      <c r="BS423" s="17">
        <v>-1</v>
      </c>
      <c r="BT423" s="17">
        <v>-2.2365258999999998E-2</v>
      </c>
      <c r="BU423" s="17">
        <f>_xlfn.XLOOKUP(BG423,' Brechas'!$A$2:$A$34,' Brechas'!$AS$2:$AS$34)</f>
        <v>-2.2365259431389999E-2</v>
      </c>
      <c r="BV423" t="b">
        <f t="shared" si="62"/>
        <v>1</v>
      </c>
      <c r="BZ423" s="20">
        <v>41</v>
      </c>
      <c r="CA423" s="20" t="s">
        <v>92</v>
      </c>
      <c r="CB423" s="20">
        <v>0.31</v>
      </c>
      <c r="CC423" s="20">
        <v>0.28999999999999998</v>
      </c>
      <c r="CD423" s="20">
        <v>0.08</v>
      </c>
      <c r="CE423" s="20">
        <v>0.08</v>
      </c>
      <c r="CF423" s="83">
        <v>5</v>
      </c>
      <c r="CG423" s="20">
        <v>0.3</v>
      </c>
      <c r="CH423" s="20">
        <v>0.13</v>
      </c>
      <c r="CI423" s="62">
        <v>8</v>
      </c>
      <c r="CJ423" s="20">
        <v>0.01</v>
      </c>
      <c r="CK423" s="65">
        <v>6</v>
      </c>
      <c r="CL423" s="17">
        <v>1</v>
      </c>
      <c r="CM423" s="17">
        <v>1.0244530999999999E-2</v>
      </c>
      <c r="CN423" s="17">
        <f>_xlfn.XLOOKUP(BZ423,' Brechas'!$A$2:$A$34,' Brechas'!$BO$2:$BO$34)</f>
        <v>1.0244530727900301E-2</v>
      </c>
      <c r="CO423" t="b">
        <f t="shared" si="63"/>
        <v>1</v>
      </c>
    </row>
    <row r="424" spans="40:93">
      <c r="AN424" s="20">
        <v>44</v>
      </c>
      <c r="AO424" s="20" t="s">
        <v>93</v>
      </c>
      <c r="AP424" s="20">
        <v>0.01</v>
      </c>
      <c r="AQ424" s="20">
        <v>0.05</v>
      </c>
      <c r="AR424" s="20">
        <v>-0.79</v>
      </c>
      <c r="AS424" s="20">
        <v>0.79</v>
      </c>
      <c r="AT424" s="81">
        <v>17</v>
      </c>
      <c r="AU424" s="20">
        <v>0.03</v>
      </c>
      <c r="AV424" s="20">
        <v>0.15</v>
      </c>
      <c r="AW424" s="85">
        <v>4</v>
      </c>
      <c r="AX424" s="20">
        <v>0.12</v>
      </c>
      <c r="AY424" s="85">
        <v>4</v>
      </c>
      <c r="AZ424" s="17">
        <v>-1</v>
      </c>
      <c r="BA424" s="17">
        <v>-0.120387989</v>
      </c>
      <c r="BB424" s="17">
        <f>_xlfn.XLOOKUP(AN424,' Brechas'!$A$2:$A$34,' Brechas'!$AE$2:$AE$34)</f>
        <v>-0.120387988736315</v>
      </c>
      <c r="BC424" t="b">
        <f t="shared" si="61"/>
        <v>1</v>
      </c>
      <c r="BG424" s="20">
        <v>44</v>
      </c>
      <c r="BH424" s="20" t="s">
        <v>93</v>
      </c>
      <c r="BI424" s="20">
        <v>149.15</v>
      </c>
      <c r="BJ424" s="20">
        <v>143.35</v>
      </c>
      <c r="BK424" s="20">
        <v>0.04</v>
      </c>
      <c r="BL424" s="20">
        <v>0.04</v>
      </c>
      <c r="BM424" s="83">
        <v>5</v>
      </c>
      <c r="BN424" s="20">
        <v>146.41999999999999</v>
      </c>
      <c r="BO424" s="20">
        <v>0.7</v>
      </c>
      <c r="BP424" s="78">
        <v>3</v>
      </c>
      <c r="BQ424" s="20">
        <v>0.03</v>
      </c>
      <c r="BR424" s="63">
        <v>15</v>
      </c>
      <c r="BS424" s="17">
        <v>1</v>
      </c>
      <c r="BT424" s="17">
        <v>2.8244867E-2</v>
      </c>
      <c r="BU424" s="17">
        <f>_xlfn.XLOOKUP(BG424,' Brechas'!$A$2:$A$34,' Brechas'!$AS$2:$AS$34)</f>
        <v>2.8244867208723001E-2</v>
      </c>
      <c r="BV424" t="b">
        <f t="shared" si="62"/>
        <v>1</v>
      </c>
      <c r="BZ424" s="20">
        <v>44</v>
      </c>
      <c r="CA424" s="20" t="s">
        <v>93</v>
      </c>
      <c r="CB424" s="20">
        <v>0.24</v>
      </c>
      <c r="CC424" s="20">
        <v>0.2</v>
      </c>
      <c r="CD424" s="20">
        <v>0.21</v>
      </c>
      <c r="CE424" s="20">
        <v>0.21</v>
      </c>
      <c r="CF424" s="71">
        <v>25</v>
      </c>
      <c r="CG424" s="20">
        <v>0.22</v>
      </c>
      <c r="CH424" s="20">
        <v>0.17</v>
      </c>
      <c r="CI424" s="61">
        <v>18</v>
      </c>
      <c r="CJ424" s="20">
        <v>0.04</v>
      </c>
      <c r="CK424" s="82">
        <v>22</v>
      </c>
      <c r="CL424" s="17">
        <v>1</v>
      </c>
      <c r="CM424" s="17">
        <v>3.6416907999999998E-2</v>
      </c>
      <c r="CN424" s="17">
        <f>_xlfn.XLOOKUP(BZ424,' Brechas'!$A$2:$A$34,' Brechas'!$BO$2:$BO$34)</f>
        <v>3.64169080868946E-2</v>
      </c>
      <c r="CO424" t="b">
        <f t="shared" si="63"/>
        <v>1</v>
      </c>
    </row>
    <row r="425" spans="40:93">
      <c r="AN425" s="20">
        <v>47</v>
      </c>
      <c r="AO425" s="20" t="s">
        <v>94</v>
      </c>
      <c r="AP425" s="20">
        <v>0.01</v>
      </c>
      <c r="AQ425" s="20">
        <v>7.0000000000000007E-2</v>
      </c>
      <c r="AR425" s="20">
        <v>-0.82</v>
      </c>
      <c r="AS425" s="20">
        <v>0.82</v>
      </c>
      <c r="AT425" s="137">
        <v>23</v>
      </c>
      <c r="AU425" s="20">
        <v>0.04</v>
      </c>
      <c r="AV425" s="20">
        <v>0.21</v>
      </c>
      <c r="AW425" s="69">
        <v>9</v>
      </c>
      <c r="AX425" s="20">
        <v>0.18</v>
      </c>
      <c r="AY425" s="69">
        <v>9</v>
      </c>
      <c r="AZ425" s="17">
        <v>-1</v>
      </c>
      <c r="BA425" s="17">
        <v>-0.17623930700000001</v>
      </c>
      <c r="BB425" s="17">
        <f>_xlfn.XLOOKUP(AN425,' Brechas'!$A$2:$A$34,' Brechas'!$AE$2:$AE$34)</f>
        <v>-0.17623930662979301</v>
      </c>
      <c r="BC425" t="b">
        <f t="shared" si="61"/>
        <v>1</v>
      </c>
      <c r="BG425" s="20">
        <v>47</v>
      </c>
      <c r="BH425" s="20" t="s">
        <v>94</v>
      </c>
      <c r="BI425" s="20">
        <v>61.13</v>
      </c>
      <c r="BJ425" s="20">
        <v>87.08</v>
      </c>
      <c r="BK425" s="20">
        <v>-0.3</v>
      </c>
      <c r="BL425" s="20">
        <v>0.3</v>
      </c>
      <c r="BM425" s="71">
        <v>25</v>
      </c>
      <c r="BN425" s="20">
        <v>73.84</v>
      </c>
      <c r="BO425" s="20">
        <v>0.35</v>
      </c>
      <c r="BP425" s="64">
        <v>7</v>
      </c>
      <c r="BQ425" s="20">
        <v>0.1</v>
      </c>
      <c r="BR425" s="70">
        <v>29</v>
      </c>
      <c r="BS425" s="17">
        <v>-1</v>
      </c>
      <c r="BT425" s="17">
        <v>-0.104884043</v>
      </c>
      <c r="BU425" s="17">
        <f>_xlfn.XLOOKUP(BG425,' Brechas'!$A$2:$A$34,' Brechas'!$AS$2:$AS$34)</f>
        <v>-0.104884042672544</v>
      </c>
      <c r="BV425" t="b">
        <f t="shared" si="62"/>
        <v>1</v>
      </c>
      <c r="BZ425" s="20">
        <v>47</v>
      </c>
      <c r="CA425" s="20" t="s">
        <v>94</v>
      </c>
      <c r="CB425" s="20">
        <v>0.35</v>
      </c>
      <c r="CC425" s="20">
        <v>0.33</v>
      </c>
      <c r="CD425" s="20">
        <v>0.04</v>
      </c>
      <c r="CE425" s="20">
        <v>0.04</v>
      </c>
      <c r="CF425" s="78">
        <v>3</v>
      </c>
      <c r="CG425" s="20">
        <v>0.34</v>
      </c>
      <c r="CH425" s="20">
        <v>0.11</v>
      </c>
      <c r="CI425" s="85">
        <v>4</v>
      </c>
      <c r="CJ425" s="20">
        <v>0</v>
      </c>
      <c r="CK425" s="67">
        <v>2</v>
      </c>
      <c r="CL425" s="17">
        <v>1</v>
      </c>
      <c r="CM425" s="17">
        <v>4.6444750000000003E-3</v>
      </c>
      <c r="CN425" s="17">
        <f>_xlfn.XLOOKUP(BZ425,' Brechas'!$A$2:$A$34,' Brechas'!$BO$2:$BO$34)</f>
        <v>4.6444753859659904E-3</v>
      </c>
      <c r="CO425" t="b">
        <f t="shared" si="63"/>
        <v>1</v>
      </c>
    </row>
    <row r="426" spans="40:93">
      <c r="AN426" s="20">
        <v>50</v>
      </c>
      <c r="AO426" s="20" t="s">
        <v>95</v>
      </c>
      <c r="AP426" s="20">
        <v>0.04</v>
      </c>
      <c r="AQ426" s="20">
        <v>0.13</v>
      </c>
      <c r="AR426" s="20">
        <v>-0.72</v>
      </c>
      <c r="AS426" s="20">
        <v>0.72</v>
      </c>
      <c r="AT426" s="79">
        <v>10</v>
      </c>
      <c r="AU426" s="20">
        <v>0.08</v>
      </c>
      <c r="AV426" s="20">
        <v>0.4</v>
      </c>
      <c r="AW426" s="72">
        <v>27</v>
      </c>
      <c r="AX426" s="20">
        <v>0.28999999999999998</v>
      </c>
      <c r="AY426" s="88">
        <v>24</v>
      </c>
      <c r="AZ426" s="17">
        <v>-1</v>
      </c>
      <c r="BA426" s="17">
        <v>-0.29065327899999999</v>
      </c>
      <c r="BB426" s="17">
        <f>_xlfn.XLOOKUP(AN426,' Brechas'!$A$2:$A$34,' Brechas'!$AE$2:$AE$34)</f>
        <v>-0.29065327870167501</v>
      </c>
      <c r="BC426" t="b">
        <f t="shared" si="61"/>
        <v>1</v>
      </c>
      <c r="BG426" s="20">
        <v>50</v>
      </c>
      <c r="BH426" s="20" t="s">
        <v>95</v>
      </c>
      <c r="BI426" s="20">
        <v>29.48</v>
      </c>
      <c r="BJ426" s="20">
        <v>28.25</v>
      </c>
      <c r="BK426" s="20">
        <v>0.04</v>
      </c>
      <c r="BL426" s="20">
        <v>0.04</v>
      </c>
      <c r="BM426" s="65">
        <v>6</v>
      </c>
      <c r="BN426" s="20">
        <v>28.87</v>
      </c>
      <c r="BO426" s="20">
        <v>0.14000000000000001</v>
      </c>
      <c r="BP426" s="70">
        <v>29</v>
      </c>
      <c r="BQ426" s="20">
        <v>0.01</v>
      </c>
      <c r="BR426" s="85">
        <v>4</v>
      </c>
      <c r="BS426" s="17">
        <v>1</v>
      </c>
      <c r="BT426" s="17">
        <v>5.9938839999999997E-3</v>
      </c>
      <c r="BU426" s="17">
        <f>_xlfn.XLOOKUP(BG426,' Brechas'!$A$2:$A$34,' Brechas'!$AS$2:$AS$34)</f>
        <v>5.9938838948900902E-3</v>
      </c>
      <c r="BV426" t="b">
        <f t="shared" si="62"/>
        <v>1</v>
      </c>
      <c r="BZ426" s="20">
        <v>50</v>
      </c>
      <c r="CA426" s="20" t="s">
        <v>95</v>
      </c>
      <c r="CB426" s="20">
        <v>0.2</v>
      </c>
      <c r="CC426" s="20">
        <v>0.18</v>
      </c>
      <c r="CD426" s="20">
        <v>0.1</v>
      </c>
      <c r="CE426" s="20">
        <v>0.1</v>
      </c>
      <c r="CF426" s="66">
        <v>12</v>
      </c>
      <c r="CG426" s="20">
        <v>0.19</v>
      </c>
      <c r="CH426" s="20">
        <v>0.2</v>
      </c>
      <c r="CI426" s="75">
        <v>21</v>
      </c>
      <c r="CJ426" s="20">
        <v>0.02</v>
      </c>
      <c r="CK426" s="63">
        <v>15</v>
      </c>
      <c r="CL426" s="17">
        <v>1</v>
      </c>
      <c r="CM426" s="17">
        <v>2.0611457E-2</v>
      </c>
      <c r="CN426" s="17">
        <f>_xlfn.XLOOKUP(BZ426,' Brechas'!$A$2:$A$34,' Brechas'!$BO$2:$BO$34)</f>
        <v>2.06114572705055E-2</v>
      </c>
      <c r="CO426" t="b">
        <f t="shared" si="63"/>
        <v>1</v>
      </c>
    </row>
    <row r="427" spans="40:93">
      <c r="AN427" s="20">
        <v>52</v>
      </c>
      <c r="AO427" s="20" t="s">
        <v>96</v>
      </c>
      <c r="AP427" s="20">
        <v>0.03</v>
      </c>
      <c r="AQ427" s="20">
        <v>0.08</v>
      </c>
      <c r="AR427" s="20">
        <v>-0.56999999999999995</v>
      </c>
      <c r="AS427" s="20">
        <v>0.56999999999999995</v>
      </c>
      <c r="AT427" s="76">
        <v>1</v>
      </c>
      <c r="AU427" s="20">
        <v>0.05</v>
      </c>
      <c r="AV427" s="20">
        <v>0.27</v>
      </c>
      <c r="AW427" s="66">
        <v>12</v>
      </c>
      <c r="AX427" s="20">
        <v>0.15</v>
      </c>
      <c r="AY427" s="64">
        <v>7</v>
      </c>
      <c r="AZ427" s="17">
        <v>-1</v>
      </c>
      <c r="BA427" s="17">
        <v>-0.15313576300000001</v>
      </c>
      <c r="BB427" s="17">
        <f>_xlfn.XLOOKUP(AN427,' Brechas'!$A$2:$A$34,' Brechas'!$AE$2:$AE$34)</f>
        <v>-0.15313576334965701</v>
      </c>
      <c r="BC427" t="b">
        <f t="shared" si="61"/>
        <v>1</v>
      </c>
      <c r="BG427" s="20">
        <v>52</v>
      </c>
      <c r="BH427" s="20" t="s">
        <v>96</v>
      </c>
      <c r="BI427" s="20">
        <v>64.53</v>
      </c>
      <c r="BJ427" s="20">
        <v>48.78</v>
      </c>
      <c r="BK427" s="20">
        <v>0.32</v>
      </c>
      <c r="BL427" s="20">
        <v>0.32</v>
      </c>
      <c r="BM427" s="72">
        <v>27</v>
      </c>
      <c r="BN427" s="20">
        <v>57.08</v>
      </c>
      <c r="BO427" s="20">
        <v>0.27</v>
      </c>
      <c r="BP427" s="86">
        <v>11</v>
      </c>
      <c r="BQ427" s="20">
        <v>0.09</v>
      </c>
      <c r="BR427" s="72">
        <v>27</v>
      </c>
      <c r="BS427" s="17">
        <v>1</v>
      </c>
      <c r="BT427" s="17">
        <v>8.7840752999999994E-2</v>
      </c>
      <c r="BU427" s="17">
        <f>_xlfn.XLOOKUP(BG427,' Brechas'!$A$2:$A$34,' Brechas'!$AS$2:$AS$34)</f>
        <v>8.7840753229844706E-2</v>
      </c>
      <c r="BV427" t="b">
        <f t="shared" si="62"/>
        <v>1</v>
      </c>
      <c r="BZ427" s="20">
        <v>52</v>
      </c>
      <c r="CA427" s="20" t="s">
        <v>96</v>
      </c>
      <c r="CB427" s="20">
        <v>0.4</v>
      </c>
      <c r="CC427" s="20">
        <v>0.35</v>
      </c>
      <c r="CD427" s="20">
        <v>0.15</v>
      </c>
      <c r="CE427" s="20">
        <v>0.15</v>
      </c>
      <c r="CF427" s="58">
        <v>16</v>
      </c>
      <c r="CG427" s="20">
        <v>0.37</v>
      </c>
      <c r="CH427" s="20">
        <v>0.1</v>
      </c>
      <c r="CI427" s="78">
        <v>3</v>
      </c>
      <c r="CJ427" s="20">
        <v>0.01</v>
      </c>
      <c r="CK427" s="62">
        <v>8</v>
      </c>
      <c r="CL427" s="17">
        <v>1</v>
      </c>
      <c r="CM427" s="17">
        <v>1.4900793000000001E-2</v>
      </c>
      <c r="CN427" s="17">
        <f>_xlfn.XLOOKUP(BZ427,' Brechas'!$A$2:$A$34,' Brechas'!$BO$2:$BO$34)</f>
        <v>1.4900793380952701E-2</v>
      </c>
      <c r="CO427" t="b">
        <f t="shared" si="63"/>
        <v>1</v>
      </c>
    </row>
    <row r="428" spans="40:93" ht="24">
      <c r="AN428" s="20">
        <v>54</v>
      </c>
      <c r="AO428" s="20" t="s">
        <v>97</v>
      </c>
      <c r="AP428" s="20">
        <v>0.03</v>
      </c>
      <c r="AQ428" s="20">
        <v>0.09</v>
      </c>
      <c r="AR428" s="20">
        <v>-0.68</v>
      </c>
      <c r="AS428" s="20">
        <v>0.68</v>
      </c>
      <c r="AT428" s="64">
        <v>7</v>
      </c>
      <c r="AU428" s="20">
        <v>0.06</v>
      </c>
      <c r="AV428" s="20">
        <v>0.28000000000000003</v>
      </c>
      <c r="AW428" s="59">
        <v>13</v>
      </c>
      <c r="AX428" s="20">
        <v>0.19</v>
      </c>
      <c r="AY428" s="66">
        <v>12</v>
      </c>
      <c r="AZ428" s="17">
        <v>-1</v>
      </c>
      <c r="BA428" s="17">
        <v>-0.189691628</v>
      </c>
      <c r="BB428" s="17">
        <f>_xlfn.XLOOKUP(AN428,' Brechas'!$A$2:$A$34,' Brechas'!$AE$2:$AE$34)</f>
        <v>-0.18969162820970101</v>
      </c>
      <c r="BC428" t="b">
        <f t="shared" si="61"/>
        <v>1</v>
      </c>
      <c r="BG428" s="20">
        <v>54</v>
      </c>
      <c r="BH428" s="20" t="s">
        <v>97</v>
      </c>
      <c r="BI428" s="20">
        <v>44.65</v>
      </c>
      <c r="BJ428" s="20">
        <v>45.62</v>
      </c>
      <c r="BK428" s="20">
        <v>-0.02</v>
      </c>
      <c r="BL428" s="20">
        <v>0.02</v>
      </c>
      <c r="BM428" s="76">
        <v>1</v>
      </c>
      <c r="BN428" s="20">
        <v>45.12</v>
      </c>
      <c r="BO428" s="20">
        <v>0.22</v>
      </c>
      <c r="BP428" s="81">
        <v>17</v>
      </c>
      <c r="BQ428" s="20">
        <v>0</v>
      </c>
      <c r="BR428" s="67">
        <v>2</v>
      </c>
      <c r="BS428" s="17">
        <v>-1</v>
      </c>
      <c r="BT428" s="17">
        <v>-4.5685669999999999E-3</v>
      </c>
      <c r="BU428" s="17">
        <f>_xlfn.XLOOKUP(BG428,' Brechas'!$A$2:$A$34,' Brechas'!$AS$2:$AS$34)</f>
        <v>-4.5685668983309396E-3</v>
      </c>
      <c r="BV428" t="b">
        <f t="shared" si="62"/>
        <v>1</v>
      </c>
      <c r="BZ428" s="20">
        <v>54</v>
      </c>
      <c r="CA428" s="20" t="s">
        <v>97</v>
      </c>
      <c r="CB428" s="20">
        <v>0.26</v>
      </c>
      <c r="CC428" s="20">
        <v>0.23</v>
      </c>
      <c r="CD428" s="20">
        <v>0.11</v>
      </c>
      <c r="CE428" s="20">
        <v>0.11</v>
      </c>
      <c r="CF428" s="60">
        <v>14</v>
      </c>
      <c r="CG428" s="20">
        <v>0.24</v>
      </c>
      <c r="CH428" s="20">
        <v>0.16</v>
      </c>
      <c r="CI428" s="66">
        <v>12</v>
      </c>
      <c r="CJ428" s="20">
        <v>0.02</v>
      </c>
      <c r="CK428" s="86">
        <v>11</v>
      </c>
      <c r="CL428" s="17">
        <v>1</v>
      </c>
      <c r="CM428" s="17">
        <v>1.6783454E-2</v>
      </c>
      <c r="CN428" s="17">
        <f>_xlfn.XLOOKUP(BZ428,' Brechas'!$A$2:$A$34,' Brechas'!$BO$2:$BO$34)</f>
        <v>1.67834536488813E-2</v>
      </c>
      <c r="CO428" t="b">
        <f t="shared" si="63"/>
        <v>1</v>
      </c>
    </row>
    <row r="429" spans="40:93">
      <c r="AN429" s="20">
        <v>63</v>
      </c>
      <c r="AO429" s="20" t="s">
        <v>270</v>
      </c>
      <c r="AP429" s="20">
        <v>0.01</v>
      </c>
      <c r="AQ429" s="20">
        <v>0.15</v>
      </c>
      <c r="AR429" s="20">
        <v>-0.95</v>
      </c>
      <c r="AS429" s="20">
        <v>0.95</v>
      </c>
      <c r="AT429" s="138">
        <v>29</v>
      </c>
      <c r="AU429" s="20">
        <v>0.08</v>
      </c>
      <c r="AV429" s="20">
        <v>0.37</v>
      </c>
      <c r="AW429" s="71">
        <v>25</v>
      </c>
      <c r="AX429" s="20">
        <v>0.35</v>
      </c>
      <c r="AY429" s="70">
        <v>29</v>
      </c>
      <c r="AZ429" s="17">
        <v>-1</v>
      </c>
      <c r="BA429" s="17">
        <v>-0.35428701000000001</v>
      </c>
      <c r="BB429" s="17">
        <f>_xlfn.XLOOKUP(AN429,' Brechas'!$A$2:$A$34,' Brechas'!$AE$2:$AE$34)</f>
        <v>-0.354287010376579</v>
      </c>
      <c r="BC429" t="b">
        <f t="shared" si="61"/>
        <v>1</v>
      </c>
      <c r="BG429" s="20">
        <v>63</v>
      </c>
      <c r="BH429" s="20" t="s">
        <v>98</v>
      </c>
      <c r="BI429" s="20">
        <v>36.369999999999997</v>
      </c>
      <c r="BJ429" s="20">
        <v>26.75</v>
      </c>
      <c r="BK429" s="20">
        <v>0.36</v>
      </c>
      <c r="BL429" s="20">
        <v>0.36</v>
      </c>
      <c r="BM429" s="73">
        <v>28</v>
      </c>
      <c r="BN429" s="20">
        <v>31.82</v>
      </c>
      <c r="BO429" s="20">
        <v>0.15</v>
      </c>
      <c r="BP429" s="72">
        <v>27</v>
      </c>
      <c r="BQ429" s="20">
        <v>0.05</v>
      </c>
      <c r="BR429" s="75">
        <v>21</v>
      </c>
      <c r="BS429" s="17">
        <v>1</v>
      </c>
      <c r="BT429" s="17">
        <v>5.4513092999999999E-2</v>
      </c>
      <c r="BU429" s="17">
        <f>_xlfn.XLOOKUP(BG429,' Brechas'!$A$2:$A$34,' Brechas'!$AS$2:$AS$34)</f>
        <v>5.4513092679533401E-2</v>
      </c>
      <c r="BV429" t="b">
        <f t="shared" si="62"/>
        <v>1</v>
      </c>
      <c r="BZ429" s="20">
        <v>63</v>
      </c>
      <c r="CA429" s="20" t="s">
        <v>98</v>
      </c>
      <c r="CB429" s="20">
        <v>0.18</v>
      </c>
      <c r="CC429" s="20">
        <v>0.16</v>
      </c>
      <c r="CD429" s="20">
        <v>0.15</v>
      </c>
      <c r="CE429" s="20">
        <v>0.15</v>
      </c>
      <c r="CF429" s="81">
        <v>17</v>
      </c>
      <c r="CG429" s="20">
        <v>0.17</v>
      </c>
      <c r="CH429" s="20">
        <v>0.23</v>
      </c>
      <c r="CI429" s="74">
        <v>23</v>
      </c>
      <c r="CJ429" s="20">
        <v>0.03</v>
      </c>
      <c r="CK429" s="75">
        <v>21</v>
      </c>
      <c r="CL429" s="17">
        <v>1</v>
      </c>
      <c r="CM429" s="17">
        <v>3.4378302999999999E-2</v>
      </c>
      <c r="CN429" s="17">
        <f>_xlfn.XLOOKUP(BZ429,' Brechas'!$A$2:$A$34,' Brechas'!$BO$2:$BO$34)</f>
        <v>3.4378303145312199E-2</v>
      </c>
      <c r="CO429" t="b">
        <f t="shared" si="63"/>
        <v>1</v>
      </c>
    </row>
    <row r="430" spans="40:93">
      <c r="AN430" s="20">
        <v>66</v>
      </c>
      <c r="AO430" s="20" t="s">
        <v>99</v>
      </c>
      <c r="AP430" s="20">
        <v>0.02</v>
      </c>
      <c r="AQ430" s="20">
        <v>0.16</v>
      </c>
      <c r="AR430" s="20">
        <v>-0.86</v>
      </c>
      <c r="AS430" s="20">
        <v>0.86</v>
      </c>
      <c r="AT430" s="139">
        <v>25</v>
      </c>
      <c r="AU430" s="20">
        <v>0.09</v>
      </c>
      <c r="AV430" s="20">
        <v>0.43</v>
      </c>
      <c r="AW430" s="70">
        <v>29</v>
      </c>
      <c r="AX430" s="20">
        <v>0.37</v>
      </c>
      <c r="AY430" s="87">
        <v>30</v>
      </c>
      <c r="AZ430" s="17">
        <v>-1</v>
      </c>
      <c r="BA430" s="17">
        <v>-0.36969431899999999</v>
      </c>
      <c r="BB430" s="17">
        <f>_xlfn.XLOOKUP(AN430,' Brechas'!$A$2:$A$34,' Brechas'!$AE$2:$AE$34)</f>
        <v>-0.36969431891139198</v>
      </c>
      <c r="BC430" t="b">
        <f t="shared" si="61"/>
        <v>1</v>
      </c>
      <c r="BG430" s="20">
        <v>66</v>
      </c>
      <c r="BH430" s="20" t="s">
        <v>99</v>
      </c>
      <c r="BI430" s="20">
        <v>35.36</v>
      </c>
      <c r="BJ430" s="20">
        <v>32.76</v>
      </c>
      <c r="BK430" s="20">
        <v>0.08</v>
      </c>
      <c r="BL430" s="20">
        <v>0.08</v>
      </c>
      <c r="BM430" s="79">
        <v>10</v>
      </c>
      <c r="BN430" s="20">
        <v>34.15</v>
      </c>
      <c r="BO430" s="20">
        <v>0.16</v>
      </c>
      <c r="BP430" s="74">
        <v>23</v>
      </c>
      <c r="BQ430" s="20">
        <v>0.01</v>
      </c>
      <c r="BR430" s="69">
        <v>9</v>
      </c>
      <c r="BS430" s="17">
        <v>1</v>
      </c>
      <c r="BT430" s="17">
        <v>1.2928691000000001E-2</v>
      </c>
      <c r="BU430" s="17">
        <f>_xlfn.XLOOKUP(BG430,' Brechas'!$A$2:$A$34,' Brechas'!$AS$2:$AS$34)</f>
        <v>1.2928690962724299E-2</v>
      </c>
      <c r="BV430" t="b">
        <f t="shared" si="62"/>
        <v>1</v>
      </c>
      <c r="BZ430" s="20">
        <v>66</v>
      </c>
      <c r="CA430" s="20" t="s">
        <v>99</v>
      </c>
      <c r="CB430" s="20">
        <v>0.15</v>
      </c>
      <c r="CC430" s="20">
        <v>0.16</v>
      </c>
      <c r="CD430" s="20">
        <v>-0.01</v>
      </c>
      <c r="CE430" s="20">
        <v>0.01</v>
      </c>
      <c r="CF430" s="76">
        <v>1</v>
      </c>
      <c r="CG430" s="20">
        <v>0.15</v>
      </c>
      <c r="CH430" s="20">
        <v>0.25</v>
      </c>
      <c r="CI430" s="88">
        <v>24</v>
      </c>
      <c r="CJ430" s="20">
        <v>0</v>
      </c>
      <c r="CK430" s="76">
        <v>1</v>
      </c>
      <c r="CL430" s="17">
        <v>-1</v>
      </c>
      <c r="CM430" s="17">
        <v>-3.299859E-3</v>
      </c>
      <c r="CN430" s="17">
        <f>_xlfn.XLOOKUP(BZ430,' Brechas'!$A$2:$A$34,' Brechas'!$BO$2:$BO$34)</f>
        <v>-3.2998591841313899E-3</v>
      </c>
      <c r="CO430" t="b">
        <f t="shared" si="63"/>
        <v>1</v>
      </c>
    </row>
    <row r="431" spans="40:93">
      <c r="AN431" s="20">
        <v>68</v>
      </c>
      <c r="AO431" s="20" t="s">
        <v>100</v>
      </c>
      <c r="AP431" s="20">
        <v>0.02</v>
      </c>
      <c r="AQ431" s="20">
        <v>0.1</v>
      </c>
      <c r="AR431" s="20">
        <v>-0.78</v>
      </c>
      <c r="AS431" s="20">
        <v>0.78</v>
      </c>
      <c r="AT431" s="63">
        <v>15</v>
      </c>
      <c r="AU431" s="20">
        <v>0.06</v>
      </c>
      <c r="AV431" s="20">
        <v>0.28999999999999998</v>
      </c>
      <c r="AW431" s="58">
        <v>16</v>
      </c>
      <c r="AX431" s="20">
        <v>0.23</v>
      </c>
      <c r="AY431" s="58">
        <v>16</v>
      </c>
      <c r="AZ431" s="17">
        <v>-1</v>
      </c>
      <c r="BA431" s="17">
        <v>-0.22514416700000001</v>
      </c>
      <c r="BB431" s="17">
        <f>_xlfn.XLOOKUP(AN431,' Brechas'!$A$2:$A$34,' Brechas'!$AE$2:$AE$34)</f>
        <v>-0.225144167064211</v>
      </c>
      <c r="BC431" t="b">
        <f t="shared" si="61"/>
        <v>1</v>
      </c>
      <c r="BG431" s="20">
        <v>68</v>
      </c>
      <c r="BH431" s="20" t="s">
        <v>100</v>
      </c>
      <c r="BI431" s="20">
        <v>31.59</v>
      </c>
      <c r="BJ431" s="20">
        <v>28.78</v>
      </c>
      <c r="BK431" s="20">
        <v>0.1</v>
      </c>
      <c r="BL431" s="20">
        <v>0.1</v>
      </c>
      <c r="BM431" s="59">
        <v>13</v>
      </c>
      <c r="BN431" s="20">
        <v>30.24</v>
      </c>
      <c r="BO431" s="20">
        <v>0.14000000000000001</v>
      </c>
      <c r="BP431" s="73">
        <v>28</v>
      </c>
      <c r="BQ431" s="20">
        <v>0.01</v>
      </c>
      <c r="BR431" s="79">
        <v>10</v>
      </c>
      <c r="BS431" s="17">
        <v>1</v>
      </c>
      <c r="BT431" s="17">
        <v>1.4082282E-2</v>
      </c>
      <c r="BU431" s="17">
        <f>_xlfn.XLOOKUP(BG431,' Brechas'!$A$2:$A$34,' Brechas'!$AS$2:$AS$34)</f>
        <v>1.40822820158938E-2</v>
      </c>
      <c r="BV431" t="b">
        <f t="shared" si="62"/>
        <v>1</v>
      </c>
      <c r="BZ431" s="20">
        <v>68</v>
      </c>
      <c r="CA431" s="20" t="s">
        <v>100</v>
      </c>
      <c r="CB431" s="20">
        <v>0.15</v>
      </c>
      <c r="CC431" s="20">
        <v>0.14000000000000001</v>
      </c>
      <c r="CD431" s="20">
        <v>0.04</v>
      </c>
      <c r="CE431" s="20">
        <v>0.04</v>
      </c>
      <c r="CF431" s="67">
        <v>2</v>
      </c>
      <c r="CG431" s="20">
        <v>0.15</v>
      </c>
      <c r="CH431" s="20">
        <v>0.26</v>
      </c>
      <c r="CI431" s="84">
        <v>26</v>
      </c>
      <c r="CJ431" s="20">
        <v>0.01</v>
      </c>
      <c r="CK431" s="83">
        <v>5</v>
      </c>
      <c r="CL431" s="17">
        <v>1</v>
      </c>
      <c r="CM431" s="17">
        <v>9.9565639999999993E-3</v>
      </c>
      <c r="CN431" s="17">
        <f>_xlfn.XLOOKUP(BZ431,' Brechas'!$A$2:$A$34,' Brechas'!$BO$2:$BO$34)</f>
        <v>9.9565640477753802E-3</v>
      </c>
      <c r="CO431" t="b">
        <f t="shared" si="63"/>
        <v>1</v>
      </c>
    </row>
    <row r="432" spans="40:93">
      <c r="AN432" s="20">
        <v>70</v>
      </c>
      <c r="AO432" s="20" t="s">
        <v>101</v>
      </c>
      <c r="AP432" s="20">
        <v>0.01</v>
      </c>
      <c r="AQ432" s="20">
        <v>0.08</v>
      </c>
      <c r="AR432" s="20">
        <v>-0.83</v>
      </c>
      <c r="AS432" s="20">
        <v>0.83</v>
      </c>
      <c r="AT432" s="140">
        <v>24</v>
      </c>
      <c r="AU432" s="20">
        <v>0.05</v>
      </c>
      <c r="AV432" s="20">
        <v>0.22</v>
      </c>
      <c r="AW432" s="79">
        <v>10</v>
      </c>
      <c r="AX432" s="20">
        <v>0.18</v>
      </c>
      <c r="AY432" s="86">
        <v>11</v>
      </c>
      <c r="AZ432" s="17">
        <v>-1</v>
      </c>
      <c r="BA432" s="17">
        <v>-0.18478694700000001</v>
      </c>
      <c r="BB432" s="17">
        <f>_xlfn.XLOOKUP(AN432,' Brechas'!$A$2:$A$34,' Brechas'!$AE$2:$AE$34)</f>
        <v>-0.18478694684018801</v>
      </c>
      <c r="BC432" t="b">
        <f t="shared" si="61"/>
        <v>1</v>
      </c>
      <c r="BG432" s="20">
        <v>70</v>
      </c>
      <c r="BH432" s="20" t="s">
        <v>101</v>
      </c>
      <c r="BI432" s="20">
        <v>90.8</v>
      </c>
      <c r="BJ432" s="20">
        <v>114.86</v>
      </c>
      <c r="BK432" s="20">
        <v>-0.21</v>
      </c>
      <c r="BL432" s="20">
        <v>0.21</v>
      </c>
      <c r="BM432" s="61">
        <v>18</v>
      </c>
      <c r="BN432" s="20">
        <v>102.68</v>
      </c>
      <c r="BO432" s="20">
        <v>0.49</v>
      </c>
      <c r="BP432" s="85">
        <v>4</v>
      </c>
      <c r="BQ432" s="20">
        <v>0.1</v>
      </c>
      <c r="BR432" s="73">
        <v>28</v>
      </c>
      <c r="BS432" s="17">
        <v>-1</v>
      </c>
      <c r="BT432" s="17">
        <v>-0.10249805200000001</v>
      </c>
      <c r="BU432" s="17">
        <f>_xlfn.XLOOKUP(BG432,' Brechas'!$A$2:$A$34,' Brechas'!$AS$2:$AS$34)</f>
        <v>-0.102498052056702</v>
      </c>
      <c r="BV432" t="b">
        <f t="shared" si="62"/>
        <v>1</v>
      </c>
      <c r="BZ432" s="20">
        <v>70</v>
      </c>
      <c r="CA432" s="20" t="s">
        <v>101</v>
      </c>
      <c r="CB432" s="20">
        <v>0.51</v>
      </c>
      <c r="CC432" s="20">
        <v>0.46</v>
      </c>
      <c r="CD432" s="20">
        <v>0.1</v>
      </c>
      <c r="CE432" s="20">
        <v>0.1</v>
      </c>
      <c r="CF432" s="86">
        <v>11</v>
      </c>
      <c r="CG432" s="20">
        <v>0.48</v>
      </c>
      <c r="CH432" s="20">
        <v>0.08</v>
      </c>
      <c r="CI432" s="76">
        <v>1</v>
      </c>
      <c r="CJ432" s="20">
        <v>0.01</v>
      </c>
      <c r="CK432" s="85">
        <v>4</v>
      </c>
      <c r="CL432" s="17">
        <v>1</v>
      </c>
      <c r="CM432" s="17">
        <v>7.8947489999999995E-3</v>
      </c>
      <c r="CN432" s="17">
        <f>_xlfn.XLOOKUP(BZ432,' Brechas'!$A$2:$A$34,' Brechas'!$BO$2:$BO$34)</f>
        <v>7.8947493126245508E-3</v>
      </c>
      <c r="CO432" t="b">
        <f t="shared" si="63"/>
        <v>1</v>
      </c>
    </row>
    <row r="433" spans="39:93">
      <c r="AN433" s="20">
        <v>73</v>
      </c>
      <c r="AO433" s="20" t="s">
        <v>102</v>
      </c>
      <c r="AP433" s="20">
        <v>0.03</v>
      </c>
      <c r="AQ433" s="20">
        <v>0.17</v>
      </c>
      <c r="AR433" s="20">
        <v>-0.82</v>
      </c>
      <c r="AS433" s="20">
        <v>0.82</v>
      </c>
      <c r="AT433" s="141">
        <v>22</v>
      </c>
      <c r="AU433" s="20">
        <v>0.1</v>
      </c>
      <c r="AV433" s="20">
        <v>0.49</v>
      </c>
      <c r="AW433" s="94">
        <v>31</v>
      </c>
      <c r="AX433" s="20">
        <v>0.4</v>
      </c>
      <c r="AY433" s="95">
        <v>32</v>
      </c>
      <c r="AZ433" s="17">
        <v>-1</v>
      </c>
      <c r="BA433" s="17">
        <v>-0.39829415699999998</v>
      </c>
      <c r="BB433" s="17">
        <f>_xlfn.XLOOKUP(AN433,' Brechas'!$A$2:$A$34,' Brechas'!$AE$2:$AE$34)</f>
        <v>-0.39829415747917701</v>
      </c>
      <c r="BC433" t="b">
        <f t="shared" si="61"/>
        <v>1</v>
      </c>
      <c r="BG433" s="20">
        <v>73</v>
      </c>
      <c r="BH433" s="20" t="s">
        <v>102</v>
      </c>
      <c r="BI433" s="20">
        <v>41.77</v>
      </c>
      <c r="BJ433" s="20">
        <v>54</v>
      </c>
      <c r="BK433" s="20">
        <v>-0.23</v>
      </c>
      <c r="BL433" s="20">
        <v>0.23</v>
      </c>
      <c r="BM433" s="82">
        <v>22</v>
      </c>
      <c r="BN433" s="20">
        <v>47.76</v>
      </c>
      <c r="BO433" s="20">
        <v>0.23</v>
      </c>
      <c r="BP433" s="63">
        <v>15</v>
      </c>
      <c r="BQ433" s="20">
        <v>0.05</v>
      </c>
      <c r="BR433" s="61">
        <v>18</v>
      </c>
      <c r="BS433" s="17">
        <v>-1</v>
      </c>
      <c r="BT433" s="17">
        <v>-5.1543618999999999E-2</v>
      </c>
      <c r="BU433" s="17">
        <f>_xlfn.XLOOKUP(BG433,' Brechas'!$A$2:$A$34,' Brechas'!$AS$2:$AS$34)</f>
        <v>-5.1543619489624201E-2</v>
      </c>
      <c r="BV433" t="b">
        <f t="shared" si="62"/>
        <v>1</v>
      </c>
      <c r="BZ433" s="20">
        <v>73</v>
      </c>
      <c r="CA433" s="20" t="s">
        <v>102</v>
      </c>
      <c r="CB433" s="20">
        <v>0.27</v>
      </c>
      <c r="CC433" s="20">
        <v>0.24</v>
      </c>
      <c r="CD433" s="20">
        <v>0.13</v>
      </c>
      <c r="CE433" s="20">
        <v>0.13</v>
      </c>
      <c r="CF433" s="63">
        <v>15</v>
      </c>
      <c r="CG433" s="20">
        <v>0.26</v>
      </c>
      <c r="CH433" s="20">
        <v>0.15</v>
      </c>
      <c r="CI433" s="79">
        <v>10</v>
      </c>
      <c r="CJ433" s="20">
        <v>0.02</v>
      </c>
      <c r="CK433" s="59">
        <v>13</v>
      </c>
      <c r="CL433" s="17">
        <v>1</v>
      </c>
      <c r="CM433" s="17">
        <v>1.8684617000000001E-2</v>
      </c>
      <c r="CN433" s="17">
        <f>_xlfn.XLOOKUP(BZ433,' Brechas'!$A$2:$A$34,' Brechas'!$BO$2:$BO$34)</f>
        <v>1.86846169110562E-2</v>
      </c>
      <c r="CO433" t="b">
        <f t="shared" si="63"/>
        <v>1</v>
      </c>
    </row>
    <row r="434" spans="39:93">
      <c r="AN434" s="20">
        <v>76</v>
      </c>
      <c r="AO434" s="20" t="s">
        <v>103</v>
      </c>
      <c r="AP434" s="20">
        <v>0.02</v>
      </c>
      <c r="AQ434" s="20">
        <v>0.11</v>
      </c>
      <c r="AR434" s="20">
        <v>-0.81</v>
      </c>
      <c r="AS434" s="20">
        <v>0.81</v>
      </c>
      <c r="AT434" s="82">
        <v>21</v>
      </c>
      <c r="AU434" s="20">
        <v>0.06</v>
      </c>
      <c r="AV434" s="20">
        <v>0.3</v>
      </c>
      <c r="AW434" s="68">
        <v>19</v>
      </c>
      <c r="AX434" s="20">
        <v>0.24</v>
      </c>
      <c r="AY434" s="61">
        <v>18</v>
      </c>
      <c r="AZ434" s="17">
        <v>-1</v>
      </c>
      <c r="BA434" s="17">
        <v>-0.24481771599999999</v>
      </c>
      <c r="BB434" s="17">
        <f>_xlfn.XLOOKUP(AN434,' Brechas'!$A$2:$A$34,' Brechas'!$AE$2:$AE$34)</f>
        <v>-0.24481771594145299</v>
      </c>
      <c r="BC434" t="b">
        <f t="shared" si="61"/>
        <v>1</v>
      </c>
      <c r="BG434" s="20">
        <v>76</v>
      </c>
      <c r="BH434" s="20" t="s">
        <v>103</v>
      </c>
      <c r="BI434" s="20">
        <v>28.05</v>
      </c>
      <c r="BJ434" s="20">
        <v>22.16</v>
      </c>
      <c r="BK434" s="20">
        <v>0.27</v>
      </c>
      <c r="BL434" s="20">
        <v>0.27</v>
      </c>
      <c r="BM434" s="74">
        <v>23</v>
      </c>
      <c r="BN434" s="20">
        <v>25.38</v>
      </c>
      <c r="BO434" s="20">
        <v>0.12</v>
      </c>
      <c r="BP434" s="87">
        <v>30</v>
      </c>
      <c r="BQ434" s="20">
        <v>0.03</v>
      </c>
      <c r="BR434" s="58">
        <v>16</v>
      </c>
      <c r="BS434" s="17">
        <v>1</v>
      </c>
      <c r="BT434" s="17">
        <v>3.2127250000000003E-2</v>
      </c>
      <c r="BU434" s="17">
        <f>_xlfn.XLOOKUP(BG434,' Brechas'!$A$2:$A$34,' Brechas'!$AS$2:$AS$34)</f>
        <v>3.2127250351434898E-2</v>
      </c>
      <c r="BV434" t="b">
        <f t="shared" si="62"/>
        <v>1</v>
      </c>
      <c r="BZ434" s="20">
        <v>76</v>
      </c>
      <c r="CA434" s="20" t="s">
        <v>103</v>
      </c>
      <c r="CB434" s="20">
        <v>0.15</v>
      </c>
      <c r="CC434" s="20">
        <v>0.13</v>
      </c>
      <c r="CD434" s="20">
        <v>0.23</v>
      </c>
      <c r="CE434" s="20">
        <v>0.23</v>
      </c>
      <c r="CF434" s="72">
        <v>27</v>
      </c>
      <c r="CG434" s="20">
        <v>0.14000000000000001</v>
      </c>
      <c r="CH434" s="20">
        <v>0.27</v>
      </c>
      <c r="CI434" s="72">
        <v>27</v>
      </c>
      <c r="CJ434" s="20">
        <v>0.06</v>
      </c>
      <c r="CK434" s="73">
        <v>28</v>
      </c>
      <c r="CL434" s="17">
        <v>1</v>
      </c>
      <c r="CM434" s="17">
        <v>6.1648397000000001E-2</v>
      </c>
      <c r="CN434" s="17">
        <f>_xlfn.XLOOKUP(BZ434,' Brechas'!$A$2:$A$34,' Brechas'!$BO$2:$BO$34)</f>
        <v>6.1648396862867799E-2</v>
      </c>
      <c r="CO434" t="b">
        <f t="shared" si="63"/>
        <v>1</v>
      </c>
    </row>
    <row r="435" spans="39:93">
      <c r="AN435" s="20">
        <v>81</v>
      </c>
      <c r="AO435" s="20" t="s">
        <v>104</v>
      </c>
      <c r="AP435" s="20">
        <v>0.01</v>
      </c>
      <c r="AQ435" s="20">
        <v>0.14000000000000001</v>
      </c>
      <c r="AR435" s="20">
        <v>-0.89</v>
      </c>
      <c r="AS435" s="20">
        <v>0.89</v>
      </c>
      <c r="AT435" s="142">
        <v>26</v>
      </c>
      <c r="AU435" s="20">
        <v>0.08</v>
      </c>
      <c r="AV435" s="20">
        <v>0.37</v>
      </c>
      <c r="AW435" s="82">
        <v>22</v>
      </c>
      <c r="AX435" s="20">
        <v>0.33</v>
      </c>
      <c r="AY435" s="72">
        <v>27</v>
      </c>
      <c r="AZ435" s="17">
        <v>-1</v>
      </c>
      <c r="BA435" s="17">
        <v>-0.33020944800000002</v>
      </c>
      <c r="BB435" s="17">
        <f>_xlfn.XLOOKUP(AN435,' Brechas'!$A$2:$A$34,' Brechas'!$AE$2:$AE$34)</f>
        <v>-0.33020944821168402</v>
      </c>
      <c r="BC435" t="b">
        <f t="shared" si="61"/>
        <v>1</v>
      </c>
      <c r="BG435" s="20">
        <v>81</v>
      </c>
      <c r="BH435" s="20" t="s">
        <v>104</v>
      </c>
      <c r="BI435" s="20">
        <v>46.73</v>
      </c>
      <c r="BJ435" s="20">
        <v>60.19</v>
      </c>
      <c r="BK435" s="20">
        <v>-0.22</v>
      </c>
      <c r="BL435" s="20">
        <v>0.22</v>
      </c>
      <c r="BM435" s="75">
        <v>21</v>
      </c>
      <c r="BN435" s="20">
        <v>53.39</v>
      </c>
      <c r="BO435" s="20">
        <v>0.25</v>
      </c>
      <c r="BP435" s="59">
        <v>13</v>
      </c>
      <c r="BQ435" s="20">
        <v>0.06</v>
      </c>
      <c r="BR435" s="74">
        <v>23</v>
      </c>
      <c r="BS435" s="17">
        <v>-1</v>
      </c>
      <c r="BT435" s="17">
        <v>-5.6893552E-2</v>
      </c>
      <c r="BU435" s="17">
        <f>_xlfn.XLOOKUP(BG435,' Brechas'!$A$2:$A$34,' Brechas'!$AS$2:$AS$34)</f>
        <v>-5.6893552208562598E-2</v>
      </c>
      <c r="BV435" t="b">
        <f t="shared" si="62"/>
        <v>1</v>
      </c>
      <c r="BZ435" s="20">
        <v>81</v>
      </c>
      <c r="CA435" s="20" t="s">
        <v>104</v>
      </c>
      <c r="CB435" s="20">
        <v>0.26</v>
      </c>
      <c r="CC435" s="20">
        <v>0.21</v>
      </c>
      <c r="CD435" s="20">
        <v>0.2</v>
      </c>
      <c r="CE435" s="20">
        <v>0.2</v>
      </c>
      <c r="CF435" s="82">
        <v>22</v>
      </c>
      <c r="CG435" s="20">
        <v>0.23</v>
      </c>
      <c r="CH435" s="20">
        <v>0.16</v>
      </c>
      <c r="CI435" s="60">
        <v>14</v>
      </c>
      <c r="CJ435" s="20">
        <v>0.03</v>
      </c>
      <c r="CK435" s="80">
        <v>20</v>
      </c>
      <c r="CL435" s="17">
        <v>1</v>
      </c>
      <c r="CM435" s="17">
        <v>3.2112322999999998E-2</v>
      </c>
      <c r="CN435" s="17">
        <f>_xlfn.XLOOKUP(BZ435,' Brechas'!$A$2:$A$34,' Brechas'!$BO$2:$BO$34)</f>
        <v>3.2112323393972103E-2</v>
      </c>
      <c r="CO435" t="b">
        <f t="shared" si="63"/>
        <v>1</v>
      </c>
    </row>
    <row r="436" spans="39:93">
      <c r="AN436" s="20">
        <v>85</v>
      </c>
      <c r="AO436" s="20" t="s">
        <v>105</v>
      </c>
      <c r="AP436" s="20">
        <v>0.03</v>
      </c>
      <c r="AQ436" s="20">
        <v>0.08</v>
      </c>
      <c r="AR436" s="20">
        <v>-0.59</v>
      </c>
      <c r="AS436" s="20">
        <v>0.59</v>
      </c>
      <c r="AT436" s="78">
        <v>3</v>
      </c>
      <c r="AU436" s="20">
        <v>0.06</v>
      </c>
      <c r="AV436" s="20">
        <v>0.28000000000000003</v>
      </c>
      <c r="AW436" s="60">
        <v>14</v>
      </c>
      <c r="AX436" s="20">
        <v>0.16</v>
      </c>
      <c r="AY436" s="62">
        <v>8</v>
      </c>
      <c r="AZ436" s="17">
        <v>-1</v>
      </c>
      <c r="BA436" s="17">
        <v>-0.16390982100000001</v>
      </c>
      <c r="BB436" s="17">
        <f>_xlfn.XLOOKUP(AN436,' Brechas'!$A$2:$A$34,' Brechas'!$AE$2:$AE$34)</f>
        <v>-0.163909820651365</v>
      </c>
      <c r="BC436" t="b">
        <f t="shared" si="61"/>
        <v>1</v>
      </c>
      <c r="BG436" s="20">
        <v>85</v>
      </c>
      <c r="BH436" s="20" t="s">
        <v>105</v>
      </c>
      <c r="BI436" s="20">
        <v>35.19</v>
      </c>
      <c r="BJ436" s="20">
        <v>34.04</v>
      </c>
      <c r="BK436" s="20">
        <v>0.03</v>
      </c>
      <c r="BL436" s="20">
        <v>0.03</v>
      </c>
      <c r="BM436" s="85">
        <v>4</v>
      </c>
      <c r="BN436" s="20">
        <v>34.619999999999997</v>
      </c>
      <c r="BO436" s="20">
        <v>0.17</v>
      </c>
      <c r="BP436" s="82">
        <v>22</v>
      </c>
      <c r="BQ436" s="20">
        <v>0.01</v>
      </c>
      <c r="BR436" s="78">
        <v>3</v>
      </c>
      <c r="BS436" s="17">
        <v>1</v>
      </c>
      <c r="BT436" s="17">
        <v>5.5581240000000002E-3</v>
      </c>
      <c r="BU436" s="17">
        <f>_xlfn.XLOOKUP(BG436,' Brechas'!$A$2:$A$34,' Brechas'!$AS$2:$AS$34)</f>
        <v>5.5581242615646304E-3</v>
      </c>
      <c r="BV436" t="b">
        <f t="shared" si="62"/>
        <v>1</v>
      </c>
      <c r="BZ436" s="20">
        <v>85</v>
      </c>
      <c r="CA436" s="20" t="s">
        <v>105</v>
      </c>
      <c r="CB436" s="20">
        <v>0.26</v>
      </c>
      <c r="CC436" s="20">
        <v>0.19</v>
      </c>
      <c r="CD436" s="20">
        <v>0.34</v>
      </c>
      <c r="CE436" s="20">
        <v>0.34</v>
      </c>
      <c r="CF436" s="94">
        <v>31</v>
      </c>
      <c r="CG436" s="20">
        <v>0.23</v>
      </c>
      <c r="CH436" s="20">
        <v>0.17</v>
      </c>
      <c r="CI436" s="81">
        <v>17</v>
      </c>
      <c r="CJ436" s="20">
        <v>0.06</v>
      </c>
      <c r="CK436" s="72">
        <v>27</v>
      </c>
      <c r="CL436" s="17">
        <v>1</v>
      </c>
      <c r="CM436" s="17">
        <v>5.6672384999999999E-2</v>
      </c>
      <c r="CN436" s="17">
        <f>_xlfn.XLOOKUP(BZ436,' Brechas'!$A$2:$A$34,' Brechas'!$BO$2:$BO$34)</f>
        <v>5.6672384790270001E-2</v>
      </c>
      <c r="CO436" t="b">
        <f t="shared" si="63"/>
        <v>1</v>
      </c>
    </row>
    <row r="437" spans="39:93">
      <c r="AN437" s="20">
        <v>86</v>
      </c>
      <c r="AO437" s="20" t="s">
        <v>106</v>
      </c>
      <c r="AP437" s="20">
        <v>0.01</v>
      </c>
      <c r="AQ437" s="20">
        <v>0.13</v>
      </c>
      <c r="AR437" s="20">
        <v>-0.91</v>
      </c>
      <c r="AS437" s="20">
        <v>0.91</v>
      </c>
      <c r="AT437" s="143">
        <v>28</v>
      </c>
      <c r="AU437" s="20">
        <v>7.0000000000000007E-2</v>
      </c>
      <c r="AV437" s="20">
        <v>0.34</v>
      </c>
      <c r="AW437" s="75">
        <v>21</v>
      </c>
      <c r="AX437" s="20">
        <v>0.31</v>
      </c>
      <c r="AY437" s="84">
        <v>26</v>
      </c>
      <c r="AZ437" s="17">
        <v>-1</v>
      </c>
      <c r="BA437" s="17">
        <v>-0.31081940600000002</v>
      </c>
      <c r="BB437" s="17">
        <f>_xlfn.XLOOKUP(AN437,' Brechas'!$A$2:$A$34,' Brechas'!$AE$2:$AE$34)</f>
        <v>-0.31081940577422501</v>
      </c>
      <c r="BC437" t="b">
        <f t="shared" si="61"/>
        <v>1</v>
      </c>
      <c r="BG437" s="20">
        <v>86</v>
      </c>
      <c r="BH437" s="20" t="s">
        <v>106</v>
      </c>
      <c r="BI437" s="20">
        <v>35.78</v>
      </c>
      <c r="BJ437" s="20">
        <v>39.06</v>
      </c>
      <c r="BK437" s="20">
        <v>-0.08</v>
      </c>
      <c r="BL437" s="20">
        <v>0.08</v>
      </c>
      <c r="BM437" s="66">
        <v>12</v>
      </c>
      <c r="BN437" s="20">
        <v>37.369999999999997</v>
      </c>
      <c r="BO437" s="20">
        <v>0.18</v>
      </c>
      <c r="BP437" s="68">
        <v>19</v>
      </c>
      <c r="BQ437" s="20">
        <v>0.01</v>
      </c>
      <c r="BR437" s="86">
        <v>11</v>
      </c>
      <c r="BS437" s="17">
        <v>-1</v>
      </c>
      <c r="BT437" s="17">
        <v>-1.4979173E-2</v>
      </c>
      <c r="BU437" s="17">
        <f>_xlfn.XLOOKUP(BG437,' Brechas'!$A$2:$A$34,' Brechas'!$AS$2:$AS$34)</f>
        <v>-1.49791726755237E-2</v>
      </c>
      <c r="BV437" t="b">
        <f t="shared" si="62"/>
        <v>1</v>
      </c>
      <c r="BZ437" s="20">
        <v>86</v>
      </c>
      <c r="CA437" s="20" t="s">
        <v>106</v>
      </c>
      <c r="CB437" s="20">
        <v>0.26</v>
      </c>
      <c r="CC437" s="20">
        <v>0.2</v>
      </c>
      <c r="CD437" s="20">
        <v>0.33</v>
      </c>
      <c r="CE437" s="20">
        <v>0.33</v>
      </c>
      <c r="CF437" s="87">
        <v>30</v>
      </c>
      <c r="CG437" s="20">
        <v>0.23</v>
      </c>
      <c r="CH437" s="20">
        <v>0.16</v>
      </c>
      <c r="CI437" s="58">
        <v>16</v>
      </c>
      <c r="CJ437" s="20">
        <v>0.05</v>
      </c>
      <c r="CK437" s="71">
        <v>25</v>
      </c>
      <c r="CL437" s="17">
        <v>1</v>
      </c>
      <c r="CM437" s="17">
        <v>5.4540580999999998E-2</v>
      </c>
      <c r="CN437" s="17">
        <f>_xlfn.XLOOKUP(BZ437,' Brechas'!$A$2:$A$34,' Brechas'!$BO$2:$BO$34)</f>
        <v>5.4540581425434401E-2</v>
      </c>
      <c r="CO437" t="b">
        <f t="shared" si="63"/>
        <v>1</v>
      </c>
    </row>
    <row r="438" spans="39:93" ht="24">
      <c r="AN438" s="20">
        <v>88</v>
      </c>
      <c r="AO438" s="20" t="s">
        <v>107</v>
      </c>
      <c r="AP438" s="20">
        <v>0</v>
      </c>
      <c r="AQ438" s="20">
        <v>0.11</v>
      </c>
      <c r="AR438" s="20">
        <v>-1</v>
      </c>
      <c r="AS438" s="20">
        <v>1</v>
      </c>
      <c r="AT438" s="77">
        <v>30</v>
      </c>
      <c r="AU438" s="20">
        <v>0.05</v>
      </c>
      <c r="AV438" s="20">
        <v>0.25</v>
      </c>
      <c r="AW438" s="86">
        <v>11</v>
      </c>
      <c r="AX438" s="20">
        <v>0.25</v>
      </c>
      <c r="AY438" s="68">
        <v>19</v>
      </c>
      <c r="AZ438" s="17">
        <v>-1</v>
      </c>
      <c r="BA438" s="17">
        <v>-0.25479256700000003</v>
      </c>
      <c r="BB438" s="17">
        <f>_xlfn.XLOOKUP(AN438,' Brechas'!$A$2:$A$34,' Brechas'!$AE$2:$AE$34)</f>
        <v>-0.25479256698357799</v>
      </c>
      <c r="BC438" t="b">
        <f t="shared" si="61"/>
        <v>1</v>
      </c>
      <c r="BG438" s="20">
        <v>88</v>
      </c>
      <c r="BH438" s="20" t="s">
        <v>262</v>
      </c>
      <c r="BI438" s="20">
        <v>5.69</v>
      </c>
      <c r="BJ438" s="20">
        <v>8.23</v>
      </c>
      <c r="BK438" s="20">
        <v>-0.31</v>
      </c>
      <c r="BL438" s="20">
        <v>0.31</v>
      </c>
      <c r="BM438" s="84">
        <v>26</v>
      </c>
      <c r="BN438" s="20">
        <v>6.88</v>
      </c>
      <c r="BO438" s="20">
        <v>0.03</v>
      </c>
      <c r="BP438" s="77">
        <v>33</v>
      </c>
      <c r="BQ438" s="20">
        <v>0.01</v>
      </c>
      <c r="BR438" s="83">
        <v>5</v>
      </c>
      <c r="BS438" s="17">
        <v>-1</v>
      </c>
      <c r="BT438" s="17">
        <v>-1.0093599999999999E-2</v>
      </c>
      <c r="BU438" s="17">
        <f>_xlfn.XLOOKUP(BG438,' Brechas'!$A$2:$A$34,' Brechas'!$AS$2:$AS$34)</f>
        <v>-1.00935999040032E-2</v>
      </c>
      <c r="BV438" t="b">
        <f t="shared" si="62"/>
        <v>1</v>
      </c>
      <c r="BZ438" s="20">
        <v>88</v>
      </c>
      <c r="CA438" s="20" t="s">
        <v>262</v>
      </c>
      <c r="CB438" s="20">
        <v>0.04</v>
      </c>
      <c r="CC438" s="20">
        <v>0.04</v>
      </c>
      <c r="CD438" s="20">
        <v>0.1</v>
      </c>
      <c r="CE438" s="20">
        <v>0.1</v>
      </c>
      <c r="CF438" s="62">
        <v>8</v>
      </c>
      <c r="CG438" s="20">
        <v>0.04</v>
      </c>
      <c r="CH438" s="20">
        <v>1</v>
      </c>
      <c r="CI438" s="77">
        <v>33</v>
      </c>
      <c r="CJ438" s="20">
        <v>0.1</v>
      </c>
      <c r="CK438" s="94">
        <v>31</v>
      </c>
      <c r="CL438" s="17">
        <v>1</v>
      </c>
      <c r="CM438" s="17">
        <v>9.5597218999999997E-2</v>
      </c>
      <c r="CN438" s="17">
        <f>_xlfn.XLOOKUP(BZ438,' Brechas'!$A$2:$A$34,' Brechas'!$BO$2:$BO$34)</f>
        <v>9.5597219407027104E-2</v>
      </c>
      <c r="CO438" t="b">
        <f t="shared" si="63"/>
        <v>1</v>
      </c>
    </row>
    <row r="439" spans="39:93">
      <c r="AN439" s="20">
        <v>91</v>
      </c>
      <c r="AO439" s="20" t="s">
        <v>108</v>
      </c>
      <c r="AP439" s="20">
        <v>0</v>
      </c>
      <c r="AQ439" s="20">
        <v>0.08</v>
      </c>
      <c r="AR439" s="20">
        <v>-1</v>
      </c>
      <c r="AS439" s="20">
        <v>1</v>
      </c>
      <c r="AT439" s="77">
        <v>30</v>
      </c>
      <c r="AU439" s="20">
        <v>0.04</v>
      </c>
      <c r="AV439" s="20">
        <v>0.2</v>
      </c>
      <c r="AW439" s="62">
        <v>8</v>
      </c>
      <c r="AX439" s="20">
        <v>0.2</v>
      </c>
      <c r="AY439" s="60">
        <v>14</v>
      </c>
      <c r="AZ439" s="17">
        <v>-1</v>
      </c>
      <c r="BA439" s="17">
        <v>-0.19885259799999999</v>
      </c>
      <c r="BB439" s="17">
        <f>_xlfn.XLOOKUP(AN439,' Brechas'!$A$2:$A$34,' Brechas'!$AE$2:$AE$34)</f>
        <v>-0.19885259834871299</v>
      </c>
      <c r="BC439" t="b">
        <f t="shared" si="61"/>
        <v>1</v>
      </c>
      <c r="BG439" s="20">
        <v>91</v>
      </c>
      <c r="BH439" s="20" t="s">
        <v>108</v>
      </c>
      <c r="BI439" s="20">
        <v>57.56</v>
      </c>
      <c r="BJ439" s="20">
        <v>27.6</v>
      </c>
      <c r="BK439" s="20">
        <v>1.0900000000000001</v>
      </c>
      <c r="BL439" s="20">
        <v>1.0900000000000001</v>
      </c>
      <c r="BM439" s="95">
        <v>32</v>
      </c>
      <c r="BN439" s="20">
        <v>42.29</v>
      </c>
      <c r="BO439" s="20">
        <v>0.2</v>
      </c>
      <c r="BP439" s="61">
        <v>18</v>
      </c>
      <c r="BQ439" s="20">
        <v>0.22</v>
      </c>
      <c r="BR439" s="95">
        <v>32</v>
      </c>
      <c r="BS439" s="17">
        <v>1</v>
      </c>
      <c r="BT439" s="17">
        <v>0.21869646000000001</v>
      </c>
      <c r="BU439" s="17">
        <f>_xlfn.XLOOKUP(BG439,' Brechas'!$A$2:$A$34,' Brechas'!$AS$2:$AS$34)</f>
        <v>0.218696459797143</v>
      </c>
      <c r="BV439" t="b">
        <f t="shared" si="62"/>
        <v>1</v>
      </c>
      <c r="BZ439" s="20">
        <v>91</v>
      </c>
      <c r="CA439" s="20" t="s">
        <v>108</v>
      </c>
      <c r="CB439" s="20">
        <v>0.2</v>
      </c>
      <c r="CC439" s="20">
        <v>0.16</v>
      </c>
      <c r="CD439" s="20">
        <v>0.2</v>
      </c>
      <c r="CE439" s="20">
        <v>0.2</v>
      </c>
      <c r="CF439" s="74">
        <v>23</v>
      </c>
      <c r="CG439" s="20">
        <v>0.18</v>
      </c>
      <c r="CH439" s="20">
        <v>0.21</v>
      </c>
      <c r="CI439" s="82">
        <v>22</v>
      </c>
      <c r="CJ439" s="20">
        <v>0.04</v>
      </c>
      <c r="CK439" s="88">
        <v>24</v>
      </c>
      <c r="CL439" s="17">
        <v>1</v>
      </c>
      <c r="CM439" s="17">
        <v>4.3155258000000002E-2</v>
      </c>
      <c r="CN439" s="17">
        <f>_xlfn.XLOOKUP(BZ439,' Brechas'!$A$2:$A$34,' Brechas'!$BO$2:$BO$34)</f>
        <v>4.31552575813876E-2</v>
      </c>
      <c r="CO439" t="b">
        <f t="shared" si="63"/>
        <v>1</v>
      </c>
    </row>
    <row r="440" spans="39:93">
      <c r="AN440" s="20">
        <v>94</v>
      </c>
      <c r="AO440" s="20" t="s">
        <v>109</v>
      </c>
      <c r="AP440" s="20">
        <v>0</v>
      </c>
      <c r="AQ440" s="20">
        <v>0.04</v>
      </c>
      <c r="AR440" s="20">
        <v>-1</v>
      </c>
      <c r="AS440" s="20">
        <v>1</v>
      </c>
      <c r="AT440" s="77">
        <v>30</v>
      </c>
      <c r="AU440" s="20">
        <v>0.02</v>
      </c>
      <c r="AV440" s="20">
        <v>0.1</v>
      </c>
      <c r="AW440" s="67">
        <v>2</v>
      </c>
      <c r="AX440" s="20">
        <v>0.1</v>
      </c>
      <c r="AY440" s="67">
        <v>2</v>
      </c>
      <c r="AZ440" s="17">
        <v>-1</v>
      </c>
      <c r="BA440" s="17">
        <v>-0.101981195</v>
      </c>
      <c r="BB440" s="17">
        <f>_xlfn.XLOOKUP(AN440,' Brechas'!$A$2:$A$34,' Brechas'!$AE$2:$AE$34)</f>
        <v>-0.101981194736187</v>
      </c>
      <c r="BC440" t="b">
        <f t="shared" si="61"/>
        <v>1</v>
      </c>
      <c r="BG440" s="20">
        <v>94</v>
      </c>
      <c r="BH440" s="20" t="s">
        <v>109</v>
      </c>
      <c r="BI440" s="20">
        <v>120.31</v>
      </c>
      <c r="BJ440" s="20">
        <v>76.73</v>
      </c>
      <c r="BK440" s="20">
        <v>0.56999999999999995</v>
      </c>
      <c r="BL440" s="20">
        <v>0.56999999999999995</v>
      </c>
      <c r="BM440" s="87">
        <v>30</v>
      </c>
      <c r="BN440" s="20">
        <v>98.05</v>
      </c>
      <c r="BO440" s="20">
        <v>0.47</v>
      </c>
      <c r="BP440" s="83">
        <v>5</v>
      </c>
      <c r="BQ440" s="20">
        <v>0.27</v>
      </c>
      <c r="BR440" s="77">
        <v>33</v>
      </c>
      <c r="BS440" s="17">
        <v>1</v>
      </c>
      <c r="BT440" s="17">
        <v>0.26537887199999999</v>
      </c>
      <c r="BU440" s="17">
        <f>_xlfn.XLOOKUP(BG440,' Brechas'!$A$2:$A$34,' Brechas'!$AS$2:$AS$34)</f>
        <v>0.26537887235420698</v>
      </c>
      <c r="BV440" t="b">
        <f t="shared" si="62"/>
        <v>1</v>
      </c>
      <c r="BZ440" s="20">
        <v>94</v>
      </c>
      <c r="CA440" s="20" t="s">
        <v>109</v>
      </c>
      <c r="CB440" s="20">
        <v>0.16</v>
      </c>
      <c r="CC440" s="20">
        <v>0.14000000000000001</v>
      </c>
      <c r="CD440" s="20">
        <v>0.17</v>
      </c>
      <c r="CE440" s="20">
        <v>0.17</v>
      </c>
      <c r="CF440" s="80">
        <v>20</v>
      </c>
      <c r="CG440" s="20">
        <v>0.15</v>
      </c>
      <c r="CH440" s="20">
        <v>0.25</v>
      </c>
      <c r="CI440" s="71">
        <v>25</v>
      </c>
      <c r="CJ440" s="20">
        <v>0.04</v>
      </c>
      <c r="CK440" s="74">
        <v>23</v>
      </c>
      <c r="CL440" s="17">
        <v>1</v>
      </c>
      <c r="CM440" s="17">
        <v>4.2664003999999998E-2</v>
      </c>
      <c r="CN440" s="17">
        <f>_xlfn.XLOOKUP(BZ440,' Brechas'!$A$2:$A$34,' Brechas'!$BO$2:$BO$34)</f>
        <v>4.26640041455515E-2</v>
      </c>
      <c r="CO440" t="b">
        <f t="shared" si="63"/>
        <v>1</v>
      </c>
    </row>
    <row r="441" spans="39:93">
      <c r="AN441" s="20">
        <v>95</v>
      </c>
      <c r="AO441" s="20" t="s">
        <v>110</v>
      </c>
      <c r="AP441" s="20">
        <v>7.0000000000000007E-2</v>
      </c>
      <c r="AQ441" s="20">
        <v>0.18</v>
      </c>
      <c r="AR441" s="20">
        <v>-0.57999999999999996</v>
      </c>
      <c r="AS441" s="20">
        <v>0.57999999999999996</v>
      </c>
      <c r="AT441" s="67">
        <v>2</v>
      </c>
      <c r="AU441" s="20">
        <v>0.13</v>
      </c>
      <c r="AV441" s="20">
        <v>0.64</v>
      </c>
      <c r="AW441" s="95">
        <v>32</v>
      </c>
      <c r="AX441" s="20">
        <v>0.37</v>
      </c>
      <c r="AY441" s="94">
        <v>31</v>
      </c>
      <c r="AZ441" s="17">
        <v>-1</v>
      </c>
      <c r="BA441" s="17">
        <v>-0.36992774099999998</v>
      </c>
      <c r="BB441" s="17">
        <f>_xlfn.XLOOKUP(AN441,' Brechas'!$A$2:$A$34,' Brechas'!$AE$2:$AE$34)</f>
        <v>-0.36992774135395301</v>
      </c>
      <c r="BC441" t="b">
        <f t="shared" si="61"/>
        <v>1</v>
      </c>
      <c r="BG441" s="20">
        <v>95</v>
      </c>
      <c r="BH441" s="20" t="s">
        <v>110</v>
      </c>
      <c r="BI441" s="20">
        <v>48.16</v>
      </c>
      <c r="BJ441" s="20">
        <v>45.99</v>
      </c>
      <c r="BK441" s="20">
        <v>0.05</v>
      </c>
      <c r="BL441" s="20">
        <v>0.05</v>
      </c>
      <c r="BM441" s="64">
        <v>7</v>
      </c>
      <c r="BN441" s="20">
        <v>47.05</v>
      </c>
      <c r="BO441" s="20">
        <v>0.22</v>
      </c>
      <c r="BP441" s="58">
        <v>16</v>
      </c>
      <c r="BQ441" s="20">
        <v>0.01</v>
      </c>
      <c r="BR441" s="65">
        <v>6</v>
      </c>
      <c r="BS441" s="17">
        <v>1</v>
      </c>
      <c r="BT441" s="17">
        <v>1.0587414999999999E-2</v>
      </c>
      <c r="BU441" s="17">
        <f>_xlfn.XLOOKUP(BG441,' Brechas'!$A$2:$A$34,' Brechas'!$AS$2:$AS$34)</f>
        <v>1.0587415042129801E-2</v>
      </c>
      <c r="BV441" t="b">
        <f t="shared" si="62"/>
        <v>1</v>
      </c>
      <c r="BZ441" s="20">
        <v>95</v>
      </c>
      <c r="CA441" s="20" t="s">
        <v>110</v>
      </c>
      <c r="CB441" s="20">
        <v>0.35</v>
      </c>
      <c r="CC441" s="20">
        <v>0.28000000000000003</v>
      </c>
      <c r="CD441" s="20">
        <v>0.25</v>
      </c>
      <c r="CE441" s="20">
        <v>0.25</v>
      </c>
      <c r="CF441" s="70">
        <v>29</v>
      </c>
      <c r="CG441" s="20">
        <v>0.32</v>
      </c>
      <c r="CH441" s="20">
        <v>0.12</v>
      </c>
      <c r="CI441" s="83">
        <v>5</v>
      </c>
      <c r="CJ441" s="20">
        <v>0.03</v>
      </c>
      <c r="CK441" s="68">
        <v>19</v>
      </c>
      <c r="CL441" s="17">
        <v>1</v>
      </c>
      <c r="CM441" s="17">
        <v>2.9709056000000001E-2</v>
      </c>
      <c r="CN441" s="17">
        <f>_xlfn.XLOOKUP(BZ441,' Brechas'!$A$2:$A$34,' Brechas'!$BO$2:$BO$34)</f>
        <v>2.9709055855673398E-2</v>
      </c>
      <c r="CO441" t="b">
        <f t="shared" si="63"/>
        <v>1</v>
      </c>
    </row>
    <row r="442" spans="39:93">
      <c r="AN442" s="20">
        <v>97</v>
      </c>
      <c r="AO442" s="20" t="s">
        <v>111</v>
      </c>
      <c r="AP442" s="20">
        <v>0.11</v>
      </c>
      <c r="AQ442" s="20">
        <v>0.28999999999999998</v>
      </c>
      <c r="AR442" s="20">
        <v>-0.63</v>
      </c>
      <c r="AS442" s="20">
        <v>0.63</v>
      </c>
      <c r="AT442" s="83">
        <v>5</v>
      </c>
      <c r="AU442" s="20">
        <v>0.2</v>
      </c>
      <c r="AV442" s="20">
        <v>1</v>
      </c>
      <c r="AW442" s="77">
        <v>33</v>
      </c>
      <c r="AX442" s="20">
        <v>0.63</v>
      </c>
      <c r="AY442" s="77">
        <v>33</v>
      </c>
      <c r="AZ442" s="17">
        <v>-1</v>
      </c>
      <c r="BA442" s="17">
        <v>-0.63254171999999997</v>
      </c>
      <c r="BB442" s="17">
        <f>_xlfn.XLOOKUP(AN442,' Brechas'!$A$2:$A$34,' Brechas'!$AE$2:$AE$34)</f>
        <v>-0.63254172015404397</v>
      </c>
      <c r="BC442" t="b">
        <f t="shared" si="61"/>
        <v>1</v>
      </c>
      <c r="BG442" s="20">
        <v>97</v>
      </c>
      <c r="BH442" s="20" t="s">
        <v>111</v>
      </c>
      <c r="BI442" s="20">
        <v>68.89</v>
      </c>
      <c r="BJ442" s="20">
        <v>39.61</v>
      </c>
      <c r="BK442" s="20">
        <v>0.74</v>
      </c>
      <c r="BL442" s="20">
        <v>0.74</v>
      </c>
      <c r="BM442" s="94">
        <v>31</v>
      </c>
      <c r="BN442" s="20">
        <v>53.59</v>
      </c>
      <c r="BO442" s="20">
        <v>0.26</v>
      </c>
      <c r="BP442" s="66">
        <v>12</v>
      </c>
      <c r="BQ442" s="20">
        <v>0.19</v>
      </c>
      <c r="BR442" s="94">
        <v>31</v>
      </c>
      <c r="BS442" s="17">
        <v>1</v>
      </c>
      <c r="BT442" s="17">
        <v>0.18876229899999999</v>
      </c>
      <c r="BU442" s="17">
        <f>_xlfn.XLOOKUP(BG442,' Brechas'!$A$2:$A$34,' Brechas'!$AS$2:$AS$34)</f>
        <v>0.18876229867244099</v>
      </c>
      <c r="BV442" t="b">
        <f t="shared" si="62"/>
        <v>1</v>
      </c>
      <c r="BZ442" s="20">
        <v>97</v>
      </c>
      <c r="CA442" s="20" t="s">
        <v>111</v>
      </c>
      <c r="CB442" s="20">
        <v>0.1</v>
      </c>
      <c r="CC442" s="20">
        <v>0.08</v>
      </c>
      <c r="CD442" s="20">
        <v>0.21</v>
      </c>
      <c r="CE442" s="20">
        <v>0.21</v>
      </c>
      <c r="CF442" s="88">
        <v>24</v>
      </c>
      <c r="CG442" s="20">
        <v>0.09</v>
      </c>
      <c r="CH442" s="20">
        <v>0.42</v>
      </c>
      <c r="CI442" s="87">
        <v>30</v>
      </c>
      <c r="CJ442" s="20">
        <v>0.09</v>
      </c>
      <c r="CK442" s="87">
        <v>30</v>
      </c>
      <c r="CL442" s="17">
        <v>1</v>
      </c>
      <c r="CM442" s="17">
        <v>8.6417527999999993E-2</v>
      </c>
      <c r="CN442" s="17">
        <f>_xlfn.XLOOKUP(BZ442,' Brechas'!$A$2:$A$34,' Brechas'!$BO$2:$BO$34)</f>
        <v>8.6417528062635807E-2</v>
      </c>
      <c r="CO442" t="b">
        <f t="shared" si="63"/>
        <v>1</v>
      </c>
    </row>
    <row r="443" spans="39:93">
      <c r="AN443" s="20">
        <v>99</v>
      </c>
      <c r="AO443" s="20" t="s">
        <v>112</v>
      </c>
      <c r="AP443" s="20">
        <v>0</v>
      </c>
      <c r="AQ443" s="20">
        <v>7.0000000000000007E-2</v>
      </c>
      <c r="AR443" s="20">
        <v>-1</v>
      </c>
      <c r="AS443" s="20">
        <v>1</v>
      </c>
      <c r="AT443" s="77">
        <v>30</v>
      </c>
      <c r="AU443" s="20">
        <v>0.04</v>
      </c>
      <c r="AV443" s="20">
        <v>0.18</v>
      </c>
      <c r="AW443" s="64">
        <v>7</v>
      </c>
      <c r="AX443" s="20">
        <v>0.18</v>
      </c>
      <c r="AY443" s="79">
        <v>10</v>
      </c>
      <c r="AZ443" s="17">
        <v>-1</v>
      </c>
      <c r="BA443" s="17">
        <v>-0.183470565</v>
      </c>
      <c r="BB443" s="17">
        <f>_xlfn.XLOOKUP(AN443,' Brechas'!$A$2:$A$34,' Brechas'!$AE$2:$AE$34)</f>
        <v>-0.18347056517112001</v>
      </c>
      <c r="BC443" t="b">
        <f t="shared" si="61"/>
        <v>1</v>
      </c>
      <c r="BG443" s="20">
        <v>99</v>
      </c>
      <c r="BH443" s="20" t="s">
        <v>112</v>
      </c>
      <c r="BI443" s="20">
        <v>200.25</v>
      </c>
      <c r="BJ443" s="20">
        <v>218.61</v>
      </c>
      <c r="BK443" s="20">
        <v>-0.08</v>
      </c>
      <c r="BL443" s="20">
        <v>0.08</v>
      </c>
      <c r="BM443" s="86">
        <v>11</v>
      </c>
      <c r="BN443" s="20">
        <v>209.84</v>
      </c>
      <c r="BO443" s="20">
        <v>1</v>
      </c>
      <c r="BP443" s="76">
        <v>1</v>
      </c>
      <c r="BQ443" s="20">
        <v>0.08</v>
      </c>
      <c r="BR443" s="84">
        <v>26</v>
      </c>
      <c r="BS443" s="17">
        <v>-1</v>
      </c>
      <c r="BT443" s="17">
        <v>-8.3990804000000002E-2</v>
      </c>
      <c r="BU443" s="17">
        <f>_xlfn.XLOOKUP(BG443,' Brechas'!$A$2:$A$34,' Brechas'!$AS$2:$AS$34)</f>
        <v>-8.3990804380686498E-2</v>
      </c>
      <c r="BV443" t="b">
        <f t="shared" si="62"/>
        <v>1</v>
      </c>
      <c r="BZ443" s="20">
        <v>99</v>
      </c>
      <c r="CA443" s="20" t="s">
        <v>112</v>
      </c>
      <c r="CB443" s="20">
        <v>0.06</v>
      </c>
      <c r="CC443" s="20">
        <v>0.04</v>
      </c>
      <c r="CD443" s="20">
        <v>0.46</v>
      </c>
      <c r="CE443" s="20">
        <v>0.46</v>
      </c>
      <c r="CF443" s="77">
        <v>33</v>
      </c>
      <c r="CG443" s="20">
        <v>0.05</v>
      </c>
      <c r="CH443" s="20">
        <v>0.78</v>
      </c>
      <c r="CI443" s="95">
        <v>32</v>
      </c>
      <c r="CJ443" s="20">
        <v>0.35</v>
      </c>
      <c r="CK443" s="77">
        <v>33</v>
      </c>
      <c r="CL443" s="17">
        <v>1</v>
      </c>
      <c r="CM443" s="17">
        <v>0.35467126199999999</v>
      </c>
      <c r="CN443" s="17">
        <f>_xlfn.XLOOKUP(BZ443,' Brechas'!$A$2:$A$34,' Brechas'!$BO$2:$BO$34)</f>
        <v>0.35467126155434597</v>
      </c>
      <c r="CO443" t="b">
        <f t="shared" si="63"/>
        <v>1</v>
      </c>
    </row>
    <row r="445" spans="39:93">
      <c r="AM445" s="5" t="s">
        <v>73</v>
      </c>
      <c r="AN445" s="20">
        <v>5</v>
      </c>
      <c r="AO445" s="20" t="s">
        <v>79</v>
      </c>
      <c r="AP445" s="20">
        <v>0.31</v>
      </c>
      <c r="AQ445" s="20">
        <v>0.3</v>
      </c>
      <c r="AR445" s="20">
        <v>0.04</v>
      </c>
      <c r="AS445" s="20">
        <v>0.04</v>
      </c>
      <c r="AT445" s="85">
        <v>4</v>
      </c>
      <c r="AU445" s="20">
        <v>0.31</v>
      </c>
      <c r="AV445" s="20">
        <v>0.6</v>
      </c>
      <c r="AW445" s="81">
        <v>17</v>
      </c>
      <c r="AX445" s="20">
        <v>0.02</v>
      </c>
      <c r="AY445" s="65">
        <v>6</v>
      </c>
      <c r="AZ445" s="17">
        <v>1</v>
      </c>
      <c r="BA445" s="17">
        <v>2.3912534999999999E-2</v>
      </c>
      <c r="BB445" s="17">
        <f>_xlfn.XLOOKUP(AN445,' Brechas'!$A$2:$A$34,' Brechas'!$AF$2:$AF$34)</f>
        <v>2.3912534985768799E-2</v>
      </c>
      <c r="BC445" t="b">
        <f>ROUND(BA445,6)=ROUND(BB445,6)</f>
        <v>1</v>
      </c>
      <c r="BF445" s="2" t="s">
        <v>15</v>
      </c>
      <c r="BG445" s="20">
        <v>5</v>
      </c>
      <c r="BH445" s="20" t="s">
        <v>79</v>
      </c>
      <c r="BI445" s="20">
        <v>101.34</v>
      </c>
      <c r="BJ445" s="20">
        <v>57.13</v>
      </c>
      <c r="BK445" s="20">
        <v>0.77</v>
      </c>
      <c r="BL445" s="20">
        <v>0.77</v>
      </c>
      <c r="BM445" s="95">
        <v>32</v>
      </c>
      <c r="BN445" s="20">
        <v>78.34</v>
      </c>
      <c r="BO445" s="20">
        <v>0.2</v>
      </c>
      <c r="BP445" s="69">
        <v>9</v>
      </c>
      <c r="BQ445" s="20">
        <v>0.16</v>
      </c>
      <c r="BR445" s="77">
        <v>33</v>
      </c>
      <c r="BS445" s="17">
        <v>1</v>
      </c>
      <c r="BT445" s="17">
        <v>0.158520619</v>
      </c>
      <c r="BU445" s="17">
        <f>_xlfn.XLOOKUP(BG445,' Brechas'!$A$2:$A$34,' Brechas'!$AT$2:$AT$34)</f>
        <v>0.15852061920361399</v>
      </c>
      <c r="BV445" t="b">
        <f>ROUND(BT445,6)=ROUND(BU445,6)</f>
        <v>1</v>
      </c>
      <c r="BY445" s="6" t="s">
        <v>52</v>
      </c>
      <c r="BZ445" s="20">
        <v>5</v>
      </c>
      <c r="CA445" s="20" t="s">
        <v>79</v>
      </c>
      <c r="CB445" s="20">
        <v>9.4</v>
      </c>
      <c r="CC445" s="20">
        <v>9.5</v>
      </c>
      <c r="CD445" s="20">
        <v>-0.01</v>
      </c>
      <c r="CE445" s="20">
        <v>0.01</v>
      </c>
      <c r="CF445" s="65">
        <v>6</v>
      </c>
      <c r="CG445" s="20">
        <v>9.5</v>
      </c>
      <c r="CH445" s="20">
        <v>0.15</v>
      </c>
      <c r="CI445" s="64">
        <v>7</v>
      </c>
      <c r="CJ445" s="20">
        <v>0</v>
      </c>
      <c r="CK445" s="78">
        <v>3</v>
      </c>
      <c r="CL445" s="17">
        <v>-1</v>
      </c>
      <c r="CM445" s="17">
        <v>-1.5290519999999999E-3</v>
      </c>
      <c r="CN445" s="17">
        <f>_xlfn.XLOOKUP(BZ445,' Brechas'!$A$2:$A$34,' Brechas'!$BP$2:$BP$34)</f>
        <v>-1.52905198776758E-3</v>
      </c>
      <c r="CO445" t="b">
        <f>ROUND(CM445,6)=ROUND(CN445,6)</f>
        <v>1</v>
      </c>
    </row>
    <row r="446" spans="39:93">
      <c r="AN446" s="20">
        <v>8</v>
      </c>
      <c r="AO446" s="20" t="s">
        <v>81</v>
      </c>
      <c r="AP446" s="20">
        <v>0.44</v>
      </c>
      <c r="AQ446" s="20">
        <v>0.39</v>
      </c>
      <c r="AR446" s="20">
        <v>0.13</v>
      </c>
      <c r="AS446" s="20">
        <v>0.13</v>
      </c>
      <c r="AT446" s="81">
        <v>17</v>
      </c>
      <c r="AU446" s="20">
        <v>0.41</v>
      </c>
      <c r="AV446" s="20">
        <v>0.81</v>
      </c>
      <c r="AW446" s="95">
        <v>32</v>
      </c>
      <c r="AX446" s="20">
        <v>0.1</v>
      </c>
      <c r="AY446" s="82">
        <v>22</v>
      </c>
      <c r="AZ446" s="17">
        <v>1</v>
      </c>
      <c r="BA446" s="17">
        <v>0.10179777</v>
      </c>
      <c r="BB446" s="17">
        <f>_xlfn.XLOOKUP(AN446,' Brechas'!$A$2:$A$34,' Brechas'!$AF$2:$AF$34)</f>
        <v>0.101797769934311</v>
      </c>
      <c r="BC446" t="b">
        <f t="shared" ref="BC446:BC477" si="64">ROUND(BA446,6)=ROUND(BB446,6)</f>
        <v>1</v>
      </c>
      <c r="BG446" s="20">
        <v>8</v>
      </c>
      <c r="BH446" s="20" t="s">
        <v>81</v>
      </c>
      <c r="BI446" s="20">
        <v>53.66</v>
      </c>
      <c r="BJ446" s="20">
        <v>42.18</v>
      </c>
      <c r="BK446" s="20">
        <v>0.27</v>
      </c>
      <c r="BL446" s="20">
        <v>0.27</v>
      </c>
      <c r="BM446" s="74">
        <v>23</v>
      </c>
      <c r="BN446" s="20">
        <v>47.72</v>
      </c>
      <c r="BO446" s="20">
        <v>0.12</v>
      </c>
      <c r="BP446" s="70">
        <v>29</v>
      </c>
      <c r="BQ446" s="20">
        <v>0.03</v>
      </c>
      <c r="BR446" s="80">
        <v>20</v>
      </c>
      <c r="BS446" s="17">
        <v>1</v>
      </c>
      <c r="BT446" s="17">
        <v>3.3953577999999998E-2</v>
      </c>
      <c r="BU446" s="17">
        <f>_xlfn.XLOOKUP(BG446,' Brechas'!$A$2:$A$34,' Brechas'!$AT$2:$AT$34)</f>
        <v>3.3953578377283397E-2</v>
      </c>
      <c r="BV446" t="b">
        <f t="shared" ref="BV446:BV477" si="65">ROUND(BT446,6)=ROUND(BU446,6)</f>
        <v>1</v>
      </c>
      <c r="BZ446" s="20">
        <v>8</v>
      </c>
      <c r="CA446" s="20" t="s">
        <v>81</v>
      </c>
      <c r="CB446" s="20">
        <v>11.4</v>
      </c>
      <c r="CC446" s="20">
        <v>12.6</v>
      </c>
      <c r="CD446" s="20">
        <v>-0.1</v>
      </c>
      <c r="CE446" s="20">
        <v>0.1</v>
      </c>
      <c r="CF446" s="70">
        <v>29</v>
      </c>
      <c r="CG446" s="20">
        <v>12</v>
      </c>
      <c r="CH446" s="20">
        <v>0.18</v>
      </c>
      <c r="CI446" s="66">
        <v>12</v>
      </c>
      <c r="CJ446" s="20">
        <v>0.02</v>
      </c>
      <c r="CK446" s="74">
        <v>23</v>
      </c>
      <c r="CL446" s="17">
        <v>-1</v>
      </c>
      <c r="CM446" s="17">
        <v>-1.7474880000000002E-2</v>
      </c>
      <c r="CN446" s="17">
        <f>_xlfn.XLOOKUP(BZ446,' Brechas'!$A$2:$A$34,' Brechas'!$BP$2:$BP$34)</f>
        <v>-1.7474879860200999E-2</v>
      </c>
      <c r="CO446" t="b">
        <f t="shared" ref="CO446:CO477" si="66">ROUND(CM446,6)=ROUND(CN446,6)</f>
        <v>1</v>
      </c>
    </row>
    <row r="447" spans="39:93">
      <c r="AN447" s="20">
        <v>11</v>
      </c>
      <c r="AO447" s="20" t="s">
        <v>269</v>
      </c>
      <c r="AP447" s="20">
        <v>0.27</v>
      </c>
      <c r="AQ447" s="20">
        <v>0.22</v>
      </c>
      <c r="AR447" s="20">
        <v>0.24</v>
      </c>
      <c r="AS447" s="20">
        <v>0.24</v>
      </c>
      <c r="AT447" s="72">
        <v>27</v>
      </c>
      <c r="AU447" s="20">
        <v>0.25</v>
      </c>
      <c r="AV447" s="20">
        <v>0.49</v>
      </c>
      <c r="AW447" s="86">
        <v>11</v>
      </c>
      <c r="AX447" s="20">
        <v>0.11</v>
      </c>
      <c r="AY447" s="71">
        <v>25</v>
      </c>
      <c r="AZ447" s="17">
        <v>1</v>
      </c>
      <c r="BA447" s="17">
        <v>0.11497468299999999</v>
      </c>
      <c r="BB447" s="17">
        <f>_xlfn.XLOOKUP(AN447,' Brechas'!$A$2:$A$34,' Brechas'!$AF$2:$AF$34)</f>
        <v>0.114974683320639</v>
      </c>
      <c r="BC447" t="b">
        <f t="shared" si="64"/>
        <v>1</v>
      </c>
      <c r="BG447" s="20">
        <v>11</v>
      </c>
      <c r="BH447" s="20" t="s">
        <v>82</v>
      </c>
      <c r="BI447" s="20">
        <v>50.18</v>
      </c>
      <c r="BJ447" s="20">
        <v>63.06</v>
      </c>
      <c r="BK447" s="20">
        <v>-0.2</v>
      </c>
      <c r="BL447" s="20">
        <v>0.2</v>
      </c>
      <c r="BM447" s="80">
        <v>20</v>
      </c>
      <c r="BN447" s="20">
        <v>57.09</v>
      </c>
      <c r="BO447" s="20">
        <v>0.15</v>
      </c>
      <c r="BP447" s="88">
        <v>24</v>
      </c>
      <c r="BQ447" s="20">
        <v>0.03</v>
      </c>
      <c r="BR447" s="61">
        <v>18</v>
      </c>
      <c r="BS447" s="17">
        <v>-1</v>
      </c>
      <c r="BT447" s="17">
        <v>-3.0491291E-2</v>
      </c>
      <c r="BU447" s="17">
        <f>_xlfn.XLOOKUP(BG447,' Brechas'!$A$2:$A$34,' Brechas'!$AT$2:$AT$34)</f>
        <v>-3.0491290827731402E-2</v>
      </c>
      <c r="BV447" t="b">
        <f t="shared" si="65"/>
        <v>1</v>
      </c>
      <c r="BZ447" s="20">
        <v>11</v>
      </c>
      <c r="CA447" s="20" t="s">
        <v>82</v>
      </c>
      <c r="CB447" s="20">
        <v>3.6</v>
      </c>
      <c r="CC447" s="20">
        <v>3.6</v>
      </c>
      <c r="CD447" s="20">
        <v>0</v>
      </c>
      <c r="CE447" s="20">
        <v>0</v>
      </c>
      <c r="CF447" s="76">
        <v>1</v>
      </c>
      <c r="CG447" s="20">
        <v>3.6</v>
      </c>
      <c r="CH447" s="20">
        <v>0.06</v>
      </c>
      <c r="CI447" s="76">
        <v>1</v>
      </c>
      <c r="CJ447" s="20">
        <v>0</v>
      </c>
      <c r="CK447" s="76">
        <v>1</v>
      </c>
      <c r="CL447" s="17">
        <v>-1</v>
      </c>
      <c r="CM447" s="17">
        <v>0</v>
      </c>
      <c r="CN447" s="17">
        <f>_xlfn.XLOOKUP(BZ447,' Brechas'!$A$2:$A$34,' Brechas'!$BP$2:$BP$34)</f>
        <v>0</v>
      </c>
      <c r="CO447" t="b">
        <f t="shared" si="66"/>
        <v>1</v>
      </c>
    </row>
    <row r="448" spans="39:93">
      <c r="AN448" s="20">
        <v>13</v>
      </c>
      <c r="AO448" s="20" t="s">
        <v>83</v>
      </c>
      <c r="AP448" s="20">
        <v>0.38</v>
      </c>
      <c r="AQ448" s="20">
        <v>0.39</v>
      </c>
      <c r="AR448" s="20">
        <v>-0.02</v>
      </c>
      <c r="AS448" s="20">
        <v>0.02</v>
      </c>
      <c r="AT448" s="67">
        <v>2</v>
      </c>
      <c r="AU448" s="20">
        <v>0.39</v>
      </c>
      <c r="AV448" s="20">
        <v>0.76</v>
      </c>
      <c r="AW448" s="84">
        <v>26</v>
      </c>
      <c r="AX448" s="20">
        <v>0.01</v>
      </c>
      <c r="AY448" s="67">
        <v>2</v>
      </c>
      <c r="AZ448" s="17">
        <v>-1</v>
      </c>
      <c r="BA448" s="17">
        <v>-1.1394069E-2</v>
      </c>
      <c r="BB448" s="17">
        <f>_xlfn.XLOOKUP(AN448,' Brechas'!$A$2:$A$34,' Brechas'!$AF$2:$AF$34)</f>
        <v>-1.1394069050445601E-2</v>
      </c>
      <c r="BC448" t="b">
        <f t="shared" si="64"/>
        <v>1</v>
      </c>
      <c r="BG448" s="20">
        <v>13</v>
      </c>
      <c r="BH448" s="20" t="s">
        <v>83</v>
      </c>
      <c r="BI448" s="20">
        <v>92.42</v>
      </c>
      <c r="BJ448" s="20">
        <v>88.27</v>
      </c>
      <c r="BK448" s="20">
        <v>0.05</v>
      </c>
      <c r="BL448" s="20">
        <v>0.05</v>
      </c>
      <c r="BM448" s="62">
        <v>8</v>
      </c>
      <c r="BN448" s="20">
        <v>90.25</v>
      </c>
      <c r="BO448" s="20">
        <v>0.24</v>
      </c>
      <c r="BP448" s="65">
        <v>6</v>
      </c>
      <c r="BQ448" s="20">
        <v>0.01</v>
      </c>
      <c r="BR448" s="62">
        <v>8</v>
      </c>
      <c r="BS448" s="17">
        <v>1</v>
      </c>
      <c r="BT448" s="17">
        <v>1.1107692000000001E-2</v>
      </c>
      <c r="BU448" s="17">
        <f>_xlfn.XLOOKUP(BG448,' Brechas'!$A$2:$A$34,' Brechas'!$AT$2:$AT$34)</f>
        <v>1.1107692322530499E-2</v>
      </c>
      <c r="BV448" t="b">
        <f t="shared" si="65"/>
        <v>1</v>
      </c>
      <c r="BZ448" s="20">
        <v>13</v>
      </c>
      <c r="CA448" s="20" t="s">
        <v>83</v>
      </c>
      <c r="CB448" s="20">
        <v>17.399999999999999</v>
      </c>
      <c r="CC448" s="20">
        <v>19.399999999999999</v>
      </c>
      <c r="CD448" s="20">
        <v>-0.1</v>
      </c>
      <c r="CE448" s="20">
        <v>0.1</v>
      </c>
      <c r="CF448" s="94">
        <v>31</v>
      </c>
      <c r="CG448" s="20">
        <v>18.399999999999999</v>
      </c>
      <c r="CH448" s="20">
        <v>0.28000000000000003</v>
      </c>
      <c r="CI448" s="75">
        <v>21</v>
      </c>
      <c r="CJ448" s="20">
        <v>0.03</v>
      </c>
      <c r="CK448" s="72">
        <v>27</v>
      </c>
      <c r="CL448" s="17">
        <v>-1</v>
      </c>
      <c r="CM448" s="17">
        <v>-2.9004696999999999E-2</v>
      </c>
      <c r="CN448" s="17">
        <f>_xlfn.XLOOKUP(BZ448,' Brechas'!$A$2:$A$34,' Brechas'!$BP$2:$BP$34)</f>
        <v>-2.9004697499921201E-2</v>
      </c>
      <c r="CO448" t="b">
        <f t="shared" si="66"/>
        <v>1</v>
      </c>
    </row>
    <row r="449" spans="40:93">
      <c r="AN449" s="20">
        <v>15</v>
      </c>
      <c r="AO449" s="20" t="s">
        <v>84</v>
      </c>
      <c r="AP449" s="20">
        <v>0.33</v>
      </c>
      <c r="AQ449" s="20">
        <v>0.33</v>
      </c>
      <c r="AR449" s="20">
        <v>0</v>
      </c>
      <c r="AS449" s="20">
        <v>0</v>
      </c>
      <c r="AT449" s="76">
        <v>1</v>
      </c>
      <c r="AU449" s="20">
        <v>0.33</v>
      </c>
      <c r="AV449" s="20">
        <v>0.64</v>
      </c>
      <c r="AW449" s="75">
        <v>21</v>
      </c>
      <c r="AX449" s="20">
        <v>0</v>
      </c>
      <c r="AY449" s="76">
        <v>1</v>
      </c>
      <c r="AZ449" s="17">
        <v>-1</v>
      </c>
      <c r="BA449" s="17">
        <v>-1.889499E-3</v>
      </c>
      <c r="BB449" s="17">
        <f>_xlfn.XLOOKUP(AN449,' Brechas'!$A$2:$A$34,' Brechas'!$AF$2:$AF$34)</f>
        <v>-1.8894988718516799E-3</v>
      </c>
      <c r="BC449" t="b">
        <f t="shared" si="64"/>
        <v>1</v>
      </c>
      <c r="BG449" s="20">
        <v>15</v>
      </c>
      <c r="BH449" s="20" t="s">
        <v>84</v>
      </c>
      <c r="BI449" s="20">
        <v>20.29</v>
      </c>
      <c r="BJ449" s="20">
        <v>55.51</v>
      </c>
      <c r="BK449" s="20">
        <v>-0.63</v>
      </c>
      <c r="BL449" s="20">
        <v>0.63</v>
      </c>
      <c r="BM449" s="94">
        <v>31</v>
      </c>
      <c r="BN449" s="20">
        <v>38.380000000000003</v>
      </c>
      <c r="BO449" s="20">
        <v>0.1</v>
      </c>
      <c r="BP449" s="95">
        <v>32</v>
      </c>
      <c r="BQ449" s="20">
        <v>0.06</v>
      </c>
      <c r="BR449" s="72">
        <v>27</v>
      </c>
      <c r="BS449" s="17">
        <v>-1</v>
      </c>
      <c r="BT449" s="17">
        <v>-6.3698560000000001E-2</v>
      </c>
      <c r="BU449" s="17">
        <f>_xlfn.XLOOKUP(BG449,' Brechas'!$A$2:$A$34,' Brechas'!$AT$2:$AT$34)</f>
        <v>-6.3698559617002201E-2</v>
      </c>
      <c r="BV449" t="b">
        <f t="shared" si="65"/>
        <v>1</v>
      </c>
      <c r="BZ449" s="20">
        <v>15</v>
      </c>
      <c r="CA449" s="20" t="s">
        <v>84</v>
      </c>
      <c r="CB449" s="20">
        <v>9.3000000000000007</v>
      </c>
      <c r="CC449" s="20">
        <v>10.6</v>
      </c>
      <c r="CD449" s="20">
        <v>-0.12</v>
      </c>
      <c r="CE449" s="20">
        <v>0.12</v>
      </c>
      <c r="CF449" s="95">
        <v>32</v>
      </c>
      <c r="CG449" s="20">
        <v>9.9</v>
      </c>
      <c r="CH449" s="20">
        <v>0.15</v>
      </c>
      <c r="CI449" s="69">
        <v>9</v>
      </c>
      <c r="CJ449" s="20">
        <v>0.02</v>
      </c>
      <c r="CK449" s="88">
        <v>24</v>
      </c>
      <c r="CL449" s="17">
        <v>-1</v>
      </c>
      <c r="CM449" s="17">
        <v>-1.8564998999999999E-2</v>
      </c>
      <c r="CN449" s="17">
        <f>_xlfn.XLOOKUP(BZ449,' Brechas'!$A$2:$A$34,' Brechas'!$BP$2:$BP$34)</f>
        <v>-1.85649991344989E-2</v>
      </c>
      <c r="CO449" t="b">
        <f t="shared" si="66"/>
        <v>1</v>
      </c>
    </row>
    <row r="450" spans="40:93">
      <c r="AN450" s="20">
        <v>17</v>
      </c>
      <c r="AO450" s="20" t="s">
        <v>85</v>
      </c>
      <c r="AP450" s="20">
        <v>0.4</v>
      </c>
      <c r="AQ450" s="20">
        <v>0.39</v>
      </c>
      <c r="AR450" s="20">
        <v>0.03</v>
      </c>
      <c r="AS450" s="20">
        <v>0.03</v>
      </c>
      <c r="AT450" s="78">
        <v>3</v>
      </c>
      <c r="AU450" s="20">
        <v>0.4</v>
      </c>
      <c r="AV450" s="20">
        <v>0.78</v>
      </c>
      <c r="AW450" s="73">
        <v>28</v>
      </c>
      <c r="AX450" s="20">
        <v>0.02</v>
      </c>
      <c r="AY450" s="83">
        <v>5</v>
      </c>
      <c r="AZ450" s="17">
        <v>1</v>
      </c>
      <c r="BA450" s="17">
        <v>2.3457872000000001E-2</v>
      </c>
      <c r="BB450" s="17">
        <f>_xlfn.XLOOKUP(AN450,' Brechas'!$A$2:$A$34,' Brechas'!$AF$2:$AF$34)</f>
        <v>2.3457872113119099E-2</v>
      </c>
      <c r="BC450" t="b">
        <f t="shared" si="64"/>
        <v>1</v>
      </c>
      <c r="BG450" s="20">
        <v>17</v>
      </c>
      <c r="BH450" s="20" t="s">
        <v>85</v>
      </c>
      <c r="BI450" s="20">
        <v>73.78</v>
      </c>
      <c r="BJ450" s="20">
        <v>75.3</v>
      </c>
      <c r="BK450" s="20">
        <v>-0.02</v>
      </c>
      <c r="BL450" s="20">
        <v>0.02</v>
      </c>
      <c r="BM450" s="85">
        <v>4</v>
      </c>
      <c r="BN450" s="20">
        <v>74.55</v>
      </c>
      <c r="BO450" s="20">
        <v>0.19</v>
      </c>
      <c r="BP450" s="66">
        <v>12</v>
      </c>
      <c r="BQ450" s="20">
        <v>0</v>
      </c>
      <c r="BR450" s="85">
        <v>4</v>
      </c>
      <c r="BS450" s="17">
        <v>-1</v>
      </c>
      <c r="BT450" s="17">
        <v>-3.9355950000000001E-3</v>
      </c>
      <c r="BU450" s="17">
        <f>_xlfn.XLOOKUP(BG450,' Brechas'!$A$2:$A$34,' Brechas'!$AT$2:$AT$34)</f>
        <v>-3.9355949241363496E-3</v>
      </c>
      <c r="BV450" t="b">
        <f t="shared" si="65"/>
        <v>1</v>
      </c>
      <c r="BZ450" s="20">
        <v>17</v>
      </c>
      <c r="CA450" s="20" t="s">
        <v>85</v>
      </c>
      <c r="CB450" s="20">
        <v>7.5</v>
      </c>
      <c r="CC450" s="20">
        <v>7.3</v>
      </c>
      <c r="CD450" s="20">
        <v>0.03</v>
      </c>
      <c r="CE450" s="20">
        <v>0.03</v>
      </c>
      <c r="CF450" s="59">
        <v>13</v>
      </c>
      <c r="CG450" s="20">
        <v>7.4</v>
      </c>
      <c r="CH450" s="20">
        <v>0.11</v>
      </c>
      <c r="CI450" s="85">
        <v>4</v>
      </c>
      <c r="CJ450" s="20">
        <v>0</v>
      </c>
      <c r="CK450" s="62">
        <v>8</v>
      </c>
      <c r="CL450" s="17">
        <v>1</v>
      </c>
      <c r="CM450" s="17">
        <v>3.0999959999999998E-3</v>
      </c>
      <c r="CN450" s="17">
        <f>_xlfn.XLOOKUP(BZ450,' Brechas'!$A$2:$A$34,' Brechas'!$BP$2:$BP$34)</f>
        <v>3.0999958108164699E-3</v>
      </c>
      <c r="CO450" t="b">
        <f t="shared" si="66"/>
        <v>1</v>
      </c>
    </row>
    <row r="451" spans="40:93">
      <c r="AN451" s="20">
        <v>18</v>
      </c>
      <c r="AO451" s="20" t="s">
        <v>86</v>
      </c>
      <c r="AP451" s="20">
        <v>0.31</v>
      </c>
      <c r="AQ451" s="20">
        <v>0.25</v>
      </c>
      <c r="AR451" s="20">
        <v>0.22</v>
      </c>
      <c r="AS451" s="20">
        <v>0.22</v>
      </c>
      <c r="AT451" s="71">
        <v>25</v>
      </c>
      <c r="AU451" s="20">
        <v>0.28000000000000003</v>
      </c>
      <c r="AV451" s="20">
        <v>0.55000000000000004</v>
      </c>
      <c r="AW451" s="60">
        <v>14</v>
      </c>
      <c r="AX451" s="20">
        <v>0.12</v>
      </c>
      <c r="AY451" s="84">
        <v>26</v>
      </c>
      <c r="AZ451" s="17">
        <v>1</v>
      </c>
      <c r="BA451" s="17">
        <v>0.119538488</v>
      </c>
      <c r="BB451" s="17">
        <f>_xlfn.XLOOKUP(AN451,' Brechas'!$A$2:$A$34,' Brechas'!$AF$2:$AF$34)</f>
        <v>0.119538488069242</v>
      </c>
      <c r="BC451" t="b">
        <f t="shared" si="64"/>
        <v>1</v>
      </c>
      <c r="BG451" s="20">
        <v>18</v>
      </c>
      <c r="BH451" s="20" t="s">
        <v>86</v>
      </c>
      <c r="BI451" s="20">
        <v>76.52</v>
      </c>
      <c r="BJ451" s="20">
        <v>67.930000000000007</v>
      </c>
      <c r="BK451" s="20">
        <v>0.13</v>
      </c>
      <c r="BL451" s="20">
        <v>0.13</v>
      </c>
      <c r="BM451" s="60">
        <v>14</v>
      </c>
      <c r="BN451" s="20">
        <v>72.11</v>
      </c>
      <c r="BO451" s="20">
        <v>0.19</v>
      </c>
      <c r="BP451" s="60">
        <v>14</v>
      </c>
      <c r="BQ451" s="20">
        <v>0.02</v>
      </c>
      <c r="BR451" s="60">
        <v>14</v>
      </c>
      <c r="BS451" s="17">
        <v>1</v>
      </c>
      <c r="BT451" s="17">
        <v>2.3831221E-2</v>
      </c>
      <c r="BU451" s="17">
        <f>_xlfn.XLOOKUP(BG451,' Brechas'!$A$2:$A$34,' Brechas'!$AT$2:$AT$34)</f>
        <v>2.3831221133606601E-2</v>
      </c>
      <c r="BV451" t="b">
        <f t="shared" si="65"/>
        <v>1</v>
      </c>
      <c r="BZ451" s="20">
        <v>18</v>
      </c>
      <c r="CA451" s="20" t="s">
        <v>86</v>
      </c>
      <c r="CB451" s="20">
        <v>16.7</v>
      </c>
      <c r="CC451" s="20">
        <v>17.7</v>
      </c>
      <c r="CD451" s="20">
        <v>-0.06</v>
      </c>
      <c r="CE451" s="20">
        <v>0.06</v>
      </c>
      <c r="CF451" s="82">
        <v>22</v>
      </c>
      <c r="CG451" s="20">
        <v>17.2</v>
      </c>
      <c r="CH451" s="20">
        <v>0.26</v>
      </c>
      <c r="CI451" s="68">
        <v>19</v>
      </c>
      <c r="CJ451" s="20">
        <v>0.01</v>
      </c>
      <c r="CK451" s="68">
        <v>19</v>
      </c>
      <c r="CL451" s="17">
        <v>-1</v>
      </c>
      <c r="CM451" s="17">
        <v>-1.4858583999999999E-2</v>
      </c>
      <c r="CN451" s="17">
        <f>_xlfn.XLOOKUP(BZ451,' Brechas'!$A$2:$A$34,' Brechas'!$BP$2:$BP$34)</f>
        <v>-1.4858584287911E-2</v>
      </c>
      <c r="CO451" t="b">
        <f t="shared" si="66"/>
        <v>1</v>
      </c>
    </row>
    <row r="452" spans="40:93">
      <c r="AN452" s="20">
        <v>19</v>
      </c>
      <c r="AO452" s="20" t="s">
        <v>87</v>
      </c>
      <c r="AP452" s="20">
        <v>0.34</v>
      </c>
      <c r="AQ452" s="20">
        <v>0.31</v>
      </c>
      <c r="AR452" s="20">
        <v>0.1</v>
      </c>
      <c r="AS452" s="20">
        <v>0.1</v>
      </c>
      <c r="AT452" s="86">
        <v>11</v>
      </c>
      <c r="AU452" s="20">
        <v>0.33</v>
      </c>
      <c r="AV452" s="20">
        <v>0.64</v>
      </c>
      <c r="AW452" s="74">
        <v>23</v>
      </c>
      <c r="AX452" s="20">
        <v>0.06</v>
      </c>
      <c r="AY452" s="66">
        <v>12</v>
      </c>
      <c r="AZ452" s="17">
        <v>1</v>
      </c>
      <c r="BA452" s="17">
        <v>6.2323277000000003E-2</v>
      </c>
      <c r="BB452" s="17">
        <f>_xlfn.XLOOKUP(AN452,' Brechas'!$A$2:$A$34,' Brechas'!$AF$2:$AF$34)</f>
        <v>6.2323276556414502E-2</v>
      </c>
      <c r="BC452" t="b">
        <f t="shared" si="64"/>
        <v>1</v>
      </c>
      <c r="BG452" s="20">
        <v>19</v>
      </c>
      <c r="BH452" s="20" t="s">
        <v>87</v>
      </c>
      <c r="BI452" s="20">
        <v>56.41</v>
      </c>
      <c r="BJ452" s="20">
        <v>64.44</v>
      </c>
      <c r="BK452" s="20">
        <v>-0.12</v>
      </c>
      <c r="BL452" s="20">
        <v>0.12</v>
      </c>
      <c r="BM452" s="59">
        <v>13</v>
      </c>
      <c r="BN452" s="20">
        <v>60.71</v>
      </c>
      <c r="BO452" s="20">
        <v>0.16</v>
      </c>
      <c r="BP452" s="82">
        <v>22</v>
      </c>
      <c r="BQ452" s="20">
        <v>0.02</v>
      </c>
      <c r="BR452" s="59">
        <v>13</v>
      </c>
      <c r="BS452" s="17">
        <v>-1</v>
      </c>
      <c r="BT452" s="17">
        <v>-1.9781753999999999E-2</v>
      </c>
      <c r="BU452" s="17">
        <f>_xlfn.XLOOKUP(BG452,' Brechas'!$A$2:$A$34,' Brechas'!$AT$2:$AT$34)</f>
        <v>-1.9781753667757501E-2</v>
      </c>
      <c r="BV452" t="b">
        <f t="shared" si="65"/>
        <v>1</v>
      </c>
      <c r="BZ452" s="20">
        <v>19</v>
      </c>
      <c r="CA452" s="20" t="s">
        <v>87</v>
      </c>
      <c r="CB452" s="20">
        <v>16.3</v>
      </c>
      <c r="CC452" s="20">
        <v>15.3</v>
      </c>
      <c r="CD452" s="20">
        <v>7.0000000000000007E-2</v>
      </c>
      <c r="CE452" s="20">
        <v>7.0000000000000007E-2</v>
      </c>
      <c r="CF452" s="71">
        <v>25</v>
      </c>
      <c r="CG452" s="20">
        <v>15.8</v>
      </c>
      <c r="CH452" s="20">
        <v>0.24</v>
      </c>
      <c r="CI452" s="81">
        <v>17</v>
      </c>
      <c r="CJ452" s="20">
        <v>0.02</v>
      </c>
      <c r="CK452" s="82">
        <v>22</v>
      </c>
      <c r="CL452" s="17">
        <v>1</v>
      </c>
      <c r="CM452" s="17">
        <v>1.5790209999999999E-2</v>
      </c>
      <c r="CN452" s="17">
        <f>_xlfn.XLOOKUP(BZ452,' Brechas'!$A$2:$A$34,' Brechas'!$BP$2:$BP$34)</f>
        <v>1.57902100697568E-2</v>
      </c>
      <c r="CO452" t="b">
        <f t="shared" si="66"/>
        <v>1</v>
      </c>
    </row>
    <row r="453" spans="40:93">
      <c r="AN453" s="20">
        <v>20</v>
      </c>
      <c r="AO453" s="20" t="s">
        <v>88</v>
      </c>
      <c r="AP453" s="20">
        <v>0.3</v>
      </c>
      <c r="AQ453" s="20">
        <v>0.25</v>
      </c>
      <c r="AR453" s="20">
        <v>0.19</v>
      </c>
      <c r="AS453" s="20">
        <v>0.19</v>
      </c>
      <c r="AT453" s="74">
        <v>23</v>
      </c>
      <c r="AU453" s="20">
        <v>0.28000000000000003</v>
      </c>
      <c r="AV453" s="20">
        <v>0.54</v>
      </c>
      <c r="AW453" s="59">
        <v>13</v>
      </c>
      <c r="AX453" s="20">
        <v>0.1</v>
      </c>
      <c r="AY453" s="75">
        <v>21</v>
      </c>
      <c r="AZ453" s="17">
        <v>1</v>
      </c>
      <c r="BA453" s="17">
        <v>9.9827685999999999E-2</v>
      </c>
      <c r="BB453" s="17">
        <f>_xlfn.XLOOKUP(AN453,' Brechas'!$A$2:$A$34,' Brechas'!$AF$2:$AF$34)</f>
        <v>9.98276859404192E-2</v>
      </c>
      <c r="BC453" t="b">
        <f t="shared" si="64"/>
        <v>1</v>
      </c>
      <c r="BG453" s="20">
        <v>20</v>
      </c>
      <c r="BH453" s="20" t="s">
        <v>88</v>
      </c>
      <c r="BI453" s="20">
        <v>50.53</v>
      </c>
      <c r="BJ453" s="20">
        <v>42.01</v>
      </c>
      <c r="BK453" s="20">
        <v>0.2</v>
      </c>
      <c r="BL453" s="20">
        <v>0.2</v>
      </c>
      <c r="BM453" s="68">
        <v>19</v>
      </c>
      <c r="BN453" s="20">
        <v>45.98</v>
      </c>
      <c r="BO453" s="20">
        <v>0.12</v>
      </c>
      <c r="BP453" s="87">
        <v>30</v>
      </c>
      <c r="BQ453" s="20">
        <v>0.02</v>
      </c>
      <c r="BR453" s="63">
        <v>15</v>
      </c>
      <c r="BS453" s="17">
        <v>1</v>
      </c>
      <c r="BT453" s="17">
        <v>2.4386245000000001E-2</v>
      </c>
      <c r="BU453" s="17">
        <f>_xlfn.XLOOKUP(BG453,' Brechas'!$A$2:$A$34,' Brechas'!$AT$2:$AT$34)</f>
        <v>2.4386245372101101E-2</v>
      </c>
      <c r="BV453" t="b">
        <f t="shared" si="65"/>
        <v>1</v>
      </c>
      <c r="BZ453" s="20">
        <v>20</v>
      </c>
      <c r="CA453" s="20" t="s">
        <v>88</v>
      </c>
      <c r="CB453" s="20">
        <v>17.600000000000001</v>
      </c>
      <c r="CC453" s="20">
        <v>17.7</v>
      </c>
      <c r="CD453" s="20">
        <v>-0.01</v>
      </c>
      <c r="CE453" s="20">
        <v>0.01</v>
      </c>
      <c r="CF453" s="78">
        <v>3</v>
      </c>
      <c r="CG453" s="20">
        <v>17.7</v>
      </c>
      <c r="CH453" s="20">
        <v>0.27</v>
      </c>
      <c r="CI453" s="80">
        <v>20</v>
      </c>
      <c r="CJ453" s="20">
        <v>0</v>
      </c>
      <c r="CK453" s="67">
        <v>2</v>
      </c>
      <c r="CL453" s="17">
        <v>-1</v>
      </c>
      <c r="CM453" s="17">
        <v>-1.5290519999999999E-3</v>
      </c>
      <c r="CN453" s="17">
        <f>_xlfn.XLOOKUP(BZ453,' Brechas'!$A$2:$A$34,' Brechas'!$BP$2:$BP$34)</f>
        <v>-1.5290519877675501E-3</v>
      </c>
      <c r="CO453" t="b">
        <f t="shared" si="66"/>
        <v>1</v>
      </c>
    </row>
    <row r="454" spans="40:93">
      <c r="AN454" s="20">
        <v>23</v>
      </c>
      <c r="AO454" s="20" t="s">
        <v>89</v>
      </c>
      <c r="AP454" s="20">
        <v>0.35</v>
      </c>
      <c r="AQ454" s="20">
        <v>0.41</v>
      </c>
      <c r="AR454" s="20">
        <v>-0.13</v>
      </c>
      <c r="AS454" s="20">
        <v>0.13</v>
      </c>
      <c r="AT454" s="58">
        <v>16</v>
      </c>
      <c r="AU454" s="20">
        <v>0.38</v>
      </c>
      <c r="AV454" s="20">
        <v>0.74</v>
      </c>
      <c r="AW454" s="71">
        <v>25</v>
      </c>
      <c r="AX454" s="20">
        <v>0.09</v>
      </c>
      <c r="AY454" s="81">
        <v>17</v>
      </c>
      <c r="AZ454" s="17">
        <v>-1</v>
      </c>
      <c r="BA454" s="17">
        <v>-9.3413844999999995E-2</v>
      </c>
      <c r="BB454" s="17">
        <f>_xlfn.XLOOKUP(AN454,' Brechas'!$A$2:$A$34,' Brechas'!$AF$2:$AF$34)</f>
        <v>-9.3413844680440297E-2</v>
      </c>
      <c r="BC454" t="b">
        <f t="shared" si="64"/>
        <v>1</v>
      </c>
      <c r="BG454" s="20">
        <v>23</v>
      </c>
      <c r="BH454" s="20" t="s">
        <v>89</v>
      </c>
      <c r="BI454" s="20">
        <v>66.78</v>
      </c>
      <c r="BJ454" s="20">
        <v>50.01</v>
      </c>
      <c r="BK454" s="20">
        <v>0.34</v>
      </c>
      <c r="BL454" s="20">
        <v>0.34</v>
      </c>
      <c r="BM454" s="71">
        <v>25</v>
      </c>
      <c r="BN454" s="20">
        <v>57.84</v>
      </c>
      <c r="BO454" s="20">
        <v>0.15</v>
      </c>
      <c r="BP454" s="74">
        <v>23</v>
      </c>
      <c r="BQ454" s="20">
        <v>0.05</v>
      </c>
      <c r="BR454" s="88">
        <v>24</v>
      </c>
      <c r="BS454" s="17">
        <v>1</v>
      </c>
      <c r="BT454" s="17">
        <v>5.0720266E-2</v>
      </c>
      <c r="BU454" s="17">
        <f>_xlfn.XLOOKUP(BG454,' Brechas'!$A$2:$A$34,' Brechas'!$AT$2:$AT$34)</f>
        <v>5.07202661965531E-2</v>
      </c>
      <c r="BV454" t="b">
        <f t="shared" si="65"/>
        <v>1</v>
      </c>
      <c r="BZ454" s="20">
        <v>23</v>
      </c>
      <c r="CA454" s="20" t="s">
        <v>89</v>
      </c>
      <c r="CB454" s="20">
        <v>20.399999999999999</v>
      </c>
      <c r="CC454" s="20">
        <v>22.4</v>
      </c>
      <c r="CD454" s="20">
        <v>-0.09</v>
      </c>
      <c r="CE454" s="20">
        <v>0.09</v>
      </c>
      <c r="CF454" s="84">
        <v>26</v>
      </c>
      <c r="CG454" s="20">
        <v>21.4</v>
      </c>
      <c r="CH454" s="20">
        <v>0.33</v>
      </c>
      <c r="CI454" s="74">
        <v>23</v>
      </c>
      <c r="CJ454" s="20">
        <v>0.03</v>
      </c>
      <c r="CK454" s="73">
        <v>28</v>
      </c>
      <c r="CL454" s="17">
        <v>-1</v>
      </c>
      <c r="CM454" s="17">
        <v>-2.9215814999999999E-2</v>
      </c>
      <c r="CN454" s="17">
        <f>_xlfn.XLOOKUP(BZ454,' Brechas'!$A$2:$A$34,' Brechas'!$BP$2:$BP$34)</f>
        <v>-2.9215814766273499E-2</v>
      </c>
      <c r="CO454" t="b">
        <f t="shared" si="66"/>
        <v>1</v>
      </c>
    </row>
    <row r="455" spans="40:93">
      <c r="AN455" s="20">
        <v>25</v>
      </c>
      <c r="AO455" s="20" t="s">
        <v>90</v>
      </c>
      <c r="AP455" s="20">
        <v>0.25</v>
      </c>
      <c r="AQ455" s="20">
        <v>0.24</v>
      </c>
      <c r="AR455" s="20">
        <v>0.05</v>
      </c>
      <c r="AS455" s="20">
        <v>0.05</v>
      </c>
      <c r="AT455" s="83">
        <v>5</v>
      </c>
      <c r="AU455" s="20">
        <v>0.24</v>
      </c>
      <c r="AV455" s="20">
        <v>0.48</v>
      </c>
      <c r="AW455" s="69">
        <v>9</v>
      </c>
      <c r="AX455" s="20">
        <v>0.03</v>
      </c>
      <c r="AY455" s="64">
        <v>7</v>
      </c>
      <c r="AZ455" s="17">
        <v>1</v>
      </c>
      <c r="BA455" s="17">
        <v>2.5773325E-2</v>
      </c>
      <c r="BB455" s="17">
        <f>_xlfn.XLOOKUP(AN455,' Brechas'!$A$2:$A$34,' Brechas'!$AF$2:$AF$34)</f>
        <v>2.5773324578589499E-2</v>
      </c>
      <c r="BC455" t="b">
        <f t="shared" si="64"/>
        <v>1</v>
      </c>
      <c r="BG455" s="20">
        <v>25</v>
      </c>
      <c r="BH455" s="20" t="s">
        <v>90</v>
      </c>
      <c r="BI455" s="20">
        <v>49.76</v>
      </c>
      <c r="BJ455" s="20">
        <v>83.31</v>
      </c>
      <c r="BK455" s="20">
        <v>-0.4</v>
      </c>
      <c r="BL455" s="20">
        <v>0.4</v>
      </c>
      <c r="BM455" s="73">
        <v>28</v>
      </c>
      <c r="BN455" s="20">
        <v>67.16</v>
      </c>
      <c r="BO455" s="20">
        <v>0.18</v>
      </c>
      <c r="BP455" s="81">
        <v>17</v>
      </c>
      <c r="BQ455" s="20">
        <v>7.0000000000000007E-2</v>
      </c>
      <c r="BR455" s="73">
        <v>28</v>
      </c>
      <c r="BS455" s="17">
        <v>-1</v>
      </c>
      <c r="BT455" s="17">
        <v>-7.0742751000000006E-2</v>
      </c>
      <c r="BU455" s="17">
        <f>_xlfn.XLOOKUP(BG455,' Brechas'!$A$2:$A$34,' Brechas'!$AT$2:$AT$34)</f>
        <v>-7.0742750553904193E-2</v>
      </c>
      <c r="BV455" t="b">
        <f t="shared" si="65"/>
        <v>1</v>
      </c>
      <c r="BZ455" s="20">
        <v>25</v>
      </c>
      <c r="CA455" s="20" t="s">
        <v>90</v>
      </c>
      <c r="CB455" s="20">
        <v>7.4</v>
      </c>
      <c r="CC455" s="20">
        <v>7.9</v>
      </c>
      <c r="CD455" s="20">
        <v>-0.06</v>
      </c>
      <c r="CE455" s="20">
        <v>0.06</v>
      </c>
      <c r="CF455" s="88">
        <v>24</v>
      </c>
      <c r="CG455" s="20">
        <v>7.6</v>
      </c>
      <c r="CH455" s="20">
        <v>0.12</v>
      </c>
      <c r="CI455" s="65">
        <v>6</v>
      </c>
      <c r="CJ455" s="20">
        <v>0.01</v>
      </c>
      <c r="CK455" s="63">
        <v>15</v>
      </c>
      <c r="CL455" s="17">
        <v>-1</v>
      </c>
      <c r="CM455" s="17">
        <v>-7.3549339999999996E-3</v>
      </c>
      <c r="CN455" s="17">
        <f>_xlfn.XLOOKUP(BZ455,' Brechas'!$A$2:$A$34,' Brechas'!$BP$2:$BP$34)</f>
        <v>-7.3549336120466097E-3</v>
      </c>
      <c r="CO455" t="b">
        <f t="shared" si="66"/>
        <v>1</v>
      </c>
    </row>
    <row r="456" spans="40:93">
      <c r="AN456" s="20">
        <v>27</v>
      </c>
      <c r="AO456" s="20" t="s">
        <v>91</v>
      </c>
      <c r="AP456" s="20">
        <v>0.37</v>
      </c>
      <c r="AQ456" s="20">
        <v>0.28999999999999998</v>
      </c>
      <c r="AR456" s="20">
        <v>0.28999999999999998</v>
      </c>
      <c r="AS456" s="20">
        <v>0.28999999999999998</v>
      </c>
      <c r="AT456" s="70">
        <v>29</v>
      </c>
      <c r="AU456" s="20">
        <v>0.33</v>
      </c>
      <c r="AV456" s="20">
        <v>0.64</v>
      </c>
      <c r="AW456" s="82">
        <v>22</v>
      </c>
      <c r="AX456" s="20">
        <v>0.18</v>
      </c>
      <c r="AY456" s="95">
        <v>32</v>
      </c>
      <c r="AZ456" s="17">
        <v>1</v>
      </c>
      <c r="BA456" s="17">
        <v>0.18477506799999999</v>
      </c>
      <c r="BB456" s="17">
        <f>_xlfn.XLOOKUP(AN456,' Brechas'!$A$2:$A$34,' Brechas'!$AF$2:$AF$34)</f>
        <v>0.184775068269565</v>
      </c>
      <c r="BC456" t="b">
        <f t="shared" si="64"/>
        <v>1</v>
      </c>
      <c r="BG456" s="20">
        <v>27</v>
      </c>
      <c r="BH456" s="20" t="s">
        <v>91</v>
      </c>
      <c r="BI456" s="20">
        <v>101.7</v>
      </c>
      <c r="BJ456" s="20">
        <v>104.11</v>
      </c>
      <c r="BK456" s="20">
        <v>-0.02</v>
      </c>
      <c r="BL456" s="20">
        <v>0.02</v>
      </c>
      <c r="BM456" s="65">
        <v>6</v>
      </c>
      <c r="BN456" s="20">
        <v>102.99</v>
      </c>
      <c r="BO456" s="20">
        <v>0.27</v>
      </c>
      <c r="BP456" s="83">
        <v>5</v>
      </c>
      <c r="BQ456" s="20">
        <v>0.01</v>
      </c>
      <c r="BR456" s="65">
        <v>6</v>
      </c>
      <c r="BS456" s="17">
        <v>-1</v>
      </c>
      <c r="BT456" s="17">
        <v>-6.2378759999999998E-3</v>
      </c>
      <c r="BU456" s="17">
        <f>_xlfn.XLOOKUP(BG456,' Brechas'!$A$2:$A$34,' Brechas'!$AT$2:$AT$34)</f>
        <v>-6.2378762887282E-3</v>
      </c>
      <c r="BV456" t="b">
        <f t="shared" si="65"/>
        <v>1</v>
      </c>
      <c r="BZ456" s="20">
        <v>27</v>
      </c>
      <c r="CA456" s="20" t="s">
        <v>91</v>
      </c>
      <c r="CB456" s="20">
        <v>36.9</v>
      </c>
      <c r="CC456" s="20">
        <v>37.9</v>
      </c>
      <c r="CD456" s="20">
        <v>-0.03</v>
      </c>
      <c r="CE456" s="20">
        <v>0.03</v>
      </c>
      <c r="CF456" s="66">
        <v>12</v>
      </c>
      <c r="CG456" s="20">
        <v>37.4</v>
      </c>
      <c r="CH456" s="20">
        <v>0.56999999999999995</v>
      </c>
      <c r="CI456" s="70">
        <v>29</v>
      </c>
      <c r="CJ456" s="20">
        <v>0.02</v>
      </c>
      <c r="CK456" s="75">
        <v>21</v>
      </c>
      <c r="CL456" s="17">
        <v>-1</v>
      </c>
      <c r="CM456" s="17">
        <v>-1.5088798E-2</v>
      </c>
      <c r="CN456" s="17">
        <f>_xlfn.XLOOKUP(BZ456,' Brechas'!$A$2:$A$34,' Brechas'!$BP$2:$BP$34)</f>
        <v>-1.50887979795535E-2</v>
      </c>
      <c r="CO456" t="b">
        <f t="shared" si="66"/>
        <v>1</v>
      </c>
    </row>
    <row r="457" spans="40:93">
      <c r="AN457" s="20">
        <v>41</v>
      </c>
      <c r="AO457" s="20" t="s">
        <v>92</v>
      </c>
      <c r="AP457" s="20">
        <v>0.36</v>
      </c>
      <c r="AQ457" s="20">
        <v>0.28000000000000003</v>
      </c>
      <c r="AR457" s="20">
        <v>0.28999999999999998</v>
      </c>
      <c r="AS457" s="20">
        <v>0.28999999999999998</v>
      </c>
      <c r="AT457" s="87">
        <v>30</v>
      </c>
      <c r="AU457" s="20">
        <v>0.32</v>
      </c>
      <c r="AV457" s="20">
        <v>0.62</v>
      </c>
      <c r="AW457" s="80">
        <v>20</v>
      </c>
      <c r="AX457" s="20">
        <v>0.18</v>
      </c>
      <c r="AY457" s="94">
        <v>31</v>
      </c>
      <c r="AZ457" s="17">
        <v>1</v>
      </c>
      <c r="BA457" s="17">
        <v>0.17896213499999999</v>
      </c>
      <c r="BB457" s="17">
        <f>_xlfn.XLOOKUP(AN457,' Brechas'!$A$2:$A$34,' Brechas'!$AF$2:$AF$34)</f>
        <v>0.17896213506342801</v>
      </c>
      <c r="BC457" t="b">
        <f t="shared" si="64"/>
        <v>1</v>
      </c>
      <c r="BG457" s="20">
        <v>41</v>
      </c>
      <c r="BH457" s="20" t="s">
        <v>92</v>
      </c>
      <c r="BI457" s="20">
        <v>34.01</v>
      </c>
      <c r="BJ457" s="20">
        <v>29.63</v>
      </c>
      <c r="BK457" s="20">
        <v>0.15</v>
      </c>
      <c r="BL457" s="20">
        <v>0.15</v>
      </c>
      <c r="BM457" s="58">
        <v>16</v>
      </c>
      <c r="BN457" s="20">
        <v>31.64</v>
      </c>
      <c r="BO457" s="20">
        <v>0.08</v>
      </c>
      <c r="BP457" s="77">
        <v>33</v>
      </c>
      <c r="BQ457" s="20">
        <v>0.01</v>
      </c>
      <c r="BR457" s="69">
        <v>9</v>
      </c>
      <c r="BS457" s="17">
        <v>1</v>
      </c>
      <c r="BT457" s="17">
        <v>1.2215975E-2</v>
      </c>
      <c r="BU457" s="17">
        <f>_xlfn.XLOOKUP(BG457,' Brechas'!$A$2:$A$34,' Brechas'!$AT$2:$AT$34)</f>
        <v>1.2215974793859099E-2</v>
      </c>
      <c r="BV457" t="b">
        <f t="shared" si="65"/>
        <v>1</v>
      </c>
      <c r="BZ457" s="20">
        <v>41</v>
      </c>
      <c r="CA457" s="20" t="s">
        <v>92</v>
      </c>
      <c r="CB457" s="20">
        <v>12</v>
      </c>
      <c r="CC457" s="20">
        <v>11.9</v>
      </c>
      <c r="CD457" s="20">
        <v>0.01</v>
      </c>
      <c r="CE457" s="20">
        <v>0.01</v>
      </c>
      <c r="CF457" s="83">
        <v>5</v>
      </c>
      <c r="CG457" s="20">
        <v>11.9</v>
      </c>
      <c r="CH457" s="20">
        <v>0.18</v>
      </c>
      <c r="CI457" s="86">
        <v>11</v>
      </c>
      <c r="CJ457" s="20">
        <v>0</v>
      </c>
      <c r="CK457" s="78">
        <v>3</v>
      </c>
      <c r="CL457" s="17">
        <v>1</v>
      </c>
      <c r="CM457" s="17">
        <v>1.5290519999999999E-3</v>
      </c>
      <c r="CN457" s="17">
        <f>_xlfn.XLOOKUP(BZ457,' Brechas'!$A$2:$A$34,' Brechas'!$BP$2:$BP$34)</f>
        <v>1.52905198776758E-3</v>
      </c>
      <c r="CO457" t="b">
        <f t="shared" si="66"/>
        <v>1</v>
      </c>
    </row>
    <row r="458" spans="40:93">
      <c r="AN458" s="20">
        <v>44</v>
      </c>
      <c r="AO458" s="20" t="s">
        <v>93</v>
      </c>
      <c r="AP458" s="20">
        <v>0.17</v>
      </c>
      <c r="AQ458" s="20">
        <v>0.15</v>
      </c>
      <c r="AR458" s="20">
        <v>7.0000000000000007E-2</v>
      </c>
      <c r="AS458" s="20">
        <v>7.0000000000000007E-2</v>
      </c>
      <c r="AT458" s="62">
        <v>8</v>
      </c>
      <c r="AU458" s="20">
        <v>0.16</v>
      </c>
      <c r="AV458" s="20">
        <v>0.31</v>
      </c>
      <c r="AW458" s="85">
        <v>4</v>
      </c>
      <c r="AX458" s="20">
        <v>0.02</v>
      </c>
      <c r="AY458" s="85">
        <v>4</v>
      </c>
      <c r="AZ458" s="17">
        <v>1</v>
      </c>
      <c r="BA458" s="17">
        <v>2.3400170000000001E-2</v>
      </c>
      <c r="BB458" s="17">
        <f>_xlfn.XLOOKUP(AN458,' Brechas'!$A$2:$A$34,' Brechas'!$AF$2:$AF$34)</f>
        <v>2.3400169663703601E-2</v>
      </c>
      <c r="BC458" t="b">
        <f t="shared" si="64"/>
        <v>1</v>
      </c>
      <c r="BG458" s="20">
        <v>44</v>
      </c>
      <c r="BH458" s="20" t="s">
        <v>93</v>
      </c>
      <c r="BI458" s="20">
        <v>108.85</v>
      </c>
      <c r="BJ458" s="20">
        <v>119.32</v>
      </c>
      <c r="BK458" s="20">
        <v>-0.09</v>
      </c>
      <c r="BL458" s="20">
        <v>0.09</v>
      </c>
      <c r="BM458" s="79">
        <v>10</v>
      </c>
      <c r="BN458" s="20">
        <v>114.47</v>
      </c>
      <c r="BO458" s="20">
        <v>0.3</v>
      </c>
      <c r="BP458" s="78">
        <v>3</v>
      </c>
      <c r="BQ458" s="20">
        <v>0.03</v>
      </c>
      <c r="BR458" s="58">
        <v>16</v>
      </c>
      <c r="BS458" s="17">
        <v>-1</v>
      </c>
      <c r="BT458" s="17">
        <v>-2.6271078E-2</v>
      </c>
      <c r="BU458" s="17">
        <f>_xlfn.XLOOKUP(BG458,' Brechas'!$A$2:$A$34,' Brechas'!$AT$2:$AT$34)</f>
        <v>-2.6271077877928199E-2</v>
      </c>
      <c r="BV458" t="b">
        <f t="shared" si="65"/>
        <v>1</v>
      </c>
      <c r="BZ458" s="20">
        <v>44</v>
      </c>
      <c r="CA458" s="20" t="s">
        <v>93</v>
      </c>
      <c r="CB458" s="20">
        <v>41.7</v>
      </c>
      <c r="CC458" s="20">
        <v>43.7</v>
      </c>
      <c r="CD458" s="20">
        <v>-0.05</v>
      </c>
      <c r="CE458" s="20">
        <v>0.05</v>
      </c>
      <c r="CF458" s="61">
        <v>18</v>
      </c>
      <c r="CG458" s="20">
        <v>42.6</v>
      </c>
      <c r="CH458" s="20">
        <v>0.65</v>
      </c>
      <c r="CI458" s="87">
        <v>30</v>
      </c>
      <c r="CJ458" s="20">
        <v>0.03</v>
      </c>
      <c r="CK458" s="70">
        <v>29</v>
      </c>
      <c r="CL458" s="17">
        <v>-1</v>
      </c>
      <c r="CM458" s="17">
        <v>-2.9811265E-2</v>
      </c>
      <c r="CN458" s="17">
        <f>_xlfn.XLOOKUP(BZ458,' Brechas'!$A$2:$A$34,' Brechas'!$BP$2:$BP$34)</f>
        <v>-2.9811265299267298E-2</v>
      </c>
      <c r="CO458" t="b">
        <f t="shared" si="66"/>
        <v>1</v>
      </c>
    </row>
    <row r="459" spans="40:93">
      <c r="AN459" s="20">
        <v>47</v>
      </c>
      <c r="AO459" s="20" t="s">
        <v>94</v>
      </c>
      <c r="AP459" s="20">
        <v>0.31</v>
      </c>
      <c r="AQ459" s="20">
        <v>0.26</v>
      </c>
      <c r="AR459" s="20">
        <v>0.18</v>
      </c>
      <c r="AS459" s="20">
        <v>0.18</v>
      </c>
      <c r="AT459" s="82">
        <v>22</v>
      </c>
      <c r="AU459" s="20">
        <v>0.28000000000000003</v>
      </c>
      <c r="AV459" s="20">
        <v>0.55000000000000004</v>
      </c>
      <c r="AW459" s="63">
        <v>15</v>
      </c>
      <c r="AX459" s="20">
        <v>0.1</v>
      </c>
      <c r="AY459" s="74">
        <v>23</v>
      </c>
      <c r="AZ459" s="17">
        <v>1</v>
      </c>
      <c r="BA459" s="17">
        <v>0.102056887</v>
      </c>
      <c r="BB459" s="17">
        <f>_xlfn.XLOOKUP(AN459,' Brechas'!$A$2:$A$34,' Brechas'!$AF$2:$AF$34)</f>
        <v>0.102056886824564</v>
      </c>
      <c r="BC459" t="b">
        <f t="shared" si="64"/>
        <v>1</v>
      </c>
      <c r="BG459" s="20">
        <v>47</v>
      </c>
      <c r="BH459" s="20" t="s">
        <v>94</v>
      </c>
      <c r="BI459" s="20">
        <v>66.45</v>
      </c>
      <c r="BJ459" s="20">
        <v>105.63</v>
      </c>
      <c r="BK459" s="20">
        <v>-0.37</v>
      </c>
      <c r="BL459" s="20">
        <v>0.37</v>
      </c>
      <c r="BM459" s="84">
        <v>26</v>
      </c>
      <c r="BN459" s="20">
        <v>87.08</v>
      </c>
      <c r="BO459" s="20">
        <v>0.23</v>
      </c>
      <c r="BP459" s="64">
        <v>7</v>
      </c>
      <c r="BQ459" s="20">
        <v>0.08</v>
      </c>
      <c r="BR459" s="94">
        <v>31</v>
      </c>
      <c r="BS459" s="17">
        <v>-1</v>
      </c>
      <c r="BT459" s="17">
        <v>-8.4456793000000002E-2</v>
      </c>
      <c r="BU459" s="17">
        <f>_xlfn.XLOOKUP(BG459,' Brechas'!$A$2:$A$34,' Brechas'!$AT$2:$AT$34)</f>
        <v>-8.4456793369245206E-2</v>
      </c>
      <c r="BV459" t="b">
        <f t="shared" si="65"/>
        <v>1</v>
      </c>
      <c r="BZ459" s="20">
        <v>47</v>
      </c>
      <c r="CA459" s="20" t="s">
        <v>94</v>
      </c>
      <c r="CB459" s="20">
        <v>20.7</v>
      </c>
      <c r="CC459" s="20">
        <v>22</v>
      </c>
      <c r="CD459" s="20">
        <v>-0.06</v>
      </c>
      <c r="CE459" s="20">
        <v>0.06</v>
      </c>
      <c r="CF459" s="74">
        <v>23</v>
      </c>
      <c r="CG459" s="20">
        <v>21.4</v>
      </c>
      <c r="CH459" s="20">
        <v>0.33</v>
      </c>
      <c r="CI459" s="74">
        <v>23</v>
      </c>
      <c r="CJ459" s="20">
        <v>0.02</v>
      </c>
      <c r="CK459" s="71">
        <v>25</v>
      </c>
      <c r="CL459" s="17">
        <v>-1</v>
      </c>
      <c r="CM459" s="17">
        <v>-1.9335557E-2</v>
      </c>
      <c r="CN459" s="17">
        <f>_xlfn.XLOOKUP(BZ459,' Brechas'!$A$2:$A$34,' Brechas'!$BP$2:$BP$34)</f>
        <v>-1.93355574089519E-2</v>
      </c>
      <c r="CO459" t="b">
        <f t="shared" si="66"/>
        <v>1</v>
      </c>
    </row>
    <row r="460" spans="40:93">
      <c r="AN460" s="20">
        <v>50</v>
      </c>
      <c r="AO460" s="20" t="s">
        <v>95</v>
      </c>
      <c r="AP460" s="20">
        <v>0.22</v>
      </c>
      <c r="AQ460" s="20">
        <v>0.28000000000000003</v>
      </c>
      <c r="AR460" s="20">
        <v>-0.2</v>
      </c>
      <c r="AS460" s="20">
        <v>0.2</v>
      </c>
      <c r="AT460" s="88">
        <v>24</v>
      </c>
      <c r="AU460" s="20">
        <v>0.25</v>
      </c>
      <c r="AV460" s="20">
        <v>0.49</v>
      </c>
      <c r="AW460" s="66">
        <v>12</v>
      </c>
      <c r="AX460" s="20">
        <v>0.1</v>
      </c>
      <c r="AY460" s="80">
        <v>20</v>
      </c>
      <c r="AZ460" s="17">
        <v>-1</v>
      </c>
      <c r="BA460" s="17">
        <v>-9.8522274000000007E-2</v>
      </c>
      <c r="BB460" s="17">
        <f>_xlfn.XLOOKUP(AN460,' Brechas'!$A$2:$A$34,' Brechas'!$AF$2:$AF$34)</f>
        <v>-9.8522273623788695E-2</v>
      </c>
      <c r="BC460" t="b">
        <f t="shared" si="64"/>
        <v>1</v>
      </c>
      <c r="BG460" s="20">
        <v>50</v>
      </c>
      <c r="BH460" s="20" t="s">
        <v>95</v>
      </c>
      <c r="BI460" s="20">
        <v>49.11</v>
      </c>
      <c r="BJ460" s="20">
        <v>48.61</v>
      </c>
      <c r="BK460" s="20">
        <v>0.01</v>
      </c>
      <c r="BL460" s="20">
        <v>0.01</v>
      </c>
      <c r="BM460" s="67">
        <v>2</v>
      </c>
      <c r="BN460" s="20">
        <v>48.85</v>
      </c>
      <c r="BO460" s="20">
        <v>0.13</v>
      </c>
      <c r="BP460" s="73">
        <v>28</v>
      </c>
      <c r="BQ460" s="20">
        <v>0</v>
      </c>
      <c r="BR460" s="67">
        <v>2</v>
      </c>
      <c r="BS460" s="17">
        <v>1</v>
      </c>
      <c r="BT460" s="17">
        <v>1.302671E-3</v>
      </c>
      <c r="BU460" s="17">
        <f>_xlfn.XLOOKUP(BG460,' Brechas'!$A$2:$A$34,' Brechas'!$AT$2:$AT$34)</f>
        <v>1.3026706063473401E-3</v>
      </c>
      <c r="BV460" t="b">
        <f t="shared" si="65"/>
        <v>1</v>
      </c>
      <c r="BZ460" s="20">
        <v>50</v>
      </c>
      <c r="CA460" s="20" t="s">
        <v>95</v>
      </c>
      <c r="CB460" s="20">
        <v>13.2</v>
      </c>
      <c r="CC460" s="20">
        <v>12.6</v>
      </c>
      <c r="CD460" s="20">
        <v>0.05</v>
      </c>
      <c r="CE460" s="20">
        <v>0.05</v>
      </c>
      <c r="CF460" s="68">
        <v>19</v>
      </c>
      <c r="CG460" s="20">
        <v>12.9</v>
      </c>
      <c r="CH460" s="20">
        <v>0.2</v>
      </c>
      <c r="CI460" s="59">
        <v>13</v>
      </c>
      <c r="CJ460" s="20">
        <v>0.01</v>
      </c>
      <c r="CK460" s="81">
        <v>17</v>
      </c>
      <c r="CL460" s="17">
        <v>1</v>
      </c>
      <c r="CM460" s="17">
        <v>9.3927479999999994E-3</v>
      </c>
      <c r="CN460" s="17">
        <f>_xlfn.XLOOKUP(BZ460,' Brechas'!$A$2:$A$34,' Brechas'!$BP$2:$BP$34)</f>
        <v>9.3927479248580095E-3</v>
      </c>
      <c r="CO460" t="b">
        <f t="shared" si="66"/>
        <v>1</v>
      </c>
    </row>
    <row r="461" spans="40:93">
      <c r="AN461" s="20">
        <v>52</v>
      </c>
      <c r="AO461" s="20" t="s">
        <v>96</v>
      </c>
      <c r="AP461" s="20">
        <v>0.33</v>
      </c>
      <c r="AQ461" s="20">
        <v>0.28999999999999998</v>
      </c>
      <c r="AR461" s="20">
        <v>0.12</v>
      </c>
      <c r="AS461" s="20">
        <v>0.12</v>
      </c>
      <c r="AT461" s="63">
        <v>15</v>
      </c>
      <c r="AU461" s="20">
        <v>0.31</v>
      </c>
      <c r="AV461" s="20">
        <v>0.61</v>
      </c>
      <c r="AW461" s="68">
        <v>19</v>
      </c>
      <c r="AX461" s="20">
        <v>0.08</v>
      </c>
      <c r="AY461" s="59">
        <v>13</v>
      </c>
      <c r="AZ461" s="17">
        <v>1</v>
      </c>
      <c r="BA461" s="17">
        <v>7.5034397000000003E-2</v>
      </c>
      <c r="BB461" s="17">
        <f>_xlfn.XLOOKUP(AN461,' Brechas'!$A$2:$A$34,' Brechas'!$AF$2:$AF$34)</f>
        <v>7.5034397280881807E-2</v>
      </c>
      <c r="BC461" t="b">
        <f t="shared" si="64"/>
        <v>1</v>
      </c>
      <c r="BG461" s="20">
        <v>52</v>
      </c>
      <c r="BH461" s="20" t="s">
        <v>96</v>
      </c>
      <c r="BI461" s="20">
        <v>54.18</v>
      </c>
      <c r="BJ461" s="20">
        <v>53.79</v>
      </c>
      <c r="BK461" s="20">
        <v>0.01</v>
      </c>
      <c r="BL461" s="20">
        <v>0.01</v>
      </c>
      <c r="BM461" s="76">
        <v>1</v>
      </c>
      <c r="BN461" s="20">
        <v>53.97</v>
      </c>
      <c r="BO461" s="20">
        <v>0.14000000000000001</v>
      </c>
      <c r="BP461" s="84">
        <v>26</v>
      </c>
      <c r="BQ461" s="20">
        <v>0</v>
      </c>
      <c r="BR461" s="76">
        <v>1</v>
      </c>
      <c r="BS461" s="17">
        <v>1</v>
      </c>
      <c r="BT461" s="17">
        <v>1.03783E-3</v>
      </c>
      <c r="BU461" s="17">
        <f>_xlfn.XLOOKUP(BG461,' Brechas'!$A$2:$A$34,' Brechas'!$AT$2:$AT$34)</f>
        <v>1.0378298131914401E-3</v>
      </c>
      <c r="BV461" t="b">
        <f t="shared" si="65"/>
        <v>1</v>
      </c>
      <c r="BZ461" s="20">
        <v>52</v>
      </c>
      <c r="CA461" s="20" t="s">
        <v>96</v>
      </c>
      <c r="CB461" s="20">
        <v>16.399999999999999</v>
      </c>
      <c r="CC461" s="20">
        <v>16.8</v>
      </c>
      <c r="CD461" s="20">
        <v>-0.02</v>
      </c>
      <c r="CE461" s="20">
        <v>0.02</v>
      </c>
      <c r="CF461" s="69">
        <v>9</v>
      </c>
      <c r="CG461" s="20">
        <v>16.600000000000001</v>
      </c>
      <c r="CH461" s="20">
        <v>0.25</v>
      </c>
      <c r="CI461" s="61">
        <v>18</v>
      </c>
      <c r="CJ461" s="20">
        <v>0.01</v>
      </c>
      <c r="CK461" s="59">
        <v>13</v>
      </c>
      <c r="CL461" s="17">
        <v>-1</v>
      </c>
      <c r="CM461" s="17">
        <v>-6.0433960000000004E-3</v>
      </c>
      <c r="CN461" s="17">
        <f>_xlfn.XLOOKUP(BZ461,' Brechas'!$A$2:$A$34,' Brechas'!$BP$2:$BP$34)</f>
        <v>-6.0433959516528598E-3</v>
      </c>
      <c r="CO461" t="b">
        <f t="shared" si="66"/>
        <v>1</v>
      </c>
    </row>
    <row r="462" spans="40:93" ht="24">
      <c r="AN462" s="20">
        <v>54</v>
      </c>
      <c r="AO462" s="20" t="s">
        <v>97</v>
      </c>
      <c r="AP462" s="20">
        <v>0.3</v>
      </c>
      <c r="AQ462" s="20">
        <v>0.28999999999999998</v>
      </c>
      <c r="AR462" s="20">
        <v>0.06</v>
      </c>
      <c r="AS462" s="20">
        <v>0.06</v>
      </c>
      <c r="AT462" s="65">
        <v>6</v>
      </c>
      <c r="AU462" s="20">
        <v>0.28999999999999998</v>
      </c>
      <c r="AV462" s="20">
        <v>0.57999999999999996</v>
      </c>
      <c r="AW462" s="58">
        <v>16</v>
      </c>
      <c r="AX462" s="20">
        <v>0.03</v>
      </c>
      <c r="AY462" s="69">
        <v>9</v>
      </c>
      <c r="AZ462" s="17">
        <v>1</v>
      </c>
      <c r="BA462" s="17">
        <v>3.4684318999999998E-2</v>
      </c>
      <c r="BB462" s="17">
        <f>_xlfn.XLOOKUP(AN462,' Brechas'!$A$2:$A$34,' Brechas'!$AF$2:$AF$34)</f>
        <v>3.4684318797424403E-2</v>
      </c>
      <c r="BC462" t="b">
        <f t="shared" si="64"/>
        <v>1</v>
      </c>
      <c r="BG462" s="20">
        <v>54</v>
      </c>
      <c r="BH462" s="20" t="s">
        <v>97</v>
      </c>
      <c r="BI462" s="20">
        <v>53.5</v>
      </c>
      <c r="BJ462" s="20">
        <v>75.38</v>
      </c>
      <c r="BK462" s="20">
        <v>-0.28999999999999998</v>
      </c>
      <c r="BL462" s="20">
        <v>0.28999999999999998</v>
      </c>
      <c r="BM462" s="88">
        <v>24</v>
      </c>
      <c r="BN462" s="20">
        <v>65.12</v>
      </c>
      <c r="BO462" s="20">
        <v>0.17</v>
      </c>
      <c r="BP462" s="68">
        <v>19</v>
      </c>
      <c r="BQ462" s="20">
        <v>0.05</v>
      </c>
      <c r="BR462" s="82">
        <v>22</v>
      </c>
      <c r="BS462" s="17">
        <v>-1</v>
      </c>
      <c r="BT462" s="17">
        <v>-4.9445783E-2</v>
      </c>
      <c r="BU462" s="17">
        <f>_xlfn.XLOOKUP(BG462,' Brechas'!$A$2:$A$34,' Brechas'!$AT$2:$AT$34)</f>
        <v>-4.9445782701099401E-2</v>
      </c>
      <c r="BV462" t="b">
        <f t="shared" si="65"/>
        <v>1</v>
      </c>
      <c r="BZ462" s="20">
        <v>54</v>
      </c>
      <c r="CA462" s="20" t="s">
        <v>97</v>
      </c>
      <c r="CB462" s="20">
        <v>20</v>
      </c>
      <c r="CC462" s="20">
        <v>21</v>
      </c>
      <c r="CD462" s="20">
        <v>-0.05</v>
      </c>
      <c r="CE462" s="20">
        <v>0.05</v>
      </c>
      <c r="CF462" s="80">
        <v>20</v>
      </c>
      <c r="CG462" s="20">
        <v>20.5</v>
      </c>
      <c r="CH462" s="20">
        <v>0.31</v>
      </c>
      <c r="CI462" s="82">
        <v>22</v>
      </c>
      <c r="CJ462" s="20">
        <v>0.01</v>
      </c>
      <c r="CK462" s="80">
        <v>20</v>
      </c>
      <c r="CL462" s="17">
        <v>-1</v>
      </c>
      <c r="CM462" s="17">
        <v>-1.4926460000000001E-2</v>
      </c>
      <c r="CN462" s="17">
        <f>_xlfn.XLOOKUP(BZ462,' Brechas'!$A$2:$A$34,' Brechas'!$BP$2:$BP$34)</f>
        <v>-1.49264598805883E-2</v>
      </c>
      <c r="CO462" t="b">
        <f t="shared" si="66"/>
        <v>1</v>
      </c>
    </row>
    <row r="463" spans="40:93">
      <c r="AN463" s="20">
        <v>63</v>
      </c>
      <c r="AO463" s="20" t="s">
        <v>98</v>
      </c>
      <c r="AP463" s="20">
        <v>0.37</v>
      </c>
      <c r="AQ463" s="20">
        <v>0.42</v>
      </c>
      <c r="AR463" s="20">
        <v>-0.14000000000000001</v>
      </c>
      <c r="AS463" s="20">
        <v>0.14000000000000001</v>
      </c>
      <c r="AT463" s="80">
        <v>20</v>
      </c>
      <c r="AU463" s="20">
        <v>0.39</v>
      </c>
      <c r="AV463" s="20">
        <v>0.77</v>
      </c>
      <c r="AW463" s="72">
        <v>27</v>
      </c>
      <c r="AX463" s="20">
        <v>0.1</v>
      </c>
      <c r="AY463" s="88">
        <v>24</v>
      </c>
      <c r="AZ463" s="17">
        <v>-1</v>
      </c>
      <c r="BA463" s="17">
        <v>-0.104281132</v>
      </c>
      <c r="BB463" s="17">
        <f>_xlfn.XLOOKUP(AN463,' Brechas'!$A$2:$A$34,' Brechas'!$AF$2:$AF$34)</f>
        <v>-0.10428113245244899</v>
      </c>
      <c r="BC463" t="b">
        <f t="shared" si="64"/>
        <v>1</v>
      </c>
      <c r="BG463" s="20">
        <v>63</v>
      </c>
      <c r="BH463" s="20" t="s">
        <v>98</v>
      </c>
      <c r="BI463" s="20">
        <v>67.58</v>
      </c>
      <c r="BJ463" s="20">
        <v>43.18</v>
      </c>
      <c r="BK463" s="20">
        <v>0.56999999999999995</v>
      </c>
      <c r="BL463" s="20">
        <v>0.56999999999999995</v>
      </c>
      <c r="BM463" s="87">
        <v>30</v>
      </c>
      <c r="BN463" s="20">
        <v>55.06</v>
      </c>
      <c r="BO463" s="20">
        <v>0.14000000000000001</v>
      </c>
      <c r="BP463" s="71">
        <v>25</v>
      </c>
      <c r="BQ463" s="20">
        <v>0.08</v>
      </c>
      <c r="BR463" s="87">
        <v>30</v>
      </c>
      <c r="BS463" s="17">
        <v>1</v>
      </c>
      <c r="BT463" s="17">
        <v>8.1375965999999994E-2</v>
      </c>
      <c r="BU463" s="17">
        <f>_xlfn.XLOOKUP(BG463,' Brechas'!$A$2:$A$34,' Brechas'!$AT$2:$AT$34)</f>
        <v>8.1375966303970398E-2</v>
      </c>
      <c r="BV463" t="b">
        <f t="shared" si="65"/>
        <v>1</v>
      </c>
      <c r="BZ463" s="20">
        <v>63</v>
      </c>
      <c r="CA463" s="20" t="s">
        <v>98</v>
      </c>
      <c r="CB463" s="20">
        <v>7.7</v>
      </c>
      <c r="CC463" s="20">
        <v>7.4</v>
      </c>
      <c r="CD463" s="20">
        <v>0.04</v>
      </c>
      <c r="CE463" s="20">
        <v>0.04</v>
      </c>
      <c r="CF463" s="63">
        <v>15</v>
      </c>
      <c r="CG463" s="20">
        <v>7.5</v>
      </c>
      <c r="CH463" s="20">
        <v>0.11</v>
      </c>
      <c r="CI463" s="83">
        <v>5</v>
      </c>
      <c r="CJ463" s="20">
        <v>0</v>
      </c>
      <c r="CK463" s="86">
        <v>11</v>
      </c>
      <c r="CL463" s="17">
        <v>1</v>
      </c>
      <c r="CM463" s="17">
        <v>4.6491450000000004E-3</v>
      </c>
      <c r="CN463" s="17">
        <f>_xlfn.XLOOKUP(BZ463,' Brechas'!$A$2:$A$34,' Brechas'!$BP$2:$BP$34)</f>
        <v>4.6491445574014297E-3</v>
      </c>
      <c r="CO463" t="b">
        <f t="shared" si="66"/>
        <v>1</v>
      </c>
    </row>
    <row r="464" spans="40:93">
      <c r="AN464" s="20">
        <v>66</v>
      </c>
      <c r="AO464" s="20" t="s">
        <v>99</v>
      </c>
      <c r="AP464" s="20">
        <v>0.42</v>
      </c>
      <c r="AQ464" s="20">
        <v>0.38</v>
      </c>
      <c r="AR464" s="20">
        <v>0.11</v>
      </c>
      <c r="AS464" s="20">
        <v>0.11</v>
      </c>
      <c r="AT464" s="59">
        <v>13</v>
      </c>
      <c r="AU464" s="20">
        <v>0.4</v>
      </c>
      <c r="AV464" s="20">
        <v>0.78</v>
      </c>
      <c r="AW464" s="87">
        <v>30</v>
      </c>
      <c r="AX464" s="20">
        <v>0.08</v>
      </c>
      <c r="AY464" s="58">
        <v>16</v>
      </c>
      <c r="AZ464" s="17">
        <v>1</v>
      </c>
      <c r="BA464" s="17">
        <v>8.2247469000000004E-2</v>
      </c>
      <c r="BB464" s="17">
        <f>_xlfn.XLOOKUP(AN464,' Brechas'!$A$2:$A$34,' Brechas'!$AF$2:$AF$34)</f>
        <v>8.2247468771176294E-2</v>
      </c>
      <c r="BC464" t="b">
        <f t="shared" si="64"/>
        <v>1</v>
      </c>
      <c r="BG464" s="20">
        <v>66</v>
      </c>
      <c r="BH464" s="20" t="s">
        <v>99</v>
      </c>
      <c r="BI464" s="20">
        <v>84.33</v>
      </c>
      <c r="BJ464" s="20">
        <v>68.78</v>
      </c>
      <c r="BK464" s="20">
        <v>0.23</v>
      </c>
      <c r="BL464" s="20">
        <v>0.23</v>
      </c>
      <c r="BM464" s="75">
        <v>21</v>
      </c>
      <c r="BN464" s="20">
        <v>76.209999999999994</v>
      </c>
      <c r="BO464" s="20">
        <v>0.2</v>
      </c>
      <c r="BP464" s="79">
        <v>10</v>
      </c>
      <c r="BQ464" s="20">
        <v>0.05</v>
      </c>
      <c r="BR464" s="75">
        <v>21</v>
      </c>
      <c r="BS464" s="17">
        <v>1</v>
      </c>
      <c r="BT464" s="17">
        <v>4.5071922E-2</v>
      </c>
      <c r="BU464" s="17">
        <f>_xlfn.XLOOKUP(BG464,' Brechas'!$A$2:$A$34,' Brechas'!$AT$2:$AT$34)</f>
        <v>4.5071922189582302E-2</v>
      </c>
      <c r="BV464" t="b">
        <f t="shared" si="65"/>
        <v>1</v>
      </c>
      <c r="BZ464" s="20">
        <v>66</v>
      </c>
      <c r="CA464" s="20" t="s">
        <v>99</v>
      </c>
      <c r="CB464" s="20">
        <v>12</v>
      </c>
      <c r="CC464" s="20">
        <v>11.7</v>
      </c>
      <c r="CD464" s="20">
        <v>0.03</v>
      </c>
      <c r="CE464" s="20">
        <v>0.03</v>
      </c>
      <c r="CF464" s="86">
        <v>11</v>
      </c>
      <c r="CG464" s="20">
        <v>11.8</v>
      </c>
      <c r="CH464" s="20">
        <v>0.18</v>
      </c>
      <c r="CI464" s="79">
        <v>10</v>
      </c>
      <c r="CJ464" s="20">
        <v>0</v>
      </c>
      <c r="CK464" s="79">
        <v>10</v>
      </c>
      <c r="CL464" s="17">
        <v>1</v>
      </c>
      <c r="CM464" s="17">
        <v>4.6263620000000002E-3</v>
      </c>
      <c r="CN464" s="17">
        <f>_xlfn.XLOOKUP(BZ464,' Brechas'!$A$2:$A$34,' Brechas'!$BP$2:$BP$34)</f>
        <v>4.6263624245275704E-3</v>
      </c>
      <c r="CO464" t="b">
        <f t="shared" si="66"/>
        <v>1</v>
      </c>
    </row>
    <row r="465" spans="40:93">
      <c r="AN465" s="20">
        <v>68</v>
      </c>
      <c r="AO465" s="20" t="s">
        <v>100</v>
      </c>
      <c r="AP465" s="20">
        <v>0.33</v>
      </c>
      <c r="AQ465" s="20">
        <v>0.28999999999999998</v>
      </c>
      <c r="AR465" s="20">
        <v>0.13</v>
      </c>
      <c r="AS465" s="20">
        <v>0.13</v>
      </c>
      <c r="AT465" s="61">
        <v>18</v>
      </c>
      <c r="AU465" s="20">
        <v>0.31</v>
      </c>
      <c r="AV465" s="20">
        <v>0.61</v>
      </c>
      <c r="AW465" s="61">
        <v>18</v>
      </c>
      <c r="AX465" s="20">
        <v>0.08</v>
      </c>
      <c r="AY465" s="60">
        <v>14</v>
      </c>
      <c r="AZ465" s="17">
        <v>1</v>
      </c>
      <c r="BA465" s="17">
        <v>7.8181565999999994E-2</v>
      </c>
      <c r="BB465" s="17">
        <f>_xlfn.XLOOKUP(AN465,' Brechas'!$A$2:$A$34,' Brechas'!$AF$2:$AF$34)</f>
        <v>7.8181565673658804E-2</v>
      </c>
      <c r="BC465" t="b">
        <f t="shared" si="64"/>
        <v>1</v>
      </c>
      <c r="BG465" s="20">
        <v>68</v>
      </c>
      <c r="BH465" s="20" t="s">
        <v>100</v>
      </c>
      <c r="BI465" s="20">
        <v>64.069999999999993</v>
      </c>
      <c r="BJ465" s="20">
        <v>41.59</v>
      </c>
      <c r="BK465" s="20">
        <v>0.54</v>
      </c>
      <c r="BL465" s="20">
        <v>0.54</v>
      </c>
      <c r="BM465" s="70">
        <v>29</v>
      </c>
      <c r="BN465" s="20">
        <v>53.04</v>
      </c>
      <c r="BO465" s="20">
        <v>0.14000000000000001</v>
      </c>
      <c r="BP465" s="72">
        <v>27</v>
      </c>
      <c r="BQ465" s="20">
        <v>7.0000000000000007E-2</v>
      </c>
      <c r="BR465" s="70">
        <v>29</v>
      </c>
      <c r="BS465" s="17">
        <v>1</v>
      </c>
      <c r="BT465" s="17">
        <v>7.4970181999999996E-2</v>
      </c>
      <c r="BU465" s="17">
        <f>_xlfn.XLOOKUP(BG465,' Brechas'!$A$2:$A$34,' Brechas'!$AT$2:$AT$34)</f>
        <v>7.4970182091258206E-2</v>
      </c>
      <c r="BV465" t="b">
        <f t="shared" si="65"/>
        <v>1</v>
      </c>
      <c r="BZ465" s="20">
        <v>68</v>
      </c>
      <c r="CA465" s="20" t="s">
        <v>100</v>
      </c>
      <c r="CB465" s="20">
        <v>9.6999999999999993</v>
      </c>
      <c r="CC465" s="20">
        <v>9.9</v>
      </c>
      <c r="CD465" s="20">
        <v>-0.02</v>
      </c>
      <c r="CE465" s="20">
        <v>0.02</v>
      </c>
      <c r="CF465" s="62">
        <v>8</v>
      </c>
      <c r="CG465" s="20">
        <v>9.8000000000000007</v>
      </c>
      <c r="CH465" s="20">
        <v>0.15</v>
      </c>
      <c r="CI465" s="62">
        <v>8</v>
      </c>
      <c r="CJ465" s="20">
        <v>0</v>
      </c>
      <c r="CK465" s="65">
        <v>6</v>
      </c>
      <c r="CL465" s="17">
        <v>-1</v>
      </c>
      <c r="CM465" s="17">
        <v>-3.0272139999999999E-3</v>
      </c>
      <c r="CN465" s="17">
        <f>_xlfn.XLOOKUP(BZ465,' Brechas'!$A$2:$A$34,' Brechas'!$BP$2:$BP$34)</f>
        <v>-3.0272140363883601E-3</v>
      </c>
      <c r="CO465" t="b">
        <f t="shared" si="66"/>
        <v>1</v>
      </c>
    </row>
    <row r="466" spans="40:93">
      <c r="AN466" s="20">
        <v>70</v>
      </c>
      <c r="AO466" s="20" t="s">
        <v>101</v>
      </c>
      <c r="AP466" s="20">
        <v>0.41</v>
      </c>
      <c r="AQ466" s="20">
        <v>0.39</v>
      </c>
      <c r="AR466" s="20">
        <v>7.0000000000000007E-2</v>
      </c>
      <c r="AS466" s="20">
        <v>7.0000000000000007E-2</v>
      </c>
      <c r="AT466" s="64">
        <v>7</v>
      </c>
      <c r="AU466" s="20">
        <v>0.4</v>
      </c>
      <c r="AV466" s="20">
        <v>0.78</v>
      </c>
      <c r="AW466" s="70">
        <v>29</v>
      </c>
      <c r="AX466" s="20">
        <v>0.06</v>
      </c>
      <c r="AY466" s="86">
        <v>11</v>
      </c>
      <c r="AZ466" s="17">
        <v>1</v>
      </c>
      <c r="BA466" s="17">
        <v>5.7716924000000003E-2</v>
      </c>
      <c r="BB466" s="17">
        <f>_xlfn.XLOOKUP(AN466,' Brechas'!$A$2:$A$34,' Brechas'!$AF$2:$AF$34)</f>
        <v>5.7716923670071599E-2</v>
      </c>
      <c r="BC466" t="b">
        <f t="shared" si="64"/>
        <v>1</v>
      </c>
      <c r="BG466" s="20">
        <v>70</v>
      </c>
      <c r="BH466" s="20" t="s">
        <v>101</v>
      </c>
      <c r="BI466" s="20">
        <v>48.79</v>
      </c>
      <c r="BJ466" s="20">
        <v>78.23</v>
      </c>
      <c r="BK466" s="20">
        <v>-0.38</v>
      </c>
      <c r="BL466" s="20">
        <v>0.38</v>
      </c>
      <c r="BM466" s="72">
        <v>27</v>
      </c>
      <c r="BN466" s="20">
        <v>64.39</v>
      </c>
      <c r="BO466" s="20">
        <v>0.17</v>
      </c>
      <c r="BP466" s="80">
        <v>20</v>
      </c>
      <c r="BQ466" s="20">
        <v>0.06</v>
      </c>
      <c r="BR466" s="84">
        <v>26</v>
      </c>
      <c r="BS466" s="17">
        <v>-1</v>
      </c>
      <c r="BT466" s="17">
        <v>-6.3375013999999993E-2</v>
      </c>
      <c r="BU466" s="17">
        <f>_xlfn.XLOOKUP(BG466,' Brechas'!$A$2:$A$34,' Brechas'!$AT$2:$AT$34)</f>
        <v>-6.3375013892362095E-2</v>
      </c>
      <c r="BV466" t="b">
        <f t="shared" si="65"/>
        <v>1</v>
      </c>
      <c r="BZ466" s="20">
        <v>70</v>
      </c>
      <c r="CA466" s="20" t="s">
        <v>101</v>
      </c>
      <c r="CB466" s="20">
        <v>21.9</v>
      </c>
      <c r="CC466" s="20">
        <v>24.3</v>
      </c>
      <c r="CD466" s="20">
        <v>-0.1</v>
      </c>
      <c r="CE466" s="20">
        <v>0.1</v>
      </c>
      <c r="CF466" s="87">
        <v>30</v>
      </c>
      <c r="CG466" s="20">
        <v>23.1</v>
      </c>
      <c r="CH466" s="20">
        <v>0.35</v>
      </c>
      <c r="CI466" s="84">
        <v>26</v>
      </c>
      <c r="CJ466" s="20">
        <v>0.03</v>
      </c>
      <c r="CK466" s="87">
        <v>30</v>
      </c>
      <c r="CL466" s="17">
        <v>-1</v>
      </c>
      <c r="CM466" s="17">
        <v>-3.4885038E-2</v>
      </c>
      <c r="CN466" s="17">
        <f>_xlfn.XLOOKUP(BZ466,' Brechas'!$A$2:$A$34,' Brechas'!$BP$2:$BP$34)</f>
        <v>-3.4885037943141899E-2</v>
      </c>
      <c r="CO466" t="b">
        <f t="shared" si="66"/>
        <v>1</v>
      </c>
    </row>
    <row r="467" spans="40:93">
      <c r="AN467" s="20">
        <v>73</v>
      </c>
      <c r="AO467" s="20" t="s">
        <v>102</v>
      </c>
      <c r="AP467" s="20">
        <v>0.44</v>
      </c>
      <c r="AQ467" s="20">
        <v>0.39</v>
      </c>
      <c r="AR467" s="20">
        <v>0.12</v>
      </c>
      <c r="AS467" s="20">
        <v>0.12</v>
      </c>
      <c r="AT467" s="60">
        <v>14</v>
      </c>
      <c r="AU467" s="20">
        <v>0.41</v>
      </c>
      <c r="AV467" s="20">
        <v>0.81</v>
      </c>
      <c r="AW467" s="94">
        <v>31</v>
      </c>
      <c r="AX467" s="20">
        <v>0.09</v>
      </c>
      <c r="AY467" s="61">
        <v>18</v>
      </c>
      <c r="AZ467" s="17">
        <v>1</v>
      </c>
      <c r="BA467" s="17">
        <v>9.3563950000000007E-2</v>
      </c>
      <c r="BB467" s="17">
        <f>_xlfn.XLOOKUP(AN467,' Brechas'!$A$2:$A$34,' Brechas'!$AF$2:$AF$34)</f>
        <v>9.3563950019823594E-2</v>
      </c>
      <c r="BC467" t="b">
        <f t="shared" si="64"/>
        <v>1</v>
      </c>
      <c r="BG467" s="20">
        <v>73</v>
      </c>
      <c r="BH467" s="20" t="s">
        <v>102</v>
      </c>
      <c r="BI467" s="20">
        <v>60.46</v>
      </c>
      <c r="BJ467" s="20">
        <v>82.7</v>
      </c>
      <c r="BK467" s="20">
        <v>-0.27</v>
      </c>
      <c r="BL467" s="20">
        <v>0.27</v>
      </c>
      <c r="BM467" s="82">
        <v>22</v>
      </c>
      <c r="BN467" s="20">
        <v>71.64</v>
      </c>
      <c r="BO467" s="20">
        <v>0.19</v>
      </c>
      <c r="BP467" s="63">
        <v>15</v>
      </c>
      <c r="BQ467" s="20">
        <v>0.05</v>
      </c>
      <c r="BR467" s="74">
        <v>23</v>
      </c>
      <c r="BS467" s="17">
        <v>-1</v>
      </c>
      <c r="BT467" s="17">
        <v>-5.0380389999999997E-2</v>
      </c>
      <c r="BU467" s="17">
        <f>_xlfn.XLOOKUP(BG467,' Brechas'!$A$2:$A$34,' Brechas'!$AT$2:$AT$34)</f>
        <v>-5.03803901403393E-2</v>
      </c>
      <c r="BV467" t="b">
        <f t="shared" si="65"/>
        <v>1</v>
      </c>
      <c r="BZ467" s="20">
        <v>73</v>
      </c>
      <c r="CA467" s="20" t="s">
        <v>102</v>
      </c>
      <c r="CB467" s="20">
        <v>12.6</v>
      </c>
      <c r="CC467" s="20">
        <v>13.2</v>
      </c>
      <c r="CD467" s="20">
        <v>-0.05</v>
      </c>
      <c r="CE467" s="20">
        <v>0.05</v>
      </c>
      <c r="CF467" s="81">
        <v>17</v>
      </c>
      <c r="CG467" s="20">
        <v>12.9</v>
      </c>
      <c r="CH467" s="20">
        <v>0.2</v>
      </c>
      <c r="CI467" s="59">
        <v>13</v>
      </c>
      <c r="CJ467" s="20">
        <v>0.01</v>
      </c>
      <c r="CK467" s="58">
        <v>16</v>
      </c>
      <c r="CL467" s="17">
        <v>-1</v>
      </c>
      <c r="CM467" s="17">
        <v>-8.9658050000000003E-3</v>
      </c>
      <c r="CN467" s="17">
        <f>_xlfn.XLOOKUP(BZ467,' Brechas'!$A$2:$A$34,' Brechas'!$BP$2:$BP$34)</f>
        <v>-8.9658048373644703E-3</v>
      </c>
      <c r="CO467" t="b">
        <f t="shared" si="66"/>
        <v>1</v>
      </c>
    </row>
    <row r="468" spans="40:93">
      <c r="AN468" s="20">
        <v>76</v>
      </c>
      <c r="AO468" s="20" t="s">
        <v>103</v>
      </c>
      <c r="AP468" s="20">
        <v>0.54</v>
      </c>
      <c r="AQ468" s="20">
        <v>0.48</v>
      </c>
      <c r="AR468" s="20">
        <v>0.13</v>
      </c>
      <c r="AS468" s="20">
        <v>0.13</v>
      </c>
      <c r="AT468" s="68">
        <v>19</v>
      </c>
      <c r="AU468" s="20">
        <v>0.51</v>
      </c>
      <c r="AV468" s="20">
        <v>1</v>
      </c>
      <c r="AW468" s="77">
        <v>33</v>
      </c>
      <c r="AX468" s="20">
        <v>0.13</v>
      </c>
      <c r="AY468" s="73">
        <v>28</v>
      </c>
      <c r="AZ468" s="17">
        <v>1</v>
      </c>
      <c r="BA468" s="17">
        <v>0.13028182999999999</v>
      </c>
      <c r="BB468" s="17">
        <f>_xlfn.XLOOKUP(AN468,' Brechas'!$A$2:$A$34,' Brechas'!$AF$2:$AF$34)</f>
        <v>0.13028183027854601</v>
      </c>
      <c r="BC468" t="b">
        <f t="shared" si="64"/>
        <v>1</v>
      </c>
      <c r="BG468" s="20">
        <v>76</v>
      </c>
      <c r="BH468" s="20" t="s">
        <v>103</v>
      </c>
      <c r="BI468" s="20">
        <v>110.08</v>
      </c>
      <c r="BJ468" s="20">
        <v>107.77</v>
      </c>
      <c r="BK468" s="20">
        <v>0.02</v>
      </c>
      <c r="BL468" s="20">
        <v>0.02</v>
      </c>
      <c r="BM468" s="83">
        <v>5</v>
      </c>
      <c r="BN468" s="20">
        <v>108.89</v>
      </c>
      <c r="BO468" s="20">
        <v>0.28000000000000003</v>
      </c>
      <c r="BP468" s="85">
        <v>4</v>
      </c>
      <c r="BQ468" s="20">
        <v>0.01</v>
      </c>
      <c r="BR468" s="83">
        <v>5</v>
      </c>
      <c r="BS468" s="17">
        <v>1</v>
      </c>
      <c r="BT468" s="17">
        <v>6.101286E-3</v>
      </c>
      <c r="BU468" s="17">
        <f>_xlfn.XLOOKUP(BG468,' Brechas'!$A$2:$A$34,' Brechas'!$AT$2:$AT$34)</f>
        <v>6.1012863242414601E-3</v>
      </c>
      <c r="BV468" t="b">
        <f t="shared" si="65"/>
        <v>1</v>
      </c>
      <c r="BZ468" s="20">
        <v>76</v>
      </c>
      <c r="CA468" s="20" t="s">
        <v>103</v>
      </c>
      <c r="CB468" s="20">
        <v>7.3</v>
      </c>
      <c r="CC468" s="20">
        <v>7</v>
      </c>
      <c r="CD468" s="20">
        <v>0.04</v>
      </c>
      <c r="CE468" s="20">
        <v>0.04</v>
      </c>
      <c r="CF468" s="58">
        <v>16</v>
      </c>
      <c r="CG468" s="20">
        <v>7.2</v>
      </c>
      <c r="CH468" s="20">
        <v>0.11</v>
      </c>
      <c r="CI468" s="78">
        <v>3</v>
      </c>
      <c r="CJ468" s="20">
        <v>0</v>
      </c>
      <c r="CK468" s="66">
        <v>12</v>
      </c>
      <c r="CL468" s="17">
        <v>1</v>
      </c>
      <c r="CM468" s="17">
        <v>4.7182179999999997E-3</v>
      </c>
      <c r="CN468" s="17">
        <f>_xlfn.XLOOKUP(BZ468,' Brechas'!$A$2:$A$34,' Brechas'!$BP$2:$BP$34)</f>
        <v>4.7182175622542599E-3</v>
      </c>
      <c r="CO468" t="b">
        <f t="shared" si="66"/>
        <v>1</v>
      </c>
    </row>
    <row r="469" spans="40:93">
      <c r="AN469" s="20">
        <v>81</v>
      </c>
      <c r="AO469" s="20" t="s">
        <v>104</v>
      </c>
      <c r="AP469" s="20">
        <v>0.27</v>
      </c>
      <c r="AQ469" s="20">
        <v>0.23</v>
      </c>
      <c r="AR469" s="20">
        <v>0.16</v>
      </c>
      <c r="AS469" s="20">
        <v>0.16</v>
      </c>
      <c r="AT469" s="75">
        <v>21</v>
      </c>
      <c r="AU469" s="20">
        <v>0.25</v>
      </c>
      <c r="AV469" s="20">
        <v>0.49</v>
      </c>
      <c r="AW469" s="79">
        <v>10</v>
      </c>
      <c r="AX469" s="20">
        <v>0.08</v>
      </c>
      <c r="AY469" s="63">
        <v>15</v>
      </c>
      <c r="AZ469" s="17">
        <v>1</v>
      </c>
      <c r="BA469" s="17">
        <v>7.9227516999999997E-2</v>
      </c>
      <c r="BB469" s="17">
        <f>_xlfn.XLOOKUP(AN469,' Brechas'!$A$2:$A$34,' Brechas'!$AF$2:$AF$34)</f>
        <v>7.9227516907413795E-2</v>
      </c>
      <c r="BC469" t="b">
        <f t="shared" si="64"/>
        <v>1</v>
      </c>
      <c r="BG469" s="20">
        <v>81</v>
      </c>
      <c r="BH469" s="20" t="s">
        <v>104</v>
      </c>
      <c r="BI469" s="20">
        <v>68.12</v>
      </c>
      <c r="BJ469" s="20">
        <v>79.010000000000005</v>
      </c>
      <c r="BK469" s="20">
        <v>-0.14000000000000001</v>
      </c>
      <c r="BL469" s="20">
        <v>0.14000000000000001</v>
      </c>
      <c r="BM469" s="63">
        <v>15</v>
      </c>
      <c r="BN469" s="20">
        <v>73.95</v>
      </c>
      <c r="BO469" s="20">
        <v>0.19</v>
      </c>
      <c r="BP469" s="59">
        <v>13</v>
      </c>
      <c r="BQ469" s="20">
        <v>0.03</v>
      </c>
      <c r="BR469" s="81">
        <v>17</v>
      </c>
      <c r="BS469" s="17">
        <v>-1</v>
      </c>
      <c r="BT469" s="17">
        <v>-2.6658392E-2</v>
      </c>
      <c r="BU469" s="17">
        <f>_xlfn.XLOOKUP(BG469,' Brechas'!$A$2:$A$34,' Brechas'!$AT$2:$AT$34)</f>
        <v>-2.66583916706996E-2</v>
      </c>
      <c r="BV469" t="b">
        <f t="shared" si="65"/>
        <v>1</v>
      </c>
      <c r="BZ469" s="20">
        <v>81</v>
      </c>
      <c r="CA469" s="20" t="s">
        <v>104</v>
      </c>
      <c r="CB469" s="20">
        <v>22.8</v>
      </c>
      <c r="CC469" s="20">
        <v>22.7</v>
      </c>
      <c r="CD469" s="20">
        <v>0</v>
      </c>
      <c r="CE469" s="20">
        <v>0</v>
      </c>
      <c r="CF469" s="67">
        <v>2</v>
      </c>
      <c r="CG469" s="20">
        <v>22.8</v>
      </c>
      <c r="CH469" s="20">
        <v>0.35</v>
      </c>
      <c r="CI469" s="71">
        <v>25</v>
      </c>
      <c r="CJ469" s="20">
        <v>0</v>
      </c>
      <c r="CK469" s="83">
        <v>5</v>
      </c>
      <c r="CL469" s="17">
        <v>1</v>
      </c>
      <c r="CM469" s="17">
        <v>1.535788E-3</v>
      </c>
      <c r="CN469" s="17">
        <f>_xlfn.XLOOKUP(BZ469,' Brechas'!$A$2:$A$34,' Brechas'!$BP$2:$BP$34)</f>
        <v>1.5357878996079899E-3</v>
      </c>
      <c r="CO469" t="b">
        <f t="shared" si="66"/>
        <v>1</v>
      </c>
    </row>
    <row r="470" spans="40:93">
      <c r="AN470" s="20">
        <v>85</v>
      </c>
      <c r="AO470" s="20" t="s">
        <v>105</v>
      </c>
      <c r="AP470" s="20">
        <v>0.21</v>
      </c>
      <c r="AQ470" s="20">
        <v>0.23</v>
      </c>
      <c r="AR470" s="20">
        <v>-0.1</v>
      </c>
      <c r="AS470" s="20">
        <v>0.1</v>
      </c>
      <c r="AT470" s="66">
        <v>12</v>
      </c>
      <c r="AU470" s="20">
        <v>0.22</v>
      </c>
      <c r="AV470" s="20">
        <v>0.44</v>
      </c>
      <c r="AW470" s="62">
        <v>8</v>
      </c>
      <c r="AX470" s="20">
        <v>0.04</v>
      </c>
      <c r="AY470" s="79">
        <v>10</v>
      </c>
      <c r="AZ470" s="17">
        <v>-1</v>
      </c>
      <c r="BA470" s="17">
        <v>-4.4508322000000003E-2</v>
      </c>
      <c r="BB470" s="17">
        <f>_xlfn.XLOOKUP(AN470,' Brechas'!$A$2:$A$34,' Brechas'!$AF$2:$AF$34)</f>
        <v>-4.4508321828283799E-2</v>
      </c>
      <c r="BC470" t="b">
        <f t="shared" si="64"/>
        <v>1</v>
      </c>
      <c r="BG470" s="20">
        <v>85</v>
      </c>
      <c r="BH470" s="20" t="s">
        <v>105</v>
      </c>
      <c r="BI470" s="20">
        <v>65.75</v>
      </c>
      <c r="BJ470" s="20">
        <v>59.64</v>
      </c>
      <c r="BK470" s="20">
        <v>0.1</v>
      </c>
      <c r="BL470" s="20">
        <v>0.1</v>
      </c>
      <c r="BM470" s="66">
        <v>12</v>
      </c>
      <c r="BN470" s="20">
        <v>62.46</v>
      </c>
      <c r="BO470" s="20">
        <v>0.16</v>
      </c>
      <c r="BP470" s="75">
        <v>21</v>
      </c>
      <c r="BQ470" s="20">
        <v>0.02</v>
      </c>
      <c r="BR470" s="86">
        <v>11</v>
      </c>
      <c r="BS470" s="17">
        <v>1</v>
      </c>
      <c r="BT470" s="17">
        <v>1.6725138000000001E-2</v>
      </c>
      <c r="BU470" s="17">
        <f>_xlfn.XLOOKUP(BG470,' Brechas'!$A$2:$A$34,' Brechas'!$AT$2:$AT$34)</f>
        <v>1.6725138355803901E-2</v>
      </c>
      <c r="BV470" t="b">
        <f t="shared" si="65"/>
        <v>1</v>
      </c>
      <c r="BZ470" s="20">
        <v>85</v>
      </c>
      <c r="CA470" s="20" t="s">
        <v>105</v>
      </c>
      <c r="CB470" s="20">
        <v>15.3</v>
      </c>
      <c r="CC470" s="20">
        <v>14.6</v>
      </c>
      <c r="CD470" s="20">
        <v>0.05</v>
      </c>
      <c r="CE470" s="20">
        <v>0.05</v>
      </c>
      <c r="CF470" s="75">
        <v>21</v>
      </c>
      <c r="CG470" s="20">
        <v>15</v>
      </c>
      <c r="CH470" s="20">
        <v>0.23</v>
      </c>
      <c r="CI470" s="58">
        <v>16</v>
      </c>
      <c r="CJ470" s="20">
        <v>0.01</v>
      </c>
      <c r="CK470" s="61">
        <v>18</v>
      </c>
      <c r="CL470" s="17">
        <v>1</v>
      </c>
      <c r="CM470" s="17">
        <v>1.0996607E-2</v>
      </c>
      <c r="CN470" s="17">
        <f>_xlfn.XLOOKUP(BZ470,' Brechas'!$A$2:$A$34,' Brechas'!$BP$2:$BP$34)</f>
        <v>1.09966067613422E-2</v>
      </c>
      <c r="CO470" t="b">
        <f t="shared" si="66"/>
        <v>1</v>
      </c>
    </row>
    <row r="471" spans="40:93">
      <c r="AN471" s="20">
        <v>86</v>
      </c>
      <c r="AO471" s="20" t="s">
        <v>106</v>
      </c>
      <c r="AP471" s="20">
        <v>0.2</v>
      </c>
      <c r="AQ471" s="20">
        <v>0.22</v>
      </c>
      <c r="AR471" s="20">
        <v>-7.0000000000000007E-2</v>
      </c>
      <c r="AS471" s="20">
        <v>7.0000000000000007E-2</v>
      </c>
      <c r="AT471" s="69">
        <v>9</v>
      </c>
      <c r="AU471" s="20">
        <v>0.21</v>
      </c>
      <c r="AV471" s="20">
        <v>0.41</v>
      </c>
      <c r="AW471" s="65">
        <v>6</v>
      </c>
      <c r="AX471" s="20">
        <v>0.03</v>
      </c>
      <c r="AY471" s="62">
        <v>8</v>
      </c>
      <c r="AZ471" s="17">
        <v>-1</v>
      </c>
      <c r="BA471" s="17">
        <v>-3.0773378000000001E-2</v>
      </c>
      <c r="BB471" s="17">
        <f>_xlfn.XLOOKUP(AN471,' Brechas'!$A$2:$A$34,' Brechas'!$AF$2:$AF$34)</f>
        <v>-3.0773378046883501E-2</v>
      </c>
      <c r="BC471" t="b">
        <f t="shared" si="64"/>
        <v>1</v>
      </c>
      <c r="BG471" s="20">
        <v>86</v>
      </c>
      <c r="BH471" s="20" t="s">
        <v>106</v>
      </c>
      <c r="BI471" s="20">
        <v>72.319999999999993</v>
      </c>
      <c r="BJ471" s="20">
        <v>65.959999999999994</v>
      </c>
      <c r="BK471" s="20">
        <v>0.1</v>
      </c>
      <c r="BL471" s="20">
        <v>0.1</v>
      </c>
      <c r="BM471" s="86">
        <v>11</v>
      </c>
      <c r="BN471" s="20">
        <v>68.75</v>
      </c>
      <c r="BO471" s="20">
        <v>0.18</v>
      </c>
      <c r="BP471" s="58">
        <v>16</v>
      </c>
      <c r="BQ471" s="20">
        <v>0.02</v>
      </c>
      <c r="BR471" s="66">
        <v>12</v>
      </c>
      <c r="BS471" s="17">
        <v>1</v>
      </c>
      <c r="BT471" s="17">
        <v>1.7342625E-2</v>
      </c>
      <c r="BU471" s="17">
        <f>_xlfn.XLOOKUP(BG471,' Brechas'!$A$2:$A$34,' Brechas'!$AT$2:$AT$34)</f>
        <v>1.73426251655317E-2</v>
      </c>
      <c r="BV471" t="b">
        <f t="shared" si="65"/>
        <v>1</v>
      </c>
      <c r="BZ471" s="20">
        <v>86</v>
      </c>
      <c r="CA471" s="20" t="s">
        <v>106</v>
      </c>
      <c r="CB471" s="20">
        <v>13.3</v>
      </c>
      <c r="CC471" s="20">
        <v>13.1</v>
      </c>
      <c r="CD471" s="20">
        <v>0.02</v>
      </c>
      <c r="CE471" s="20">
        <v>0.02</v>
      </c>
      <c r="CF471" s="64">
        <v>7</v>
      </c>
      <c r="CG471" s="20">
        <v>13.2</v>
      </c>
      <c r="CH471" s="20">
        <v>0.2</v>
      </c>
      <c r="CI471" s="63">
        <v>15</v>
      </c>
      <c r="CJ471" s="20">
        <v>0</v>
      </c>
      <c r="CK471" s="64">
        <v>7</v>
      </c>
      <c r="CL471" s="17">
        <v>1</v>
      </c>
      <c r="CM471" s="17">
        <v>3.0814480000000001E-3</v>
      </c>
      <c r="CN471" s="17">
        <f>_xlfn.XLOOKUP(BZ471,' Brechas'!$A$2:$A$34,' Brechas'!$BP$2:$BP$34)</f>
        <v>3.0814482806919398E-3</v>
      </c>
      <c r="CO471" t="b">
        <f t="shared" si="66"/>
        <v>1</v>
      </c>
    </row>
    <row r="472" spans="40:93">
      <c r="AN472" s="20">
        <v>88</v>
      </c>
      <c r="AO472" s="20" t="s">
        <v>262</v>
      </c>
      <c r="AP472" s="20">
        <v>0.31</v>
      </c>
      <c r="AQ472" s="20">
        <v>0.4</v>
      </c>
      <c r="AR472" s="20">
        <v>-0.24</v>
      </c>
      <c r="AS472" s="20">
        <v>0.24</v>
      </c>
      <c r="AT472" s="73">
        <v>28</v>
      </c>
      <c r="AU472" s="20">
        <v>0.35</v>
      </c>
      <c r="AV472" s="20">
        <v>0.69</v>
      </c>
      <c r="AW472" s="88">
        <v>24</v>
      </c>
      <c r="AX472" s="20">
        <v>0.17</v>
      </c>
      <c r="AY472" s="87">
        <v>30</v>
      </c>
      <c r="AZ472" s="17">
        <v>-1</v>
      </c>
      <c r="BA472" s="17">
        <v>-0.16605793599999999</v>
      </c>
      <c r="BB472" s="17">
        <f>_xlfn.XLOOKUP(AN472,' Brechas'!$A$2:$A$34,' Brechas'!$AF$2:$AF$34)</f>
        <v>-0.166057936001308</v>
      </c>
      <c r="BC472" t="b">
        <f t="shared" si="64"/>
        <v>1</v>
      </c>
      <c r="BG472" s="20">
        <v>88</v>
      </c>
      <c r="BH472" s="20" t="s">
        <v>262</v>
      </c>
      <c r="BI472" s="20">
        <v>35.6</v>
      </c>
      <c r="BJ472" s="20">
        <v>41.93</v>
      </c>
      <c r="BK472" s="20">
        <v>-0.15</v>
      </c>
      <c r="BL472" s="20">
        <v>0.15</v>
      </c>
      <c r="BM472" s="81">
        <v>17</v>
      </c>
      <c r="BN472" s="20">
        <v>39.19</v>
      </c>
      <c r="BO472" s="20">
        <v>0.1</v>
      </c>
      <c r="BP472" s="94">
        <v>31</v>
      </c>
      <c r="BQ472" s="20">
        <v>0.02</v>
      </c>
      <c r="BR472" s="79">
        <v>10</v>
      </c>
      <c r="BS472" s="17">
        <v>-1</v>
      </c>
      <c r="BT472" s="17">
        <v>-1.5458494E-2</v>
      </c>
      <c r="BU472" s="17">
        <f>_xlfn.XLOOKUP(BG472,' Brechas'!$A$2:$A$34,' Brechas'!$AT$2:$AT$34)</f>
        <v>-1.5458493954567099E-2</v>
      </c>
      <c r="BV472" t="b">
        <f t="shared" si="65"/>
        <v>1</v>
      </c>
      <c r="BZ472" s="20">
        <v>88</v>
      </c>
      <c r="CA472" s="20" t="s">
        <v>262</v>
      </c>
      <c r="CB472" s="20">
        <v>4.8</v>
      </c>
      <c r="CC472" s="20">
        <v>5.3</v>
      </c>
      <c r="CD472" s="20">
        <v>-0.09</v>
      </c>
      <c r="CE472" s="20">
        <v>0.09</v>
      </c>
      <c r="CF472" s="73">
        <v>28</v>
      </c>
      <c r="CG472" s="20">
        <v>5</v>
      </c>
      <c r="CH472" s="20">
        <v>0.08</v>
      </c>
      <c r="CI472" s="67">
        <v>2</v>
      </c>
      <c r="CJ472" s="20">
        <v>0.01</v>
      </c>
      <c r="CK472" s="60">
        <v>14</v>
      </c>
      <c r="CL472" s="17">
        <v>-1</v>
      </c>
      <c r="CM472" s="17">
        <v>-7.2125089999999998E-3</v>
      </c>
      <c r="CN472" s="17">
        <f>_xlfn.XLOOKUP(BZ472,' Brechas'!$A$2:$A$34,' Brechas'!$BP$2:$BP$34)</f>
        <v>-7.2125093762621896E-3</v>
      </c>
      <c r="CO472" t="b">
        <f t="shared" si="66"/>
        <v>1</v>
      </c>
    </row>
    <row r="473" spans="40:93">
      <c r="AN473" s="20">
        <v>91</v>
      </c>
      <c r="AO473" s="20" t="s">
        <v>108</v>
      </c>
      <c r="AP473" s="20">
        <v>0.19</v>
      </c>
      <c r="AQ473" s="20">
        <v>0.14000000000000001</v>
      </c>
      <c r="AR473" s="20">
        <v>0.4</v>
      </c>
      <c r="AS473" s="20">
        <v>0.4</v>
      </c>
      <c r="AT473" s="94">
        <v>31</v>
      </c>
      <c r="AU473" s="20">
        <v>0.16</v>
      </c>
      <c r="AV473" s="20">
        <v>0.32</v>
      </c>
      <c r="AW473" s="83">
        <v>5</v>
      </c>
      <c r="AX473" s="20">
        <v>0.13</v>
      </c>
      <c r="AY473" s="72">
        <v>27</v>
      </c>
      <c r="AZ473" s="17">
        <v>1</v>
      </c>
      <c r="BA473" s="17">
        <v>0.128139788</v>
      </c>
      <c r="BB473" s="17">
        <f>_xlfn.XLOOKUP(AN473,' Brechas'!$A$2:$A$34,' Brechas'!$AF$2:$AF$34)</f>
        <v>0.12813978817347901</v>
      </c>
      <c r="BC473" t="b">
        <f t="shared" si="64"/>
        <v>1</v>
      </c>
      <c r="BG473" s="20">
        <v>91</v>
      </c>
      <c r="BH473" s="20" t="s">
        <v>108</v>
      </c>
      <c r="BI473" s="20">
        <v>86.6</v>
      </c>
      <c r="BJ473" s="20">
        <v>48.71</v>
      </c>
      <c r="BK473" s="20">
        <v>0.78</v>
      </c>
      <c r="BL473" s="20">
        <v>0.78</v>
      </c>
      <c r="BM473" s="77">
        <v>33</v>
      </c>
      <c r="BN473" s="20">
        <v>67.06</v>
      </c>
      <c r="BO473" s="20">
        <v>0.18</v>
      </c>
      <c r="BP473" s="61">
        <v>18</v>
      </c>
      <c r="BQ473" s="20">
        <v>0.14000000000000001</v>
      </c>
      <c r="BR473" s="95">
        <v>32</v>
      </c>
      <c r="BS473" s="17">
        <v>1</v>
      </c>
      <c r="BT473" s="17">
        <v>0.136410538</v>
      </c>
      <c r="BU473" s="17">
        <f>_xlfn.XLOOKUP(BG473,' Brechas'!$A$2:$A$34,' Brechas'!$AT$2:$AT$34)</f>
        <v>0.13641053785177501</v>
      </c>
      <c r="BV473" t="b">
        <f t="shared" si="65"/>
        <v>1</v>
      </c>
      <c r="BZ473" s="20">
        <v>91</v>
      </c>
      <c r="CA473" s="20" t="s">
        <v>108</v>
      </c>
      <c r="CB473" s="20">
        <v>28</v>
      </c>
      <c r="CC473" s="20">
        <v>23</v>
      </c>
      <c r="CD473" s="20">
        <v>0.22</v>
      </c>
      <c r="CE473" s="20">
        <v>0.22</v>
      </c>
      <c r="CF473" s="77">
        <v>33</v>
      </c>
      <c r="CG473" s="20">
        <v>25.4</v>
      </c>
      <c r="CH473" s="20">
        <v>0.39</v>
      </c>
      <c r="CI473" s="72">
        <v>27</v>
      </c>
      <c r="CJ473" s="20">
        <v>0.08</v>
      </c>
      <c r="CK473" s="77">
        <v>33</v>
      </c>
      <c r="CL473" s="17">
        <v>1</v>
      </c>
      <c r="CM473" s="17">
        <v>8.4430262000000006E-2</v>
      </c>
      <c r="CN473" s="17">
        <f>_xlfn.XLOOKUP(BZ473,' Brechas'!$A$2:$A$34,' Brechas'!$BP$2:$BP$34)</f>
        <v>8.4430261933253495E-2</v>
      </c>
      <c r="CO473" t="b">
        <f t="shared" si="66"/>
        <v>1</v>
      </c>
    </row>
    <row r="474" spans="40:93">
      <c r="AN474" s="20">
        <v>94</v>
      </c>
      <c r="AO474" s="20" t="s">
        <v>109</v>
      </c>
      <c r="AP474" s="20">
        <v>0.18</v>
      </c>
      <c r="AQ474" s="20">
        <v>0.24</v>
      </c>
      <c r="AR474" s="20">
        <v>-0.24</v>
      </c>
      <c r="AS474" s="20">
        <v>0.24</v>
      </c>
      <c r="AT474" s="84">
        <v>26</v>
      </c>
      <c r="AU474" s="20">
        <v>0.21</v>
      </c>
      <c r="AV474" s="20">
        <v>0.42</v>
      </c>
      <c r="AW474" s="64">
        <v>7</v>
      </c>
      <c r="AX474" s="20">
        <v>0.1</v>
      </c>
      <c r="AY474" s="68">
        <v>19</v>
      </c>
      <c r="AZ474" s="17">
        <v>-1</v>
      </c>
      <c r="BA474" s="17">
        <v>-9.7606961000000006E-2</v>
      </c>
      <c r="BB474" s="17">
        <f>_xlfn.XLOOKUP(AN474,' Brechas'!$A$2:$A$34,' Brechas'!$AF$2:$AF$34)</f>
        <v>-9.7606961392229893E-2</v>
      </c>
      <c r="BC474" t="b">
        <f t="shared" si="64"/>
        <v>1</v>
      </c>
      <c r="BG474" s="20">
        <v>94</v>
      </c>
      <c r="BH474" s="20" t="s">
        <v>109</v>
      </c>
      <c r="BI474" s="20">
        <v>127.67</v>
      </c>
      <c r="BJ474" s="20">
        <v>129.09</v>
      </c>
      <c r="BK474" s="20">
        <v>-0.01</v>
      </c>
      <c r="BL474" s="20">
        <v>0.01</v>
      </c>
      <c r="BM474" s="78">
        <v>3</v>
      </c>
      <c r="BN474" s="20">
        <v>128.44</v>
      </c>
      <c r="BO474" s="20">
        <v>0.34</v>
      </c>
      <c r="BP474" s="67">
        <v>2</v>
      </c>
      <c r="BQ474" s="20">
        <v>0</v>
      </c>
      <c r="BR474" s="78">
        <v>3</v>
      </c>
      <c r="BS474" s="17">
        <v>-1</v>
      </c>
      <c r="BT474" s="17">
        <v>-3.6850920000000001E-3</v>
      </c>
      <c r="BU474" s="17">
        <f>_xlfn.XLOOKUP(BG474,' Brechas'!$A$2:$A$34,' Brechas'!$AT$2:$AT$34)</f>
        <v>-3.6850919921189102E-3</v>
      </c>
      <c r="BV474" t="b">
        <f t="shared" si="65"/>
        <v>1</v>
      </c>
      <c r="BZ474" s="20">
        <v>94</v>
      </c>
      <c r="CA474" s="20" t="s">
        <v>109</v>
      </c>
      <c r="CB474" s="20">
        <v>51.9</v>
      </c>
      <c r="CC474" s="20">
        <v>52.2</v>
      </c>
      <c r="CD474" s="20">
        <v>-0.01</v>
      </c>
      <c r="CE474" s="20">
        <v>0.01</v>
      </c>
      <c r="CF474" s="85">
        <v>4</v>
      </c>
      <c r="CG474" s="20">
        <v>52.1</v>
      </c>
      <c r="CH474" s="20">
        <v>0.8</v>
      </c>
      <c r="CI474" s="94">
        <v>31</v>
      </c>
      <c r="CJ474" s="20">
        <v>0</v>
      </c>
      <c r="CK474" s="69">
        <v>9</v>
      </c>
      <c r="CL474" s="17">
        <v>-1</v>
      </c>
      <c r="CM474" s="17">
        <v>-4.5783680000000002E-3</v>
      </c>
      <c r="CN474" s="17">
        <f>_xlfn.XLOOKUP(BZ474,' Brechas'!$A$2:$A$34,' Brechas'!$BP$2:$BP$34)</f>
        <v>-4.5783683082007004E-3</v>
      </c>
      <c r="CO474" t="b">
        <f t="shared" si="66"/>
        <v>1</v>
      </c>
    </row>
    <row r="475" spans="40:93">
      <c r="AN475" s="20">
        <v>95</v>
      </c>
      <c r="AO475" s="20" t="s">
        <v>110</v>
      </c>
      <c r="AP475" s="20">
        <v>0.11</v>
      </c>
      <c r="AQ475" s="20">
        <v>0.2</v>
      </c>
      <c r="AR475" s="20">
        <v>-0.45</v>
      </c>
      <c r="AS475" s="20">
        <v>0.45</v>
      </c>
      <c r="AT475" s="95">
        <v>32</v>
      </c>
      <c r="AU475" s="20">
        <v>0.15</v>
      </c>
      <c r="AV475" s="20">
        <v>0.3</v>
      </c>
      <c r="AW475" s="78">
        <v>3</v>
      </c>
      <c r="AX475" s="20">
        <v>0.14000000000000001</v>
      </c>
      <c r="AY475" s="70">
        <v>29</v>
      </c>
      <c r="AZ475" s="17">
        <v>-1</v>
      </c>
      <c r="BA475" s="17">
        <v>-0.13600093599999999</v>
      </c>
      <c r="BB475" s="17">
        <f>_xlfn.XLOOKUP(AN475,' Brechas'!$A$2:$A$34,' Brechas'!$AF$2:$AF$34)</f>
        <v>-0.136000936143854</v>
      </c>
      <c r="BC475" t="b">
        <f t="shared" si="64"/>
        <v>1</v>
      </c>
      <c r="BG475" s="20">
        <v>95</v>
      </c>
      <c r="BH475" s="20" t="s">
        <v>110</v>
      </c>
      <c r="BI475" s="20">
        <v>73.75</v>
      </c>
      <c r="BJ475" s="20">
        <v>77.040000000000006</v>
      </c>
      <c r="BK475" s="20">
        <v>-0.04</v>
      </c>
      <c r="BL475" s="20">
        <v>0.04</v>
      </c>
      <c r="BM475" s="64">
        <v>7</v>
      </c>
      <c r="BN475" s="20">
        <v>75.58</v>
      </c>
      <c r="BO475" s="20">
        <v>0.2</v>
      </c>
      <c r="BP475" s="86">
        <v>11</v>
      </c>
      <c r="BQ475" s="20">
        <v>0.01</v>
      </c>
      <c r="BR475" s="64">
        <v>7</v>
      </c>
      <c r="BS475" s="17">
        <v>-1</v>
      </c>
      <c r="BT475" s="17">
        <v>-8.4417390000000002E-3</v>
      </c>
      <c r="BU475" s="17">
        <f>_xlfn.XLOOKUP(BG475,' Brechas'!$A$2:$A$34,' Brechas'!$AT$2:$AT$34)</f>
        <v>-8.4417386997984994E-3</v>
      </c>
      <c r="BV475" t="b">
        <f t="shared" si="65"/>
        <v>1</v>
      </c>
      <c r="BZ475" s="20">
        <v>95</v>
      </c>
      <c r="CA475" s="20" t="s">
        <v>110</v>
      </c>
      <c r="CB475" s="20">
        <v>29.1</v>
      </c>
      <c r="CC475" s="20">
        <v>32</v>
      </c>
      <c r="CD475" s="20">
        <v>-0.09</v>
      </c>
      <c r="CE475" s="20">
        <v>0.09</v>
      </c>
      <c r="CF475" s="72">
        <v>27</v>
      </c>
      <c r="CG475" s="20">
        <v>30.6</v>
      </c>
      <c r="CH475" s="20">
        <v>0.47</v>
      </c>
      <c r="CI475" s="73">
        <v>28</v>
      </c>
      <c r="CJ475" s="20">
        <v>0.04</v>
      </c>
      <c r="CK475" s="95">
        <v>32</v>
      </c>
      <c r="CL475" s="17">
        <v>-1</v>
      </c>
      <c r="CM475" s="17">
        <v>-4.2402522999999998E-2</v>
      </c>
      <c r="CN475" s="17">
        <f>_xlfn.XLOOKUP(BZ475,' Brechas'!$A$2:$A$34,' Brechas'!$BP$2:$BP$34)</f>
        <v>-4.2402522935779799E-2</v>
      </c>
      <c r="CO475" t="b">
        <f t="shared" si="66"/>
        <v>1</v>
      </c>
    </row>
    <row r="476" spans="40:93">
      <c r="AN476" s="20">
        <v>97</v>
      </c>
      <c r="AO476" s="20" t="s">
        <v>111</v>
      </c>
      <c r="AP476" s="20">
        <v>0.27</v>
      </c>
      <c r="AQ476" s="20">
        <v>0.04</v>
      </c>
      <c r="AR476" s="20">
        <v>5.56</v>
      </c>
      <c r="AS476" s="20">
        <v>5.56</v>
      </c>
      <c r="AT476" s="77">
        <v>33</v>
      </c>
      <c r="AU476" s="20">
        <v>0.15</v>
      </c>
      <c r="AV476" s="20">
        <v>0.28999999999999998</v>
      </c>
      <c r="AW476" s="67">
        <v>2</v>
      </c>
      <c r="AX476" s="20">
        <v>1.63</v>
      </c>
      <c r="AY476" s="77">
        <v>33</v>
      </c>
      <c r="AZ476" s="17">
        <v>1</v>
      </c>
      <c r="BA476" s="17">
        <v>1.6285468030000001</v>
      </c>
      <c r="BB476" s="17">
        <f>_xlfn.XLOOKUP(AN476,' Brechas'!$A$2:$A$34,' Brechas'!$AF$2:$AF$34)</f>
        <v>1.6285468029940999</v>
      </c>
      <c r="BC476" t="b">
        <f t="shared" si="64"/>
        <v>1</v>
      </c>
      <c r="BG476" s="20">
        <v>97</v>
      </c>
      <c r="BH476" s="20" t="s">
        <v>111</v>
      </c>
      <c r="BI476" s="20">
        <v>85.46</v>
      </c>
      <c r="BJ476" s="20">
        <v>73.66</v>
      </c>
      <c r="BK476" s="20">
        <v>0.16</v>
      </c>
      <c r="BL476" s="20">
        <v>0.16</v>
      </c>
      <c r="BM476" s="61">
        <v>18</v>
      </c>
      <c r="BN476" s="20">
        <v>79.489999999999995</v>
      </c>
      <c r="BO476" s="20">
        <v>0.21</v>
      </c>
      <c r="BP476" s="62">
        <v>8</v>
      </c>
      <c r="BQ476" s="20">
        <v>0.03</v>
      </c>
      <c r="BR476" s="68">
        <v>19</v>
      </c>
      <c r="BS476" s="17">
        <v>1</v>
      </c>
      <c r="BT476" s="17">
        <v>3.3299761999999997E-2</v>
      </c>
      <c r="BU476" s="17">
        <f>_xlfn.XLOOKUP(BG476,' Brechas'!$A$2:$A$34,' Brechas'!$AT$2:$AT$34)</f>
        <v>3.3299762060537703E-2</v>
      </c>
      <c r="BV476" t="b">
        <f t="shared" si="65"/>
        <v>1</v>
      </c>
      <c r="BZ476" s="20">
        <v>97</v>
      </c>
      <c r="CA476" s="20" t="s">
        <v>111</v>
      </c>
      <c r="CB476" s="20">
        <v>56.4</v>
      </c>
      <c r="CC476" s="20">
        <v>55</v>
      </c>
      <c r="CD476" s="20">
        <v>0.03</v>
      </c>
      <c r="CE476" s="20">
        <v>0.03</v>
      </c>
      <c r="CF476" s="79">
        <v>10</v>
      </c>
      <c r="CG476" s="20">
        <v>55.7</v>
      </c>
      <c r="CH476" s="20">
        <v>0.85</v>
      </c>
      <c r="CI476" s="95">
        <v>32</v>
      </c>
      <c r="CJ476" s="20">
        <v>0.02</v>
      </c>
      <c r="CK476" s="84">
        <v>26</v>
      </c>
      <c r="CL476" s="17">
        <v>1</v>
      </c>
      <c r="CM476" s="17">
        <v>2.1679177000000001E-2</v>
      </c>
      <c r="CN476" s="17">
        <f>_xlfn.XLOOKUP(BZ476,' Brechas'!$A$2:$A$34,' Brechas'!$BP$2:$BP$34)</f>
        <v>2.16791770920211E-2</v>
      </c>
      <c r="CO476" t="b">
        <f t="shared" si="66"/>
        <v>1</v>
      </c>
    </row>
    <row r="477" spans="40:93">
      <c r="AN477" s="20">
        <v>99</v>
      </c>
      <c r="AO477" s="20" t="s">
        <v>112</v>
      </c>
      <c r="AP477" s="20">
        <v>7.0000000000000007E-2</v>
      </c>
      <c r="AQ477" s="20">
        <v>0.06</v>
      </c>
      <c r="AR477" s="20">
        <v>0.09</v>
      </c>
      <c r="AS477" s="20">
        <v>0.09</v>
      </c>
      <c r="AT477" s="79">
        <v>10</v>
      </c>
      <c r="AU477" s="20">
        <v>0.06</v>
      </c>
      <c r="AV477" s="20">
        <v>0.13</v>
      </c>
      <c r="AW477" s="76">
        <v>1</v>
      </c>
      <c r="AX477" s="20">
        <v>0.01</v>
      </c>
      <c r="AY477" s="78">
        <v>3</v>
      </c>
      <c r="AZ477" s="17">
        <v>1</v>
      </c>
      <c r="BA477" s="17">
        <v>1.1400812E-2</v>
      </c>
      <c r="BB477" s="17">
        <f>_xlfn.XLOOKUP(AN477,' Brechas'!$A$2:$A$34,' Brechas'!$AF$2:$AF$34)</f>
        <v>1.14008122967021E-2</v>
      </c>
      <c r="BC477" t="b">
        <f t="shared" si="64"/>
        <v>1</v>
      </c>
      <c r="BG477" s="20">
        <v>99</v>
      </c>
      <c r="BH477" s="20" t="s">
        <v>112</v>
      </c>
      <c r="BI477" s="20">
        <v>392.57</v>
      </c>
      <c r="BJ477" s="20">
        <v>373.33</v>
      </c>
      <c r="BK477" s="20">
        <v>0.05</v>
      </c>
      <c r="BL477" s="20">
        <v>0.05</v>
      </c>
      <c r="BM477" s="69">
        <v>9</v>
      </c>
      <c r="BN477" s="20">
        <v>382.38</v>
      </c>
      <c r="BO477" s="20">
        <v>1</v>
      </c>
      <c r="BP477" s="76">
        <v>1</v>
      </c>
      <c r="BQ477" s="20">
        <v>0.05</v>
      </c>
      <c r="BR477" s="71">
        <v>25</v>
      </c>
      <c r="BS477" s="17">
        <v>1</v>
      </c>
      <c r="BT477" s="17">
        <v>5.1545034000000003E-2</v>
      </c>
      <c r="BU477" s="17">
        <f>_xlfn.XLOOKUP(BG477,' Brechas'!$A$2:$A$34,' Brechas'!$AT$2:$AT$34)</f>
        <v>5.1545033874048699E-2</v>
      </c>
      <c r="BV477" t="b">
        <f t="shared" si="65"/>
        <v>1</v>
      </c>
      <c r="BZ477" s="20">
        <v>99</v>
      </c>
      <c r="CA477" s="20" t="s">
        <v>112</v>
      </c>
      <c r="CB477" s="20">
        <v>66.7</v>
      </c>
      <c r="CC477" s="20">
        <v>64.2</v>
      </c>
      <c r="CD477" s="20">
        <v>0.04</v>
      </c>
      <c r="CE477" s="20">
        <v>0.04</v>
      </c>
      <c r="CF477" s="60">
        <v>14</v>
      </c>
      <c r="CG477" s="20">
        <v>65.400000000000006</v>
      </c>
      <c r="CH477" s="20">
        <v>1</v>
      </c>
      <c r="CI477" s="77">
        <v>33</v>
      </c>
      <c r="CJ477" s="20">
        <v>0.04</v>
      </c>
      <c r="CK477" s="94">
        <v>31</v>
      </c>
      <c r="CL477" s="17">
        <v>1</v>
      </c>
      <c r="CM477" s="17">
        <v>3.8940809999999999E-2</v>
      </c>
      <c r="CN477" s="17">
        <f>_xlfn.XLOOKUP(BZ477,' Brechas'!$A$2:$A$34,' Brechas'!$BP$2:$BP$34)</f>
        <v>3.8940809968847301E-2</v>
      </c>
      <c r="CO477" t="b">
        <f t="shared" si="66"/>
        <v>1</v>
      </c>
    </row>
    <row r="479" spans="40:93">
      <c r="BF479" s="2" t="s">
        <v>16</v>
      </c>
      <c r="BG479" s="20">
        <v>5</v>
      </c>
      <c r="BH479" s="20" t="s">
        <v>79</v>
      </c>
      <c r="BI479" s="20">
        <v>0.22</v>
      </c>
      <c r="BJ479" s="20">
        <v>0.21</v>
      </c>
      <c r="BK479" s="20">
        <v>0.01</v>
      </c>
      <c r="BL479" s="20">
        <v>0.01</v>
      </c>
      <c r="BM479" s="67">
        <v>2</v>
      </c>
      <c r="BN479" s="20">
        <v>0.22</v>
      </c>
      <c r="BO479" s="20">
        <v>0.39</v>
      </c>
      <c r="BP479" s="84">
        <v>26</v>
      </c>
      <c r="BQ479" s="20">
        <v>0.01</v>
      </c>
      <c r="BR479" s="78">
        <v>3</v>
      </c>
      <c r="BS479" s="17">
        <v>1</v>
      </c>
      <c r="BT479" s="17">
        <v>5.6575660000000002E-3</v>
      </c>
      <c r="BU479" s="17">
        <f>_xlfn.XLOOKUP(BG479,' Brechas'!$A$2:$A$34,' Brechas'!$AU$2:$AU$34)</f>
        <v>5.6575659117976502E-3</v>
      </c>
      <c r="BV479" t="b">
        <f>ROUND(BT479,6)=ROUND(BU479,6)</f>
        <v>1</v>
      </c>
      <c r="BY479" s="6" t="s">
        <v>53</v>
      </c>
      <c r="BZ479" s="20">
        <v>5</v>
      </c>
      <c r="CA479" s="20" t="s">
        <v>79</v>
      </c>
      <c r="CB479" s="20">
        <v>0.06</v>
      </c>
      <c r="CC479" s="20">
        <v>0.05</v>
      </c>
      <c r="CD479" s="20">
        <v>0.13</v>
      </c>
      <c r="CE479" s="20">
        <v>0.13</v>
      </c>
      <c r="CF479" s="63">
        <v>15</v>
      </c>
      <c r="CG479" s="20">
        <v>0.05</v>
      </c>
      <c r="CH479" s="20">
        <v>0.09</v>
      </c>
      <c r="CI479" s="83">
        <v>5</v>
      </c>
      <c r="CJ479" s="20">
        <v>0.01</v>
      </c>
      <c r="CK479" s="62">
        <v>8</v>
      </c>
      <c r="CL479" s="17">
        <v>1</v>
      </c>
      <c r="CM479" s="17">
        <v>1.2420583000000001E-2</v>
      </c>
      <c r="CN479" s="17">
        <f>_xlfn.XLOOKUP(BZ479,' Brechas'!$A$2:$A$34,' Brechas'!$BQ$2:$BQ$34)</f>
        <v>1.2420582691457601E-2</v>
      </c>
      <c r="CO479" t="b">
        <f>ROUND(CM479,6)=ROUND(CN479,6)</f>
        <v>1</v>
      </c>
    </row>
    <row r="480" spans="40:93">
      <c r="BG480" s="20">
        <v>8</v>
      </c>
      <c r="BH480" s="20" t="s">
        <v>81</v>
      </c>
      <c r="BI480" s="20">
        <v>0.13</v>
      </c>
      <c r="BJ480" s="20">
        <v>0.14000000000000001</v>
      </c>
      <c r="BK480" s="20">
        <v>-0.04</v>
      </c>
      <c r="BL480" s="20">
        <v>0.04</v>
      </c>
      <c r="BM480" s="65">
        <v>6</v>
      </c>
      <c r="BN480" s="20">
        <v>0.13</v>
      </c>
      <c r="BO480" s="20">
        <v>0.64</v>
      </c>
      <c r="BP480" s="94">
        <v>31</v>
      </c>
      <c r="BQ480" s="20">
        <v>0.03</v>
      </c>
      <c r="BR480" s="81">
        <v>17</v>
      </c>
      <c r="BS480" s="17">
        <v>-1</v>
      </c>
      <c r="BT480" s="17">
        <v>-2.5759034E-2</v>
      </c>
      <c r="BU480" s="17">
        <f>_xlfn.XLOOKUP(BG480,' Brechas'!$A$2:$A$34,' Brechas'!$AU$2:$AU$34)</f>
        <v>-2.5759033676685299E-2</v>
      </c>
      <c r="BV480" t="b">
        <f t="shared" ref="BV480:BV511" si="67">ROUND(BT480,6)=ROUND(BU480,6)</f>
        <v>1</v>
      </c>
      <c r="BZ480" s="20">
        <v>8</v>
      </c>
      <c r="CA480" s="20" t="s">
        <v>81</v>
      </c>
      <c r="CB480" s="20">
        <v>0.03</v>
      </c>
      <c r="CC480" s="20">
        <v>0.03</v>
      </c>
      <c r="CD480" s="20">
        <v>-0.02</v>
      </c>
      <c r="CE480" s="20">
        <v>0.02</v>
      </c>
      <c r="CF480" s="76">
        <v>1</v>
      </c>
      <c r="CG480" s="20">
        <v>0.03</v>
      </c>
      <c r="CH480" s="20">
        <v>0.15</v>
      </c>
      <c r="CI480" s="86">
        <v>11</v>
      </c>
      <c r="CJ480" s="20">
        <v>0</v>
      </c>
      <c r="CK480" s="67">
        <v>2</v>
      </c>
      <c r="CL480" s="17">
        <v>-1</v>
      </c>
      <c r="CM480" s="17">
        <v>-2.6553380000000001E-3</v>
      </c>
      <c r="CN480" s="17">
        <f>_xlfn.XLOOKUP(BZ480,' Brechas'!$A$2:$A$34,' Brechas'!$BQ$2:$BQ$34)</f>
        <v>-2.6553376877938499E-3</v>
      </c>
      <c r="CO480" t="b">
        <f t="shared" ref="CO480:CO511" si="68">ROUND(CM480,6)=ROUND(CN480,6)</f>
        <v>1</v>
      </c>
    </row>
    <row r="481" spans="59:93">
      <c r="BG481" s="20">
        <v>11</v>
      </c>
      <c r="BH481" s="20" t="s">
        <v>82</v>
      </c>
      <c r="BI481" s="20">
        <v>0.13</v>
      </c>
      <c r="BJ481" s="20">
        <v>0.12</v>
      </c>
      <c r="BK481" s="20">
        <v>7.0000000000000007E-2</v>
      </c>
      <c r="BL481" s="20">
        <v>7.0000000000000007E-2</v>
      </c>
      <c r="BM481" s="81">
        <v>17</v>
      </c>
      <c r="BN481" s="20">
        <v>0.12</v>
      </c>
      <c r="BO481" s="20">
        <v>0.69</v>
      </c>
      <c r="BP481" s="95">
        <v>32</v>
      </c>
      <c r="BQ481" s="20">
        <v>0.05</v>
      </c>
      <c r="BR481" s="72">
        <v>27</v>
      </c>
      <c r="BS481" s="17">
        <v>1</v>
      </c>
      <c r="BT481" s="17">
        <v>4.7538423000000003E-2</v>
      </c>
      <c r="BU481" s="17">
        <f>_xlfn.XLOOKUP(BG481,' Brechas'!$A$2:$A$34,' Brechas'!$AU$2:$AU$34)</f>
        <v>4.7538423230953301E-2</v>
      </c>
      <c r="BV481" t="b">
        <f t="shared" si="67"/>
        <v>1</v>
      </c>
      <c r="BZ481" s="20">
        <v>11</v>
      </c>
      <c r="CA481" s="20" t="s">
        <v>82</v>
      </c>
      <c r="CB481" s="20">
        <v>0.08</v>
      </c>
      <c r="CC481" s="20">
        <v>0.06</v>
      </c>
      <c r="CD481" s="20">
        <v>0.22</v>
      </c>
      <c r="CE481" s="20">
        <v>0.22</v>
      </c>
      <c r="CF481" s="68">
        <v>19</v>
      </c>
      <c r="CG481" s="20">
        <v>7.0000000000000007E-2</v>
      </c>
      <c r="CH481" s="20">
        <v>7.0000000000000007E-2</v>
      </c>
      <c r="CI481" s="67">
        <v>2</v>
      </c>
      <c r="CJ481" s="20">
        <v>0.02</v>
      </c>
      <c r="CK481" s="86">
        <v>11</v>
      </c>
      <c r="CL481" s="17">
        <v>1</v>
      </c>
      <c r="CM481" s="17">
        <v>1.6147453999999999E-2</v>
      </c>
      <c r="CN481" s="17">
        <f>_xlfn.XLOOKUP(BZ481,' Brechas'!$A$2:$A$34,' Brechas'!$BQ$2:$BQ$34)</f>
        <v>1.6147453976727601E-2</v>
      </c>
      <c r="CO481" t="b">
        <f t="shared" si="68"/>
        <v>1</v>
      </c>
    </row>
    <row r="482" spans="59:93">
      <c r="BG482" s="20">
        <v>13</v>
      </c>
      <c r="BH482" s="20" t="s">
        <v>83</v>
      </c>
      <c r="BI482" s="20">
        <v>0.19</v>
      </c>
      <c r="BJ482" s="20">
        <v>0.2</v>
      </c>
      <c r="BK482" s="20">
        <v>-0.06</v>
      </c>
      <c r="BL482" s="20">
        <v>0.06</v>
      </c>
      <c r="BM482" s="59">
        <v>13</v>
      </c>
      <c r="BN482" s="20">
        <v>0.2</v>
      </c>
      <c r="BO482" s="20">
        <v>0.43</v>
      </c>
      <c r="BP482" s="70">
        <v>29</v>
      </c>
      <c r="BQ482" s="20">
        <v>0.03</v>
      </c>
      <c r="BR482" s="63">
        <v>15</v>
      </c>
      <c r="BS482" s="17">
        <v>-1</v>
      </c>
      <c r="BT482" s="17">
        <v>-2.5019421999999999E-2</v>
      </c>
      <c r="BU482" s="17">
        <f>_xlfn.XLOOKUP(BG482,' Brechas'!$A$2:$A$34,' Brechas'!$AU$2:$AU$34)</f>
        <v>-2.5019422275866499E-2</v>
      </c>
      <c r="BV482" t="b">
        <f t="shared" si="67"/>
        <v>1</v>
      </c>
      <c r="BZ482" s="20">
        <v>13</v>
      </c>
      <c r="CA482" s="20" t="s">
        <v>83</v>
      </c>
      <c r="CB482" s="20">
        <v>0.02</v>
      </c>
      <c r="CC482" s="20">
        <v>0.02</v>
      </c>
      <c r="CD482" s="20">
        <v>0.38</v>
      </c>
      <c r="CE482" s="20">
        <v>0.38</v>
      </c>
      <c r="CF482" s="72">
        <v>27</v>
      </c>
      <c r="CG482" s="20">
        <v>0.02</v>
      </c>
      <c r="CH482" s="20">
        <v>0.24</v>
      </c>
      <c r="CI482" s="61">
        <v>18</v>
      </c>
      <c r="CJ482" s="20">
        <v>0.09</v>
      </c>
      <c r="CK482" s="82">
        <v>22</v>
      </c>
      <c r="CL482" s="17">
        <v>1</v>
      </c>
      <c r="CM482" s="17">
        <v>9.0226656000000002E-2</v>
      </c>
      <c r="CN482" s="17">
        <f>_xlfn.XLOOKUP(BZ482,' Brechas'!$A$2:$A$34,' Brechas'!$BQ$2:$BQ$34)</f>
        <v>9.0226656104824401E-2</v>
      </c>
      <c r="CO482" t="b">
        <f t="shared" si="68"/>
        <v>1</v>
      </c>
    </row>
    <row r="483" spans="59:93">
      <c r="BG483" s="20">
        <v>15</v>
      </c>
      <c r="BH483" s="20" t="s">
        <v>84</v>
      </c>
      <c r="BI483" s="20">
        <v>0.28999999999999998</v>
      </c>
      <c r="BJ483" s="20">
        <v>0.32</v>
      </c>
      <c r="BK483" s="20">
        <v>-0.09</v>
      </c>
      <c r="BL483" s="20">
        <v>0.09</v>
      </c>
      <c r="BM483" s="68">
        <v>19</v>
      </c>
      <c r="BN483" s="20">
        <v>0.3</v>
      </c>
      <c r="BO483" s="20">
        <v>0.28000000000000003</v>
      </c>
      <c r="BP483" s="69">
        <v>9</v>
      </c>
      <c r="BQ483" s="20">
        <v>0.02</v>
      </c>
      <c r="BR483" s="59">
        <v>13</v>
      </c>
      <c r="BS483" s="17">
        <v>-1</v>
      </c>
      <c r="BT483" s="17">
        <v>-2.4372309000000002E-2</v>
      </c>
      <c r="BU483" s="17">
        <f>_xlfn.XLOOKUP(BG483,' Brechas'!$A$2:$A$34,' Brechas'!$AU$2:$AU$34)</f>
        <v>-2.43723091656581E-2</v>
      </c>
      <c r="BV483" t="b">
        <f t="shared" si="67"/>
        <v>1</v>
      </c>
      <c r="BZ483" s="20">
        <v>15</v>
      </c>
      <c r="CA483" s="20" t="s">
        <v>84</v>
      </c>
      <c r="CB483" s="20">
        <v>0.03</v>
      </c>
      <c r="CC483" s="20">
        <v>0.05</v>
      </c>
      <c r="CD483" s="20">
        <v>-0.3</v>
      </c>
      <c r="CE483" s="20">
        <v>0.3</v>
      </c>
      <c r="CF483" s="74">
        <v>23</v>
      </c>
      <c r="CG483" s="20">
        <v>0.04</v>
      </c>
      <c r="CH483" s="20">
        <v>0.12</v>
      </c>
      <c r="CI483" s="79">
        <v>10</v>
      </c>
      <c r="CJ483" s="20">
        <v>0.04</v>
      </c>
      <c r="CK483" s="60">
        <v>14</v>
      </c>
      <c r="CL483" s="17">
        <v>-1</v>
      </c>
      <c r="CM483" s="17">
        <v>-3.5682660999999997E-2</v>
      </c>
      <c r="CN483" s="17">
        <f>_xlfn.XLOOKUP(BZ483,' Brechas'!$A$2:$A$34,' Brechas'!$BQ$2:$BQ$34)</f>
        <v>-3.5682660541204503E-2</v>
      </c>
      <c r="CO483" t="b">
        <f t="shared" si="68"/>
        <v>1</v>
      </c>
    </row>
    <row r="484" spans="59:93">
      <c r="BG484" s="20">
        <v>17</v>
      </c>
      <c r="BH484" s="20" t="s">
        <v>85</v>
      </c>
      <c r="BI484" s="20">
        <v>0.26</v>
      </c>
      <c r="BJ484" s="20">
        <v>0.28000000000000003</v>
      </c>
      <c r="BK484" s="20">
        <v>-0.05</v>
      </c>
      <c r="BL484" s="20">
        <v>0.05</v>
      </c>
      <c r="BM484" s="66">
        <v>12</v>
      </c>
      <c r="BN484" s="20">
        <v>0.27</v>
      </c>
      <c r="BO484" s="20">
        <v>0.31</v>
      </c>
      <c r="BP484" s="66">
        <v>12</v>
      </c>
      <c r="BQ484" s="20">
        <v>0.01</v>
      </c>
      <c r="BR484" s="69">
        <v>9</v>
      </c>
      <c r="BS484" s="17">
        <v>-1</v>
      </c>
      <c r="BT484" s="17">
        <v>-1.4993464999999999E-2</v>
      </c>
      <c r="BU484" s="17">
        <f>_xlfn.XLOOKUP(BG484,' Brechas'!$A$2:$A$34,' Brechas'!$AU$2:$AU$34)</f>
        <v>-1.49934651337034E-2</v>
      </c>
      <c r="BV484" t="b">
        <f t="shared" si="67"/>
        <v>1</v>
      </c>
      <c r="BZ484" s="20">
        <v>17</v>
      </c>
      <c r="CA484" s="20" t="s">
        <v>85</v>
      </c>
      <c r="CB484" s="20">
        <v>7.0000000000000007E-2</v>
      </c>
      <c r="CC484" s="20">
        <v>7.0000000000000007E-2</v>
      </c>
      <c r="CD484" s="20">
        <v>-0.04</v>
      </c>
      <c r="CE484" s="20">
        <v>0.04</v>
      </c>
      <c r="CF484" s="78">
        <v>3</v>
      </c>
      <c r="CG484" s="20">
        <v>7.0000000000000007E-2</v>
      </c>
      <c r="CH484" s="20">
        <v>7.0000000000000007E-2</v>
      </c>
      <c r="CI484" s="76">
        <v>1</v>
      </c>
      <c r="CJ484" s="20">
        <v>0</v>
      </c>
      <c r="CK484" s="76">
        <v>1</v>
      </c>
      <c r="CL484" s="17">
        <v>-1</v>
      </c>
      <c r="CM484" s="17">
        <v>-2.628273E-3</v>
      </c>
      <c r="CN484" s="17">
        <f>_xlfn.XLOOKUP(BZ484,' Brechas'!$A$2:$A$34,' Brechas'!$BQ$2:$BQ$34)</f>
        <v>-2.6282725683067702E-3</v>
      </c>
      <c r="CO484" t="b">
        <f t="shared" si="68"/>
        <v>1</v>
      </c>
    </row>
    <row r="485" spans="59:93">
      <c r="BG485" s="20">
        <v>18</v>
      </c>
      <c r="BH485" s="20" t="s">
        <v>86</v>
      </c>
      <c r="BI485" s="20">
        <v>0.33</v>
      </c>
      <c r="BJ485" s="20">
        <v>0.34</v>
      </c>
      <c r="BK485" s="20">
        <v>-0.02</v>
      </c>
      <c r="BL485" s="20">
        <v>0.02</v>
      </c>
      <c r="BM485" s="78">
        <v>3</v>
      </c>
      <c r="BN485" s="20">
        <v>0.33</v>
      </c>
      <c r="BO485" s="20">
        <v>0.25</v>
      </c>
      <c r="BP485" s="85">
        <v>4</v>
      </c>
      <c r="BQ485" s="20">
        <v>0</v>
      </c>
      <c r="BR485" s="67">
        <v>2</v>
      </c>
      <c r="BS485" s="17">
        <v>-1</v>
      </c>
      <c r="BT485" s="17">
        <v>-4.3891980000000004E-3</v>
      </c>
      <c r="BU485" s="17">
        <f>_xlfn.XLOOKUP(BG485,' Brechas'!$A$2:$A$34,' Brechas'!$AU$2:$AU$34)</f>
        <v>-4.38919803268436E-3</v>
      </c>
      <c r="BV485" t="b">
        <f t="shared" si="67"/>
        <v>1</v>
      </c>
      <c r="BZ485" s="20">
        <v>18</v>
      </c>
      <c r="CA485" s="20" t="s">
        <v>86</v>
      </c>
      <c r="CB485" s="20">
        <v>0.01</v>
      </c>
      <c r="CC485" s="20">
        <v>0.01</v>
      </c>
      <c r="CD485" s="20">
        <v>0.09</v>
      </c>
      <c r="CE485" s="20">
        <v>0.09</v>
      </c>
      <c r="CF485" s="79">
        <v>10</v>
      </c>
      <c r="CG485" s="20">
        <v>0.01</v>
      </c>
      <c r="CH485" s="20">
        <v>0.59</v>
      </c>
      <c r="CI485" s="73">
        <v>28</v>
      </c>
      <c r="CJ485" s="20">
        <v>0.05</v>
      </c>
      <c r="CK485" s="61">
        <v>18</v>
      </c>
      <c r="CL485" s="17">
        <v>1</v>
      </c>
      <c r="CM485" s="17">
        <v>5.2881389000000001E-2</v>
      </c>
      <c r="CN485" s="17">
        <f>_xlfn.XLOOKUP(BZ485,' Brechas'!$A$2:$A$34,' Brechas'!$BQ$2:$BQ$34)</f>
        <v>5.2881388960744097E-2</v>
      </c>
      <c r="CO485" t="b">
        <f t="shared" si="68"/>
        <v>1</v>
      </c>
    </row>
    <row r="486" spans="59:93">
      <c r="BG486" s="20">
        <v>19</v>
      </c>
      <c r="BH486" s="20" t="s">
        <v>87</v>
      </c>
      <c r="BI486" s="20">
        <v>0.31</v>
      </c>
      <c r="BJ486" s="20">
        <v>0.34</v>
      </c>
      <c r="BK486" s="20">
        <v>-0.06</v>
      </c>
      <c r="BL486" s="20">
        <v>0.06</v>
      </c>
      <c r="BM486" s="63">
        <v>15</v>
      </c>
      <c r="BN486" s="20">
        <v>0.32</v>
      </c>
      <c r="BO486" s="20">
        <v>0.26</v>
      </c>
      <c r="BP486" s="83">
        <v>5</v>
      </c>
      <c r="BQ486" s="20">
        <v>0.02</v>
      </c>
      <c r="BR486" s="79">
        <v>10</v>
      </c>
      <c r="BS486" s="17">
        <v>-1</v>
      </c>
      <c r="BT486" s="17">
        <v>-1.6333402E-2</v>
      </c>
      <c r="BU486" s="17">
        <f>_xlfn.XLOOKUP(BG486,' Brechas'!$A$2:$A$34,' Brechas'!$AU$2:$AU$34)</f>
        <v>-1.6333402358238599E-2</v>
      </c>
      <c r="BV486" t="b">
        <f t="shared" si="67"/>
        <v>1</v>
      </c>
      <c r="BZ486" s="20">
        <v>19</v>
      </c>
      <c r="CA486" s="20" t="s">
        <v>87</v>
      </c>
      <c r="CB486" s="20">
        <v>0.03</v>
      </c>
      <c r="CC486" s="20">
        <v>0.02</v>
      </c>
      <c r="CD486" s="20">
        <v>0.19</v>
      </c>
      <c r="CE486" s="20">
        <v>0.19</v>
      </c>
      <c r="CF486" s="81">
        <v>17</v>
      </c>
      <c r="CG486" s="20">
        <v>0.03</v>
      </c>
      <c r="CH486" s="20">
        <v>0.19</v>
      </c>
      <c r="CI486" s="59">
        <v>13</v>
      </c>
      <c r="CJ486" s="20">
        <v>0.04</v>
      </c>
      <c r="CK486" s="58">
        <v>16</v>
      </c>
      <c r="CL486" s="17">
        <v>1</v>
      </c>
      <c r="CM486" s="17">
        <v>3.7532285999999998E-2</v>
      </c>
      <c r="CN486" s="17">
        <f>_xlfn.XLOOKUP(BZ486,' Brechas'!$A$2:$A$34,' Brechas'!$BQ$2:$BQ$34)</f>
        <v>3.7532286477213503E-2</v>
      </c>
      <c r="CO486" t="b">
        <f t="shared" si="68"/>
        <v>1</v>
      </c>
    </row>
    <row r="487" spans="59:93">
      <c r="BG487" s="20">
        <v>20</v>
      </c>
      <c r="BH487" s="20" t="s">
        <v>88</v>
      </c>
      <c r="BI487" s="20">
        <v>0.2</v>
      </c>
      <c r="BJ487" s="20">
        <v>0.21</v>
      </c>
      <c r="BK487" s="20">
        <v>-0.06</v>
      </c>
      <c r="BL487" s="20">
        <v>0.06</v>
      </c>
      <c r="BM487" s="60">
        <v>14</v>
      </c>
      <c r="BN487" s="20">
        <v>0.2</v>
      </c>
      <c r="BO487" s="20">
        <v>0.42</v>
      </c>
      <c r="BP487" s="73">
        <v>28</v>
      </c>
      <c r="BQ487" s="20">
        <v>0.03</v>
      </c>
      <c r="BR487" s="58">
        <v>16</v>
      </c>
      <c r="BS487" s="17">
        <v>-1</v>
      </c>
      <c r="BT487" s="17">
        <v>-2.5387251999999999E-2</v>
      </c>
      <c r="BU487" s="17">
        <f>_xlfn.XLOOKUP(BG487,' Brechas'!$A$2:$A$34,' Brechas'!$AU$2:$AU$34)</f>
        <v>-2.5387252128074501E-2</v>
      </c>
      <c r="BV487" t="b">
        <f t="shared" si="67"/>
        <v>1</v>
      </c>
      <c r="BZ487" s="20">
        <v>20</v>
      </c>
      <c r="CA487" s="20" t="s">
        <v>88</v>
      </c>
      <c r="CB487" s="20">
        <v>0.01</v>
      </c>
      <c r="CC487" s="20">
        <v>0.01</v>
      </c>
      <c r="CD487" s="20">
        <v>7.0000000000000007E-2</v>
      </c>
      <c r="CE487" s="20">
        <v>7.0000000000000007E-2</v>
      </c>
      <c r="CF487" s="62">
        <v>8</v>
      </c>
      <c r="CG487" s="20">
        <v>0.01</v>
      </c>
      <c r="CH487" s="20">
        <v>0.37</v>
      </c>
      <c r="CI487" s="75">
        <v>21</v>
      </c>
      <c r="CJ487" s="20">
        <v>0.03</v>
      </c>
      <c r="CK487" s="59">
        <v>13</v>
      </c>
      <c r="CL487" s="17">
        <v>1</v>
      </c>
      <c r="CM487" s="17">
        <v>2.5310888E-2</v>
      </c>
      <c r="CN487" s="17">
        <f>_xlfn.XLOOKUP(BZ487,' Brechas'!$A$2:$A$34,' Brechas'!$BQ$2:$BQ$34)</f>
        <v>2.5310888193411301E-2</v>
      </c>
      <c r="CO487" t="b">
        <f t="shared" si="68"/>
        <v>1</v>
      </c>
    </row>
    <row r="488" spans="59:93">
      <c r="BG488" s="20">
        <v>23</v>
      </c>
      <c r="BH488" s="20" t="s">
        <v>89</v>
      </c>
      <c r="BI488" s="20">
        <v>0.23</v>
      </c>
      <c r="BJ488" s="20">
        <v>0.25</v>
      </c>
      <c r="BK488" s="20">
        <v>-0.09</v>
      </c>
      <c r="BL488" s="20">
        <v>0.09</v>
      </c>
      <c r="BM488" s="80">
        <v>20</v>
      </c>
      <c r="BN488" s="20">
        <v>0.24</v>
      </c>
      <c r="BO488" s="20">
        <v>0.36</v>
      </c>
      <c r="BP488" s="68">
        <v>19</v>
      </c>
      <c r="BQ488" s="20">
        <v>0.03</v>
      </c>
      <c r="BR488" s="80">
        <v>20</v>
      </c>
      <c r="BS488" s="17">
        <v>-1</v>
      </c>
      <c r="BT488" s="17">
        <v>-3.1637143E-2</v>
      </c>
      <c r="BU488" s="17">
        <f>_xlfn.XLOOKUP(BG488,' Brechas'!$A$2:$A$34,' Brechas'!$AU$2:$AU$34)</f>
        <v>-3.1637143198661698E-2</v>
      </c>
      <c r="BV488" t="b">
        <f t="shared" si="67"/>
        <v>1</v>
      </c>
      <c r="BZ488" s="20">
        <v>23</v>
      </c>
      <c r="CA488" s="20" t="s">
        <v>89</v>
      </c>
      <c r="CB488" s="20">
        <v>0.02</v>
      </c>
      <c r="CC488" s="20">
        <v>0.01</v>
      </c>
      <c r="CD488" s="20">
        <v>0.37</v>
      </c>
      <c r="CE488" s="20">
        <v>0.37</v>
      </c>
      <c r="CF488" s="84">
        <v>26</v>
      </c>
      <c r="CG488" s="20">
        <v>0.01</v>
      </c>
      <c r="CH488" s="20">
        <v>0.38</v>
      </c>
      <c r="CI488" s="82">
        <v>22</v>
      </c>
      <c r="CJ488" s="20">
        <v>0.14000000000000001</v>
      </c>
      <c r="CK488" s="72">
        <v>27</v>
      </c>
      <c r="CL488" s="17">
        <v>1</v>
      </c>
      <c r="CM488" s="17">
        <v>0.140558454</v>
      </c>
      <c r="CN488" s="17">
        <f>_xlfn.XLOOKUP(BZ488,' Brechas'!$A$2:$A$34,' Brechas'!$BQ$2:$BQ$34)</f>
        <v>0.14055845402396699</v>
      </c>
      <c r="CO488" t="b">
        <f t="shared" si="68"/>
        <v>1</v>
      </c>
    </row>
    <row r="489" spans="59:93">
      <c r="BG489" s="20">
        <v>25</v>
      </c>
      <c r="BH489" s="20" t="s">
        <v>90</v>
      </c>
      <c r="BI489" s="20">
        <v>0.22</v>
      </c>
      <c r="BJ489" s="20">
        <v>0.22</v>
      </c>
      <c r="BK489" s="20">
        <v>-0.04</v>
      </c>
      <c r="BL489" s="20">
        <v>0.04</v>
      </c>
      <c r="BM489" s="85">
        <v>4</v>
      </c>
      <c r="BN489" s="20">
        <v>0.22</v>
      </c>
      <c r="BO489" s="20">
        <v>0.39</v>
      </c>
      <c r="BP489" s="88">
        <v>24</v>
      </c>
      <c r="BQ489" s="20">
        <v>0.01</v>
      </c>
      <c r="BR489" s="65">
        <v>6</v>
      </c>
      <c r="BS489" s="17">
        <v>-1</v>
      </c>
      <c r="BT489" s="17">
        <v>-1.385725E-2</v>
      </c>
      <c r="BU489" s="17">
        <f>_xlfn.XLOOKUP(BG489,' Brechas'!$A$2:$A$34,' Brechas'!$AU$2:$AU$34)</f>
        <v>-1.3857250057539501E-2</v>
      </c>
      <c r="BV489" t="b">
        <f t="shared" si="67"/>
        <v>1</v>
      </c>
      <c r="BZ489" s="20">
        <v>25</v>
      </c>
      <c r="CA489" s="20" t="s">
        <v>90</v>
      </c>
      <c r="CB489" s="20">
        <v>0.05</v>
      </c>
      <c r="CC489" s="20">
        <v>0.05</v>
      </c>
      <c r="CD489" s="20">
        <v>-7.0000000000000007E-2</v>
      </c>
      <c r="CE489" s="20">
        <v>7.0000000000000007E-2</v>
      </c>
      <c r="CF489" s="64">
        <v>7</v>
      </c>
      <c r="CG489" s="20">
        <v>0.05</v>
      </c>
      <c r="CH489" s="20">
        <v>0.1</v>
      </c>
      <c r="CI489" s="64">
        <v>7</v>
      </c>
      <c r="CJ489" s="20">
        <v>0.01</v>
      </c>
      <c r="CK489" s="83">
        <v>5</v>
      </c>
      <c r="CL489" s="17">
        <v>-1</v>
      </c>
      <c r="CM489" s="17">
        <v>-7.2106389999999996E-3</v>
      </c>
      <c r="CN489" s="17">
        <f>_xlfn.XLOOKUP(BZ489,' Brechas'!$A$2:$A$34,' Brechas'!$BQ$2:$BQ$34)</f>
        <v>-7.21063948393901E-3</v>
      </c>
      <c r="CO489" t="b">
        <f t="shared" si="68"/>
        <v>1</v>
      </c>
    </row>
    <row r="490" spans="59:93">
      <c r="BG490" s="20">
        <v>27</v>
      </c>
      <c r="BH490" s="20" t="s">
        <v>91</v>
      </c>
      <c r="BI490" s="20">
        <v>0.21</v>
      </c>
      <c r="BJ490" s="20">
        <v>0.24</v>
      </c>
      <c r="BK490" s="20">
        <v>-0.14000000000000001</v>
      </c>
      <c r="BL490" s="20">
        <v>0.14000000000000001</v>
      </c>
      <c r="BM490" s="73">
        <v>28</v>
      </c>
      <c r="BN490" s="20">
        <v>0.22</v>
      </c>
      <c r="BO490" s="20">
        <v>0.38</v>
      </c>
      <c r="BP490" s="82">
        <v>22</v>
      </c>
      <c r="BQ490" s="20">
        <v>0.05</v>
      </c>
      <c r="BR490" s="70">
        <v>29</v>
      </c>
      <c r="BS490" s="17">
        <v>-1</v>
      </c>
      <c r="BT490" s="17">
        <v>-5.1177912999999998E-2</v>
      </c>
      <c r="BU490" s="17">
        <f>_xlfn.XLOOKUP(BG490,' Brechas'!$A$2:$A$34,' Brechas'!$AU$2:$AU$34)</f>
        <v>-5.1177913091237301E-2</v>
      </c>
      <c r="BV490" t="b">
        <f t="shared" si="67"/>
        <v>1</v>
      </c>
      <c r="BZ490" s="20">
        <v>27</v>
      </c>
      <c r="CA490" s="20" t="s">
        <v>91</v>
      </c>
      <c r="CB490" s="20">
        <v>0.01</v>
      </c>
      <c r="CC490" s="20">
        <v>0</v>
      </c>
      <c r="CD490" s="20">
        <v>0.31</v>
      </c>
      <c r="CE490" s="20">
        <v>0.31</v>
      </c>
      <c r="CF490" s="88">
        <v>24</v>
      </c>
      <c r="CG490" s="20">
        <v>0.01</v>
      </c>
      <c r="CH490" s="20">
        <v>0.98</v>
      </c>
      <c r="CI490" s="95">
        <v>32</v>
      </c>
      <c r="CJ490" s="20">
        <v>0.3</v>
      </c>
      <c r="CK490" s="94">
        <v>31</v>
      </c>
      <c r="CL490" s="17">
        <v>1</v>
      </c>
      <c r="CM490" s="17">
        <v>0.304047713</v>
      </c>
      <c r="CN490" s="17">
        <f>_xlfn.XLOOKUP(BZ490,' Brechas'!$A$2:$A$34,' Brechas'!$BQ$2:$BQ$34)</f>
        <v>0.30404771342294001</v>
      </c>
      <c r="CO490" t="b">
        <f t="shared" si="68"/>
        <v>1</v>
      </c>
    </row>
    <row r="491" spans="59:93">
      <c r="BG491" s="20">
        <v>41</v>
      </c>
      <c r="BH491" s="20" t="s">
        <v>92</v>
      </c>
      <c r="BI491" s="20">
        <v>0.3</v>
      </c>
      <c r="BJ491" s="20">
        <v>0.33</v>
      </c>
      <c r="BK491" s="20">
        <v>-0.11</v>
      </c>
      <c r="BL491" s="20">
        <v>0.11</v>
      </c>
      <c r="BM491" s="74">
        <v>23</v>
      </c>
      <c r="BN491" s="20">
        <v>0.32</v>
      </c>
      <c r="BO491" s="20">
        <v>0.27</v>
      </c>
      <c r="BP491" s="65">
        <v>6</v>
      </c>
      <c r="BQ491" s="20">
        <v>0.03</v>
      </c>
      <c r="BR491" s="61">
        <v>18</v>
      </c>
      <c r="BS491" s="17">
        <v>-1</v>
      </c>
      <c r="BT491" s="17">
        <v>-2.8222218E-2</v>
      </c>
      <c r="BU491" s="17">
        <f>_xlfn.XLOOKUP(BG491,' Brechas'!$A$2:$A$34,' Brechas'!$AU$2:$AU$34)</f>
        <v>-2.8222217570091E-2</v>
      </c>
      <c r="BV491" t="b">
        <f t="shared" si="67"/>
        <v>1</v>
      </c>
      <c r="BZ491" s="20">
        <v>41</v>
      </c>
      <c r="CA491" s="20" t="s">
        <v>92</v>
      </c>
      <c r="CB491" s="20">
        <v>0.03</v>
      </c>
      <c r="CC491" s="20">
        <v>0.02</v>
      </c>
      <c r="CD491" s="20">
        <v>0.42</v>
      </c>
      <c r="CE491" s="20">
        <v>0.42</v>
      </c>
      <c r="CF491" s="73">
        <v>28</v>
      </c>
      <c r="CG491" s="20">
        <v>0.02</v>
      </c>
      <c r="CH491" s="20">
        <v>0.23</v>
      </c>
      <c r="CI491" s="81">
        <v>17</v>
      </c>
      <c r="CJ491" s="20">
        <v>0.1</v>
      </c>
      <c r="CK491" s="74">
        <v>23</v>
      </c>
      <c r="CL491" s="17">
        <v>1</v>
      </c>
      <c r="CM491" s="17">
        <v>9.5762032999999996E-2</v>
      </c>
      <c r="CN491" s="17">
        <f>_xlfn.XLOOKUP(BZ491,' Brechas'!$A$2:$A$34,' Brechas'!$BQ$2:$BQ$34)</f>
        <v>9.5762032911415204E-2</v>
      </c>
      <c r="CO491" t="b">
        <f t="shared" si="68"/>
        <v>1</v>
      </c>
    </row>
    <row r="492" spans="59:93">
      <c r="BG492" s="20">
        <v>44</v>
      </c>
      <c r="BH492" s="20" t="s">
        <v>93</v>
      </c>
      <c r="BI492" s="20">
        <v>0.22</v>
      </c>
      <c r="BJ492" s="20">
        <v>0.23</v>
      </c>
      <c r="BK492" s="20">
        <v>-0.04</v>
      </c>
      <c r="BL492" s="20">
        <v>0.04</v>
      </c>
      <c r="BM492" s="69">
        <v>9</v>
      </c>
      <c r="BN492" s="20">
        <v>0.23</v>
      </c>
      <c r="BO492" s="20">
        <v>0.37</v>
      </c>
      <c r="BP492" s="75">
        <v>21</v>
      </c>
      <c r="BQ492" s="20">
        <v>0.02</v>
      </c>
      <c r="BR492" s="86">
        <v>11</v>
      </c>
      <c r="BS492" s="17">
        <v>-1</v>
      </c>
      <c r="BT492" s="17">
        <v>-1.6471814000000001E-2</v>
      </c>
      <c r="BU492" s="17">
        <f>_xlfn.XLOOKUP(BG492,' Brechas'!$A$2:$A$34,' Brechas'!$AU$2:$AU$34)</f>
        <v>-1.6471814319092299E-2</v>
      </c>
      <c r="BV492" t="b">
        <f t="shared" si="67"/>
        <v>1</v>
      </c>
      <c r="BZ492" s="20">
        <v>44</v>
      </c>
      <c r="CA492" s="20" t="s">
        <v>93</v>
      </c>
      <c r="CB492" s="20">
        <v>0.01</v>
      </c>
      <c r="CC492" s="20">
        <v>0.01</v>
      </c>
      <c r="CD492" s="20">
        <v>0.09</v>
      </c>
      <c r="CE492" s="20">
        <v>0.09</v>
      </c>
      <c r="CF492" s="86">
        <v>11</v>
      </c>
      <c r="CG492" s="20">
        <v>0.01</v>
      </c>
      <c r="CH492" s="20">
        <v>0.78</v>
      </c>
      <c r="CI492" s="87">
        <v>30</v>
      </c>
      <c r="CJ492" s="20">
        <v>7.0000000000000007E-2</v>
      </c>
      <c r="CK492" s="75">
        <v>21</v>
      </c>
      <c r="CL492" s="17">
        <v>1</v>
      </c>
      <c r="CM492" s="17">
        <v>7.3410697999999996E-2</v>
      </c>
      <c r="CN492" s="17">
        <f>_xlfn.XLOOKUP(BZ492,' Brechas'!$A$2:$A$34,' Brechas'!$BQ$2:$BQ$34)</f>
        <v>7.3410698365402899E-2</v>
      </c>
      <c r="CO492" t="b">
        <f t="shared" si="68"/>
        <v>1</v>
      </c>
    </row>
    <row r="493" spans="59:93">
      <c r="BG493" s="20">
        <v>47</v>
      </c>
      <c r="BH493" s="20" t="s">
        <v>94</v>
      </c>
      <c r="BI493" s="20">
        <v>0.19</v>
      </c>
      <c r="BJ493" s="20">
        <v>0.23</v>
      </c>
      <c r="BK493" s="20">
        <v>-0.2</v>
      </c>
      <c r="BL493" s="20">
        <v>0.2</v>
      </c>
      <c r="BM493" s="94">
        <v>31</v>
      </c>
      <c r="BN493" s="20">
        <v>0.21</v>
      </c>
      <c r="BO493" s="20">
        <v>0.41</v>
      </c>
      <c r="BP493" s="72">
        <v>27</v>
      </c>
      <c r="BQ493" s="20">
        <v>0.08</v>
      </c>
      <c r="BR493" s="95">
        <v>32</v>
      </c>
      <c r="BS493" s="17">
        <v>-1</v>
      </c>
      <c r="BT493" s="17">
        <v>-8.2339503999999994E-2</v>
      </c>
      <c r="BU493" s="17">
        <f>_xlfn.XLOOKUP(BG493,' Brechas'!$A$2:$A$34,' Brechas'!$AU$2:$AU$34)</f>
        <v>-8.2339503971439604E-2</v>
      </c>
      <c r="BV493" t="b">
        <f t="shared" si="67"/>
        <v>1</v>
      </c>
      <c r="BZ493" s="20">
        <v>47</v>
      </c>
      <c r="CA493" s="20" t="s">
        <v>94</v>
      </c>
      <c r="CB493" s="20">
        <v>0.03</v>
      </c>
      <c r="CC493" s="20">
        <v>0.02</v>
      </c>
      <c r="CD493" s="20">
        <v>0.46</v>
      </c>
      <c r="CE493" s="20">
        <v>0.46</v>
      </c>
      <c r="CF493" s="87">
        <v>30</v>
      </c>
      <c r="CG493" s="20">
        <v>0.02</v>
      </c>
      <c r="CH493" s="20">
        <v>0.21</v>
      </c>
      <c r="CI493" s="60">
        <v>14</v>
      </c>
      <c r="CJ493" s="20">
        <v>0.1</v>
      </c>
      <c r="CK493" s="88">
        <v>24</v>
      </c>
      <c r="CL493" s="17">
        <v>1</v>
      </c>
      <c r="CM493" s="17">
        <v>9.8865744000000005E-2</v>
      </c>
      <c r="CN493" s="17">
        <f>_xlfn.XLOOKUP(BZ493,' Brechas'!$A$2:$A$34,' Brechas'!$BQ$2:$BQ$34)</f>
        <v>9.8865744135342701E-2</v>
      </c>
      <c r="CO493" t="b">
        <f t="shared" si="68"/>
        <v>1</v>
      </c>
    </row>
    <row r="494" spans="59:93">
      <c r="BG494" s="20">
        <v>50</v>
      </c>
      <c r="BH494" s="20" t="s">
        <v>95</v>
      </c>
      <c r="BI494" s="20">
        <v>0.21</v>
      </c>
      <c r="BJ494" s="20">
        <v>0.24</v>
      </c>
      <c r="BK494" s="20">
        <v>-0.1</v>
      </c>
      <c r="BL494" s="20">
        <v>0.1</v>
      </c>
      <c r="BM494" s="82">
        <v>22</v>
      </c>
      <c r="BN494" s="20">
        <v>0.22</v>
      </c>
      <c r="BO494" s="20">
        <v>0.38</v>
      </c>
      <c r="BP494" s="74">
        <v>23</v>
      </c>
      <c r="BQ494" s="20">
        <v>0.04</v>
      </c>
      <c r="BR494" s="88">
        <v>24</v>
      </c>
      <c r="BS494" s="17">
        <v>-1</v>
      </c>
      <c r="BT494" s="17">
        <v>-3.9243928999999997E-2</v>
      </c>
      <c r="BU494" s="17">
        <f>_xlfn.XLOOKUP(BG494,' Brechas'!$A$2:$A$34,' Brechas'!$AU$2:$AU$34)</f>
        <v>-3.9243929452793203E-2</v>
      </c>
      <c r="BV494" t="b">
        <f t="shared" si="67"/>
        <v>1</v>
      </c>
      <c r="BZ494" s="20">
        <v>50</v>
      </c>
      <c r="CA494" s="20" t="s">
        <v>95</v>
      </c>
      <c r="CB494" s="20">
        <v>0.03</v>
      </c>
      <c r="CC494" s="20">
        <v>0.03</v>
      </c>
      <c r="CD494" s="20">
        <v>0.05</v>
      </c>
      <c r="CE494" s="20">
        <v>0.05</v>
      </c>
      <c r="CF494" s="83">
        <v>5</v>
      </c>
      <c r="CG494" s="20">
        <v>0.03</v>
      </c>
      <c r="CH494" s="20">
        <v>0.15</v>
      </c>
      <c r="CI494" s="66">
        <v>12</v>
      </c>
      <c r="CJ494" s="20">
        <v>0.01</v>
      </c>
      <c r="CK494" s="65">
        <v>6</v>
      </c>
      <c r="CL494" s="17">
        <v>1</v>
      </c>
      <c r="CM494" s="17">
        <v>7.5977060000000001E-3</v>
      </c>
      <c r="CN494" s="17">
        <f>_xlfn.XLOOKUP(BZ494,' Brechas'!$A$2:$A$34,' Brechas'!$BQ$2:$BQ$34)</f>
        <v>7.5977061370839797E-3</v>
      </c>
      <c r="CO494" t="b">
        <f t="shared" si="68"/>
        <v>1</v>
      </c>
    </row>
    <row r="495" spans="59:93">
      <c r="BG495" s="20">
        <v>52</v>
      </c>
      <c r="BH495" s="20" t="s">
        <v>96</v>
      </c>
      <c r="BI495" s="20">
        <v>0.35</v>
      </c>
      <c r="BJ495" s="20">
        <v>0.37</v>
      </c>
      <c r="BK495" s="20">
        <v>-0.05</v>
      </c>
      <c r="BL495" s="20">
        <v>0.05</v>
      </c>
      <c r="BM495" s="86">
        <v>11</v>
      </c>
      <c r="BN495" s="20">
        <v>0.36</v>
      </c>
      <c r="BO495" s="20">
        <v>0.24</v>
      </c>
      <c r="BP495" s="67">
        <v>2</v>
      </c>
      <c r="BQ495" s="20">
        <v>0.01</v>
      </c>
      <c r="BR495" s="83">
        <v>5</v>
      </c>
      <c r="BS495" s="17">
        <v>-1</v>
      </c>
      <c r="BT495" s="17">
        <v>-1.1039548999999999E-2</v>
      </c>
      <c r="BU495" s="17">
        <f>_xlfn.XLOOKUP(BG495,' Brechas'!$A$2:$A$34,' Brechas'!$AU$2:$AU$34)</f>
        <v>-1.1039548704384399E-2</v>
      </c>
      <c r="BV495" t="b">
        <f t="shared" si="67"/>
        <v>1</v>
      </c>
      <c r="BZ495" s="20">
        <v>52</v>
      </c>
      <c r="CA495" s="20" t="s">
        <v>96</v>
      </c>
      <c r="CB495" s="20">
        <v>0.02</v>
      </c>
      <c r="CC495" s="20">
        <v>0.02</v>
      </c>
      <c r="CD495" s="20">
        <v>0.23</v>
      </c>
      <c r="CE495" s="20">
        <v>0.23</v>
      </c>
      <c r="CF495" s="80">
        <v>20</v>
      </c>
      <c r="CG495" s="20">
        <v>0.02</v>
      </c>
      <c r="CH495" s="20">
        <v>0.24</v>
      </c>
      <c r="CI495" s="68">
        <v>19</v>
      </c>
      <c r="CJ495" s="20">
        <v>0.05</v>
      </c>
      <c r="CK495" s="68">
        <v>19</v>
      </c>
      <c r="CL495" s="17">
        <v>1</v>
      </c>
      <c r="CM495" s="17">
        <v>5.3079933000000003E-2</v>
      </c>
      <c r="CN495" s="17">
        <f>_xlfn.XLOOKUP(BZ495,' Brechas'!$A$2:$A$34,' Brechas'!$BQ$2:$BQ$34)</f>
        <v>5.30799332544689E-2</v>
      </c>
      <c r="CO495" t="b">
        <f t="shared" si="68"/>
        <v>1</v>
      </c>
    </row>
    <row r="496" spans="59:93" ht="24">
      <c r="BG496" s="20">
        <v>54</v>
      </c>
      <c r="BH496" s="20" t="s">
        <v>97</v>
      </c>
      <c r="BI496" s="20">
        <v>0.25</v>
      </c>
      <c r="BJ496" s="20">
        <v>0.27</v>
      </c>
      <c r="BK496" s="20">
        <v>-0.1</v>
      </c>
      <c r="BL496" s="20">
        <v>0.1</v>
      </c>
      <c r="BM496" s="75">
        <v>21</v>
      </c>
      <c r="BN496" s="20">
        <v>0.26</v>
      </c>
      <c r="BO496" s="20">
        <v>0.33</v>
      </c>
      <c r="BP496" s="63">
        <v>15</v>
      </c>
      <c r="BQ496" s="20">
        <v>0.03</v>
      </c>
      <c r="BR496" s="68">
        <v>19</v>
      </c>
      <c r="BS496" s="17">
        <v>-1</v>
      </c>
      <c r="BT496" s="17">
        <v>-3.1189866E-2</v>
      </c>
      <c r="BU496" s="17">
        <f>_xlfn.XLOOKUP(BG496,' Brechas'!$A$2:$A$34,' Brechas'!$AU$2:$AU$34)</f>
        <v>-3.1189866246562298E-2</v>
      </c>
      <c r="BV496" t="b">
        <f t="shared" si="67"/>
        <v>1</v>
      </c>
      <c r="BZ496" s="20">
        <v>54</v>
      </c>
      <c r="CA496" s="20" t="s">
        <v>97</v>
      </c>
      <c r="CB496" s="20">
        <v>0.03</v>
      </c>
      <c r="CC496" s="20">
        <v>0.02</v>
      </c>
      <c r="CD496" s="20">
        <v>0.28999999999999998</v>
      </c>
      <c r="CE496" s="20">
        <v>0.28999999999999998</v>
      </c>
      <c r="CF496" s="82">
        <v>22</v>
      </c>
      <c r="CG496" s="20">
        <v>0.02</v>
      </c>
      <c r="CH496" s="20">
        <v>0.22</v>
      </c>
      <c r="CI496" s="58">
        <v>16</v>
      </c>
      <c r="CJ496" s="20">
        <v>0.06</v>
      </c>
      <c r="CK496" s="80">
        <v>20</v>
      </c>
      <c r="CL496" s="17">
        <v>1</v>
      </c>
      <c r="CM496" s="17">
        <v>6.3409027000000007E-2</v>
      </c>
      <c r="CN496" s="17">
        <f>_xlfn.XLOOKUP(BZ496,' Brechas'!$A$2:$A$34,' Brechas'!$BQ$2:$BQ$34)</f>
        <v>6.3409026555915002E-2</v>
      </c>
      <c r="CO496" t="b">
        <f t="shared" si="68"/>
        <v>1</v>
      </c>
    </row>
    <row r="497" spans="59:93">
      <c r="BG497" s="20">
        <v>63</v>
      </c>
      <c r="BH497" s="20" t="s">
        <v>98</v>
      </c>
      <c r="BI497" s="20">
        <v>0.23</v>
      </c>
      <c r="BJ497" s="20">
        <v>0.25</v>
      </c>
      <c r="BK497" s="20">
        <v>-7.0000000000000007E-2</v>
      </c>
      <c r="BL497" s="20">
        <v>7.0000000000000007E-2</v>
      </c>
      <c r="BM497" s="61">
        <v>18</v>
      </c>
      <c r="BN497" s="20">
        <v>0.24</v>
      </c>
      <c r="BO497" s="20">
        <v>0.35</v>
      </c>
      <c r="BP497" s="61">
        <v>18</v>
      </c>
      <c r="BQ497" s="20">
        <v>0.02</v>
      </c>
      <c r="BR497" s="60">
        <v>14</v>
      </c>
      <c r="BS497" s="17">
        <v>-1</v>
      </c>
      <c r="BT497" s="17">
        <v>-2.4958199E-2</v>
      </c>
      <c r="BU497" s="17">
        <f>_xlfn.XLOOKUP(BG497,' Brechas'!$A$2:$A$34,' Brechas'!$AU$2:$AU$34)</f>
        <v>-2.4958199476148499E-2</v>
      </c>
      <c r="BV497" t="b">
        <f t="shared" si="67"/>
        <v>1</v>
      </c>
      <c r="BZ497" s="20">
        <v>63</v>
      </c>
      <c r="CA497" s="20" t="s">
        <v>98</v>
      </c>
      <c r="CB497" s="20">
        <v>0.06</v>
      </c>
      <c r="CC497" s="20">
        <v>7.0000000000000007E-2</v>
      </c>
      <c r="CD497" s="20">
        <v>-0.21</v>
      </c>
      <c r="CE497" s="20">
        <v>0.21</v>
      </c>
      <c r="CF497" s="61">
        <v>18</v>
      </c>
      <c r="CG497" s="20">
        <v>7.0000000000000007E-2</v>
      </c>
      <c r="CH497" s="20">
        <v>0.08</v>
      </c>
      <c r="CI497" s="78">
        <v>3</v>
      </c>
      <c r="CJ497" s="20">
        <v>0.02</v>
      </c>
      <c r="CK497" s="69">
        <v>9</v>
      </c>
      <c r="CL497" s="17">
        <v>-1</v>
      </c>
      <c r="CM497" s="17">
        <v>-1.5542534E-2</v>
      </c>
      <c r="CN497" s="17">
        <f>_xlfn.XLOOKUP(BZ497,' Brechas'!$A$2:$A$34,' Brechas'!$BQ$2:$BQ$34)</f>
        <v>-1.55425335395179E-2</v>
      </c>
      <c r="CO497" t="b">
        <f t="shared" si="68"/>
        <v>1</v>
      </c>
    </row>
    <row r="498" spans="59:93">
      <c r="BG498" s="20">
        <v>66</v>
      </c>
      <c r="BH498" s="20" t="s">
        <v>99</v>
      </c>
      <c r="BI498" s="20">
        <v>0.28000000000000003</v>
      </c>
      <c r="BJ498" s="20">
        <v>0.25</v>
      </c>
      <c r="BK498" s="20">
        <v>0.11</v>
      </c>
      <c r="BL498" s="20">
        <v>0.11</v>
      </c>
      <c r="BM498" s="88">
        <v>24</v>
      </c>
      <c r="BN498" s="20">
        <v>0.27</v>
      </c>
      <c r="BO498" s="20">
        <v>0.32</v>
      </c>
      <c r="BP498" s="59">
        <v>13</v>
      </c>
      <c r="BQ498" s="20">
        <v>0.03</v>
      </c>
      <c r="BR498" s="75">
        <v>21</v>
      </c>
      <c r="BS498" s="17">
        <v>1</v>
      </c>
      <c r="BT498" s="17">
        <v>3.4026137999999997E-2</v>
      </c>
      <c r="BU498" s="17">
        <f>_xlfn.XLOOKUP(BG498,' Brechas'!$A$2:$A$34,' Brechas'!$AU$2:$AU$34)</f>
        <v>3.4026137935690003E-2</v>
      </c>
      <c r="BV498" t="b">
        <f t="shared" si="67"/>
        <v>1</v>
      </c>
      <c r="BZ498" s="20">
        <v>66</v>
      </c>
      <c r="CA498" s="20" t="s">
        <v>99</v>
      </c>
      <c r="CB498" s="20">
        <v>0.04</v>
      </c>
      <c r="CC498" s="20">
        <v>0.05</v>
      </c>
      <c r="CD498" s="20">
        <v>-0.16</v>
      </c>
      <c r="CE498" s="20">
        <v>0.16</v>
      </c>
      <c r="CF498" s="58">
        <v>16</v>
      </c>
      <c r="CG498" s="20">
        <v>0.04</v>
      </c>
      <c r="CH498" s="20">
        <v>0.11</v>
      </c>
      <c r="CI498" s="62">
        <v>8</v>
      </c>
      <c r="CJ498" s="20">
        <v>0.02</v>
      </c>
      <c r="CK498" s="66">
        <v>12</v>
      </c>
      <c r="CL498" s="17">
        <v>-1</v>
      </c>
      <c r="CM498" s="17">
        <v>-1.7526913000000002E-2</v>
      </c>
      <c r="CN498" s="17">
        <f>_xlfn.XLOOKUP(BZ498,' Brechas'!$A$2:$A$34,' Brechas'!$BQ$2:$BQ$34)</f>
        <v>-1.7526913031694399E-2</v>
      </c>
      <c r="CO498" t="b">
        <f t="shared" si="68"/>
        <v>1</v>
      </c>
    </row>
    <row r="499" spans="59:93">
      <c r="BG499" s="20">
        <v>68</v>
      </c>
      <c r="BH499" s="20" t="s">
        <v>100</v>
      </c>
      <c r="BI499" s="20">
        <v>0.26</v>
      </c>
      <c r="BJ499" s="20">
        <v>0.26</v>
      </c>
      <c r="BK499" s="20">
        <v>0</v>
      </c>
      <c r="BL499" s="20">
        <v>0</v>
      </c>
      <c r="BM499" s="76">
        <v>1</v>
      </c>
      <c r="BN499" s="20">
        <v>0.26</v>
      </c>
      <c r="BO499" s="20">
        <v>0.33</v>
      </c>
      <c r="BP499" s="58">
        <v>16</v>
      </c>
      <c r="BQ499" s="20">
        <v>0</v>
      </c>
      <c r="BR499" s="76">
        <v>1</v>
      </c>
      <c r="BS499" s="17">
        <v>1</v>
      </c>
      <c r="BT499" s="17">
        <v>1.0641870000000001E-3</v>
      </c>
      <c r="BU499" s="17">
        <f>_xlfn.XLOOKUP(BG499,' Brechas'!$A$2:$A$34,' Brechas'!$AU$2:$AU$34)</f>
        <v>1.06418721299577E-3</v>
      </c>
      <c r="BV499" t="b">
        <f t="shared" si="67"/>
        <v>1</v>
      </c>
      <c r="BZ499" s="20">
        <v>68</v>
      </c>
      <c r="CA499" s="20" t="s">
        <v>100</v>
      </c>
      <c r="CB499" s="20">
        <v>0.05</v>
      </c>
      <c r="CC499" s="20">
        <v>0.05</v>
      </c>
      <c r="CD499" s="20">
        <v>0.1</v>
      </c>
      <c r="CE499" s="20">
        <v>0.1</v>
      </c>
      <c r="CF499" s="66">
        <v>12</v>
      </c>
      <c r="CG499" s="20">
        <v>0.05</v>
      </c>
      <c r="CH499" s="20">
        <v>0.1</v>
      </c>
      <c r="CI499" s="65">
        <v>6</v>
      </c>
      <c r="CJ499" s="20">
        <v>0.01</v>
      </c>
      <c r="CK499" s="64">
        <v>7</v>
      </c>
      <c r="CL499" s="17">
        <v>1</v>
      </c>
      <c r="CM499" s="17">
        <v>9.8037420000000007E-3</v>
      </c>
      <c r="CN499" s="17">
        <f>_xlfn.XLOOKUP(BZ499,' Brechas'!$A$2:$A$34,' Brechas'!$BQ$2:$BQ$34)</f>
        <v>9.80374207677631E-3</v>
      </c>
      <c r="CO499" t="b">
        <f t="shared" si="68"/>
        <v>1</v>
      </c>
    </row>
    <row r="500" spans="59:93">
      <c r="BG500" s="20">
        <v>70</v>
      </c>
      <c r="BH500" s="20" t="s">
        <v>101</v>
      </c>
      <c r="BI500" s="20">
        <v>0.23</v>
      </c>
      <c r="BJ500" s="20">
        <v>0.24</v>
      </c>
      <c r="BK500" s="20">
        <v>-0.04</v>
      </c>
      <c r="BL500" s="20">
        <v>0.04</v>
      </c>
      <c r="BM500" s="64">
        <v>7</v>
      </c>
      <c r="BN500" s="20">
        <v>0.23</v>
      </c>
      <c r="BO500" s="20">
        <v>0.36</v>
      </c>
      <c r="BP500" s="80">
        <v>20</v>
      </c>
      <c r="BQ500" s="20">
        <v>0.01</v>
      </c>
      <c r="BR500" s="62">
        <v>8</v>
      </c>
      <c r="BS500" s="17">
        <v>-1</v>
      </c>
      <c r="BT500" s="17">
        <v>-1.4932613000000001E-2</v>
      </c>
      <c r="BU500" s="17">
        <f>_xlfn.XLOOKUP(BG500,' Brechas'!$A$2:$A$34,' Brechas'!$AU$2:$AU$34)</f>
        <v>-1.49326132332003E-2</v>
      </c>
      <c r="BV500" t="b">
        <f t="shared" si="67"/>
        <v>1</v>
      </c>
      <c r="BZ500" s="20">
        <v>70</v>
      </c>
      <c r="CA500" s="20" t="s">
        <v>101</v>
      </c>
      <c r="CB500" s="20">
        <v>0.01</v>
      </c>
      <c r="CC500" s="20">
        <v>0.01</v>
      </c>
      <c r="CD500" s="20">
        <v>0.95</v>
      </c>
      <c r="CE500" s="20">
        <v>0.95</v>
      </c>
      <c r="CF500" s="95">
        <v>32</v>
      </c>
      <c r="CG500" s="20">
        <v>0.01</v>
      </c>
      <c r="CH500" s="20">
        <v>0.53</v>
      </c>
      <c r="CI500" s="84">
        <v>26</v>
      </c>
      <c r="CJ500" s="20">
        <v>0.51</v>
      </c>
      <c r="CK500" s="95">
        <v>32</v>
      </c>
      <c r="CL500" s="17">
        <v>1</v>
      </c>
      <c r="CM500" s="17">
        <v>0.50506459699999995</v>
      </c>
      <c r="CN500" s="17">
        <f>_xlfn.XLOOKUP(BZ500,' Brechas'!$A$2:$A$34,' Brechas'!$BQ$2:$BQ$34)</f>
        <v>0.50506459673950899</v>
      </c>
      <c r="CO500" t="b">
        <f t="shared" si="68"/>
        <v>1</v>
      </c>
    </row>
    <row r="501" spans="59:93">
      <c r="BG501" s="20">
        <v>73</v>
      </c>
      <c r="BH501" s="20" t="s">
        <v>102</v>
      </c>
      <c r="BI501" s="20">
        <v>0.26</v>
      </c>
      <c r="BJ501" s="20">
        <v>0.27</v>
      </c>
      <c r="BK501" s="20">
        <v>-0.04</v>
      </c>
      <c r="BL501" s="20">
        <v>0.04</v>
      </c>
      <c r="BM501" s="79">
        <v>10</v>
      </c>
      <c r="BN501" s="20">
        <v>0.27</v>
      </c>
      <c r="BO501" s="20">
        <v>0.32</v>
      </c>
      <c r="BP501" s="60">
        <v>14</v>
      </c>
      <c r="BQ501" s="20">
        <v>0.01</v>
      </c>
      <c r="BR501" s="64">
        <v>7</v>
      </c>
      <c r="BS501" s="17">
        <v>-1</v>
      </c>
      <c r="BT501" s="17">
        <v>-1.4212882E-2</v>
      </c>
      <c r="BU501" s="17">
        <f>_xlfn.XLOOKUP(BG501,' Brechas'!$A$2:$A$34,' Brechas'!$AU$2:$AU$34)</f>
        <v>-1.4212881713889401E-2</v>
      </c>
      <c r="BV501" t="b">
        <f t="shared" si="67"/>
        <v>1</v>
      </c>
      <c r="BZ501" s="20">
        <v>73</v>
      </c>
      <c r="CA501" s="20" t="s">
        <v>102</v>
      </c>
      <c r="CB501" s="20">
        <v>0.04</v>
      </c>
      <c r="CC501" s="20">
        <v>0.04</v>
      </c>
      <c r="CD501" s="20">
        <v>-0.05</v>
      </c>
      <c r="CE501" s="20">
        <v>0.05</v>
      </c>
      <c r="CF501" s="65">
        <v>6</v>
      </c>
      <c r="CG501" s="20">
        <v>0.04</v>
      </c>
      <c r="CH501" s="20">
        <v>0.12</v>
      </c>
      <c r="CI501" s="69">
        <v>9</v>
      </c>
      <c r="CJ501" s="20">
        <v>0.01</v>
      </c>
      <c r="CK501" s="85">
        <v>4</v>
      </c>
      <c r="CL501" s="17">
        <v>-1</v>
      </c>
      <c r="CM501" s="17">
        <v>-5.8878680000000001E-3</v>
      </c>
      <c r="CN501" s="17">
        <f>_xlfn.XLOOKUP(BZ501,' Brechas'!$A$2:$A$34,' Brechas'!$BQ$2:$BQ$34)</f>
        <v>-5.8878675260997703E-3</v>
      </c>
      <c r="CO501" t="b">
        <f t="shared" si="68"/>
        <v>1</v>
      </c>
    </row>
    <row r="502" spans="59:93">
      <c r="BG502" s="20">
        <v>76</v>
      </c>
      <c r="BH502" s="20" t="s">
        <v>103</v>
      </c>
      <c r="BI502" s="20">
        <v>0.2</v>
      </c>
      <c r="BJ502" s="20">
        <v>0.18</v>
      </c>
      <c r="BK502" s="20">
        <v>0.11</v>
      </c>
      <c r="BL502" s="20">
        <v>0.11</v>
      </c>
      <c r="BM502" s="71">
        <v>25</v>
      </c>
      <c r="BN502" s="20">
        <v>0.19</v>
      </c>
      <c r="BO502" s="20">
        <v>0.45</v>
      </c>
      <c r="BP502" s="87">
        <v>30</v>
      </c>
      <c r="BQ502" s="20">
        <v>0.05</v>
      </c>
      <c r="BR502" s="73">
        <v>28</v>
      </c>
      <c r="BS502" s="17">
        <v>1</v>
      </c>
      <c r="BT502" s="17">
        <v>4.8908011000000001E-2</v>
      </c>
      <c r="BU502" s="17">
        <f>_xlfn.XLOOKUP(BG502,' Brechas'!$A$2:$A$34,' Brechas'!$AU$2:$AU$34)</f>
        <v>4.8908011186233002E-2</v>
      </c>
      <c r="BV502" t="b">
        <f t="shared" si="67"/>
        <v>1</v>
      </c>
      <c r="BZ502" s="20">
        <v>76</v>
      </c>
      <c r="CA502" s="20" t="s">
        <v>103</v>
      </c>
      <c r="CB502" s="20">
        <v>0.06</v>
      </c>
      <c r="CC502" s="20">
        <v>0.06</v>
      </c>
      <c r="CD502" s="20">
        <v>-0.04</v>
      </c>
      <c r="CE502" s="20">
        <v>0.04</v>
      </c>
      <c r="CF502" s="85">
        <v>4</v>
      </c>
      <c r="CG502" s="20">
        <v>0.06</v>
      </c>
      <c r="CH502" s="20">
        <v>0.08</v>
      </c>
      <c r="CI502" s="85">
        <v>4</v>
      </c>
      <c r="CJ502" s="20">
        <v>0</v>
      </c>
      <c r="CK502" s="78">
        <v>3</v>
      </c>
      <c r="CL502" s="17">
        <v>-1</v>
      </c>
      <c r="CM502" s="17">
        <v>-3.5058210000000001E-3</v>
      </c>
      <c r="CN502" s="17">
        <f>_xlfn.XLOOKUP(BZ502,' Brechas'!$A$2:$A$34,' Brechas'!$BQ$2:$BQ$34)</f>
        <v>-3.5058209717439498E-3</v>
      </c>
      <c r="CO502" t="b">
        <f t="shared" si="68"/>
        <v>1</v>
      </c>
    </row>
    <row r="503" spans="59:93">
      <c r="BG503" s="20">
        <v>81</v>
      </c>
      <c r="BH503" s="20" t="s">
        <v>104</v>
      </c>
      <c r="BI503" s="20">
        <v>0.26</v>
      </c>
      <c r="BJ503" s="20">
        <v>0.32</v>
      </c>
      <c r="BK503" s="20">
        <v>-0.18</v>
      </c>
      <c r="BL503" s="20">
        <v>0.18</v>
      </c>
      <c r="BM503" s="87">
        <v>30</v>
      </c>
      <c r="BN503" s="20">
        <v>0.28999999999999998</v>
      </c>
      <c r="BO503" s="20">
        <v>0.28999999999999998</v>
      </c>
      <c r="BP503" s="79">
        <v>10</v>
      </c>
      <c r="BQ503" s="20">
        <v>0.05</v>
      </c>
      <c r="BR503" s="87">
        <v>30</v>
      </c>
      <c r="BS503" s="17">
        <v>-1</v>
      </c>
      <c r="BT503" s="17">
        <v>-5.375369E-2</v>
      </c>
      <c r="BU503" s="17">
        <f>_xlfn.XLOOKUP(BG503,' Brechas'!$A$2:$A$34,' Brechas'!$AU$2:$AU$34)</f>
        <v>-5.3753689585596801E-2</v>
      </c>
      <c r="BV503" t="b">
        <f t="shared" si="67"/>
        <v>1</v>
      </c>
      <c r="BZ503" s="20">
        <v>81</v>
      </c>
      <c r="CA503" s="20" t="s">
        <v>104</v>
      </c>
      <c r="CB503" s="20">
        <v>0.01</v>
      </c>
      <c r="CC503" s="20">
        <v>0.01</v>
      </c>
      <c r="CD503" s="20">
        <v>0.36</v>
      </c>
      <c r="CE503" s="20">
        <v>0.36</v>
      </c>
      <c r="CF503" s="71">
        <v>25</v>
      </c>
      <c r="CG503" s="20">
        <v>0.01</v>
      </c>
      <c r="CH503" s="20">
        <v>0.57999999999999996</v>
      </c>
      <c r="CI503" s="72">
        <v>27</v>
      </c>
      <c r="CJ503" s="20">
        <v>0.21</v>
      </c>
      <c r="CK503" s="73">
        <v>28</v>
      </c>
      <c r="CL503" s="17">
        <v>1</v>
      </c>
      <c r="CM503" s="17">
        <v>0.206540644</v>
      </c>
      <c r="CN503" s="17">
        <f>_xlfn.XLOOKUP(BZ503,' Brechas'!$A$2:$A$34,' Brechas'!$BQ$2:$BQ$34)</f>
        <v>0.20654064388337601</v>
      </c>
      <c r="CO503" t="b">
        <f t="shared" si="68"/>
        <v>1</v>
      </c>
    </row>
    <row r="504" spans="59:93">
      <c r="BG504" s="20">
        <v>85</v>
      </c>
      <c r="BH504" s="20" t="s">
        <v>105</v>
      </c>
      <c r="BI504" s="20">
        <v>0.24</v>
      </c>
      <c r="BJ504" s="20">
        <v>0.27</v>
      </c>
      <c r="BK504" s="20">
        <v>-0.11</v>
      </c>
      <c r="BL504" s="20">
        <v>0.11</v>
      </c>
      <c r="BM504" s="84">
        <v>26</v>
      </c>
      <c r="BN504" s="20">
        <v>0.25</v>
      </c>
      <c r="BO504" s="20">
        <v>0.33</v>
      </c>
      <c r="BP504" s="81">
        <v>17</v>
      </c>
      <c r="BQ504" s="20">
        <v>0.04</v>
      </c>
      <c r="BR504" s="74">
        <v>23</v>
      </c>
      <c r="BS504" s="17">
        <v>-1</v>
      </c>
      <c r="BT504" s="17">
        <v>-3.8041089E-2</v>
      </c>
      <c r="BU504" s="17">
        <f>_xlfn.XLOOKUP(BG504,' Brechas'!$A$2:$A$34,' Brechas'!$AU$2:$AU$34)</f>
        <v>-3.8041089037311897E-2</v>
      </c>
      <c r="BV504" t="b">
        <f t="shared" si="67"/>
        <v>1</v>
      </c>
      <c r="BZ504" s="20">
        <v>85</v>
      </c>
      <c r="CA504" s="20" t="s">
        <v>105</v>
      </c>
      <c r="CB504" s="20">
        <v>0.01</v>
      </c>
      <c r="CC504" s="20">
        <v>0.01</v>
      </c>
      <c r="CD504" s="20">
        <v>0.12</v>
      </c>
      <c r="CE504" s="20">
        <v>0.12</v>
      </c>
      <c r="CF504" s="60">
        <v>14</v>
      </c>
      <c r="CG504" s="20">
        <v>0.01</v>
      </c>
      <c r="CH504" s="20">
        <v>0.38</v>
      </c>
      <c r="CI504" s="74">
        <v>23</v>
      </c>
      <c r="CJ504" s="20">
        <v>0.04</v>
      </c>
      <c r="CK504" s="81">
        <v>17</v>
      </c>
      <c r="CL504" s="17">
        <v>1</v>
      </c>
      <c r="CM504" s="17">
        <v>4.4687721E-2</v>
      </c>
      <c r="CN504" s="17">
        <f>_xlfn.XLOOKUP(BZ504,' Brechas'!$A$2:$A$34,' Brechas'!$BQ$2:$BQ$34)</f>
        <v>4.4687720522378099E-2</v>
      </c>
      <c r="CO504" t="b">
        <f t="shared" si="68"/>
        <v>1</v>
      </c>
    </row>
    <row r="505" spans="59:93">
      <c r="BG505" s="20">
        <v>86</v>
      </c>
      <c r="BH505" s="20" t="s">
        <v>106</v>
      </c>
      <c r="BI505" s="20">
        <v>0.3</v>
      </c>
      <c r="BJ505" s="20">
        <v>0.32</v>
      </c>
      <c r="BK505" s="20">
        <v>-0.06</v>
      </c>
      <c r="BL505" s="20">
        <v>0.06</v>
      </c>
      <c r="BM505" s="58">
        <v>16</v>
      </c>
      <c r="BN505" s="20">
        <v>0.31</v>
      </c>
      <c r="BO505" s="20">
        <v>0.28000000000000003</v>
      </c>
      <c r="BP505" s="62">
        <v>8</v>
      </c>
      <c r="BQ505" s="20">
        <v>0.02</v>
      </c>
      <c r="BR505" s="66">
        <v>12</v>
      </c>
      <c r="BS505" s="17">
        <v>-1</v>
      </c>
      <c r="BT505" s="17">
        <v>-1.7924682000000001E-2</v>
      </c>
      <c r="BU505" s="17">
        <f>_xlfn.XLOOKUP(BG505,' Brechas'!$A$2:$A$34,' Brechas'!$AU$2:$AU$34)</f>
        <v>-1.7924681633231701E-2</v>
      </c>
      <c r="BV505" t="b">
        <f t="shared" si="67"/>
        <v>1</v>
      </c>
      <c r="BZ505" s="20">
        <v>86</v>
      </c>
      <c r="CA505" s="20" t="s">
        <v>106</v>
      </c>
      <c r="CB505" s="20">
        <v>0.01</v>
      </c>
      <c r="CC505" s="20">
        <v>0.01</v>
      </c>
      <c r="CD505" s="20">
        <v>0.78</v>
      </c>
      <c r="CE505" s="20">
        <v>0.78</v>
      </c>
      <c r="CF505" s="94">
        <v>31</v>
      </c>
      <c r="CG505" s="20">
        <v>0.01</v>
      </c>
      <c r="CH505" s="20">
        <v>0.67</v>
      </c>
      <c r="CI505" s="70">
        <v>29</v>
      </c>
      <c r="CJ505" s="20">
        <v>0.52</v>
      </c>
      <c r="CK505" s="77">
        <v>33</v>
      </c>
      <c r="CL505" s="17">
        <v>1</v>
      </c>
      <c r="CM505" s="17">
        <v>0.51749926999999996</v>
      </c>
      <c r="CN505" s="17">
        <f>_xlfn.XLOOKUP(BZ505,' Brechas'!$A$2:$A$34,' Brechas'!$BQ$2:$BQ$34)</f>
        <v>0.51749927010400798</v>
      </c>
      <c r="CO505" t="b">
        <f t="shared" si="68"/>
        <v>1</v>
      </c>
    </row>
    <row r="506" spans="59:93">
      <c r="BG506" s="20">
        <v>88</v>
      </c>
      <c r="BH506" s="20" t="s">
        <v>262</v>
      </c>
      <c r="BI506" s="20">
        <v>0.09</v>
      </c>
      <c r="BJ506" s="20">
        <v>0.08</v>
      </c>
      <c r="BK506" s="20">
        <v>0.04</v>
      </c>
      <c r="BL506" s="20">
        <v>0.04</v>
      </c>
      <c r="BM506" s="62">
        <v>8</v>
      </c>
      <c r="BN506" s="20">
        <v>0.08</v>
      </c>
      <c r="BO506" s="20">
        <v>1</v>
      </c>
      <c r="BP506" s="77">
        <v>33</v>
      </c>
      <c r="BQ506" s="20">
        <v>0.04</v>
      </c>
      <c r="BR506" s="71">
        <v>25</v>
      </c>
      <c r="BS506" s="17">
        <v>1</v>
      </c>
      <c r="BT506" s="17">
        <v>4.1429647999999999E-2</v>
      </c>
      <c r="BU506" s="17">
        <f>_xlfn.XLOOKUP(BG506,' Brechas'!$A$2:$A$34,' Brechas'!$AU$2:$AU$34)</f>
        <v>4.1429648485666201E-2</v>
      </c>
      <c r="BV506" t="b">
        <f t="shared" si="67"/>
        <v>1</v>
      </c>
      <c r="BZ506" s="20">
        <v>88</v>
      </c>
      <c r="CA506" s="20" t="s">
        <v>262</v>
      </c>
      <c r="CB506" s="20">
        <v>0.03</v>
      </c>
      <c r="CC506" s="20">
        <v>0.01</v>
      </c>
      <c r="CD506" s="20">
        <v>1.1599999999999999</v>
      </c>
      <c r="CE506" s="20">
        <v>1.1599999999999999</v>
      </c>
      <c r="CF506" s="77">
        <v>33</v>
      </c>
      <c r="CG506" s="20">
        <v>0.02</v>
      </c>
      <c r="CH506" s="20">
        <v>0.21</v>
      </c>
      <c r="CI506" s="63">
        <v>15</v>
      </c>
      <c r="CJ506" s="20">
        <v>0.25</v>
      </c>
      <c r="CK506" s="70">
        <v>29</v>
      </c>
      <c r="CL506" s="17">
        <v>1</v>
      </c>
      <c r="CM506" s="17">
        <v>0.24903958100000001</v>
      </c>
      <c r="CN506" s="17">
        <f>_xlfn.XLOOKUP(BZ506,' Brechas'!$A$2:$A$34,' Brechas'!$BQ$2:$BQ$34)</f>
        <v>0.24903958100162299</v>
      </c>
      <c r="CO506" t="b">
        <f t="shared" si="68"/>
        <v>1</v>
      </c>
    </row>
    <row r="507" spans="59:93">
      <c r="BG507" s="20">
        <v>91</v>
      </c>
      <c r="BH507" s="20" t="s">
        <v>108</v>
      </c>
      <c r="BI507" s="20">
        <v>0.25</v>
      </c>
      <c r="BJ507" s="20">
        <v>0.18</v>
      </c>
      <c r="BK507" s="20">
        <v>0.37</v>
      </c>
      <c r="BL507" s="20">
        <v>0.37</v>
      </c>
      <c r="BM507" s="77">
        <v>33</v>
      </c>
      <c r="BN507" s="20">
        <v>0.22</v>
      </c>
      <c r="BO507" s="20">
        <v>0.39</v>
      </c>
      <c r="BP507" s="71">
        <v>25</v>
      </c>
      <c r="BQ507" s="20">
        <v>0.14000000000000001</v>
      </c>
      <c r="BR507" s="77">
        <v>33</v>
      </c>
      <c r="BS507" s="17">
        <v>1</v>
      </c>
      <c r="BT507" s="17">
        <v>0.14427199099999999</v>
      </c>
      <c r="BU507" s="17">
        <f>_xlfn.XLOOKUP(BG507,' Brechas'!$A$2:$A$34,' Brechas'!$AU$2:$AU$34)</f>
        <v>0.144271990646759</v>
      </c>
      <c r="BV507" t="b">
        <f t="shared" si="67"/>
        <v>1</v>
      </c>
      <c r="BZ507" s="20">
        <v>91</v>
      </c>
      <c r="CA507" s="20" t="s">
        <v>108</v>
      </c>
      <c r="CB507" s="20">
        <v>0.02</v>
      </c>
      <c r="CC507" s="20">
        <v>0.01</v>
      </c>
      <c r="CD507" s="20">
        <v>0.43</v>
      </c>
      <c r="CE507" s="20">
        <v>0.43</v>
      </c>
      <c r="CF507" s="70">
        <v>29</v>
      </c>
      <c r="CG507" s="20">
        <v>0.02</v>
      </c>
      <c r="CH507" s="20">
        <v>0.28000000000000003</v>
      </c>
      <c r="CI507" s="80">
        <v>20</v>
      </c>
      <c r="CJ507" s="20">
        <v>0.12</v>
      </c>
      <c r="CK507" s="84">
        <v>26</v>
      </c>
      <c r="CL507" s="17">
        <v>1</v>
      </c>
      <c r="CM507" s="17">
        <v>0.119598628</v>
      </c>
      <c r="CN507" s="17">
        <f>_xlfn.XLOOKUP(BZ507,' Brechas'!$A$2:$A$34,' Brechas'!$BQ$2:$BQ$34)</f>
        <v>0.119598627817145</v>
      </c>
      <c r="CO507" t="b">
        <f t="shared" si="68"/>
        <v>1</v>
      </c>
    </row>
    <row r="508" spans="59:93">
      <c r="BG508" s="20">
        <v>94</v>
      </c>
      <c r="BH508" s="20" t="s">
        <v>109</v>
      </c>
      <c r="BI508" s="20">
        <v>0.34</v>
      </c>
      <c r="BJ508" s="20">
        <v>0.28999999999999998</v>
      </c>
      <c r="BK508" s="20">
        <v>0.17</v>
      </c>
      <c r="BL508" s="20">
        <v>0.17</v>
      </c>
      <c r="BM508" s="70">
        <v>29</v>
      </c>
      <c r="BN508" s="20">
        <v>0.31</v>
      </c>
      <c r="BO508" s="20">
        <v>0.27</v>
      </c>
      <c r="BP508" s="64">
        <v>7</v>
      </c>
      <c r="BQ508" s="20">
        <v>0.05</v>
      </c>
      <c r="BR508" s="84">
        <v>26</v>
      </c>
      <c r="BS508" s="17">
        <v>1</v>
      </c>
      <c r="BT508" s="17">
        <v>4.6620674000000001E-2</v>
      </c>
      <c r="BU508" s="17">
        <f>_xlfn.XLOOKUP(BG508,' Brechas'!$A$2:$A$34,' Brechas'!$AU$2:$AU$34)</f>
        <v>4.6620673831936597E-2</v>
      </c>
      <c r="BV508" t="b">
        <f t="shared" si="67"/>
        <v>1</v>
      </c>
      <c r="BZ508" s="20">
        <v>94</v>
      </c>
      <c r="CA508" s="20" t="s">
        <v>109</v>
      </c>
      <c r="CB508" s="20">
        <v>0.01</v>
      </c>
      <c r="CC508" s="20">
        <v>0.01</v>
      </c>
      <c r="CD508" s="20">
        <v>-0.08</v>
      </c>
      <c r="CE508" s="20">
        <v>0.08</v>
      </c>
      <c r="CF508" s="69">
        <v>9</v>
      </c>
      <c r="CG508" s="20">
        <v>0.01</v>
      </c>
      <c r="CH508" s="20">
        <v>0.49</v>
      </c>
      <c r="CI508" s="88">
        <v>24</v>
      </c>
      <c r="CJ508" s="20">
        <v>0.04</v>
      </c>
      <c r="CK508" s="63">
        <v>15</v>
      </c>
      <c r="CL508" s="17">
        <v>-1</v>
      </c>
      <c r="CM508" s="17">
        <v>-3.6740737000000002E-2</v>
      </c>
      <c r="CN508" s="17">
        <f>_xlfn.XLOOKUP(BZ508,' Brechas'!$A$2:$A$34,' Brechas'!$BQ$2:$BQ$34)</f>
        <v>-3.6740737300342198E-2</v>
      </c>
      <c r="CO508" t="b">
        <f t="shared" si="68"/>
        <v>1</v>
      </c>
    </row>
    <row r="509" spans="59:93">
      <c r="BG509" s="20">
        <v>95</v>
      </c>
      <c r="BH509" s="20" t="s">
        <v>110</v>
      </c>
      <c r="BI509" s="20">
        <v>0.27</v>
      </c>
      <c r="BJ509" s="20">
        <v>0.31</v>
      </c>
      <c r="BK509" s="20">
        <v>-0.13</v>
      </c>
      <c r="BL509" s="20">
        <v>0.13</v>
      </c>
      <c r="BM509" s="72">
        <v>27</v>
      </c>
      <c r="BN509" s="20">
        <v>0.28999999999999998</v>
      </c>
      <c r="BO509" s="20">
        <v>0.28999999999999998</v>
      </c>
      <c r="BP509" s="86">
        <v>11</v>
      </c>
      <c r="BQ509" s="20">
        <v>0.04</v>
      </c>
      <c r="BR509" s="82">
        <v>22</v>
      </c>
      <c r="BS509" s="17">
        <v>-1</v>
      </c>
      <c r="BT509" s="17">
        <v>-3.7120296999999997E-2</v>
      </c>
      <c r="BU509" s="17">
        <f>_xlfn.XLOOKUP(BG509,' Brechas'!$A$2:$A$34,' Brechas'!$AU$2:$AU$34)</f>
        <v>-3.71202972946836E-2</v>
      </c>
      <c r="BV509" t="b">
        <f t="shared" si="67"/>
        <v>1</v>
      </c>
      <c r="BZ509" s="20">
        <v>95</v>
      </c>
      <c r="CA509" s="20" t="s">
        <v>110</v>
      </c>
      <c r="CB509" s="20">
        <v>0.01</v>
      </c>
      <c r="CC509" s="20">
        <v>0</v>
      </c>
      <c r="CD509" s="20">
        <v>0.11</v>
      </c>
      <c r="CE509" s="20">
        <v>0.11</v>
      </c>
      <c r="CF509" s="59">
        <v>13</v>
      </c>
      <c r="CG509" s="20">
        <v>0</v>
      </c>
      <c r="CH509" s="20">
        <v>1</v>
      </c>
      <c r="CI509" s="77">
        <v>33</v>
      </c>
      <c r="CJ509" s="20">
        <v>0.11</v>
      </c>
      <c r="CK509" s="71">
        <v>25</v>
      </c>
      <c r="CL509" s="17">
        <v>1</v>
      </c>
      <c r="CM509" s="17">
        <v>0.105925692</v>
      </c>
      <c r="CN509" s="17">
        <f>_xlfn.XLOOKUP(BZ509,' Brechas'!$A$2:$A$34,' Brechas'!$BQ$2:$BQ$34)</f>
        <v>0.105925692493875</v>
      </c>
      <c r="CO509" t="b">
        <f t="shared" si="68"/>
        <v>1</v>
      </c>
    </row>
    <row r="510" spans="59:93">
      <c r="BG510" s="20">
        <v>97</v>
      </c>
      <c r="BH510" s="20" t="s">
        <v>111</v>
      </c>
      <c r="BI510" s="20">
        <v>0.4</v>
      </c>
      <c r="BJ510" s="20">
        <v>0.32</v>
      </c>
      <c r="BK510" s="20">
        <v>0.26</v>
      </c>
      <c r="BL510" s="20">
        <v>0.26</v>
      </c>
      <c r="BM510" s="95">
        <v>32</v>
      </c>
      <c r="BN510" s="20">
        <v>0.36</v>
      </c>
      <c r="BO510" s="20">
        <v>0.24</v>
      </c>
      <c r="BP510" s="78">
        <v>3</v>
      </c>
      <c r="BQ510" s="20">
        <v>0.06</v>
      </c>
      <c r="BR510" s="94">
        <v>31</v>
      </c>
      <c r="BS510" s="17">
        <v>1</v>
      </c>
      <c r="BT510" s="17">
        <v>6.1932867000000003E-2</v>
      </c>
      <c r="BU510" s="17">
        <f>_xlfn.XLOOKUP(BG510,' Brechas'!$A$2:$A$34,' Brechas'!$AU$2:$AU$34)</f>
        <v>6.1932867388969602E-2</v>
      </c>
      <c r="BV510" t="b">
        <f t="shared" si="67"/>
        <v>1</v>
      </c>
      <c r="BZ510" s="20">
        <v>97</v>
      </c>
      <c r="CA510" s="20" t="s">
        <v>111</v>
      </c>
      <c r="CB510" s="20">
        <v>0.01</v>
      </c>
      <c r="CC510" s="20">
        <v>0.01</v>
      </c>
      <c r="CD510" s="20">
        <v>0.03</v>
      </c>
      <c r="CE510" s="20">
        <v>0.03</v>
      </c>
      <c r="CF510" s="67">
        <v>2</v>
      </c>
      <c r="CG510" s="20">
        <v>0.01</v>
      </c>
      <c r="CH510" s="20">
        <v>0.49</v>
      </c>
      <c r="CI510" s="71">
        <v>25</v>
      </c>
      <c r="CJ510" s="20">
        <v>0.02</v>
      </c>
      <c r="CK510" s="79">
        <v>10</v>
      </c>
      <c r="CL510" s="17">
        <v>1</v>
      </c>
      <c r="CM510" s="17">
        <v>1.5725992000000001E-2</v>
      </c>
      <c r="CN510" s="17">
        <f>_xlfn.XLOOKUP(BZ510,' Brechas'!$A$2:$A$34,' Brechas'!$BQ$2:$BQ$34)</f>
        <v>1.57259915654889E-2</v>
      </c>
      <c r="CO510" t="b">
        <f t="shared" si="68"/>
        <v>1</v>
      </c>
    </row>
    <row r="511" spans="59:93">
      <c r="BG511" s="20">
        <v>99</v>
      </c>
      <c r="BH511" s="20" t="s">
        <v>112</v>
      </c>
      <c r="BI511" s="20">
        <v>0.51</v>
      </c>
      <c r="BJ511" s="20">
        <v>0.53</v>
      </c>
      <c r="BK511" s="20">
        <v>-0.04</v>
      </c>
      <c r="BL511" s="20">
        <v>0.04</v>
      </c>
      <c r="BM511" s="83">
        <v>5</v>
      </c>
      <c r="BN511" s="20">
        <v>0.52</v>
      </c>
      <c r="BO511" s="20">
        <v>0.16</v>
      </c>
      <c r="BP511" s="76">
        <v>1</v>
      </c>
      <c r="BQ511" s="20">
        <v>0.01</v>
      </c>
      <c r="BR511" s="85">
        <v>4</v>
      </c>
      <c r="BS511" s="17">
        <v>-1</v>
      </c>
      <c r="BT511" s="17">
        <v>-5.8645249999999998E-3</v>
      </c>
      <c r="BU511" s="17">
        <f>_xlfn.XLOOKUP(BG511,' Brechas'!$A$2:$A$34,' Brechas'!$AU$2:$AU$34)</f>
        <v>-5.8645249779602799E-3</v>
      </c>
      <c r="BV511" t="b">
        <f t="shared" si="67"/>
        <v>1</v>
      </c>
      <c r="BZ511" s="20">
        <v>99</v>
      </c>
      <c r="CA511" s="20" t="s">
        <v>112</v>
      </c>
      <c r="CB511" s="20">
        <v>0</v>
      </c>
      <c r="CC511" s="20">
        <v>0.01</v>
      </c>
      <c r="CD511" s="20">
        <v>-0.27</v>
      </c>
      <c r="CE511" s="20">
        <v>0.27</v>
      </c>
      <c r="CF511" s="75">
        <v>21</v>
      </c>
      <c r="CG511" s="20">
        <v>0.01</v>
      </c>
      <c r="CH511" s="20">
        <v>0.95</v>
      </c>
      <c r="CI511" s="94">
        <v>31</v>
      </c>
      <c r="CJ511" s="20">
        <v>0.25</v>
      </c>
      <c r="CK511" s="87">
        <v>30</v>
      </c>
      <c r="CL511" s="17">
        <v>-1</v>
      </c>
      <c r="CM511" s="17">
        <v>-0.250739292</v>
      </c>
      <c r="CN511" s="17">
        <f>_xlfn.XLOOKUP(BZ511,' Brechas'!$A$2:$A$34,' Brechas'!$BQ$2:$BQ$34)</f>
        <v>-0.25073929203286099</v>
      </c>
      <c r="CO511" t="b">
        <f t="shared" si="68"/>
        <v>1</v>
      </c>
    </row>
    <row r="513" spans="58:93">
      <c r="BF513" s="2" t="s">
        <v>17</v>
      </c>
      <c r="BG513" s="20">
        <v>5</v>
      </c>
      <c r="BH513" s="20" t="s">
        <v>79</v>
      </c>
      <c r="BI513" s="20">
        <v>0.11</v>
      </c>
      <c r="BJ513" s="20">
        <v>0.12</v>
      </c>
      <c r="BK513" s="20">
        <v>-0.16</v>
      </c>
      <c r="BL513" s="20">
        <v>0.16</v>
      </c>
      <c r="BM513" s="70">
        <v>29</v>
      </c>
      <c r="BN513" s="20">
        <v>0.11</v>
      </c>
      <c r="BO513" s="20">
        <v>0.69</v>
      </c>
      <c r="BP513" s="75">
        <v>21</v>
      </c>
      <c r="BQ513" s="20">
        <v>0.11</v>
      </c>
      <c r="BR513" s="73">
        <v>28</v>
      </c>
      <c r="BS513" s="17">
        <v>-1</v>
      </c>
      <c r="BT513" s="17">
        <v>-0.108114585</v>
      </c>
      <c r="BU513" s="17">
        <f>_xlfn.XLOOKUP(BG513,' Brechas'!$A$2:$A$34,' Brechas'!$AV$2:$AV$34)</f>
        <v>-0.108114585271507</v>
      </c>
      <c r="BV513" t="b">
        <f>ROUND(BT513,6)=ROUND(BU513,6)</f>
        <v>1</v>
      </c>
      <c r="BY513" s="6" t="s">
        <v>54</v>
      </c>
      <c r="BZ513" s="20">
        <v>5</v>
      </c>
      <c r="CA513" s="20" t="s">
        <v>79</v>
      </c>
      <c r="CB513" s="20">
        <v>1529930.78</v>
      </c>
      <c r="CC513" s="20">
        <v>1896862.32</v>
      </c>
      <c r="CD513" s="20">
        <v>-0.19</v>
      </c>
      <c r="CE513" s="20">
        <v>0.19</v>
      </c>
      <c r="CF513" s="74">
        <v>23</v>
      </c>
      <c r="CG513" s="20">
        <v>1724803.75</v>
      </c>
      <c r="CH513" s="20">
        <v>0.7</v>
      </c>
      <c r="CI513" s="82">
        <v>22</v>
      </c>
      <c r="CJ513" s="20">
        <v>0.14000000000000001</v>
      </c>
      <c r="CK513" s="88">
        <v>24</v>
      </c>
      <c r="CL513" s="17">
        <v>-1</v>
      </c>
      <c r="CM513" s="17">
        <v>-0.13518513400000001</v>
      </c>
      <c r="CN513" s="17">
        <f>_xlfn.XLOOKUP(BZ513,' Brechas'!$A$2:$A$34,' Brechas'!$BR$2:$BR$34)</f>
        <v>-0.13518513429489301</v>
      </c>
      <c r="CO513" t="b">
        <f>ROUND(CM513,6)=ROUND(CN513,6)</f>
        <v>1</v>
      </c>
    </row>
    <row r="514" spans="58:93">
      <c r="BG514" s="20">
        <v>8</v>
      </c>
      <c r="BH514" s="20" t="s">
        <v>81</v>
      </c>
      <c r="BI514" s="20">
        <v>0.1</v>
      </c>
      <c r="BJ514" s="20">
        <v>0.11</v>
      </c>
      <c r="BK514" s="20">
        <v>-0.06</v>
      </c>
      <c r="BL514" s="20">
        <v>0.06</v>
      </c>
      <c r="BM514" s="59">
        <v>13</v>
      </c>
      <c r="BN514" s="20">
        <v>0.11</v>
      </c>
      <c r="BO514" s="20">
        <v>0.75</v>
      </c>
      <c r="BP514" s="72">
        <v>27</v>
      </c>
      <c r="BQ514" s="20">
        <v>0.05</v>
      </c>
      <c r="BR514" s="81">
        <v>17</v>
      </c>
      <c r="BS514" s="17">
        <v>-1</v>
      </c>
      <c r="BT514" s="17">
        <v>-4.6907309000000001E-2</v>
      </c>
      <c r="BU514" s="17">
        <f>_xlfn.XLOOKUP(BG514,' Brechas'!$A$2:$A$34,' Brechas'!$AV$2:$AV$34)</f>
        <v>-4.6907308526724097E-2</v>
      </c>
      <c r="BV514" t="b">
        <f t="shared" ref="BV514:BV545" si="69">ROUND(BT514,6)=ROUND(BU514,6)</f>
        <v>1</v>
      </c>
      <c r="BZ514" s="20">
        <v>8</v>
      </c>
      <c r="CA514" s="20" t="s">
        <v>81</v>
      </c>
      <c r="CB514" s="20">
        <v>1674390.27</v>
      </c>
      <c r="CC514" s="20">
        <v>2164810.46</v>
      </c>
      <c r="CD514" s="20">
        <v>-0.23</v>
      </c>
      <c r="CE514" s="20">
        <v>0.23</v>
      </c>
      <c r="CF514" s="84">
        <v>26</v>
      </c>
      <c r="CG514" s="20">
        <v>1929770.37</v>
      </c>
      <c r="CH514" s="20">
        <v>0.62</v>
      </c>
      <c r="CI514" s="60">
        <v>14</v>
      </c>
      <c r="CJ514" s="20">
        <v>0.14000000000000001</v>
      </c>
      <c r="CK514" s="71">
        <v>25</v>
      </c>
      <c r="CL514" s="17">
        <v>-1</v>
      </c>
      <c r="CM514" s="17">
        <v>-0.14150188499999999</v>
      </c>
      <c r="CN514" s="17">
        <f>_xlfn.XLOOKUP(BZ514,' Brechas'!$A$2:$A$34,' Brechas'!$BR$2:$BR$34)</f>
        <v>-0.14150188494971799</v>
      </c>
      <c r="CO514" t="b">
        <f t="shared" ref="CO514:CO545" si="70">ROUND(CM514,6)=ROUND(CN514,6)</f>
        <v>1</v>
      </c>
    </row>
    <row r="515" spans="58:93">
      <c r="BG515" s="20">
        <v>11</v>
      </c>
      <c r="BH515" s="20" t="s">
        <v>82</v>
      </c>
      <c r="BI515" s="20">
        <v>0.08</v>
      </c>
      <c r="BJ515" s="20">
        <v>0.08</v>
      </c>
      <c r="BK515" s="20">
        <v>-0.03</v>
      </c>
      <c r="BL515" s="20">
        <v>0.03</v>
      </c>
      <c r="BM515" s="64">
        <v>7</v>
      </c>
      <c r="BN515" s="20">
        <v>0.08</v>
      </c>
      <c r="BO515" s="20">
        <v>1</v>
      </c>
      <c r="BP515" s="77">
        <v>33</v>
      </c>
      <c r="BQ515" s="20">
        <v>0.03</v>
      </c>
      <c r="BR515" s="69">
        <v>9</v>
      </c>
      <c r="BS515" s="17">
        <v>-1</v>
      </c>
      <c r="BT515" s="17">
        <v>-3.0268664000000001E-2</v>
      </c>
      <c r="BU515" s="17">
        <f>_xlfn.XLOOKUP(BG515,' Brechas'!$A$2:$A$34,' Brechas'!$AV$2:$AV$34)</f>
        <v>-3.02686636417644E-2</v>
      </c>
      <c r="BV515" t="b">
        <f t="shared" si="69"/>
        <v>1</v>
      </c>
      <c r="BZ515" s="20">
        <v>11</v>
      </c>
      <c r="CA515" s="20" t="s">
        <v>82</v>
      </c>
      <c r="CB515" s="20">
        <v>2294751.08</v>
      </c>
      <c r="CC515" s="20">
        <v>2408130.7599999998</v>
      </c>
      <c r="CD515" s="20">
        <v>-0.05</v>
      </c>
      <c r="CE515" s="20">
        <v>0.05</v>
      </c>
      <c r="CF515" s="85">
        <v>4</v>
      </c>
      <c r="CG515" s="20">
        <v>2345142.0499999998</v>
      </c>
      <c r="CH515" s="20">
        <v>0.51</v>
      </c>
      <c r="CI515" s="83">
        <v>5</v>
      </c>
      <c r="CJ515" s="20">
        <v>0.02</v>
      </c>
      <c r="CK515" s="85">
        <v>4</v>
      </c>
      <c r="CL515" s="17">
        <v>-1</v>
      </c>
      <c r="CM515" s="17">
        <v>-2.4199444000000001E-2</v>
      </c>
      <c r="CN515" s="17">
        <f>_xlfn.XLOOKUP(BZ515,' Brechas'!$A$2:$A$34,' Brechas'!$BR$2:$BR$34)</f>
        <v>-2.41994441823613E-2</v>
      </c>
      <c r="CO515" t="b">
        <f t="shared" si="70"/>
        <v>1</v>
      </c>
    </row>
    <row r="516" spans="58:93">
      <c r="BG516" s="20">
        <v>13</v>
      </c>
      <c r="BH516" s="20" t="s">
        <v>83</v>
      </c>
      <c r="BI516" s="20">
        <v>0.15</v>
      </c>
      <c r="BJ516" s="20">
        <v>0.13</v>
      </c>
      <c r="BK516" s="20">
        <v>0.09</v>
      </c>
      <c r="BL516" s="20">
        <v>0.09</v>
      </c>
      <c r="BM516" s="68">
        <v>19</v>
      </c>
      <c r="BN516" s="20">
        <v>0.14000000000000001</v>
      </c>
      <c r="BO516" s="20">
        <v>0.56999999999999995</v>
      </c>
      <c r="BP516" s="64">
        <v>7</v>
      </c>
      <c r="BQ516" s="20">
        <v>0.05</v>
      </c>
      <c r="BR516" s="61">
        <v>18</v>
      </c>
      <c r="BS516" s="17">
        <v>1</v>
      </c>
      <c r="BT516" s="17">
        <v>5.1743824000000001E-2</v>
      </c>
      <c r="BU516" s="17">
        <f>_xlfn.XLOOKUP(BG516,' Brechas'!$A$2:$A$34,' Brechas'!$AV$2:$AV$34)</f>
        <v>5.17438244550932E-2</v>
      </c>
      <c r="BV516" t="b">
        <f t="shared" si="69"/>
        <v>1</v>
      </c>
      <c r="BZ516" s="20">
        <v>13</v>
      </c>
      <c r="CA516" s="20" t="s">
        <v>83</v>
      </c>
      <c r="CB516" s="20">
        <v>2003517.09</v>
      </c>
      <c r="CC516" s="20">
        <v>1756261.42</v>
      </c>
      <c r="CD516" s="20">
        <v>0.14000000000000001</v>
      </c>
      <c r="CE516" s="20">
        <v>0.14000000000000001</v>
      </c>
      <c r="CF516" s="58">
        <v>16</v>
      </c>
      <c r="CG516" s="20">
        <v>1890843.62</v>
      </c>
      <c r="CH516" s="20">
        <v>0.64</v>
      </c>
      <c r="CI516" s="81">
        <v>17</v>
      </c>
      <c r="CJ516" s="20">
        <v>0.09</v>
      </c>
      <c r="CK516" s="81">
        <v>17</v>
      </c>
      <c r="CL516" s="17">
        <v>1</v>
      </c>
      <c r="CM516" s="17">
        <v>8.9747197000000001E-2</v>
      </c>
      <c r="CN516" s="17">
        <f>_xlfn.XLOOKUP(BZ516,' Brechas'!$A$2:$A$34,' Brechas'!$BR$2:$BR$34)</f>
        <v>8.9747196703042306E-2</v>
      </c>
      <c r="CO516" t="b">
        <f t="shared" si="70"/>
        <v>1</v>
      </c>
    </row>
    <row r="517" spans="58:93">
      <c r="BG517" s="20">
        <v>15</v>
      </c>
      <c r="BH517" s="20" t="s">
        <v>84</v>
      </c>
      <c r="BI517" s="20">
        <v>0.09</v>
      </c>
      <c r="BJ517" s="20">
        <v>0.1</v>
      </c>
      <c r="BK517" s="20">
        <v>-0.16</v>
      </c>
      <c r="BL517" s="20">
        <v>0.16</v>
      </c>
      <c r="BM517" s="87">
        <v>30</v>
      </c>
      <c r="BN517" s="20">
        <v>0.1</v>
      </c>
      <c r="BO517" s="20">
        <v>0.83</v>
      </c>
      <c r="BP517" s="87">
        <v>30</v>
      </c>
      <c r="BQ517" s="20">
        <v>0.14000000000000001</v>
      </c>
      <c r="BR517" s="95">
        <v>32</v>
      </c>
      <c r="BS517" s="17">
        <v>-1</v>
      </c>
      <c r="BT517" s="17">
        <v>-0.135029711</v>
      </c>
      <c r="BU517" s="17">
        <f>_xlfn.XLOOKUP(BG517,' Brechas'!$A$2:$A$34,' Brechas'!$AV$2:$AV$34)</f>
        <v>-0.13502971055819901</v>
      </c>
      <c r="BV517" t="b">
        <f t="shared" si="69"/>
        <v>1</v>
      </c>
      <c r="BZ517" s="20">
        <v>15</v>
      </c>
      <c r="CA517" s="20" t="s">
        <v>84</v>
      </c>
      <c r="CB517" s="20">
        <v>1851302.54</v>
      </c>
      <c r="CC517" s="20">
        <v>1998748.52</v>
      </c>
      <c r="CD517" s="20">
        <v>-7.0000000000000007E-2</v>
      </c>
      <c r="CE517" s="20">
        <v>7.0000000000000007E-2</v>
      </c>
      <c r="CF517" s="69">
        <v>9</v>
      </c>
      <c r="CG517" s="20">
        <v>1934498.32</v>
      </c>
      <c r="CH517" s="20">
        <v>0.62</v>
      </c>
      <c r="CI517" s="59">
        <v>13</v>
      </c>
      <c r="CJ517" s="20">
        <v>0.05</v>
      </c>
      <c r="CK517" s="69">
        <v>9</v>
      </c>
      <c r="CL517" s="17">
        <v>-1</v>
      </c>
      <c r="CM517" s="17">
        <v>-4.5964849000000002E-2</v>
      </c>
      <c r="CN517" s="17">
        <f>_xlfn.XLOOKUP(BZ517,' Brechas'!$A$2:$A$34,' Brechas'!$BR$2:$BR$34)</f>
        <v>-4.5964848868238602E-2</v>
      </c>
      <c r="CO517" t="b">
        <f t="shared" si="70"/>
        <v>1</v>
      </c>
    </row>
    <row r="518" spans="58:93">
      <c r="BG518" s="20">
        <v>17</v>
      </c>
      <c r="BH518" s="20" t="s">
        <v>85</v>
      </c>
      <c r="BI518" s="20">
        <v>0.13</v>
      </c>
      <c r="BJ518" s="20">
        <v>0.12</v>
      </c>
      <c r="BK518" s="20">
        <v>7.0000000000000007E-2</v>
      </c>
      <c r="BL518" s="20">
        <v>7.0000000000000007E-2</v>
      </c>
      <c r="BM518" s="63">
        <v>15</v>
      </c>
      <c r="BN518" s="20">
        <v>0.13</v>
      </c>
      <c r="BO518" s="20">
        <v>0.63</v>
      </c>
      <c r="BP518" s="60">
        <v>14</v>
      </c>
      <c r="BQ518" s="20">
        <v>0.05</v>
      </c>
      <c r="BR518" s="58">
        <v>16</v>
      </c>
      <c r="BS518" s="17">
        <v>1</v>
      </c>
      <c r="BT518" s="17">
        <v>4.5058343000000001E-2</v>
      </c>
      <c r="BU518" s="17">
        <f>_xlfn.XLOOKUP(BG518,' Brechas'!$A$2:$A$34,' Brechas'!$AV$2:$AV$34)</f>
        <v>4.5058342806031298E-2</v>
      </c>
      <c r="BV518" t="b">
        <f t="shared" si="69"/>
        <v>1</v>
      </c>
      <c r="BZ518" s="20">
        <v>17</v>
      </c>
      <c r="CA518" s="20" t="s">
        <v>85</v>
      </c>
      <c r="CB518" s="20">
        <v>2036417.75</v>
      </c>
      <c r="CC518" s="20">
        <v>1903354.41</v>
      </c>
      <c r="CD518" s="20">
        <v>7.0000000000000007E-2</v>
      </c>
      <c r="CE518" s="20">
        <v>7.0000000000000007E-2</v>
      </c>
      <c r="CF518" s="62">
        <v>8</v>
      </c>
      <c r="CG518" s="20">
        <v>1969345.17</v>
      </c>
      <c r="CH518" s="20">
        <v>0.61</v>
      </c>
      <c r="CI518" s="66">
        <v>12</v>
      </c>
      <c r="CJ518" s="20">
        <v>0.04</v>
      </c>
      <c r="CK518" s="64">
        <v>7</v>
      </c>
      <c r="CL518" s="17">
        <v>1</v>
      </c>
      <c r="CM518" s="17">
        <v>4.2789410999999999E-2</v>
      </c>
      <c r="CN518" s="17">
        <f>_xlfn.XLOOKUP(BZ518,' Brechas'!$A$2:$A$34,' Brechas'!$BR$2:$BR$34)</f>
        <v>4.2789411166842199E-2</v>
      </c>
      <c r="CO518" t="b">
        <f t="shared" si="70"/>
        <v>1</v>
      </c>
    </row>
    <row r="519" spans="58:93">
      <c r="BG519" s="20">
        <v>18</v>
      </c>
      <c r="BH519" s="20" t="s">
        <v>86</v>
      </c>
      <c r="BI519" s="20">
        <v>0.14000000000000001</v>
      </c>
      <c r="BJ519" s="20">
        <v>0.14000000000000001</v>
      </c>
      <c r="BK519" s="20">
        <v>0.06</v>
      </c>
      <c r="BL519" s="20">
        <v>0.06</v>
      </c>
      <c r="BM519" s="66">
        <v>12</v>
      </c>
      <c r="BN519" s="20">
        <v>0.14000000000000001</v>
      </c>
      <c r="BO519" s="20">
        <v>0.56000000000000005</v>
      </c>
      <c r="BP519" s="65">
        <v>6</v>
      </c>
      <c r="BQ519" s="20">
        <v>0.03</v>
      </c>
      <c r="BR519" s="79">
        <v>10</v>
      </c>
      <c r="BS519" s="17">
        <v>1</v>
      </c>
      <c r="BT519" s="17">
        <v>3.2003378999999998E-2</v>
      </c>
      <c r="BU519" s="17">
        <f>_xlfn.XLOOKUP(BG519,' Brechas'!$A$2:$A$34,' Brechas'!$AV$2:$AV$34)</f>
        <v>3.2003379405963601E-2</v>
      </c>
      <c r="BV519" t="b">
        <f t="shared" si="69"/>
        <v>1</v>
      </c>
      <c r="BZ519" s="20">
        <v>18</v>
      </c>
      <c r="CA519" s="20" t="s">
        <v>86</v>
      </c>
      <c r="CB519" s="20">
        <v>1396371.43</v>
      </c>
      <c r="CC519" s="20">
        <v>1743939.39</v>
      </c>
      <c r="CD519" s="20">
        <v>-0.2</v>
      </c>
      <c r="CE519" s="20">
        <v>0.2</v>
      </c>
      <c r="CF519" s="71">
        <v>25</v>
      </c>
      <c r="CG519" s="20">
        <v>1565044.12</v>
      </c>
      <c r="CH519" s="20">
        <v>0.77</v>
      </c>
      <c r="CI519" s="70">
        <v>29</v>
      </c>
      <c r="CJ519" s="20">
        <v>0.15</v>
      </c>
      <c r="CK519" s="72">
        <v>27</v>
      </c>
      <c r="CL519" s="17">
        <v>-1</v>
      </c>
      <c r="CM519" s="17">
        <v>-0.15349744900000001</v>
      </c>
      <c r="CN519" s="17">
        <f>_xlfn.XLOOKUP(BZ519,' Brechas'!$A$2:$A$34,' Brechas'!$BR$2:$BR$34)</f>
        <v>-0.15349744937430601</v>
      </c>
      <c r="CO519" t="b">
        <f t="shared" si="70"/>
        <v>1</v>
      </c>
    </row>
    <row r="520" spans="58:93">
      <c r="BG520" s="20">
        <v>19</v>
      </c>
      <c r="BH520" s="20" t="s">
        <v>87</v>
      </c>
      <c r="BI520" s="20">
        <v>0.11</v>
      </c>
      <c r="BJ520" s="20">
        <v>0.12</v>
      </c>
      <c r="BK520" s="20">
        <v>-0.05</v>
      </c>
      <c r="BL520" s="20">
        <v>0.05</v>
      </c>
      <c r="BM520" s="86">
        <v>11</v>
      </c>
      <c r="BN520" s="20">
        <v>0.12</v>
      </c>
      <c r="BO520" s="20">
        <v>0.68</v>
      </c>
      <c r="BP520" s="61">
        <v>18</v>
      </c>
      <c r="BQ520" s="20">
        <v>0.03</v>
      </c>
      <c r="BR520" s="86">
        <v>11</v>
      </c>
      <c r="BS520" s="17">
        <v>-1</v>
      </c>
      <c r="BT520" s="17">
        <v>-3.2870926000000002E-2</v>
      </c>
      <c r="BU520" s="17">
        <f>_xlfn.XLOOKUP(BG520,' Brechas'!$A$2:$A$34,' Brechas'!$AV$2:$AV$34)</f>
        <v>-3.2870925860383399E-2</v>
      </c>
      <c r="BV520" t="b">
        <f t="shared" si="69"/>
        <v>1</v>
      </c>
      <c r="BZ520" s="20">
        <v>19</v>
      </c>
      <c r="CA520" s="20" t="s">
        <v>87</v>
      </c>
      <c r="CB520" s="20">
        <v>1974069.82</v>
      </c>
      <c r="CC520" s="20">
        <v>2074114.74</v>
      </c>
      <c r="CD520" s="20">
        <v>-0.05</v>
      </c>
      <c r="CE520" s="20">
        <v>0.05</v>
      </c>
      <c r="CF520" s="83">
        <v>5</v>
      </c>
      <c r="CG520" s="20">
        <v>2021459.52</v>
      </c>
      <c r="CH520" s="20">
        <v>0.6</v>
      </c>
      <c r="CI520" s="79">
        <v>10</v>
      </c>
      <c r="CJ520" s="20">
        <v>0.03</v>
      </c>
      <c r="CK520" s="83">
        <v>5</v>
      </c>
      <c r="CL520" s="17">
        <v>-1</v>
      </c>
      <c r="CM520" s="17">
        <v>-2.8761836999999998E-2</v>
      </c>
      <c r="CN520" s="17">
        <f>_xlfn.XLOOKUP(BZ520,' Brechas'!$A$2:$A$34,' Brechas'!$BR$2:$BR$34)</f>
        <v>-2.8761837408969398E-2</v>
      </c>
      <c r="CO520" t="b">
        <f t="shared" si="70"/>
        <v>1</v>
      </c>
    </row>
    <row r="521" spans="58:93">
      <c r="BG521" s="20">
        <v>20</v>
      </c>
      <c r="BH521" s="20" t="s">
        <v>88</v>
      </c>
      <c r="BI521" s="20">
        <v>0.14000000000000001</v>
      </c>
      <c r="BJ521" s="20">
        <v>0.13</v>
      </c>
      <c r="BK521" s="20">
        <v>0.06</v>
      </c>
      <c r="BL521" s="20">
        <v>0.06</v>
      </c>
      <c r="BM521" s="60">
        <v>14</v>
      </c>
      <c r="BN521" s="20">
        <v>0.13</v>
      </c>
      <c r="BO521" s="20">
        <v>0.59</v>
      </c>
      <c r="BP521" s="69">
        <v>9</v>
      </c>
      <c r="BQ521" s="20">
        <v>0.04</v>
      </c>
      <c r="BR521" s="59">
        <v>13</v>
      </c>
      <c r="BS521" s="17">
        <v>1</v>
      </c>
      <c r="BT521" s="17">
        <v>3.7227611000000001E-2</v>
      </c>
      <c r="BU521" s="17">
        <f>_xlfn.XLOOKUP(BG521,' Brechas'!$A$2:$A$34,' Brechas'!$AV$2:$AV$34)</f>
        <v>3.7227610543133199E-2</v>
      </c>
      <c r="BV521" t="b">
        <f t="shared" si="69"/>
        <v>1</v>
      </c>
      <c r="BZ521" s="20">
        <v>20</v>
      </c>
      <c r="CA521" s="20" t="s">
        <v>88</v>
      </c>
      <c r="CB521" s="20">
        <v>2720248.7</v>
      </c>
      <c r="CC521" s="20">
        <v>2412127.84</v>
      </c>
      <c r="CD521" s="20">
        <v>0.13</v>
      </c>
      <c r="CE521" s="20">
        <v>0.13</v>
      </c>
      <c r="CF521" s="63">
        <v>15</v>
      </c>
      <c r="CG521" s="20">
        <v>2554592.3199999998</v>
      </c>
      <c r="CH521" s="20">
        <v>0.47</v>
      </c>
      <c r="CI521" s="85">
        <v>4</v>
      </c>
      <c r="CJ521" s="20">
        <v>0.06</v>
      </c>
      <c r="CK521" s="66">
        <v>12</v>
      </c>
      <c r="CL521" s="17">
        <v>1</v>
      </c>
      <c r="CM521" s="17">
        <v>6.0272411999999997E-2</v>
      </c>
      <c r="CN521" s="17">
        <f>_xlfn.XLOOKUP(BZ521,' Brechas'!$A$2:$A$34,' Brechas'!$BR$2:$BR$34)</f>
        <v>6.0272411595401101E-2</v>
      </c>
      <c r="CO521" t="b">
        <f t="shared" si="70"/>
        <v>1</v>
      </c>
    </row>
    <row r="522" spans="58:93">
      <c r="BG522" s="20">
        <v>23</v>
      </c>
      <c r="BH522" s="20" t="s">
        <v>89</v>
      </c>
      <c r="BI522" s="20">
        <v>0.12</v>
      </c>
      <c r="BJ522" s="20">
        <v>0.11</v>
      </c>
      <c r="BK522" s="20">
        <v>0.08</v>
      </c>
      <c r="BL522" s="20">
        <v>0.08</v>
      </c>
      <c r="BM522" s="58">
        <v>16</v>
      </c>
      <c r="BN522" s="20">
        <v>0.11</v>
      </c>
      <c r="BO522" s="20">
        <v>0.7</v>
      </c>
      <c r="BP522" s="74">
        <v>23</v>
      </c>
      <c r="BQ522" s="20">
        <v>0.05</v>
      </c>
      <c r="BR522" s="68">
        <v>19</v>
      </c>
      <c r="BS522" s="17">
        <v>1</v>
      </c>
      <c r="BT522" s="17">
        <v>5.4040589E-2</v>
      </c>
      <c r="BU522" s="17">
        <f>_xlfn.XLOOKUP(BG522,' Brechas'!$A$2:$A$34,' Brechas'!$AV$2:$AV$34)</f>
        <v>5.4040588821506898E-2</v>
      </c>
      <c r="BV522" t="b">
        <f t="shared" si="69"/>
        <v>1</v>
      </c>
      <c r="BZ522" s="20">
        <v>23</v>
      </c>
      <c r="CA522" s="20" t="s">
        <v>89</v>
      </c>
      <c r="CB522" s="20">
        <v>2096348.72</v>
      </c>
      <c r="CC522" s="20">
        <v>2451940.35</v>
      </c>
      <c r="CD522" s="20">
        <v>-0.15</v>
      </c>
      <c r="CE522" s="20">
        <v>0.15</v>
      </c>
      <c r="CF522" s="81">
        <v>17</v>
      </c>
      <c r="CG522" s="20">
        <v>2264446.58</v>
      </c>
      <c r="CH522" s="20">
        <v>0.53</v>
      </c>
      <c r="CI522" s="65">
        <v>6</v>
      </c>
      <c r="CJ522" s="20">
        <v>0.08</v>
      </c>
      <c r="CK522" s="60">
        <v>14</v>
      </c>
      <c r="CL522" s="17">
        <v>-1</v>
      </c>
      <c r="CM522" s="17">
        <v>-7.7196735000000002E-2</v>
      </c>
      <c r="CN522" s="17">
        <f>_xlfn.XLOOKUP(BZ522,' Brechas'!$A$2:$A$34,' Brechas'!$BR$2:$BR$34)</f>
        <v>-7.7196735356077101E-2</v>
      </c>
      <c r="CO522" t="b">
        <f t="shared" si="70"/>
        <v>1</v>
      </c>
    </row>
    <row r="523" spans="58:93">
      <c r="BG523" s="20">
        <v>25</v>
      </c>
      <c r="BH523" s="20" t="s">
        <v>90</v>
      </c>
      <c r="BI523" s="20">
        <v>0.11</v>
      </c>
      <c r="BJ523" s="20">
        <v>0.13</v>
      </c>
      <c r="BK523" s="20">
        <v>-0.15</v>
      </c>
      <c r="BL523" s="20">
        <v>0.15</v>
      </c>
      <c r="BM523" s="72">
        <v>27</v>
      </c>
      <c r="BN523" s="20">
        <v>0.12</v>
      </c>
      <c r="BO523" s="20">
        <v>0.68</v>
      </c>
      <c r="BP523" s="81">
        <v>17</v>
      </c>
      <c r="BQ523" s="20">
        <v>0.1</v>
      </c>
      <c r="BR523" s="84">
        <v>26</v>
      </c>
      <c r="BS523" s="17">
        <v>-1</v>
      </c>
      <c r="BT523" s="17">
        <v>-0.103246165</v>
      </c>
      <c r="BU523" s="17">
        <f>_xlfn.XLOOKUP(BG523,' Brechas'!$A$2:$A$34,' Brechas'!$AV$2:$AV$34)</f>
        <v>-0.103246165048021</v>
      </c>
      <c r="BV523" t="b">
        <f t="shared" si="69"/>
        <v>1</v>
      </c>
      <c r="BZ523" s="20">
        <v>25</v>
      </c>
      <c r="CA523" s="20" t="s">
        <v>90</v>
      </c>
      <c r="CB523" s="20">
        <v>1462192.21</v>
      </c>
      <c r="CC523" s="20">
        <v>1665442.73</v>
      </c>
      <c r="CD523" s="20">
        <v>-0.12</v>
      </c>
      <c r="CE523" s="20">
        <v>0.12</v>
      </c>
      <c r="CF523" s="60">
        <v>14</v>
      </c>
      <c r="CG523" s="20">
        <v>1568754.73</v>
      </c>
      <c r="CH523" s="20">
        <v>0.77</v>
      </c>
      <c r="CI523" s="72">
        <v>27</v>
      </c>
      <c r="CJ523" s="20">
        <v>0.09</v>
      </c>
      <c r="CK523" s="61">
        <v>18</v>
      </c>
      <c r="CL523" s="17">
        <v>-1</v>
      </c>
      <c r="CM523" s="17">
        <v>-9.3770513999999999E-2</v>
      </c>
      <c r="CN523" s="17">
        <f>_xlfn.XLOOKUP(BZ523,' Brechas'!$A$2:$A$34,' Brechas'!$BR$2:$BR$34)</f>
        <v>-9.3770513672468594E-2</v>
      </c>
      <c r="CO523" t="b">
        <f t="shared" si="70"/>
        <v>1</v>
      </c>
    </row>
    <row r="524" spans="58:93">
      <c r="BG524" s="20">
        <v>27</v>
      </c>
      <c r="BH524" s="20" t="s">
        <v>91</v>
      </c>
      <c r="BI524" s="20">
        <v>0.11</v>
      </c>
      <c r="BJ524" s="20">
        <v>0.12</v>
      </c>
      <c r="BK524" s="20">
        <v>-0.01</v>
      </c>
      <c r="BL524" s="20">
        <v>0.01</v>
      </c>
      <c r="BM524" s="67">
        <v>2</v>
      </c>
      <c r="BN524" s="20">
        <v>0.12</v>
      </c>
      <c r="BO524" s="20">
        <v>0.69</v>
      </c>
      <c r="BP524" s="80">
        <v>20</v>
      </c>
      <c r="BQ524" s="20">
        <v>0</v>
      </c>
      <c r="BR524" s="78">
        <v>3</v>
      </c>
      <c r="BS524" s="17">
        <v>-1</v>
      </c>
      <c r="BT524" s="17">
        <v>-4.481329E-3</v>
      </c>
      <c r="BU524" s="17">
        <f>_xlfn.XLOOKUP(BG524,' Brechas'!$A$2:$A$34,' Brechas'!$AV$2:$AV$34)</f>
        <v>-4.4813288775376204E-3</v>
      </c>
      <c r="BV524" t="b">
        <f t="shared" si="69"/>
        <v>1</v>
      </c>
      <c r="BZ524" s="20">
        <v>27</v>
      </c>
      <c r="CA524" s="20" t="s">
        <v>91</v>
      </c>
      <c r="CB524" s="20">
        <v>1332409.8</v>
      </c>
      <c r="CC524" s="20">
        <v>1660673.2</v>
      </c>
      <c r="CD524" s="20">
        <v>-0.2</v>
      </c>
      <c r="CE524" s="20">
        <v>0.2</v>
      </c>
      <c r="CF524" s="88">
        <v>24</v>
      </c>
      <c r="CG524" s="20">
        <v>1473094.11</v>
      </c>
      <c r="CH524" s="20">
        <v>0.82</v>
      </c>
      <c r="CI524" s="94">
        <v>31</v>
      </c>
      <c r="CJ524" s="20">
        <v>0.16</v>
      </c>
      <c r="CK524" s="73">
        <v>28</v>
      </c>
      <c r="CL524" s="17">
        <v>-1</v>
      </c>
      <c r="CM524" s="17">
        <v>-0.16174363</v>
      </c>
      <c r="CN524" s="17">
        <f>_xlfn.XLOOKUP(BZ524,' Brechas'!$A$2:$A$34,' Brechas'!$BR$2:$BR$34)</f>
        <v>-0.16174363025897501</v>
      </c>
      <c r="CO524" t="b">
        <f t="shared" si="70"/>
        <v>1</v>
      </c>
    </row>
    <row r="525" spans="58:93">
      <c r="BG525" s="20">
        <v>41</v>
      </c>
      <c r="BH525" s="20" t="s">
        <v>92</v>
      </c>
      <c r="BI525" s="20">
        <v>0.12</v>
      </c>
      <c r="BJ525" s="20">
        <v>0.13</v>
      </c>
      <c r="BK525" s="20">
        <v>-0.03</v>
      </c>
      <c r="BL525" s="20">
        <v>0.03</v>
      </c>
      <c r="BM525" s="62">
        <v>8</v>
      </c>
      <c r="BN525" s="20">
        <v>0.13</v>
      </c>
      <c r="BO525" s="20">
        <v>0.63</v>
      </c>
      <c r="BP525" s="58">
        <v>16</v>
      </c>
      <c r="BQ525" s="20">
        <v>0.02</v>
      </c>
      <c r="BR525" s="64">
        <v>7</v>
      </c>
      <c r="BS525" s="17">
        <v>-1</v>
      </c>
      <c r="BT525" s="17">
        <v>-2.136327E-2</v>
      </c>
      <c r="BU525" s="17">
        <f>_xlfn.XLOOKUP(BG525,' Brechas'!$A$2:$A$34,' Brechas'!$AV$2:$AV$34)</f>
        <v>-2.1363269771010399E-2</v>
      </c>
      <c r="BV525" t="b">
        <f t="shared" si="69"/>
        <v>1</v>
      </c>
      <c r="BZ525" s="20">
        <v>41</v>
      </c>
      <c r="CA525" s="20" t="s">
        <v>92</v>
      </c>
      <c r="CB525" s="20">
        <v>1787002.16</v>
      </c>
      <c r="CC525" s="20">
        <v>1886140.85</v>
      </c>
      <c r="CD525" s="20">
        <v>-0.05</v>
      </c>
      <c r="CE525" s="20">
        <v>0.05</v>
      </c>
      <c r="CF525" s="65">
        <v>6</v>
      </c>
      <c r="CG525" s="20">
        <v>1832708.95</v>
      </c>
      <c r="CH525" s="20">
        <v>0.66</v>
      </c>
      <c r="CI525" s="80">
        <v>20</v>
      </c>
      <c r="CJ525" s="20">
        <v>0.03</v>
      </c>
      <c r="CK525" s="65">
        <v>6</v>
      </c>
      <c r="CL525" s="17">
        <v>-1</v>
      </c>
      <c r="CM525" s="17">
        <v>-3.4569647000000002E-2</v>
      </c>
      <c r="CN525" s="17">
        <f>_xlfn.XLOOKUP(BZ525,' Brechas'!$A$2:$A$34,' Brechas'!$BR$2:$BR$34)</f>
        <v>-3.4569646748093603E-2</v>
      </c>
      <c r="CO525" t="b">
        <f t="shared" si="70"/>
        <v>1</v>
      </c>
    </row>
    <row r="526" spans="58:93">
      <c r="BG526" s="20">
        <v>44</v>
      </c>
      <c r="BH526" s="20" t="s">
        <v>93</v>
      </c>
      <c r="BI526" s="20">
        <v>0.12</v>
      </c>
      <c r="BJ526" s="20">
        <v>0.14000000000000001</v>
      </c>
      <c r="BK526" s="20">
        <v>-0.1</v>
      </c>
      <c r="BL526" s="20">
        <v>0.1</v>
      </c>
      <c r="BM526" s="75">
        <v>21</v>
      </c>
      <c r="BN526" s="20">
        <v>0.13</v>
      </c>
      <c r="BO526" s="20">
        <v>0.6</v>
      </c>
      <c r="BP526" s="86">
        <v>11</v>
      </c>
      <c r="BQ526" s="20">
        <v>0.06</v>
      </c>
      <c r="BR526" s="82">
        <v>22</v>
      </c>
      <c r="BS526" s="17">
        <v>-1</v>
      </c>
      <c r="BT526" s="17">
        <v>-6.0635157000000002E-2</v>
      </c>
      <c r="BU526" s="17">
        <f>_xlfn.XLOOKUP(BG526,' Brechas'!$A$2:$A$34,' Brechas'!$AV$2:$AV$34)</f>
        <v>-6.0635157489916401E-2</v>
      </c>
      <c r="BV526" t="b">
        <f t="shared" si="69"/>
        <v>1</v>
      </c>
      <c r="BZ526" s="20">
        <v>44</v>
      </c>
      <c r="CA526" s="20" t="s">
        <v>93</v>
      </c>
      <c r="CB526" s="20">
        <v>1550014.52</v>
      </c>
      <c r="CC526" s="20">
        <v>2381500</v>
      </c>
      <c r="CD526" s="20">
        <v>-0.35</v>
      </c>
      <c r="CE526" s="20">
        <v>0.35</v>
      </c>
      <c r="CF526" s="87">
        <v>30</v>
      </c>
      <c r="CG526" s="20">
        <v>1903838.13</v>
      </c>
      <c r="CH526" s="20">
        <v>0.63</v>
      </c>
      <c r="CI526" s="63">
        <v>15</v>
      </c>
      <c r="CJ526" s="20">
        <v>0.22</v>
      </c>
      <c r="CK526" s="87">
        <v>30</v>
      </c>
      <c r="CL526" s="17">
        <v>-1</v>
      </c>
      <c r="CM526" s="17">
        <v>-0.22105149599999999</v>
      </c>
      <c r="CN526" s="17">
        <f>_xlfn.XLOOKUP(BZ526,' Brechas'!$A$2:$A$34,' Brechas'!$BR$2:$BR$34)</f>
        <v>-0.22105149624654299</v>
      </c>
      <c r="CO526" t="b">
        <f t="shared" si="70"/>
        <v>1</v>
      </c>
    </row>
    <row r="527" spans="58:93">
      <c r="BG527" s="20">
        <v>47</v>
      </c>
      <c r="BH527" s="20" t="s">
        <v>94</v>
      </c>
      <c r="BI527" s="20">
        <v>0.13</v>
      </c>
      <c r="BJ527" s="20">
        <v>0.13</v>
      </c>
      <c r="BK527" s="20">
        <v>0.05</v>
      </c>
      <c r="BL527" s="20">
        <v>0.05</v>
      </c>
      <c r="BM527" s="79">
        <v>10</v>
      </c>
      <c r="BN527" s="20">
        <v>0.13</v>
      </c>
      <c r="BO527" s="20">
        <v>0.6</v>
      </c>
      <c r="BP527" s="66">
        <v>12</v>
      </c>
      <c r="BQ527" s="20">
        <v>0.03</v>
      </c>
      <c r="BR527" s="62">
        <v>8</v>
      </c>
      <c r="BS527" s="17">
        <v>1</v>
      </c>
      <c r="BT527" s="17">
        <v>2.7175155999999999E-2</v>
      </c>
      <c r="BU527" s="17">
        <f>_xlfn.XLOOKUP(BG527,' Brechas'!$A$2:$A$34,' Brechas'!$AV$2:$AV$34)</f>
        <v>2.7175156169725299E-2</v>
      </c>
      <c r="BV527" t="b">
        <f t="shared" si="69"/>
        <v>1</v>
      </c>
      <c r="BZ527" s="20">
        <v>47</v>
      </c>
      <c r="CA527" s="20" t="s">
        <v>94</v>
      </c>
      <c r="CB527" s="20">
        <v>2483680.29</v>
      </c>
      <c r="CC527" s="20">
        <v>3037280.32</v>
      </c>
      <c r="CD527" s="20">
        <v>-0.18</v>
      </c>
      <c r="CE527" s="20">
        <v>0.18</v>
      </c>
      <c r="CF527" s="75">
        <v>21</v>
      </c>
      <c r="CG527" s="20">
        <v>2711633.24</v>
      </c>
      <c r="CH527" s="20">
        <v>0.44</v>
      </c>
      <c r="CI527" s="78">
        <v>3</v>
      </c>
      <c r="CJ527" s="20">
        <v>0.08</v>
      </c>
      <c r="CK527" s="58">
        <v>16</v>
      </c>
      <c r="CL527" s="17">
        <v>-1</v>
      </c>
      <c r="CM527" s="17">
        <v>-8.1021388E-2</v>
      </c>
      <c r="CN527" s="17">
        <f>_xlfn.XLOOKUP(BZ527,' Brechas'!$A$2:$A$34,' Brechas'!$BR$2:$BR$34)</f>
        <v>-8.1021387581056703E-2</v>
      </c>
      <c r="CO527" t="b">
        <f t="shared" si="70"/>
        <v>1</v>
      </c>
    </row>
    <row r="528" spans="58:93">
      <c r="BG528" s="20">
        <v>50</v>
      </c>
      <c r="BH528" s="20" t="s">
        <v>95</v>
      </c>
      <c r="BI528" s="20">
        <v>0.1</v>
      </c>
      <c r="BJ528" s="20">
        <v>0.11</v>
      </c>
      <c r="BK528" s="20">
        <v>-0.08</v>
      </c>
      <c r="BL528" s="20">
        <v>0.08</v>
      </c>
      <c r="BM528" s="81">
        <v>17</v>
      </c>
      <c r="BN528" s="20">
        <v>0.11</v>
      </c>
      <c r="BO528" s="20">
        <v>0.74</v>
      </c>
      <c r="BP528" s="71">
        <v>25</v>
      </c>
      <c r="BQ528" s="20">
        <v>0.06</v>
      </c>
      <c r="BR528" s="75">
        <v>21</v>
      </c>
      <c r="BS528" s="17">
        <v>-1</v>
      </c>
      <c r="BT528" s="17">
        <v>-5.8389559000000001E-2</v>
      </c>
      <c r="BU528" s="17">
        <f>_xlfn.XLOOKUP(BG528,' Brechas'!$A$2:$A$34,' Brechas'!$AV$2:$AV$34)</f>
        <v>-5.8389558637777401E-2</v>
      </c>
      <c r="BV528" t="b">
        <f t="shared" si="69"/>
        <v>1</v>
      </c>
      <c r="BZ528" s="20">
        <v>50</v>
      </c>
      <c r="CA528" s="20" t="s">
        <v>95</v>
      </c>
      <c r="CB528" s="20">
        <v>1851861.01</v>
      </c>
      <c r="CC528" s="20">
        <v>2395525.65</v>
      </c>
      <c r="CD528" s="20">
        <v>-0.23</v>
      </c>
      <c r="CE528" s="20">
        <v>0.23</v>
      </c>
      <c r="CF528" s="72">
        <v>27</v>
      </c>
      <c r="CG528" s="20">
        <v>2123693.33</v>
      </c>
      <c r="CH528" s="20">
        <v>0.56999999999999995</v>
      </c>
      <c r="CI528" s="69">
        <v>9</v>
      </c>
      <c r="CJ528" s="20">
        <v>0.13</v>
      </c>
      <c r="CK528" s="74">
        <v>23</v>
      </c>
      <c r="CL528" s="17">
        <v>-1</v>
      </c>
      <c r="CM528" s="17">
        <v>-0.12881245299999999</v>
      </c>
      <c r="CN528" s="17">
        <f>_xlfn.XLOOKUP(BZ528,' Brechas'!$A$2:$A$34,' Brechas'!$BR$2:$BR$34)</f>
        <v>-0.128812453479873</v>
      </c>
      <c r="CO528" t="b">
        <f t="shared" si="70"/>
        <v>1</v>
      </c>
    </row>
    <row r="529" spans="59:93">
      <c r="BG529" s="20">
        <v>52</v>
      </c>
      <c r="BH529" s="20" t="s">
        <v>96</v>
      </c>
      <c r="BI529" s="20">
        <v>0.09</v>
      </c>
      <c r="BJ529" s="20">
        <v>0.1</v>
      </c>
      <c r="BK529" s="20">
        <v>-0.14000000000000001</v>
      </c>
      <c r="BL529" s="20">
        <v>0.14000000000000001</v>
      </c>
      <c r="BM529" s="71">
        <v>25</v>
      </c>
      <c r="BN529" s="20">
        <v>0.1</v>
      </c>
      <c r="BO529" s="20">
        <v>0.82</v>
      </c>
      <c r="BP529" s="70">
        <v>29</v>
      </c>
      <c r="BQ529" s="20">
        <v>0.11</v>
      </c>
      <c r="BR529" s="70">
        <v>29</v>
      </c>
      <c r="BS529" s="17">
        <v>-1</v>
      </c>
      <c r="BT529" s="17">
        <v>-0.11406886300000001</v>
      </c>
      <c r="BU529" s="17">
        <f>_xlfn.XLOOKUP(BG529,' Brechas'!$A$2:$A$34,' Brechas'!$AV$2:$AV$34)</f>
        <v>-0.114068863124981</v>
      </c>
      <c r="BV529" t="b">
        <f t="shared" si="69"/>
        <v>1</v>
      </c>
      <c r="BZ529" s="20">
        <v>52</v>
      </c>
      <c r="CA529" s="20" t="s">
        <v>96</v>
      </c>
      <c r="CB529" s="20">
        <v>1673298.86</v>
      </c>
      <c r="CC529" s="20">
        <v>2014213.81</v>
      </c>
      <c r="CD529" s="20">
        <v>-0.17</v>
      </c>
      <c r="CE529" s="20">
        <v>0.17</v>
      </c>
      <c r="CF529" s="68">
        <v>19</v>
      </c>
      <c r="CG529" s="20">
        <v>1842854.44</v>
      </c>
      <c r="CH529" s="20">
        <v>0.65</v>
      </c>
      <c r="CI529" s="68">
        <v>19</v>
      </c>
      <c r="CJ529" s="20">
        <v>0.11</v>
      </c>
      <c r="CK529" s="68">
        <v>19</v>
      </c>
      <c r="CL529" s="17">
        <v>-1</v>
      </c>
      <c r="CM529" s="17">
        <v>-0.11070540700000001</v>
      </c>
      <c r="CN529" s="17">
        <f>_xlfn.XLOOKUP(BZ529,' Brechas'!$A$2:$A$34,' Brechas'!$BR$2:$BR$34)</f>
        <v>-0.110705406691362</v>
      </c>
      <c r="CO529" t="b">
        <f t="shared" si="70"/>
        <v>1</v>
      </c>
    </row>
    <row r="530" spans="59:93" ht="24">
      <c r="BG530" s="20">
        <v>54</v>
      </c>
      <c r="BH530" s="20" t="s">
        <v>97</v>
      </c>
      <c r="BI530" s="20">
        <v>0.13</v>
      </c>
      <c r="BJ530" s="20">
        <v>0.14000000000000001</v>
      </c>
      <c r="BK530" s="20">
        <v>-0.01</v>
      </c>
      <c r="BL530" s="20">
        <v>0.01</v>
      </c>
      <c r="BM530" s="83">
        <v>5</v>
      </c>
      <c r="BN530" s="20">
        <v>0.13</v>
      </c>
      <c r="BO530" s="20">
        <v>0.59</v>
      </c>
      <c r="BP530" s="79">
        <v>10</v>
      </c>
      <c r="BQ530" s="20">
        <v>0.01</v>
      </c>
      <c r="BR530" s="83">
        <v>5</v>
      </c>
      <c r="BS530" s="17">
        <v>-1</v>
      </c>
      <c r="BT530" s="17">
        <v>-8.2377679999999995E-3</v>
      </c>
      <c r="BU530" s="17">
        <f>_xlfn.XLOOKUP(BG530,' Brechas'!$A$2:$A$34,' Brechas'!$AV$2:$AV$34)</f>
        <v>-8.2377681985907492E-3</v>
      </c>
      <c r="BV530" t="b">
        <f t="shared" si="69"/>
        <v>1</v>
      </c>
      <c r="BZ530" s="20">
        <v>54</v>
      </c>
      <c r="CA530" s="20" t="s">
        <v>97</v>
      </c>
      <c r="CB530" s="20">
        <v>1889855.88</v>
      </c>
      <c r="CC530" s="20">
        <v>2137943.69</v>
      </c>
      <c r="CD530" s="20">
        <v>-0.12</v>
      </c>
      <c r="CE530" s="20">
        <v>0.12</v>
      </c>
      <c r="CF530" s="66">
        <v>12</v>
      </c>
      <c r="CG530" s="20">
        <v>2011930.83</v>
      </c>
      <c r="CH530" s="20">
        <v>0.6</v>
      </c>
      <c r="CI530" s="86">
        <v>11</v>
      </c>
      <c r="CJ530" s="20">
        <v>7.0000000000000007E-2</v>
      </c>
      <c r="CK530" s="59">
        <v>13</v>
      </c>
      <c r="CL530" s="17">
        <v>-1</v>
      </c>
      <c r="CM530" s="17">
        <v>-6.9520921999999999E-2</v>
      </c>
      <c r="CN530" s="17">
        <f>_xlfn.XLOOKUP(BZ530,' Brechas'!$A$2:$A$34,' Brechas'!$BR$2:$BR$34)</f>
        <v>-6.9520922330163701E-2</v>
      </c>
      <c r="CO530" t="b">
        <f t="shared" si="70"/>
        <v>1</v>
      </c>
    </row>
    <row r="531" spans="59:93">
      <c r="BG531" s="20">
        <v>63</v>
      </c>
      <c r="BH531" s="20" t="s">
        <v>98</v>
      </c>
      <c r="BI531" s="20">
        <v>0.13</v>
      </c>
      <c r="BJ531" s="20">
        <v>0.13</v>
      </c>
      <c r="BK531" s="20">
        <v>0.03</v>
      </c>
      <c r="BL531" s="20">
        <v>0.03</v>
      </c>
      <c r="BM531" s="65">
        <v>6</v>
      </c>
      <c r="BN531" s="20">
        <v>0.13</v>
      </c>
      <c r="BO531" s="20">
        <v>0.6</v>
      </c>
      <c r="BP531" s="59">
        <v>13</v>
      </c>
      <c r="BQ531" s="20">
        <v>0.02</v>
      </c>
      <c r="BR531" s="65">
        <v>6</v>
      </c>
      <c r="BS531" s="17">
        <v>1</v>
      </c>
      <c r="BT531" s="17">
        <v>1.6657720000000001E-2</v>
      </c>
      <c r="BU531" s="17">
        <f>_xlfn.XLOOKUP(BG531,' Brechas'!$A$2:$A$34,' Brechas'!$AV$2:$AV$34)</f>
        <v>1.6657720434352801E-2</v>
      </c>
      <c r="BV531" t="b">
        <f t="shared" si="69"/>
        <v>1</v>
      </c>
      <c r="BZ531" s="20">
        <v>63</v>
      </c>
      <c r="CA531" s="20" t="s">
        <v>98</v>
      </c>
      <c r="CB531" s="20">
        <v>2121420.8199999998</v>
      </c>
      <c r="CC531" s="20">
        <v>2375818.75</v>
      </c>
      <c r="CD531" s="20">
        <v>-0.11</v>
      </c>
      <c r="CE531" s="20">
        <v>0.11</v>
      </c>
      <c r="CF531" s="86">
        <v>11</v>
      </c>
      <c r="CG531" s="20">
        <v>2250796.7799999998</v>
      </c>
      <c r="CH531" s="20">
        <v>0.54</v>
      </c>
      <c r="CI531" s="64">
        <v>7</v>
      </c>
      <c r="CJ531" s="20">
        <v>0.06</v>
      </c>
      <c r="CK531" s="79">
        <v>10</v>
      </c>
      <c r="CL531" s="17">
        <v>-1</v>
      </c>
      <c r="CM531" s="17">
        <v>-5.7343392999999999E-2</v>
      </c>
      <c r="CN531" s="17">
        <f>_xlfn.XLOOKUP(BZ531,' Brechas'!$A$2:$A$34,' Brechas'!$BR$2:$BR$34)</f>
        <v>-5.7343392593388602E-2</v>
      </c>
      <c r="CO531" t="b">
        <f t="shared" si="70"/>
        <v>1</v>
      </c>
    </row>
    <row r="532" spans="59:93">
      <c r="BG532" s="20">
        <v>66</v>
      </c>
      <c r="BH532" s="20" t="s">
        <v>99</v>
      </c>
      <c r="BI532" s="20">
        <v>0.11</v>
      </c>
      <c r="BJ532" s="20">
        <v>0.15</v>
      </c>
      <c r="BK532" s="20">
        <v>-0.27</v>
      </c>
      <c r="BL532" s="20">
        <v>0.27</v>
      </c>
      <c r="BM532" s="77">
        <v>33</v>
      </c>
      <c r="BN532" s="20">
        <v>0.13</v>
      </c>
      <c r="BO532" s="20">
        <v>0.63</v>
      </c>
      <c r="BP532" s="63">
        <v>15</v>
      </c>
      <c r="BQ532" s="20">
        <v>0.17</v>
      </c>
      <c r="BR532" s="77">
        <v>33</v>
      </c>
      <c r="BS532" s="17">
        <v>-1</v>
      </c>
      <c r="BT532" s="17">
        <v>-0.172059779</v>
      </c>
      <c r="BU532" s="17">
        <f>_xlfn.XLOOKUP(BG532,' Brechas'!$A$2:$A$34,' Brechas'!$AV$2:$AV$34)</f>
        <v>-0.17205977925993099</v>
      </c>
      <c r="BV532" t="b">
        <f t="shared" si="69"/>
        <v>1</v>
      </c>
      <c r="BZ532" s="20">
        <v>66</v>
      </c>
      <c r="CA532" s="20" t="s">
        <v>99</v>
      </c>
      <c r="CB532" s="20">
        <v>1570727.04</v>
      </c>
      <c r="CC532" s="20">
        <v>1708869.58</v>
      </c>
      <c r="CD532" s="20">
        <v>-0.08</v>
      </c>
      <c r="CE532" s="20">
        <v>0.08</v>
      </c>
      <c r="CF532" s="79">
        <v>10</v>
      </c>
      <c r="CG532" s="20">
        <v>1645990.91</v>
      </c>
      <c r="CH532" s="20">
        <v>0.73</v>
      </c>
      <c r="CI532" s="71">
        <v>25</v>
      </c>
      <c r="CJ532" s="20">
        <v>0.06</v>
      </c>
      <c r="CK532" s="86">
        <v>11</v>
      </c>
      <c r="CL532" s="17">
        <v>-1</v>
      </c>
      <c r="CM532" s="17">
        <v>-5.9198472000000002E-2</v>
      </c>
      <c r="CN532" s="17">
        <f>_xlfn.XLOOKUP(BZ532,' Brechas'!$A$2:$A$34,' Brechas'!$BR$2:$BR$34)</f>
        <v>-5.9198471596817299E-2</v>
      </c>
      <c r="CO532" t="b">
        <f t="shared" si="70"/>
        <v>1</v>
      </c>
    </row>
    <row r="533" spans="59:93">
      <c r="BG533" s="20">
        <v>68</v>
      </c>
      <c r="BH533" s="20" t="s">
        <v>100</v>
      </c>
      <c r="BI533" s="20">
        <v>0.08</v>
      </c>
      <c r="BJ533" s="20">
        <v>0.09</v>
      </c>
      <c r="BK533" s="20">
        <v>-0.11</v>
      </c>
      <c r="BL533" s="20">
        <v>0.11</v>
      </c>
      <c r="BM533" s="74">
        <v>23</v>
      </c>
      <c r="BN533" s="20">
        <v>0.09</v>
      </c>
      <c r="BO533" s="20">
        <v>0.89</v>
      </c>
      <c r="BP533" s="95">
        <v>32</v>
      </c>
      <c r="BQ533" s="20">
        <v>0.1</v>
      </c>
      <c r="BR533" s="71">
        <v>25</v>
      </c>
      <c r="BS533" s="17">
        <v>-1</v>
      </c>
      <c r="BT533" s="17">
        <v>-9.8639551000000006E-2</v>
      </c>
      <c r="BU533" s="17">
        <f>_xlfn.XLOOKUP(BG533,' Brechas'!$A$2:$A$34,' Brechas'!$AV$2:$AV$34)</f>
        <v>-9.8639551378428503E-2</v>
      </c>
      <c r="BV533" t="b">
        <f t="shared" si="69"/>
        <v>1</v>
      </c>
      <c r="BZ533" s="20">
        <v>68</v>
      </c>
      <c r="CA533" s="20" t="s">
        <v>100</v>
      </c>
      <c r="CB533" s="20">
        <v>1561692.28</v>
      </c>
      <c r="CC533" s="20">
        <v>1869768.73</v>
      </c>
      <c r="CD533" s="20">
        <v>-0.16</v>
      </c>
      <c r="CE533" s="20">
        <v>0.16</v>
      </c>
      <c r="CF533" s="61">
        <v>18</v>
      </c>
      <c r="CG533" s="20">
        <v>1716687.26</v>
      </c>
      <c r="CH533" s="20">
        <v>0.7</v>
      </c>
      <c r="CI533" s="74">
        <v>23</v>
      </c>
      <c r="CJ533" s="20">
        <v>0.12</v>
      </c>
      <c r="CK533" s="80">
        <v>20</v>
      </c>
      <c r="CL533" s="17">
        <v>-1</v>
      </c>
      <c r="CM533" s="17">
        <v>-0.115690802</v>
      </c>
      <c r="CN533" s="17">
        <f>_xlfn.XLOOKUP(BZ533,' Brechas'!$A$2:$A$34,' Brechas'!$BR$2:$BR$34)</f>
        <v>-0.115690801675567</v>
      </c>
      <c r="CO533" t="b">
        <f t="shared" si="70"/>
        <v>1</v>
      </c>
    </row>
    <row r="534" spans="59:93">
      <c r="BG534" s="20">
        <v>70</v>
      </c>
      <c r="BH534" s="20" t="s">
        <v>101</v>
      </c>
      <c r="BI534" s="20">
        <v>0.11</v>
      </c>
      <c r="BJ534" s="20">
        <v>0.1</v>
      </c>
      <c r="BK534" s="20">
        <v>0.04</v>
      </c>
      <c r="BL534" s="20">
        <v>0.04</v>
      </c>
      <c r="BM534" s="69">
        <v>9</v>
      </c>
      <c r="BN534" s="20">
        <v>0.11</v>
      </c>
      <c r="BO534" s="20">
        <v>0.74</v>
      </c>
      <c r="BP534" s="84">
        <v>26</v>
      </c>
      <c r="BQ534" s="20">
        <v>0.03</v>
      </c>
      <c r="BR534" s="66">
        <v>12</v>
      </c>
      <c r="BS534" s="17">
        <v>1</v>
      </c>
      <c r="BT534" s="17">
        <v>3.2974021999999999E-2</v>
      </c>
      <c r="BU534" s="17">
        <f>_xlfn.XLOOKUP(BG534,' Brechas'!$A$2:$A$34,' Brechas'!$AV$2:$AV$34)</f>
        <v>3.2974022052138799E-2</v>
      </c>
      <c r="BV534" t="b">
        <f t="shared" si="69"/>
        <v>1</v>
      </c>
      <c r="BZ534" s="20">
        <v>70</v>
      </c>
      <c r="CA534" s="20" t="s">
        <v>101</v>
      </c>
      <c r="CB534" s="20">
        <v>1384101.18</v>
      </c>
      <c r="CC534" s="20">
        <v>2988789.64</v>
      </c>
      <c r="CD534" s="20">
        <v>-0.54</v>
      </c>
      <c r="CE534" s="20">
        <v>0.54</v>
      </c>
      <c r="CF534" s="95">
        <v>32</v>
      </c>
      <c r="CG534" s="20">
        <v>2138111.42</v>
      </c>
      <c r="CH534" s="20">
        <v>0.56000000000000005</v>
      </c>
      <c r="CI534" s="62">
        <v>8</v>
      </c>
      <c r="CJ534" s="20">
        <v>0.3</v>
      </c>
      <c r="CK534" s="77">
        <v>33</v>
      </c>
      <c r="CL534" s="17">
        <v>-1</v>
      </c>
      <c r="CM534" s="17">
        <v>-0.30268049899999999</v>
      </c>
      <c r="CN534" s="17">
        <f>_xlfn.XLOOKUP(BZ534,' Brechas'!$A$2:$A$34,' Brechas'!$BR$2:$BR$34)</f>
        <v>-0.302680498652665</v>
      </c>
      <c r="CO534" t="b">
        <f t="shared" si="70"/>
        <v>1</v>
      </c>
    </row>
    <row r="535" spans="59:93">
      <c r="BG535" s="20">
        <v>73</v>
      </c>
      <c r="BH535" s="20" t="s">
        <v>102</v>
      </c>
      <c r="BI535" s="20">
        <v>0.1</v>
      </c>
      <c r="BJ535" s="20">
        <v>0.12</v>
      </c>
      <c r="BK535" s="20">
        <v>-0.14000000000000001</v>
      </c>
      <c r="BL535" s="20">
        <v>0.14000000000000001</v>
      </c>
      <c r="BM535" s="84">
        <v>26</v>
      </c>
      <c r="BN535" s="20">
        <v>0.11</v>
      </c>
      <c r="BO535" s="20">
        <v>0.73</v>
      </c>
      <c r="BP535" s="88">
        <v>24</v>
      </c>
      <c r="BQ535" s="20">
        <v>0.1</v>
      </c>
      <c r="BR535" s="72">
        <v>27</v>
      </c>
      <c r="BS535" s="17">
        <v>-1</v>
      </c>
      <c r="BT535" s="17">
        <v>-0.10379192800000001</v>
      </c>
      <c r="BU535" s="17">
        <f>_xlfn.XLOOKUP(BG535,' Brechas'!$A$2:$A$34,' Brechas'!$AV$2:$AV$34)</f>
        <v>-0.103791927903481</v>
      </c>
      <c r="BV535" t="b">
        <f t="shared" si="69"/>
        <v>1</v>
      </c>
      <c r="BZ535" s="20">
        <v>73</v>
      </c>
      <c r="CA535" s="20" t="s">
        <v>102</v>
      </c>
      <c r="CB535" s="20">
        <v>1890053.69</v>
      </c>
      <c r="CC535" s="20">
        <v>1907940.81</v>
      </c>
      <c r="CD535" s="20">
        <v>-0.01</v>
      </c>
      <c r="CE535" s="20">
        <v>0.01</v>
      </c>
      <c r="CF535" s="67">
        <v>2</v>
      </c>
      <c r="CG535" s="20">
        <v>1899342.44</v>
      </c>
      <c r="CH535" s="20">
        <v>0.63</v>
      </c>
      <c r="CI535" s="58">
        <v>16</v>
      </c>
      <c r="CJ535" s="20">
        <v>0.01</v>
      </c>
      <c r="CK535" s="67">
        <v>2</v>
      </c>
      <c r="CL535" s="17">
        <v>-1</v>
      </c>
      <c r="CM535" s="17">
        <v>-5.9496549999999999E-3</v>
      </c>
      <c r="CN535" s="17">
        <f>_xlfn.XLOOKUP(BZ535,' Brechas'!$A$2:$A$34,' Brechas'!$BR$2:$BR$34)</f>
        <v>-5.9496546648265397E-3</v>
      </c>
      <c r="CO535" t="b">
        <f t="shared" si="70"/>
        <v>1</v>
      </c>
    </row>
    <row r="536" spans="59:93">
      <c r="BG536" s="20">
        <v>76</v>
      </c>
      <c r="BH536" s="20" t="s">
        <v>103</v>
      </c>
      <c r="BI536" s="20">
        <v>0.1</v>
      </c>
      <c r="BJ536" s="20">
        <v>0.11</v>
      </c>
      <c r="BK536" s="20">
        <v>-0.12</v>
      </c>
      <c r="BL536" s="20">
        <v>0.12</v>
      </c>
      <c r="BM536" s="88">
        <v>24</v>
      </c>
      <c r="BN536" s="20">
        <v>0.11</v>
      </c>
      <c r="BO536" s="20">
        <v>0.75</v>
      </c>
      <c r="BP536" s="73">
        <v>28</v>
      </c>
      <c r="BQ536" s="20">
        <v>0.09</v>
      </c>
      <c r="BR536" s="74">
        <v>23</v>
      </c>
      <c r="BS536" s="17">
        <v>-1</v>
      </c>
      <c r="BT536" s="17">
        <v>-8.7163583000000003E-2</v>
      </c>
      <c r="BU536" s="17">
        <f>_xlfn.XLOOKUP(BG536,' Brechas'!$A$2:$A$34,' Brechas'!$AV$2:$AV$34)</f>
        <v>-8.7163582548174301E-2</v>
      </c>
      <c r="BV536" t="b">
        <f t="shared" si="69"/>
        <v>1</v>
      </c>
      <c r="BZ536" s="20">
        <v>76</v>
      </c>
      <c r="CA536" s="20" t="s">
        <v>103</v>
      </c>
      <c r="CB536" s="20">
        <v>1635603.16</v>
      </c>
      <c r="CC536" s="20">
        <v>1647212.01</v>
      </c>
      <c r="CD536" s="20">
        <v>-0.01</v>
      </c>
      <c r="CE536" s="20">
        <v>0.01</v>
      </c>
      <c r="CF536" s="76">
        <v>1</v>
      </c>
      <c r="CG536" s="20">
        <v>1641430.26</v>
      </c>
      <c r="CH536" s="20">
        <v>0.73</v>
      </c>
      <c r="CI536" s="84">
        <v>26</v>
      </c>
      <c r="CJ536" s="20">
        <v>0.01</v>
      </c>
      <c r="CK536" s="76">
        <v>1</v>
      </c>
      <c r="CL536" s="17">
        <v>-1</v>
      </c>
      <c r="CM536" s="17">
        <v>-5.1753119999999996E-3</v>
      </c>
      <c r="CN536" s="17">
        <f>_xlfn.XLOOKUP(BZ536,' Brechas'!$A$2:$A$34,' Brechas'!$BR$2:$BR$34)</f>
        <v>-5.1753120860368101E-3</v>
      </c>
      <c r="CO536" t="b">
        <f t="shared" si="70"/>
        <v>1</v>
      </c>
    </row>
    <row r="537" spans="59:93">
      <c r="BG537" s="20">
        <v>81</v>
      </c>
      <c r="BH537" s="20" t="s">
        <v>104</v>
      </c>
      <c r="BI537" s="20">
        <v>0.18</v>
      </c>
      <c r="BJ537" s="20">
        <v>0.17</v>
      </c>
      <c r="BK537" s="20">
        <v>0.09</v>
      </c>
      <c r="BL537" s="20">
        <v>0.09</v>
      </c>
      <c r="BM537" s="80">
        <v>20</v>
      </c>
      <c r="BN537" s="20">
        <v>0.18</v>
      </c>
      <c r="BO537" s="20">
        <v>0.45</v>
      </c>
      <c r="BP537" s="78">
        <v>3</v>
      </c>
      <c r="BQ537" s="20">
        <v>0.04</v>
      </c>
      <c r="BR537" s="60">
        <v>14</v>
      </c>
      <c r="BS537" s="17">
        <v>1</v>
      </c>
      <c r="BT537" s="17">
        <v>4.1159516E-2</v>
      </c>
      <c r="BU537" s="17">
        <f>_xlfn.XLOOKUP(BG537,' Brechas'!$A$2:$A$34,' Brechas'!$AV$2:$AV$34)</f>
        <v>4.1159515523093798E-2</v>
      </c>
      <c r="BV537" t="b">
        <f t="shared" si="69"/>
        <v>1</v>
      </c>
      <c r="BZ537" s="20">
        <v>81</v>
      </c>
      <c r="CA537" s="20" t="s">
        <v>104</v>
      </c>
      <c r="CB537" s="20">
        <v>1729693.63</v>
      </c>
      <c r="CC537" s="20">
        <v>1356926.85</v>
      </c>
      <c r="CD537" s="20">
        <v>0.27</v>
      </c>
      <c r="CE537" s="20">
        <v>0.27</v>
      </c>
      <c r="CF537" s="70">
        <v>29</v>
      </c>
      <c r="CG537" s="20">
        <v>1562591.28</v>
      </c>
      <c r="CH537" s="20">
        <v>0.77</v>
      </c>
      <c r="CI537" s="87">
        <v>30</v>
      </c>
      <c r="CJ537" s="20">
        <v>0.21</v>
      </c>
      <c r="CK537" s="70">
        <v>29</v>
      </c>
      <c r="CL537" s="17">
        <v>1</v>
      </c>
      <c r="CM537" s="17">
        <v>0.211911617</v>
      </c>
      <c r="CN537" s="17">
        <f>_xlfn.XLOOKUP(BZ537,' Brechas'!$A$2:$A$34,' Brechas'!$BR$2:$BR$34)</f>
        <v>0.21191161686965801</v>
      </c>
      <c r="CO537" t="b">
        <f t="shared" si="70"/>
        <v>1</v>
      </c>
    </row>
    <row r="538" spans="59:93">
      <c r="BG538" s="20">
        <v>85</v>
      </c>
      <c r="BH538" s="20" t="s">
        <v>105</v>
      </c>
      <c r="BI538" s="20">
        <v>0.11</v>
      </c>
      <c r="BJ538" s="20">
        <v>0.12</v>
      </c>
      <c r="BK538" s="20">
        <v>-0.08</v>
      </c>
      <c r="BL538" s="20">
        <v>0.08</v>
      </c>
      <c r="BM538" s="61">
        <v>18</v>
      </c>
      <c r="BN538" s="20">
        <v>0.12</v>
      </c>
      <c r="BO538" s="20">
        <v>0.69</v>
      </c>
      <c r="BP538" s="68">
        <v>19</v>
      </c>
      <c r="BQ538" s="20">
        <v>0.06</v>
      </c>
      <c r="BR538" s="80">
        <v>20</v>
      </c>
      <c r="BS538" s="17">
        <v>-1</v>
      </c>
      <c r="BT538" s="17">
        <v>-5.6601211999999998E-2</v>
      </c>
      <c r="BU538" s="17">
        <f>_xlfn.XLOOKUP(BG538,' Brechas'!$A$2:$A$34,' Brechas'!$AV$2:$AV$34)</f>
        <v>-5.6601212092863999E-2</v>
      </c>
      <c r="BV538" t="b">
        <f t="shared" si="69"/>
        <v>1</v>
      </c>
      <c r="BZ538" s="20">
        <v>85</v>
      </c>
      <c r="CA538" s="20" t="s">
        <v>105</v>
      </c>
      <c r="CB538" s="20">
        <v>2234736.1800000002</v>
      </c>
      <c r="CC538" s="20">
        <v>3465800</v>
      </c>
      <c r="CD538" s="20">
        <v>-0.36</v>
      </c>
      <c r="CE538" s="20">
        <v>0.36</v>
      </c>
      <c r="CF538" s="94">
        <v>31</v>
      </c>
      <c r="CG538" s="20">
        <v>2889557.36</v>
      </c>
      <c r="CH538" s="20">
        <v>0.42</v>
      </c>
      <c r="CI538" s="67">
        <v>2</v>
      </c>
      <c r="CJ538" s="20">
        <v>0.15</v>
      </c>
      <c r="CK538" s="84">
        <v>26</v>
      </c>
      <c r="CL538" s="17">
        <v>-1</v>
      </c>
      <c r="CM538" s="17">
        <v>-0.14817165900000001</v>
      </c>
      <c r="CN538" s="17">
        <f>_xlfn.XLOOKUP(BZ538,' Brechas'!$A$2:$A$34,' Brechas'!$BR$2:$BR$34)</f>
        <v>-0.14817165919366801</v>
      </c>
      <c r="CO538" t="b">
        <f t="shared" si="70"/>
        <v>1</v>
      </c>
    </row>
    <row r="539" spans="59:93">
      <c r="BG539" s="20">
        <v>86</v>
      </c>
      <c r="BH539" s="20" t="s">
        <v>106</v>
      </c>
      <c r="BI539" s="20">
        <v>0.14000000000000001</v>
      </c>
      <c r="BJ539" s="20">
        <v>0.14000000000000001</v>
      </c>
      <c r="BK539" s="20">
        <v>0</v>
      </c>
      <c r="BL539" s="20">
        <v>0</v>
      </c>
      <c r="BM539" s="76">
        <v>1</v>
      </c>
      <c r="BN539" s="20">
        <v>0.14000000000000001</v>
      </c>
      <c r="BO539" s="20">
        <v>0.56000000000000005</v>
      </c>
      <c r="BP539" s="83">
        <v>5</v>
      </c>
      <c r="BQ539" s="20">
        <v>0</v>
      </c>
      <c r="BR539" s="76">
        <v>1</v>
      </c>
      <c r="BS539" s="17">
        <v>1</v>
      </c>
      <c r="BT539" s="17">
        <v>2.3100009999999999E-3</v>
      </c>
      <c r="BU539" s="17">
        <f>_xlfn.XLOOKUP(BG539,' Brechas'!$A$2:$A$34,' Brechas'!$AV$2:$AV$34)</f>
        <v>2.3100006304185498E-3</v>
      </c>
      <c r="BV539" t="b">
        <f t="shared" si="69"/>
        <v>1</v>
      </c>
      <c r="BZ539" s="20">
        <v>86</v>
      </c>
      <c r="CA539" s="20" t="s">
        <v>106</v>
      </c>
      <c r="CB539" s="20">
        <v>1670318.63</v>
      </c>
      <c r="CC539" s="20">
        <v>4939175.79</v>
      </c>
      <c r="CD539" s="20">
        <v>-0.66</v>
      </c>
      <c r="CE539" s="20">
        <v>0.66</v>
      </c>
      <c r="CF539" s="77">
        <v>33</v>
      </c>
      <c r="CG539" s="20">
        <v>3224365.48</v>
      </c>
      <c r="CH539" s="20">
        <v>0.37</v>
      </c>
      <c r="CI539" s="76">
        <v>1</v>
      </c>
      <c r="CJ539" s="20">
        <v>0.25</v>
      </c>
      <c r="CK539" s="95">
        <v>32</v>
      </c>
      <c r="CL539" s="17">
        <v>-1</v>
      </c>
      <c r="CM539" s="17">
        <v>-0.24740962599999999</v>
      </c>
      <c r="CN539" s="17">
        <f>_xlfn.XLOOKUP(BZ539,' Brechas'!$A$2:$A$34,' Brechas'!$BR$2:$BR$34)</f>
        <v>-0.24740962611574899</v>
      </c>
      <c r="CO539" t="b">
        <f t="shared" si="70"/>
        <v>1</v>
      </c>
    </row>
    <row r="540" spans="59:93">
      <c r="BG540" s="20">
        <v>88</v>
      </c>
      <c r="BH540" s="20" t="s">
        <v>262</v>
      </c>
      <c r="BI540" s="20">
        <v>0.09</v>
      </c>
      <c r="BJ540" s="20">
        <v>0.1</v>
      </c>
      <c r="BK540" s="20">
        <v>-0.11</v>
      </c>
      <c r="BL540" s="20">
        <v>0.11</v>
      </c>
      <c r="BM540" s="82">
        <v>22</v>
      </c>
      <c r="BN540" s="20">
        <v>0.1</v>
      </c>
      <c r="BO540" s="20">
        <v>0.83</v>
      </c>
      <c r="BP540" s="94">
        <v>31</v>
      </c>
      <c r="BQ540" s="20">
        <v>0.09</v>
      </c>
      <c r="BR540" s="88">
        <v>24</v>
      </c>
      <c r="BS540" s="17">
        <v>-1</v>
      </c>
      <c r="BT540" s="17">
        <v>-9.0410543999999995E-2</v>
      </c>
      <c r="BU540" s="17">
        <f>_xlfn.XLOOKUP(BG540,' Brechas'!$A$2:$A$34,' Brechas'!$AV$2:$AV$34)</f>
        <v>-9.0410544341985394E-2</v>
      </c>
      <c r="BV540" t="b">
        <f t="shared" si="69"/>
        <v>1</v>
      </c>
      <c r="BZ540" s="20">
        <v>88</v>
      </c>
      <c r="CA540" s="20" t="s">
        <v>262</v>
      </c>
      <c r="CB540" s="20">
        <v>1538830.19</v>
      </c>
      <c r="CC540" s="20">
        <v>1633814.19</v>
      </c>
      <c r="CD540" s="20">
        <v>-0.06</v>
      </c>
      <c r="CE540" s="20">
        <v>0.06</v>
      </c>
      <c r="CF540" s="64">
        <v>7</v>
      </c>
      <c r="CG540" s="20">
        <v>1565785.11</v>
      </c>
      <c r="CH540" s="20">
        <v>0.77</v>
      </c>
      <c r="CI540" s="73">
        <v>28</v>
      </c>
      <c r="CJ540" s="20">
        <v>0.04</v>
      </c>
      <c r="CK540" s="62">
        <v>8</v>
      </c>
      <c r="CL540" s="17">
        <v>-1</v>
      </c>
      <c r="CM540" s="17">
        <v>-4.4754326999999997E-2</v>
      </c>
      <c r="CN540" s="17">
        <f>_xlfn.XLOOKUP(BZ540,' Brechas'!$A$2:$A$34,' Brechas'!$BR$2:$BR$34)</f>
        <v>-4.4754327473069899E-2</v>
      </c>
      <c r="CO540" t="b">
        <f t="shared" si="70"/>
        <v>1</v>
      </c>
    </row>
    <row r="541" spans="59:93">
      <c r="BG541" s="20">
        <v>91</v>
      </c>
      <c r="BH541" s="20" t="s">
        <v>108</v>
      </c>
      <c r="BI541" s="20">
        <v>0.16</v>
      </c>
      <c r="BJ541" s="20">
        <v>0.13</v>
      </c>
      <c r="BK541" s="20">
        <v>0.24</v>
      </c>
      <c r="BL541" s="20">
        <v>0.24</v>
      </c>
      <c r="BM541" s="95">
        <v>32</v>
      </c>
      <c r="BN541" s="20">
        <v>0.14000000000000001</v>
      </c>
      <c r="BO541" s="20">
        <v>0.56000000000000005</v>
      </c>
      <c r="BP541" s="85">
        <v>4</v>
      </c>
      <c r="BQ541" s="20">
        <v>0.13</v>
      </c>
      <c r="BR541" s="94">
        <v>31</v>
      </c>
      <c r="BS541" s="17">
        <v>1</v>
      </c>
      <c r="BT541" s="17">
        <v>0.13344091399999999</v>
      </c>
      <c r="BU541" s="17">
        <f>_xlfn.XLOOKUP(BG541,' Brechas'!$A$2:$A$34,' Brechas'!$AV$2:$AV$34)</f>
        <v>0.133440914348088</v>
      </c>
      <c r="BV541" t="b">
        <f t="shared" si="69"/>
        <v>1</v>
      </c>
      <c r="BZ541" s="20">
        <v>91</v>
      </c>
      <c r="CA541" s="20" t="s">
        <v>108</v>
      </c>
      <c r="CB541" s="20">
        <v>1498746.47</v>
      </c>
      <c r="CC541" s="20">
        <v>1813928.1</v>
      </c>
      <c r="CD541" s="20">
        <v>-0.17</v>
      </c>
      <c r="CE541" s="20">
        <v>0.17</v>
      </c>
      <c r="CF541" s="80">
        <v>20</v>
      </c>
      <c r="CG541" s="20">
        <v>1648649.93</v>
      </c>
      <c r="CH541" s="20">
        <v>0.73</v>
      </c>
      <c r="CI541" s="88">
        <v>24</v>
      </c>
      <c r="CJ541" s="20">
        <v>0.13</v>
      </c>
      <c r="CK541" s="82">
        <v>22</v>
      </c>
      <c r="CL541" s="17">
        <v>-1</v>
      </c>
      <c r="CM541" s="17">
        <v>-0.12703745499999999</v>
      </c>
      <c r="CN541" s="17">
        <f>_xlfn.XLOOKUP(BZ541,' Brechas'!$A$2:$A$34,' Brechas'!$BR$2:$BR$34)</f>
        <v>-0.12703745506253</v>
      </c>
      <c r="CO541" t="b">
        <f t="shared" si="70"/>
        <v>1</v>
      </c>
    </row>
    <row r="542" spans="59:93">
      <c r="BG542" s="20">
        <v>94</v>
      </c>
      <c r="BH542" s="20" t="s">
        <v>109</v>
      </c>
      <c r="BI542" s="20">
        <v>0.19</v>
      </c>
      <c r="BJ542" s="20">
        <v>0.19</v>
      </c>
      <c r="BK542" s="20">
        <v>-0.01</v>
      </c>
      <c r="BL542" s="20">
        <v>0.01</v>
      </c>
      <c r="BM542" s="78">
        <v>3</v>
      </c>
      <c r="BN542" s="20">
        <v>0.19</v>
      </c>
      <c r="BO542" s="20">
        <v>0.41</v>
      </c>
      <c r="BP542" s="67">
        <v>2</v>
      </c>
      <c r="BQ542" s="20">
        <v>0</v>
      </c>
      <c r="BR542" s="67">
        <v>2</v>
      </c>
      <c r="BS542" s="17">
        <v>-1</v>
      </c>
      <c r="BT542" s="17">
        <v>-3.7290890000000001E-3</v>
      </c>
      <c r="BU542" s="17">
        <f>_xlfn.XLOOKUP(BG542,' Brechas'!$A$2:$A$34,' Brechas'!$AV$2:$AV$34)</f>
        <v>-3.72908919773548E-3</v>
      </c>
      <c r="BV542" t="b">
        <f t="shared" si="69"/>
        <v>1</v>
      </c>
      <c r="BZ542" s="20">
        <v>94</v>
      </c>
      <c r="CA542" s="20" t="s">
        <v>109</v>
      </c>
      <c r="CB542" s="20">
        <v>998421.05</v>
      </c>
      <c r="CC542" s="20">
        <v>1324518.1200000001</v>
      </c>
      <c r="CD542" s="20">
        <v>-0.25</v>
      </c>
      <c r="CE542" s="20">
        <v>0.25</v>
      </c>
      <c r="CF542" s="73">
        <v>28</v>
      </c>
      <c r="CG542" s="20">
        <v>1205367.27</v>
      </c>
      <c r="CH542" s="20">
        <v>1</v>
      </c>
      <c r="CI542" s="77">
        <v>33</v>
      </c>
      <c r="CJ542" s="20">
        <v>0.25</v>
      </c>
      <c r="CK542" s="94">
        <v>31</v>
      </c>
      <c r="CL542" s="17">
        <v>-1</v>
      </c>
      <c r="CM542" s="17">
        <v>-0.246200534</v>
      </c>
      <c r="CN542" s="17">
        <f>_xlfn.XLOOKUP(BZ542,' Brechas'!$A$2:$A$34,' Brechas'!$BR$2:$BR$34)</f>
        <v>-0.24620053388330901</v>
      </c>
      <c r="CO542" t="b">
        <f t="shared" si="70"/>
        <v>1</v>
      </c>
    </row>
    <row r="543" spans="59:93">
      <c r="BG543" s="20">
        <v>95</v>
      </c>
      <c r="BH543" s="20" t="s">
        <v>110</v>
      </c>
      <c r="BI543" s="20">
        <v>0.14000000000000001</v>
      </c>
      <c r="BJ543" s="20">
        <v>0.14000000000000001</v>
      </c>
      <c r="BK543" s="20">
        <v>-0.01</v>
      </c>
      <c r="BL543" s="20">
        <v>0.01</v>
      </c>
      <c r="BM543" s="85">
        <v>4</v>
      </c>
      <c r="BN543" s="20">
        <v>0.14000000000000001</v>
      </c>
      <c r="BO543" s="20">
        <v>0.56999999999999995</v>
      </c>
      <c r="BP543" s="62">
        <v>8</v>
      </c>
      <c r="BQ543" s="20">
        <v>0.01</v>
      </c>
      <c r="BR543" s="85">
        <v>4</v>
      </c>
      <c r="BS543" s="17">
        <v>-1</v>
      </c>
      <c r="BT543" s="17">
        <v>-7.3768820000000004E-3</v>
      </c>
      <c r="BU543" s="17">
        <f>_xlfn.XLOOKUP(BG543,' Brechas'!$A$2:$A$34,' Brechas'!$AV$2:$AV$34)</f>
        <v>-7.3768815353918204E-3</v>
      </c>
      <c r="BV543" t="b">
        <f t="shared" si="69"/>
        <v>1</v>
      </c>
      <c r="BZ543" s="20">
        <v>95</v>
      </c>
      <c r="CA543" s="20" t="s">
        <v>110</v>
      </c>
      <c r="CB543" s="20">
        <v>1630650</v>
      </c>
      <c r="CC543" s="20">
        <v>2004642.86</v>
      </c>
      <c r="CD543" s="20">
        <v>-0.19</v>
      </c>
      <c r="CE543" s="20">
        <v>0.19</v>
      </c>
      <c r="CF543" s="82">
        <v>22</v>
      </c>
      <c r="CG543" s="20">
        <v>1848812.5</v>
      </c>
      <c r="CH543" s="20">
        <v>0.65</v>
      </c>
      <c r="CI543" s="61">
        <v>18</v>
      </c>
      <c r="CJ543" s="20">
        <v>0.12</v>
      </c>
      <c r="CK543" s="75">
        <v>21</v>
      </c>
      <c r="CL543" s="17">
        <v>-1</v>
      </c>
      <c r="CM543" s="17">
        <v>-0.12163339300000001</v>
      </c>
      <c r="CN543" s="17">
        <f>_xlfn.XLOOKUP(BZ543,' Brechas'!$A$2:$A$34,' Brechas'!$BR$2:$BR$34)</f>
        <v>-0.121633393211073</v>
      </c>
      <c r="CO543" t="b">
        <f t="shared" si="70"/>
        <v>1</v>
      </c>
    </row>
    <row r="544" spans="59:93">
      <c r="BG544" s="20">
        <v>97</v>
      </c>
      <c r="BH544" s="20" t="s">
        <v>111</v>
      </c>
      <c r="BI544" s="20">
        <v>0.28999999999999998</v>
      </c>
      <c r="BJ544" s="20">
        <v>0.25</v>
      </c>
      <c r="BK544" s="20">
        <v>0.15</v>
      </c>
      <c r="BL544" s="20">
        <v>0.15</v>
      </c>
      <c r="BM544" s="73">
        <v>28</v>
      </c>
      <c r="BN544" s="20">
        <v>0.27</v>
      </c>
      <c r="BO544" s="20">
        <v>0.28999999999999998</v>
      </c>
      <c r="BP544" s="76">
        <v>1</v>
      </c>
      <c r="BQ544" s="20">
        <v>0.04</v>
      </c>
      <c r="BR544" s="63">
        <v>15</v>
      </c>
      <c r="BS544" s="17">
        <v>1</v>
      </c>
      <c r="BT544" s="17">
        <v>4.4725684000000002E-2</v>
      </c>
      <c r="BU544" s="17">
        <f>_xlfn.XLOOKUP(BG544,' Brechas'!$A$2:$A$34,' Brechas'!$AV$2:$AV$34)</f>
        <v>4.4725684437298401E-2</v>
      </c>
      <c r="BV544" t="b">
        <f t="shared" si="69"/>
        <v>1</v>
      </c>
      <c r="BZ544" s="20">
        <v>97</v>
      </c>
      <c r="CA544" s="20" t="s">
        <v>111</v>
      </c>
      <c r="CB544" s="20">
        <v>1326669.93</v>
      </c>
      <c r="CC544" s="20">
        <v>1349661.93</v>
      </c>
      <c r="CD544" s="20">
        <v>-0.02</v>
      </c>
      <c r="CE544" s="20">
        <v>0.02</v>
      </c>
      <c r="CF544" s="78">
        <v>3</v>
      </c>
      <c r="CG544" s="20">
        <v>1337971.08</v>
      </c>
      <c r="CH544" s="20">
        <v>0.9</v>
      </c>
      <c r="CI544" s="95">
        <v>32</v>
      </c>
      <c r="CJ544" s="20">
        <v>0.02</v>
      </c>
      <c r="CK544" s="78">
        <v>3</v>
      </c>
      <c r="CL544" s="17">
        <v>-1</v>
      </c>
      <c r="CM544" s="17">
        <v>-1.5347031000000001E-2</v>
      </c>
      <c r="CN544" s="17">
        <f>_xlfn.XLOOKUP(BZ544,' Brechas'!$A$2:$A$34,' Brechas'!$BR$2:$BR$34)</f>
        <v>-1.5347031186719699E-2</v>
      </c>
      <c r="CO544" t="b">
        <f t="shared" si="70"/>
        <v>1</v>
      </c>
    </row>
    <row r="545" spans="58:93">
      <c r="BG545" s="20">
        <v>99</v>
      </c>
      <c r="BH545" s="20" t="s">
        <v>112</v>
      </c>
      <c r="BI545" s="20">
        <v>0.12</v>
      </c>
      <c r="BJ545" s="20">
        <v>0.11</v>
      </c>
      <c r="BK545" s="20">
        <v>0.17</v>
      </c>
      <c r="BL545" s="20">
        <v>0.17</v>
      </c>
      <c r="BM545" s="94">
        <v>31</v>
      </c>
      <c r="BN545" s="20">
        <v>0.11</v>
      </c>
      <c r="BO545" s="20">
        <v>0.7</v>
      </c>
      <c r="BP545" s="82">
        <v>22</v>
      </c>
      <c r="BQ545" s="20">
        <v>0.12</v>
      </c>
      <c r="BR545" s="87">
        <v>30</v>
      </c>
      <c r="BS545" s="17">
        <v>1</v>
      </c>
      <c r="BT545" s="17">
        <v>0.120767368</v>
      </c>
      <c r="BU545" s="17">
        <f>_xlfn.XLOOKUP(BG545,' Brechas'!$A$2:$A$34,' Brechas'!$AV$2:$AV$34)</f>
        <v>0.120767368237999</v>
      </c>
      <c r="BV545" t="b">
        <f t="shared" si="69"/>
        <v>1</v>
      </c>
      <c r="BZ545" s="20">
        <v>99</v>
      </c>
      <c r="CA545" s="20" t="s">
        <v>112</v>
      </c>
      <c r="CB545" s="20">
        <v>1728217.39</v>
      </c>
      <c r="CC545" s="20">
        <v>1959381.13</v>
      </c>
      <c r="CD545" s="20">
        <v>-0.12</v>
      </c>
      <c r="CE545" s="20">
        <v>0.12</v>
      </c>
      <c r="CF545" s="59">
        <v>13</v>
      </c>
      <c r="CG545" s="20">
        <v>1823053.79</v>
      </c>
      <c r="CH545" s="20">
        <v>0.66</v>
      </c>
      <c r="CI545" s="75">
        <v>21</v>
      </c>
      <c r="CJ545" s="20">
        <v>0.08</v>
      </c>
      <c r="CK545" s="63">
        <v>15</v>
      </c>
      <c r="CL545" s="17">
        <v>-1</v>
      </c>
      <c r="CM545" s="17">
        <v>-7.8004686000000004E-2</v>
      </c>
      <c r="CN545" s="17">
        <f>_xlfn.XLOOKUP(BZ545,' Brechas'!$A$2:$A$34,' Brechas'!$BR$2:$BR$34)</f>
        <v>-7.8004685585238001E-2</v>
      </c>
      <c r="CO545" t="b">
        <f t="shared" si="70"/>
        <v>1</v>
      </c>
    </row>
    <row r="547" spans="58:93">
      <c r="BF547" s="2" t="s">
        <v>18</v>
      </c>
      <c r="BG547" s="20">
        <v>5</v>
      </c>
      <c r="BH547" s="20" t="s">
        <v>79</v>
      </c>
      <c r="BI547" s="20">
        <v>0.32</v>
      </c>
      <c r="BJ547" s="20">
        <v>0.3</v>
      </c>
      <c r="BK547" s="20">
        <v>0.06</v>
      </c>
      <c r="BL547" s="20">
        <v>0.06</v>
      </c>
      <c r="BM547" s="58">
        <v>16</v>
      </c>
      <c r="BN547" s="20">
        <v>0.31</v>
      </c>
      <c r="BO547" s="20">
        <v>0.36</v>
      </c>
      <c r="BP547" s="85">
        <v>4</v>
      </c>
      <c r="BQ547" s="20">
        <v>0.02</v>
      </c>
      <c r="BR547" s="66">
        <v>12</v>
      </c>
      <c r="BS547" s="17">
        <v>1</v>
      </c>
      <c r="BT547" s="17">
        <v>2.0662125999999999E-2</v>
      </c>
      <c r="BU547" s="17">
        <f>_xlfn.XLOOKUP(BG547,' Brechas'!$A$2:$A$34,' Brechas'!$AW$2:$AW$34)</f>
        <v>2.066212634303E-2</v>
      </c>
      <c r="BV547" t="b">
        <f>ROUND(BT547,6)=ROUND(BU547,6)</f>
        <v>1</v>
      </c>
    </row>
    <row r="548" spans="58:93">
      <c r="BG548" s="20">
        <v>8</v>
      </c>
      <c r="BH548" s="20" t="s">
        <v>81</v>
      </c>
      <c r="BI548" s="20">
        <v>0.28999999999999998</v>
      </c>
      <c r="BJ548" s="20">
        <v>0.31</v>
      </c>
      <c r="BK548" s="20">
        <v>-7.0000000000000007E-2</v>
      </c>
      <c r="BL548" s="20">
        <v>7.0000000000000007E-2</v>
      </c>
      <c r="BM548" s="68">
        <v>19</v>
      </c>
      <c r="BN548" s="20">
        <v>0.3</v>
      </c>
      <c r="BO548" s="20">
        <v>0.38</v>
      </c>
      <c r="BP548" s="64">
        <v>7</v>
      </c>
      <c r="BQ548" s="20">
        <v>0.03</v>
      </c>
      <c r="BR548" s="63">
        <v>15</v>
      </c>
      <c r="BS548" s="17">
        <v>-1</v>
      </c>
      <c r="BT548" s="17">
        <v>-2.5031922000000002E-2</v>
      </c>
      <c r="BU548" s="17">
        <f>_xlfn.XLOOKUP(BG548,' Brechas'!$A$2:$A$34,' Brechas'!$AW$2:$AW$34)</f>
        <v>-2.50319223595643E-2</v>
      </c>
      <c r="BV548" t="b">
        <f t="shared" ref="BV548:BV579" si="71">ROUND(BT548,6)=ROUND(BU548,6)</f>
        <v>1</v>
      </c>
    </row>
    <row r="549" spans="58:93">
      <c r="BG549" s="20">
        <v>11</v>
      </c>
      <c r="BH549" s="20" t="s">
        <v>82</v>
      </c>
      <c r="BI549" s="20">
        <v>0.26</v>
      </c>
      <c r="BJ549" s="20">
        <v>0.28000000000000003</v>
      </c>
      <c r="BK549" s="20">
        <v>-0.08</v>
      </c>
      <c r="BL549" s="20">
        <v>0.08</v>
      </c>
      <c r="BM549" s="75">
        <v>21</v>
      </c>
      <c r="BN549" s="20">
        <v>0.27</v>
      </c>
      <c r="BO549" s="20">
        <v>0.41</v>
      </c>
      <c r="BP549" s="60">
        <v>14</v>
      </c>
      <c r="BQ549" s="20">
        <v>0.03</v>
      </c>
      <c r="BR549" s="75">
        <v>21</v>
      </c>
      <c r="BS549" s="17">
        <v>-1</v>
      </c>
      <c r="BT549" s="17">
        <v>-3.2792930999999997E-2</v>
      </c>
      <c r="BU549" s="17">
        <f>_xlfn.XLOOKUP(BG549,' Brechas'!$A$2:$A$34,' Brechas'!$AW$2:$AW$34)</f>
        <v>-3.2792930740524598E-2</v>
      </c>
      <c r="BV549" t="b">
        <f t="shared" si="71"/>
        <v>1</v>
      </c>
    </row>
    <row r="550" spans="58:93">
      <c r="BG550" s="20">
        <v>13</v>
      </c>
      <c r="BH550" s="20" t="s">
        <v>83</v>
      </c>
      <c r="BI550" s="20">
        <v>0.28000000000000003</v>
      </c>
      <c r="BJ550" s="20">
        <v>0.28999999999999998</v>
      </c>
      <c r="BK550" s="20">
        <v>-0.04</v>
      </c>
      <c r="BL550" s="20">
        <v>0.04</v>
      </c>
      <c r="BM550" s="79">
        <v>10</v>
      </c>
      <c r="BN550" s="20">
        <v>0.28000000000000003</v>
      </c>
      <c r="BO550" s="20">
        <v>0.4</v>
      </c>
      <c r="BP550" s="79">
        <v>10</v>
      </c>
      <c r="BQ550" s="20">
        <v>0.02</v>
      </c>
      <c r="BR550" s="69">
        <v>9</v>
      </c>
      <c r="BS550" s="17">
        <v>-1</v>
      </c>
      <c r="BT550" s="17">
        <v>-1.7894634999999999E-2</v>
      </c>
      <c r="BU550" s="17">
        <f>_xlfn.XLOOKUP(BG550,' Brechas'!$A$2:$A$34,' Brechas'!$AW$2:$AW$34)</f>
        <v>-1.7894635100973201E-2</v>
      </c>
      <c r="BV550" t="b">
        <f t="shared" si="71"/>
        <v>1</v>
      </c>
    </row>
    <row r="551" spans="58:93">
      <c r="BG551" s="20">
        <v>15</v>
      </c>
      <c r="BH551" s="20" t="s">
        <v>84</v>
      </c>
      <c r="BI551" s="20">
        <v>0.26</v>
      </c>
      <c r="BJ551" s="20">
        <v>0.23</v>
      </c>
      <c r="BK551" s="20">
        <v>0.11</v>
      </c>
      <c r="BL551" s="20">
        <v>0.11</v>
      </c>
      <c r="BM551" s="88">
        <v>24</v>
      </c>
      <c r="BN551" s="20">
        <v>0.25</v>
      </c>
      <c r="BO551" s="20">
        <v>0.46</v>
      </c>
      <c r="BP551" s="88">
        <v>24</v>
      </c>
      <c r="BQ551" s="20">
        <v>0.05</v>
      </c>
      <c r="BR551" s="88">
        <v>24</v>
      </c>
      <c r="BS551" s="17">
        <v>1</v>
      </c>
      <c r="BT551" s="17">
        <v>4.9137972000000002E-2</v>
      </c>
      <c r="BU551" s="17">
        <f>_xlfn.XLOOKUP(BG551,' Brechas'!$A$2:$A$34,' Brechas'!$AW$2:$AW$34)</f>
        <v>4.9137972052227197E-2</v>
      </c>
      <c r="BV551" t="b">
        <f t="shared" si="71"/>
        <v>1</v>
      </c>
    </row>
    <row r="552" spans="58:93">
      <c r="BG552" s="20">
        <v>17</v>
      </c>
      <c r="BH552" s="20" t="s">
        <v>85</v>
      </c>
      <c r="BI552" s="20">
        <v>0.24</v>
      </c>
      <c r="BJ552" s="20">
        <v>0.25</v>
      </c>
      <c r="BK552" s="20">
        <v>-0.04</v>
      </c>
      <c r="BL552" s="20">
        <v>0.04</v>
      </c>
      <c r="BM552" s="62">
        <v>8</v>
      </c>
      <c r="BN552" s="20">
        <v>0.25</v>
      </c>
      <c r="BO552" s="20">
        <v>0.46</v>
      </c>
      <c r="BP552" s="74">
        <v>23</v>
      </c>
      <c r="BQ552" s="20">
        <v>0.02</v>
      </c>
      <c r="BR552" s="79">
        <v>10</v>
      </c>
      <c r="BS552" s="17">
        <v>-1</v>
      </c>
      <c r="BT552" s="17">
        <v>-1.9721712999999998E-2</v>
      </c>
      <c r="BU552" s="17">
        <f>_xlfn.XLOOKUP(BG552,' Brechas'!$A$2:$A$34,' Brechas'!$AW$2:$AW$34)</f>
        <v>-1.9721712838484E-2</v>
      </c>
      <c r="BV552" t="b">
        <f t="shared" si="71"/>
        <v>1</v>
      </c>
    </row>
    <row r="553" spans="58:93">
      <c r="BG553" s="20">
        <v>18</v>
      </c>
      <c r="BH553" s="20" t="s">
        <v>86</v>
      </c>
      <c r="BI553" s="20">
        <v>0.25</v>
      </c>
      <c r="BJ553" s="20">
        <v>0.23</v>
      </c>
      <c r="BK553" s="20">
        <v>0.06</v>
      </c>
      <c r="BL553" s="20">
        <v>0.06</v>
      </c>
      <c r="BM553" s="81">
        <v>17</v>
      </c>
      <c r="BN553" s="20">
        <v>0.24</v>
      </c>
      <c r="BO553" s="20">
        <v>0.47</v>
      </c>
      <c r="BP553" s="84">
        <v>26</v>
      </c>
      <c r="BQ553" s="20">
        <v>0.03</v>
      </c>
      <c r="BR553" s="61">
        <v>18</v>
      </c>
      <c r="BS553" s="17">
        <v>1</v>
      </c>
      <c r="BT553" s="17">
        <v>2.8769004000000001E-2</v>
      </c>
      <c r="BU553" s="17">
        <f>_xlfn.XLOOKUP(BG553,' Brechas'!$A$2:$A$34,' Brechas'!$AW$2:$AW$34)</f>
        <v>2.8769004445163501E-2</v>
      </c>
      <c r="BV553" t="b">
        <f t="shared" si="71"/>
        <v>1</v>
      </c>
    </row>
    <row r="554" spans="58:93">
      <c r="BG554" s="20">
        <v>19</v>
      </c>
      <c r="BH554" s="20" t="s">
        <v>87</v>
      </c>
      <c r="BI554" s="20">
        <v>0.23</v>
      </c>
      <c r="BJ554" s="20">
        <v>0.22</v>
      </c>
      <c r="BK554" s="20">
        <v>0.05</v>
      </c>
      <c r="BL554" s="20">
        <v>0.05</v>
      </c>
      <c r="BM554" s="59">
        <v>13</v>
      </c>
      <c r="BN554" s="20">
        <v>0.23</v>
      </c>
      <c r="BO554" s="20">
        <v>0.49</v>
      </c>
      <c r="BP554" s="72">
        <v>27</v>
      </c>
      <c r="BQ554" s="20">
        <v>0.03</v>
      </c>
      <c r="BR554" s="58">
        <v>16</v>
      </c>
      <c r="BS554" s="17">
        <v>1</v>
      </c>
      <c r="BT554" s="17">
        <v>2.5346938999999999E-2</v>
      </c>
      <c r="BU554" s="17">
        <f>_xlfn.XLOOKUP(BG554,' Brechas'!$A$2:$A$34,' Brechas'!$AW$2:$AW$34)</f>
        <v>2.5346939316907301E-2</v>
      </c>
      <c r="BV554" t="b">
        <f t="shared" si="71"/>
        <v>1</v>
      </c>
    </row>
    <row r="555" spans="58:93">
      <c r="BG555" s="20">
        <v>20</v>
      </c>
      <c r="BH555" s="20" t="s">
        <v>88</v>
      </c>
      <c r="BI555" s="20">
        <v>0.26</v>
      </c>
      <c r="BJ555" s="20">
        <v>0.28000000000000003</v>
      </c>
      <c r="BK555" s="20">
        <v>-0.05</v>
      </c>
      <c r="BL555" s="20">
        <v>0.05</v>
      </c>
      <c r="BM555" s="66">
        <v>12</v>
      </c>
      <c r="BN555" s="20">
        <v>0.27</v>
      </c>
      <c r="BO555" s="20">
        <v>0.42</v>
      </c>
      <c r="BP555" s="81">
        <v>17</v>
      </c>
      <c r="BQ555" s="20">
        <v>0.02</v>
      </c>
      <c r="BR555" s="86">
        <v>11</v>
      </c>
      <c r="BS555" s="17">
        <v>-1</v>
      </c>
      <c r="BT555" s="17">
        <v>-2.0621706E-2</v>
      </c>
      <c r="BU555" s="17">
        <f>_xlfn.XLOOKUP(BG555,' Brechas'!$A$2:$A$34,' Brechas'!$AW$2:$AW$34)</f>
        <v>-2.0621706312184501E-2</v>
      </c>
      <c r="BV555" t="b">
        <f t="shared" si="71"/>
        <v>1</v>
      </c>
    </row>
    <row r="556" spans="58:93">
      <c r="BG556" s="20">
        <v>23</v>
      </c>
      <c r="BH556" s="20" t="s">
        <v>89</v>
      </c>
      <c r="BI556" s="20">
        <v>0.26</v>
      </c>
      <c r="BJ556" s="20">
        <v>0.27</v>
      </c>
      <c r="BK556" s="20">
        <v>-0.03</v>
      </c>
      <c r="BL556" s="20">
        <v>0.03</v>
      </c>
      <c r="BM556" s="65">
        <v>6</v>
      </c>
      <c r="BN556" s="20">
        <v>0.27</v>
      </c>
      <c r="BO556" s="20">
        <v>0.42</v>
      </c>
      <c r="BP556" s="68">
        <v>19</v>
      </c>
      <c r="BQ556" s="20">
        <v>0.01</v>
      </c>
      <c r="BR556" s="65">
        <v>6</v>
      </c>
      <c r="BS556" s="17">
        <v>-1</v>
      </c>
      <c r="BT556" s="17">
        <v>-1.2731101999999999E-2</v>
      </c>
      <c r="BU556" s="17">
        <f>_xlfn.XLOOKUP(BG556,' Brechas'!$A$2:$A$34,' Brechas'!$AW$2:$AW$34)</f>
        <v>-1.27311022143982E-2</v>
      </c>
      <c r="BV556" t="b">
        <f t="shared" si="71"/>
        <v>1</v>
      </c>
    </row>
    <row r="557" spans="58:93">
      <c r="BG557" s="20">
        <v>25</v>
      </c>
      <c r="BH557" s="20" t="s">
        <v>90</v>
      </c>
      <c r="BI557" s="20">
        <v>0.32</v>
      </c>
      <c r="BJ557" s="20">
        <v>0.31</v>
      </c>
      <c r="BK557" s="20">
        <v>0.04</v>
      </c>
      <c r="BL557" s="20">
        <v>0.04</v>
      </c>
      <c r="BM557" s="64">
        <v>7</v>
      </c>
      <c r="BN557" s="20">
        <v>0.31</v>
      </c>
      <c r="BO557" s="20">
        <v>0.36</v>
      </c>
      <c r="BP557" s="78">
        <v>3</v>
      </c>
      <c r="BQ557" s="20">
        <v>0.01</v>
      </c>
      <c r="BR557" s="64">
        <v>7</v>
      </c>
      <c r="BS557" s="17">
        <v>1</v>
      </c>
      <c r="BT557" s="17">
        <v>1.3315894E-2</v>
      </c>
      <c r="BU557" s="17">
        <f>_xlfn.XLOOKUP(BG557,' Brechas'!$A$2:$A$34,' Brechas'!$AW$2:$AW$34)</f>
        <v>1.3315894193906001E-2</v>
      </c>
      <c r="BV557" t="b">
        <f t="shared" si="71"/>
        <v>1</v>
      </c>
    </row>
    <row r="558" spans="58:93">
      <c r="BG558" s="20">
        <v>27</v>
      </c>
      <c r="BH558" s="20" t="s">
        <v>91</v>
      </c>
      <c r="BI558" s="20">
        <v>0.23</v>
      </c>
      <c r="BJ558" s="20">
        <v>0.21</v>
      </c>
      <c r="BK558" s="20">
        <v>0.06</v>
      </c>
      <c r="BL558" s="20">
        <v>0.06</v>
      </c>
      <c r="BM558" s="61">
        <v>18</v>
      </c>
      <c r="BN558" s="20">
        <v>0.22</v>
      </c>
      <c r="BO558" s="20">
        <v>0.51</v>
      </c>
      <c r="BP558" s="70">
        <v>29</v>
      </c>
      <c r="BQ558" s="20">
        <v>0.03</v>
      </c>
      <c r="BR558" s="80">
        <v>20</v>
      </c>
      <c r="BS558" s="17">
        <v>1</v>
      </c>
      <c r="BT558" s="17">
        <v>3.2240774E-2</v>
      </c>
      <c r="BU558" s="17">
        <f>_xlfn.XLOOKUP(BG558,' Brechas'!$A$2:$A$34,' Brechas'!$AW$2:$AW$34)</f>
        <v>3.2240774138845497E-2</v>
      </c>
      <c r="BV558" t="b">
        <f t="shared" si="71"/>
        <v>1</v>
      </c>
    </row>
    <row r="559" spans="58:93">
      <c r="BG559" s="20">
        <v>41</v>
      </c>
      <c r="BH559" s="20" t="s">
        <v>92</v>
      </c>
      <c r="BI559" s="20">
        <v>0.25</v>
      </c>
      <c r="BJ559" s="20">
        <v>0.24</v>
      </c>
      <c r="BK559" s="20">
        <v>0.05</v>
      </c>
      <c r="BL559" s="20">
        <v>0.05</v>
      </c>
      <c r="BM559" s="86">
        <v>11</v>
      </c>
      <c r="BN559" s="20">
        <v>0.25</v>
      </c>
      <c r="BO559" s="20">
        <v>0.46</v>
      </c>
      <c r="BP559" s="82">
        <v>22</v>
      </c>
      <c r="BQ559" s="20">
        <v>0.02</v>
      </c>
      <c r="BR559" s="59">
        <v>13</v>
      </c>
      <c r="BS559" s="17">
        <v>1</v>
      </c>
      <c r="BT559" s="17">
        <v>2.1887546000000001E-2</v>
      </c>
      <c r="BU559" s="17">
        <f>_xlfn.XLOOKUP(BG559,' Brechas'!$A$2:$A$34,' Brechas'!$AW$2:$AW$34)</f>
        <v>2.18875463938192E-2</v>
      </c>
      <c r="BV559" t="b">
        <f t="shared" si="71"/>
        <v>1</v>
      </c>
    </row>
    <row r="560" spans="58:93">
      <c r="BG560" s="20">
        <v>44</v>
      </c>
      <c r="BH560" s="20" t="s">
        <v>93</v>
      </c>
      <c r="BI560" s="20">
        <v>0.22</v>
      </c>
      <c r="BJ560" s="20">
        <v>0.22</v>
      </c>
      <c r="BK560" s="20">
        <v>0</v>
      </c>
      <c r="BL560" s="20">
        <v>0</v>
      </c>
      <c r="BM560" s="76">
        <v>1</v>
      </c>
      <c r="BN560" s="20">
        <v>0.22</v>
      </c>
      <c r="BO560" s="20">
        <v>0.52</v>
      </c>
      <c r="BP560" s="87">
        <v>30</v>
      </c>
      <c r="BQ560" s="20">
        <v>0</v>
      </c>
      <c r="BR560" s="76">
        <v>1</v>
      </c>
      <c r="BS560" s="17">
        <v>1</v>
      </c>
      <c r="BT560" s="17">
        <v>4.8820200000000003E-4</v>
      </c>
      <c r="BU560" s="17">
        <f>_xlfn.XLOOKUP(BG560,' Brechas'!$A$2:$A$34,' Brechas'!$AW$2:$AW$34)</f>
        <v>4.8820181322184599E-4</v>
      </c>
      <c r="BV560" t="b">
        <f t="shared" si="71"/>
        <v>1</v>
      </c>
    </row>
    <row r="561" spans="59:74">
      <c r="BG561" s="20">
        <v>47</v>
      </c>
      <c r="BH561" s="20" t="s">
        <v>94</v>
      </c>
      <c r="BI561" s="20">
        <v>0.3</v>
      </c>
      <c r="BJ561" s="20">
        <v>0.24</v>
      </c>
      <c r="BK561" s="20">
        <v>0.23</v>
      </c>
      <c r="BL561" s="20">
        <v>0.23</v>
      </c>
      <c r="BM561" s="73">
        <v>28</v>
      </c>
      <c r="BN561" s="20">
        <v>0.27</v>
      </c>
      <c r="BO561" s="20">
        <v>0.42</v>
      </c>
      <c r="BP561" s="58">
        <v>16</v>
      </c>
      <c r="BQ561" s="20">
        <v>0.1</v>
      </c>
      <c r="BR561" s="70">
        <v>29</v>
      </c>
      <c r="BS561" s="17">
        <v>1</v>
      </c>
      <c r="BT561" s="17">
        <v>9.7588040000000001E-2</v>
      </c>
      <c r="BU561" s="17">
        <f>_xlfn.XLOOKUP(BG561,' Brechas'!$A$2:$A$34,' Brechas'!$AW$2:$AW$34)</f>
        <v>9.75880403398839E-2</v>
      </c>
      <c r="BV561" t="b">
        <f t="shared" si="71"/>
        <v>1</v>
      </c>
    </row>
    <row r="562" spans="59:74">
      <c r="BG562" s="20">
        <v>50</v>
      </c>
      <c r="BH562" s="20" t="s">
        <v>95</v>
      </c>
      <c r="BI562" s="20">
        <v>0.28999999999999998</v>
      </c>
      <c r="BJ562" s="20">
        <v>0.28000000000000003</v>
      </c>
      <c r="BK562" s="20">
        <v>0.06</v>
      </c>
      <c r="BL562" s="20">
        <v>0.06</v>
      </c>
      <c r="BM562" s="63">
        <v>15</v>
      </c>
      <c r="BN562" s="20">
        <v>0.28999999999999998</v>
      </c>
      <c r="BO562" s="20">
        <v>0.39</v>
      </c>
      <c r="BP562" s="69">
        <v>9</v>
      </c>
      <c r="BQ562" s="20">
        <v>0.02</v>
      </c>
      <c r="BR562" s="60">
        <v>14</v>
      </c>
      <c r="BS562" s="17">
        <v>1</v>
      </c>
      <c r="BT562" s="17">
        <v>2.2351238999999998E-2</v>
      </c>
      <c r="BU562" s="17">
        <f>_xlfn.XLOOKUP(BG562,' Brechas'!$A$2:$A$34,' Brechas'!$AW$2:$AW$34)</f>
        <v>2.23512385968179E-2</v>
      </c>
      <c r="BV562" t="b">
        <f t="shared" si="71"/>
        <v>1</v>
      </c>
    </row>
    <row r="563" spans="59:74">
      <c r="BG563" s="20">
        <v>52</v>
      </c>
      <c r="BH563" s="20" t="s">
        <v>96</v>
      </c>
      <c r="BI563" s="20">
        <v>0.23</v>
      </c>
      <c r="BJ563" s="20">
        <v>0.22</v>
      </c>
      <c r="BK563" s="20">
        <v>0.05</v>
      </c>
      <c r="BL563" s="20">
        <v>0.05</v>
      </c>
      <c r="BM563" s="60">
        <v>14</v>
      </c>
      <c r="BN563" s="20">
        <v>0.23</v>
      </c>
      <c r="BO563" s="20">
        <v>0.5</v>
      </c>
      <c r="BP563" s="73">
        <v>28</v>
      </c>
      <c r="BQ563" s="20">
        <v>0.03</v>
      </c>
      <c r="BR563" s="81">
        <v>17</v>
      </c>
      <c r="BS563" s="17">
        <v>1</v>
      </c>
      <c r="BT563" s="17">
        <v>2.6867660000000002E-2</v>
      </c>
      <c r="BU563" s="17">
        <f>_xlfn.XLOOKUP(BG563,' Brechas'!$A$2:$A$34,' Brechas'!$AW$2:$AW$34)</f>
        <v>2.6867659678390401E-2</v>
      </c>
      <c r="BV563" t="b">
        <f t="shared" si="71"/>
        <v>1</v>
      </c>
    </row>
    <row r="564" spans="59:74" ht="24">
      <c r="BG564" s="20">
        <v>54</v>
      </c>
      <c r="BH564" s="20" t="s">
        <v>97</v>
      </c>
      <c r="BI564" s="20">
        <v>0.25</v>
      </c>
      <c r="BJ564" s="20">
        <v>0.25</v>
      </c>
      <c r="BK564" s="20">
        <v>0</v>
      </c>
      <c r="BL564" s="20">
        <v>0</v>
      </c>
      <c r="BM564" s="78">
        <v>3</v>
      </c>
      <c r="BN564" s="20">
        <v>0.25</v>
      </c>
      <c r="BO564" s="20">
        <v>0.44</v>
      </c>
      <c r="BP564" s="75">
        <v>21</v>
      </c>
      <c r="BQ564" s="20">
        <v>0</v>
      </c>
      <c r="BR564" s="78">
        <v>3</v>
      </c>
      <c r="BS564" s="17">
        <v>1</v>
      </c>
      <c r="BT564" s="17">
        <v>1.3922019999999999E-3</v>
      </c>
      <c r="BU564" s="17">
        <f>_xlfn.XLOOKUP(BG564,' Brechas'!$A$2:$A$34,' Brechas'!$AW$2:$AW$34)</f>
        <v>1.3922015943586699E-3</v>
      </c>
      <c r="BV564" t="b">
        <f t="shared" si="71"/>
        <v>1</v>
      </c>
    </row>
    <row r="565" spans="59:74">
      <c r="BG565" s="20">
        <v>63</v>
      </c>
      <c r="BH565" s="20" t="s">
        <v>98</v>
      </c>
      <c r="BI565" s="20">
        <v>0.28999999999999998</v>
      </c>
      <c r="BJ565" s="20">
        <v>0.28999999999999998</v>
      </c>
      <c r="BK565" s="20">
        <v>-0.01</v>
      </c>
      <c r="BL565" s="20">
        <v>0.01</v>
      </c>
      <c r="BM565" s="85">
        <v>4</v>
      </c>
      <c r="BN565" s="20">
        <v>0.28999999999999998</v>
      </c>
      <c r="BO565" s="20">
        <v>0.39</v>
      </c>
      <c r="BP565" s="62">
        <v>8</v>
      </c>
      <c r="BQ565" s="20">
        <v>0</v>
      </c>
      <c r="BR565" s="85">
        <v>4</v>
      </c>
      <c r="BS565" s="17">
        <v>-1</v>
      </c>
      <c r="BT565" s="17">
        <v>-3.084509E-3</v>
      </c>
      <c r="BU565" s="17">
        <f>_xlfn.XLOOKUP(BG565,' Brechas'!$A$2:$A$34,' Brechas'!$AW$2:$AW$34)</f>
        <v>-3.0845093526609799E-3</v>
      </c>
      <c r="BV565" t="b">
        <f t="shared" si="71"/>
        <v>1</v>
      </c>
    </row>
    <row r="566" spans="59:74">
      <c r="BG566" s="20">
        <v>66</v>
      </c>
      <c r="BH566" s="20" t="s">
        <v>99</v>
      </c>
      <c r="BI566" s="20">
        <v>0.28999999999999998</v>
      </c>
      <c r="BJ566" s="20">
        <v>0.31</v>
      </c>
      <c r="BK566" s="20">
        <v>-0.04</v>
      </c>
      <c r="BL566" s="20">
        <v>0.04</v>
      </c>
      <c r="BM566" s="69">
        <v>9</v>
      </c>
      <c r="BN566" s="20">
        <v>0.3</v>
      </c>
      <c r="BO566" s="20">
        <v>0.38</v>
      </c>
      <c r="BP566" s="65">
        <v>6</v>
      </c>
      <c r="BQ566" s="20">
        <v>0.02</v>
      </c>
      <c r="BR566" s="62">
        <v>8</v>
      </c>
      <c r="BS566" s="17">
        <v>-1</v>
      </c>
      <c r="BT566" s="17">
        <v>-1.6572105E-2</v>
      </c>
      <c r="BU566" s="17">
        <f>_xlfn.XLOOKUP(BG566,' Brechas'!$A$2:$A$34,' Brechas'!$AW$2:$AW$34)</f>
        <v>-1.6572105395469602E-2</v>
      </c>
      <c r="BV566" t="b">
        <f t="shared" si="71"/>
        <v>1</v>
      </c>
    </row>
    <row r="567" spans="59:74">
      <c r="BG567" s="20">
        <v>68</v>
      </c>
      <c r="BH567" s="20" t="s">
        <v>100</v>
      </c>
      <c r="BI567" s="20">
        <v>0.27</v>
      </c>
      <c r="BJ567" s="20">
        <v>0.28999999999999998</v>
      </c>
      <c r="BK567" s="20">
        <v>-0.08</v>
      </c>
      <c r="BL567" s="20">
        <v>0.08</v>
      </c>
      <c r="BM567" s="82">
        <v>22</v>
      </c>
      <c r="BN567" s="20">
        <v>0.28000000000000003</v>
      </c>
      <c r="BO567" s="20">
        <v>0.41</v>
      </c>
      <c r="BP567" s="66">
        <v>12</v>
      </c>
      <c r="BQ567" s="20">
        <v>0.03</v>
      </c>
      <c r="BR567" s="82">
        <v>22</v>
      </c>
      <c r="BS567" s="17">
        <v>-1</v>
      </c>
      <c r="BT567" s="17">
        <v>-3.3205143999999999E-2</v>
      </c>
      <c r="BU567" s="17">
        <f>_xlfn.XLOOKUP(BG567,' Brechas'!$A$2:$A$34,' Brechas'!$AW$2:$AW$34)</f>
        <v>-3.3205143824097498E-2</v>
      </c>
      <c r="BV567" t="b">
        <f t="shared" si="71"/>
        <v>1</v>
      </c>
    </row>
    <row r="568" spans="59:74">
      <c r="BG568" s="20">
        <v>70</v>
      </c>
      <c r="BH568" s="20" t="s">
        <v>101</v>
      </c>
      <c r="BI568" s="20">
        <v>0.26</v>
      </c>
      <c r="BJ568" s="20">
        <v>0.26</v>
      </c>
      <c r="BK568" s="20">
        <v>0</v>
      </c>
      <c r="BL568" s="20">
        <v>0</v>
      </c>
      <c r="BM568" s="67">
        <v>2</v>
      </c>
      <c r="BN568" s="20">
        <v>0.26</v>
      </c>
      <c r="BO568" s="20">
        <v>0.44</v>
      </c>
      <c r="BP568" s="80">
        <v>20</v>
      </c>
      <c r="BQ568" s="20">
        <v>0</v>
      </c>
      <c r="BR568" s="67">
        <v>2</v>
      </c>
      <c r="BS568" s="17">
        <v>1</v>
      </c>
      <c r="BT568" s="17">
        <v>6.4457200000000005E-4</v>
      </c>
      <c r="BU568" s="17">
        <f>_xlfn.XLOOKUP(BG568,' Brechas'!$A$2:$A$34,' Brechas'!$AW$2:$AW$34)</f>
        <v>6.4457177201968704E-4</v>
      </c>
      <c r="BV568" t="b">
        <f t="shared" si="71"/>
        <v>1</v>
      </c>
    </row>
    <row r="569" spans="59:74">
      <c r="BG569" s="20">
        <v>73</v>
      </c>
      <c r="BH569" s="20" t="s">
        <v>102</v>
      </c>
      <c r="BI569" s="20">
        <v>0.28000000000000003</v>
      </c>
      <c r="BJ569" s="20">
        <v>0.26</v>
      </c>
      <c r="BK569" s="20">
        <v>0.08</v>
      </c>
      <c r="BL569" s="20">
        <v>0.08</v>
      </c>
      <c r="BM569" s="80">
        <v>20</v>
      </c>
      <c r="BN569" s="20">
        <v>0.27</v>
      </c>
      <c r="BO569" s="20">
        <v>0.41</v>
      </c>
      <c r="BP569" s="59">
        <v>13</v>
      </c>
      <c r="BQ569" s="20">
        <v>0.03</v>
      </c>
      <c r="BR569" s="68">
        <v>19</v>
      </c>
      <c r="BS569" s="17">
        <v>1</v>
      </c>
      <c r="BT569" s="17">
        <v>3.1278687999999999E-2</v>
      </c>
      <c r="BU569" s="17">
        <f>_xlfn.XLOOKUP(BG569,' Brechas'!$A$2:$A$34,' Brechas'!$AW$2:$AW$34)</f>
        <v>3.12786877765601E-2</v>
      </c>
      <c r="BV569" t="b">
        <f t="shared" si="71"/>
        <v>1</v>
      </c>
    </row>
    <row r="570" spans="59:74">
      <c r="BG570" s="20">
        <v>76</v>
      </c>
      <c r="BH570" s="20" t="s">
        <v>103</v>
      </c>
      <c r="BI570" s="20">
        <v>0.33</v>
      </c>
      <c r="BJ570" s="20">
        <v>0.32</v>
      </c>
      <c r="BK570" s="20">
        <v>0.02</v>
      </c>
      <c r="BL570" s="20">
        <v>0.02</v>
      </c>
      <c r="BM570" s="83">
        <v>5</v>
      </c>
      <c r="BN570" s="20">
        <v>0.32</v>
      </c>
      <c r="BO570" s="20">
        <v>0.35</v>
      </c>
      <c r="BP570" s="76">
        <v>1</v>
      </c>
      <c r="BQ570" s="20">
        <v>0.01</v>
      </c>
      <c r="BR570" s="83">
        <v>5</v>
      </c>
      <c r="BS570" s="17">
        <v>1</v>
      </c>
      <c r="BT570" s="17">
        <v>6.9363469999999998E-3</v>
      </c>
      <c r="BU570" s="17">
        <f>_xlfn.XLOOKUP(BG570,' Brechas'!$A$2:$A$34,' Brechas'!$AW$2:$AW$34)</f>
        <v>6.9363471345136804E-3</v>
      </c>
      <c r="BV570" t="b">
        <f t="shared" si="71"/>
        <v>1</v>
      </c>
    </row>
    <row r="571" spans="59:74">
      <c r="BG571" s="20">
        <v>81</v>
      </c>
      <c r="BH571" s="20" t="s">
        <v>104</v>
      </c>
      <c r="BI571" s="20">
        <v>0.28999999999999998</v>
      </c>
      <c r="BJ571" s="20">
        <v>0.25</v>
      </c>
      <c r="BK571" s="20">
        <v>0.13</v>
      </c>
      <c r="BL571" s="20">
        <v>0.13</v>
      </c>
      <c r="BM571" s="71">
        <v>25</v>
      </c>
      <c r="BN571" s="20">
        <v>0.27</v>
      </c>
      <c r="BO571" s="20">
        <v>0.42</v>
      </c>
      <c r="BP571" s="63">
        <v>15</v>
      </c>
      <c r="BQ571" s="20">
        <v>0.05</v>
      </c>
      <c r="BR571" s="84">
        <v>26</v>
      </c>
      <c r="BS571" s="17">
        <v>1</v>
      </c>
      <c r="BT571" s="17">
        <v>5.2867602E-2</v>
      </c>
      <c r="BU571" s="17">
        <f>_xlfn.XLOOKUP(BG571,' Brechas'!$A$2:$A$34,' Brechas'!$AW$2:$AW$34)</f>
        <v>5.2867602371277501E-2</v>
      </c>
      <c r="BV571" t="b">
        <f t="shared" si="71"/>
        <v>1</v>
      </c>
    </row>
    <row r="572" spans="59:74">
      <c r="BG572" s="20">
        <v>85</v>
      </c>
      <c r="BH572" s="20" t="s">
        <v>105</v>
      </c>
      <c r="BI572" s="20">
        <v>0.28000000000000003</v>
      </c>
      <c r="BJ572" s="20">
        <v>0.25</v>
      </c>
      <c r="BK572" s="20">
        <v>0.09</v>
      </c>
      <c r="BL572" s="20">
        <v>0.09</v>
      </c>
      <c r="BM572" s="74">
        <v>23</v>
      </c>
      <c r="BN572" s="20">
        <v>0.27</v>
      </c>
      <c r="BO572" s="20">
        <v>0.42</v>
      </c>
      <c r="BP572" s="61">
        <v>18</v>
      </c>
      <c r="BQ572" s="20">
        <v>0.04</v>
      </c>
      <c r="BR572" s="74">
        <v>23</v>
      </c>
      <c r="BS572" s="17">
        <v>1</v>
      </c>
      <c r="BT572" s="17">
        <v>4.0107814999999998E-2</v>
      </c>
      <c r="BU572" s="17">
        <f>_xlfn.XLOOKUP(BG572,' Brechas'!$A$2:$A$34,' Brechas'!$AW$2:$AW$34)</f>
        <v>4.0107815203784002E-2</v>
      </c>
      <c r="BV572" t="b">
        <f t="shared" si="71"/>
        <v>1</v>
      </c>
    </row>
    <row r="573" spans="59:74">
      <c r="BG573" s="20">
        <v>86</v>
      </c>
      <c r="BH573" s="20" t="s">
        <v>106</v>
      </c>
      <c r="BI573" s="20">
        <v>0.32</v>
      </c>
      <c r="BJ573" s="20">
        <v>0.28999999999999998</v>
      </c>
      <c r="BK573" s="20">
        <v>0.13</v>
      </c>
      <c r="BL573" s="20">
        <v>0.13</v>
      </c>
      <c r="BM573" s="72">
        <v>27</v>
      </c>
      <c r="BN573" s="20">
        <v>0.3</v>
      </c>
      <c r="BO573" s="20">
        <v>0.37</v>
      </c>
      <c r="BP573" s="83">
        <v>5</v>
      </c>
      <c r="BQ573" s="20">
        <v>0.05</v>
      </c>
      <c r="BR573" s="71">
        <v>25</v>
      </c>
      <c r="BS573" s="17">
        <v>1</v>
      </c>
      <c r="BT573" s="17">
        <v>4.9878377000000002E-2</v>
      </c>
      <c r="BU573" s="17">
        <f>_xlfn.XLOOKUP(BG573,' Brechas'!$A$2:$A$34,' Brechas'!$AW$2:$AW$34)</f>
        <v>4.9878377042477599E-2</v>
      </c>
      <c r="BV573" t="b">
        <f t="shared" si="71"/>
        <v>1</v>
      </c>
    </row>
    <row r="574" spans="59:74">
      <c r="BG574" s="20">
        <v>88</v>
      </c>
      <c r="BH574" s="20" t="s">
        <v>262</v>
      </c>
      <c r="BI574" s="20">
        <v>0.22</v>
      </c>
      <c r="BJ574" s="20">
        <v>0.26</v>
      </c>
      <c r="BK574" s="20">
        <v>-0.13</v>
      </c>
      <c r="BL574" s="20">
        <v>0.13</v>
      </c>
      <c r="BM574" s="84">
        <v>26</v>
      </c>
      <c r="BN574" s="20">
        <v>0.24</v>
      </c>
      <c r="BO574" s="20">
        <v>0.47</v>
      </c>
      <c r="BP574" s="71">
        <v>25</v>
      </c>
      <c r="BQ574" s="20">
        <v>0.06</v>
      </c>
      <c r="BR574" s="72">
        <v>27</v>
      </c>
      <c r="BS574" s="17">
        <v>-1</v>
      </c>
      <c r="BT574" s="17">
        <v>-6.1064979999999998E-2</v>
      </c>
      <c r="BU574" s="17">
        <f>_xlfn.XLOOKUP(BG574,' Brechas'!$A$2:$A$34,' Brechas'!$AW$2:$AW$34)</f>
        <v>-6.1064980393986001E-2</v>
      </c>
      <c r="BV574" t="b">
        <f t="shared" si="71"/>
        <v>1</v>
      </c>
    </row>
    <row r="575" spans="59:74">
      <c r="BG575" s="20">
        <v>91</v>
      </c>
      <c r="BH575" s="20" t="s">
        <v>108</v>
      </c>
      <c r="BI575" s="20">
        <v>0.27</v>
      </c>
      <c r="BJ575" s="20">
        <v>0.36</v>
      </c>
      <c r="BK575" s="20">
        <v>-0.24</v>
      </c>
      <c r="BL575" s="20">
        <v>0.24</v>
      </c>
      <c r="BM575" s="70">
        <v>29</v>
      </c>
      <c r="BN575" s="20">
        <v>0.32</v>
      </c>
      <c r="BO575" s="20">
        <v>0.35</v>
      </c>
      <c r="BP575" s="67">
        <v>2</v>
      </c>
      <c r="BQ575" s="20">
        <v>0.09</v>
      </c>
      <c r="BR575" s="73">
        <v>28</v>
      </c>
      <c r="BS575" s="17">
        <v>-1</v>
      </c>
      <c r="BT575" s="17">
        <v>-8.5497410999999995E-2</v>
      </c>
      <c r="BU575" s="17">
        <f>_xlfn.XLOOKUP(BG575,' Brechas'!$A$2:$A$34,' Brechas'!$AW$2:$AW$34)</f>
        <v>-8.5497411183947297E-2</v>
      </c>
      <c r="BV575" t="b">
        <f t="shared" si="71"/>
        <v>1</v>
      </c>
    </row>
    <row r="576" spans="59:74">
      <c r="BG576" s="20">
        <v>94</v>
      </c>
      <c r="BH576" s="20" t="s">
        <v>109</v>
      </c>
      <c r="BI576" s="20">
        <v>0.13</v>
      </c>
      <c r="BJ576" s="20">
        <v>0.17</v>
      </c>
      <c r="BK576" s="20">
        <v>-0.25</v>
      </c>
      <c r="BL576" s="20">
        <v>0.25</v>
      </c>
      <c r="BM576" s="87">
        <v>30</v>
      </c>
      <c r="BN576" s="20">
        <v>0.15</v>
      </c>
      <c r="BO576" s="20">
        <v>0.76</v>
      </c>
      <c r="BP576" s="95">
        <v>32</v>
      </c>
      <c r="BQ576" s="20">
        <v>0.19</v>
      </c>
      <c r="BR576" s="95">
        <v>32</v>
      </c>
      <c r="BS576" s="17">
        <v>-1</v>
      </c>
      <c r="BT576" s="17">
        <v>-0.18956720799999999</v>
      </c>
      <c r="BU576" s="17">
        <f>_xlfn.XLOOKUP(BG576,' Brechas'!$A$2:$A$34,' Brechas'!$AW$2:$AW$34)</f>
        <v>-0.189567208402045</v>
      </c>
      <c r="BV576" t="b">
        <f t="shared" si="71"/>
        <v>1</v>
      </c>
    </row>
    <row r="577" spans="58:74">
      <c r="BG577" s="20">
        <v>95</v>
      </c>
      <c r="BH577" s="20" t="s">
        <v>110</v>
      </c>
      <c r="BI577" s="20">
        <v>0.21</v>
      </c>
      <c r="BJ577" s="20">
        <v>0.17</v>
      </c>
      <c r="BK577" s="20">
        <v>0.27</v>
      </c>
      <c r="BL577" s="20">
        <v>0.27</v>
      </c>
      <c r="BM577" s="95">
        <v>32</v>
      </c>
      <c r="BN577" s="20">
        <v>0.19</v>
      </c>
      <c r="BO577" s="20">
        <v>0.6</v>
      </c>
      <c r="BP577" s="94">
        <v>31</v>
      </c>
      <c r="BQ577" s="20">
        <v>0.16</v>
      </c>
      <c r="BR577" s="94">
        <v>31</v>
      </c>
      <c r="BS577" s="17">
        <v>1</v>
      </c>
      <c r="BT577" s="17">
        <v>0.159109784</v>
      </c>
      <c r="BU577" s="17">
        <f>_xlfn.XLOOKUP(BG577,' Brechas'!$A$2:$A$34,' Brechas'!$AW$2:$AW$34)</f>
        <v>0.15910978410753501</v>
      </c>
      <c r="BV577" t="b">
        <f t="shared" si="71"/>
        <v>1</v>
      </c>
    </row>
    <row r="578" spans="58:74">
      <c r="BG578" s="20">
        <v>97</v>
      </c>
      <c r="BH578" s="20" t="s">
        <v>111</v>
      </c>
      <c r="BI578" s="20">
        <v>0.23</v>
      </c>
      <c r="BJ578" s="20">
        <v>0.32</v>
      </c>
      <c r="BK578" s="20">
        <v>-0.26</v>
      </c>
      <c r="BL578" s="20">
        <v>0.26</v>
      </c>
      <c r="BM578" s="94">
        <v>31</v>
      </c>
      <c r="BN578" s="20">
        <v>0.28000000000000003</v>
      </c>
      <c r="BO578" s="20">
        <v>0.41</v>
      </c>
      <c r="BP578" s="86">
        <v>11</v>
      </c>
      <c r="BQ578" s="20">
        <v>0.11</v>
      </c>
      <c r="BR578" s="87">
        <v>30</v>
      </c>
      <c r="BS578" s="17">
        <v>-1</v>
      </c>
      <c r="BT578" s="17">
        <v>-0.10687864599999999</v>
      </c>
      <c r="BU578" s="17">
        <f>_xlfn.XLOOKUP(BG578,' Brechas'!$A$2:$A$34,' Brechas'!$AW$2:$AW$34)</f>
        <v>-0.106878646171692</v>
      </c>
      <c r="BV578" t="b">
        <f t="shared" si="71"/>
        <v>1</v>
      </c>
    </row>
    <row r="579" spans="58:74">
      <c r="BG579" s="20">
        <v>99</v>
      </c>
      <c r="BH579" s="20" t="s">
        <v>112</v>
      </c>
      <c r="BI579" s="20">
        <v>0.13</v>
      </c>
      <c r="BJ579" s="20">
        <v>0.1</v>
      </c>
      <c r="BK579" s="20">
        <v>0.28999999999999998</v>
      </c>
      <c r="BL579" s="20">
        <v>0.28999999999999998</v>
      </c>
      <c r="BM579" s="77">
        <v>33</v>
      </c>
      <c r="BN579" s="20">
        <v>0.11</v>
      </c>
      <c r="BO579" s="20">
        <v>1</v>
      </c>
      <c r="BP579" s="77">
        <v>33</v>
      </c>
      <c r="BQ579" s="20">
        <v>0.28999999999999998</v>
      </c>
      <c r="BR579" s="77">
        <v>33</v>
      </c>
      <c r="BS579" s="17">
        <v>1</v>
      </c>
      <c r="BT579" s="17">
        <v>0.290103324</v>
      </c>
      <c r="BU579" s="17">
        <f>_xlfn.XLOOKUP(BG579,' Brechas'!$A$2:$A$34,' Brechas'!$AW$2:$AW$34)</f>
        <v>0.29010332429604402</v>
      </c>
      <c r="BV579" t="b">
        <f t="shared" si="71"/>
        <v>1</v>
      </c>
    </row>
    <row r="581" spans="58:74">
      <c r="BF581" s="2" t="s">
        <v>19</v>
      </c>
      <c r="BG581" s="20">
        <v>5</v>
      </c>
      <c r="BH581" s="20" t="s">
        <v>79</v>
      </c>
      <c r="BI581" s="20">
        <v>1.7</v>
      </c>
      <c r="BJ581" s="20">
        <v>1.45</v>
      </c>
      <c r="BK581" s="20">
        <v>0.17</v>
      </c>
      <c r="BL581" s="20">
        <v>0.17</v>
      </c>
      <c r="BM581" s="130">
        <v>5</v>
      </c>
      <c r="BN581" s="20">
        <v>1.58</v>
      </c>
      <c r="BO581" s="20">
        <v>0.19</v>
      </c>
      <c r="BP581" s="108">
        <v>9</v>
      </c>
      <c r="BQ581" s="20">
        <v>0.03</v>
      </c>
      <c r="BR581" s="131">
        <v>4</v>
      </c>
      <c r="BS581" s="17">
        <v>1</v>
      </c>
      <c r="BT581" s="17">
        <v>3.2075791999999999E-2</v>
      </c>
      <c r="BU581" s="17">
        <f>_xlfn.XLOOKUP(BG581,' Brechas'!$A$2:$A$34,' Brechas'!$AX$2:$AX$34)</f>
        <v>3.2075791807418E-2</v>
      </c>
      <c r="BV581" t="b">
        <f>ROUND(BT581,6)=ROUND(BU581,6)</f>
        <v>1</v>
      </c>
    </row>
    <row r="582" spans="58:74">
      <c r="BG582" s="20">
        <v>8</v>
      </c>
      <c r="BH582" s="20" t="s">
        <v>81</v>
      </c>
      <c r="BI582" s="20">
        <v>2.1</v>
      </c>
      <c r="BJ582" s="20">
        <v>2.72</v>
      </c>
      <c r="BK582" s="20">
        <v>-0.23</v>
      </c>
      <c r="BL582" s="20">
        <v>0.23</v>
      </c>
      <c r="BM582" s="116">
        <v>11</v>
      </c>
      <c r="BN582" s="20">
        <v>2.39</v>
      </c>
      <c r="BO582" s="20">
        <v>0.12</v>
      </c>
      <c r="BP582" s="132">
        <v>3</v>
      </c>
      <c r="BQ582" s="20">
        <v>0.03</v>
      </c>
      <c r="BR582" s="132">
        <v>3</v>
      </c>
      <c r="BS582" s="17">
        <v>-1</v>
      </c>
      <c r="BT582" s="17">
        <v>-2.8110824E-2</v>
      </c>
      <c r="BU582" s="17">
        <f>_xlfn.XLOOKUP(BG582,' Brechas'!$A$2:$A$34,' Brechas'!$AX$2:$AX$34)</f>
        <v>-2.8110823865970299E-2</v>
      </c>
      <c r="BV582" t="b">
        <f t="shared" ref="BV582:BV613" si="72">ROUND(BT582,6)=ROUND(BU582,6)</f>
        <v>1</v>
      </c>
    </row>
    <row r="583" spans="58:74">
      <c r="BG583" s="20">
        <v>11</v>
      </c>
      <c r="BH583" s="20" t="s">
        <v>82</v>
      </c>
      <c r="BI583" s="20">
        <v>3.54</v>
      </c>
      <c r="BJ583" s="20">
        <v>3.67</v>
      </c>
      <c r="BK583" s="20">
        <v>-0.04</v>
      </c>
      <c r="BL583" s="20">
        <v>0.04</v>
      </c>
      <c r="BM583" s="121">
        <v>2</v>
      </c>
      <c r="BN583" s="20">
        <v>3.6</v>
      </c>
      <c r="BO583" s="20">
        <v>0.08</v>
      </c>
      <c r="BP583" s="76">
        <v>1</v>
      </c>
      <c r="BQ583" s="20">
        <v>0</v>
      </c>
      <c r="BR583" s="76">
        <v>1</v>
      </c>
      <c r="BS583" s="17">
        <v>-1</v>
      </c>
      <c r="BT583" s="17">
        <v>-3.045163E-3</v>
      </c>
      <c r="BU583" s="17">
        <f>_xlfn.XLOOKUP(BG583,' Brechas'!$A$2:$A$34,' Brechas'!$AX$2:$AX$34)</f>
        <v>-3.04516339340653E-3</v>
      </c>
      <c r="BV583" t="b">
        <f t="shared" si="72"/>
        <v>1</v>
      </c>
    </row>
    <row r="584" spans="58:74">
      <c r="BG584" s="20">
        <v>13</v>
      </c>
      <c r="BH584" s="20" t="s">
        <v>83</v>
      </c>
      <c r="BI584" s="20">
        <v>1.85</v>
      </c>
      <c r="BJ584" s="20">
        <v>1.54</v>
      </c>
      <c r="BK584" s="20">
        <v>0.2</v>
      </c>
      <c r="BL584" s="20">
        <v>0.2</v>
      </c>
      <c r="BM584" s="127">
        <v>7</v>
      </c>
      <c r="BN584" s="20">
        <v>1.7</v>
      </c>
      <c r="BO584" s="20">
        <v>0.17</v>
      </c>
      <c r="BP584" s="117">
        <v>6</v>
      </c>
      <c r="BQ584" s="20">
        <v>0.03</v>
      </c>
      <c r="BR584" s="130">
        <v>5</v>
      </c>
      <c r="BS584" s="17">
        <v>1</v>
      </c>
      <c r="BT584" s="17">
        <v>3.4332042E-2</v>
      </c>
      <c r="BU584" s="17">
        <f>_xlfn.XLOOKUP(BG584,' Brechas'!$A$2:$A$34,' Brechas'!$AX$2:$AX$34)</f>
        <v>3.4332042248905903E-2</v>
      </c>
      <c r="BV584" t="b">
        <f t="shared" si="72"/>
        <v>1</v>
      </c>
    </row>
    <row r="585" spans="58:74">
      <c r="BG585" s="20">
        <v>15</v>
      </c>
      <c r="BH585" s="20" t="s">
        <v>84</v>
      </c>
      <c r="BI585" s="20">
        <v>1.81</v>
      </c>
      <c r="BJ585" s="20">
        <v>1.04</v>
      </c>
      <c r="BK585" s="20">
        <v>0.74</v>
      </c>
      <c r="BL585" s="20">
        <v>0.74</v>
      </c>
      <c r="BM585" s="114">
        <v>26</v>
      </c>
      <c r="BN585" s="20">
        <v>1.44</v>
      </c>
      <c r="BO585" s="20">
        <v>0.2</v>
      </c>
      <c r="BP585" s="116">
        <v>11</v>
      </c>
      <c r="BQ585" s="20">
        <v>0.15</v>
      </c>
      <c r="BR585" s="112">
        <v>21</v>
      </c>
      <c r="BS585" s="17">
        <v>1</v>
      </c>
      <c r="BT585" s="17">
        <v>0.151699321</v>
      </c>
      <c r="BU585" s="17">
        <f>_xlfn.XLOOKUP(BG585,' Brechas'!$A$2:$A$34,' Brechas'!$AX$2:$AX$34)</f>
        <v>0.15169932071345099</v>
      </c>
      <c r="BV585" t="b">
        <f t="shared" si="72"/>
        <v>1</v>
      </c>
    </row>
    <row r="586" spans="58:74">
      <c r="BG586" s="20">
        <v>17</v>
      </c>
      <c r="BH586" s="20" t="s">
        <v>85</v>
      </c>
      <c r="BI586" s="20">
        <v>1.3</v>
      </c>
      <c r="BJ586" s="20">
        <v>1.02</v>
      </c>
      <c r="BK586" s="20">
        <v>0.28000000000000003</v>
      </c>
      <c r="BL586" s="20">
        <v>0.28000000000000003</v>
      </c>
      <c r="BM586" s="124">
        <v>16</v>
      </c>
      <c r="BN586" s="20">
        <v>1.1599999999999999</v>
      </c>
      <c r="BO586" s="20">
        <v>0.25</v>
      </c>
      <c r="BP586" s="119">
        <v>13</v>
      </c>
      <c r="BQ586" s="20">
        <v>7.0000000000000007E-2</v>
      </c>
      <c r="BR586" s="122">
        <v>14</v>
      </c>
      <c r="BS586" s="17">
        <v>1</v>
      </c>
      <c r="BT586" s="17">
        <v>6.9758754000000006E-2</v>
      </c>
      <c r="BU586" s="17">
        <f>_xlfn.XLOOKUP(BG586,' Brechas'!$A$2:$A$34,' Brechas'!$AX$2:$AX$34)</f>
        <v>6.9758754346658E-2</v>
      </c>
      <c r="BV586" t="b">
        <f t="shared" si="72"/>
        <v>1</v>
      </c>
    </row>
    <row r="587" spans="58:74">
      <c r="BG587" s="20">
        <v>18</v>
      </c>
      <c r="BH587" s="20" t="s">
        <v>86</v>
      </c>
      <c r="BI587" s="20">
        <v>0.79</v>
      </c>
      <c r="BJ587" s="20">
        <v>0.48</v>
      </c>
      <c r="BK587" s="20">
        <v>0.63</v>
      </c>
      <c r="BL587" s="20">
        <v>0.63</v>
      </c>
      <c r="BM587" s="120">
        <v>24</v>
      </c>
      <c r="BN587" s="20">
        <v>0.64</v>
      </c>
      <c r="BO587" s="20">
        <v>0.46</v>
      </c>
      <c r="BP587" s="107">
        <v>25</v>
      </c>
      <c r="BQ587" s="20">
        <v>0.28999999999999998</v>
      </c>
      <c r="BR587" s="118">
        <v>27</v>
      </c>
      <c r="BS587" s="17">
        <v>1</v>
      </c>
      <c r="BT587" s="17">
        <v>0.29209063099999999</v>
      </c>
      <c r="BU587" s="17">
        <f>_xlfn.XLOOKUP(BG587,' Brechas'!$A$2:$A$34,' Brechas'!$AX$2:$AX$34)</f>
        <v>0.29209063065250102</v>
      </c>
      <c r="BV587" t="b">
        <f t="shared" si="72"/>
        <v>1</v>
      </c>
    </row>
    <row r="588" spans="58:74">
      <c r="BG588" s="20">
        <v>19</v>
      </c>
      <c r="BH588" s="20" t="s">
        <v>87</v>
      </c>
      <c r="BI588" s="20">
        <v>0.87</v>
      </c>
      <c r="BJ588" s="20">
        <v>0.74</v>
      </c>
      <c r="BK588" s="20">
        <v>0.17</v>
      </c>
      <c r="BL588" s="20">
        <v>0.17</v>
      </c>
      <c r="BM588" s="117">
        <v>6</v>
      </c>
      <c r="BN588" s="20">
        <v>0.81</v>
      </c>
      <c r="BO588" s="20">
        <v>0.36</v>
      </c>
      <c r="BP588" s="129">
        <v>23</v>
      </c>
      <c r="BQ588" s="20">
        <v>0.06</v>
      </c>
      <c r="BR588" s="125">
        <v>10</v>
      </c>
      <c r="BS588" s="17">
        <v>1</v>
      </c>
      <c r="BT588" s="17">
        <v>6.2795400000000001E-2</v>
      </c>
      <c r="BU588" s="17">
        <f>_xlfn.XLOOKUP(BG588,' Brechas'!$A$2:$A$34,' Brechas'!$AX$2:$AX$34)</f>
        <v>6.2795399679509395E-2</v>
      </c>
      <c r="BV588" t="b">
        <f t="shared" si="72"/>
        <v>1</v>
      </c>
    </row>
    <row r="589" spans="58:74">
      <c r="BG589" s="20">
        <v>20</v>
      </c>
      <c r="BH589" s="20" t="s">
        <v>88</v>
      </c>
      <c r="BI589" s="20">
        <v>0.78</v>
      </c>
      <c r="BJ589" s="20">
        <v>0.99</v>
      </c>
      <c r="BK589" s="20">
        <v>-0.21</v>
      </c>
      <c r="BL589" s="20">
        <v>0.21</v>
      </c>
      <c r="BM589" s="113">
        <v>8</v>
      </c>
      <c r="BN589" s="20">
        <v>0.88</v>
      </c>
      <c r="BO589" s="20">
        <v>0.33</v>
      </c>
      <c r="BP589" s="106">
        <v>22</v>
      </c>
      <c r="BQ589" s="20">
        <v>7.0000000000000007E-2</v>
      </c>
      <c r="BR589" s="119">
        <v>13</v>
      </c>
      <c r="BS589" s="17">
        <v>-1</v>
      </c>
      <c r="BT589" s="17">
        <v>-6.8418422000000007E-2</v>
      </c>
      <c r="BU589" s="17">
        <f>_xlfn.XLOOKUP(BG589,' Brechas'!$A$2:$A$34,' Brechas'!$AX$2:$AX$34)</f>
        <v>-6.8418421666412502E-2</v>
      </c>
      <c r="BV589" t="b">
        <f t="shared" si="72"/>
        <v>1</v>
      </c>
    </row>
    <row r="590" spans="58:74">
      <c r="BG590" s="20">
        <v>23</v>
      </c>
      <c r="BH590" s="20" t="s">
        <v>89</v>
      </c>
      <c r="BI590" s="20">
        <v>0.38</v>
      </c>
      <c r="BJ590" s="20">
        <v>0.28999999999999998</v>
      </c>
      <c r="BK590" s="20">
        <v>0.32</v>
      </c>
      <c r="BL590" s="20">
        <v>0.32</v>
      </c>
      <c r="BM590" s="115">
        <v>18</v>
      </c>
      <c r="BN590" s="20">
        <v>0.34</v>
      </c>
      <c r="BO590" s="20">
        <v>0.88</v>
      </c>
      <c r="BP590" s="128">
        <v>28</v>
      </c>
      <c r="BQ590" s="20">
        <v>0.28000000000000003</v>
      </c>
      <c r="BR590" s="114">
        <v>26</v>
      </c>
      <c r="BS590" s="17">
        <v>1</v>
      </c>
      <c r="BT590" s="17">
        <v>0.28468275799999998</v>
      </c>
      <c r="BU590" s="17">
        <f>_xlfn.XLOOKUP(BG590,' Brechas'!$A$2:$A$34,' Brechas'!$AX$2:$AX$34)</f>
        <v>0.28468275837725299</v>
      </c>
      <c r="BV590" t="b">
        <f t="shared" si="72"/>
        <v>1</v>
      </c>
    </row>
    <row r="591" spans="58:74">
      <c r="BG591" s="20">
        <v>25</v>
      </c>
      <c r="BH591" s="20" t="s">
        <v>90</v>
      </c>
      <c r="BI591" s="20">
        <v>1.26</v>
      </c>
      <c r="BJ591" s="20">
        <v>2</v>
      </c>
      <c r="BK591" s="20">
        <v>-0.37</v>
      </c>
      <c r="BL591" s="20">
        <v>0.37</v>
      </c>
      <c r="BM591" s="123">
        <v>19</v>
      </c>
      <c r="BN591" s="20">
        <v>1.62</v>
      </c>
      <c r="BO591" s="20">
        <v>0.18</v>
      </c>
      <c r="BP591" s="127">
        <v>7</v>
      </c>
      <c r="BQ591" s="20">
        <v>7.0000000000000007E-2</v>
      </c>
      <c r="BR591" s="111">
        <v>12</v>
      </c>
      <c r="BS591" s="17">
        <v>-1</v>
      </c>
      <c r="BT591" s="17">
        <v>-6.6823768000000006E-2</v>
      </c>
      <c r="BU591" s="17">
        <f>_xlfn.XLOOKUP(BG591,' Brechas'!$A$2:$A$34,' Brechas'!$AX$2:$AX$34)</f>
        <v>-6.6823767708930601E-2</v>
      </c>
      <c r="BV591" t="b">
        <f t="shared" si="72"/>
        <v>1</v>
      </c>
    </row>
    <row r="592" spans="58:74">
      <c r="BG592" s="20">
        <v>27</v>
      </c>
      <c r="BH592" s="20" t="s">
        <v>91</v>
      </c>
      <c r="BI592" s="20">
        <v>0.12</v>
      </c>
      <c r="BJ592" s="20">
        <v>0.62</v>
      </c>
      <c r="BK592" s="20">
        <v>-0.81</v>
      </c>
      <c r="BL592" s="20">
        <v>0.81</v>
      </c>
      <c r="BM592" s="128">
        <v>28</v>
      </c>
      <c r="BN592" s="20">
        <v>0.36</v>
      </c>
      <c r="BO592" s="20">
        <v>0.82</v>
      </c>
      <c r="BP592" s="118">
        <v>27</v>
      </c>
      <c r="BQ592" s="20">
        <v>0.66</v>
      </c>
      <c r="BR592" s="95">
        <v>31</v>
      </c>
      <c r="BS592" s="17">
        <v>-1</v>
      </c>
      <c r="BT592" s="17">
        <v>-0.66256931299999999</v>
      </c>
      <c r="BU592" s="17">
        <f>_xlfn.XLOOKUP(BG592,' Brechas'!$A$2:$A$34,' Brechas'!$AX$2:$AX$34)</f>
        <v>-0.66256931342098002</v>
      </c>
      <c r="BV592" t="b">
        <f t="shared" si="72"/>
        <v>1</v>
      </c>
    </row>
    <row r="593" spans="59:74">
      <c r="BG593" s="20">
        <v>41</v>
      </c>
      <c r="BH593" s="20" t="s">
        <v>92</v>
      </c>
      <c r="BI593" s="20">
        <v>1.1599999999999999</v>
      </c>
      <c r="BJ593" s="20">
        <v>0.91</v>
      </c>
      <c r="BK593" s="20">
        <v>0.27</v>
      </c>
      <c r="BL593" s="20">
        <v>0.27</v>
      </c>
      <c r="BM593" s="126">
        <v>15</v>
      </c>
      <c r="BN593" s="20">
        <v>1.04</v>
      </c>
      <c r="BO593" s="20">
        <v>0.28000000000000003</v>
      </c>
      <c r="BP593" s="109">
        <v>17</v>
      </c>
      <c r="BQ593" s="20">
        <v>0.08</v>
      </c>
      <c r="BR593" s="124">
        <v>16</v>
      </c>
      <c r="BS593" s="17">
        <v>1</v>
      </c>
      <c r="BT593" s="17">
        <v>7.5417839E-2</v>
      </c>
      <c r="BU593" s="17">
        <f>_xlfn.XLOOKUP(BG593,' Brechas'!$A$2:$A$34,' Brechas'!$AX$2:$AX$34)</f>
        <v>7.5417838839749798E-2</v>
      </c>
      <c r="BV593" t="b">
        <f t="shared" si="72"/>
        <v>1</v>
      </c>
    </row>
    <row r="594" spans="59:74">
      <c r="BG594" s="20">
        <v>44</v>
      </c>
      <c r="BH594" s="20" t="s">
        <v>93</v>
      </c>
      <c r="BI594" s="20">
        <v>0.6</v>
      </c>
      <c r="BJ594" s="20">
        <v>0.62</v>
      </c>
      <c r="BK594" s="20">
        <v>-0.02</v>
      </c>
      <c r="BL594" s="20">
        <v>0.02</v>
      </c>
      <c r="BM594" s="76">
        <v>1</v>
      </c>
      <c r="BN594" s="20">
        <v>0.61</v>
      </c>
      <c r="BO594" s="20">
        <v>0.48</v>
      </c>
      <c r="BP594" s="114">
        <v>26</v>
      </c>
      <c r="BQ594" s="20">
        <v>0.01</v>
      </c>
      <c r="BR594" s="121">
        <v>2</v>
      </c>
      <c r="BS594" s="17">
        <v>-1</v>
      </c>
      <c r="BT594" s="17">
        <v>-1.133721E-2</v>
      </c>
      <c r="BU594" s="17">
        <f>_xlfn.XLOOKUP(BG594,' Brechas'!$A$2:$A$34,' Brechas'!$AX$2:$AX$34)</f>
        <v>-1.1337210113020199E-2</v>
      </c>
      <c r="BV594" t="b">
        <f t="shared" si="72"/>
        <v>1</v>
      </c>
    </row>
    <row r="595" spans="59:74">
      <c r="BG595" s="20">
        <v>47</v>
      </c>
      <c r="BH595" s="20" t="s">
        <v>94</v>
      </c>
      <c r="BI595" s="20">
        <v>1.27</v>
      </c>
      <c r="BJ595" s="20">
        <v>0.85</v>
      </c>
      <c r="BK595" s="20">
        <v>0.5</v>
      </c>
      <c r="BL595" s="20">
        <v>0.5</v>
      </c>
      <c r="BM595" s="112">
        <v>21</v>
      </c>
      <c r="BN595" s="20">
        <v>1.06</v>
      </c>
      <c r="BO595" s="20">
        <v>0.28000000000000003</v>
      </c>
      <c r="BP595" s="122">
        <v>14</v>
      </c>
      <c r="BQ595" s="20">
        <v>0.14000000000000001</v>
      </c>
      <c r="BR595" s="123">
        <v>19</v>
      </c>
      <c r="BS595" s="17">
        <v>1</v>
      </c>
      <c r="BT595" s="17">
        <v>0.138926985</v>
      </c>
      <c r="BU595" s="17">
        <f>_xlfn.XLOOKUP(BG595,' Brechas'!$A$2:$A$34,' Brechas'!$AX$2:$AX$34)</f>
        <v>0.138926985250617</v>
      </c>
      <c r="BV595" t="b">
        <f t="shared" si="72"/>
        <v>1</v>
      </c>
    </row>
    <row r="596" spans="59:74">
      <c r="BG596" s="20">
        <v>50</v>
      </c>
      <c r="BH596" s="20" t="s">
        <v>95</v>
      </c>
      <c r="BI596" s="20">
        <v>0.56000000000000005</v>
      </c>
      <c r="BJ596" s="20">
        <v>1.56</v>
      </c>
      <c r="BK596" s="20">
        <v>-0.64</v>
      </c>
      <c r="BL596" s="20">
        <v>0.64</v>
      </c>
      <c r="BM596" s="107">
        <v>25</v>
      </c>
      <c r="BN596" s="20">
        <v>1.06</v>
      </c>
      <c r="BO596" s="20">
        <v>0.28000000000000003</v>
      </c>
      <c r="BP596" s="126">
        <v>15</v>
      </c>
      <c r="BQ596" s="20">
        <v>0.18</v>
      </c>
      <c r="BR596" s="129">
        <v>23</v>
      </c>
      <c r="BS596" s="17">
        <v>-1</v>
      </c>
      <c r="BT596" s="17">
        <v>-0.17794188399999999</v>
      </c>
      <c r="BU596" s="17">
        <f>_xlfn.XLOOKUP(BG596,' Brechas'!$A$2:$A$34,' Brechas'!$AX$2:$AX$34)</f>
        <v>-0.17794188413044401</v>
      </c>
      <c r="BV596" t="b">
        <f t="shared" si="72"/>
        <v>1</v>
      </c>
    </row>
    <row r="597" spans="59:74">
      <c r="BG597" s="20">
        <v>52</v>
      </c>
      <c r="BH597" s="20" t="s">
        <v>96</v>
      </c>
      <c r="BI597" s="20">
        <v>0.28000000000000003</v>
      </c>
      <c r="BJ597" s="20">
        <v>0.32</v>
      </c>
      <c r="BK597" s="20">
        <v>-0.13</v>
      </c>
      <c r="BL597" s="20">
        <v>0.13</v>
      </c>
      <c r="BM597" s="131">
        <v>4</v>
      </c>
      <c r="BN597" s="20">
        <v>0.28999999999999998</v>
      </c>
      <c r="BO597" s="20">
        <v>1</v>
      </c>
      <c r="BP597" s="77">
        <v>32</v>
      </c>
      <c r="BQ597" s="20">
        <v>0.13</v>
      </c>
      <c r="BR597" s="115">
        <v>18</v>
      </c>
      <c r="BS597" s="17">
        <v>-1</v>
      </c>
      <c r="BT597" s="17">
        <v>-0.12908393700000001</v>
      </c>
      <c r="BU597" s="17">
        <f>_xlfn.XLOOKUP(BG597,' Brechas'!$A$2:$A$34,' Brechas'!$AX$2:$AX$34)</f>
        <v>-0.12908393721098599</v>
      </c>
      <c r="BV597" t="b">
        <f t="shared" si="72"/>
        <v>1</v>
      </c>
    </row>
    <row r="598" spans="59:74" ht="24">
      <c r="BG598" s="20">
        <v>54</v>
      </c>
      <c r="BH598" s="20" t="s">
        <v>97</v>
      </c>
      <c r="BI598" s="20">
        <v>1.1200000000000001</v>
      </c>
      <c r="BJ598" s="20">
        <v>0.81</v>
      </c>
      <c r="BK598" s="20">
        <v>0.38</v>
      </c>
      <c r="BL598" s="20">
        <v>0.38</v>
      </c>
      <c r="BM598" s="105">
        <v>20</v>
      </c>
      <c r="BN598" s="20">
        <v>0.97</v>
      </c>
      <c r="BO598" s="20">
        <v>0.3</v>
      </c>
      <c r="BP598" s="123">
        <v>19</v>
      </c>
      <c r="BQ598" s="20">
        <v>0.12</v>
      </c>
      <c r="BR598" s="109">
        <v>17</v>
      </c>
      <c r="BS598" s="17">
        <v>1</v>
      </c>
      <c r="BT598" s="17">
        <v>0.116552114</v>
      </c>
      <c r="BU598" s="17">
        <f>_xlfn.XLOOKUP(BG598,' Brechas'!$A$2:$A$34,' Brechas'!$AX$2:$AX$34)</f>
        <v>0.11655211379095</v>
      </c>
      <c r="BV598" t="b">
        <f t="shared" si="72"/>
        <v>1</v>
      </c>
    </row>
    <row r="599" spans="59:74">
      <c r="BG599" s="20">
        <v>63</v>
      </c>
      <c r="BH599" s="20" t="s">
        <v>98</v>
      </c>
      <c r="BI599" s="20">
        <v>0.83</v>
      </c>
      <c r="BJ599" s="20">
        <v>1.06</v>
      </c>
      <c r="BK599" s="20">
        <v>-0.22</v>
      </c>
      <c r="BL599" s="20">
        <v>0.22</v>
      </c>
      <c r="BM599" s="125">
        <v>10</v>
      </c>
      <c r="BN599" s="20">
        <v>0.94</v>
      </c>
      <c r="BO599" s="20">
        <v>0.31</v>
      </c>
      <c r="BP599" s="105">
        <v>20</v>
      </c>
      <c r="BQ599" s="20">
        <v>7.0000000000000007E-2</v>
      </c>
      <c r="BR599" s="126">
        <v>15</v>
      </c>
      <c r="BS599" s="17">
        <v>-1</v>
      </c>
      <c r="BT599" s="17">
        <v>-7.0012096999999995E-2</v>
      </c>
      <c r="BU599" s="17">
        <f>_xlfn.XLOOKUP(BG599,' Brechas'!$A$2:$A$34,' Brechas'!$AX$2:$AX$34)</f>
        <v>-7.0012097178395197E-2</v>
      </c>
      <c r="BV599" t="b">
        <f t="shared" si="72"/>
        <v>1</v>
      </c>
    </row>
    <row r="600" spans="59:74">
      <c r="BG600" s="20">
        <v>66</v>
      </c>
      <c r="BH600" s="20" t="s">
        <v>99</v>
      </c>
      <c r="BI600" s="20">
        <v>1.21</v>
      </c>
      <c r="BJ600" s="20">
        <v>1.57</v>
      </c>
      <c r="BK600" s="20">
        <v>-0.23</v>
      </c>
      <c r="BL600" s="20">
        <v>0.23</v>
      </c>
      <c r="BM600" s="111">
        <v>12</v>
      </c>
      <c r="BN600" s="20">
        <v>1.38</v>
      </c>
      <c r="BO600" s="20">
        <v>0.21</v>
      </c>
      <c r="BP600" s="111">
        <v>12</v>
      </c>
      <c r="BQ600" s="20">
        <v>0.05</v>
      </c>
      <c r="BR600" s="108">
        <v>9</v>
      </c>
      <c r="BS600" s="17">
        <v>-1</v>
      </c>
      <c r="BT600" s="17">
        <v>-4.9603561999999997E-2</v>
      </c>
      <c r="BU600" s="17">
        <f>_xlfn.XLOOKUP(BG600,' Brechas'!$A$2:$A$34,' Brechas'!$AX$2:$AX$34)</f>
        <v>-4.9603562341078301E-2</v>
      </c>
      <c r="BV600" t="b">
        <f t="shared" si="72"/>
        <v>1</v>
      </c>
    </row>
    <row r="601" spans="59:74">
      <c r="BG601" s="20">
        <v>68</v>
      </c>
      <c r="BH601" s="20" t="s">
        <v>100</v>
      </c>
      <c r="BI601" s="20">
        <v>2.0099999999999998</v>
      </c>
      <c r="BJ601" s="20">
        <v>1.6</v>
      </c>
      <c r="BK601" s="20">
        <v>0.26</v>
      </c>
      <c r="BL601" s="20">
        <v>0.26</v>
      </c>
      <c r="BM601" s="122">
        <v>14</v>
      </c>
      <c r="BN601" s="20">
        <v>1.81</v>
      </c>
      <c r="BO601" s="20">
        <v>0.16</v>
      </c>
      <c r="BP601" s="130">
        <v>5</v>
      </c>
      <c r="BQ601" s="20">
        <v>0.04</v>
      </c>
      <c r="BR601" s="113">
        <v>8</v>
      </c>
      <c r="BS601" s="17">
        <v>1</v>
      </c>
      <c r="BT601" s="17">
        <v>4.1921524000000002E-2</v>
      </c>
      <c r="BU601" s="17">
        <f>_xlfn.XLOOKUP(BG601,' Brechas'!$A$2:$A$34,' Brechas'!$AX$2:$AX$34)</f>
        <v>4.1921524374766601E-2</v>
      </c>
      <c r="BV601" t="b">
        <f t="shared" si="72"/>
        <v>1</v>
      </c>
    </row>
    <row r="602" spans="59:74">
      <c r="BG602" s="20">
        <v>70</v>
      </c>
      <c r="BH602" s="20" t="s">
        <v>101</v>
      </c>
      <c r="BI602" s="20">
        <v>0.67</v>
      </c>
      <c r="BJ602" s="20">
        <v>1.44</v>
      </c>
      <c r="BK602" s="20">
        <v>-0.53</v>
      </c>
      <c r="BL602" s="20">
        <v>0.53</v>
      </c>
      <c r="BM602" s="106">
        <v>22</v>
      </c>
      <c r="BN602" s="20">
        <v>1.05</v>
      </c>
      <c r="BO602" s="20">
        <v>0.28000000000000003</v>
      </c>
      <c r="BP602" s="124">
        <v>16</v>
      </c>
      <c r="BQ602" s="20">
        <v>0.15</v>
      </c>
      <c r="BR602" s="105">
        <v>20</v>
      </c>
      <c r="BS602" s="17">
        <v>-1</v>
      </c>
      <c r="BT602" s="17">
        <v>-0.14908363899999999</v>
      </c>
      <c r="BU602" s="17">
        <f>_xlfn.XLOOKUP(BG602,' Brechas'!$A$2:$A$34,' Brechas'!$AX$2:$AX$34)</f>
        <v>-0.14908363908751401</v>
      </c>
      <c r="BV602" t="b">
        <f t="shared" si="72"/>
        <v>1</v>
      </c>
    </row>
    <row r="603" spans="59:74">
      <c r="BG603" s="20">
        <v>73</v>
      </c>
      <c r="BH603" s="20" t="s">
        <v>102</v>
      </c>
      <c r="BI603" s="20">
        <v>1.73</v>
      </c>
      <c r="BJ603" s="20">
        <v>2.44</v>
      </c>
      <c r="BK603" s="20">
        <v>-0.28999999999999998</v>
      </c>
      <c r="BL603" s="20">
        <v>0.28999999999999998</v>
      </c>
      <c r="BM603" s="109">
        <v>17</v>
      </c>
      <c r="BN603" s="20">
        <v>2.0699999999999998</v>
      </c>
      <c r="BO603" s="20">
        <v>0.14000000000000001</v>
      </c>
      <c r="BP603" s="131">
        <v>4</v>
      </c>
      <c r="BQ603" s="20">
        <v>0.04</v>
      </c>
      <c r="BR603" s="127">
        <v>7</v>
      </c>
      <c r="BS603" s="17">
        <v>-1</v>
      </c>
      <c r="BT603" s="17">
        <v>-4.1454056000000003E-2</v>
      </c>
      <c r="BU603" s="17">
        <f>_xlfn.XLOOKUP(BG603,' Brechas'!$A$2:$A$34,' Brechas'!$AX$2:$AX$34)</f>
        <v>-4.1454055976296998E-2</v>
      </c>
      <c r="BV603" t="b">
        <f t="shared" si="72"/>
        <v>1</v>
      </c>
    </row>
    <row r="604" spans="59:74">
      <c r="BG604" s="20">
        <v>76</v>
      </c>
      <c r="BH604" s="20" t="s">
        <v>103</v>
      </c>
      <c r="BI604" s="20">
        <v>1.38</v>
      </c>
      <c r="BJ604" s="20">
        <v>1.75</v>
      </c>
      <c r="BK604" s="20">
        <v>-0.21</v>
      </c>
      <c r="BL604" s="20">
        <v>0.21</v>
      </c>
      <c r="BM604" s="108">
        <v>9</v>
      </c>
      <c r="BN604" s="20">
        <v>1.55</v>
      </c>
      <c r="BO604" s="20">
        <v>0.19</v>
      </c>
      <c r="BP604" s="125">
        <v>10</v>
      </c>
      <c r="BQ604" s="20">
        <v>0.04</v>
      </c>
      <c r="BR604" s="117">
        <v>6</v>
      </c>
      <c r="BS604" s="17">
        <v>-1</v>
      </c>
      <c r="BT604" s="17">
        <v>-3.9946521999999998E-2</v>
      </c>
      <c r="BU604" s="17">
        <f>_xlfn.XLOOKUP(BG604,' Brechas'!$A$2:$A$34,' Brechas'!$AX$2:$AX$34)</f>
        <v>-3.9946522173103002E-2</v>
      </c>
      <c r="BV604" t="b">
        <f t="shared" si="72"/>
        <v>1</v>
      </c>
    </row>
    <row r="605" spans="59:74">
      <c r="BG605" s="20">
        <v>81</v>
      </c>
      <c r="BH605" s="20" t="s">
        <v>104</v>
      </c>
      <c r="BI605" s="20">
        <v>0.38</v>
      </c>
      <c r="BJ605" s="20">
        <v>0.21</v>
      </c>
      <c r="BK605" s="20">
        <v>0.8</v>
      </c>
      <c r="BL605" s="20">
        <v>0.8</v>
      </c>
      <c r="BM605" s="118">
        <v>27</v>
      </c>
      <c r="BN605" s="20">
        <v>0.3</v>
      </c>
      <c r="BO605" s="20">
        <v>0.99</v>
      </c>
      <c r="BP605" s="95">
        <v>31</v>
      </c>
      <c r="BQ605" s="20">
        <v>0.79</v>
      </c>
      <c r="BR605" s="77">
        <v>32</v>
      </c>
      <c r="BS605" s="17">
        <v>1</v>
      </c>
      <c r="BT605" s="17">
        <v>0.793345737</v>
      </c>
      <c r="BU605" s="17">
        <f>_xlfn.XLOOKUP(BG605,' Brechas'!$A$2:$A$34,' Brechas'!$AX$2:$AX$34)</f>
        <v>0.79334573662049601</v>
      </c>
      <c r="BV605" t="b">
        <f t="shared" si="72"/>
        <v>1</v>
      </c>
    </row>
    <row r="606" spans="59:74">
      <c r="BG606" s="20">
        <v>85</v>
      </c>
      <c r="BH606" s="20" t="s">
        <v>105</v>
      </c>
      <c r="BI606" s="20">
        <v>1.24</v>
      </c>
      <c r="BJ606" s="20">
        <v>0.59</v>
      </c>
      <c r="BK606" s="20">
        <v>1.1100000000000001</v>
      </c>
      <c r="BL606" s="20">
        <v>1.1100000000000001</v>
      </c>
      <c r="BM606" s="94">
        <v>30</v>
      </c>
      <c r="BN606" s="20">
        <v>0.91</v>
      </c>
      <c r="BO606" s="20">
        <v>0.32</v>
      </c>
      <c r="BP606" s="112">
        <v>21</v>
      </c>
      <c r="BQ606" s="20">
        <v>0.36</v>
      </c>
      <c r="BR606" s="110">
        <v>29</v>
      </c>
      <c r="BS606" s="17">
        <v>1</v>
      </c>
      <c r="BT606" s="17">
        <v>0.35835787800000002</v>
      </c>
      <c r="BU606" s="17">
        <f>_xlfn.XLOOKUP(BG606,' Brechas'!$A$2:$A$34,' Brechas'!$AX$2:$AX$34)</f>
        <v>0.35835787798437102</v>
      </c>
      <c r="BV606" t="b">
        <f t="shared" si="72"/>
        <v>1</v>
      </c>
    </row>
    <row r="607" spans="59:74">
      <c r="BG607" s="20">
        <v>86</v>
      </c>
      <c r="BH607" s="20" t="s">
        <v>106</v>
      </c>
      <c r="BI607" s="20">
        <v>0.88</v>
      </c>
      <c r="BJ607" s="20">
        <v>0.43</v>
      </c>
      <c r="BK607" s="20">
        <v>1.03</v>
      </c>
      <c r="BL607" s="20">
        <v>1.03</v>
      </c>
      <c r="BM607" s="110">
        <v>29</v>
      </c>
      <c r="BN607" s="20">
        <v>0.66</v>
      </c>
      <c r="BO607" s="20">
        <v>0.45</v>
      </c>
      <c r="BP607" s="120">
        <v>24</v>
      </c>
      <c r="BQ607" s="20">
        <v>0.46</v>
      </c>
      <c r="BR607" s="94">
        <v>30</v>
      </c>
      <c r="BS607" s="17">
        <v>1</v>
      </c>
      <c r="BT607" s="17">
        <v>0.46173970199999997</v>
      </c>
      <c r="BU607" s="17">
        <f>_xlfn.XLOOKUP(BG607,' Brechas'!$A$2:$A$34,' Brechas'!$AX$2:$AX$34)</f>
        <v>0.46173970198360098</v>
      </c>
      <c r="BV607" t="b">
        <f t="shared" si="72"/>
        <v>1</v>
      </c>
    </row>
    <row r="608" spans="59:74">
      <c r="BG608" s="20">
        <v>88</v>
      </c>
      <c r="BH608" s="20" t="s">
        <v>262</v>
      </c>
      <c r="BI608" s="20">
        <v>3.8</v>
      </c>
      <c r="BJ608" s="20">
        <v>0.96</v>
      </c>
      <c r="BK608" s="20">
        <v>2.95</v>
      </c>
      <c r="BL608" s="20">
        <v>2.95</v>
      </c>
      <c r="BM608" s="77">
        <v>32</v>
      </c>
      <c r="BN608" s="20">
        <v>2.4700000000000002</v>
      </c>
      <c r="BO608" s="20">
        <v>0.12</v>
      </c>
      <c r="BP608" s="121">
        <v>2</v>
      </c>
      <c r="BQ608" s="20">
        <v>0.35</v>
      </c>
      <c r="BR608" s="128">
        <v>28</v>
      </c>
      <c r="BS608" s="17">
        <v>1</v>
      </c>
      <c r="BT608" s="17">
        <v>0.352431838</v>
      </c>
      <c r="BU608" s="17">
        <f>_xlfn.XLOOKUP(BG608,' Brechas'!$A$2:$A$34,' Brechas'!$AX$2:$AX$34)</f>
        <v>0.352431837902353</v>
      </c>
      <c r="BV608" t="b">
        <f t="shared" si="72"/>
        <v>1</v>
      </c>
    </row>
    <row r="609" spans="58:74">
      <c r="BG609" s="20">
        <v>91</v>
      </c>
      <c r="BH609" s="20" t="s">
        <v>108</v>
      </c>
      <c r="BI609" s="20">
        <v>0.28999999999999998</v>
      </c>
      <c r="BJ609" s="20">
        <v>0.31</v>
      </c>
      <c r="BK609" s="20">
        <v>-7.0000000000000007E-2</v>
      </c>
      <c r="BL609" s="20">
        <v>7.0000000000000007E-2</v>
      </c>
      <c r="BM609" s="132">
        <v>3</v>
      </c>
      <c r="BN609" s="20">
        <v>0.3</v>
      </c>
      <c r="BO609" s="20">
        <v>0.97</v>
      </c>
      <c r="BP609" s="94">
        <v>30</v>
      </c>
      <c r="BQ609" s="20">
        <v>0.06</v>
      </c>
      <c r="BR609" s="116">
        <v>11</v>
      </c>
      <c r="BS609" s="17">
        <v>-1</v>
      </c>
      <c r="BT609" s="17">
        <v>-6.4269051999999993E-2</v>
      </c>
      <c r="BU609" s="17">
        <f>_xlfn.XLOOKUP(BG609,' Brechas'!$A$2:$A$34,' Brechas'!$AX$2:$AX$34)</f>
        <v>-6.4269052018642997E-2</v>
      </c>
      <c r="BV609" t="b">
        <f t="shared" si="72"/>
        <v>1</v>
      </c>
    </row>
    <row r="610" spans="58:74">
      <c r="BG610" s="20">
        <v>94</v>
      </c>
      <c r="BH610" s="20" t="s">
        <v>109</v>
      </c>
      <c r="BI610" s="20">
        <v>0.59</v>
      </c>
      <c r="BJ610" s="20">
        <v>1.4</v>
      </c>
      <c r="BK610" s="20">
        <v>-0.57999999999999996</v>
      </c>
      <c r="BL610" s="20">
        <v>0.57999999999999996</v>
      </c>
      <c r="BM610" s="129">
        <v>23</v>
      </c>
      <c r="BN610" s="20">
        <v>1.01</v>
      </c>
      <c r="BO610" s="20">
        <v>0.28999999999999998</v>
      </c>
      <c r="BP610" s="115">
        <v>18</v>
      </c>
      <c r="BQ610" s="20">
        <v>0.17</v>
      </c>
      <c r="BR610" s="106">
        <v>22</v>
      </c>
      <c r="BS610" s="17">
        <v>-1</v>
      </c>
      <c r="BT610" s="17">
        <v>-0.169051862</v>
      </c>
      <c r="BU610" s="17">
        <f>_xlfn.XLOOKUP(BG610,' Brechas'!$A$2:$A$34,' Brechas'!$AX$2:$AX$34)</f>
        <v>-0.169051861829284</v>
      </c>
      <c r="BV610" t="b">
        <f t="shared" si="72"/>
        <v>1</v>
      </c>
    </row>
    <row r="611" spans="58:74">
      <c r="BG611" s="20">
        <v>95</v>
      </c>
      <c r="BH611" s="20" t="s">
        <v>110</v>
      </c>
      <c r="BI611" s="20">
        <v>2.2200000000000002</v>
      </c>
      <c r="BJ611" s="20">
        <v>1.02</v>
      </c>
      <c r="BK611" s="20">
        <v>1.18</v>
      </c>
      <c r="BL611" s="20">
        <v>1.18</v>
      </c>
      <c r="BM611" s="95">
        <v>31</v>
      </c>
      <c r="BN611" s="20">
        <v>1.58</v>
      </c>
      <c r="BO611" s="20">
        <v>0.19</v>
      </c>
      <c r="BP611" s="113">
        <v>8</v>
      </c>
      <c r="BQ611" s="20">
        <v>0.22</v>
      </c>
      <c r="BR611" s="107">
        <v>25</v>
      </c>
      <c r="BS611" s="17">
        <v>1</v>
      </c>
      <c r="BT611" s="17">
        <v>0.22053178500000001</v>
      </c>
      <c r="BU611" s="17">
        <f>_xlfn.XLOOKUP(BG611,' Brechas'!$A$2:$A$34,' Brechas'!$AX$2:$AX$34)</f>
        <v>0.220531784602467</v>
      </c>
      <c r="BV611" t="b">
        <f t="shared" si="72"/>
        <v>1</v>
      </c>
    </row>
    <row r="612" spans="58:74">
      <c r="BG612" s="20">
        <v>97</v>
      </c>
      <c r="BH612" s="20" t="s">
        <v>111</v>
      </c>
      <c r="BI612" s="20" t="s">
        <v>272</v>
      </c>
      <c r="BJ612" s="20" t="s">
        <v>272</v>
      </c>
      <c r="BK612" s="20" t="s">
        <v>272</v>
      </c>
      <c r="BL612" s="20" t="s">
        <v>272</v>
      </c>
      <c r="BM612" s="20" t="s">
        <v>272</v>
      </c>
      <c r="BN612" s="20" t="s">
        <v>272</v>
      </c>
      <c r="BO612" s="20" t="s">
        <v>272</v>
      </c>
      <c r="BP612" s="20" t="s">
        <v>272</v>
      </c>
      <c r="BQ612" s="20" t="s">
        <v>272</v>
      </c>
      <c r="BR612" s="20" t="s">
        <v>272</v>
      </c>
      <c r="BS612" s="17">
        <v>1</v>
      </c>
      <c r="BT612" s="17" t="e">
        <v>#VALUE!</v>
      </c>
      <c r="BU612" s="17">
        <f>_xlfn.XLOOKUP(BG612,' Brechas'!$A$2:$A$34,' Brechas'!$AX$2:$AX$34)</f>
        <v>-0.21829014289998799</v>
      </c>
      <c r="BV612" t="e">
        <f t="shared" si="72"/>
        <v>#VALUE!</v>
      </c>
    </row>
    <row r="613" spans="58:74">
      <c r="BG613" s="20">
        <v>99</v>
      </c>
      <c r="BH613" s="20" t="s">
        <v>112</v>
      </c>
      <c r="BI613" s="20">
        <v>0.28999999999999998</v>
      </c>
      <c r="BJ613" s="20">
        <v>0.37</v>
      </c>
      <c r="BK613" s="20">
        <v>-0.23</v>
      </c>
      <c r="BL613" s="20">
        <v>0.23</v>
      </c>
      <c r="BM613" s="119">
        <v>13</v>
      </c>
      <c r="BN613" s="20">
        <v>0.33</v>
      </c>
      <c r="BO613" s="20">
        <v>0.89</v>
      </c>
      <c r="BP613" s="110">
        <v>29</v>
      </c>
      <c r="BQ613" s="20">
        <v>0.21</v>
      </c>
      <c r="BR613" s="120">
        <v>24</v>
      </c>
      <c r="BS613" s="17">
        <v>-1</v>
      </c>
      <c r="BT613" s="17">
        <v>-0.205284457</v>
      </c>
      <c r="BU613" s="17">
        <f>_xlfn.XLOOKUP(BG613,' Brechas'!$A$2:$A$34,' Brechas'!$AX$2:$AX$34)</f>
        <v>-0.205284457116791</v>
      </c>
      <c r="BV613" t="b">
        <f t="shared" si="72"/>
        <v>1</v>
      </c>
    </row>
    <row r="615" spans="58:74">
      <c r="BF615" s="2" t="s">
        <v>20</v>
      </c>
      <c r="BG615" s="20">
        <v>5</v>
      </c>
      <c r="BH615" s="20" t="s">
        <v>79</v>
      </c>
      <c r="BI615" s="20">
        <v>6.07</v>
      </c>
      <c r="BJ615" s="20">
        <v>4.7</v>
      </c>
      <c r="BK615" s="20">
        <v>0.28999999999999998</v>
      </c>
      <c r="BL615" s="20">
        <v>0.28999999999999998</v>
      </c>
      <c r="BM615" s="111">
        <v>12</v>
      </c>
      <c r="BN615" s="20">
        <v>5.42</v>
      </c>
      <c r="BO615" s="20">
        <v>0.04</v>
      </c>
      <c r="BP615" s="108">
        <v>9</v>
      </c>
      <c r="BQ615" s="20">
        <v>0.01</v>
      </c>
      <c r="BR615" s="111">
        <v>12</v>
      </c>
      <c r="BS615" s="17">
        <v>1</v>
      </c>
      <c r="BT615" s="17">
        <v>1.2641159000000001E-2</v>
      </c>
      <c r="BU615" s="17">
        <f>_xlfn.XLOOKUP(BG615,' Brechas'!$A$2:$A$34,' Brechas'!$AY$2:$AY$34)</f>
        <v>1.26411588889585E-2</v>
      </c>
      <c r="BV615" t="b">
        <f>ROUND(BT615,6)=ROUND(BU615,6)</f>
        <v>1</v>
      </c>
    </row>
    <row r="616" spans="58:74">
      <c r="BG616" s="20">
        <v>8</v>
      </c>
      <c r="BH616" s="20" t="s">
        <v>81</v>
      </c>
      <c r="BI616" s="20">
        <v>8.0399999999999991</v>
      </c>
      <c r="BJ616" s="20">
        <v>6.83</v>
      </c>
      <c r="BK616" s="20">
        <v>0.18</v>
      </c>
      <c r="BL616" s="20">
        <v>0.18</v>
      </c>
      <c r="BM616" s="130">
        <v>5</v>
      </c>
      <c r="BN616" s="20">
        <v>7.46</v>
      </c>
      <c r="BO616" s="20">
        <v>0.03</v>
      </c>
      <c r="BP616" s="121">
        <v>2</v>
      </c>
      <c r="BQ616" s="20">
        <v>0.01</v>
      </c>
      <c r="BR616" s="132">
        <v>3</v>
      </c>
      <c r="BS616" s="17">
        <v>1</v>
      </c>
      <c r="BT616" s="17">
        <v>5.6034090000000002E-3</v>
      </c>
      <c r="BU616" s="17">
        <f>_xlfn.XLOOKUP(BG616,' Brechas'!$A$2:$A$34,' Brechas'!$AY$2:$AY$34)</f>
        <v>5.6034086720081998E-3</v>
      </c>
      <c r="BV616" t="b">
        <f t="shared" ref="BV616:BV647" si="73">ROUND(BT616,6)=ROUND(BU616,6)</f>
        <v>1</v>
      </c>
    </row>
    <row r="617" spans="58:74">
      <c r="BG617" s="20">
        <v>11</v>
      </c>
      <c r="BH617" s="20" t="s">
        <v>82</v>
      </c>
      <c r="BI617" s="20">
        <v>15.31</v>
      </c>
      <c r="BJ617" s="20">
        <v>12.9</v>
      </c>
      <c r="BK617" s="20">
        <v>0.19</v>
      </c>
      <c r="BL617" s="20">
        <v>0.19</v>
      </c>
      <c r="BM617" s="117">
        <v>6</v>
      </c>
      <c r="BN617" s="20">
        <v>14.17</v>
      </c>
      <c r="BO617" s="20">
        <v>0.02</v>
      </c>
      <c r="BP617" s="76">
        <v>1</v>
      </c>
      <c r="BQ617" s="20">
        <v>0</v>
      </c>
      <c r="BR617" s="76">
        <v>1</v>
      </c>
      <c r="BS617" s="17">
        <v>1</v>
      </c>
      <c r="BT617" s="17">
        <v>3.0841570000000001E-3</v>
      </c>
      <c r="BU617" s="17">
        <f>_xlfn.XLOOKUP(BG617,' Brechas'!$A$2:$A$34,' Brechas'!$AY$2:$AY$34)</f>
        <v>3.0841571880909501E-3</v>
      </c>
      <c r="BV617" t="b">
        <f t="shared" si="73"/>
        <v>1</v>
      </c>
    </row>
    <row r="618" spans="58:74">
      <c r="BG618" s="20">
        <v>13</v>
      </c>
      <c r="BH618" s="20" t="s">
        <v>83</v>
      </c>
      <c r="BI618" s="20">
        <v>5.91</v>
      </c>
      <c r="BJ618" s="20">
        <v>4.66</v>
      </c>
      <c r="BK618" s="20">
        <v>0.27</v>
      </c>
      <c r="BL618" s="20">
        <v>0.27</v>
      </c>
      <c r="BM618" s="113">
        <v>8</v>
      </c>
      <c r="BN618" s="20">
        <v>5.3</v>
      </c>
      <c r="BO618" s="20">
        <v>0.04</v>
      </c>
      <c r="BP618" s="116">
        <v>11</v>
      </c>
      <c r="BQ618" s="20">
        <v>0.01</v>
      </c>
      <c r="BR618" s="116">
        <v>11</v>
      </c>
      <c r="BS618" s="17">
        <v>1</v>
      </c>
      <c r="BT618" s="17">
        <v>1.1799498E-2</v>
      </c>
      <c r="BU618" s="17">
        <f>_xlfn.XLOOKUP(BG618,' Brechas'!$A$2:$A$34,' Brechas'!$AY$2:$AY$34)</f>
        <v>1.1799498191898501E-2</v>
      </c>
      <c r="BV618" t="b">
        <f t="shared" si="73"/>
        <v>1</v>
      </c>
    </row>
    <row r="619" spans="58:74">
      <c r="BG619" s="20">
        <v>15</v>
      </c>
      <c r="BH619" s="20" t="s">
        <v>84</v>
      </c>
      <c r="BI619" s="20">
        <v>8.2899999999999991</v>
      </c>
      <c r="BJ619" s="20">
        <v>6.26</v>
      </c>
      <c r="BK619" s="20">
        <v>0.32</v>
      </c>
      <c r="BL619" s="20">
        <v>0.32</v>
      </c>
      <c r="BM619" s="122">
        <v>14</v>
      </c>
      <c r="BN619" s="20">
        <v>7.3</v>
      </c>
      <c r="BO619" s="20">
        <v>0.03</v>
      </c>
      <c r="BP619" s="132">
        <v>3</v>
      </c>
      <c r="BQ619" s="20">
        <v>0.01</v>
      </c>
      <c r="BR619" s="127">
        <v>7</v>
      </c>
      <c r="BS619" s="17">
        <v>1</v>
      </c>
      <c r="BT619" s="17">
        <v>1.0369329E-2</v>
      </c>
      <c r="BU619" s="17">
        <f>_xlfn.XLOOKUP(BG619,' Brechas'!$A$2:$A$34,' Brechas'!$AY$2:$AY$34)</f>
        <v>1.03693285487156E-2</v>
      </c>
      <c r="BV619" t="b">
        <f t="shared" si="73"/>
        <v>1</v>
      </c>
    </row>
    <row r="620" spans="58:74">
      <c r="BG620" s="20">
        <v>17</v>
      </c>
      <c r="BH620" s="20" t="s">
        <v>85</v>
      </c>
      <c r="BI620" s="20">
        <v>5.26</v>
      </c>
      <c r="BJ620" s="20">
        <v>4.87</v>
      </c>
      <c r="BK620" s="20">
        <v>0.08</v>
      </c>
      <c r="BL620" s="20">
        <v>0.08</v>
      </c>
      <c r="BM620" s="76">
        <v>1</v>
      </c>
      <c r="BN620" s="20">
        <v>5.07</v>
      </c>
      <c r="BO620" s="20">
        <v>0.05</v>
      </c>
      <c r="BP620" s="122">
        <v>14</v>
      </c>
      <c r="BQ620" s="20">
        <v>0</v>
      </c>
      <c r="BR620" s="121">
        <v>2</v>
      </c>
      <c r="BS620" s="17">
        <v>1</v>
      </c>
      <c r="BT620" s="17">
        <v>3.729347E-3</v>
      </c>
      <c r="BU620" s="17">
        <f>_xlfn.XLOOKUP(BG620,' Brechas'!$A$2:$A$34,' Brechas'!$AY$2:$AY$34)</f>
        <v>3.72934674595471E-3</v>
      </c>
      <c r="BV620" t="b">
        <f t="shared" si="73"/>
        <v>1</v>
      </c>
    </row>
    <row r="621" spans="58:74">
      <c r="BG621" s="20">
        <v>18</v>
      </c>
      <c r="BH621" s="20" t="s">
        <v>86</v>
      </c>
      <c r="BI621" s="20">
        <v>8.23</v>
      </c>
      <c r="BJ621" s="20">
        <v>6.13</v>
      </c>
      <c r="BK621" s="20">
        <v>0.34</v>
      </c>
      <c r="BL621" s="20">
        <v>0.34</v>
      </c>
      <c r="BM621" s="115">
        <v>18</v>
      </c>
      <c r="BN621" s="20">
        <v>7.18</v>
      </c>
      <c r="BO621" s="20">
        <v>0.03</v>
      </c>
      <c r="BP621" s="131">
        <v>4</v>
      </c>
      <c r="BQ621" s="20">
        <v>0.01</v>
      </c>
      <c r="BR621" s="125">
        <v>10</v>
      </c>
      <c r="BS621" s="17">
        <v>1</v>
      </c>
      <c r="BT621" s="17">
        <v>1.1148607E-2</v>
      </c>
      <c r="BU621" s="17">
        <f>_xlfn.XLOOKUP(BG621,' Brechas'!$A$2:$A$34,' Brechas'!$AY$2:$AY$34)</f>
        <v>1.1148607151879901E-2</v>
      </c>
      <c r="BV621" t="b">
        <f t="shared" si="73"/>
        <v>1</v>
      </c>
    </row>
    <row r="622" spans="58:74">
      <c r="BG622" s="20">
        <v>19</v>
      </c>
      <c r="BH622" s="20" t="s">
        <v>87</v>
      </c>
      <c r="BI622" s="20">
        <v>4.9000000000000004</v>
      </c>
      <c r="BJ622" s="20">
        <v>3.6</v>
      </c>
      <c r="BK622" s="20">
        <v>0.36</v>
      </c>
      <c r="BL622" s="20">
        <v>0.36</v>
      </c>
      <c r="BM622" s="123">
        <v>19</v>
      </c>
      <c r="BN622" s="20">
        <v>4.2699999999999996</v>
      </c>
      <c r="BO622" s="20">
        <v>0.05</v>
      </c>
      <c r="BP622" s="112">
        <v>21</v>
      </c>
      <c r="BQ622" s="20">
        <v>0.02</v>
      </c>
      <c r="BR622" s="105">
        <v>20</v>
      </c>
      <c r="BS622" s="17">
        <v>1</v>
      </c>
      <c r="BT622" s="17">
        <v>1.9768803000000001E-2</v>
      </c>
      <c r="BU622" s="17">
        <f>_xlfn.XLOOKUP(BG622,' Brechas'!$A$2:$A$34,' Brechas'!$AY$2:$AY$34)</f>
        <v>1.97688034443936E-2</v>
      </c>
      <c r="BV622" t="b">
        <f t="shared" si="73"/>
        <v>1</v>
      </c>
    </row>
    <row r="623" spans="58:74">
      <c r="BG623" s="20">
        <v>20</v>
      </c>
      <c r="BH623" s="20" t="s">
        <v>88</v>
      </c>
      <c r="BI623" s="20">
        <v>5.24</v>
      </c>
      <c r="BJ623" s="20">
        <v>3.93</v>
      </c>
      <c r="BK623" s="20">
        <v>0.33</v>
      </c>
      <c r="BL623" s="20">
        <v>0.33</v>
      </c>
      <c r="BM623" s="124">
        <v>16</v>
      </c>
      <c r="BN623" s="20">
        <v>4.5999999999999996</v>
      </c>
      <c r="BO623" s="20">
        <v>0.05</v>
      </c>
      <c r="BP623" s="123">
        <v>19</v>
      </c>
      <c r="BQ623" s="20">
        <v>0.02</v>
      </c>
      <c r="BR623" s="124">
        <v>16</v>
      </c>
      <c r="BS623" s="17">
        <v>1</v>
      </c>
      <c r="BT623" s="17">
        <v>1.6945328999999999E-2</v>
      </c>
      <c r="BU623" s="17">
        <f>_xlfn.XLOOKUP(BG623,' Brechas'!$A$2:$A$34,' Brechas'!$AY$2:$AY$34)</f>
        <v>1.6945328932945501E-2</v>
      </c>
      <c r="BV623" t="b">
        <f t="shared" si="73"/>
        <v>1</v>
      </c>
    </row>
    <row r="624" spans="58:74">
      <c r="BG624" s="20">
        <v>23</v>
      </c>
      <c r="BH624" s="20" t="s">
        <v>89</v>
      </c>
      <c r="BI624" s="20">
        <v>5.55</v>
      </c>
      <c r="BJ624" s="20">
        <v>4.07</v>
      </c>
      <c r="BK624" s="20">
        <v>0.36</v>
      </c>
      <c r="BL624" s="20">
        <v>0.36</v>
      </c>
      <c r="BM624" s="105">
        <v>20</v>
      </c>
      <c r="BN624" s="20">
        <v>4.82</v>
      </c>
      <c r="BO624" s="20">
        <v>0.05</v>
      </c>
      <c r="BP624" s="115">
        <v>18</v>
      </c>
      <c r="BQ624" s="20">
        <v>0.02</v>
      </c>
      <c r="BR624" s="109">
        <v>17</v>
      </c>
      <c r="BS624" s="17">
        <v>1</v>
      </c>
      <c r="BT624" s="17">
        <v>1.7629787000000001E-2</v>
      </c>
      <c r="BU624" s="17">
        <f>_xlfn.XLOOKUP(BG624,' Brechas'!$A$2:$A$34,' Brechas'!$AY$2:$AY$34)</f>
        <v>1.76297867898941E-2</v>
      </c>
      <c r="BV624" t="b">
        <f t="shared" si="73"/>
        <v>1</v>
      </c>
    </row>
    <row r="625" spans="59:74">
      <c r="BG625" s="20">
        <v>25</v>
      </c>
      <c r="BH625" s="20" t="s">
        <v>90</v>
      </c>
      <c r="BI625" s="20">
        <v>3.28</v>
      </c>
      <c r="BJ625" s="20">
        <v>2.34</v>
      </c>
      <c r="BK625" s="20">
        <v>0.41</v>
      </c>
      <c r="BL625" s="20">
        <v>0.41</v>
      </c>
      <c r="BM625" s="106">
        <v>22</v>
      </c>
      <c r="BN625" s="20">
        <v>2.82</v>
      </c>
      <c r="BO625" s="20">
        <v>0.08</v>
      </c>
      <c r="BP625" s="107">
        <v>25</v>
      </c>
      <c r="BQ625" s="20">
        <v>0.03</v>
      </c>
      <c r="BR625" s="106">
        <v>22</v>
      </c>
      <c r="BS625" s="17">
        <v>1</v>
      </c>
      <c r="BT625" s="17">
        <v>3.3617924E-2</v>
      </c>
      <c r="BU625" s="17">
        <f>_xlfn.XLOOKUP(BG625,' Brechas'!$A$2:$A$34,' Brechas'!$AY$2:$AY$34)</f>
        <v>3.3617924403034599E-2</v>
      </c>
      <c r="BV625" t="b">
        <f t="shared" si="73"/>
        <v>1</v>
      </c>
    </row>
    <row r="626" spans="59:74">
      <c r="BG626" s="20">
        <v>27</v>
      </c>
      <c r="BH626" s="20" t="s">
        <v>91</v>
      </c>
      <c r="BI626" s="20">
        <v>7.41</v>
      </c>
      <c r="BJ626" s="20">
        <v>3.9</v>
      </c>
      <c r="BK626" s="20">
        <v>0.9</v>
      </c>
      <c r="BL626" s="20">
        <v>0.9</v>
      </c>
      <c r="BM626" s="128">
        <v>28</v>
      </c>
      <c r="BN626" s="20">
        <v>5.7</v>
      </c>
      <c r="BO626" s="20">
        <v>0.04</v>
      </c>
      <c r="BP626" s="113">
        <v>8</v>
      </c>
      <c r="BQ626" s="20">
        <v>0.04</v>
      </c>
      <c r="BR626" s="129">
        <v>23</v>
      </c>
      <c r="BS626" s="17">
        <v>1</v>
      </c>
      <c r="BT626" s="17">
        <v>3.7019272999999998E-2</v>
      </c>
      <c r="BU626" s="17">
        <f>_xlfn.XLOOKUP(BG626,' Brechas'!$A$2:$A$34,' Brechas'!$AY$2:$AY$34)</f>
        <v>3.7019273388868998E-2</v>
      </c>
      <c r="BV626" t="b">
        <f t="shared" si="73"/>
        <v>1</v>
      </c>
    </row>
    <row r="627" spans="59:74">
      <c r="BG627" s="20">
        <v>41</v>
      </c>
      <c r="BH627" s="20" t="s">
        <v>92</v>
      </c>
      <c r="BI627" s="20">
        <v>5.68</v>
      </c>
      <c r="BJ627" s="20">
        <v>4.28</v>
      </c>
      <c r="BK627" s="20">
        <v>0.33</v>
      </c>
      <c r="BL627" s="20">
        <v>0.33</v>
      </c>
      <c r="BM627" s="126">
        <v>15</v>
      </c>
      <c r="BN627" s="20">
        <v>4.99</v>
      </c>
      <c r="BO627" s="20">
        <v>0.05</v>
      </c>
      <c r="BP627" s="126">
        <v>15</v>
      </c>
      <c r="BQ627" s="20">
        <v>0.02</v>
      </c>
      <c r="BR627" s="122">
        <v>14</v>
      </c>
      <c r="BS627" s="17">
        <v>1</v>
      </c>
      <c r="BT627" s="17">
        <v>1.5257679999999999E-2</v>
      </c>
      <c r="BU627" s="17">
        <f>_xlfn.XLOOKUP(BG627,' Brechas'!$A$2:$A$34,' Brechas'!$AY$2:$AY$34)</f>
        <v>1.5257680061087599E-2</v>
      </c>
      <c r="BV627" t="b">
        <f t="shared" si="73"/>
        <v>1</v>
      </c>
    </row>
    <row r="628" spans="59:74">
      <c r="BG628" s="20">
        <v>44</v>
      </c>
      <c r="BH628" s="20" t="s">
        <v>93</v>
      </c>
      <c r="BI628" s="20">
        <v>5.12</v>
      </c>
      <c r="BJ628" s="20">
        <v>2.5499999999999998</v>
      </c>
      <c r="BK628" s="20">
        <v>1.01</v>
      </c>
      <c r="BL628" s="20">
        <v>1.01</v>
      </c>
      <c r="BM628" s="95">
        <v>31</v>
      </c>
      <c r="BN628" s="20">
        <v>3.88</v>
      </c>
      <c r="BO628" s="20">
        <v>0.06</v>
      </c>
      <c r="BP628" s="129">
        <v>23</v>
      </c>
      <c r="BQ628" s="20">
        <v>0.06</v>
      </c>
      <c r="BR628" s="107">
        <v>25</v>
      </c>
      <c r="BS628" s="17">
        <v>1</v>
      </c>
      <c r="BT628" s="17">
        <v>6.0882042999999997E-2</v>
      </c>
      <c r="BU628" s="17">
        <f>_xlfn.XLOOKUP(BG628,' Brechas'!$A$2:$A$34,' Brechas'!$AY$2:$AY$34)</f>
        <v>6.0882043248694097E-2</v>
      </c>
      <c r="BV628" t="b">
        <f t="shared" si="73"/>
        <v>1</v>
      </c>
    </row>
    <row r="629" spans="59:74">
      <c r="BG629" s="20">
        <v>47</v>
      </c>
      <c r="BH629" s="20" t="s">
        <v>94</v>
      </c>
      <c r="BI629" s="20">
        <v>4.47</v>
      </c>
      <c r="BJ629" s="20">
        <v>3.5</v>
      </c>
      <c r="BK629" s="20">
        <v>0.28000000000000003</v>
      </c>
      <c r="BL629" s="20">
        <v>0.28000000000000003</v>
      </c>
      <c r="BM629" s="108">
        <v>9</v>
      </c>
      <c r="BN629" s="20">
        <v>3.99</v>
      </c>
      <c r="BO629" s="20">
        <v>0.06</v>
      </c>
      <c r="BP629" s="106">
        <v>22</v>
      </c>
      <c r="BQ629" s="20">
        <v>0.02</v>
      </c>
      <c r="BR629" s="126">
        <v>15</v>
      </c>
      <c r="BS629" s="17">
        <v>1</v>
      </c>
      <c r="BT629" s="17">
        <v>1.6237231000000001E-2</v>
      </c>
      <c r="BU629" s="17">
        <f>_xlfn.XLOOKUP(BG629,' Brechas'!$A$2:$A$34,' Brechas'!$AY$2:$AY$34)</f>
        <v>1.6237230870868698E-2</v>
      </c>
      <c r="BV629" t="b">
        <f t="shared" si="73"/>
        <v>1</v>
      </c>
    </row>
    <row r="630" spans="59:74">
      <c r="BG630" s="20">
        <v>50</v>
      </c>
      <c r="BH630" s="20" t="s">
        <v>95</v>
      </c>
      <c r="BI630" s="20">
        <v>5.8</v>
      </c>
      <c r="BJ630" s="20">
        <v>4.0999999999999996</v>
      </c>
      <c r="BK630" s="20">
        <v>0.41</v>
      </c>
      <c r="BL630" s="20">
        <v>0.41</v>
      </c>
      <c r="BM630" s="129">
        <v>23</v>
      </c>
      <c r="BN630" s="20">
        <v>4.95</v>
      </c>
      <c r="BO630" s="20">
        <v>0.05</v>
      </c>
      <c r="BP630" s="124">
        <v>16</v>
      </c>
      <c r="BQ630" s="20">
        <v>0.02</v>
      </c>
      <c r="BR630" s="123">
        <v>19</v>
      </c>
      <c r="BS630" s="17">
        <v>1</v>
      </c>
      <c r="BT630" s="17">
        <v>1.9534836999999999E-2</v>
      </c>
      <c r="BU630" s="17">
        <f>_xlfn.XLOOKUP(BG630,' Brechas'!$A$2:$A$34,' Brechas'!$AY$2:$AY$34)</f>
        <v>1.9534836783461601E-2</v>
      </c>
      <c r="BV630" t="b">
        <f t="shared" si="73"/>
        <v>1</v>
      </c>
    </row>
    <row r="631" spans="59:74">
      <c r="BG631" s="20">
        <v>52</v>
      </c>
      <c r="BH631" s="20" t="s">
        <v>96</v>
      </c>
      <c r="BI631" s="20">
        <v>5.09</v>
      </c>
      <c r="BJ631" s="20">
        <v>3.81</v>
      </c>
      <c r="BK631" s="20">
        <v>0.34</v>
      </c>
      <c r="BL631" s="20">
        <v>0.34</v>
      </c>
      <c r="BM631" s="109">
        <v>17</v>
      </c>
      <c r="BN631" s="20">
        <v>4.47</v>
      </c>
      <c r="BO631" s="20">
        <v>0.05</v>
      </c>
      <c r="BP631" s="105">
        <v>20</v>
      </c>
      <c r="BQ631" s="20">
        <v>0.02</v>
      </c>
      <c r="BR631" s="115">
        <v>18</v>
      </c>
      <c r="BS631" s="17">
        <v>1</v>
      </c>
      <c r="BT631" s="17">
        <v>1.7668913000000001E-2</v>
      </c>
      <c r="BU631" s="17">
        <f>_xlfn.XLOOKUP(BG631,' Brechas'!$A$2:$A$34,' Brechas'!$AY$2:$AY$34)</f>
        <v>1.7668912805710001E-2</v>
      </c>
      <c r="BV631" t="b">
        <f t="shared" si="73"/>
        <v>1</v>
      </c>
    </row>
    <row r="632" spans="59:74" ht="24">
      <c r="BG632" s="20">
        <v>54</v>
      </c>
      <c r="BH632" s="20" t="s">
        <v>97</v>
      </c>
      <c r="BI632" s="20">
        <v>6.97</v>
      </c>
      <c r="BJ632" s="20">
        <v>5.4</v>
      </c>
      <c r="BK632" s="20">
        <v>0.28999999999999998</v>
      </c>
      <c r="BL632" s="20">
        <v>0.28999999999999998</v>
      </c>
      <c r="BM632" s="116">
        <v>11</v>
      </c>
      <c r="BN632" s="20">
        <v>6.2</v>
      </c>
      <c r="BO632" s="20">
        <v>0.04</v>
      </c>
      <c r="BP632" s="127">
        <v>7</v>
      </c>
      <c r="BQ632" s="20">
        <v>0.01</v>
      </c>
      <c r="BR632" s="108">
        <v>9</v>
      </c>
      <c r="BS632" s="17">
        <v>1</v>
      </c>
      <c r="BT632" s="17">
        <v>1.0977156E-2</v>
      </c>
      <c r="BU632" s="17">
        <f>_xlfn.XLOOKUP(BG632,' Brechas'!$A$2:$A$34,' Brechas'!$AY$2:$AY$34)</f>
        <v>1.0977156276571601E-2</v>
      </c>
      <c r="BV632" t="b">
        <f t="shared" si="73"/>
        <v>1</v>
      </c>
    </row>
    <row r="633" spans="59:74">
      <c r="BG633" s="20">
        <v>63</v>
      </c>
      <c r="BH633" s="20" t="s">
        <v>98</v>
      </c>
      <c r="BI633" s="20">
        <v>5.93</v>
      </c>
      <c r="BJ633" s="20">
        <v>4.82</v>
      </c>
      <c r="BK633" s="20">
        <v>0.23</v>
      </c>
      <c r="BL633" s="20">
        <v>0.23</v>
      </c>
      <c r="BM633" s="127">
        <v>7</v>
      </c>
      <c r="BN633" s="20">
        <v>5.4</v>
      </c>
      <c r="BO633" s="20">
        <v>0.04</v>
      </c>
      <c r="BP633" s="125">
        <v>10</v>
      </c>
      <c r="BQ633" s="20">
        <v>0.01</v>
      </c>
      <c r="BR633" s="117">
        <v>6</v>
      </c>
      <c r="BS633" s="17">
        <v>1</v>
      </c>
      <c r="BT633" s="17">
        <v>9.9300989999999995E-3</v>
      </c>
      <c r="BU633" s="17">
        <f>_xlfn.XLOOKUP(BG633,' Brechas'!$A$2:$A$34,' Brechas'!$AY$2:$AY$34)</f>
        <v>9.9300994780455194E-3</v>
      </c>
      <c r="BV633" t="b">
        <f t="shared" si="73"/>
        <v>1</v>
      </c>
    </row>
    <row r="634" spans="59:74">
      <c r="BG634" s="20">
        <v>66</v>
      </c>
      <c r="BH634" s="20" t="s">
        <v>99</v>
      </c>
      <c r="BI634" s="20">
        <v>7.13</v>
      </c>
      <c r="BJ634" s="20">
        <v>6.12</v>
      </c>
      <c r="BK634" s="20">
        <v>0.16</v>
      </c>
      <c r="BL634" s="20">
        <v>0.16</v>
      </c>
      <c r="BM634" s="132">
        <v>3</v>
      </c>
      <c r="BN634" s="20">
        <v>6.66</v>
      </c>
      <c r="BO634" s="20">
        <v>0.04</v>
      </c>
      <c r="BP634" s="130">
        <v>5</v>
      </c>
      <c r="BQ634" s="20">
        <v>0.01</v>
      </c>
      <c r="BR634" s="131">
        <v>4</v>
      </c>
      <c r="BS634" s="17">
        <v>1</v>
      </c>
      <c r="BT634" s="17">
        <v>5.7777510000000002E-3</v>
      </c>
      <c r="BU634" s="17">
        <f>_xlfn.XLOOKUP(BG634,' Brechas'!$A$2:$A$34,' Brechas'!$AY$2:$AY$34)</f>
        <v>5.7777509696909403E-3</v>
      </c>
      <c r="BV634" t="b">
        <f t="shared" si="73"/>
        <v>1</v>
      </c>
    </row>
    <row r="635" spans="59:74">
      <c r="BG635" s="20">
        <v>68</v>
      </c>
      <c r="BH635" s="20" t="s">
        <v>100</v>
      </c>
      <c r="BI635" s="20">
        <v>7.21</v>
      </c>
      <c r="BJ635" s="20">
        <v>5.6</v>
      </c>
      <c r="BK635" s="20">
        <v>0.28999999999999998</v>
      </c>
      <c r="BL635" s="20">
        <v>0.28999999999999998</v>
      </c>
      <c r="BM635" s="125">
        <v>10</v>
      </c>
      <c r="BN635" s="20">
        <v>6.43</v>
      </c>
      <c r="BO635" s="20">
        <v>0.04</v>
      </c>
      <c r="BP635" s="117">
        <v>6</v>
      </c>
      <c r="BQ635" s="20">
        <v>0.01</v>
      </c>
      <c r="BR635" s="113">
        <v>8</v>
      </c>
      <c r="BS635" s="17">
        <v>1</v>
      </c>
      <c r="BT635" s="17">
        <v>1.0522203000000001E-2</v>
      </c>
      <c r="BU635" s="17">
        <f>_xlfn.XLOOKUP(BG635,' Brechas'!$A$2:$A$34,' Brechas'!$AY$2:$AY$34)</f>
        <v>1.05222032300046E-2</v>
      </c>
      <c r="BV635" t="b">
        <f t="shared" si="73"/>
        <v>1</v>
      </c>
    </row>
    <row r="636" spans="59:74">
      <c r="BG636" s="20">
        <v>70</v>
      </c>
      <c r="BH636" s="20" t="s">
        <v>101</v>
      </c>
      <c r="BI636" s="20">
        <v>6.54</v>
      </c>
      <c r="BJ636" s="20">
        <v>4.0199999999999996</v>
      </c>
      <c r="BK636" s="20">
        <v>0.63</v>
      </c>
      <c r="BL636" s="20">
        <v>0.63</v>
      </c>
      <c r="BM636" s="107">
        <v>25</v>
      </c>
      <c r="BN636" s="20">
        <v>5.28</v>
      </c>
      <c r="BO636" s="20">
        <v>0.04</v>
      </c>
      <c r="BP636" s="111">
        <v>12</v>
      </c>
      <c r="BQ636" s="20">
        <v>0.03</v>
      </c>
      <c r="BR636" s="112">
        <v>21</v>
      </c>
      <c r="BS636" s="17">
        <v>1</v>
      </c>
      <c r="BT636" s="17">
        <v>2.7740469E-2</v>
      </c>
      <c r="BU636" s="17">
        <f>_xlfn.XLOOKUP(BG636,' Brechas'!$A$2:$A$34,' Brechas'!$AY$2:$AY$34)</f>
        <v>2.7740469479360898E-2</v>
      </c>
      <c r="BV636" t="b">
        <f t="shared" si="73"/>
        <v>1</v>
      </c>
    </row>
    <row r="637" spans="59:74">
      <c r="BG637" s="20">
        <v>73</v>
      </c>
      <c r="BH637" s="20" t="s">
        <v>102</v>
      </c>
      <c r="BI637" s="20">
        <v>5.45</v>
      </c>
      <c r="BJ637" s="20">
        <v>4.2</v>
      </c>
      <c r="BK637" s="20">
        <v>0.3</v>
      </c>
      <c r="BL637" s="20">
        <v>0.3</v>
      </c>
      <c r="BM637" s="119">
        <v>13</v>
      </c>
      <c r="BN637" s="20">
        <v>4.84</v>
      </c>
      <c r="BO637" s="20">
        <v>0.05</v>
      </c>
      <c r="BP637" s="109">
        <v>17</v>
      </c>
      <c r="BQ637" s="20">
        <v>0.01</v>
      </c>
      <c r="BR637" s="119">
        <v>13</v>
      </c>
      <c r="BS637" s="17">
        <v>1</v>
      </c>
      <c r="BT637" s="17">
        <v>1.4446222E-2</v>
      </c>
      <c r="BU637" s="17">
        <f>_xlfn.XLOOKUP(BG637,' Brechas'!$A$2:$A$34,' Brechas'!$AY$2:$AY$34)</f>
        <v>1.44462224260272E-2</v>
      </c>
      <c r="BV637" t="b">
        <f t="shared" si="73"/>
        <v>1</v>
      </c>
    </row>
    <row r="638" spans="59:74">
      <c r="BG638" s="20">
        <v>76</v>
      </c>
      <c r="BH638" s="20" t="s">
        <v>103</v>
      </c>
      <c r="BI638" s="20">
        <v>5.64</v>
      </c>
      <c r="BJ638" s="20">
        <v>4.79</v>
      </c>
      <c r="BK638" s="20">
        <v>0.18</v>
      </c>
      <c r="BL638" s="20">
        <v>0.18</v>
      </c>
      <c r="BM638" s="131">
        <v>4</v>
      </c>
      <c r="BN638" s="20">
        <v>5.25</v>
      </c>
      <c r="BO638" s="20">
        <v>0.04</v>
      </c>
      <c r="BP638" s="119">
        <v>13</v>
      </c>
      <c r="BQ638" s="20">
        <v>0.01</v>
      </c>
      <c r="BR638" s="130">
        <v>5</v>
      </c>
      <c r="BS638" s="17">
        <v>1</v>
      </c>
      <c r="BT638" s="17">
        <v>7.888819E-3</v>
      </c>
      <c r="BU638" s="17">
        <f>_xlfn.XLOOKUP(BG638,' Brechas'!$A$2:$A$34,' Brechas'!$AY$2:$AY$34)</f>
        <v>7.8888193232569109E-3</v>
      </c>
      <c r="BV638" t="b">
        <f t="shared" si="73"/>
        <v>1</v>
      </c>
    </row>
    <row r="639" spans="59:74">
      <c r="BG639" s="20">
        <v>81</v>
      </c>
      <c r="BH639" s="20" t="s">
        <v>104</v>
      </c>
      <c r="BI639" s="20">
        <v>1.6</v>
      </c>
      <c r="BJ639" s="20">
        <v>1.1499999999999999</v>
      </c>
      <c r="BK639" s="20">
        <v>0.4</v>
      </c>
      <c r="BL639" s="20">
        <v>0.4</v>
      </c>
      <c r="BM639" s="112">
        <v>21</v>
      </c>
      <c r="BN639" s="20">
        <v>1.38</v>
      </c>
      <c r="BO639" s="20">
        <v>0.17</v>
      </c>
      <c r="BP639" s="118">
        <v>27</v>
      </c>
      <c r="BQ639" s="20">
        <v>7.0000000000000007E-2</v>
      </c>
      <c r="BR639" s="118">
        <v>27</v>
      </c>
      <c r="BS639" s="17">
        <v>1</v>
      </c>
      <c r="BT639" s="17">
        <v>6.7554296999999999E-2</v>
      </c>
      <c r="BU639" s="17">
        <f>_xlfn.XLOOKUP(BG639,' Brechas'!$A$2:$A$34,' Brechas'!$AY$2:$AY$34)</f>
        <v>6.7554296925070104E-2</v>
      </c>
      <c r="BV639" t="b">
        <f t="shared" si="73"/>
        <v>1</v>
      </c>
    </row>
    <row r="640" spans="59:74">
      <c r="BG640" s="20">
        <v>85</v>
      </c>
      <c r="BH640" s="20" t="s">
        <v>105</v>
      </c>
      <c r="BI640" s="20">
        <v>3.88</v>
      </c>
      <c r="BJ640" s="20">
        <v>2.5299999999999998</v>
      </c>
      <c r="BK640" s="20">
        <v>0.53</v>
      </c>
      <c r="BL640" s="20">
        <v>0.53</v>
      </c>
      <c r="BM640" s="120">
        <v>24</v>
      </c>
      <c r="BN640" s="20">
        <v>3.21</v>
      </c>
      <c r="BO640" s="20">
        <v>7.0000000000000007E-2</v>
      </c>
      <c r="BP640" s="120">
        <v>24</v>
      </c>
      <c r="BQ640" s="20">
        <v>0.04</v>
      </c>
      <c r="BR640" s="120">
        <v>24</v>
      </c>
      <c r="BS640" s="17">
        <v>1</v>
      </c>
      <c r="BT640" s="17">
        <v>3.8856054000000001E-2</v>
      </c>
      <c r="BU640" s="17">
        <f>_xlfn.XLOOKUP(BG640,' Brechas'!$A$2:$A$34,' Brechas'!$AY$2:$AY$34)</f>
        <v>3.8856053963518503E-2</v>
      </c>
      <c r="BV640" t="b">
        <f t="shared" si="73"/>
        <v>1</v>
      </c>
    </row>
    <row r="641" spans="58:74">
      <c r="BG641" s="20">
        <v>86</v>
      </c>
      <c r="BH641" s="20" t="s">
        <v>106</v>
      </c>
      <c r="BI641" s="20">
        <v>1.91</v>
      </c>
      <c r="BJ641" s="20">
        <v>1.03</v>
      </c>
      <c r="BK641" s="20">
        <v>0.85</v>
      </c>
      <c r="BL641" s="20">
        <v>0.85</v>
      </c>
      <c r="BM641" s="118">
        <v>27</v>
      </c>
      <c r="BN641" s="20">
        <v>1.47</v>
      </c>
      <c r="BO641" s="20">
        <v>0.16</v>
      </c>
      <c r="BP641" s="114">
        <v>26</v>
      </c>
      <c r="BQ641" s="20">
        <v>0.14000000000000001</v>
      </c>
      <c r="BR641" s="128">
        <v>28</v>
      </c>
      <c r="BS641" s="17">
        <v>1</v>
      </c>
      <c r="BT641" s="17">
        <v>0.135480723</v>
      </c>
      <c r="BU641" s="17">
        <f>_xlfn.XLOOKUP(BG641,' Brechas'!$A$2:$A$34,' Brechas'!$AY$2:$AY$34)</f>
        <v>0.135480723330268</v>
      </c>
      <c r="BV641" t="b">
        <f t="shared" si="73"/>
        <v>1</v>
      </c>
    </row>
    <row r="642" spans="58:74">
      <c r="BG642" s="20">
        <v>88</v>
      </c>
      <c r="BH642" s="20" t="s">
        <v>262</v>
      </c>
      <c r="BI642" s="20" t="s">
        <v>272</v>
      </c>
      <c r="BJ642" s="20" t="s">
        <v>272</v>
      </c>
      <c r="BK642" s="20" t="s">
        <v>272</v>
      </c>
      <c r="BL642" s="20" t="s">
        <v>272</v>
      </c>
      <c r="BM642" s="20" t="s">
        <v>272</v>
      </c>
      <c r="BN642" s="20" t="s">
        <v>272</v>
      </c>
      <c r="BO642" s="20" t="s">
        <v>272</v>
      </c>
      <c r="BP642" s="20" t="s">
        <v>272</v>
      </c>
      <c r="BQ642" s="20" t="s">
        <v>272</v>
      </c>
      <c r="BR642" s="20" t="s">
        <v>272</v>
      </c>
      <c r="BS642" s="17">
        <v>1</v>
      </c>
      <c r="BT642" s="17" t="e">
        <v>#VALUE!</v>
      </c>
      <c r="BU642" s="17">
        <f>_xlfn.XLOOKUP(BG642,' Brechas'!$A$2:$A$34,' Brechas'!$AY$2:$AY$34)</f>
        <v>-7.5163016593435106E-2</v>
      </c>
      <c r="BV642" t="e">
        <f t="shared" si="73"/>
        <v>#VALUE!</v>
      </c>
    </row>
    <row r="643" spans="58:74">
      <c r="BG643" s="20">
        <v>91</v>
      </c>
      <c r="BH643" s="20" t="s">
        <v>108</v>
      </c>
      <c r="BI643" s="20">
        <v>1.1000000000000001</v>
      </c>
      <c r="BJ643" s="20">
        <v>0.56000000000000005</v>
      </c>
      <c r="BK643" s="20">
        <v>0.97</v>
      </c>
      <c r="BL643" s="20">
        <v>0.97</v>
      </c>
      <c r="BM643" s="94">
        <v>30</v>
      </c>
      <c r="BN643" s="20">
        <v>0.82</v>
      </c>
      <c r="BO643" s="20">
        <v>0.28999999999999998</v>
      </c>
      <c r="BP643" s="110">
        <v>29</v>
      </c>
      <c r="BQ643" s="20">
        <v>0.28000000000000003</v>
      </c>
      <c r="BR643" s="94">
        <v>30</v>
      </c>
      <c r="BS643" s="17">
        <v>1</v>
      </c>
      <c r="BT643" s="17">
        <v>0.27658936499999998</v>
      </c>
      <c r="BU643" s="17">
        <f>_xlfn.XLOOKUP(BG643,' Brechas'!$A$2:$A$34,' Brechas'!$AY$2:$AY$34)</f>
        <v>0.27658936513695698</v>
      </c>
      <c r="BV643" t="b">
        <f t="shared" si="73"/>
        <v>1</v>
      </c>
    </row>
    <row r="644" spans="58:74">
      <c r="BG644" s="20">
        <v>94</v>
      </c>
      <c r="BH644" s="20" t="s">
        <v>109</v>
      </c>
      <c r="BI644" s="20">
        <v>0.35</v>
      </c>
      <c r="BJ644" s="20">
        <v>0.32</v>
      </c>
      <c r="BK644" s="20">
        <v>0.09</v>
      </c>
      <c r="BL644" s="20">
        <v>0.09</v>
      </c>
      <c r="BM644" s="121">
        <v>2</v>
      </c>
      <c r="BN644" s="20">
        <v>0.34</v>
      </c>
      <c r="BO644" s="20">
        <v>0.69</v>
      </c>
      <c r="BP644" s="94">
        <v>30</v>
      </c>
      <c r="BQ644" s="20">
        <v>0.06</v>
      </c>
      <c r="BR644" s="114">
        <v>26</v>
      </c>
      <c r="BS644" s="17">
        <v>1</v>
      </c>
      <c r="BT644" s="17">
        <v>6.3627382999999996E-2</v>
      </c>
      <c r="BU644" s="17">
        <f>_xlfn.XLOOKUP(BG644,' Brechas'!$A$2:$A$34,' Brechas'!$AY$2:$AY$34)</f>
        <v>6.3627382560945994E-2</v>
      </c>
      <c r="BV644" t="b">
        <f t="shared" si="73"/>
        <v>1</v>
      </c>
    </row>
    <row r="645" spans="58:74">
      <c r="BG645" s="20">
        <v>95</v>
      </c>
      <c r="BH645" s="20" t="s">
        <v>110</v>
      </c>
      <c r="BI645" s="20">
        <v>1.6</v>
      </c>
      <c r="BJ645" s="20">
        <v>0.91</v>
      </c>
      <c r="BK645" s="20">
        <v>0.77</v>
      </c>
      <c r="BL645" s="20">
        <v>0.77</v>
      </c>
      <c r="BM645" s="114">
        <v>26</v>
      </c>
      <c r="BN645" s="20">
        <v>1.23</v>
      </c>
      <c r="BO645" s="20">
        <v>0.19</v>
      </c>
      <c r="BP645" s="128">
        <v>28</v>
      </c>
      <c r="BQ645" s="20">
        <v>0.15</v>
      </c>
      <c r="BR645" s="110">
        <v>29</v>
      </c>
      <c r="BS645" s="17">
        <v>1</v>
      </c>
      <c r="BT645" s="17">
        <v>0.14581327599999999</v>
      </c>
      <c r="BU645" s="17">
        <f>_xlfn.XLOOKUP(BG645,' Brechas'!$A$2:$A$34,' Brechas'!$AY$2:$AY$34)</f>
        <v>0.14581327618495399</v>
      </c>
      <c r="BV645" t="b">
        <f t="shared" si="73"/>
        <v>1</v>
      </c>
    </row>
    <row r="646" spans="58:74">
      <c r="BG646" s="20">
        <v>97</v>
      </c>
      <c r="BH646" s="20" t="s">
        <v>111</v>
      </c>
      <c r="BI646" s="20">
        <v>0.39</v>
      </c>
      <c r="BJ646" s="20">
        <v>0.2</v>
      </c>
      <c r="BK646" s="20">
        <v>0.91</v>
      </c>
      <c r="BL646" s="20">
        <v>0.91</v>
      </c>
      <c r="BM646" s="110">
        <v>29</v>
      </c>
      <c r="BN646" s="20">
        <v>0.28999999999999998</v>
      </c>
      <c r="BO646" s="20">
        <v>0.8</v>
      </c>
      <c r="BP646" s="95">
        <v>31</v>
      </c>
      <c r="BQ646" s="20">
        <v>0.73</v>
      </c>
      <c r="BR646" s="95">
        <v>31</v>
      </c>
      <c r="BS646" s="17">
        <v>1</v>
      </c>
      <c r="BT646" s="17">
        <v>0.73337328000000002</v>
      </c>
      <c r="BU646" s="17">
        <f>_xlfn.XLOOKUP(BG646,' Brechas'!$A$2:$A$34,' Brechas'!$AY$2:$AY$34)</f>
        <v>0.73337328032072602</v>
      </c>
      <c r="BV646" t="b">
        <f t="shared" si="73"/>
        <v>1</v>
      </c>
    </row>
    <row r="647" spans="58:74">
      <c r="BG647" s="20">
        <v>99</v>
      </c>
      <c r="BH647" s="20" t="s">
        <v>112</v>
      </c>
      <c r="BI647" s="20">
        <v>0.37</v>
      </c>
      <c r="BJ647" s="20">
        <v>0.12</v>
      </c>
      <c r="BK647" s="20">
        <v>2.13</v>
      </c>
      <c r="BL647" s="20">
        <v>2.13</v>
      </c>
      <c r="BM647" s="77">
        <v>32</v>
      </c>
      <c r="BN647" s="20">
        <v>0.23</v>
      </c>
      <c r="BO647" s="20">
        <v>1</v>
      </c>
      <c r="BP647" s="77">
        <v>32</v>
      </c>
      <c r="BQ647" s="20">
        <v>2.13</v>
      </c>
      <c r="BR647" s="77">
        <v>32</v>
      </c>
      <c r="BS647" s="17">
        <v>1</v>
      </c>
      <c r="BT647" s="17">
        <v>2.1291067940000001</v>
      </c>
      <c r="BU647" s="17">
        <f>_xlfn.XLOOKUP(BG647,' Brechas'!$A$2:$A$34,' Brechas'!$AY$2:$AY$34)</f>
        <v>2.1291067935845698</v>
      </c>
      <c r="BV647" t="b">
        <f t="shared" si="73"/>
        <v>1</v>
      </c>
    </row>
    <row r="649" spans="58:74">
      <c r="BF649" s="2" t="s">
        <v>21</v>
      </c>
      <c r="BG649" s="20">
        <v>5</v>
      </c>
      <c r="BH649" s="20" t="s">
        <v>79</v>
      </c>
      <c r="BI649" s="20">
        <v>2.69</v>
      </c>
      <c r="BJ649" s="20">
        <v>2.36</v>
      </c>
      <c r="BK649" s="20">
        <v>0.14000000000000001</v>
      </c>
      <c r="BL649" s="20">
        <v>0.14099999999999999</v>
      </c>
      <c r="BM649" s="125">
        <v>10</v>
      </c>
      <c r="BN649" s="20">
        <v>2.5299999999999998</v>
      </c>
      <c r="BO649" s="20">
        <v>0.01</v>
      </c>
      <c r="BP649" s="127">
        <v>7</v>
      </c>
      <c r="BQ649" s="20">
        <v>2E-3</v>
      </c>
      <c r="BR649" s="127">
        <v>7</v>
      </c>
      <c r="BS649" s="17">
        <v>1</v>
      </c>
      <c r="BT649" s="17">
        <v>1.9497620000000001E-3</v>
      </c>
      <c r="BU649" s="17">
        <f>_xlfn.XLOOKUP(BG649,' Brechas'!$A$2:$A$34,' Brechas'!$AZ$2:$AZ$34)</f>
        <v>1.9497619898447801E-3</v>
      </c>
      <c r="BV649" t="b">
        <f>ROUND(BT649,6)=ROUND(BU649,6)</f>
        <v>1</v>
      </c>
    </row>
    <row r="650" spans="58:74">
      <c r="BG650" s="20">
        <v>8</v>
      </c>
      <c r="BH650" s="20" t="s">
        <v>81</v>
      </c>
      <c r="BI650" s="20">
        <v>2.73</v>
      </c>
      <c r="BJ650" s="20">
        <v>2.57</v>
      </c>
      <c r="BK650" s="20">
        <v>0.06</v>
      </c>
      <c r="BL650" s="20">
        <v>6.4000000000000001E-2</v>
      </c>
      <c r="BM650" s="131">
        <v>4</v>
      </c>
      <c r="BN650" s="20">
        <v>2.65</v>
      </c>
      <c r="BO650" s="20">
        <v>0.01</v>
      </c>
      <c r="BP650" s="130">
        <v>5</v>
      </c>
      <c r="BQ650" s="20">
        <v>1E-3</v>
      </c>
      <c r="BR650" s="131">
        <v>4</v>
      </c>
      <c r="BS650" s="17">
        <v>1</v>
      </c>
      <c r="BT650" s="17">
        <v>8.48633E-4</v>
      </c>
      <c r="BU650" s="17">
        <f>_xlfn.XLOOKUP(BG650,' Brechas'!$A$2:$A$34,' Brechas'!$AZ$2:$AZ$34)</f>
        <v>8.4863267505991605E-4</v>
      </c>
      <c r="BV650" t="b">
        <f t="shared" ref="BV650:BV681" si="74">ROUND(BT650,6)=ROUND(BU650,6)</f>
        <v>1</v>
      </c>
    </row>
    <row r="651" spans="58:74">
      <c r="BG651" s="20">
        <v>11</v>
      </c>
      <c r="BH651" s="20" t="s">
        <v>82</v>
      </c>
      <c r="BI651" s="20">
        <v>10.08</v>
      </c>
      <c r="BJ651" s="20">
        <v>8.27</v>
      </c>
      <c r="BK651" s="20">
        <v>0.22</v>
      </c>
      <c r="BL651" s="20">
        <v>0.218</v>
      </c>
      <c r="BM651" s="111">
        <v>12</v>
      </c>
      <c r="BN651" s="20">
        <v>9.23</v>
      </c>
      <c r="BO651" s="20">
        <v>0</v>
      </c>
      <c r="BP651" s="76">
        <v>1</v>
      </c>
      <c r="BQ651" s="20">
        <v>1E-3</v>
      </c>
      <c r="BR651" s="132">
        <v>3</v>
      </c>
      <c r="BS651" s="17">
        <v>1</v>
      </c>
      <c r="BT651" s="17">
        <v>8.2727199999999999E-4</v>
      </c>
      <c r="BU651" s="17">
        <f>_xlfn.XLOOKUP(BG651,' Brechas'!$A$2:$A$34,' Brechas'!$AZ$2:$AZ$34)</f>
        <v>8.2727243375451504E-4</v>
      </c>
      <c r="BV651" t="b">
        <f t="shared" si="74"/>
        <v>1</v>
      </c>
    </row>
    <row r="652" spans="58:74">
      <c r="BG652" s="20">
        <v>13</v>
      </c>
      <c r="BH652" s="20" t="s">
        <v>83</v>
      </c>
      <c r="BI652" s="20">
        <v>2.91</v>
      </c>
      <c r="BJ652" s="20">
        <v>2.15</v>
      </c>
      <c r="BK652" s="20">
        <v>0.35</v>
      </c>
      <c r="BL652" s="20">
        <v>0.35499999999999998</v>
      </c>
      <c r="BM652" s="105">
        <v>20</v>
      </c>
      <c r="BN652" s="20">
        <v>2.54</v>
      </c>
      <c r="BO652" s="20">
        <v>0.01</v>
      </c>
      <c r="BP652" s="117">
        <v>6</v>
      </c>
      <c r="BQ652" s="20">
        <v>5.0000000000000001E-3</v>
      </c>
      <c r="BR652" s="111">
        <v>12</v>
      </c>
      <c r="BS652" s="17">
        <v>1</v>
      </c>
      <c r="BT652" s="17">
        <v>4.8952969999999998E-3</v>
      </c>
      <c r="BU652" s="17">
        <f>_xlfn.XLOOKUP(BG652,' Brechas'!$A$2:$A$34,' Brechas'!$AZ$2:$AZ$34)</f>
        <v>4.8952965753883103E-3</v>
      </c>
      <c r="BV652" t="b">
        <f t="shared" si="74"/>
        <v>1</v>
      </c>
    </row>
    <row r="653" spans="58:74">
      <c r="BG653" s="20">
        <v>15</v>
      </c>
      <c r="BH653" s="20" t="s">
        <v>84</v>
      </c>
      <c r="BI653" s="20">
        <v>5.34</v>
      </c>
      <c r="BJ653" s="20">
        <v>4.1399999999999997</v>
      </c>
      <c r="BK653" s="20">
        <v>0.28999999999999998</v>
      </c>
      <c r="BL653" s="20">
        <v>0.28799999999999998</v>
      </c>
      <c r="BM653" s="126">
        <v>15</v>
      </c>
      <c r="BN653" s="20">
        <v>4.75</v>
      </c>
      <c r="BO653" s="20">
        <v>0.01</v>
      </c>
      <c r="BP653" s="132">
        <v>3</v>
      </c>
      <c r="BQ653" s="20">
        <v>2E-3</v>
      </c>
      <c r="BR653" s="113">
        <v>8</v>
      </c>
      <c r="BS653" s="17">
        <v>1</v>
      </c>
      <c r="BT653" s="17">
        <v>2.1204010000000001E-3</v>
      </c>
      <c r="BU653" s="17">
        <f>_xlfn.XLOOKUP(BG653,' Brechas'!$A$2:$A$34,' Brechas'!$AZ$2:$AZ$34)</f>
        <v>2.1204012322216998E-3</v>
      </c>
      <c r="BV653" t="b">
        <f t="shared" si="74"/>
        <v>1</v>
      </c>
    </row>
    <row r="654" spans="58:74">
      <c r="BG654" s="20">
        <v>17</v>
      </c>
      <c r="BH654" s="20" t="s">
        <v>85</v>
      </c>
      <c r="BI654" s="20">
        <v>2.87</v>
      </c>
      <c r="BJ654" s="20">
        <v>2.7</v>
      </c>
      <c r="BK654" s="20">
        <v>0.06</v>
      </c>
      <c r="BL654" s="20">
        <v>6.4000000000000001E-2</v>
      </c>
      <c r="BM654" s="132">
        <v>3</v>
      </c>
      <c r="BN654" s="20">
        <v>2.79</v>
      </c>
      <c r="BO654" s="20">
        <v>0.01</v>
      </c>
      <c r="BP654" s="131">
        <v>4</v>
      </c>
      <c r="BQ654" s="20">
        <v>1E-3</v>
      </c>
      <c r="BR654" s="121">
        <v>2</v>
      </c>
      <c r="BS654" s="17">
        <v>1</v>
      </c>
      <c r="BT654" s="17">
        <v>7.9929899999999995E-4</v>
      </c>
      <c r="BU654" s="17">
        <f>_xlfn.XLOOKUP(BG654,' Brechas'!$A$2:$A$34,' Brechas'!$AZ$2:$AZ$34)</f>
        <v>7.9929889098420898E-4</v>
      </c>
      <c r="BV654" t="b">
        <f t="shared" si="74"/>
        <v>1</v>
      </c>
    </row>
    <row r="655" spans="58:74">
      <c r="BG655" s="20">
        <v>18</v>
      </c>
      <c r="BH655" s="20" t="s">
        <v>86</v>
      </c>
      <c r="BI655" s="20">
        <v>0.77</v>
      </c>
      <c r="BJ655" s="20">
        <v>0.61</v>
      </c>
      <c r="BK655" s="20">
        <v>0.25</v>
      </c>
      <c r="BL655" s="20">
        <v>0.252</v>
      </c>
      <c r="BM655" s="122">
        <v>14</v>
      </c>
      <c r="BN655" s="20">
        <v>0.69</v>
      </c>
      <c r="BO655" s="20">
        <v>0.05</v>
      </c>
      <c r="BP655" s="106">
        <v>22</v>
      </c>
      <c r="BQ655" s="20">
        <v>1.2999999999999999E-2</v>
      </c>
      <c r="BR655" s="105">
        <v>20</v>
      </c>
      <c r="BS655" s="17">
        <v>1</v>
      </c>
      <c r="BT655" s="17">
        <v>1.2749682E-2</v>
      </c>
      <c r="BU655" s="17">
        <f>_xlfn.XLOOKUP(BG655,' Brechas'!$A$2:$A$34,' Brechas'!$AZ$2:$AZ$34)</f>
        <v>1.27496820605968E-2</v>
      </c>
      <c r="BV655" t="b">
        <f t="shared" si="74"/>
        <v>1</v>
      </c>
    </row>
    <row r="656" spans="58:74">
      <c r="BG656" s="20">
        <v>19</v>
      </c>
      <c r="BH656" s="20" t="s">
        <v>87</v>
      </c>
      <c r="BI656" s="20">
        <v>1.1599999999999999</v>
      </c>
      <c r="BJ656" s="20">
        <v>0.96</v>
      </c>
      <c r="BK656" s="20">
        <v>0.2</v>
      </c>
      <c r="BL656" s="20">
        <v>0.20300000000000001</v>
      </c>
      <c r="BM656" s="116">
        <v>11</v>
      </c>
      <c r="BN656" s="20">
        <v>1.06</v>
      </c>
      <c r="BO656" s="20">
        <v>0.03</v>
      </c>
      <c r="BP656" s="109">
        <v>17</v>
      </c>
      <c r="BQ656" s="20">
        <v>7.0000000000000001E-3</v>
      </c>
      <c r="BR656" s="126">
        <v>15</v>
      </c>
      <c r="BS656" s="17">
        <v>1</v>
      </c>
      <c r="BT656" s="17">
        <v>6.6608709999999996E-3</v>
      </c>
      <c r="BU656" s="17">
        <f>_xlfn.XLOOKUP(BG656,' Brechas'!$A$2:$A$34,' Brechas'!$AZ$2:$AZ$34)</f>
        <v>6.6608709926871497E-3</v>
      </c>
      <c r="BV656" t="b">
        <f t="shared" si="74"/>
        <v>1</v>
      </c>
    </row>
    <row r="657" spans="59:74">
      <c r="BG657" s="20">
        <v>20</v>
      </c>
      <c r="BH657" s="20" t="s">
        <v>88</v>
      </c>
      <c r="BI657" s="20">
        <v>0.73</v>
      </c>
      <c r="BJ657" s="20">
        <v>0.41</v>
      </c>
      <c r="BK657" s="20">
        <v>0.77</v>
      </c>
      <c r="BL657" s="20">
        <v>0.77100000000000002</v>
      </c>
      <c r="BM657" s="110">
        <v>29</v>
      </c>
      <c r="BN657" s="20">
        <v>0.57999999999999996</v>
      </c>
      <c r="BO657" s="20">
        <v>0.06</v>
      </c>
      <c r="BP657" s="120">
        <v>24</v>
      </c>
      <c r="BQ657" s="20">
        <v>4.7E-2</v>
      </c>
      <c r="BR657" s="114">
        <v>26</v>
      </c>
      <c r="BS657" s="17">
        <v>1</v>
      </c>
      <c r="BT657" s="17">
        <v>4.6781689000000001E-2</v>
      </c>
      <c r="BU657" s="17">
        <f>_xlfn.XLOOKUP(BG657,' Brechas'!$A$2:$A$34,' Brechas'!$AZ$2:$AZ$34)</f>
        <v>4.6781689109289197E-2</v>
      </c>
      <c r="BV657" t="b">
        <f t="shared" si="74"/>
        <v>1</v>
      </c>
    </row>
    <row r="658" spans="59:74">
      <c r="BG658" s="20">
        <v>23</v>
      </c>
      <c r="BH658" s="20" t="s">
        <v>89</v>
      </c>
      <c r="BI658" s="20">
        <v>0.82</v>
      </c>
      <c r="BJ658" s="20">
        <v>0.8</v>
      </c>
      <c r="BK658" s="20">
        <v>0.02</v>
      </c>
      <c r="BL658" s="20">
        <v>2.3E-2</v>
      </c>
      <c r="BM658" s="76">
        <v>1</v>
      </c>
      <c r="BN658" s="20">
        <v>0.81</v>
      </c>
      <c r="BO658" s="20">
        <v>0.04</v>
      </c>
      <c r="BP658" s="112">
        <v>21</v>
      </c>
      <c r="BQ658" s="20">
        <v>1E-3</v>
      </c>
      <c r="BR658" s="130">
        <v>5</v>
      </c>
      <c r="BS658" s="17">
        <v>1</v>
      </c>
      <c r="BT658" s="17">
        <v>9.9545699999999994E-4</v>
      </c>
      <c r="BU658" s="17">
        <f>_xlfn.XLOOKUP(BG658,' Brechas'!$A$2:$A$34,' Brechas'!$AZ$2:$AZ$34)</f>
        <v>9.9545736482274205E-4</v>
      </c>
      <c r="BV658" t="b">
        <f t="shared" si="74"/>
        <v>1</v>
      </c>
    </row>
    <row r="659" spans="59:74">
      <c r="BG659" s="20">
        <v>25</v>
      </c>
      <c r="BH659" s="20" t="s">
        <v>90</v>
      </c>
      <c r="BI659" s="20">
        <v>1.0900000000000001</v>
      </c>
      <c r="BJ659" s="20">
        <v>0.96</v>
      </c>
      <c r="BK659" s="20">
        <v>0.14000000000000001</v>
      </c>
      <c r="BL659" s="20">
        <v>0.14000000000000001</v>
      </c>
      <c r="BM659" s="108">
        <v>9</v>
      </c>
      <c r="BN659" s="20">
        <v>1.03</v>
      </c>
      <c r="BO659" s="20">
        <v>0.03</v>
      </c>
      <c r="BP659" s="123">
        <v>19</v>
      </c>
      <c r="BQ659" s="20">
        <v>5.0000000000000001E-3</v>
      </c>
      <c r="BR659" s="116">
        <v>11</v>
      </c>
      <c r="BS659" s="17">
        <v>1</v>
      </c>
      <c r="BT659" s="17">
        <v>4.7573759999999998E-3</v>
      </c>
      <c r="BU659" s="17">
        <f>_xlfn.XLOOKUP(BG659,' Brechas'!$A$2:$A$34,' Brechas'!$AZ$2:$AZ$34)</f>
        <v>4.7573764954253897E-3</v>
      </c>
      <c r="BV659" t="b">
        <f t="shared" si="74"/>
        <v>1</v>
      </c>
    </row>
    <row r="660" spans="59:74">
      <c r="BG660" s="20">
        <v>27</v>
      </c>
      <c r="BH660" s="20" t="s">
        <v>91</v>
      </c>
      <c r="BI660" s="20">
        <v>1.76</v>
      </c>
      <c r="BJ660" s="20">
        <v>0.72</v>
      </c>
      <c r="BK660" s="20">
        <v>1.44</v>
      </c>
      <c r="BL660" s="20">
        <v>1.4430000000000001</v>
      </c>
      <c r="BM660" s="95">
        <v>31</v>
      </c>
      <c r="BN660" s="20">
        <v>1.25</v>
      </c>
      <c r="BO660" s="20">
        <v>0.03</v>
      </c>
      <c r="BP660" s="119">
        <v>13</v>
      </c>
      <c r="BQ660" s="20">
        <v>0.04</v>
      </c>
      <c r="BR660" s="107">
        <v>25</v>
      </c>
      <c r="BS660" s="17">
        <v>1</v>
      </c>
      <c r="BT660" s="17">
        <v>4.0280346000000002E-2</v>
      </c>
      <c r="BU660" s="17">
        <f>_xlfn.XLOOKUP(BG660,' Brechas'!$A$2:$A$34,' Brechas'!$AZ$2:$AZ$34)</f>
        <v>4.02803456055092E-2</v>
      </c>
      <c r="BV660" t="b">
        <f t="shared" si="74"/>
        <v>1</v>
      </c>
    </row>
    <row r="661" spans="59:74">
      <c r="BG661" s="20">
        <v>41</v>
      </c>
      <c r="BH661" s="20" t="s">
        <v>92</v>
      </c>
      <c r="BI661" s="20">
        <v>1.82</v>
      </c>
      <c r="BJ661" s="20">
        <v>1.26</v>
      </c>
      <c r="BK661" s="20">
        <v>0.44</v>
      </c>
      <c r="BL661" s="20">
        <v>0.442</v>
      </c>
      <c r="BM661" s="120">
        <v>24</v>
      </c>
      <c r="BN661" s="20">
        <v>1.54</v>
      </c>
      <c r="BO661" s="20">
        <v>0.02</v>
      </c>
      <c r="BP661" s="125">
        <v>10</v>
      </c>
      <c r="BQ661" s="20">
        <v>0.01</v>
      </c>
      <c r="BR661" s="115">
        <v>18</v>
      </c>
      <c r="BS661" s="17">
        <v>1</v>
      </c>
      <c r="BT661" s="17">
        <v>1.0017788999999999E-2</v>
      </c>
      <c r="BU661" s="17">
        <f>_xlfn.XLOOKUP(BG661,' Brechas'!$A$2:$A$34,' Brechas'!$AZ$2:$AZ$34)</f>
        <v>1.0017788757496799E-2</v>
      </c>
      <c r="BV661" t="b">
        <f t="shared" si="74"/>
        <v>1</v>
      </c>
    </row>
    <row r="662" spans="59:74">
      <c r="BG662" s="20">
        <v>44</v>
      </c>
      <c r="BH662" s="20" t="s">
        <v>93</v>
      </c>
      <c r="BI662" s="20">
        <v>0.63</v>
      </c>
      <c r="BJ662" s="20">
        <v>0.41</v>
      </c>
      <c r="BK662" s="20">
        <v>0.55000000000000004</v>
      </c>
      <c r="BL662" s="20">
        <v>0.55300000000000005</v>
      </c>
      <c r="BM662" s="114">
        <v>26</v>
      </c>
      <c r="BN662" s="20">
        <v>0.52</v>
      </c>
      <c r="BO662" s="20">
        <v>7.0000000000000007E-2</v>
      </c>
      <c r="BP662" s="107">
        <v>25</v>
      </c>
      <c r="BQ662" s="20">
        <v>3.6999999999999998E-2</v>
      </c>
      <c r="BR662" s="120">
        <v>24</v>
      </c>
      <c r="BS662" s="17">
        <v>1</v>
      </c>
      <c r="BT662" s="17">
        <v>3.6835010000000001E-2</v>
      </c>
      <c r="BU662" s="17">
        <f>_xlfn.XLOOKUP(BG662,' Brechas'!$A$2:$A$34,' Brechas'!$AZ$2:$AZ$34)</f>
        <v>3.6835009998191601E-2</v>
      </c>
      <c r="BV662" t="b">
        <f t="shared" si="74"/>
        <v>1</v>
      </c>
    </row>
    <row r="663" spans="59:74">
      <c r="BG663" s="20">
        <v>47</v>
      </c>
      <c r="BH663" s="20" t="s">
        <v>94</v>
      </c>
      <c r="BI663" s="20">
        <v>1.22</v>
      </c>
      <c r="BJ663" s="20">
        <v>0.83</v>
      </c>
      <c r="BK663" s="20">
        <v>0.48</v>
      </c>
      <c r="BL663" s="20">
        <v>0.48</v>
      </c>
      <c r="BM663" s="107">
        <v>25</v>
      </c>
      <c r="BN663" s="20">
        <v>1.03</v>
      </c>
      <c r="BO663" s="20">
        <v>0.03</v>
      </c>
      <c r="BP663" s="115">
        <v>18</v>
      </c>
      <c r="BQ663" s="20">
        <v>1.6E-2</v>
      </c>
      <c r="BR663" s="106">
        <v>22</v>
      </c>
      <c r="BS663" s="17">
        <v>1</v>
      </c>
      <c r="BT663" s="17">
        <v>1.6358316000000001E-2</v>
      </c>
      <c r="BU663" s="17">
        <f>_xlfn.XLOOKUP(BG663,' Brechas'!$A$2:$A$34,' Brechas'!$AZ$2:$AZ$34)</f>
        <v>1.63583156069796E-2</v>
      </c>
      <c r="BV663" t="b">
        <f t="shared" si="74"/>
        <v>1</v>
      </c>
    </row>
    <row r="664" spans="59:74">
      <c r="BG664" s="20">
        <v>50</v>
      </c>
      <c r="BH664" s="20" t="s">
        <v>95</v>
      </c>
      <c r="BI664" s="20">
        <v>1.32</v>
      </c>
      <c r="BJ664" s="20">
        <v>1.01</v>
      </c>
      <c r="BK664" s="20">
        <v>0.31</v>
      </c>
      <c r="BL664" s="20">
        <v>0.309</v>
      </c>
      <c r="BM664" s="109">
        <v>17</v>
      </c>
      <c r="BN664" s="20">
        <v>1.17</v>
      </c>
      <c r="BO664" s="20">
        <v>0.03</v>
      </c>
      <c r="BP664" s="124">
        <v>16</v>
      </c>
      <c r="BQ664" s="20">
        <v>8.9999999999999993E-3</v>
      </c>
      <c r="BR664" s="109">
        <v>17</v>
      </c>
      <c r="BS664" s="17">
        <v>1</v>
      </c>
      <c r="BT664" s="17">
        <v>9.2377980000000002E-3</v>
      </c>
      <c r="BU664" s="17">
        <f>_xlfn.XLOOKUP(BG664,' Brechas'!$A$2:$A$34,' Brechas'!$AZ$2:$AZ$34)</f>
        <v>9.2377984163129704E-3</v>
      </c>
      <c r="BV664" t="b">
        <f t="shared" si="74"/>
        <v>1</v>
      </c>
    </row>
    <row r="665" spans="59:74">
      <c r="BG665" s="20">
        <v>52</v>
      </c>
      <c r="BH665" s="20" t="s">
        <v>96</v>
      </c>
      <c r="BI665" s="20">
        <v>1.4</v>
      </c>
      <c r="BJ665" s="20">
        <v>1.08</v>
      </c>
      <c r="BK665" s="20">
        <v>0.28999999999999998</v>
      </c>
      <c r="BL665" s="20">
        <v>0.29299999999999998</v>
      </c>
      <c r="BM665" s="124">
        <v>16</v>
      </c>
      <c r="BN665" s="20">
        <v>1.24</v>
      </c>
      <c r="BO665" s="20">
        <v>0.03</v>
      </c>
      <c r="BP665" s="122">
        <v>14</v>
      </c>
      <c r="BQ665" s="20">
        <v>8.0000000000000002E-3</v>
      </c>
      <c r="BR665" s="124">
        <v>16</v>
      </c>
      <c r="BS665" s="17">
        <v>1</v>
      </c>
      <c r="BT665" s="17">
        <v>8.2378899999999994E-3</v>
      </c>
      <c r="BU665" s="17">
        <f>_xlfn.XLOOKUP(BG665,' Brechas'!$A$2:$A$34,' Brechas'!$AZ$2:$AZ$34)</f>
        <v>8.2378900604815793E-3</v>
      </c>
      <c r="BV665" t="b">
        <f t="shared" si="74"/>
        <v>1</v>
      </c>
    </row>
    <row r="666" spans="59:74" ht="24">
      <c r="BG666" s="20">
        <v>54</v>
      </c>
      <c r="BH666" s="20" t="s">
        <v>97</v>
      </c>
      <c r="BI666" s="20">
        <v>1.6</v>
      </c>
      <c r="BJ666" s="20">
        <v>1.43</v>
      </c>
      <c r="BK666" s="20">
        <v>0.11</v>
      </c>
      <c r="BL666" s="20">
        <v>0.113</v>
      </c>
      <c r="BM666" s="127">
        <v>7</v>
      </c>
      <c r="BN666" s="20">
        <v>1.52</v>
      </c>
      <c r="BO666" s="20">
        <v>0.02</v>
      </c>
      <c r="BP666" s="116">
        <v>11</v>
      </c>
      <c r="BQ666" s="20">
        <v>3.0000000000000001E-3</v>
      </c>
      <c r="BR666" s="125">
        <v>10</v>
      </c>
      <c r="BS666" s="17">
        <v>1</v>
      </c>
      <c r="BT666" s="17">
        <v>2.6098810000000001E-3</v>
      </c>
      <c r="BU666" s="17">
        <f>_xlfn.XLOOKUP(BG666,' Brechas'!$A$2:$A$34,' Brechas'!$AZ$2:$AZ$34)</f>
        <v>2.6098810490996498E-3</v>
      </c>
      <c r="BV666" t="b">
        <f t="shared" si="74"/>
        <v>1</v>
      </c>
    </row>
    <row r="667" spans="59:74">
      <c r="BG667" s="20">
        <v>63</v>
      </c>
      <c r="BH667" s="20" t="s">
        <v>98</v>
      </c>
      <c r="BI667" s="20">
        <v>1.43</v>
      </c>
      <c r="BJ667" s="20">
        <v>1.04</v>
      </c>
      <c r="BK667" s="20">
        <v>0.37</v>
      </c>
      <c r="BL667" s="20">
        <v>0.371</v>
      </c>
      <c r="BM667" s="106">
        <v>22</v>
      </c>
      <c r="BN667" s="20">
        <v>1.24</v>
      </c>
      <c r="BO667" s="20">
        <v>0.03</v>
      </c>
      <c r="BP667" s="126">
        <v>15</v>
      </c>
      <c r="BQ667" s="20">
        <v>0.01</v>
      </c>
      <c r="BR667" s="123">
        <v>19</v>
      </c>
      <c r="BS667" s="17">
        <v>1</v>
      </c>
      <c r="BT667" s="17">
        <v>1.0440701E-2</v>
      </c>
      <c r="BU667" s="17">
        <f>_xlfn.XLOOKUP(BG667,' Brechas'!$A$2:$A$34,' Brechas'!$AZ$2:$AZ$34)</f>
        <v>1.04407008743015E-2</v>
      </c>
      <c r="BV667" t="b">
        <f t="shared" si="74"/>
        <v>1</v>
      </c>
    </row>
    <row r="668" spans="59:74">
      <c r="BG668" s="20">
        <v>66</v>
      </c>
      <c r="BH668" s="20" t="s">
        <v>99</v>
      </c>
      <c r="BI668" s="20">
        <v>2.63</v>
      </c>
      <c r="BJ668" s="20">
        <v>2.38</v>
      </c>
      <c r="BK668" s="20">
        <v>0.1</v>
      </c>
      <c r="BL668" s="20">
        <v>0.104</v>
      </c>
      <c r="BM668" s="117">
        <v>6</v>
      </c>
      <c r="BN668" s="20">
        <v>2.5099999999999998</v>
      </c>
      <c r="BO668" s="20">
        <v>0.01</v>
      </c>
      <c r="BP668" s="113">
        <v>8</v>
      </c>
      <c r="BQ668" s="20">
        <v>1E-3</v>
      </c>
      <c r="BR668" s="117">
        <v>6</v>
      </c>
      <c r="BS668" s="17">
        <v>1</v>
      </c>
      <c r="BT668" s="17">
        <v>1.451786E-3</v>
      </c>
      <c r="BU668" s="17">
        <f>_xlfn.XLOOKUP(BG668,' Brechas'!$A$2:$A$34,' Brechas'!$AZ$2:$AZ$34)</f>
        <v>1.45178608619882E-3</v>
      </c>
      <c r="BV668" t="b">
        <f t="shared" si="74"/>
        <v>1</v>
      </c>
    </row>
    <row r="669" spans="59:74">
      <c r="BG669" s="20">
        <v>68</v>
      </c>
      <c r="BH669" s="20" t="s">
        <v>100</v>
      </c>
      <c r="BI669" s="20">
        <v>6</v>
      </c>
      <c r="BJ669" s="20">
        <v>4.42</v>
      </c>
      <c r="BK669" s="20">
        <v>0.36</v>
      </c>
      <c r="BL669" s="20">
        <v>0.35599999999999998</v>
      </c>
      <c r="BM669" s="112">
        <v>21</v>
      </c>
      <c r="BN669" s="20">
        <v>5.24</v>
      </c>
      <c r="BO669" s="20">
        <v>0.01</v>
      </c>
      <c r="BP669" s="121">
        <v>2</v>
      </c>
      <c r="BQ669" s="20">
        <v>2E-3</v>
      </c>
      <c r="BR669" s="108">
        <v>9</v>
      </c>
      <c r="BS669" s="17">
        <v>1</v>
      </c>
      <c r="BT669" s="17">
        <v>2.3744370000000001E-3</v>
      </c>
      <c r="BU669" s="17">
        <f>_xlfn.XLOOKUP(BG669,' Brechas'!$A$2:$A$34,' Brechas'!$AZ$2:$AZ$34)</f>
        <v>2.3744371142922901E-3</v>
      </c>
      <c r="BV669" t="b">
        <f t="shared" si="74"/>
        <v>1</v>
      </c>
    </row>
    <row r="670" spans="59:74">
      <c r="BG670" s="20">
        <v>70</v>
      </c>
      <c r="BH670" s="20" t="s">
        <v>101</v>
      </c>
      <c r="BI670" s="20">
        <v>1</v>
      </c>
      <c r="BJ670" s="20">
        <v>0.72</v>
      </c>
      <c r="BK670" s="20">
        <v>0.39</v>
      </c>
      <c r="BL670" s="20">
        <v>0.39400000000000002</v>
      </c>
      <c r="BM670" s="129">
        <v>23</v>
      </c>
      <c r="BN670" s="20">
        <v>0.86</v>
      </c>
      <c r="BO670" s="20">
        <v>0.04</v>
      </c>
      <c r="BP670" s="105">
        <v>20</v>
      </c>
      <c r="BQ670" s="20">
        <v>1.6E-2</v>
      </c>
      <c r="BR670" s="112">
        <v>21</v>
      </c>
      <c r="BS670" s="17">
        <v>1</v>
      </c>
      <c r="BT670" s="17">
        <v>1.5992217999999999E-2</v>
      </c>
      <c r="BU670" s="17">
        <f>_xlfn.XLOOKUP(BG670,' Brechas'!$A$2:$A$34,' Brechas'!$AZ$2:$AZ$34)</f>
        <v>1.5992217937554998E-2</v>
      </c>
      <c r="BV670" t="b">
        <f t="shared" si="74"/>
        <v>1</v>
      </c>
    </row>
    <row r="671" spans="59:74">
      <c r="BG671" s="20">
        <v>73</v>
      </c>
      <c r="BH671" s="20" t="s">
        <v>102</v>
      </c>
      <c r="BI671" s="20">
        <v>1.62</v>
      </c>
      <c r="BJ671" s="20">
        <v>1.3</v>
      </c>
      <c r="BK671" s="20">
        <v>0.25</v>
      </c>
      <c r="BL671" s="20">
        <v>0.248</v>
      </c>
      <c r="BM671" s="119">
        <v>13</v>
      </c>
      <c r="BN671" s="20">
        <v>1.46</v>
      </c>
      <c r="BO671" s="20">
        <v>0.02</v>
      </c>
      <c r="BP671" s="111">
        <v>12</v>
      </c>
      <c r="BQ671" s="20">
        <v>6.0000000000000001E-3</v>
      </c>
      <c r="BR671" s="122">
        <v>14</v>
      </c>
      <c r="BS671" s="17">
        <v>1</v>
      </c>
      <c r="BT671" s="17">
        <v>5.9356590000000002E-3</v>
      </c>
      <c r="BU671" s="17">
        <f>_xlfn.XLOOKUP(BG671,' Brechas'!$A$2:$A$34,' Brechas'!$AZ$2:$AZ$34)</f>
        <v>5.9356594924991901E-3</v>
      </c>
      <c r="BV671" t="b">
        <f t="shared" si="74"/>
        <v>1</v>
      </c>
    </row>
    <row r="672" spans="59:74">
      <c r="BG672" s="20">
        <v>76</v>
      </c>
      <c r="BH672" s="20" t="s">
        <v>103</v>
      </c>
      <c r="BI672" s="20">
        <v>2.2999999999999998</v>
      </c>
      <c r="BJ672" s="20">
        <v>2.2400000000000002</v>
      </c>
      <c r="BK672" s="20">
        <v>0.02</v>
      </c>
      <c r="BL672" s="20">
        <v>2.5000000000000001E-2</v>
      </c>
      <c r="BM672" s="121">
        <v>2</v>
      </c>
      <c r="BN672" s="20">
        <v>2.27</v>
      </c>
      <c r="BO672" s="20">
        <v>0.02</v>
      </c>
      <c r="BP672" s="108">
        <v>9</v>
      </c>
      <c r="BQ672" s="20">
        <v>0</v>
      </c>
      <c r="BR672" s="76">
        <v>1</v>
      </c>
      <c r="BS672" s="17">
        <v>1</v>
      </c>
      <c r="BT672" s="17">
        <v>3.7895099999999998E-4</v>
      </c>
      <c r="BU672" s="17">
        <f>_xlfn.XLOOKUP(BG672,' Brechas'!$A$2:$A$34,' Brechas'!$AZ$2:$AZ$34)</f>
        <v>3.7895095801656801E-4</v>
      </c>
      <c r="BV672" t="b">
        <f t="shared" si="74"/>
        <v>1</v>
      </c>
    </row>
    <row r="673" spans="58:74">
      <c r="BG673" s="20">
        <v>81</v>
      </c>
      <c r="BH673" s="20" t="s">
        <v>104</v>
      </c>
      <c r="BI673" s="20">
        <v>0.05</v>
      </c>
      <c r="BJ673" s="20">
        <v>0.02</v>
      </c>
      <c r="BK673" s="20">
        <v>1.95</v>
      </c>
      <c r="BL673" s="20">
        <v>1.946</v>
      </c>
      <c r="BM673" s="77">
        <v>32</v>
      </c>
      <c r="BN673" s="20">
        <v>0.03</v>
      </c>
      <c r="BO673" s="20">
        <v>1</v>
      </c>
      <c r="BP673" s="77">
        <v>32</v>
      </c>
      <c r="BQ673" s="20">
        <v>1.946</v>
      </c>
      <c r="BR673" s="77">
        <v>32</v>
      </c>
      <c r="BS673" s="17">
        <v>1</v>
      </c>
      <c r="BT673" s="17">
        <v>1.9461185240000001</v>
      </c>
      <c r="BU673" s="17">
        <f>_xlfn.XLOOKUP(BG673,' Brechas'!$A$2:$A$34,' Brechas'!$AZ$2:$AZ$34)</f>
        <v>1.9461185236527501</v>
      </c>
      <c r="BV673" t="b">
        <f t="shared" si="74"/>
        <v>1</v>
      </c>
    </row>
    <row r="674" spans="58:74">
      <c r="BG674" s="20">
        <v>85</v>
      </c>
      <c r="BH674" s="20" t="s">
        <v>105</v>
      </c>
      <c r="BI674" s="20">
        <v>0.61</v>
      </c>
      <c r="BJ674" s="20">
        <v>0.56000000000000005</v>
      </c>
      <c r="BK674" s="20">
        <v>0.09</v>
      </c>
      <c r="BL674" s="20">
        <v>8.7999999999999995E-2</v>
      </c>
      <c r="BM674" s="130">
        <v>5</v>
      </c>
      <c r="BN674" s="20">
        <v>0.57999999999999996</v>
      </c>
      <c r="BO674" s="20">
        <v>0.06</v>
      </c>
      <c r="BP674" s="129">
        <v>23</v>
      </c>
      <c r="BQ674" s="20">
        <v>5.0000000000000001E-3</v>
      </c>
      <c r="BR674" s="119">
        <v>13</v>
      </c>
      <c r="BS674" s="17">
        <v>1</v>
      </c>
      <c r="BT674" s="17">
        <v>5.2893979999999998E-3</v>
      </c>
      <c r="BU674" s="17">
        <f>_xlfn.XLOOKUP(BG674,' Brechas'!$A$2:$A$34,' Brechas'!$AZ$2:$AZ$34)</f>
        <v>5.2893980452157598E-3</v>
      </c>
      <c r="BV674" t="b">
        <f t="shared" si="74"/>
        <v>1</v>
      </c>
    </row>
    <row r="675" spans="58:74">
      <c r="BG675" s="20">
        <v>86</v>
      </c>
      <c r="BH675" s="20" t="s">
        <v>106</v>
      </c>
      <c r="BI675" s="20">
        <v>0.27</v>
      </c>
      <c r="BJ675" s="20">
        <v>0.24</v>
      </c>
      <c r="BK675" s="20">
        <v>0.13</v>
      </c>
      <c r="BL675" s="20">
        <v>0.129</v>
      </c>
      <c r="BM675" s="113">
        <v>8</v>
      </c>
      <c r="BN675" s="20">
        <v>0.26</v>
      </c>
      <c r="BO675" s="20">
        <v>0.14000000000000001</v>
      </c>
      <c r="BP675" s="128">
        <v>28</v>
      </c>
      <c r="BQ675" s="20">
        <v>1.7999999999999999E-2</v>
      </c>
      <c r="BR675" s="129">
        <v>23</v>
      </c>
      <c r="BS675" s="17">
        <v>1</v>
      </c>
      <c r="BT675" s="17">
        <v>1.7509145E-2</v>
      </c>
      <c r="BU675" s="17">
        <f>_xlfn.XLOOKUP(BG675,' Brechas'!$A$2:$A$34,' Brechas'!$AZ$2:$AZ$34)</f>
        <v>1.7509144951127601E-2</v>
      </c>
      <c r="BV675" t="b">
        <f t="shared" si="74"/>
        <v>1</v>
      </c>
    </row>
    <row r="676" spans="58:74">
      <c r="BG676" s="20">
        <v>88</v>
      </c>
      <c r="BH676" s="20" t="s">
        <v>262</v>
      </c>
      <c r="BI676" s="20">
        <v>0.57999999999999996</v>
      </c>
      <c r="BJ676" s="20">
        <v>0.31</v>
      </c>
      <c r="BK676" s="20">
        <v>0.88</v>
      </c>
      <c r="BL676" s="20">
        <v>0.88300000000000001</v>
      </c>
      <c r="BM676" s="94">
        <v>30</v>
      </c>
      <c r="BN676" s="20">
        <v>0.45</v>
      </c>
      <c r="BO676" s="20">
        <v>0.08</v>
      </c>
      <c r="BP676" s="114">
        <v>26</v>
      </c>
      <c r="BQ676" s="20">
        <v>6.9000000000000006E-2</v>
      </c>
      <c r="BR676" s="118">
        <v>27</v>
      </c>
      <c r="BS676" s="17">
        <v>1</v>
      </c>
      <c r="BT676" s="17">
        <v>6.8770380000000006E-2</v>
      </c>
      <c r="BU676" s="17">
        <f>_xlfn.XLOOKUP(BG676,' Brechas'!$A$2:$A$34,' Brechas'!$AZ$2:$AZ$34)</f>
        <v>6.8770379511755603E-2</v>
      </c>
      <c r="BV676" t="b">
        <f t="shared" si="74"/>
        <v>1</v>
      </c>
    </row>
    <row r="677" spans="58:74">
      <c r="BG677" s="20">
        <v>91</v>
      </c>
      <c r="BH677" s="20" t="s">
        <v>108</v>
      </c>
      <c r="BI677" s="20">
        <v>0.33</v>
      </c>
      <c r="BJ677" s="20">
        <v>0.21</v>
      </c>
      <c r="BK677" s="20">
        <v>0.57999999999999996</v>
      </c>
      <c r="BL677" s="20">
        <v>0.57599999999999996</v>
      </c>
      <c r="BM677" s="128">
        <v>28</v>
      </c>
      <c r="BN677" s="20">
        <v>0.27</v>
      </c>
      <c r="BO677" s="20">
        <v>0.13</v>
      </c>
      <c r="BP677" s="118">
        <v>27</v>
      </c>
      <c r="BQ677" s="20">
        <v>7.4999999999999997E-2</v>
      </c>
      <c r="BR677" s="110">
        <v>29</v>
      </c>
      <c r="BS677" s="17">
        <v>1</v>
      </c>
      <c r="BT677" s="17">
        <v>7.5268290000000002E-2</v>
      </c>
      <c r="BU677" s="17">
        <f>_xlfn.XLOOKUP(BG677,' Brechas'!$A$2:$A$34,' Brechas'!$AZ$2:$AZ$34)</f>
        <v>7.5268289675473998E-2</v>
      </c>
      <c r="BV677" t="b">
        <f t="shared" si="74"/>
        <v>1</v>
      </c>
    </row>
    <row r="678" spans="58:74">
      <c r="BG678" s="20">
        <v>94</v>
      </c>
      <c r="BH678" s="20" t="s">
        <v>109</v>
      </c>
      <c r="BI678" s="20">
        <v>0.35</v>
      </c>
      <c r="BJ678" s="20">
        <v>0</v>
      </c>
      <c r="BK678" s="20">
        <v>0.35</v>
      </c>
      <c r="BL678" s="20">
        <v>0.35</v>
      </c>
      <c r="BM678" s="123">
        <v>19</v>
      </c>
      <c r="BN678" s="20">
        <v>0.17</v>
      </c>
      <c r="BO678" s="20">
        <v>0.21</v>
      </c>
      <c r="BP678" s="94">
        <v>30</v>
      </c>
      <c r="BQ678" s="20">
        <v>7.2999999999999995E-2</v>
      </c>
      <c r="BR678" s="128">
        <v>28</v>
      </c>
      <c r="BS678" s="17">
        <v>1</v>
      </c>
      <c r="BT678" s="17">
        <v>7.2633435999999996E-2</v>
      </c>
      <c r="BU678" s="17">
        <f>_xlfn.XLOOKUP(BG678,' Brechas'!$A$2:$A$34,' Brechas'!$AZ$2:$AZ$34)</f>
        <v>7.2633436349356817E-2</v>
      </c>
      <c r="BV678" t="b">
        <f t="shared" si="74"/>
        <v>1</v>
      </c>
    </row>
    <row r="679" spans="58:74">
      <c r="BG679" s="20">
        <v>95</v>
      </c>
      <c r="BH679" s="20" t="s">
        <v>110</v>
      </c>
      <c r="BI679" s="20">
        <v>0.22</v>
      </c>
      <c r="BJ679" s="20">
        <v>0.14000000000000001</v>
      </c>
      <c r="BK679" s="20">
        <v>0.56999999999999995</v>
      </c>
      <c r="BL679" s="20">
        <v>0.57199999999999995</v>
      </c>
      <c r="BM679" s="118">
        <v>27</v>
      </c>
      <c r="BN679" s="20">
        <v>0.17</v>
      </c>
      <c r="BO679" s="20">
        <v>0.2</v>
      </c>
      <c r="BP679" s="110">
        <v>29</v>
      </c>
      <c r="BQ679" s="20">
        <v>0.115</v>
      </c>
      <c r="BR679" s="95">
        <v>31</v>
      </c>
      <c r="BS679" s="17">
        <v>1</v>
      </c>
      <c r="BT679" s="17">
        <v>0.114752851</v>
      </c>
      <c r="BU679" s="17">
        <f>_xlfn.XLOOKUP(BG679,' Brechas'!$A$2:$A$34,' Brechas'!$AZ$2:$AZ$34)</f>
        <v>0.114752850657972</v>
      </c>
      <c r="BV679" t="b">
        <f t="shared" si="74"/>
        <v>1</v>
      </c>
    </row>
    <row r="680" spans="58:74">
      <c r="BG680" s="20">
        <v>97</v>
      </c>
      <c r="BH680" s="20" t="s">
        <v>111</v>
      </c>
      <c r="BI680" s="20" t="s">
        <v>272</v>
      </c>
      <c r="BJ680" s="20" t="s">
        <v>272</v>
      </c>
      <c r="BK680" s="20" t="s">
        <v>272</v>
      </c>
      <c r="BL680" s="20" t="s">
        <v>272</v>
      </c>
      <c r="BM680" s="20" t="s">
        <v>272</v>
      </c>
      <c r="BN680" s="20" t="s">
        <v>272</v>
      </c>
      <c r="BO680" s="20" t="s">
        <v>272</v>
      </c>
      <c r="BP680" s="20" t="s">
        <v>272</v>
      </c>
      <c r="BQ680" s="20" t="s">
        <v>272</v>
      </c>
      <c r="BR680" s="20" t="s">
        <v>272</v>
      </c>
      <c r="BS680" s="17">
        <v>1</v>
      </c>
      <c r="BT680" s="17" t="e">
        <v>#VALUE!</v>
      </c>
      <c r="BU680" s="17">
        <f>_xlfn.XLOOKUP(BG680,' Brechas'!$A$2:$A$34,' Brechas'!$AZ$2:$AZ$34)</f>
        <v>0.39932084769210702</v>
      </c>
      <c r="BV680" t="e">
        <f t="shared" si="74"/>
        <v>#VALUE!</v>
      </c>
    </row>
    <row r="681" spans="58:74">
      <c r="BG681" s="20">
        <v>99</v>
      </c>
      <c r="BH681" s="20" t="s">
        <v>112</v>
      </c>
      <c r="BI681" s="20">
        <v>0.16</v>
      </c>
      <c r="BJ681" s="20">
        <v>0.12</v>
      </c>
      <c r="BK681" s="20">
        <v>0.34</v>
      </c>
      <c r="BL681" s="20">
        <v>0.34100000000000003</v>
      </c>
      <c r="BM681" s="115">
        <v>18</v>
      </c>
      <c r="BN681" s="20">
        <v>0.14000000000000001</v>
      </c>
      <c r="BO681" s="20">
        <v>0.26</v>
      </c>
      <c r="BP681" s="95">
        <v>31</v>
      </c>
      <c r="BQ681" s="20">
        <v>8.7999999999999995E-2</v>
      </c>
      <c r="BR681" s="94">
        <v>30</v>
      </c>
      <c r="BS681" s="17">
        <v>1</v>
      </c>
      <c r="BT681" s="17">
        <v>8.8035243999999999E-2</v>
      </c>
      <c r="BU681" s="17">
        <f>_xlfn.XLOOKUP(BG681,' Brechas'!$A$2:$A$34,' Brechas'!$AZ$2:$AZ$34)</f>
        <v>8.8035244369517596E-2</v>
      </c>
      <c r="BV681" t="b">
        <f t="shared" si="74"/>
        <v>1</v>
      </c>
    </row>
    <row r="683" spans="58:74">
      <c r="BF683" s="2" t="s">
        <v>22</v>
      </c>
      <c r="BG683" s="20">
        <v>5</v>
      </c>
      <c r="BH683" s="20" t="s">
        <v>79</v>
      </c>
      <c r="BI683" s="89">
        <v>244.07</v>
      </c>
      <c r="BJ683" s="89">
        <v>253.89</v>
      </c>
      <c r="BK683" s="20">
        <v>-0.04</v>
      </c>
      <c r="BL683" s="20">
        <v>0.04</v>
      </c>
      <c r="BM683" s="71">
        <v>25</v>
      </c>
      <c r="BN683" s="20">
        <v>248.48</v>
      </c>
      <c r="BO683" s="20">
        <v>0.84</v>
      </c>
      <c r="BP683" s="63">
        <v>15</v>
      </c>
      <c r="BQ683" s="20">
        <v>0.03</v>
      </c>
      <c r="BR683" s="72">
        <v>27</v>
      </c>
      <c r="BS683" s="17">
        <v>-1</v>
      </c>
      <c r="BT683" s="17">
        <v>-3.2532986999999999E-2</v>
      </c>
      <c r="BU683" s="17">
        <f>_xlfn.XLOOKUP(BG683,' Brechas'!$A$2:$A$34,' Brechas'!$BA$2:$BA$34)</f>
        <v>-3.2532986691821898E-2</v>
      </c>
      <c r="BV683" t="b">
        <f>ROUND(BT683,6)=ROUND(BU683,6)</f>
        <v>1</v>
      </c>
    </row>
    <row r="684" spans="58:74">
      <c r="BG684" s="20">
        <v>8</v>
      </c>
      <c r="BH684" s="20" t="s">
        <v>81</v>
      </c>
      <c r="BI684" s="89">
        <v>247.94</v>
      </c>
      <c r="BJ684" s="89">
        <v>249.29</v>
      </c>
      <c r="BK684" s="20">
        <v>-0.01</v>
      </c>
      <c r="BL684" s="20">
        <v>0.01</v>
      </c>
      <c r="BM684" s="76">
        <v>1</v>
      </c>
      <c r="BN684" s="20">
        <v>248.59</v>
      </c>
      <c r="BO684" s="20">
        <v>0.84</v>
      </c>
      <c r="BP684" s="60">
        <v>14</v>
      </c>
      <c r="BQ684" s="20">
        <v>0</v>
      </c>
      <c r="BR684" s="76">
        <v>1</v>
      </c>
      <c r="BS684" s="17">
        <v>-1</v>
      </c>
      <c r="BT684" s="17">
        <v>-4.5620879999999997E-3</v>
      </c>
      <c r="BU684" s="17">
        <f>_xlfn.XLOOKUP(BG684,' Brechas'!$A$2:$A$34,' Brechas'!$BA$2:$BA$34)</f>
        <v>-4.5620879526449597E-3</v>
      </c>
      <c r="BV684" t="b">
        <f t="shared" ref="BV684:BV715" si="75">ROUND(BT684,6)=ROUND(BU684,6)</f>
        <v>1</v>
      </c>
    </row>
    <row r="685" spans="58:74">
      <c r="BG685" s="20">
        <v>11</v>
      </c>
      <c r="BH685" s="20" t="s">
        <v>82</v>
      </c>
      <c r="BI685" s="89">
        <v>266.73</v>
      </c>
      <c r="BJ685" s="89">
        <v>276.42</v>
      </c>
      <c r="BK685" s="20">
        <v>-0.04</v>
      </c>
      <c r="BL685" s="20">
        <v>0.04</v>
      </c>
      <c r="BM685" s="80">
        <v>20</v>
      </c>
      <c r="BN685" s="20">
        <v>271.33999999999997</v>
      </c>
      <c r="BO685" s="20">
        <v>0.77</v>
      </c>
      <c r="BP685" s="76">
        <v>1</v>
      </c>
      <c r="BQ685" s="20">
        <v>0.03</v>
      </c>
      <c r="BR685" s="81">
        <v>17</v>
      </c>
      <c r="BS685" s="17">
        <v>-1</v>
      </c>
      <c r="BT685" s="17">
        <v>-2.7007215000000001E-2</v>
      </c>
      <c r="BU685" s="17">
        <f>_xlfn.XLOOKUP(BG685,' Brechas'!$A$2:$A$34,' Brechas'!$BA$2:$BA$34)</f>
        <v>-2.7007214805943602E-2</v>
      </c>
      <c r="BV685" t="b">
        <f t="shared" si="75"/>
        <v>1</v>
      </c>
    </row>
    <row r="686" spans="58:74">
      <c r="BG686" s="20">
        <v>13</v>
      </c>
      <c r="BH686" s="20" t="s">
        <v>83</v>
      </c>
      <c r="BI686" s="89">
        <v>232.69</v>
      </c>
      <c r="BJ686" s="89">
        <v>237.54</v>
      </c>
      <c r="BK686" s="20">
        <v>-0.02</v>
      </c>
      <c r="BL686" s="20">
        <v>0.02</v>
      </c>
      <c r="BM686" s="69">
        <v>9</v>
      </c>
      <c r="BN686" s="20">
        <v>234.93</v>
      </c>
      <c r="BO686" s="20">
        <v>0.89</v>
      </c>
      <c r="BP686" s="84">
        <v>26</v>
      </c>
      <c r="BQ686" s="20">
        <v>0.02</v>
      </c>
      <c r="BR686" s="69">
        <v>9</v>
      </c>
      <c r="BS686" s="17">
        <v>-1</v>
      </c>
      <c r="BT686" s="17">
        <v>-1.8176451999999999E-2</v>
      </c>
      <c r="BU686" s="17">
        <f>_xlfn.XLOOKUP(BG686,' Brechas'!$A$2:$A$34,' Brechas'!$BA$2:$BA$34)</f>
        <v>-1.81764516327425E-2</v>
      </c>
      <c r="BV686" t="b">
        <f t="shared" si="75"/>
        <v>1</v>
      </c>
    </row>
    <row r="687" spans="58:74">
      <c r="BG687" s="20">
        <v>15</v>
      </c>
      <c r="BH687" s="20" t="s">
        <v>84</v>
      </c>
      <c r="BI687" s="89">
        <v>267.08999999999997</v>
      </c>
      <c r="BJ687" s="89">
        <v>274.72000000000003</v>
      </c>
      <c r="BK687" s="20">
        <v>-0.03</v>
      </c>
      <c r="BL687" s="20">
        <v>0.03</v>
      </c>
      <c r="BM687" s="59">
        <v>13</v>
      </c>
      <c r="BN687" s="20">
        <v>270.64</v>
      </c>
      <c r="BO687" s="20">
        <v>0.77</v>
      </c>
      <c r="BP687" s="67">
        <v>2</v>
      </c>
      <c r="BQ687" s="20">
        <v>0.02</v>
      </c>
      <c r="BR687" s="86">
        <v>11</v>
      </c>
      <c r="BS687" s="17">
        <v>-1</v>
      </c>
      <c r="BT687" s="17">
        <v>-2.1463490000000002E-2</v>
      </c>
      <c r="BU687" s="17">
        <f>_xlfn.XLOOKUP(BG687,' Brechas'!$A$2:$A$34,' Brechas'!$BA$2:$BA$34)</f>
        <v>-2.14634902991396E-2</v>
      </c>
      <c r="BV687" t="b">
        <f t="shared" si="75"/>
        <v>1</v>
      </c>
    </row>
    <row r="688" spans="58:74">
      <c r="BG688" s="20">
        <v>17</v>
      </c>
      <c r="BH688" s="20" t="s">
        <v>85</v>
      </c>
      <c r="BI688" s="89">
        <v>251.3</v>
      </c>
      <c r="BJ688" s="89">
        <v>261.67</v>
      </c>
      <c r="BK688" s="20">
        <v>-0.04</v>
      </c>
      <c r="BL688" s="20">
        <v>0.04</v>
      </c>
      <c r="BM688" s="84">
        <v>26</v>
      </c>
      <c r="BN688" s="20">
        <v>256.05</v>
      </c>
      <c r="BO688" s="20">
        <v>0.82</v>
      </c>
      <c r="BP688" s="69">
        <v>9</v>
      </c>
      <c r="BQ688" s="20">
        <v>0.03</v>
      </c>
      <c r="BR688" s="71">
        <v>25</v>
      </c>
      <c r="BS688" s="17">
        <v>-1</v>
      </c>
      <c r="BT688" s="17">
        <v>-3.2349754000000001E-2</v>
      </c>
      <c r="BU688" s="17">
        <f>_xlfn.XLOOKUP(BG688,' Brechas'!$A$2:$A$34,' Brechas'!$BA$2:$BA$34)</f>
        <v>-3.2349754471747698E-2</v>
      </c>
      <c r="BV688" t="b">
        <f t="shared" si="75"/>
        <v>1</v>
      </c>
    </row>
    <row r="689" spans="59:74">
      <c r="BG689" s="20">
        <v>18</v>
      </c>
      <c r="BH689" s="20" t="s">
        <v>86</v>
      </c>
      <c r="BI689" s="89">
        <v>239.69</v>
      </c>
      <c r="BJ689" s="89">
        <v>250.55</v>
      </c>
      <c r="BK689" s="20">
        <v>-0.04</v>
      </c>
      <c r="BL689" s="20">
        <v>0.04</v>
      </c>
      <c r="BM689" s="94">
        <v>31</v>
      </c>
      <c r="BN689" s="20">
        <v>244.41</v>
      </c>
      <c r="BO689" s="20">
        <v>0.85</v>
      </c>
      <c r="BP689" s="61">
        <v>18</v>
      </c>
      <c r="BQ689" s="20">
        <v>0.04</v>
      </c>
      <c r="BR689" s="94">
        <v>31</v>
      </c>
      <c r="BS689" s="17">
        <v>-1</v>
      </c>
      <c r="BT689" s="17">
        <v>-3.7065646000000001E-2</v>
      </c>
      <c r="BU689" s="17">
        <f>_xlfn.XLOOKUP(BG689,' Brechas'!$A$2:$A$34,' Brechas'!$BA$2:$BA$34)</f>
        <v>-3.70656460804357E-2</v>
      </c>
      <c r="BV689" t="b">
        <f t="shared" si="75"/>
        <v>1</v>
      </c>
    </row>
    <row r="690" spans="59:74">
      <c r="BG690" s="20">
        <v>19</v>
      </c>
      <c r="BH690" s="20" t="s">
        <v>87</v>
      </c>
      <c r="BI690" s="89">
        <v>233.32</v>
      </c>
      <c r="BJ690" s="89">
        <v>239.07</v>
      </c>
      <c r="BK690" s="20">
        <v>-0.02</v>
      </c>
      <c r="BL690" s="20">
        <v>0.02</v>
      </c>
      <c r="BM690" s="86">
        <v>11</v>
      </c>
      <c r="BN690" s="20">
        <v>235.86</v>
      </c>
      <c r="BO690" s="20">
        <v>0.89</v>
      </c>
      <c r="BP690" s="71">
        <v>25</v>
      </c>
      <c r="BQ690" s="20">
        <v>0.02</v>
      </c>
      <c r="BR690" s="79">
        <v>10</v>
      </c>
      <c r="BS690" s="17">
        <v>-1</v>
      </c>
      <c r="BT690" s="17">
        <v>-2.1302580000000002E-2</v>
      </c>
      <c r="BU690" s="17">
        <f>_xlfn.XLOOKUP(BG690,' Brechas'!$A$2:$A$34,' Brechas'!$BA$2:$BA$34)</f>
        <v>-2.1302579544491801E-2</v>
      </c>
      <c r="BV690" t="b">
        <f t="shared" si="75"/>
        <v>1</v>
      </c>
    </row>
    <row r="691" spans="59:74">
      <c r="BG691" s="20">
        <v>20</v>
      </c>
      <c r="BH691" s="20" t="s">
        <v>88</v>
      </c>
      <c r="BI691" s="89">
        <v>241.84</v>
      </c>
      <c r="BJ691" s="89">
        <v>248.67</v>
      </c>
      <c r="BK691" s="20">
        <v>-0.03</v>
      </c>
      <c r="BL691" s="20">
        <v>0.03</v>
      </c>
      <c r="BM691" s="66">
        <v>12</v>
      </c>
      <c r="BN691" s="20">
        <v>245</v>
      </c>
      <c r="BO691" s="20">
        <v>0.85</v>
      </c>
      <c r="BP691" s="81">
        <v>17</v>
      </c>
      <c r="BQ691" s="20">
        <v>0.02</v>
      </c>
      <c r="BR691" s="59">
        <v>13</v>
      </c>
      <c r="BS691" s="17">
        <v>-1</v>
      </c>
      <c r="BT691" s="17">
        <v>-2.3404950000000001E-2</v>
      </c>
      <c r="BU691" s="17">
        <f>_xlfn.XLOOKUP(BG691,' Brechas'!$A$2:$A$34,' Brechas'!$BA$2:$BA$34)</f>
        <v>-2.3404950360223799E-2</v>
      </c>
      <c r="BV691" t="b">
        <f t="shared" si="75"/>
        <v>1</v>
      </c>
    </row>
    <row r="692" spans="59:74">
      <c r="BG692" s="20">
        <v>23</v>
      </c>
      <c r="BH692" s="20" t="s">
        <v>89</v>
      </c>
      <c r="BI692" s="89">
        <v>240.53</v>
      </c>
      <c r="BJ692" s="89">
        <v>245.42</v>
      </c>
      <c r="BK692" s="20">
        <v>-0.02</v>
      </c>
      <c r="BL692" s="20">
        <v>0.02</v>
      </c>
      <c r="BM692" s="62">
        <v>8</v>
      </c>
      <c r="BN692" s="20">
        <v>242.81</v>
      </c>
      <c r="BO692" s="20">
        <v>0.86</v>
      </c>
      <c r="BP692" s="75">
        <v>21</v>
      </c>
      <c r="BQ692" s="20">
        <v>0.02</v>
      </c>
      <c r="BR692" s="64">
        <v>7</v>
      </c>
      <c r="BS692" s="17">
        <v>-1</v>
      </c>
      <c r="BT692" s="17">
        <v>-1.7151373000000001E-2</v>
      </c>
      <c r="BU692" s="17">
        <f>_xlfn.XLOOKUP(BG692,' Brechas'!$A$2:$A$34,' Brechas'!$BA$2:$BA$34)</f>
        <v>-1.71513729750154E-2</v>
      </c>
      <c r="BV692" t="b">
        <f t="shared" si="75"/>
        <v>1</v>
      </c>
    </row>
    <row r="693" spans="59:74">
      <c r="BG693" s="20">
        <v>25</v>
      </c>
      <c r="BH693" s="20" t="s">
        <v>90</v>
      </c>
      <c r="BI693" s="89">
        <v>258.86</v>
      </c>
      <c r="BJ693" s="89">
        <v>266.99</v>
      </c>
      <c r="BK693" s="20">
        <v>-0.03</v>
      </c>
      <c r="BL693" s="20">
        <v>0.03</v>
      </c>
      <c r="BM693" s="58">
        <v>16</v>
      </c>
      <c r="BN693" s="20">
        <v>262.64</v>
      </c>
      <c r="BO693" s="20">
        <v>0.8</v>
      </c>
      <c r="BP693" s="83">
        <v>5</v>
      </c>
      <c r="BQ693" s="20">
        <v>0.02</v>
      </c>
      <c r="BR693" s="60">
        <v>14</v>
      </c>
      <c r="BS693" s="17">
        <v>-1</v>
      </c>
      <c r="BT693" s="17">
        <v>-2.4208641999999999E-2</v>
      </c>
      <c r="BU693" s="17">
        <f>_xlfn.XLOOKUP(BG693,' Brechas'!$A$2:$A$34,' Brechas'!$BA$2:$BA$34)</f>
        <v>-2.42086416297215E-2</v>
      </c>
      <c r="BV693" t="b">
        <f t="shared" si="75"/>
        <v>1</v>
      </c>
    </row>
    <row r="694" spans="59:74">
      <c r="BG694" s="20">
        <v>27</v>
      </c>
      <c r="BH694" s="20" t="s">
        <v>91</v>
      </c>
      <c r="BI694" s="89">
        <v>211.21</v>
      </c>
      <c r="BJ694" s="89">
        <v>206.48</v>
      </c>
      <c r="BK694" s="20">
        <v>0.02</v>
      </c>
      <c r="BL694" s="20">
        <v>0.02</v>
      </c>
      <c r="BM694" s="79">
        <v>10</v>
      </c>
      <c r="BN694" s="20">
        <v>208.96</v>
      </c>
      <c r="BO694" s="20">
        <v>1</v>
      </c>
      <c r="BP694" s="77">
        <v>33</v>
      </c>
      <c r="BQ694" s="20">
        <v>0.02</v>
      </c>
      <c r="BR694" s="66">
        <v>12</v>
      </c>
      <c r="BS694" s="17">
        <v>1</v>
      </c>
      <c r="BT694" s="17">
        <v>2.2907543999999998E-2</v>
      </c>
      <c r="BU694" s="17">
        <f>_xlfn.XLOOKUP(BG694,' Brechas'!$A$2:$A$34,' Brechas'!$BA$2:$BA$34)</f>
        <v>2.29075438037416E-2</v>
      </c>
      <c r="BV694" t="b">
        <f t="shared" si="75"/>
        <v>1</v>
      </c>
    </row>
    <row r="695" spans="59:74">
      <c r="BG695" s="20">
        <v>41</v>
      </c>
      <c r="BH695" s="20" t="s">
        <v>92</v>
      </c>
      <c r="BI695" s="89">
        <v>251.47</v>
      </c>
      <c r="BJ695" s="89">
        <v>261.91000000000003</v>
      </c>
      <c r="BK695" s="20">
        <v>-0.04</v>
      </c>
      <c r="BL695" s="20">
        <v>0.04</v>
      </c>
      <c r="BM695" s="72">
        <v>27</v>
      </c>
      <c r="BN695" s="20">
        <v>256.08999999999997</v>
      </c>
      <c r="BO695" s="20">
        <v>0.82</v>
      </c>
      <c r="BP695" s="62">
        <v>8</v>
      </c>
      <c r="BQ695" s="20">
        <v>0.03</v>
      </c>
      <c r="BR695" s="84">
        <v>26</v>
      </c>
      <c r="BS695" s="17">
        <v>-1</v>
      </c>
      <c r="BT695" s="17">
        <v>-3.2503325E-2</v>
      </c>
      <c r="BU695" s="17">
        <f>_xlfn.XLOOKUP(BG695,' Brechas'!$A$2:$A$34,' Brechas'!$BA$2:$BA$34)</f>
        <v>-3.2503324855003402E-2</v>
      </c>
      <c r="BV695" t="b">
        <f t="shared" si="75"/>
        <v>1</v>
      </c>
    </row>
    <row r="696" spans="59:74">
      <c r="BG696" s="20">
        <v>44</v>
      </c>
      <c r="BH696" s="20" t="s">
        <v>93</v>
      </c>
      <c r="BI696" s="89">
        <v>222.42</v>
      </c>
      <c r="BJ696" s="89">
        <v>226.68</v>
      </c>
      <c r="BK696" s="20">
        <v>-0.02</v>
      </c>
      <c r="BL696" s="20">
        <v>0.02</v>
      </c>
      <c r="BM696" s="64">
        <v>7</v>
      </c>
      <c r="BN696" s="20">
        <v>224.31</v>
      </c>
      <c r="BO696" s="20">
        <v>0.93</v>
      </c>
      <c r="BP696" s="73">
        <v>28</v>
      </c>
      <c r="BQ696" s="20">
        <v>0.02</v>
      </c>
      <c r="BR696" s="62">
        <v>8</v>
      </c>
      <c r="BS696" s="17">
        <v>-1</v>
      </c>
      <c r="BT696" s="17">
        <v>-1.7503119000000001E-2</v>
      </c>
      <c r="BU696" s="17">
        <f>_xlfn.XLOOKUP(BG696,' Brechas'!$A$2:$A$34,' Brechas'!$BA$2:$BA$34)</f>
        <v>-1.7503118892750202E-2</v>
      </c>
      <c r="BV696" t="b">
        <f t="shared" si="75"/>
        <v>1</v>
      </c>
    </row>
    <row r="697" spans="59:74">
      <c r="BG697" s="20">
        <v>47</v>
      </c>
      <c r="BH697" s="20" t="s">
        <v>94</v>
      </c>
      <c r="BI697" s="89">
        <v>228.16</v>
      </c>
      <c r="BJ697" s="89">
        <v>232.39</v>
      </c>
      <c r="BK697" s="20">
        <v>-0.02</v>
      </c>
      <c r="BL697" s="20">
        <v>0.02</v>
      </c>
      <c r="BM697" s="65">
        <v>6</v>
      </c>
      <c r="BN697" s="20">
        <v>230.14</v>
      </c>
      <c r="BO697" s="20">
        <v>0.91</v>
      </c>
      <c r="BP697" s="72">
        <v>27</v>
      </c>
      <c r="BQ697" s="20">
        <v>0.02</v>
      </c>
      <c r="BR697" s="65">
        <v>6</v>
      </c>
      <c r="BS697" s="17">
        <v>-1</v>
      </c>
      <c r="BT697" s="17">
        <v>-1.6528470999999999E-2</v>
      </c>
      <c r="BU697" s="17">
        <f>_xlfn.XLOOKUP(BG697,' Brechas'!$A$2:$A$34,' Brechas'!$BA$2:$BA$34)</f>
        <v>-1.6528471497876101E-2</v>
      </c>
      <c r="BV697" t="b">
        <f t="shared" si="75"/>
        <v>1</v>
      </c>
    </row>
    <row r="698" spans="59:74">
      <c r="BG698" s="20">
        <v>50</v>
      </c>
      <c r="BH698" s="20" t="s">
        <v>95</v>
      </c>
      <c r="BI698" s="89">
        <v>251.12</v>
      </c>
      <c r="BJ698" s="89">
        <v>261.63</v>
      </c>
      <c r="BK698" s="20">
        <v>-0.04</v>
      </c>
      <c r="BL698" s="20">
        <v>0.04</v>
      </c>
      <c r="BM698" s="73">
        <v>28</v>
      </c>
      <c r="BN698" s="20">
        <v>255.97</v>
      </c>
      <c r="BO698" s="20">
        <v>0.82</v>
      </c>
      <c r="BP698" s="79">
        <v>10</v>
      </c>
      <c r="BQ698" s="20">
        <v>0.03</v>
      </c>
      <c r="BR698" s="70">
        <v>29</v>
      </c>
      <c r="BS698" s="17">
        <v>-1</v>
      </c>
      <c r="BT698" s="17">
        <v>-3.2782812000000001E-2</v>
      </c>
      <c r="BU698" s="17">
        <f>_xlfn.XLOOKUP(BG698,' Brechas'!$A$2:$A$34,' Brechas'!$BA$2:$BA$34)</f>
        <v>-3.2782811699620697E-2</v>
      </c>
      <c r="BV698" t="b">
        <f t="shared" si="75"/>
        <v>1</v>
      </c>
    </row>
    <row r="699" spans="59:74">
      <c r="BG699" s="20">
        <v>52</v>
      </c>
      <c r="BH699" s="20" t="s">
        <v>96</v>
      </c>
      <c r="BI699" s="89">
        <v>245.7</v>
      </c>
      <c r="BJ699" s="89">
        <v>254.93</v>
      </c>
      <c r="BK699" s="20">
        <v>-0.04</v>
      </c>
      <c r="BL699" s="20">
        <v>0.04</v>
      </c>
      <c r="BM699" s="88">
        <v>24</v>
      </c>
      <c r="BN699" s="20">
        <v>249.85</v>
      </c>
      <c r="BO699" s="20">
        <v>0.84</v>
      </c>
      <c r="BP699" s="59">
        <v>13</v>
      </c>
      <c r="BQ699" s="20">
        <v>0.03</v>
      </c>
      <c r="BR699" s="82">
        <v>22</v>
      </c>
      <c r="BS699" s="17">
        <v>-1</v>
      </c>
      <c r="BT699" s="17">
        <v>-3.0280748999999999E-2</v>
      </c>
      <c r="BU699" s="17">
        <f>_xlfn.XLOOKUP(BG699,' Brechas'!$A$2:$A$34,' Brechas'!$BA$2:$BA$34)</f>
        <v>-3.0280749340321201E-2</v>
      </c>
      <c r="BV699" t="b">
        <f t="shared" si="75"/>
        <v>1</v>
      </c>
    </row>
    <row r="700" spans="59:74" ht="24">
      <c r="BG700" s="20">
        <v>54</v>
      </c>
      <c r="BH700" s="20" t="s">
        <v>97</v>
      </c>
      <c r="BI700" s="89">
        <v>257.62</v>
      </c>
      <c r="BJ700" s="89">
        <v>266.91000000000003</v>
      </c>
      <c r="BK700" s="20">
        <v>-0.03</v>
      </c>
      <c r="BL700" s="20">
        <v>0.03</v>
      </c>
      <c r="BM700" s="68">
        <v>19</v>
      </c>
      <c r="BN700" s="20">
        <v>261.89</v>
      </c>
      <c r="BO700" s="20">
        <v>0.8</v>
      </c>
      <c r="BP700" s="65">
        <v>6</v>
      </c>
      <c r="BQ700" s="20">
        <v>0.03</v>
      </c>
      <c r="BR700" s="75">
        <v>21</v>
      </c>
      <c r="BS700" s="17">
        <v>-1</v>
      </c>
      <c r="BT700" s="17">
        <v>-2.7754213E-2</v>
      </c>
      <c r="BU700" s="17">
        <f>_xlfn.XLOOKUP(BG700,' Brechas'!$A$2:$A$34,' Brechas'!$BA$2:$BA$34)</f>
        <v>-2.7754213201956701E-2</v>
      </c>
      <c r="BV700" t="b">
        <f t="shared" si="75"/>
        <v>1</v>
      </c>
    </row>
    <row r="701" spans="59:74">
      <c r="BG701" s="20">
        <v>63</v>
      </c>
      <c r="BH701" s="20" t="s">
        <v>98</v>
      </c>
      <c r="BI701" s="89">
        <v>261</v>
      </c>
      <c r="BJ701" s="89">
        <v>272.36</v>
      </c>
      <c r="BK701" s="20">
        <v>-0.04</v>
      </c>
      <c r="BL701" s="20">
        <v>0.04</v>
      </c>
      <c r="BM701" s="70">
        <v>29</v>
      </c>
      <c r="BN701" s="20">
        <v>266.29000000000002</v>
      </c>
      <c r="BO701" s="20">
        <v>0.78</v>
      </c>
      <c r="BP701" s="85">
        <v>4</v>
      </c>
      <c r="BQ701" s="20">
        <v>0.03</v>
      </c>
      <c r="BR701" s="73">
        <v>28</v>
      </c>
      <c r="BS701" s="17">
        <v>-1</v>
      </c>
      <c r="BT701" s="17">
        <v>-3.2722704999999998E-2</v>
      </c>
      <c r="BU701" s="17">
        <f>_xlfn.XLOOKUP(BG701,' Brechas'!$A$2:$A$34,' Brechas'!$BA$2:$BA$34)</f>
        <v>-3.2722705246414803E-2</v>
      </c>
      <c r="BV701" t="b">
        <f t="shared" si="75"/>
        <v>1</v>
      </c>
    </row>
    <row r="702" spans="59:74">
      <c r="BG702" s="20">
        <v>66</v>
      </c>
      <c r="BH702" s="20" t="s">
        <v>99</v>
      </c>
      <c r="BI702" s="89">
        <v>253.07</v>
      </c>
      <c r="BJ702" s="89">
        <v>260.85000000000002</v>
      </c>
      <c r="BK702" s="20">
        <v>-0.03</v>
      </c>
      <c r="BL702" s="20">
        <v>0.03</v>
      </c>
      <c r="BM702" s="63">
        <v>15</v>
      </c>
      <c r="BN702" s="20">
        <v>256.68</v>
      </c>
      <c r="BO702" s="20">
        <v>0.81</v>
      </c>
      <c r="BP702" s="64">
        <v>7</v>
      </c>
      <c r="BQ702" s="20">
        <v>0.02</v>
      </c>
      <c r="BR702" s="63">
        <v>15</v>
      </c>
      <c r="BS702" s="17">
        <v>-1</v>
      </c>
      <c r="BT702" s="17">
        <v>-2.4267848000000002E-2</v>
      </c>
      <c r="BU702" s="17">
        <f>_xlfn.XLOOKUP(BG702,' Brechas'!$A$2:$A$34,' Brechas'!$BA$2:$BA$34)</f>
        <v>-2.4267847529729401E-2</v>
      </c>
      <c r="BV702" t="b">
        <f t="shared" si="75"/>
        <v>1</v>
      </c>
    </row>
    <row r="703" spans="59:74">
      <c r="BG703" s="20">
        <v>68</v>
      </c>
      <c r="BH703" s="20" t="s">
        <v>100</v>
      </c>
      <c r="BI703" s="89">
        <v>264.83</v>
      </c>
      <c r="BJ703" s="89">
        <v>274.57</v>
      </c>
      <c r="BK703" s="20">
        <v>-0.04</v>
      </c>
      <c r="BL703" s="20">
        <v>0.04</v>
      </c>
      <c r="BM703" s="82">
        <v>22</v>
      </c>
      <c r="BN703" s="20">
        <v>269.33999999999997</v>
      </c>
      <c r="BO703" s="20">
        <v>0.78</v>
      </c>
      <c r="BP703" s="78">
        <v>3</v>
      </c>
      <c r="BQ703" s="20">
        <v>0.03</v>
      </c>
      <c r="BR703" s="68">
        <v>19</v>
      </c>
      <c r="BS703" s="17">
        <v>-1</v>
      </c>
      <c r="BT703" s="17">
        <v>-2.7509054000000002E-2</v>
      </c>
      <c r="BU703" s="17">
        <f>_xlfn.XLOOKUP(BG703,' Brechas'!$A$2:$A$34,' Brechas'!$BA$2:$BA$34)</f>
        <v>-2.7509054362482702E-2</v>
      </c>
      <c r="BV703" t="b">
        <f t="shared" si="75"/>
        <v>1</v>
      </c>
    </row>
    <row r="704" spans="59:74">
      <c r="BG704" s="20">
        <v>70</v>
      </c>
      <c r="BH704" s="20" t="s">
        <v>101</v>
      </c>
      <c r="BI704" s="89">
        <v>237.81</v>
      </c>
      <c r="BJ704" s="89">
        <v>241.86</v>
      </c>
      <c r="BK704" s="20">
        <v>-0.02</v>
      </c>
      <c r="BL704" s="20">
        <v>0.02</v>
      </c>
      <c r="BM704" s="83">
        <v>5</v>
      </c>
      <c r="BN704" s="20">
        <v>239.71</v>
      </c>
      <c r="BO704" s="20">
        <v>0.87</v>
      </c>
      <c r="BP704" s="82">
        <v>22</v>
      </c>
      <c r="BQ704" s="20">
        <v>0.01</v>
      </c>
      <c r="BR704" s="83">
        <v>5</v>
      </c>
      <c r="BS704" s="17">
        <v>-1</v>
      </c>
      <c r="BT704" s="17">
        <v>-1.4587296E-2</v>
      </c>
      <c r="BU704" s="17">
        <f>_xlfn.XLOOKUP(BG704,' Brechas'!$A$2:$A$34,' Brechas'!$BA$2:$BA$34)</f>
        <v>-1.45872958992758E-2</v>
      </c>
      <c r="BV704" t="b">
        <f t="shared" si="75"/>
        <v>1</v>
      </c>
    </row>
    <row r="705" spans="58:74">
      <c r="BG705" s="20">
        <v>73</v>
      </c>
      <c r="BH705" s="20" t="s">
        <v>102</v>
      </c>
      <c r="BI705" s="89">
        <v>244.46</v>
      </c>
      <c r="BJ705" s="89">
        <v>251.88</v>
      </c>
      <c r="BK705" s="20">
        <v>-0.03</v>
      </c>
      <c r="BL705" s="20">
        <v>0.03</v>
      </c>
      <c r="BM705" s="60">
        <v>14</v>
      </c>
      <c r="BN705" s="20">
        <v>247.84</v>
      </c>
      <c r="BO705" s="20">
        <v>0.84</v>
      </c>
      <c r="BP705" s="58">
        <v>16</v>
      </c>
      <c r="BQ705" s="20">
        <v>0.02</v>
      </c>
      <c r="BR705" s="58">
        <v>16</v>
      </c>
      <c r="BS705" s="17">
        <v>-1</v>
      </c>
      <c r="BT705" s="17">
        <v>-2.4820325000000001E-2</v>
      </c>
      <c r="BU705" s="17">
        <f>_xlfn.XLOOKUP(BG705,' Brechas'!$A$2:$A$34,' Brechas'!$BA$2:$BA$34)</f>
        <v>-2.4820324772383599E-2</v>
      </c>
      <c r="BV705" t="b">
        <f t="shared" si="75"/>
        <v>1</v>
      </c>
    </row>
    <row r="706" spans="58:74">
      <c r="BG706" s="20">
        <v>76</v>
      </c>
      <c r="BH706" s="20" t="s">
        <v>103</v>
      </c>
      <c r="BI706" s="89">
        <v>246.17</v>
      </c>
      <c r="BJ706" s="89">
        <v>254.44</v>
      </c>
      <c r="BK706" s="20">
        <v>-0.03</v>
      </c>
      <c r="BL706" s="20">
        <v>0.03</v>
      </c>
      <c r="BM706" s="61">
        <v>18</v>
      </c>
      <c r="BN706" s="20">
        <v>249.95</v>
      </c>
      <c r="BO706" s="20">
        <v>0.84</v>
      </c>
      <c r="BP706" s="66">
        <v>12</v>
      </c>
      <c r="BQ706" s="20">
        <v>0.03</v>
      </c>
      <c r="BR706" s="61">
        <v>18</v>
      </c>
      <c r="BS706" s="17">
        <v>-1</v>
      </c>
      <c r="BT706" s="17">
        <v>-2.7156057000000001E-2</v>
      </c>
      <c r="BU706" s="17">
        <f>_xlfn.XLOOKUP(BG706,' Brechas'!$A$2:$A$34,' Brechas'!$BA$2:$BA$34)</f>
        <v>-2.71560566040627E-2</v>
      </c>
      <c r="BV706" t="b">
        <f t="shared" si="75"/>
        <v>1</v>
      </c>
    </row>
    <row r="707" spans="58:74">
      <c r="BG707" s="20">
        <v>81</v>
      </c>
      <c r="BH707" s="20" t="s">
        <v>104</v>
      </c>
      <c r="BI707" s="89">
        <v>238.58</v>
      </c>
      <c r="BJ707" s="89">
        <v>249.44</v>
      </c>
      <c r="BK707" s="20">
        <v>-0.04</v>
      </c>
      <c r="BL707" s="20">
        <v>0.04</v>
      </c>
      <c r="BM707" s="95">
        <v>32</v>
      </c>
      <c r="BN707" s="20">
        <v>243.49</v>
      </c>
      <c r="BO707" s="20">
        <v>0.86</v>
      </c>
      <c r="BP707" s="68">
        <v>19</v>
      </c>
      <c r="BQ707" s="20">
        <v>0.04</v>
      </c>
      <c r="BR707" s="95">
        <v>32</v>
      </c>
      <c r="BS707" s="17">
        <v>-1</v>
      </c>
      <c r="BT707" s="17">
        <v>-3.7379548999999998E-2</v>
      </c>
      <c r="BU707" s="17">
        <f>_xlfn.XLOOKUP(BG707,' Brechas'!$A$2:$A$34,' Brechas'!$BA$2:$BA$34)</f>
        <v>-3.7379548574520402E-2</v>
      </c>
      <c r="BV707" t="b">
        <f t="shared" si="75"/>
        <v>1</v>
      </c>
    </row>
    <row r="708" spans="58:74">
      <c r="BG708" s="20">
        <v>85</v>
      </c>
      <c r="BH708" s="20" t="s">
        <v>105</v>
      </c>
      <c r="BI708" s="89">
        <v>249.28</v>
      </c>
      <c r="BJ708" s="89">
        <v>260.36</v>
      </c>
      <c r="BK708" s="20">
        <v>-0.04</v>
      </c>
      <c r="BL708" s="20">
        <v>0.04</v>
      </c>
      <c r="BM708" s="87">
        <v>30</v>
      </c>
      <c r="BN708" s="20">
        <v>254.28</v>
      </c>
      <c r="BO708" s="20">
        <v>0.82</v>
      </c>
      <c r="BP708" s="86">
        <v>11</v>
      </c>
      <c r="BQ708" s="20">
        <v>0.03</v>
      </c>
      <c r="BR708" s="87">
        <v>30</v>
      </c>
      <c r="BS708" s="17">
        <v>-1</v>
      </c>
      <c r="BT708" s="17">
        <v>-3.4975751999999999E-2</v>
      </c>
      <c r="BU708" s="17">
        <f>_xlfn.XLOOKUP(BG708,' Brechas'!$A$2:$A$34,' Brechas'!$BA$2:$BA$34)</f>
        <v>-3.4975751991829999E-2</v>
      </c>
      <c r="BV708" t="b">
        <f t="shared" si="75"/>
        <v>1</v>
      </c>
    </row>
    <row r="709" spans="58:74">
      <c r="BG709" s="20">
        <v>86</v>
      </c>
      <c r="BH709" s="20" t="s">
        <v>106</v>
      </c>
      <c r="BI709" s="89">
        <v>239.32</v>
      </c>
      <c r="BJ709" s="89">
        <v>248.07</v>
      </c>
      <c r="BK709" s="20">
        <v>-0.04</v>
      </c>
      <c r="BL709" s="20">
        <v>0.04</v>
      </c>
      <c r="BM709" s="75">
        <v>21</v>
      </c>
      <c r="BN709" s="20">
        <v>243.05</v>
      </c>
      <c r="BO709" s="20">
        <v>0.86</v>
      </c>
      <c r="BP709" s="80">
        <v>20</v>
      </c>
      <c r="BQ709" s="20">
        <v>0.03</v>
      </c>
      <c r="BR709" s="74">
        <v>23</v>
      </c>
      <c r="BS709" s="17">
        <v>-1</v>
      </c>
      <c r="BT709" s="17">
        <v>-3.0319342999999999E-2</v>
      </c>
      <c r="BU709" s="17">
        <f>_xlfn.XLOOKUP(BG709,' Brechas'!$A$2:$A$34,' Brechas'!$BA$2:$BA$34)</f>
        <v>-3.0319342975815001E-2</v>
      </c>
      <c r="BV709" t="b">
        <f t="shared" si="75"/>
        <v>1</v>
      </c>
    </row>
    <row r="710" spans="58:74">
      <c r="BG710" s="20">
        <v>88</v>
      </c>
      <c r="BH710" s="20" t="s">
        <v>262</v>
      </c>
      <c r="BI710" s="89">
        <v>235.34</v>
      </c>
      <c r="BJ710" s="89">
        <v>243.02</v>
      </c>
      <c r="BK710" s="20">
        <v>-0.03</v>
      </c>
      <c r="BL710" s="20">
        <v>0.03</v>
      </c>
      <c r="BM710" s="81">
        <v>17</v>
      </c>
      <c r="BN710" s="20">
        <v>238.87</v>
      </c>
      <c r="BO710" s="20">
        <v>0.87</v>
      </c>
      <c r="BP710" s="74">
        <v>23</v>
      </c>
      <c r="BQ710" s="20">
        <v>0.03</v>
      </c>
      <c r="BR710" s="80">
        <v>20</v>
      </c>
      <c r="BS710" s="17">
        <v>-1</v>
      </c>
      <c r="BT710" s="17">
        <v>-2.7633603E-2</v>
      </c>
      <c r="BU710" s="17">
        <f>_xlfn.XLOOKUP(BG710,' Brechas'!$A$2:$A$34,' Brechas'!$BA$2:$BA$34)</f>
        <v>-2.7633603254930202E-2</v>
      </c>
      <c r="BV710" t="b">
        <f t="shared" si="75"/>
        <v>1</v>
      </c>
    </row>
    <row r="711" spans="58:74">
      <c r="BG711" s="20">
        <v>91</v>
      </c>
      <c r="BH711" s="20" t="s">
        <v>108</v>
      </c>
      <c r="BI711" s="89">
        <v>216.97</v>
      </c>
      <c r="BJ711" s="89">
        <v>227.68</v>
      </c>
      <c r="BK711" s="20">
        <v>-0.05</v>
      </c>
      <c r="BL711" s="20">
        <v>0.05</v>
      </c>
      <c r="BM711" s="77">
        <v>33</v>
      </c>
      <c r="BN711" s="20">
        <v>221.82</v>
      </c>
      <c r="BO711" s="20">
        <v>0.94</v>
      </c>
      <c r="BP711" s="70">
        <v>29</v>
      </c>
      <c r="BQ711" s="20">
        <v>0.04</v>
      </c>
      <c r="BR711" s="77">
        <v>33</v>
      </c>
      <c r="BS711" s="17">
        <v>-1</v>
      </c>
      <c r="BT711" s="17">
        <v>-4.4316437E-2</v>
      </c>
      <c r="BU711" s="17">
        <f>_xlfn.XLOOKUP(BG711,' Brechas'!$A$2:$A$34,' Brechas'!$BA$2:$BA$34)</f>
        <v>-4.4316437305148101E-2</v>
      </c>
      <c r="BV711" t="b">
        <f t="shared" si="75"/>
        <v>1</v>
      </c>
    </row>
    <row r="712" spans="58:74">
      <c r="BG712" s="20">
        <v>94</v>
      </c>
      <c r="BH712" s="20" t="s">
        <v>109</v>
      </c>
      <c r="BI712" s="89">
        <v>216.4</v>
      </c>
      <c r="BJ712" s="89">
        <v>213.31</v>
      </c>
      <c r="BK712" s="20">
        <v>0.01</v>
      </c>
      <c r="BL712" s="20">
        <v>0.01</v>
      </c>
      <c r="BM712" s="85">
        <v>4</v>
      </c>
      <c r="BN712" s="20">
        <v>214.96</v>
      </c>
      <c r="BO712" s="20">
        <v>0.97</v>
      </c>
      <c r="BP712" s="94">
        <v>31</v>
      </c>
      <c r="BQ712" s="20">
        <v>0.01</v>
      </c>
      <c r="BR712" s="85">
        <v>4</v>
      </c>
      <c r="BS712" s="17">
        <v>1</v>
      </c>
      <c r="BT712" s="17">
        <v>1.4091935E-2</v>
      </c>
      <c r="BU712" s="17">
        <f>_xlfn.XLOOKUP(BG712,' Brechas'!$A$2:$A$34,' Brechas'!$BA$2:$BA$34)</f>
        <v>1.40919346427227E-2</v>
      </c>
      <c r="BV712" t="b">
        <f t="shared" si="75"/>
        <v>1</v>
      </c>
    </row>
    <row r="713" spans="58:74">
      <c r="BG713" s="20">
        <v>95</v>
      </c>
      <c r="BH713" s="20" t="s">
        <v>110</v>
      </c>
      <c r="BI713" s="89">
        <v>232.91</v>
      </c>
      <c r="BJ713" s="89">
        <v>241.64</v>
      </c>
      <c r="BK713" s="20">
        <v>-0.04</v>
      </c>
      <c r="BL713" s="20">
        <v>0.04</v>
      </c>
      <c r="BM713" s="74">
        <v>23</v>
      </c>
      <c r="BN713" s="20">
        <v>236.85</v>
      </c>
      <c r="BO713" s="20">
        <v>0.88</v>
      </c>
      <c r="BP713" s="88">
        <v>24</v>
      </c>
      <c r="BQ713" s="20">
        <v>0.03</v>
      </c>
      <c r="BR713" s="88">
        <v>24</v>
      </c>
      <c r="BS713" s="17">
        <v>-1</v>
      </c>
      <c r="BT713" s="17">
        <v>-3.1863114999999997E-2</v>
      </c>
      <c r="BU713" s="17">
        <f>_xlfn.XLOOKUP(BG713,' Brechas'!$A$2:$A$34,' Brechas'!$BA$2:$BA$34)</f>
        <v>-3.1863115322170801E-2</v>
      </c>
      <c r="BV713" t="b">
        <f t="shared" si="75"/>
        <v>1</v>
      </c>
    </row>
    <row r="714" spans="58:74">
      <c r="BG714" s="20">
        <v>97</v>
      </c>
      <c r="BH714" s="20" t="s">
        <v>111</v>
      </c>
      <c r="BI714" s="89">
        <v>209.61</v>
      </c>
      <c r="BJ714" s="89">
        <v>211.67</v>
      </c>
      <c r="BK714" s="20">
        <v>-0.01</v>
      </c>
      <c r="BL714" s="20">
        <v>0.01</v>
      </c>
      <c r="BM714" s="67">
        <v>2</v>
      </c>
      <c r="BN714" s="20">
        <v>210.65</v>
      </c>
      <c r="BO714" s="20">
        <v>0.99</v>
      </c>
      <c r="BP714" s="95">
        <v>32</v>
      </c>
      <c r="BQ714" s="20">
        <v>0.01</v>
      </c>
      <c r="BR714" s="67">
        <v>2</v>
      </c>
      <c r="BS714" s="17">
        <v>-1</v>
      </c>
      <c r="BT714" s="17">
        <v>-9.6569670000000007E-3</v>
      </c>
      <c r="BU714" s="17">
        <f>_xlfn.XLOOKUP(BG714,' Brechas'!$A$2:$A$34,' Brechas'!$BA$2:$BA$34)</f>
        <v>-9.65696728991031E-3</v>
      </c>
      <c r="BV714" t="b">
        <f t="shared" si="75"/>
        <v>1</v>
      </c>
    </row>
    <row r="715" spans="58:74">
      <c r="BG715" s="20">
        <v>99</v>
      </c>
      <c r="BH715" s="20" t="s">
        <v>112</v>
      </c>
      <c r="BI715" s="89">
        <v>220.04</v>
      </c>
      <c r="BJ715" s="89">
        <v>222.97</v>
      </c>
      <c r="BK715" s="20">
        <v>-0.01</v>
      </c>
      <c r="BL715" s="20">
        <v>0.01</v>
      </c>
      <c r="BM715" s="78">
        <v>3</v>
      </c>
      <c r="BN715" s="20">
        <v>221.57</v>
      </c>
      <c r="BO715" s="20">
        <v>0.94</v>
      </c>
      <c r="BP715" s="87">
        <v>30</v>
      </c>
      <c r="BQ715" s="20">
        <v>0.01</v>
      </c>
      <c r="BR715" s="78">
        <v>3</v>
      </c>
      <c r="BS715" s="17">
        <v>-1</v>
      </c>
      <c r="BT715" s="17">
        <v>-1.2395731E-2</v>
      </c>
      <c r="BU715" s="17">
        <f>_xlfn.XLOOKUP(BG715,' Brechas'!$A$2:$A$34,' Brechas'!$BA$2:$BA$34)</f>
        <v>-1.23957314941559E-2</v>
      </c>
      <c r="BV715" t="b">
        <f t="shared" si="75"/>
        <v>1</v>
      </c>
    </row>
    <row r="717" spans="58:74">
      <c r="BF717" s="2" t="s">
        <v>23</v>
      </c>
      <c r="BG717" s="20">
        <v>5</v>
      </c>
      <c r="BH717" s="20" t="s">
        <v>79</v>
      </c>
      <c r="BI717" s="89">
        <v>146.44</v>
      </c>
      <c r="BJ717" s="89">
        <v>151.26</v>
      </c>
      <c r="BK717" s="20">
        <v>-0.03</v>
      </c>
      <c r="BL717" s="20">
        <v>0.03</v>
      </c>
      <c r="BM717" s="72">
        <v>27</v>
      </c>
      <c r="BN717" s="20">
        <v>148.44</v>
      </c>
      <c r="BO717" s="20">
        <v>0.78</v>
      </c>
      <c r="BP717" s="67">
        <v>2</v>
      </c>
      <c r="BQ717" s="20">
        <v>0.02</v>
      </c>
      <c r="BR717" s="84">
        <v>26</v>
      </c>
      <c r="BS717" s="17">
        <v>-1</v>
      </c>
      <c r="BT717" s="17">
        <v>-2.4850977999999999E-2</v>
      </c>
      <c r="BU717" s="17" cm="1">
        <f t="array" ref="BU717">_xlfn.XLOOKUP(BG717,' Brechas'!$A$2:$A$34,' Brechas'!$BB$2:BB$34)</f>
        <v>-2.4850978377325798E-2</v>
      </c>
      <c r="BV717" t="b">
        <f>ROUND(BT717,6)=ROUND(BU717,6)</f>
        <v>1</v>
      </c>
    </row>
    <row r="718" spans="58:74">
      <c r="BG718" s="20">
        <v>8</v>
      </c>
      <c r="BH718" s="20" t="s">
        <v>81</v>
      </c>
      <c r="BI718" s="89">
        <v>142.79</v>
      </c>
      <c r="BJ718" s="89">
        <v>144.21</v>
      </c>
      <c r="BK718" s="20">
        <v>-0.01</v>
      </c>
      <c r="BL718" s="20">
        <v>0.01</v>
      </c>
      <c r="BM718" s="65">
        <v>6</v>
      </c>
      <c r="BN718" s="20">
        <v>143.38999999999999</v>
      </c>
      <c r="BO718" s="20">
        <v>0.81</v>
      </c>
      <c r="BP718" s="79">
        <v>10</v>
      </c>
      <c r="BQ718" s="20">
        <v>0.01</v>
      </c>
      <c r="BR718" s="65">
        <v>6</v>
      </c>
      <c r="BS718" s="17">
        <v>-1</v>
      </c>
      <c r="BT718" s="17">
        <v>-7.9445880000000007E-3</v>
      </c>
      <c r="BU718" s="17" cm="1">
        <f t="array" ref="BU718">_xlfn.XLOOKUP(BG718,' Brechas'!$A$2:$A$34,' Brechas'!$BB$2:BB$34)</f>
        <v>-7.9445883500495699E-3</v>
      </c>
      <c r="BV718" t="b">
        <f t="shared" ref="BV718:BV749" si="76">ROUND(BT718,6)=ROUND(BU718,6)</f>
        <v>1</v>
      </c>
    </row>
    <row r="719" spans="58:74">
      <c r="BG719" s="20">
        <v>11</v>
      </c>
      <c r="BH719" s="20" t="s">
        <v>82</v>
      </c>
      <c r="BI719" s="89">
        <v>150.5</v>
      </c>
      <c r="BJ719" s="89">
        <v>154.38999999999999</v>
      </c>
      <c r="BK719" s="20">
        <v>-0.03</v>
      </c>
      <c r="BL719" s="20">
        <v>0.03</v>
      </c>
      <c r="BM719" s="61">
        <v>18</v>
      </c>
      <c r="BN719" s="20">
        <v>152.22</v>
      </c>
      <c r="BO719" s="20">
        <v>0.76</v>
      </c>
      <c r="BP719" s="76">
        <v>1</v>
      </c>
      <c r="BQ719" s="20">
        <v>0.02</v>
      </c>
      <c r="BR719" s="58">
        <v>16</v>
      </c>
      <c r="BS719" s="17">
        <v>-1</v>
      </c>
      <c r="BT719" s="17">
        <v>-1.9152229E-2</v>
      </c>
      <c r="BU719" s="17" cm="1">
        <f t="array" ref="BU719">_xlfn.XLOOKUP(BG719,' Brechas'!$A$2:$A$34,' Brechas'!$BB$2:BB$34)</f>
        <v>-1.9152228944742101E-2</v>
      </c>
      <c r="BV719" t="b">
        <f t="shared" si="76"/>
        <v>1</v>
      </c>
    </row>
    <row r="720" spans="58:74">
      <c r="BG720" s="20">
        <v>13</v>
      </c>
      <c r="BH720" s="20" t="s">
        <v>83</v>
      </c>
      <c r="BI720" s="89">
        <v>137.88999999999999</v>
      </c>
      <c r="BJ720" s="89">
        <v>140.55000000000001</v>
      </c>
      <c r="BK720" s="20">
        <v>-0.02</v>
      </c>
      <c r="BL720" s="20">
        <v>0.02</v>
      </c>
      <c r="BM720" s="60">
        <v>14</v>
      </c>
      <c r="BN720" s="20">
        <v>139.04</v>
      </c>
      <c r="BO720" s="20">
        <v>0.83</v>
      </c>
      <c r="BP720" s="63">
        <v>15</v>
      </c>
      <c r="BQ720" s="20">
        <v>0.02</v>
      </c>
      <c r="BR720" s="59">
        <v>13</v>
      </c>
      <c r="BS720" s="17">
        <v>-1</v>
      </c>
      <c r="BT720" s="17">
        <v>-1.577721E-2</v>
      </c>
      <c r="BU720" s="17" cm="1">
        <f t="array" ref="BU720">_xlfn.XLOOKUP(BG720,' Brechas'!$A$2:$A$34,' Brechas'!$BB$2:BB$34)</f>
        <v>-1.5777209872191399E-2</v>
      </c>
      <c r="BV720" t="b">
        <f t="shared" si="76"/>
        <v>1</v>
      </c>
    </row>
    <row r="721" spans="59:74">
      <c r="BG721" s="20">
        <v>15</v>
      </c>
      <c r="BH721" s="20" t="s">
        <v>84</v>
      </c>
      <c r="BI721" s="89">
        <v>146.02000000000001</v>
      </c>
      <c r="BJ721" s="89">
        <v>150.16999999999999</v>
      </c>
      <c r="BK721" s="20">
        <v>-0.03</v>
      </c>
      <c r="BL721" s="20">
        <v>0.03</v>
      </c>
      <c r="BM721" s="75">
        <v>21</v>
      </c>
      <c r="BN721" s="20">
        <v>147.78</v>
      </c>
      <c r="BO721" s="20">
        <v>0.78</v>
      </c>
      <c r="BP721" s="85">
        <v>4</v>
      </c>
      <c r="BQ721" s="20">
        <v>0.02</v>
      </c>
      <c r="BR721" s="80">
        <v>20</v>
      </c>
      <c r="BS721" s="17">
        <v>-1</v>
      </c>
      <c r="BT721" s="17">
        <v>-2.1607332999999999E-2</v>
      </c>
      <c r="BU721" s="17" cm="1">
        <f t="array" ref="BU721">_xlfn.XLOOKUP(BG721,' Brechas'!$A$2:$A$34,' Brechas'!$BB$2:BB$34)</f>
        <v>-2.1607333439790301E-2</v>
      </c>
      <c r="BV721" t="b">
        <f t="shared" si="76"/>
        <v>1</v>
      </c>
    </row>
    <row r="722" spans="59:74">
      <c r="BG722" s="20">
        <v>17</v>
      </c>
      <c r="BH722" s="20" t="s">
        <v>85</v>
      </c>
      <c r="BI722" s="89">
        <v>145.9</v>
      </c>
      <c r="BJ722" s="89">
        <v>150.36000000000001</v>
      </c>
      <c r="BK722" s="20">
        <v>-0.03</v>
      </c>
      <c r="BL722" s="20">
        <v>0.03</v>
      </c>
      <c r="BM722" s="71">
        <v>25</v>
      </c>
      <c r="BN722" s="20">
        <v>147.87</v>
      </c>
      <c r="BO722" s="20">
        <v>0.78</v>
      </c>
      <c r="BP722" s="78">
        <v>3</v>
      </c>
      <c r="BQ722" s="20">
        <v>0.02</v>
      </c>
      <c r="BR722" s="74">
        <v>23</v>
      </c>
      <c r="BS722" s="17">
        <v>-1</v>
      </c>
      <c r="BT722" s="17">
        <v>-2.3234086000000001E-2</v>
      </c>
      <c r="BU722" s="17" cm="1">
        <f t="array" ref="BU722">_xlfn.XLOOKUP(BG722,' Brechas'!$A$2:$A$34,' Brechas'!$BB$2:BB$34)</f>
        <v>-2.32340861563879E-2</v>
      </c>
      <c r="BV722" t="b">
        <f t="shared" si="76"/>
        <v>1</v>
      </c>
    </row>
    <row r="723" spans="59:74">
      <c r="BG723" s="20">
        <v>18</v>
      </c>
      <c r="BH723" s="20" t="s">
        <v>86</v>
      </c>
      <c r="BI723" s="89">
        <v>132.47999999999999</v>
      </c>
      <c r="BJ723" s="89">
        <v>136.22999999999999</v>
      </c>
      <c r="BK723" s="20">
        <v>-0.03</v>
      </c>
      <c r="BL723" s="20">
        <v>0.03</v>
      </c>
      <c r="BM723" s="80">
        <v>20</v>
      </c>
      <c r="BN723" s="20">
        <v>134.09</v>
      </c>
      <c r="BO723" s="20">
        <v>0.86</v>
      </c>
      <c r="BP723" s="74">
        <v>23</v>
      </c>
      <c r="BQ723" s="20">
        <v>0.02</v>
      </c>
      <c r="BR723" s="88">
        <v>24</v>
      </c>
      <c r="BS723" s="17">
        <v>-1</v>
      </c>
      <c r="BT723" s="17">
        <v>-2.3744676999999999E-2</v>
      </c>
      <c r="BU723" s="17" cm="1">
        <f t="array" ref="BU723">_xlfn.XLOOKUP(BG723,' Brechas'!$A$2:$A$34,' Brechas'!$BB$2:BB$34)</f>
        <v>-2.37446769320694E-2</v>
      </c>
      <c r="BV723" t="b">
        <f t="shared" si="76"/>
        <v>1</v>
      </c>
    </row>
    <row r="724" spans="59:74">
      <c r="BG724" s="20">
        <v>19</v>
      </c>
      <c r="BH724" s="20" t="s">
        <v>87</v>
      </c>
      <c r="BI724" s="89">
        <v>138.37</v>
      </c>
      <c r="BJ724" s="89">
        <v>141.21</v>
      </c>
      <c r="BK724" s="20">
        <v>-0.02</v>
      </c>
      <c r="BL724" s="20">
        <v>0.02</v>
      </c>
      <c r="BM724" s="63">
        <v>15</v>
      </c>
      <c r="BN724" s="20">
        <v>139.55000000000001</v>
      </c>
      <c r="BO724" s="20">
        <v>0.83</v>
      </c>
      <c r="BP724" s="60">
        <v>14</v>
      </c>
      <c r="BQ724" s="20">
        <v>0.02</v>
      </c>
      <c r="BR724" s="63">
        <v>15</v>
      </c>
      <c r="BS724" s="17">
        <v>-1</v>
      </c>
      <c r="BT724" s="17">
        <v>-1.6693935E-2</v>
      </c>
      <c r="BU724" s="17" cm="1">
        <f t="array" ref="BU724">_xlfn.XLOOKUP(BG724,' Brechas'!$A$2:$A$34,' Brechas'!$BB$2:BB$34)</f>
        <v>-1.6693935019294899E-2</v>
      </c>
      <c r="BV724" t="b">
        <f t="shared" si="76"/>
        <v>1</v>
      </c>
    </row>
    <row r="725" spans="59:74">
      <c r="BG725" s="20">
        <v>20</v>
      </c>
      <c r="BH725" s="20" t="s">
        <v>88</v>
      </c>
      <c r="BI725" s="89">
        <v>134.36000000000001</v>
      </c>
      <c r="BJ725" s="89">
        <v>135.02000000000001</v>
      </c>
      <c r="BK725" s="20">
        <v>0</v>
      </c>
      <c r="BL725" s="20">
        <v>0</v>
      </c>
      <c r="BM725" s="85">
        <v>4</v>
      </c>
      <c r="BN725" s="20">
        <v>134.63999999999999</v>
      </c>
      <c r="BO725" s="20">
        <v>0.86</v>
      </c>
      <c r="BP725" s="82">
        <v>22</v>
      </c>
      <c r="BQ725" s="20">
        <v>0</v>
      </c>
      <c r="BR725" s="85">
        <v>4</v>
      </c>
      <c r="BS725" s="17">
        <v>-1</v>
      </c>
      <c r="BT725" s="17">
        <v>-4.1867019999999996E-3</v>
      </c>
      <c r="BU725" s="17" cm="1">
        <f t="array" ref="BU725">_xlfn.XLOOKUP(BG725,' Brechas'!$A$2:$A$34,' Brechas'!$BB$2:BB$34)</f>
        <v>-4.18670224197618E-3</v>
      </c>
      <c r="BV725" t="b">
        <f t="shared" si="76"/>
        <v>1</v>
      </c>
    </row>
    <row r="726" spans="59:74">
      <c r="BG726" s="20">
        <v>23</v>
      </c>
      <c r="BH726" s="20" t="s">
        <v>89</v>
      </c>
      <c r="BI726" s="89">
        <v>136.79</v>
      </c>
      <c r="BJ726" s="89">
        <v>138.55000000000001</v>
      </c>
      <c r="BK726" s="20">
        <v>-0.01</v>
      </c>
      <c r="BL726" s="20">
        <v>0.01</v>
      </c>
      <c r="BM726" s="69">
        <v>9</v>
      </c>
      <c r="BN726" s="20">
        <v>137.52000000000001</v>
      </c>
      <c r="BO726" s="20">
        <v>0.84</v>
      </c>
      <c r="BP726" s="68">
        <v>19</v>
      </c>
      <c r="BQ726" s="20">
        <v>0.01</v>
      </c>
      <c r="BR726" s="62">
        <v>8</v>
      </c>
      <c r="BS726" s="17">
        <v>-1</v>
      </c>
      <c r="BT726" s="17">
        <v>-1.0695201E-2</v>
      </c>
      <c r="BU726" s="17" cm="1">
        <f t="array" ref="BU726">_xlfn.XLOOKUP(BG726,' Brechas'!$A$2:$A$34,' Brechas'!$BB$2:BB$34)</f>
        <v>-1.0695201461894101E-2</v>
      </c>
      <c r="BV726" t="b">
        <f t="shared" si="76"/>
        <v>1</v>
      </c>
    </row>
    <row r="727" spans="59:74">
      <c r="BG727" s="20">
        <v>25</v>
      </c>
      <c r="BH727" s="20" t="s">
        <v>90</v>
      </c>
      <c r="BI727" s="89">
        <v>144.02000000000001</v>
      </c>
      <c r="BJ727" s="89">
        <v>148.25</v>
      </c>
      <c r="BK727" s="20">
        <v>-0.03</v>
      </c>
      <c r="BL727" s="20">
        <v>0.03</v>
      </c>
      <c r="BM727" s="74">
        <v>23</v>
      </c>
      <c r="BN727" s="20">
        <v>145.82</v>
      </c>
      <c r="BO727" s="20">
        <v>0.79</v>
      </c>
      <c r="BP727" s="64">
        <v>7</v>
      </c>
      <c r="BQ727" s="20">
        <v>0.02</v>
      </c>
      <c r="BR727" s="82">
        <v>22</v>
      </c>
      <c r="BS727" s="17">
        <v>-1</v>
      </c>
      <c r="BT727" s="17">
        <v>-2.2615836E-2</v>
      </c>
      <c r="BU727" s="17" cm="1">
        <f t="array" ref="BU727">_xlfn.XLOOKUP(BG727,' Brechas'!$A$2:$A$34,' Brechas'!$BB$2:BB$34)</f>
        <v>-2.2615835651955001E-2</v>
      </c>
      <c r="BV727" t="b">
        <f t="shared" si="76"/>
        <v>1</v>
      </c>
    </row>
    <row r="728" spans="59:74">
      <c r="BG728" s="20">
        <v>27</v>
      </c>
      <c r="BH728" s="20" t="s">
        <v>91</v>
      </c>
      <c r="BI728" s="89">
        <v>115.76</v>
      </c>
      <c r="BJ728" s="89">
        <v>115.75</v>
      </c>
      <c r="BK728" s="20">
        <v>0</v>
      </c>
      <c r="BL728" s="20">
        <v>0</v>
      </c>
      <c r="BM728" s="76">
        <v>1</v>
      </c>
      <c r="BN728" s="20">
        <v>115.75</v>
      </c>
      <c r="BO728" s="20">
        <v>1</v>
      </c>
      <c r="BP728" s="77">
        <v>33</v>
      </c>
      <c r="BQ728" s="20">
        <v>0</v>
      </c>
      <c r="BR728" s="76">
        <v>1</v>
      </c>
      <c r="BS728" s="17">
        <v>1</v>
      </c>
      <c r="BT728" s="17">
        <v>1.14301E-4</v>
      </c>
      <c r="BU728" s="17" cm="1">
        <f t="array" ref="BU728">_xlfn.XLOOKUP(BG728,' Brechas'!$A$2:$A$34,' Brechas'!$BB$2:BB$34)</f>
        <v>1.14301022456684E-4</v>
      </c>
      <c r="BV728" t="b">
        <f t="shared" si="76"/>
        <v>1</v>
      </c>
    </row>
    <row r="729" spans="59:74">
      <c r="BG729" s="20">
        <v>41</v>
      </c>
      <c r="BH729" s="20" t="s">
        <v>92</v>
      </c>
      <c r="BI729" s="89">
        <v>135.97</v>
      </c>
      <c r="BJ729" s="89">
        <v>140.41999999999999</v>
      </c>
      <c r="BK729" s="20">
        <v>-0.03</v>
      </c>
      <c r="BL729" s="20">
        <v>0.03</v>
      </c>
      <c r="BM729" s="84">
        <v>26</v>
      </c>
      <c r="BN729" s="20">
        <v>137.75</v>
      </c>
      <c r="BO729" s="20">
        <v>0.84</v>
      </c>
      <c r="BP729" s="61">
        <v>18</v>
      </c>
      <c r="BQ729" s="20">
        <v>0.03</v>
      </c>
      <c r="BR729" s="70">
        <v>29</v>
      </c>
      <c r="BS729" s="17">
        <v>-1</v>
      </c>
      <c r="BT729" s="17">
        <v>-2.6611033999999999E-2</v>
      </c>
      <c r="BU729" s="17" cm="1">
        <f t="array" ref="BU729">_xlfn.XLOOKUP(BG729,' Brechas'!$A$2:$A$34,' Brechas'!$BB$2:BB$34)</f>
        <v>-2.6611034427374499E-2</v>
      </c>
      <c r="BV729" t="b">
        <f t="shared" si="76"/>
        <v>1</v>
      </c>
    </row>
    <row r="730" spans="59:74">
      <c r="BG730" s="20">
        <v>44</v>
      </c>
      <c r="BH730" s="20" t="s">
        <v>93</v>
      </c>
      <c r="BI730" s="89">
        <v>129.28</v>
      </c>
      <c r="BJ730" s="89">
        <v>131.21</v>
      </c>
      <c r="BK730" s="20">
        <v>-0.01</v>
      </c>
      <c r="BL730" s="20">
        <v>0.01</v>
      </c>
      <c r="BM730" s="79">
        <v>10</v>
      </c>
      <c r="BN730" s="20">
        <v>130.03</v>
      </c>
      <c r="BO730" s="20">
        <v>0.89</v>
      </c>
      <c r="BP730" s="73">
        <v>28</v>
      </c>
      <c r="BQ730" s="20">
        <v>0.01</v>
      </c>
      <c r="BR730" s="79">
        <v>10</v>
      </c>
      <c r="BS730" s="17">
        <v>-1</v>
      </c>
      <c r="BT730" s="17">
        <v>-1.3059284000000001E-2</v>
      </c>
      <c r="BU730" s="17" cm="1">
        <f t="array" ref="BU730">_xlfn.XLOOKUP(BG730,' Brechas'!$A$2:$A$34,' Brechas'!$BB$2:BB$34)</f>
        <v>-1.3059283919530301E-2</v>
      </c>
      <c r="BV730" t="b">
        <f t="shared" si="76"/>
        <v>1</v>
      </c>
    </row>
    <row r="731" spans="59:74">
      <c r="BG731" s="20">
        <v>47</v>
      </c>
      <c r="BH731" s="20" t="s">
        <v>94</v>
      </c>
      <c r="BI731" s="89">
        <v>139.93</v>
      </c>
      <c r="BJ731" s="89">
        <v>140.75</v>
      </c>
      <c r="BK731" s="20">
        <v>-0.01</v>
      </c>
      <c r="BL731" s="20">
        <v>0.01</v>
      </c>
      <c r="BM731" s="83">
        <v>5</v>
      </c>
      <c r="BN731" s="20">
        <v>140.28</v>
      </c>
      <c r="BO731" s="20">
        <v>0.83</v>
      </c>
      <c r="BP731" s="66">
        <v>12</v>
      </c>
      <c r="BQ731" s="20">
        <v>0</v>
      </c>
      <c r="BR731" s="83">
        <v>5</v>
      </c>
      <c r="BS731" s="17">
        <v>-1</v>
      </c>
      <c r="BT731" s="17">
        <v>-4.7650000000000001E-3</v>
      </c>
      <c r="BU731" s="17" cm="1">
        <f t="array" ref="BU731">_xlfn.XLOOKUP(BG731,' Brechas'!$A$2:$A$34,' Brechas'!$BB$2:BB$34)</f>
        <v>-4.7649997694179198E-3</v>
      </c>
      <c r="BV731" t="b">
        <f t="shared" si="76"/>
        <v>1</v>
      </c>
    </row>
    <row r="732" spans="59:74">
      <c r="BG732" s="20">
        <v>50</v>
      </c>
      <c r="BH732" s="20" t="s">
        <v>95</v>
      </c>
      <c r="BI732" s="89">
        <v>137.85</v>
      </c>
      <c r="BJ732" s="89">
        <v>140.13</v>
      </c>
      <c r="BK732" s="20">
        <v>-0.02</v>
      </c>
      <c r="BL732" s="20">
        <v>0.02</v>
      </c>
      <c r="BM732" s="86">
        <v>11</v>
      </c>
      <c r="BN732" s="20">
        <v>138.75</v>
      </c>
      <c r="BO732" s="20">
        <v>0.83</v>
      </c>
      <c r="BP732" s="58">
        <v>16</v>
      </c>
      <c r="BQ732" s="20">
        <v>0.01</v>
      </c>
      <c r="BR732" s="86">
        <v>11</v>
      </c>
      <c r="BS732" s="17">
        <v>-1</v>
      </c>
      <c r="BT732" s="17">
        <v>-1.355175E-2</v>
      </c>
      <c r="BU732" s="17" cm="1">
        <f t="array" ref="BU732">_xlfn.XLOOKUP(BG732,' Brechas'!$A$2:$A$34,' Brechas'!$BB$2:BB$34)</f>
        <v>-1.3551749969906501E-2</v>
      </c>
      <c r="BV732" t="b">
        <f t="shared" si="76"/>
        <v>1</v>
      </c>
    </row>
    <row r="733" spans="59:74">
      <c r="BG733" s="20">
        <v>52</v>
      </c>
      <c r="BH733" s="20" t="s">
        <v>96</v>
      </c>
      <c r="BI733" s="89">
        <v>138.9</v>
      </c>
      <c r="BJ733" s="89">
        <v>140.57</v>
      </c>
      <c r="BK733" s="20">
        <v>-0.01</v>
      </c>
      <c r="BL733" s="20">
        <v>0.01</v>
      </c>
      <c r="BM733" s="64">
        <v>7</v>
      </c>
      <c r="BN733" s="20">
        <v>139.63</v>
      </c>
      <c r="BO733" s="20">
        <v>0.83</v>
      </c>
      <c r="BP733" s="59">
        <v>13</v>
      </c>
      <c r="BQ733" s="20">
        <v>0.01</v>
      </c>
      <c r="BR733" s="64">
        <v>7</v>
      </c>
      <c r="BS733" s="17">
        <v>-1</v>
      </c>
      <c r="BT733" s="17">
        <v>-9.875801E-3</v>
      </c>
      <c r="BU733" s="17" cm="1">
        <f t="array" ref="BU733">_xlfn.XLOOKUP(BG733,' Brechas'!$A$2:$A$34,' Brechas'!$BB$2:BB$34)</f>
        <v>-9.8758008154741991E-3</v>
      </c>
      <c r="BV733" t="b">
        <f t="shared" si="76"/>
        <v>1</v>
      </c>
    </row>
    <row r="734" spans="59:74" ht="24">
      <c r="BG734" s="20">
        <v>54</v>
      </c>
      <c r="BH734" s="20" t="s">
        <v>97</v>
      </c>
      <c r="BI734" s="89">
        <v>138.97999999999999</v>
      </c>
      <c r="BJ734" s="89">
        <v>142.47999999999999</v>
      </c>
      <c r="BK734" s="20">
        <v>-0.02</v>
      </c>
      <c r="BL734" s="20">
        <v>0.02</v>
      </c>
      <c r="BM734" s="58">
        <v>16</v>
      </c>
      <c r="BN734" s="20">
        <v>140.46</v>
      </c>
      <c r="BO734" s="20">
        <v>0.82</v>
      </c>
      <c r="BP734" s="86">
        <v>11</v>
      </c>
      <c r="BQ734" s="20">
        <v>0.02</v>
      </c>
      <c r="BR734" s="81">
        <v>17</v>
      </c>
      <c r="BS734" s="17">
        <v>-1</v>
      </c>
      <c r="BT734" s="17">
        <v>-2.0241647000000001E-2</v>
      </c>
      <c r="BU734" s="17" cm="1">
        <f t="array" ref="BU734">_xlfn.XLOOKUP(BG734,' Brechas'!$A$2:$A$34,' Brechas'!$BB$2:BB$34)</f>
        <v>-2.0241646777529501E-2</v>
      </c>
      <c r="BV734" t="b">
        <f t="shared" si="76"/>
        <v>1</v>
      </c>
    </row>
    <row r="735" spans="59:74">
      <c r="BG735" s="20">
        <v>63</v>
      </c>
      <c r="BH735" s="20" t="s">
        <v>98</v>
      </c>
      <c r="BI735" s="89">
        <v>145.55000000000001</v>
      </c>
      <c r="BJ735" s="89">
        <v>149.77000000000001</v>
      </c>
      <c r="BK735" s="20">
        <v>-0.03</v>
      </c>
      <c r="BL735" s="20">
        <v>0.03</v>
      </c>
      <c r="BM735" s="82">
        <v>22</v>
      </c>
      <c r="BN735" s="20">
        <v>147.46</v>
      </c>
      <c r="BO735" s="20">
        <v>0.78</v>
      </c>
      <c r="BP735" s="83">
        <v>5</v>
      </c>
      <c r="BQ735" s="20">
        <v>0.02</v>
      </c>
      <c r="BR735" s="75">
        <v>21</v>
      </c>
      <c r="BS735" s="17">
        <v>-1</v>
      </c>
      <c r="BT735" s="17">
        <v>-2.2150237E-2</v>
      </c>
      <c r="BU735" s="17" cm="1">
        <f t="array" ref="BU735">_xlfn.XLOOKUP(BG735,' Brechas'!$A$2:$A$34,' Brechas'!$BB$2:BB$34)</f>
        <v>-2.21502367019571E-2</v>
      </c>
      <c r="BV735" t="b">
        <f t="shared" si="76"/>
        <v>1</v>
      </c>
    </row>
    <row r="736" spans="59:74">
      <c r="BG736" s="20">
        <v>66</v>
      </c>
      <c r="BH736" s="20" t="s">
        <v>99</v>
      </c>
      <c r="BI736" s="89">
        <v>142.78</v>
      </c>
      <c r="BJ736" s="89">
        <v>147.6</v>
      </c>
      <c r="BK736" s="20">
        <v>-0.03</v>
      </c>
      <c r="BL736" s="20">
        <v>0.03</v>
      </c>
      <c r="BM736" s="73">
        <v>28</v>
      </c>
      <c r="BN736" s="20">
        <v>144.80000000000001</v>
      </c>
      <c r="BO736" s="20">
        <v>0.8</v>
      </c>
      <c r="BP736" s="69">
        <v>9</v>
      </c>
      <c r="BQ736" s="20">
        <v>0.03</v>
      </c>
      <c r="BR736" s="72">
        <v>27</v>
      </c>
      <c r="BS736" s="17">
        <v>-1</v>
      </c>
      <c r="BT736" s="17">
        <v>-2.6106333999999998E-2</v>
      </c>
      <c r="BU736" s="17" cm="1">
        <f t="array" ref="BU736">_xlfn.XLOOKUP(BG736,' Brechas'!$A$2:$A$34,' Brechas'!$BB$2:BB$34)</f>
        <v>-2.6106334274888902E-2</v>
      </c>
      <c r="BV736" t="b">
        <f t="shared" si="76"/>
        <v>1</v>
      </c>
    </row>
    <row r="737" spans="59:74">
      <c r="BG737" s="20">
        <v>68</v>
      </c>
      <c r="BH737" s="20" t="s">
        <v>100</v>
      </c>
      <c r="BI737" s="89">
        <v>144.87</v>
      </c>
      <c r="BJ737" s="89">
        <v>149.87</v>
      </c>
      <c r="BK737" s="20">
        <v>-0.03</v>
      </c>
      <c r="BL737" s="20">
        <v>0.03</v>
      </c>
      <c r="BM737" s="87">
        <v>30</v>
      </c>
      <c r="BN737" s="20">
        <v>146.97</v>
      </c>
      <c r="BO737" s="20">
        <v>0.79</v>
      </c>
      <c r="BP737" s="65">
        <v>6</v>
      </c>
      <c r="BQ737" s="20">
        <v>0.03</v>
      </c>
      <c r="BR737" s="73">
        <v>28</v>
      </c>
      <c r="BS737" s="17">
        <v>-1</v>
      </c>
      <c r="BT737" s="17">
        <v>-2.6284641000000001E-2</v>
      </c>
      <c r="BU737" s="17" cm="1">
        <f t="array" ref="BU737">_xlfn.XLOOKUP(BG737,' Brechas'!$A$2:$A$34,' Brechas'!$BB$2:BB$34)</f>
        <v>-2.6284641457124999E-2</v>
      </c>
      <c r="BV737" t="b">
        <f t="shared" si="76"/>
        <v>1</v>
      </c>
    </row>
    <row r="738" spans="59:74">
      <c r="BG738" s="20">
        <v>70</v>
      </c>
      <c r="BH738" s="20" t="s">
        <v>101</v>
      </c>
      <c r="BI738" s="89">
        <v>136.47</v>
      </c>
      <c r="BJ738" s="89">
        <v>137.1</v>
      </c>
      <c r="BK738" s="20">
        <v>0</v>
      </c>
      <c r="BL738" s="20">
        <v>0</v>
      </c>
      <c r="BM738" s="78">
        <v>3</v>
      </c>
      <c r="BN738" s="20">
        <v>136.75</v>
      </c>
      <c r="BO738" s="20">
        <v>0.85</v>
      </c>
      <c r="BP738" s="80">
        <v>20</v>
      </c>
      <c r="BQ738" s="20">
        <v>0</v>
      </c>
      <c r="BR738" s="78">
        <v>3</v>
      </c>
      <c r="BS738" s="17">
        <v>-1</v>
      </c>
      <c r="BT738" s="17">
        <v>-3.8805519999999998E-3</v>
      </c>
      <c r="BU738" s="17" cm="1">
        <f t="array" ref="BU738">_xlfn.XLOOKUP(BG738,' Brechas'!$A$2:$A$34,' Brechas'!$BB$2:BB$34)</f>
        <v>-3.8805524586479601E-3</v>
      </c>
      <c r="BV738" t="b">
        <f t="shared" si="76"/>
        <v>1</v>
      </c>
    </row>
    <row r="739" spans="59:74">
      <c r="BG739" s="20">
        <v>73</v>
      </c>
      <c r="BH739" s="20" t="s">
        <v>102</v>
      </c>
      <c r="BI739" s="89">
        <v>136.30000000000001</v>
      </c>
      <c r="BJ739" s="89">
        <v>140.94</v>
      </c>
      <c r="BK739" s="20">
        <v>-0.03</v>
      </c>
      <c r="BL739" s="20">
        <v>0.03</v>
      </c>
      <c r="BM739" s="70">
        <v>29</v>
      </c>
      <c r="BN739" s="20">
        <v>138.19</v>
      </c>
      <c r="BO739" s="20">
        <v>0.84</v>
      </c>
      <c r="BP739" s="81">
        <v>17</v>
      </c>
      <c r="BQ739" s="20">
        <v>0.03</v>
      </c>
      <c r="BR739" s="87">
        <v>30</v>
      </c>
      <c r="BS739" s="17">
        <v>-1</v>
      </c>
      <c r="BT739" s="17">
        <v>-2.7596345000000001E-2</v>
      </c>
      <c r="BU739" s="17" cm="1">
        <f t="array" ref="BU739">_xlfn.XLOOKUP(BG739,' Brechas'!$A$2:$A$34,' Brechas'!$BB$2:BB$34)</f>
        <v>-2.75963453480907E-2</v>
      </c>
      <c r="BV739" t="b">
        <f t="shared" si="76"/>
        <v>1</v>
      </c>
    </row>
    <row r="740" spans="59:74">
      <c r="BG740" s="20">
        <v>76</v>
      </c>
      <c r="BH740" s="20" t="s">
        <v>103</v>
      </c>
      <c r="BI740" s="89">
        <v>143.31</v>
      </c>
      <c r="BJ740" s="89">
        <v>147.12</v>
      </c>
      <c r="BK740" s="20">
        <v>-0.03</v>
      </c>
      <c r="BL740" s="20">
        <v>0.03</v>
      </c>
      <c r="BM740" s="68">
        <v>19</v>
      </c>
      <c r="BN740" s="20">
        <v>144.93</v>
      </c>
      <c r="BO740" s="20">
        <v>0.8</v>
      </c>
      <c r="BP740" s="62">
        <v>8</v>
      </c>
      <c r="BQ740" s="20">
        <v>0.02</v>
      </c>
      <c r="BR740" s="61">
        <v>18</v>
      </c>
      <c r="BS740" s="17">
        <v>-1</v>
      </c>
      <c r="BT740" s="17">
        <v>-2.0642259E-2</v>
      </c>
      <c r="BU740" s="17" cm="1">
        <f t="array" ref="BU740">_xlfn.XLOOKUP(BG740,' Brechas'!$A$2:$A$34,' Brechas'!$BB$2:BB$34)</f>
        <v>-2.0642258506095499E-2</v>
      </c>
      <c r="BV740" t="b">
        <f t="shared" si="76"/>
        <v>1</v>
      </c>
    </row>
    <row r="741" spans="59:74">
      <c r="BG741" s="20">
        <v>81</v>
      </c>
      <c r="BH741" s="20" t="s">
        <v>104</v>
      </c>
      <c r="BI741" s="89">
        <v>131.06</v>
      </c>
      <c r="BJ741" s="89">
        <v>134.37</v>
      </c>
      <c r="BK741" s="20">
        <v>-0.02</v>
      </c>
      <c r="BL741" s="20">
        <v>0.02</v>
      </c>
      <c r="BM741" s="81">
        <v>17</v>
      </c>
      <c r="BN741" s="20">
        <v>132.44999999999999</v>
      </c>
      <c r="BO741" s="20">
        <v>0.87</v>
      </c>
      <c r="BP741" s="88">
        <v>24</v>
      </c>
      <c r="BQ741" s="20">
        <v>0.02</v>
      </c>
      <c r="BR741" s="68">
        <v>19</v>
      </c>
      <c r="BS741" s="17">
        <v>-1</v>
      </c>
      <c r="BT741" s="17">
        <v>-2.1497003000000001E-2</v>
      </c>
      <c r="BU741" s="17" cm="1">
        <f t="array" ref="BU741">_xlfn.XLOOKUP(BG741,' Brechas'!$A$2:$A$34,' Brechas'!$BB$2:BB$34)</f>
        <v>-2.1497003382029398E-2</v>
      </c>
      <c r="BV741" t="b">
        <f t="shared" si="76"/>
        <v>1</v>
      </c>
    </row>
    <row r="742" spans="59:74">
      <c r="BG742" s="20">
        <v>85</v>
      </c>
      <c r="BH742" s="20" t="s">
        <v>105</v>
      </c>
      <c r="BI742" s="89">
        <v>133.30000000000001</v>
      </c>
      <c r="BJ742" s="89">
        <v>137.22</v>
      </c>
      <c r="BK742" s="20">
        <v>-0.03</v>
      </c>
      <c r="BL742" s="20">
        <v>0.03</v>
      </c>
      <c r="BM742" s="88">
        <v>24</v>
      </c>
      <c r="BN742" s="20">
        <v>134.91999999999999</v>
      </c>
      <c r="BO742" s="20">
        <v>0.86</v>
      </c>
      <c r="BP742" s="75">
        <v>21</v>
      </c>
      <c r="BQ742" s="20">
        <v>0.02</v>
      </c>
      <c r="BR742" s="71">
        <v>25</v>
      </c>
      <c r="BS742" s="17">
        <v>-1</v>
      </c>
      <c r="BT742" s="17">
        <v>-2.4502928E-2</v>
      </c>
      <c r="BU742" s="17" cm="1">
        <f t="array" ref="BU742">_xlfn.XLOOKUP(BG742,' Brechas'!$A$2:$A$34,' Brechas'!$BB$2:BB$34)</f>
        <v>-2.4502928170624098E-2</v>
      </c>
      <c r="BV742" t="b">
        <f t="shared" si="76"/>
        <v>1</v>
      </c>
    </row>
    <row r="743" spans="59:74">
      <c r="BG743" s="20">
        <v>86</v>
      </c>
      <c r="BH743" s="20" t="s">
        <v>106</v>
      </c>
      <c r="BI743" s="89">
        <v>129.91999999999999</v>
      </c>
      <c r="BJ743" s="89">
        <v>132.32</v>
      </c>
      <c r="BK743" s="20">
        <v>-0.02</v>
      </c>
      <c r="BL743" s="20">
        <v>0.02</v>
      </c>
      <c r="BM743" s="59">
        <v>13</v>
      </c>
      <c r="BN743" s="20">
        <v>130.81</v>
      </c>
      <c r="BO743" s="20">
        <v>0.88</v>
      </c>
      <c r="BP743" s="72">
        <v>27</v>
      </c>
      <c r="BQ743" s="20">
        <v>0.02</v>
      </c>
      <c r="BR743" s="60">
        <v>14</v>
      </c>
      <c r="BS743" s="17">
        <v>-1</v>
      </c>
      <c r="BT743" s="17">
        <v>-1.6041501999999999E-2</v>
      </c>
      <c r="BU743" s="17" cm="1">
        <f t="array" ref="BU743">_xlfn.XLOOKUP(BG743,' Brechas'!$A$2:$A$34,' Brechas'!$BB$2:BB$34)</f>
        <v>-1.6041501780530799E-2</v>
      </c>
      <c r="BV743" t="b">
        <f t="shared" si="76"/>
        <v>1</v>
      </c>
    </row>
    <row r="744" spans="59:74">
      <c r="BG744" s="20">
        <v>88</v>
      </c>
      <c r="BH744" s="20" t="s">
        <v>262</v>
      </c>
      <c r="BI744" s="89">
        <v>130.47999999999999</v>
      </c>
      <c r="BJ744" s="89">
        <v>132.66999999999999</v>
      </c>
      <c r="BK744" s="20">
        <v>-0.02</v>
      </c>
      <c r="BL744" s="20">
        <v>0.02</v>
      </c>
      <c r="BM744" s="66">
        <v>12</v>
      </c>
      <c r="BN744" s="20">
        <v>131.24</v>
      </c>
      <c r="BO744" s="20">
        <v>0.88</v>
      </c>
      <c r="BP744" s="84">
        <v>26</v>
      </c>
      <c r="BQ744" s="20">
        <v>0.01</v>
      </c>
      <c r="BR744" s="66">
        <v>12</v>
      </c>
      <c r="BS744" s="17">
        <v>-1</v>
      </c>
      <c r="BT744" s="17">
        <v>-1.4549018E-2</v>
      </c>
      <c r="BU744" s="17" cm="1">
        <f t="array" ref="BU744">_xlfn.XLOOKUP(BG744,' Brechas'!$A$2:$A$34,' Brechas'!$BB$2:BB$34)</f>
        <v>-1.4549017961748499E-2</v>
      </c>
      <c r="BV744" t="b">
        <f t="shared" si="76"/>
        <v>1</v>
      </c>
    </row>
    <row r="745" spans="59:74">
      <c r="BG745" s="20">
        <v>91</v>
      </c>
      <c r="BH745" s="20" t="s">
        <v>108</v>
      </c>
      <c r="BI745" s="89">
        <v>126.83</v>
      </c>
      <c r="BJ745" s="89">
        <v>131.43</v>
      </c>
      <c r="BK745" s="20">
        <v>-0.04</v>
      </c>
      <c r="BL745" s="20">
        <v>0.04</v>
      </c>
      <c r="BM745" s="94">
        <v>31</v>
      </c>
      <c r="BN745" s="20">
        <v>128.49</v>
      </c>
      <c r="BO745" s="20">
        <v>0.9</v>
      </c>
      <c r="BP745" s="87">
        <v>30</v>
      </c>
      <c r="BQ745" s="20">
        <v>0.03</v>
      </c>
      <c r="BR745" s="94">
        <v>31</v>
      </c>
      <c r="BS745" s="17">
        <v>-1</v>
      </c>
      <c r="BT745" s="17">
        <v>-3.1550438E-2</v>
      </c>
      <c r="BU745" s="17" cm="1">
        <f t="array" ref="BU745">_xlfn.XLOOKUP(BG745,' Brechas'!$A$2:$A$34,' Brechas'!$BB$2:BB$34)</f>
        <v>-3.1550437739741498E-2</v>
      </c>
      <c r="BV745" t="b">
        <f t="shared" si="76"/>
        <v>1</v>
      </c>
    </row>
    <row r="746" spans="59:74">
      <c r="BG746" s="20">
        <v>94</v>
      </c>
      <c r="BH746" s="20" t="s">
        <v>109</v>
      </c>
      <c r="BI746" s="89">
        <v>129.82</v>
      </c>
      <c r="BJ746" s="89">
        <v>130.32</v>
      </c>
      <c r="BK746" s="20">
        <v>0</v>
      </c>
      <c r="BL746" s="20">
        <v>0</v>
      </c>
      <c r="BM746" s="67">
        <v>2</v>
      </c>
      <c r="BN746" s="20">
        <v>130.01</v>
      </c>
      <c r="BO746" s="20">
        <v>0.89</v>
      </c>
      <c r="BP746" s="70">
        <v>29</v>
      </c>
      <c r="BQ746" s="20">
        <v>0</v>
      </c>
      <c r="BR746" s="67">
        <v>2</v>
      </c>
      <c r="BS746" s="17">
        <v>-1</v>
      </c>
      <c r="BT746" s="17">
        <v>-3.4586199999999999E-3</v>
      </c>
      <c r="BU746" s="17" cm="1">
        <f t="array" ref="BU746">_xlfn.XLOOKUP(BG746,' Brechas'!$A$2:$A$34,' Brechas'!$BB$2:BB$34)</f>
        <v>-3.4586199428842598E-3</v>
      </c>
      <c r="BV746" t="b">
        <f t="shared" si="76"/>
        <v>1</v>
      </c>
    </row>
    <row r="747" spans="59:74">
      <c r="BG747" s="20">
        <v>95</v>
      </c>
      <c r="BH747" s="20" t="s">
        <v>110</v>
      </c>
      <c r="BI747" s="89">
        <v>126.94</v>
      </c>
      <c r="BJ747" s="89">
        <v>139.63999999999999</v>
      </c>
      <c r="BK747" s="20">
        <v>-0.09</v>
      </c>
      <c r="BL747" s="20">
        <v>0.09</v>
      </c>
      <c r="BM747" s="77">
        <v>33</v>
      </c>
      <c r="BN747" s="20">
        <v>131.82</v>
      </c>
      <c r="BO747" s="20">
        <v>0.88</v>
      </c>
      <c r="BP747" s="71">
        <v>25</v>
      </c>
      <c r="BQ747" s="20">
        <v>0.08</v>
      </c>
      <c r="BR747" s="77">
        <v>33</v>
      </c>
      <c r="BS747" s="17">
        <v>-1</v>
      </c>
      <c r="BT747" s="17">
        <v>-7.9893627999999994E-2</v>
      </c>
      <c r="BU747" s="17" cm="1">
        <f t="array" ref="BU747">_xlfn.XLOOKUP(BG747,' Brechas'!$A$2:$A$34,' Brechas'!$BB$2:BB$34)</f>
        <v>-7.9893627923194196E-2</v>
      </c>
      <c r="BV747" t="b">
        <f t="shared" si="76"/>
        <v>1</v>
      </c>
    </row>
    <row r="748" spans="59:74">
      <c r="BG748" s="20">
        <v>97</v>
      </c>
      <c r="BH748" s="20" t="s">
        <v>111</v>
      </c>
      <c r="BI748" s="89">
        <v>128.05000000000001</v>
      </c>
      <c r="BJ748" s="89">
        <v>121.27</v>
      </c>
      <c r="BK748" s="20">
        <v>0.06</v>
      </c>
      <c r="BL748" s="20">
        <v>0.06</v>
      </c>
      <c r="BM748" s="95">
        <v>32</v>
      </c>
      <c r="BN748" s="20">
        <v>124.13</v>
      </c>
      <c r="BO748" s="20">
        <v>0.93</v>
      </c>
      <c r="BP748" s="95">
        <v>32</v>
      </c>
      <c r="BQ748" s="20">
        <v>0.05</v>
      </c>
      <c r="BR748" s="95">
        <v>32</v>
      </c>
      <c r="BS748" s="17">
        <v>1</v>
      </c>
      <c r="BT748" s="17">
        <v>5.2161190000000003E-2</v>
      </c>
      <c r="BU748" s="17" cm="1">
        <f t="array" ref="BU748">_xlfn.XLOOKUP(BG748,' Brechas'!$A$2:$A$34,' Brechas'!$BB$2:BB$34)</f>
        <v>5.21611904600979E-2</v>
      </c>
      <c r="BV748" t="b">
        <f t="shared" si="76"/>
        <v>1</v>
      </c>
    </row>
    <row r="749" spans="59:74">
      <c r="BG749" s="20">
        <v>99</v>
      </c>
      <c r="BH749" s="20" t="s">
        <v>112</v>
      </c>
      <c r="BI749" s="89">
        <v>126.39</v>
      </c>
      <c r="BJ749" s="89">
        <v>128</v>
      </c>
      <c r="BK749" s="20">
        <v>-0.01</v>
      </c>
      <c r="BL749" s="20">
        <v>0.01</v>
      </c>
      <c r="BM749" s="62">
        <v>8</v>
      </c>
      <c r="BN749" s="20">
        <v>126.98</v>
      </c>
      <c r="BO749" s="20">
        <v>0.91</v>
      </c>
      <c r="BP749" s="94">
        <v>31</v>
      </c>
      <c r="BQ749" s="20">
        <v>0.01</v>
      </c>
      <c r="BR749" s="69">
        <v>9</v>
      </c>
      <c r="BS749" s="17">
        <v>-1</v>
      </c>
      <c r="BT749" s="17">
        <v>-1.1486916999999999E-2</v>
      </c>
      <c r="BU749" s="17" cm="1">
        <f t="array" ref="BU749">_xlfn.XLOOKUP(BG749,' Brechas'!$A$2:$A$34,' Brechas'!$BB$2:BB$34)</f>
        <v>-1.14869166600264E-2</v>
      </c>
      <c r="BV749" t="b">
        <f t="shared" si="76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4FAD3-E645-4B88-B5B2-829A0ACF2776}">
  <dimension ref="A2:EA749"/>
  <sheetViews>
    <sheetView topLeftCell="AJ3" zoomScale="80" zoomScaleNormal="80" workbookViewId="0">
      <selection activeCell="AN3" sqref="AN3:BA35"/>
    </sheetView>
  </sheetViews>
  <sheetFormatPr baseColWidth="10" defaultColWidth="11.5703125" defaultRowHeight="15"/>
  <cols>
    <col min="1" max="1" width="8" bestFit="1" customWidth="1"/>
    <col min="2" max="2" width="15.85546875" bestFit="1" customWidth="1"/>
    <col min="3" max="3" width="14.140625" bestFit="1" customWidth="1"/>
    <col min="4" max="4" width="7.7109375" bestFit="1" customWidth="1"/>
    <col min="5" max="5" width="8.5703125" bestFit="1" customWidth="1"/>
    <col min="6" max="6" width="7.28515625" bestFit="1" customWidth="1"/>
    <col min="7" max="7" width="8.42578125" bestFit="1" customWidth="1"/>
    <col min="8" max="8" width="14.5703125" bestFit="1" customWidth="1"/>
    <col min="9" max="9" width="10.28515625" bestFit="1" customWidth="1"/>
    <col min="10" max="10" width="10.85546875" bestFit="1" customWidth="1"/>
    <col min="11" max="11" width="13.5703125" bestFit="1" customWidth="1"/>
    <col min="12" max="12" width="10.28515625" bestFit="1" customWidth="1"/>
    <col min="13" max="13" width="14.5703125" bestFit="1" customWidth="1"/>
    <col min="14" max="14" width="3" bestFit="1" customWidth="1"/>
    <col min="15" max="15" width="15.28515625" bestFit="1" customWidth="1"/>
    <col min="16" max="16" width="13.7109375" bestFit="1" customWidth="1"/>
    <col min="17" max="17" width="12.7109375" bestFit="1" customWidth="1"/>
    <col min="20" max="20" width="7.85546875" bestFit="1" customWidth="1"/>
    <col min="21" max="21" width="15.85546875" bestFit="1" customWidth="1"/>
    <col min="22" max="22" width="24.140625" bestFit="1" customWidth="1"/>
    <col min="23" max="23" width="7.7109375" bestFit="1" customWidth="1"/>
    <col min="24" max="24" width="8.5703125" bestFit="1" customWidth="1"/>
    <col min="25" max="25" width="7.28515625" bestFit="1" customWidth="1"/>
    <col min="26" max="26" width="8.42578125" bestFit="1" customWidth="1"/>
    <col min="27" max="27" width="14.5703125" bestFit="1" customWidth="1"/>
    <col min="28" max="28" width="10.28515625" bestFit="1" customWidth="1"/>
    <col min="29" max="29" width="10.85546875" bestFit="1" customWidth="1"/>
    <col min="30" max="30" width="13.5703125" bestFit="1" customWidth="1"/>
    <col min="31" max="31" width="10.28515625" bestFit="1" customWidth="1"/>
    <col min="32" max="32" width="14.5703125" bestFit="1" customWidth="1"/>
    <col min="33" max="33" width="3" bestFit="1" customWidth="1"/>
    <col min="34" max="34" width="15.28515625" bestFit="1" customWidth="1"/>
    <col min="35" max="35" width="13.7109375" bestFit="1" customWidth="1"/>
    <col min="36" max="36" width="12.7109375" bestFit="1" customWidth="1"/>
    <col min="37" max="37" width="12.7109375" customWidth="1"/>
    <col min="39" max="39" width="8.7109375" bestFit="1" customWidth="1"/>
    <col min="40" max="40" width="15.85546875" bestFit="1" customWidth="1"/>
    <col min="41" max="41" width="14.140625" bestFit="1" customWidth="1"/>
    <col min="42" max="42" width="7.7109375" bestFit="1" customWidth="1"/>
    <col min="43" max="43" width="8.5703125" bestFit="1" customWidth="1"/>
    <col min="44" max="44" width="7.28515625" bestFit="1" customWidth="1"/>
    <col min="45" max="45" width="8.42578125" bestFit="1" customWidth="1"/>
    <col min="46" max="46" width="14.5703125" bestFit="1" customWidth="1"/>
    <col min="47" max="48" width="10.28515625" bestFit="1" customWidth="1"/>
    <col min="49" max="49" width="13.5703125" bestFit="1" customWidth="1"/>
    <col min="50" max="50" width="10.28515625" bestFit="1" customWidth="1"/>
    <col min="51" max="51" width="14.5703125" bestFit="1" customWidth="1"/>
    <col min="52" max="52" width="3" bestFit="1" customWidth="1"/>
    <col min="53" max="53" width="15.28515625" bestFit="1" customWidth="1"/>
    <col min="54" max="54" width="14.140625" bestFit="1" customWidth="1"/>
    <col min="55" max="55" width="12.7109375" bestFit="1" customWidth="1"/>
    <col min="58" max="58" width="8.7109375" bestFit="1" customWidth="1"/>
    <col min="59" max="59" width="15.85546875" bestFit="1" customWidth="1"/>
    <col min="60" max="60" width="14.140625" bestFit="1" customWidth="1"/>
    <col min="61" max="61" width="7.7109375" bestFit="1" customWidth="1"/>
    <col min="62" max="62" width="8.5703125" bestFit="1" customWidth="1"/>
    <col min="63" max="63" width="7.28515625" bestFit="1" customWidth="1"/>
    <col min="64" max="64" width="8.42578125" bestFit="1" customWidth="1"/>
    <col min="65" max="65" width="14.5703125" bestFit="1" customWidth="1"/>
    <col min="66" max="67" width="10.28515625" bestFit="1" customWidth="1"/>
    <col min="68" max="68" width="13.5703125" bestFit="1" customWidth="1"/>
    <col min="69" max="69" width="10.28515625" bestFit="1" customWidth="1"/>
    <col min="70" max="70" width="14.5703125" bestFit="1" customWidth="1"/>
    <col min="71" max="71" width="3" bestFit="1" customWidth="1"/>
    <col min="72" max="72" width="15.28515625" bestFit="1" customWidth="1"/>
    <col min="73" max="73" width="13.7109375" bestFit="1" customWidth="1"/>
    <col min="74" max="74" width="12.7109375" bestFit="1" customWidth="1"/>
    <col min="77" max="77" width="8.85546875" bestFit="1" customWidth="1"/>
    <col min="78" max="78" width="15.85546875" bestFit="1" customWidth="1"/>
    <col min="79" max="79" width="14.140625" bestFit="1" customWidth="1"/>
    <col min="80" max="80" width="7.7109375" bestFit="1" customWidth="1"/>
    <col min="81" max="81" width="8.5703125" bestFit="1" customWidth="1"/>
    <col min="82" max="82" width="7.28515625" bestFit="1" customWidth="1"/>
    <col min="83" max="83" width="8.42578125" bestFit="1" customWidth="1"/>
    <col min="84" max="84" width="14.5703125" bestFit="1" customWidth="1"/>
    <col min="85" max="86" width="10.28515625" bestFit="1" customWidth="1"/>
    <col min="87" max="87" width="13.5703125" bestFit="1" customWidth="1"/>
    <col min="88" max="88" width="10.28515625" bestFit="1" customWidth="1"/>
    <col min="89" max="89" width="14.5703125" bestFit="1" customWidth="1"/>
    <col min="90" max="90" width="3" bestFit="1" customWidth="1"/>
    <col min="91" max="91" width="15.28515625" bestFit="1" customWidth="1"/>
    <col min="92" max="92" width="13.7109375" bestFit="1" customWidth="1"/>
    <col min="93" max="93" width="12.7109375" bestFit="1" customWidth="1"/>
    <col min="96" max="96" width="8" bestFit="1" customWidth="1"/>
    <col min="97" max="97" width="15.85546875" bestFit="1" customWidth="1"/>
    <col min="98" max="98" width="14.140625" bestFit="1" customWidth="1"/>
    <col min="99" max="99" width="7.7109375" bestFit="1" customWidth="1"/>
    <col min="100" max="100" width="8.5703125" bestFit="1" customWidth="1"/>
    <col min="101" max="101" width="7.28515625" bestFit="1" customWidth="1"/>
    <col min="102" max="102" width="8.42578125" bestFit="1" customWidth="1"/>
    <col min="103" max="103" width="14.5703125" bestFit="1" customWidth="1"/>
    <col min="104" max="105" width="10.28515625" bestFit="1" customWidth="1"/>
    <col min="106" max="106" width="13.5703125" bestFit="1" customWidth="1"/>
    <col min="107" max="107" width="10.28515625" bestFit="1" customWidth="1"/>
    <col min="108" max="108" width="14.5703125" bestFit="1" customWidth="1"/>
    <col min="109" max="109" width="3" bestFit="1" customWidth="1"/>
    <col min="110" max="110" width="15.28515625" bestFit="1" customWidth="1"/>
    <col min="111" max="111" width="13.7109375" bestFit="1" customWidth="1"/>
    <col min="112" max="112" width="12.7109375" bestFit="1" customWidth="1"/>
    <col min="115" max="115" width="7.42578125" bestFit="1" customWidth="1"/>
    <col min="116" max="116" width="15.85546875" bestFit="1" customWidth="1"/>
    <col min="117" max="117" width="14.140625" bestFit="1" customWidth="1"/>
    <col min="118" max="118" width="7.7109375" bestFit="1" customWidth="1"/>
    <col min="119" max="119" width="8.5703125" bestFit="1" customWidth="1"/>
    <col min="120" max="120" width="7.28515625" bestFit="1" customWidth="1"/>
    <col min="121" max="121" width="8.42578125" bestFit="1" customWidth="1"/>
    <col min="122" max="122" width="14.5703125" bestFit="1" customWidth="1"/>
    <col min="123" max="124" width="10.28515625" bestFit="1" customWidth="1"/>
    <col min="125" max="125" width="13.5703125" bestFit="1" customWidth="1"/>
    <col min="126" max="126" width="10.28515625" bestFit="1" customWidth="1"/>
    <col min="127" max="127" width="14.5703125" bestFit="1" customWidth="1"/>
    <col min="128" max="128" width="2.28515625" bestFit="1" customWidth="1"/>
    <col min="129" max="129" width="15.28515625" bestFit="1" customWidth="1"/>
    <col min="130" max="130" width="13.7109375" bestFit="1" customWidth="1"/>
    <col min="131" max="131" width="12.7109375" bestFit="1" customWidth="1"/>
  </cols>
  <sheetData>
    <row r="2" spans="1:131" ht="24">
      <c r="A2" s="3" t="s">
        <v>24</v>
      </c>
      <c r="B2" s="14" t="s">
        <v>251</v>
      </c>
      <c r="C2" s="15" t="s">
        <v>0</v>
      </c>
      <c r="D2" s="16" t="s">
        <v>252</v>
      </c>
      <c r="E2" s="16" t="s">
        <v>253</v>
      </c>
      <c r="F2" s="16" t="s">
        <v>254</v>
      </c>
      <c r="G2" s="16" t="s">
        <v>255</v>
      </c>
      <c r="H2" s="16" t="s">
        <v>256</v>
      </c>
      <c r="I2" s="16" t="s">
        <v>257</v>
      </c>
      <c r="J2" s="16" t="s">
        <v>258</v>
      </c>
      <c r="K2" s="16" t="s">
        <v>259</v>
      </c>
      <c r="L2" s="16" t="s">
        <v>260</v>
      </c>
      <c r="M2" s="16" t="s">
        <v>261</v>
      </c>
      <c r="N2" s="17"/>
      <c r="O2" s="17" t="s">
        <v>263</v>
      </c>
      <c r="P2" s="17" t="s">
        <v>264</v>
      </c>
      <c r="Q2" s="17" t="s">
        <v>265</v>
      </c>
      <c r="T2" s="4" t="s">
        <v>30</v>
      </c>
      <c r="U2" s="56" t="s">
        <v>251</v>
      </c>
      <c r="V2" s="57" t="s">
        <v>0</v>
      </c>
      <c r="W2" s="55" t="s">
        <v>252</v>
      </c>
      <c r="X2" s="55" t="s">
        <v>253</v>
      </c>
      <c r="Y2" s="55" t="s">
        <v>254</v>
      </c>
      <c r="Z2" s="55" t="s">
        <v>255</v>
      </c>
      <c r="AA2" s="55" t="s">
        <v>256</v>
      </c>
      <c r="AB2" s="55" t="s">
        <v>257</v>
      </c>
      <c r="AC2" s="55" t="s">
        <v>258</v>
      </c>
      <c r="AD2" s="55" t="s">
        <v>259</v>
      </c>
      <c r="AE2" s="55" t="s">
        <v>260</v>
      </c>
      <c r="AF2" s="55" t="s">
        <v>261</v>
      </c>
      <c r="AH2" s="17" t="s">
        <v>263</v>
      </c>
      <c r="AI2" s="17" t="s">
        <v>264</v>
      </c>
      <c r="AJ2" s="17" t="s">
        <v>265</v>
      </c>
      <c r="AK2" s="17"/>
      <c r="AM2" s="5" t="s">
        <v>60</v>
      </c>
      <c r="AN2" s="56" t="s">
        <v>251</v>
      </c>
      <c r="AO2" s="57" t="s">
        <v>0</v>
      </c>
      <c r="AP2" s="55" t="s">
        <v>252</v>
      </c>
      <c r="AQ2" s="55" t="s">
        <v>253</v>
      </c>
      <c r="AR2" s="55" t="s">
        <v>254</v>
      </c>
      <c r="AS2" s="55" t="s">
        <v>255</v>
      </c>
      <c r="AT2" s="55" t="s">
        <v>256</v>
      </c>
      <c r="AU2" s="55" t="s">
        <v>257</v>
      </c>
      <c r="AV2" s="55" t="s">
        <v>266</v>
      </c>
      <c r="AW2" s="55" t="s">
        <v>267</v>
      </c>
      <c r="AX2" s="55" t="s">
        <v>260</v>
      </c>
      <c r="AY2" s="55" t="s">
        <v>268</v>
      </c>
      <c r="AZ2" s="17"/>
      <c r="BA2" s="17" t="s">
        <v>263</v>
      </c>
      <c r="BB2" s="17" t="s">
        <v>264</v>
      </c>
      <c r="BC2" s="17" t="s">
        <v>265</v>
      </c>
      <c r="BF2" s="2" t="s">
        <v>2</v>
      </c>
      <c r="BG2" s="56" t="s">
        <v>251</v>
      </c>
      <c r="BH2" s="57" t="s">
        <v>0</v>
      </c>
      <c r="BI2" s="55" t="s">
        <v>252</v>
      </c>
      <c r="BJ2" s="55" t="s">
        <v>253</v>
      </c>
      <c r="BK2" s="55" t="s">
        <v>254</v>
      </c>
      <c r="BL2" s="55" t="s">
        <v>255</v>
      </c>
      <c r="BM2" s="55" t="s">
        <v>256</v>
      </c>
      <c r="BN2" s="55" t="s">
        <v>257</v>
      </c>
      <c r="BO2" s="55" t="s">
        <v>266</v>
      </c>
      <c r="BP2" s="55" t="s">
        <v>267</v>
      </c>
      <c r="BQ2" s="55" t="s">
        <v>260</v>
      </c>
      <c r="BR2" s="55" t="s">
        <v>268</v>
      </c>
      <c r="BS2" s="17"/>
      <c r="BT2" s="17" t="s">
        <v>263</v>
      </c>
      <c r="BU2" s="17" t="s">
        <v>264</v>
      </c>
      <c r="BV2" s="17" t="s">
        <v>265</v>
      </c>
      <c r="BY2" s="6" t="s">
        <v>39</v>
      </c>
      <c r="BZ2" s="56" t="s">
        <v>251</v>
      </c>
      <c r="CA2" s="57" t="s">
        <v>0</v>
      </c>
      <c r="CB2" s="55" t="s">
        <v>252</v>
      </c>
      <c r="CC2" s="55" t="s">
        <v>253</v>
      </c>
      <c r="CD2" s="55" t="s">
        <v>254</v>
      </c>
      <c r="CE2" s="55" t="s">
        <v>255</v>
      </c>
      <c r="CF2" s="55" t="s">
        <v>256</v>
      </c>
      <c r="CG2" s="55" t="s">
        <v>257</v>
      </c>
      <c r="CH2" s="55" t="s">
        <v>266</v>
      </c>
      <c r="CI2" s="55" t="s">
        <v>267</v>
      </c>
      <c r="CJ2" s="55" t="s">
        <v>260</v>
      </c>
      <c r="CK2" s="55" t="s">
        <v>268</v>
      </c>
      <c r="CL2" s="17"/>
      <c r="CM2" s="17" t="s">
        <v>263</v>
      </c>
      <c r="CN2" s="17" t="s">
        <v>264</v>
      </c>
      <c r="CO2" s="17" t="s">
        <v>265</v>
      </c>
      <c r="CR2" s="2" t="s">
        <v>55</v>
      </c>
      <c r="CS2" s="56" t="s">
        <v>251</v>
      </c>
      <c r="CT2" s="57" t="s">
        <v>0</v>
      </c>
      <c r="CU2" s="55" t="s">
        <v>252</v>
      </c>
      <c r="CV2" s="55" t="s">
        <v>253</v>
      </c>
      <c r="CW2" s="55" t="s">
        <v>254</v>
      </c>
      <c r="CX2" s="55" t="s">
        <v>255</v>
      </c>
      <c r="CY2" s="55" t="s">
        <v>256</v>
      </c>
      <c r="CZ2" s="55" t="s">
        <v>257</v>
      </c>
      <c r="DA2" s="55" t="s">
        <v>266</v>
      </c>
      <c r="DB2" s="55" t="s">
        <v>267</v>
      </c>
      <c r="DC2" s="55" t="s">
        <v>260</v>
      </c>
      <c r="DD2" s="55" t="s">
        <v>268</v>
      </c>
      <c r="DE2" s="17"/>
      <c r="DF2" s="17" t="s">
        <v>263</v>
      </c>
      <c r="DG2" s="17" t="s">
        <v>264</v>
      </c>
      <c r="DH2" s="17" t="s">
        <v>265</v>
      </c>
      <c r="DK2" s="7" t="s">
        <v>74</v>
      </c>
      <c r="DL2" s="56" t="s">
        <v>251</v>
      </c>
      <c r="DM2" s="57" t="s">
        <v>0</v>
      </c>
      <c r="DN2" s="55" t="s">
        <v>252</v>
      </c>
      <c r="DO2" s="55" t="s">
        <v>253</v>
      </c>
      <c r="DP2" s="55" t="s">
        <v>254</v>
      </c>
      <c r="DQ2" s="55" t="s">
        <v>255</v>
      </c>
      <c r="DR2" s="55" t="s">
        <v>256</v>
      </c>
      <c r="DS2" s="55" t="s">
        <v>257</v>
      </c>
      <c r="DT2" s="55" t="s">
        <v>266</v>
      </c>
      <c r="DU2" s="55" t="s">
        <v>267</v>
      </c>
      <c r="DV2" s="55" t="s">
        <v>260</v>
      </c>
      <c r="DW2" s="55" t="s">
        <v>268</v>
      </c>
      <c r="DX2" s="17"/>
      <c r="DY2" s="17" t="s">
        <v>263</v>
      </c>
      <c r="DZ2" s="17" t="s">
        <v>264</v>
      </c>
      <c r="EA2" s="17" t="s">
        <v>265</v>
      </c>
    </row>
    <row r="3" spans="1:131">
      <c r="B3" s="18">
        <v>5</v>
      </c>
      <c r="C3" s="18" t="s">
        <v>79</v>
      </c>
      <c r="D3" s="18">
        <v>0.32</v>
      </c>
      <c r="E3" s="18">
        <v>0.26</v>
      </c>
      <c r="F3" s="18">
        <v>0.24</v>
      </c>
      <c r="G3" s="18">
        <v>0.24</v>
      </c>
      <c r="H3" s="19">
        <v>19</v>
      </c>
      <c r="I3" s="18">
        <v>0.28999999999999998</v>
      </c>
      <c r="J3" s="20">
        <v>0.19</v>
      </c>
      <c r="K3" s="25">
        <v>15</v>
      </c>
      <c r="L3" s="18">
        <v>4.4499999999999998E-2</v>
      </c>
      <c r="M3" s="19">
        <v>19</v>
      </c>
      <c r="N3" s="17">
        <v>1</v>
      </c>
      <c r="O3" s="17">
        <v>4.4451879999999999E-2</v>
      </c>
      <c r="P3" s="17">
        <f>_xlfn.XLOOKUP(B3,' Brechas'!$A$35:$A$67,' Brechas'!$D$35:$D$67)</f>
        <v>4.4451879822970601E-2</v>
      </c>
      <c r="Q3" t="b">
        <f>ROUND(O3,6)=ROUND(P3,6)</f>
        <v>1</v>
      </c>
      <c r="U3" s="20">
        <v>5</v>
      </c>
      <c r="V3" s="20" t="s">
        <v>79</v>
      </c>
      <c r="W3" s="20">
        <v>0.82</v>
      </c>
      <c r="X3" s="20">
        <v>0.81</v>
      </c>
      <c r="Y3" s="20">
        <v>0.02</v>
      </c>
      <c r="Z3" s="20">
        <v>0.02</v>
      </c>
      <c r="AA3" s="65">
        <v>6</v>
      </c>
      <c r="AB3" s="20">
        <v>0.82</v>
      </c>
      <c r="AC3" s="20">
        <v>0.3</v>
      </c>
      <c r="AD3" s="79">
        <v>10</v>
      </c>
      <c r="AE3" s="20">
        <v>5.0000000000000001E-3</v>
      </c>
      <c r="AF3" s="65">
        <v>6</v>
      </c>
      <c r="AG3" s="17">
        <v>1</v>
      </c>
      <c r="AH3" s="17">
        <v>4.9856179999999998E-3</v>
      </c>
      <c r="AI3">
        <f>_xlfn.XLOOKUP(U3,' Brechas'!$A$35:$A$67,' Brechas'!$J$35:$J$67)</f>
        <v>4.9856175202142401E-3</v>
      </c>
      <c r="AJ3" t="b">
        <f>ROUND(AH3,6)=ROUND(AI3,6)</f>
        <v>1</v>
      </c>
      <c r="AN3" s="20">
        <v>5</v>
      </c>
      <c r="AO3" s="20" t="s">
        <v>79</v>
      </c>
      <c r="AP3" s="20">
        <v>0.96</v>
      </c>
      <c r="AQ3" s="20">
        <v>0.95</v>
      </c>
      <c r="AR3" s="20">
        <v>0.01</v>
      </c>
      <c r="AS3" s="20">
        <v>0.01</v>
      </c>
      <c r="AT3" s="58">
        <v>16</v>
      </c>
      <c r="AU3" s="20">
        <v>0.95</v>
      </c>
      <c r="AV3" s="20">
        <v>0.82</v>
      </c>
      <c r="AW3" s="58">
        <v>16</v>
      </c>
      <c r="AX3" s="20">
        <v>0.01</v>
      </c>
      <c r="AY3" s="58">
        <v>16</v>
      </c>
      <c r="AZ3" s="17">
        <v>1</v>
      </c>
      <c r="BA3" s="17">
        <v>9.9085079999999999E-3</v>
      </c>
      <c r="BB3" s="17">
        <f>_xlfn.XLOOKUP(AN3,' Brechas'!$A$35:$A$67,' Brechas'!$S$35:$S$67)</f>
        <v>9.9085078621096306E-3</v>
      </c>
      <c r="BC3" t="b">
        <f>ROUND(BA3,6)=ROUND(BB3,6)</f>
        <v>1</v>
      </c>
      <c r="BG3" s="20">
        <v>5</v>
      </c>
      <c r="BH3" s="20" t="s">
        <v>274</v>
      </c>
      <c r="BI3" s="20">
        <v>0.12</v>
      </c>
      <c r="BJ3" s="20">
        <v>0.11</v>
      </c>
      <c r="BK3" s="20">
        <v>0.06</v>
      </c>
      <c r="BL3" s="20">
        <v>6.3E-2</v>
      </c>
      <c r="BM3" s="61">
        <v>18</v>
      </c>
      <c r="BN3" s="20">
        <v>0.11</v>
      </c>
      <c r="BO3" s="20">
        <v>0.05</v>
      </c>
      <c r="BP3" s="79">
        <v>10</v>
      </c>
      <c r="BQ3" s="20">
        <v>3.0000000000000001E-3</v>
      </c>
      <c r="BR3" s="63">
        <v>15</v>
      </c>
      <c r="BS3" s="17">
        <v>1</v>
      </c>
      <c r="BT3" s="17">
        <v>3.4390459999999999E-3</v>
      </c>
      <c r="BU3" s="17">
        <f>_xlfn.XLOOKUP(BG3,' Brechas'!$A$35:$A$67,' Brechas'!$AG$35:$AG$67)</f>
        <v>3.4390462685626E-3</v>
      </c>
      <c r="BV3" t="b">
        <f>ROUND(BT3,6)=ROUND(BU3,6)</f>
        <v>1</v>
      </c>
      <c r="BZ3" s="20">
        <v>5</v>
      </c>
      <c r="CA3" s="20" t="s">
        <v>79</v>
      </c>
      <c r="CB3" s="20">
        <v>0.14000000000000001</v>
      </c>
      <c r="CC3" s="20">
        <v>0.13</v>
      </c>
      <c r="CD3" s="20">
        <v>0.03</v>
      </c>
      <c r="CE3" s="20">
        <v>0.03</v>
      </c>
      <c r="CF3" s="62">
        <v>8</v>
      </c>
      <c r="CG3" s="20">
        <v>0.13</v>
      </c>
      <c r="CH3" s="20">
        <v>0.05</v>
      </c>
      <c r="CI3" s="78">
        <v>3</v>
      </c>
      <c r="CJ3" s="20">
        <v>0</v>
      </c>
      <c r="CK3" s="85">
        <v>4</v>
      </c>
      <c r="CL3" s="17">
        <v>1</v>
      </c>
      <c r="CM3" s="17">
        <v>1.4959559999999999E-3</v>
      </c>
      <c r="CN3" s="17">
        <f>_xlfn.XLOOKUP(BZ3,' Brechas'!$A$35:$A$67,' Brechas'!$BC$35:$BC$67)</f>
        <v>1.4959562757244299E-3</v>
      </c>
      <c r="CO3" t="b">
        <f>ROUND(CM3,6)=ROUND(CN3,6)</f>
        <v>1</v>
      </c>
      <c r="CS3" s="20">
        <v>5</v>
      </c>
      <c r="CT3" s="20" t="s">
        <v>307</v>
      </c>
      <c r="CU3" s="20">
        <v>0.25</v>
      </c>
      <c r="CV3" s="20">
        <v>0.75</v>
      </c>
      <c r="CW3" s="20">
        <v>-0.67</v>
      </c>
      <c r="CX3" s="20">
        <v>0.67</v>
      </c>
      <c r="CY3" s="86">
        <v>11</v>
      </c>
      <c r="CZ3" s="20">
        <v>0.11</v>
      </c>
      <c r="DA3" s="20">
        <v>0.1</v>
      </c>
      <c r="DB3" s="76">
        <v>1</v>
      </c>
      <c r="DC3" s="20">
        <v>7.0000000000000007E-2</v>
      </c>
      <c r="DD3" s="206">
        <v>5</v>
      </c>
      <c r="DE3" s="17">
        <v>-1</v>
      </c>
      <c r="DF3" s="17">
        <v>-6.6666666999999999E-2</v>
      </c>
      <c r="DG3" s="17">
        <f>_xlfn.XLOOKUP(CS3,' Brechas'!$A$35:$A$67,' Brechas'!$BS$35:$BS$67)</f>
        <v>-6.6666666666666693E-2</v>
      </c>
      <c r="DH3" t="b">
        <f>ROUND(DF3,6)=ROUND(DG3,6)</f>
        <v>1</v>
      </c>
      <c r="DL3" s="20">
        <v>5</v>
      </c>
      <c r="DM3" s="20" t="s">
        <v>307</v>
      </c>
      <c r="DN3" s="20">
        <v>4.42</v>
      </c>
      <c r="DO3" s="20">
        <v>0.57999999999999996</v>
      </c>
      <c r="DP3" s="20">
        <v>6.58</v>
      </c>
      <c r="DQ3" s="20">
        <v>6.58</v>
      </c>
      <c r="DR3" s="63">
        <v>15</v>
      </c>
      <c r="DS3" s="20">
        <v>2.57</v>
      </c>
      <c r="DT3" s="20">
        <v>0.35</v>
      </c>
      <c r="DU3" s="61">
        <v>18</v>
      </c>
      <c r="DV3" s="20">
        <v>2.33</v>
      </c>
      <c r="DW3" s="61">
        <v>18</v>
      </c>
      <c r="DX3" s="17">
        <v>1</v>
      </c>
      <c r="DY3" s="17">
        <v>2.3273453110000002</v>
      </c>
      <c r="DZ3" s="17" t="e">
        <f>_xlfn.XLOOKUP(DL3,' Brechas'!$A$35:$A$67,' Brechas'!#REF!)</f>
        <v>#REF!</v>
      </c>
      <c r="EA3" t="e">
        <f>ROUND(DY3,6)=ROUND(DZ3,6)</f>
        <v>#REF!</v>
      </c>
    </row>
    <row r="4" spans="1:131">
      <c r="B4" s="18">
        <v>8</v>
      </c>
      <c r="C4" s="18" t="s">
        <v>81</v>
      </c>
      <c r="D4" s="18">
        <v>0.49</v>
      </c>
      <c r="E4" s="18">
        <v>0.38</v>
      </c>
      <c r="F4" s="18">
        <v>0.28000000000000003</v>
      </c>
      <c r="G4" s="18">
        <v>0.28000000000000003</v>
      </c>
      <c r="H4" s="40">
        <v>21</v>
      </c>
      <c r="I4" s="18">
        <v>0.44</v>
      </c>
      <c r="J4" s="20">
        <v>0.12</v>
      </c>
      <c r="K4" s="24">
        <v>3</v>
      </c>
      <c r="L4" s="18">
        <v>3.44E-2</v>
      </c>
      <c r="M4" s="37">
        <v>14</v>
      </c>
      <c r="N4" s="17">
        <v>1</v>
      </c>
      <c r="O4" s="17">
        <v>3.4388517E-2</v>
      </c>
      <c r="P4" s="17">
        <f>_xlfn.XLOOKUP(B4,' Brechas'!$A$35:$A$67,' Brechas'!$D$35:$D$67)</f>
        <v>3.4388516705732702E-2</v>
      </c>
      <c r="Q4" t="b">
        <f t="shared" ref="Q4:Q35" si="0">ROUND(O4,6)=ROUND(P4,6)</f>
        <v>1</v>
      </c>
      <c r="U4" s="20">
        <v>8</v>
      </c>
      <c r="V4" s="20" t="s">
        <v>81</v>
      </c>
      <c r="W4" s="20">
        <v>0.89</v>
      </c>
      <c r="X4" s="20">
        <v>0.87</v>
      </c>
      <c r="Y4" s="20">
        <v>0.03</v>
      </c>
      <c r="Z4" s="20">
        <v>0.03</v>
      </c>
      <c r="AA4" s="86">
        <v>11</v>
      </c>
      <c r="AB4" s="20">
        <v>0.88</v>
      </c>
      <c r="AC4" s="20">
        <v>0.28000000000000003</v>
      </c>
      <c r="AD4" s="65">
        <v>6</v>
      </c>
      <c r="AE4" s="20">
        <v>8.6999999999999994E-3</v>
      </c>
      <c r="AF4" s="79">
        <v>10</v>
      </c>
      <c r="AG4" s="17">
        <v>1</v>
      </c>
      <c r="AH4" s="17">
        <v>8.6561079999999992E-3</v>
      </c>
      <c r="AI4">
        <f>_xlfn.XLOOKUP(U4,' Brechas'!$A$35:$A$67,' Brechas'!$J$35:$J$67)</f>
        <v>8.6561084012775503E-3</v>
      </c>
      <c r="AJ4" t="b">
        <f t="shared" ref="AJ4:AJ35" si="1">ROUND(AH4,6)=ROUND(AI4,6)</f>
        <v>1</v>
      </c>
      <c r="AN4" s="20">
        <v>8</v>
      </c>
      <c r="AO4" s="20" t="s">
        <v>81</v>
      </c>
      <c r="AP4" s="20">
        <v>0.95</v>
      </c>
      <c r="AQ4" s="20">
        <v>0.95</v>
      </c>
      <c r="AR4" s="20">
        <v>0.01</v>
      </c>
      <c r="AS4" s="20">
        <v>0.01</v>
      </c>
      <c r="AT4" s="66">
        <v>12</v>
      </c>
      <c r="AU4" s="20">
        <v>0.95</v>
      </c>
      <c r="AV4" s="20">
        <v>0.82</v>
      </c>
      <c r="AW4" s="81">
        <v>17</v>
      </c>
      <c r="AX4" s="20">
        <v>0.01</v>
      </c>
      <c r="AY4" s="66">
        <v>12</v>
      </c>
      <c r="AZ4" s="17">
        <v>1</v>
      </c>
      <c r="BA4" s="17">
        <v>8.019188E-3</v>
      </c>
      <c r="BB4" s="17">
        <f>_xlfn.XLOOKUP(AN4,' Brechas'!$A$35:$A$67,' Brechas'!$S$35:$S$67)</f>
        <v>8.0191883100045099E-3</v>
      </c>
      <c r="BC4" t="b">
        <f t="shared" ref="BC4:BC35" si="2">ROUND(BA4,6)=ROUND(BB4,6)</f>
        <v>1</v>
      </c>
      <c r="BG4" s="20">
        <v>8</v>
      </c>
      <c r="BH4" s="20" t="s">
        <v>275</v>
      </c>
      <c r="BI4" s="20">
        <v>0.16</v>
      </c>
      <c r="BJ4" s="20">
        <v>0.15</v>
      </c>
      <c r="BK4" s="20">
        <v>7.0000000000000007E-2</v>
      </c>
      <c r="BL4" s="20">
        <v>7.3999999999999996E-2</v>
      </c>
      <c r="BM4" s="80">
        <v>20</v>
      </c>
      <c r="BN4" s="20">
        <v>0.16</v>
      </c>
      <c r="BO4" s="20">
        <v>0.04</v>
      </c>
      <c r="BP4" s="85">
        <v>4</v>
      </c>
      <c r="BQ4" s="20">
        <v>3.0000000000000001E-3</v>
      </c>
      <c r="BR4" s="79">
        <v>10</v>
      </c>
      <c r="BS4" s="17">
        <v>1</v>
      </c>
      <c r="BT4" s="17">
        <v>2.9057839999999998E-3</v>
      </c>
      <c r="BU4" s="17">
        <f>_xlfn.XLOOKUP(BG4,' Brechas'!$A$35:$A$67,' Brechas'!$AG$35:$AG$67)</f>
        <v>2.90578417687812E-3</v>
      </c>
      <c r="BV4" t="b">
        <f t="shared" ref="BV4:BV35" si="3">ROUND(BT4,6)=ROUND(BU4,6)</f>
        <v>1</v>
      </c>
      <c r="BZ4" s="20">
        <v>8</v>
      </c>
      <c r="CA4" s="20" t="s">
        <v>81</v>
      </c>
      <c r="CB4" s="20">
        <v>0.12</v>
      </c>
      <c r="CC4" s="20">
        <v>0.12</v>
      </c>
      <c r="CD4" s="20">
        <v>0.03</v>
      </c>
      <c r="CE4" s="20">
        <v>0.03</v>
      </c>
      <c r="CF4" s="64">
        <v>7</v>
      </c>
      <c r="CG4" s="20">
        <v>0.12</v>
      </c>
      <c r="CH4" s="20">
        <v>0.05</v>
      </c>
      <c r="CI4" s="85">
        <v>4</v>
      </c>
      <c r="CJ4" s="20">
        <v>0</v>
      </c>
      <c r="CK4" s="83">
        <v>5</v>
      </c>
      <c r="CL4" s="17">
        <v>1</v>
      </c>
      <c r="CM4" s="17">
        <v>1.5691349999999999E-3</v>
      </c>
      <c r="CN4" s="17">
        <f>_xlfn.XLOOKUP(BZ4,' Brechas'!$A$35:$A$67,' Brechas'!$BC$35:$BC$67)</f>
        <v>1.5691353485342899E-3</v>
      </c>
      <c r="CO4" t="b">
        <f t="shared" ref="CO4:CO35" si="4">ROUND(CM4,6)=ROUND(CN4,6)</f>
        <v>1</v>
      </c>
      <c r="CS4" s="20">
        <v>8</v>
      </c>
      <c r="CT4" s="20" t="s">
        <v>81</v>
      </c>
      <c r="CU4" s="20">
        <v>0.25</v>
      </c>
      <c r="CV4" s="20">
        <v>0.75</v>
      </c>
      <c r="CW4" s="20">
        <v>-0.67</v>
      </c>
      <c r="CX4" s="20">
        <v>0.67</v>
      </c>
      <c r="CY4" s="86">
        <v>11</v>
      </c>
      <c r="CZ4" s="20">
        <v>0.04</v>
      </c>
      <c r="DA4" s="20">
        <v>0.25</v>
      </c>
      <c r="DB4" s="85">
        <v>4</v>
      </c>
      <c r="DC4" s="20">
        <v>0.17</v>
      </c>
      <c r="DD4" s="200">
        <v>8</v>
      </c>
      <c r="DE4" s="17">
        <v>-1</v>
      </c>
      <c r="DF4" s="17">
        <v>-0.16666666699999999</v>
      </c>
      <c r="DG4" s="17">
        <f>_xlfn.XLOOKUP(CS4,' Brechas'!$A$35:$A$67,' Brechas'!$BS$35:$BS$67)</f>
        <v>-0.16666666666666699</v>
      </c>
      <c r="DH4" t="b">
        <f t="shared" ref="DH4:DH35" si="5">ROUND(DF4,6)=ROUND(DG4,6)</f>
        <v>1</v>
      </c>
      <c r="DL4" s="20">
        <v>8</v>
      </c>
      <c r="DM4" s="20" t="s">
        <v>81</v>
      </c>
      <c r="DN4" s="20">
        <v>2.08</v>
      </c>
      <c r="DO4" s="20">
        <v>0.31</v>
      </c>
      <c r="DP4" s="20">
        <v>5.69</v>
      </c>
      <c r="DQ4" s="20">
        <v>5.69</v>
      </c>
      <c r="DR4" s="66">
        <v>12</v>
      </c>
      <c r="DS4" s="20">
        <v>1.21</v>
      </c>
      <c r="DT4" s="20">
        <v>0.17</v>
      </c>
      <c r="DU4" s="95">
        <v>32</v>
      </c>
      <c r="DV4" s="20">
        <v>0.95</v>
      </c>
      <c r="DW4" s="85">
        <v>4</v>
      </c>
      <c r="DX4" s="17">
        <v>1</v>
      </c>
      <c r="DY4" s="17">
        <v>0.95205255600000005</v>
      </c>
      <c r="DZ4" s="17" t="e">
        <f>_xlfn.XLOOKUP(DL4,' Brechas'!$A$35:$A$67,' Brechas'!#REF!)</f>
        <v>#REF!</v>
      </c>
      <c r="EA4" t="e">
        <f t="shared" ref="EA4:EA35" si="6">ROUND(DY4,6)=ROUND(DZ4,6)</f>
        <v>#REF!</v>
      </c>
    </row>
    <row r="5" spans="1:131">
      <c r="B5" s="18">
        <v>11</v>
      </c>
      <c r="C5" s="18" t="s">
        <v>82</v>
      </c>
      <c r="D5" s="18">
        <v>0.46</v>
      </c>
      <c r="E5" s="18">
        <v>0.36</v>
      </c>
      <c r="F5" s="18">
        <v>0.28000000000000003</v>
      </c>
      <c r="G5" s="18">
        <v>0.28000000000000003</v>
      </c>
      <c r="H5" s="41">
        <v>22</v>
      </c>
      <c r="I5" s="18">
        <v>0.41</v>
      </c>
      <c r="J5" s="20">
        <v>0.13</v>
      </c>
      <c r="K5" s="29">
        <v>6</v>
      </c>
      <c r="L5" s="18">
        <v>3.7499999999999999E-2</v>
      </c>
      <c r="M5" s="44">
        <v>16</v>
      </c>
      <c r="N5" s="17">
        <v>1</v>
      </c>
      <c r="O5" s="17">
        <v>3.7548251999999997E-2</v>
      </c>
      <c r="P5" s="17">
        <f>_xlfn.XLOOKUP(B5,' Brechas'!$A$35:$A$67,' Brechas'!$D$35:$D$67)</f>
        <v>3.7548252386772799E-2</v>
      </c>
      <c r="Q5" t="b">
        <f t="shared" si="0"/>
        <v>1</v>
      </c>
      <c r="U5" s="20">
        <v>11</v>
      </c>
      <c r="V5" s="20" t="s">
        <v>82</v>
      </c>
      <c r="W5" s="20">
        <v>0.96</v>
      </c>
      <c r="X5" s="20">
        <v>0.96</v>
      </c>
      <c r="Y5" s="20">
        <v>0.01</v>
      </c>
      <c r="Z5" s="20">
        <v>0.01</v>
      </c>
      <c r="AA5" s="67">
        <v>2</v>
      </c>
      <c r="AB5" s="20">
        <v>0.96</v>
      </c>
      <c r="AC5" s="20">
        <v>0.26</v>
      </c>
      <c r="AD5" s="76">
        <v>1</v>
      </c>
      <c r="AE5" s="20">
        <v>1.8E-3</v>
      </c>
      <c r="AF5" s="76">
        <v>1</v>
      </c>
      <c r="AG5" s="17">
        <v>1</v>
      </c>
      <c r="AH5" s="17">
        <v>1.7701469999999999E-3</v>
      </c>
      <c r="AI5">
        <f>_xlfn.XLOOKUP(U5,' Brechas'!$A$35:$A$67,' Brechas'!$J$35:$J$67)</f>
        <v>1.77014666264248E-3</v>
      </c>
      <c r="AJ5" t="b">
        <f t="shared" si="1"/>
        <v>1</v>
      </c>
      <c r="AN5" s="20">
        <v>11</v>
      </c>
      <c r="AO5" s="20" t="s">
        <v>82</v>
      </c>
      <c r="AP5" s="20">
        <v>0.93</v>
      </c>
      <c r="AQ5" s="20">
        <v>0.9</v>
      </c>
      <c r="AR5" s="20">
        <v>0.03</v>
      </c>
      <c r="AS5" s="20">
        <v>0.03</v>
      </c>
      <c r="AT5" s="94">
        <v>31</v>
      </c>
      <c r="AU5" s="20">
        <v>0.92</v>
      </c>
      <c r="AV5" s="20">
        <v>0.85</v>
      </c>
      <c r="AW5" s="72">
        <v>27</v>
      </c>
      <c r="AX5" s="20">
        <v>0.03</v>
      </c>
      <c r="AY5" s="95">
        <v>32</v>
      </c>
      <c r="AZ5" s="17">
        <v>1</v>
      </c>
      <c r="BA5" s="17">
        <v>2.8019433E-2</v>
      </c>
      <c r="BB5" s="17">
        <f>_xlfn.XLOOKUP(AN5,' Brechas'!$A$35:$A$67,' Brechas'!$S$35:$S$67)</f>
        <v>2.8019433277921099E-2</v>
      </c>
      <c r="BC5" t="b">
        <f t="shared" si="2"/>
        <v>1</v>
      </c>
      <c r="BG5" s="20">
        <v>11</v>
      </c>
      <c r="BH5" s="20" t="s">
        <v>276</v>
      </c>
      <c r="BI5" s="20">
        <v>0.31</v>
      </c>
      <c r="BJ5" s="20">
        <v>0.28999999999999998</v>
      </c>
      <c r="BK5" s="20">
        <v>0.04</v>
      </c>
      <c r="BL5" s="20">
        <v>4.2000000000000003E-2</v>
      </c>
      <c r="BM5" s="69">
        <v>9</v>
      </c>
      <c r="BN5" s="20">
        <v>0.3</v>
      </c>
      <c r="BO5" s="20">
        <v>0.02</v>
      </c>
      <c r="BP5" s="76">
        <v>1</v>
      </c>
      <c r="BQ5" s="20">
        <v>1E-3</v>
      </c>
      <c r="BR5" s="76">
        <v>1</v>
      </c>
      <c r="BS5" s="17">
        <v>1</v>
      </c>
      <c r="BT5" s="17">
        <v>8.5831799999999995E-4</v>
      </c>
      <c r="BU5" s="17">
        <f>_xlfn.XLOOKUP(BG5,' Brechas'!$A$35:$A$67,' Brechas'!$AG$35:$AG$67)</f>
        <v>8.5831823046914502E-4</v>
      </c>
      <c r="BV5" t="b">
        <f t="shared" si="3"/>
        <v>1</v>
      </c>
      <c r="BZ5" s="20">
        <v>11</v>
      </c>
      <c r="CA5" s="20" t="s">
        <v>82</v>
      </c>
      <c r="CB5" s="20">
        <v>0.25</v>
      </c>
      <c r="CC5" s="20">
        <v>0.27</v>
      </c>
      <c r="CD5" s="20">
        <v>-0.09</v>
      </c>
      <c r="CE5" s="20">
        <v>0.09</v>
      </c>
      <c r="CF5" s="60">
        <v>14</v>
      </c>
      <c r="CG5" s="20">
        <v>0.26</v>
      </c>
      <c r="CH5" s="20">
        <v>0.02</v>
      </c>
      <c r="CI5" s="76">
        <v>1</v>
      </c>
      <c r="CJ5" s="20">
        <v>0</v>
      </c>
      <c r="CK5" s="65">
        <v>6</v>
      </c>
      <c r="CL5" s="17">
        <v>-1</v>
      </c>
      <c r="CM5" s="17">
        <v>-2.181433E-3</v>
      </c>
      <c r="CN5" s="17">
        <f>_xlfn.XLOOKUP(BZ5,' Brechas'!$A$35:$A$67,' Brechas'!$BC$35:$BC$67)</f>
        <v>-2.1814334255677399E-3</v>
      </c>
      <c r="CO5" t="b">
        <f t="shared" si="4"/>
        <v>1</v>
      </c>
      <c r="CS5" s="20">
        <v>11</v>
      </c>
      <c r="CT5" s="20" t="s">
        <v>82</v>
      </c>
      <c r="CU5" s="20">
        <v>0.53</v>
      </c>
      <c r="CV5" s="20">
        <v>0.47</v>
      </c>
      <c r="CW5" s="20">
        <v>0.11</v>
      </c>
      <c r="CX5" s="20">
        <v>0.11</v>
      </c>
      <c r="CY5" s="85">
        <v>4</v>
      </c>
      <c r="CZ5" s="20">
        <v>0.1</v>
      </c>
      <c r="DA5" s="20">
        <v>0.11</v>
      </c>
      <c r="DB5" s="67">
        <v>2</v>
      </c>
      <c r="DC5" s="20">
        <v>0.01</v>
      </c>
      <c r="DD5" s="214">
        <v>4</v>
      </c>
      <c r="DE5" s="17">
        <v>1</v>
      </c>
      <c r="DF5" s="17">
        <v>1.1695906000000001E-2</v>
      </c>
      <c r="DG5" s="17">
        <f>_xlfn.XLOOKUP(CS5,' Brechas'!$A$35:$A$67,' Brechas'!$BS$35:$BS$67)</f>
        <v>1.1695906432748499E-2</v>
      </c>
      <c r="DH5" t="b">
        <f t="shared" si="5"/>
        <v>1</v>
      </c>
      <c r="DL5" s="20">
        <v>11</v>
      </c>
      <c r="DM5" s="20" t="s">
        <v>82</v>
      </c>
      <c r="DN5" s="20">
        <v>5.81</v>
      </c>
      <c r="DO5" s="20">
        <v>0.95</v>
      </c>
      <c r="DP5" s="20">
        <v>5.0999999999999996</v>
      </c>
      <c r="DQ5" s="20">
        <v>5.0999999999999996</v>
      </c>
      <c r="DR5" s="79">
        <v>10</v>
      </c>
      <c r="DS5" s="20">
        <v>3.49</v>
      </c>
      <c r="DT5" s="20">
        <v>0.48</v>
      </c>
      <c r="DU5" s="79">
        <v>10</v>
      </c>
      <c r="DV5" s="20">
        <v>2.4500000000000002</v>
      </c>
      <c r="DW5" s="80">
        <v>20</v>
      </c>
      <c r="DX5" s="17">
        <v>1</v>
      </c>
      <c r="DY5" s="17">
        <v>2.4501882460000002</v>
      </c>
      <c r="DZ5" s="17" t="e">
        <f>_xlfn.XLOOKUP(DL5,' Brechas'!$A$35:$A$67,' Brechas'!#REF!)</f>
        <v>#REF!</v>
      </c>
      <c r="EA5" t="e">
        <f t="shared" si="6"/>
        <v>#REF!</v>
      </c>
    </row>
    <row r="6" spans="1:131">
      <c r="B6" s="18">
        <v>13</v>
      </c>
      <c r="C6" s="18" t="s">
        <v>83</v>
      </c>
      <c r="D6" s="18">
        <v>0.4</v>
      </c>
      <c r="E6" s="18">
        <v>0.42</v>
      </c>
      <c r="F6" s="18">
        <v>-0.04</v>
      </c>
      <c r="G6" s="18">
        <v>0.04</v>
      </c>
      <c r="H6" s="24">
        <v>3</v>
      </c>
      <c r="I6" s="18">
        <v>0.41</v>
      </c>
      <c r="J6" s="20">
        <v>0.13</v>
      </c>
      <c r="K6" s="26">
        <v>4</v>
      </c>
      <c r="L6" s="18">
        <v>5.4000000000000003E-3</v>
      </c>
      <c r="M6" s="24">
        <v>3</v>
      </c>
      <c r="N6" s="17">
        <v>-1</v>
      </c>
      <c r="O6" s="17">
        <v>-5.4060699999999998E-3</v>
      </c>
      <c r="P6" s="17">
        <f>_xlfn.XLOOKUP(B6,' Brechas'!$A$35:$A$67,' Brechas'!$D$35:$D$67)</f>
        <v>-5.4060698492169401E-3</v>
      </c>
      <c r="Q6" t="b">
        <f t="shared" si="0"/>
        <v>1</v>
      </c>
      <c r="U6" s="20">
        <v>13</v>
      </c>
      <c r="V6" s="20" t="s">
        <v>83</v>
      </c>
      <c r="W6" s="20">
        <v>0.8</v>
      </c>
      <c r="X6" s="20">
        <v>0.78</v>
      </c>
      <c r="Y6" s="20">
        <v>0.03</v>
      </c>
      <c r="Z6" s="20">
        <v>0.03</v>
      </c>
      <c r="AA6" s="60">
        <v>14</v>
      </c>
      <c r="AB6" s="20">
        <v>0.79</v>
      </c>
      <c r="AC6" s="20">
        <v>0.31</v>
      </c>
      <c r="AD6" s="59">
        <v>13</v>
      </c>
      <c r="AE6" s="20">
        <v>1.0699999999999999E-2</v>
      </c>
      <c r="AF6" s="66">
        <v>12</v>
      </c>
      <c r="AG6" s="17">
        <v>1</v>
      </c>
      <c r="AH6" s="17">
        <v>1.0716234E-2</v>
      </c>
      <c r="AI6">
        <f>_xlfn.XLOOKUP(U6,' Brechas'!$A$35:$A$67,' Brechas'!$J$35:$J$67)</f>
        <v>1.07162340929919E-2</v>
      </c>
      <c r="AJ6" t="b">
        <f t="shared" si="1"/>
        <v>1</v>
      </c>
      <c r="AN6" s="20">
        <v>13</v>
      </c>
      <c r="AO6" s="20" t="s">
        <v>83</v>
      </c>
      <c r="AP6" s="20">
        <v>0.97</v>
      </c>
      <c r="AQ6" s="20">
        <v>0.96</v>
      </c>
      <c r="AR6" s="20">
        <v>0.01</v>
      </c>
      <c r="AS6" s="20">
        <v>0.01</v>
      </c>
      <c r="AT6" s="79">
        <v>10</v>
      </c>
      <c r="AU6" s="20">
        <v>0.97</v>
      </c>
      <c r="AV6" s="20">
        <v>0.81</v>
      </c>
      <c r="AW6" s="86">
        <v>11</v>
      </c>
      <c r="AX6" s="20">
        <v>0.01</v>
      </c>
      <c r="AY6" s="79">
        <v>10</v>
      </c>
      <c r="AZ6" s="17">
        <v>1</v>
      </c>
      <c r="BA6" s="17">
        <v>6.1786480000000001E-3</v>
      </c>
      <c r="BB6" s="17">
        <f>_xlfn.XLOOKUP(AN6,' Brechas'!$A$35:$A$67,' Brechas'!$S$35:$S$67)</f>
        <v>6.1786483591574097E-3</v>
      </c>
      <c r="BC6" t="b">
        <f t="shared" si="2"/>
        <v>1</v>
      </c>
      <c r="BG6" s="20">
        <v>13</v>
      </c>
      <c r="BH6" s="20" t="s">
        <v>277</v>
      </c>
      <c r="BI6" s="20">
        <v>0.09</v>
      </c>
      <c r="BJ6" s="20">
        <v>0.09</v>
      </c>
      <c r="BK6" s="20">
        <v>0.06</v>
      </c>
      <c r="BL6" s="20">
        <v>5.8000000000000003E-2</v>
      </c>
      <c r="BM6" s="63">
        <v>15</v>
      </c>
      <c r="BN6" s="20">
        <v>0.09</v>
      </c>
      <c r="BO6" s="20">
        <v>7.0000000000000007E-2</v>
      </c>
      <c r="BP6" s="61">
        <v>18</v>
      </c>
      <c r="BQ6" s="20">
        <v>4.0000000000000001E-3</v>
      </c>
      <c r="BR6" s="81">
        <v>17</v>
      </c>
      <c r="BS6" s="17">
        <v>1</v>
      </c>
      <c r="BT6" s="17">
        <v>4.0121439999999996E-3</v>
      </c>
      <c r="BU6" s="17">
        <f>_xlfn.XLOOKUP(BG6,' Brechas'!$A$35:$A$67,' Brechas'!$AG$35:$AG$67)</f>
        <v>4.01214389052045E-3</v>
      </c>
      <c r="BV6" t="b">
        <f t="shared" si="3"/>
        <v>1</v>
      </c>
      <c r="BZ6" s="20">
        <v>13</v>
      </c>
      <c r="CA6" s="20" t="s">
        <v>83</v>
      </c>
      <c r="CB6" s="20">
        <v>0.05</v>
      </c>
      <c r="CC6" s="20">
        <v>7.0000000000000007E-2</v>
      </c>
      <c r="CD6" s="20">
        <v>-0.21</v>
      </c>
      <c r="CE6" s="20">
        <v>0.21</v>
      </c>
      <c r="CF6" s="87">
        <v>30</v>
      </c>
      <c r="CG6" s="20">
        <v>0.06</v>
      </c>
      <c r="CH6" s="20">
        <v>0.1</v>
      </c>
      <c r="CI6" s="63">
        <v>15</v>
      </c>
      <c r="CJ6" s="20">
        <v>0.02</v>
      </c>
      <c r="CK6" s="71">
        <v>25</v>
      </c>
      <c r="CL6" s="17">
        <v>-1</v>
      </c>
      <c r="CM6" s="17">
        <v>-2.1552946999999999E-2</v>
      </c>
      <c r="CN6" s="17">
        <f>_xlfn.XLOOKUP(BZ6,' Brechas'!$A$35:$A$67,' Brechas'!$BC$35:$BC$67)</f>
        <v>-2.15529471501778E-2</v>
      </c>
      <c r="CO6" t="b">
        <f t="shared" si="4"/>
        <v>1</v>
      </c>
      <c r="CS6" s="20">
        <v>13</v>
      </c>
      <c r="CT6" s="20" t="s">
        <v>83</v>
      </c>
      <c r="CU6" s="20">
        <v>0.25</v>
      </c>
      <c r="CV6" s="20">
        <v>0.75</v>
      </c>
      <c r="CW6" s="20">
        <v>-0.67</v>
      </c>
      <c r="CX6" s="20">
        <v>0.67</v>
      </c>
      <c r="CY6" s="86">
        <v>11</v>
      </c>
      <c r="CZ6" s="20">
        <v>0.04</v>
      </c>
      <c r="DA6" s="20">
        <v>0.25</v>
      </c>
      <c r="DB6" s="85">
        <v>4</v>
      </c>
      <c r="DC6" s="20">
        <v>0.17</v>
      </c>
      <c r="DD6" s="200">
        <v>8</v>
      </c>
      <c r="DE6" s="17">
        <v>-1</v>
      </c>
      <c r="DF6" s="17">
        <v>-0.16666666699999999</v>
      </c>
      <c r="DG6" s="17">
        <f>_xlfn.XLOOKUP(CS6,' Brechas'!$A$35:$A$67,' Brechas'!$BS$35:$BS$67)</f>
        <v>-0.16666666666666699</v>
      </c>
      <c r="DH6" t="b">
        <f t="shared" si="5"/>
        <v>1</v>
      </c>
      <c r="DL6" s="20">
        <v>13</v>
      </c>
      <c r="DM6" s="20" t="s">
        <v>83</v>
      </c>
      <c r="DN6" s="20">
        <v>3.42</v>
      </c>
      <c r="DO6" s="20">
        <v>0.31</v>
      </c>
      <c r="DP6" s="20">
        <v>10.119999999999999</v>
      </c>
      <c r="DQ6" s="20">
        <v>10.119999999999999</v>
      </c>
      <c r="DR6" s="87">
        <v>30</v>
      </c>
      <c r="DS6" s="20">
        <v>1.88</v>
      </c>
      <c r="DT6" s="20">
        <v>0.26</v>
      </c>
      <c r="DU6" s="71">
        <v>25</v>
      </c>
      <c r="DV6" s="20">
        <v>2.62</v>
      </c>
      <c r="DW6" s="82">
        <v>22</v>
      </c>
      <c r="DX6" s="17">
        <v>1</v>
      </c>
      <c r="DY6" s="17">
        <v>2.6169837469999999</v>
      </c>
      <c r="DZ6" s="17" t="e">
        <f>_xlfn.XLOOKUP(DL6,' Brechas'!$A$35:$A$67,' Brechas'!#REF!)</f>
        <v>#REF!</v>
      </c>
      <c r="EA6" t="e">
        <f t="shared" si="6"/>
        <v>#REF!</v>
      </c>
    </row>
    <row r="7" spans="1:131">
      <c r="B7" s="18">
        <v>15</v>
      </c>
      <c r="C7" s="18" t="s">
        <v>84</v>
      </c>
      <c r="D7" s="18">
        <v>0.27</v>
      </c>
      <c r="E7" s="18">
        <v>0.42</v>
      </c>
      <c r="F7" s="18">
        <v>-0.37</v>
      </c>
      <c r="G7" s="18">
        <v>0.37</v>
      </c>
      <c r="H7" s="38">
        <v>27</v>
      </c>
      <c r="I7" s="18">
        <v>0.35</v>
      </c>
      <c r="J7" s="20">
        <v>0.16</v>
      </c>
      <c r="K7" s="27">
        <v>10</v>
      </c>
      <c r="L7" s="18">
        <v>5.7500000000000002E-2</v>
      </c>
      <c r="M7" s="43">
        <v>23</v>
      </c>
      <c r="N7" s="17">
        <v>-1</v>
      </c>
      <c r="O7" s="17">
        <v>-5.7529497999999998E-2</v>
      </c>
      <c r="P7" s="17">
        <f>_xlfn.XLOOKUP(B7,' Brechas'!$A$35:$A$67,' Brechas'!$D$35:$D$67)</f>
        <v>-5.7529497623460699E-2</v>
      </c>
      <c r="Q7" t="b">
        <f t="shared" si="0"/>
        <v>1</v>
      </c>
      <c r="U7" s="20">
        <v>15</v>
      </c>
      <c r="V7" s="20" t="s">
        <v>84</v>
      </c>
      <c r="W7" s="20">
        <v>0.86</v>
      </c>
      <c r="X7" s="20">
        <v>0.83</v>
      </c>
      <c r="Y7" s="20">
        <v>0.03</v>
      </c>
      <c r="Z7" s="20">
        <v>0.03</v>
      </c>
      <c r="AA7" s="66">
        <v>12</v>
      </c>
      <c r="AB7" s="20">
        <v>0.85</v>
      </c>
      <c r="AC7" s="20">
        <v>0.28999999999999998</v>
      </c>
      <c r="AD7" s="62">
        <v>8</v>
      </c>
      <c r="AE7" s="20">
        <v>9.5999999999999992E-3</v>
      </c>
      <c r="AF7" s="86">
        <v>11</v>
      </c>
      <c r="AG7" s="17">
        <v>1</v>
      </c>
      <c r="AH7" s="17">
        <v>9.5874789999999994E-3</v>
      </c>
      <c r="AI7">
        <f>_xlfn.XLOOKUP(U7,' Brechas'!$A$35:$A$67,' Brechas'!$J$35:$J$67)</f>
        <v>9.5874788846992704E-3</v>
      </c>
      <c r="AJ7" t="b">
        <f t="shared" si="1"/>
        <v>1</v>
      </c>
      <c r="AN7" s="20">
        <v>15</v>
      </c>
      <c r="AO7" s="20" t="s">
        <v>84</v>
      </c>
      <c r="AP7" s="20">
        <v>0.96</v>
      </c>
      <c r="AQ7" s="20">
        <v>0.96</v>
      </c>
      <c r="AR7" s="20">
        <v>0</v>
      </c>
      <c r="AS7" s="20">
        <v>0</v>
      </c>
      <c r="AT7" s="76">
        <v>1</v>
      </c>
      <c r="AU7" s="20">
        <v>0.96</v>
      </c>
      <c r="AV7" s="20">
        <v>0.81</v>
      </c>
      <c r="AW7" s="59">
        <v>13</v>
      </c>
      <c r="AX7" s="20">
        <v>0</v>
      </c>
      <c r="AY7" s="76">
        <v>1</v>
      </c>
      <c r="AZ7" s="17">
        <v>1</v>
      </c>
      <c r="BA7" s="17">
        <v>7.8806799999999995E-4</v>
      </c>
      <c r="BB7" s="17">
        <f>_xlfn.XLOOKUP(AN7,' Brechas'!$A$35:$A$67,' Brechas'!$S$35:$S$67)</f>
        <v>7.8806804695603905E-4</v>
      </c>
      <c r="BC7" t="b">
        <f t="shared" si="2"/>
        <v>1</v>
      </c>
      <c r="BG7" s="20">
        <v>15</v>
      </c>
      <c r="BH7" s="20" t="s">
        <v>278</v>
      </c>
      <c r="BI7" s="20">
        <v>0.11</v>
      </c>
      <c r="BJ7" s="20">
        <v>0.11</v>
      </c>
      <c r="BK7" s="20">
        <v>0.06</v>
      </c>
      <c r="BL7" s="20">
        <v>0.06</v>
      </c>
      <c r="BM7" s="58">
        <v>16</v>
      </c>
      <c r="BN7" s="20">
        <v>0.11</v>
      </c>
      <c r="BO7" s="20">
        <v>0.06</v>
      </c>
      <c r="BP7" s="66">
        <v>12</v>
      </c>
      <c r="BQ7" s="20">
        <v>3.0000000000000001E-3</v>
      </c>
      <c r="BR7" s="59">
        <v>13</v>
      </c>
      <c r="BS7" s="17">
        <v>1</v>
      </c>
      <c r="BT7" s="17">
        <v>3.3065130000000001E-3</v>
      </c>
      <c r="BU7" s="17">
        <f>_xlfn.XLOOKUP(BG7,' Brechas'!$A$35:$A$67,' Brechas'!$AG$35:$AG$67)</f>
        <v>3.30651265461671E-3</v>
      </c>
      <c r="BV7" t="b">
        <f t="shared" si="3"/>
        <v>1</v>
      </c>
      <c r="BZ7" s="20">
        <v>15</v>
      </c>
      <c r="CA7" s="20" t="s">
        <v>84</v>
      </c>
      <c r="CB7" s="20">
        <v>0.05</v>
      </c>
      <c r="CC7" s="20">
        <v>0.06</v>
      </c>
      <c r="CD7" s="20">
        <v>-0.13</v>
      </c>
      <c r="CE7" s="20">
        <v>0.13</v>
      </c>
      <c r="CF7" s="75">
        <v>21</v>
      </c>
      <c r="CG7" s="20">
        <v>0.06</v>
      </c>
      <c r="CH7" s="20">
        <v>0.11</v>
      </c>
      <c r="CI7" s="58">
        <v>16</v>
      </c>
      <c r="CJ7" s="20">
        <v>0.01</v>
      </c>
      <c r="CK7" s="74">
        <v>23</v>
      </c>
      <c r="CL7" s="17">
        <v>-1</v>
      </c>
      <c r="CM7" s="17">
        <v>-1.4577857E-2</v>
      </c>
      <c r="CN7" s="17">
        <f>_xlfn.XLOOKUP(BZ7,' Brechas'!$A$35:$A$67,' Brechas'!$BC$35:$BC$67)</f>
        <v>-1.4577856682599699E-2</v>
      </c>
      <c r="CO7" t="b">
        <f t="shared" si="4"/>
        <v>1</v>
      </c>
      <c r="CS7" s="20">
        <v>15</v>
      </c>
      <c r="CT7" s="20" t="s">
        <v>84</v>
      </c>
      <c r="CU7" s="20">
        <v>0.17</v>
      </c>
      <c r="CV7" s="20">
        <v>0.83</v>
      </c>
      <c r="CW7" s="20">
        <v>-0.8</v>
      </c>
      <c r="CX7" s="20">
        <v>0.8</v>
      </c>
      <c r="CY7" s="81">
        <v>17</v>
      </c>
      <c r="CZ7" s="20">
        <v>0.03</v>
      </c>
      <c r="DA7" s="20">
        <v>0.33</v>
      </c>
      <c r="DB7" s="69">
        <v>9</v>
      </c>
      <c r="DC7" s="20">
        <v>0.27</v>
      </c>
      <c r="DD7" s="198">
        <v>14</v>
      </c>
      <c r="DE7" s="17">
        <v>-1</v>
      </c>
      <c r="DF7" s="17">
        <v>-0.26666666700000002</v>
      </c>
      <c r="DG7" s="17">
        <f>_xlfn.XLOOKUP(CS7,' Brechas'!$A$35:$A$67,' Brechas'!$BS$35:$BS$67)</f>
        <v>-0.266666666666666</v>
      </c>
      <c r="DH7" t="b">
        <f t="shared" si="5"/>
        <v>1</v>
      </c>
      <c r="DL7" s="20">
        <v>15</v>
      </c>
      <c r="DM7" s="20" t="s">
        <v>84</v>
      </c>
      <c r="DN7" s="20">
        <v>5.16</v>
      </c>
      <c r="DO7" s="20">
        <v>0.68</v>
      </c>
      <c r="DP7" s="20">
        <v>6.6</v>
      </c>
      <c r="DQ7" s="20">
        <v>6.6</v>
      </c>
      <c r="DR7" s="58">
        <v>16</v>
      </c>
      <c r="DS7" s="20">
        <v>2.95</v>
      </c>
      <c r="DT7" s="20">
        <v>0.41</v>
      </c>
      <c r="DU7" s="59">
        <v>13</v>
      </c>
      <c r="DV7" s="20">
        <v>2.68</v>
      </c>
      <c r="DW7" s="74">
        <v>23</v>
      </c>
      <c r="DX7" s="17">
        <v>1</v>
      </c>
      <c r="DY7" s="17">
        <v>2.6803835340000002</v>
      </c>
      <c r="DZ7" s="17" t="e">
        <f>_xlfn.XLOOKUP(DL7,' Brechas'!$A$35:$A$67,' Brechas'!#REF!)</f>
        <v>#REF!</v>
      </c>
      <c r="EA7" t="e">
        <f t="shared" si="6"/>
        <v>#REF!</v>
      </c>
    </row>
    <row r="8" spans="1:131">
      <c r="B8" s="18">
        <v>17</v>
      </c>
      <c r="C8" s="18" t="s">
        <v>85</v>
      </c>
      <c r="D8" s="18">
        <v>0.36</v>
      </c>
      <c r="E8" s="18">
        <v>0.34</v>
      </c>
      <c r="F8" s="18">
        <v>0.03</v>
      </c>
      <c r="G8" s="18">
        <v>0.03</v>
      </c>
      <c r="H8" s="28">
        <v>2</v>
      </c>
      <c r="I8" s="18">
        <v>0.35</v>
      </c>
      <c r="J8" s="20">
        <v>0.15</v>
      </c>
      <c r="K8" s="36">
        <v>9</v>
      </c>
      <c r="L8" s="18">
        <v>5.1000000000000004E-3</v>
      </c>
      <c r="M8" s="28">
        <v>2</v>
      </c>
      <c r="N8" s="17">
        <v>1</v>
      </c>
      <c r="O8" s="17">
        <v>5.0671249999999996E-3</v>
      </c>
      <c r="P8" s="17">
        <f>_xlfn.XLOOKUP(B8,' Brechas'!$A$35:$A$67,' Brechas'!$D$35:$D$67)</f>
        <v>5.0671252651056098E-3</v>
      </c>
      <c r="Q8" t="b">
        <f t="shared" si="0"/>
        <v>1</v>
      </c>
      <c r="U8" s="20">
        <v>17</v>
      </c>
      <c r="V8" s="20" t="s">
        <v>85</v>
      </c>
      <c r="W8" s="20">
        <v>0.88</v>
      </c>
      <c r="X8" s="20">
        <v>0.84</v>
      </c>
      <c r="Y8" s="20">
        <v>0.05</v>
      </c>
      <c r="Z8" s="20">
        <v>0.05</v>
      </c>
      <c r="AA8" s="80">
        <v>20</v>
      </c>
      <c r="AB8" s="20">
        <v>0.86</v>
      </c>
      <c r="AC8" s="20">
        <v>0.28999999999999998</v>
      </c>
      <c r="AD8" s="64">
        <v>7</v>
      </c>
      <c r="AE8" s="20">
        <v>1.37E-2</v>
      </c>
      <c r="AF8" s="58">
        <v>16</v>
      </c>
      <c r="AG8" s="17">
        <v>1</v>
      </c>
      <c r="AH8" s="17">
        <v>1.3656246E-2</v>
      </c>
      <c r="AI8">
        <f>_xlfn.XLOOKUP(U8,' Brechas'!$A$35:$A$67,' Brechas'!$J$35:$J$67)</f>
        <v>1.365624591867E-2</v>
      </c>
      <c r="AJ8" t="b">
        <f t="shared" si="1"/>
        <v>1</v>
      </c>
      <c r="AN8" s="20">
        <v>17</v>
      </c>
      <c r="AO8" s="20" t="s">
        <v>85</v>
      </c>
      <c r="AP8" s="20">
        <v>0.97</v>
      </c>
      <c r="AQ8" s="20">
        <v>0.95</v>
      </c>
      <c r="AR8" s="20">
        <v>0.02</v>
      </c>
      <c r="AS8" s="20">
        <v>0.02</v>
      </c>
      <c r="AT8" s="80">
        <v>20</v>
      </c>
      <c r="AU8" s="20">
        <v>0.96</v>
      </c>
      <c r="AV8" s="20">
        <v>0.81</v>
      </c>
      <c r="AW8" s="60">
        <v>14</v>
      </c>
      <c r="AX8" s="20">
        <v>0.01</v>
      </c>
      <c r="AY8" s="68">
        <v>19</v>
      </c>
      <c r="AZ8" s="17">
        <v>1</v>
      </c>
      <c r="BA8" s="17">
        <v>1.25559E-2</v>
      </c>
      <c r="BB8" s="17">
        <f>_xlfn.XLOOKUP(AN8,' Brechas'!$A$35:$A$67,' Brechas'!$S$35:$S$67)</f>
        <v>1.2555900151298101E-2</v>
      </c>
      <c r="BC8" t="b">
        <f t="shared" si="2"/>
        <v>1</v>
      </c>
      <c r="BG8" s="20">
        <v>17</v>
      </c>
      <c r="BH8" s="20" t="s">
        <v>279</v>
      </c>
      <c r="BI8" s="20">
        <v>0.1</v>
      </c>
      <c r="BJ8" s="20">
        <v>0.1</v>
      </c>
      <c r="BK8" s="20">
        <v>0.06</v>
      </c>
      <c r="BL8" s="20">
        <v>5.5E-2</v>
      </c>
      <c r="BM8" s="59">
        <v>13</v>
      </c>
      <c r="BN8" s="20">
        <v>0.1</v>
      </c>
      <c r="BO8" s="20">
        <v>0.06</v>
      </c>
      <c r="BP8" s="63">
        <v>15</v>
      </c>
      <c r="BQ8" s="20">
        <v>3.0000000000000001E-3</v>
      </c>
      <c r="BR8" s="60">
        <v>14</v>
      </c>
      <c r="BS8" s="17">
        <v>1</v>
      </c>
      <c r="BT8" s="17">
        <v>3.31475E-3</v>
      </c>
      <c r="BU8" s="17">
        <f>_xlfn.XLOOKUP(BG8,' Brechas'!$A$35:$A$67,' Brechas'!$AG$35:$AG$67)</f>
        <v>3.3147497406026201E-3</v>
      </c>
      <c r="BV8" t="b">
        <f t="shared" si="3"/>
        <v>1</v>
      </c>
      <c r="BZ8" s="20">
        <v>17</v>
      </c>
      <c r="CA8" s="20" t="s">
        <v>85</v>
      </c>
      <c r="CB8" s="20">
        <v>0.11</v>
      </c>
      <c r="CC8" s="20">
        <v>0.11</v>
      </c>
      <c r="CD8" s="20">
        <v>0.01</v>
      </c>
      <c r="CE8" s="20">
        <v>0.01</v>
      </c>
      <c r="CF8" s="67">
        <v>2</v>
      </c>
      <c r="CG8" s="20">
        <v>0.11</v>
      </c>
      <c r="CH8" s="20">
        <v>0.06</v>
      </c>
      <c r="CI8" s="64">
        <v>7</v>
      </c>
      <c r="CJ8" s="20">
        <v>0</v>
      </c>
      <c r="CK8" s="67">
        <v>2</v>
      </c>
      <c r="CL8" s="17">
        <v>1</v>
      </c>
      <c r="CM8" s="17">
        <v>6.1415700000000005E-4</v>
      </c>
      <c r="CN8" s="17">
        <f>_xlfn.XLOOKUP(BZ8,' Brechas'!$A$35:$A$67,' Brechas'!$BC$35:$BC$67)</f>
        <v>6.1415728622174601E-4</v>
      </c>
      <c r="CO8" t="b">
        <f t="shared" si="4"/>
        <v>1</v>
      </c>
      <c r="CS8" s="20">
        <v>17</v>
      </c>
      <c r="CT8" s="20" t="s">
        <v>85</v>
      </c>
      <c r="CU8" s="20">
        <v>0.2</v>
      </c>
      <c r="CV8" s="20">
        <v>0.8</v>
      </c>
      <c r="CW8" s="20">
        <v>-0.75</v>
      </c>
      <c r="CX8" s="20">
        <v>0.75</v>
      </c>
      <c r="CY8" s="58">
        <v>16</v>
      </c>
      <c r="CZ8" s="20">
        <v>0.03</v>
      </c>
      <c r="DA8" s="20">
        <v>0.4</v>
      </c>
      <c r="DB8" s="60">
        <v>14</v>
      </c>
      <c r="DC8" s="20">
        <v>0.3</v>
      </c>
      <c r="DD8" s="205">
        <v>15</v>
      </c>
      <c r="DE8" s="17">
        <v>-1</v>
      </c>
      <c r="DF8" s="17">
        <v>-0.3</v>
      </c>
      <c r="DG8" s="17">
        <f>_xlfn.XLOOKUP(CS8,' Brechas'!$A$35:$A$67,' Brechas'!$BS$35:$BS$67)</f>
        <v>-0.3</v>
      </c>
      <c r="DH8" t="b">
        <f t="shared" si="5"/>
        <v>1</v>
      </c>
      <c r="DL8" s="20">
        <v>17</v>
      </c>
      <c r="DM8" s="20" t="s">
        <v>85</v>
      </c>
      <c r="DN8" s="20">
        <v>4.3099999999999996</v>
      </c>
      <c r="DO8" s="20">
        <v>0.86</v>
      </c>
      <c r="DP8" s="20">
        <v>4.01</v>
      </c>
      <c r="DQ8" s="20">
        <v>4.01</v>
      </c>
      <c r="DR8" s="83">
        <v>5</v>
      </c>
      <c r="DS8" s="20">
        <v>2.64</v>
      </c>
      <c r="DT8" s="20">
        <v>0.36</v>
      </c>
      <c r="DU8" s="58">
        <v>16</v>
      </c>
      <c r="DV8" s="20">
        <v>1.46</v>
      </c>
      <c r="DW8" s="62">
        <v>8</v>
      </c>
      <c r="DX8" s="17">
        <v>1</v>
      </c>
      <c r="DY8" s="17">
        <v>1.4565155620000001</v>
      </c>
      <c r="DZ8" s="17" t="e">
        <f>_xlfn.XLOOKUP(DL8,' Brechas'!$A$35:$A$67,' Brechas'!#REF!)</f>
        <v>#REF!</v>
      </c>
      <c r="EA8" t="e">
        <f t="shared" si="6"/>
        <v>#REF!</v>
      </c>
    </row>
    <row r="9" spans="1:131">
      <c r="B9" s="18">
        <v>18</v>
      </c>
      <c r="C9" s="18" t="s">
        <v>86</v>
      </c>
      <c r="D9" s="18">
        <v>0.19</v>
      </c>
      <c r="E9" s="18">
        <v>0.28000000000000003</v>
      </c>
      <c r="F9" s="18">
        <v>-0.32</v>
      </c>
      <c r="G9" s="18">
        <v>0.32</v>
      </c>
      <c r="H9" s="39">
        <v>25</v>
      </c>
      <c r="I9" s="18">
        <v>0.23</v>
      </c>
      <c r="J9" s="20">
        <v>0.23</v>
      </c>
      <c r="K9" s="48">
        <v>24</v>
      </c>
      <c r="L9" s="18">
        <v>7.5399999999999995E-2</v>
      </c>
      <c r="M9" s="45">
        <v>26</v>
      </c>
      <c r="N9" s="17">
        <v>-1</v>
      </c>
      <c r="O9" s="17">
        <v>-7.5352773999999997E-2</v>
      </c>
      <c r="P9" s="17">
        <f>_xlfn.XLOOKUP(B9,' Brechas'!$A$35:$A$67,' Brechas'!$D$35:$D$67)</f>
        <v>-7.5352773878241006E-2</v>
      </c>
      <c r="Q9" t="b">
        <f t="shared" si="0"/>
        <v>1</v>
      </c>
      <c r="U9" s="20">
        <v>18</v>
      </c>
      <c r="V9" s="20" t="s">
        <v>86</v>
      </c>
      <c r="W9" s="20">
        <v>0.68</v>
      </c>
      <c r="X9" s="20">
        <v>0.65</v>
      </c>
      <c r="Y9" s="20">
        <v>0.05</v>
      </c>
      <c r="Z9" s="20">
        <v>0.05</v>
      </c>
      <c r="AA9" s="71">
        <v>25</v>
      </c>
      <c r="AB9" s="20">
        <v>0.67</v>
      </c>
      <c r="AC9" s="20">
        <v>0.37</v>
      </c>
      <c r="AD9" s="88">
        <v>24</v>
      </c>
      <c r="AE9" s="20">
        <v>1.9900000000000001E-2</v>
      </c>
      <c r="AF9" s="75">
        <v>21</v>
      </c>
      <c r="AG9" s="17">
        <v>1</v>
      </c>
      <c r="AH9" s="17">
        <v>1.9932478999999999E-2</v>
      </c>
      <c r="AI9">
        <f>_xlfn.XLOOKUP(U9,' Brechas'!$A$35:$A$67,' Brechas'!$J$35:$J$67)</f>
        <v>1.9932479153162399E-2</v>
      </c>
      <c r="AJ9" t="b">
        <f t="shared" si="1"/>
        <v>1</v>
      </c>
      <c r="AN9" s="20">
        <v>18</v>
      </c>
      <c r="AO9" s="20" t="s">
        <v>86</v>
      </c>
      <c r="AP9" s="20">
        <v>0.98</v>
      </c>
      <c r="AQ9" s="20">
        <v>0.95</v>
      </c>
      <c r="AR9" s="20">
        <v>0.02</v>
      </c>
      <c r="AS9" s="20">
        <v>0.02</v>
      </c>
      <c r="AT9" s="72">
        <v>27</v>
      </c>
      <c r="AU9" s="20">
        <v>0.96</v>
      </c>
      <c r="AV9" s="20">
        <v>0.81</v>
      </c>
      <c r="AW9" s="66">
        <v>12</v>
      </c>
      <c r="AX9" s="20">
        <v>0.02</v>
      </c>
      <c r="AY9" s="84">
        <v>26</v>
      </c>
      <c r="AZ9" s="17">
        <v>1</v>
      </c>
      <c r="BA9" s="17">
        <v>1.9362569999999999E-2</v>
      </c>
      <c r="BB9" s="17">
        <f>_xlfn.XLOOKUP(AN9,' Brechas'!$A$35:$A$67,' Brechas'!$S$35:$S$67)</f>
        <v>1.9362569533445E-2</v>
      </c>
      <c r="BC9" t="b">
        <f t="shared" si="2"/>
        <v>1</v>
      </c>
      <c r="BG9" s="20">
        <v>18</v>
      </c>
      <c r="BH9" s="20" t="s">
        <v>280</v>
      </c>
      <c r="BI9" s="20">
        <v>0.05</v>
      </c>
      <c r="BJ9" s="20">
        <v>0.05</v>
      </c>
      <c r="BK9" s="20">
        <v>0.1</v>
      </c>
      <c r="BL9" s="20">
        <v>0.10199999999999999</v>
      </c>
      <c r="BM9" s="84">
        <v>26</v>
      </c>
      <c r="BN9" s="20">
        <v>0.05</v>
      </c>
      <c r="BO9" s="20">
        <v>0.13</v>
      </c>
      <c r="BP9" s="84">
        <v>26</v>
      </c>
      <c r="BQ9" s="20">
        <v>1.2999999999999999E-2</v>
      </c>
      <c r="BR9" s="72">
        <v>27</v>
      </c>
      <c r="BS9" s="17">
        <v>1</v>
      </c>
      <c r="BT9" s="17">
        <v>1.3060433E-2</v>
      </c>
      <c r="BU9" s="17">
        <f>_xlfn.XLOOKUP(BG9,' Brechas'!$A$35:$A$67,' Brechas'!$AG$35:$AG$67)</f>
        <v>1.3060432599967401E-2</v>
      </c>
      <c r="BV9" t="b">
        <f t="shared" si="3"/>
        <v>1</v>
      </c>
      <c r="BZ9" s="20">
        <v>18</v>
      </c>
      <c r="CA9" s="20" t="s">
        <v>86</v>
      </c>
      <c r="CB9" s="20">
        <v>0.05</v>
      </c>
      <c r="CC9" s="20">
        <v>0.05</v>
      </c>
      <c r="CD9" s="20">
        <v>0.02</v>
      </c>
      <c r="CE9" s="20">
        <v>0.02</v>
      </c>
      <c r="CF9" s="85">
        <v>4</v>
      </c>
      <c r="CG9" s="20">
        <v>0.05</v>
      </c>
      <c r="CH9" s="20">
        <v>0.12</v>
      </c>
      <c r="CI9" s="61">
        <v>18</v>
      </c>
      <c r="CJ9" s="20">
        <v>0</v>
      </c>
      <c r="CK9" s="64">
        <v>7</v>
      </c>
      <c r="CL9" s="17">
        <v>1</v>
      </c>
      <c r="CM9" s="17">
        <v>2.326135E-3</v>
      </c>
      <c r="CN9" s="17">
        <f>_xlfn.XLOOKUP(BZ9,' Brechas'!$A$35:$A$67,' Brechas'!$BC$35:$BC$67)</f>
        <v>2.32613452849449E-3</v>
      </c>
      <c r="CO9" t="b">
        <f t="shared" si="4"/>
        <v>1</v>
      </c>
      <c r="CS9" s="20">
        <v>18</v>
      </c>
      <c r="CT9" s="20" t="s">
        <v>86</v>
      </c>
      <c r="CU9" s="20">
        <v>0.33</v>
      </c>
      <c r="CV9" s="20">
        <v>0.67</v>
      </c>
      <c r="CW9" s="20">
        <v>-0.5</v>
      </c>
      <c r="CX9" s="20">
        <v>0.5</v>
      </c>
      <c r="CY9" s="64">
        <v>7</v>
      </c>
      <c r="CZ9" s="20">
        <v>0.02</v>
      </c>
      <c r="DA9" s="20">
        <v>0.67</v>
      </c>
      <c r="DB9" s="149">
        <v>20</v>
      </c>
      <c r="DC9" s="20">
        <v>0.33</v>
      </c>
      <c r="DD9" s="223">
        <v>19</v>
      </c>
      <c r="DE9" s="17">
        <v>-1</v>
      </c>
      <c r="DF9" s="17">
        <v>-0.33333333300000001</v>
      </c>
      <c r="DG9" s="17">
        <f>_xlfn.XLOOKUP(CS9,' Brechas'!$A$35:$A$67,' Brechas'!$BS$35:$BS$67)</f>
        <v>-0.33333333333333398</v>
      </c>
      <c r="DH9" t="b">
        <f t="shared" si="5"/>
        <v>1</v>
      </c>
      <c r="DL9" s="20">
        <v>18</v>
      </c>
      <c r="DM9" s="20" t="s">
        <v>86</v>
      </c>
      <c r="DN9" s="20">
        <v>6.69</v>
      </c>
      <c r="DO9" s="20">
        <v>0.8</v>
      </c>
      <c r="DP9" s="20">
        <v>7.36</v>
      </c>
      <c r="DQ9" s="20">
        <v>7.36</v>
      </c>
      <c r="DR9" s="82">
        <v>22</v>
      </c>
      <c r="DS9" s="20">
        <v>3.72</v>
      </c>
      <c r="DT9" s="20">
        <v>0.51</v>
      </c>
      <c r="DU9" s="65">
        <v>6</v>
      </c>
      <c r="DV9" s="20">
        <v>3.77</v>
      </c>
      <c r="DW9" s="73">
        <v>28</v>
      </c>
      <c r="DX9" s="17">
        <v>1</v>
      </c>
      <c r="DY9" s="17">
        <v>3.773299637</v>
      </c>
      <c r="DZ9" s="17" t="e">
        <f>_xlfn.XLOOKUP(DL9,' Brechas'!$A$35:$A$67,' Brechas'!#REF!)</f>
        <v>#REF!</v>
      </c>
      <c r="EA9" t="e">
        <f t="shared" si="6"/>
        <v>#REF!</v>
      </c>
    </row>
    <row r="10" spans="1:131">
      <c r="B10" s="18">
        <v>19</v>
      </c>
      <c r="C10" s="18" t="s">
        <v>87</v>
      </c>
      <c r="D10" s="18">
        <v>0.24</v>
      </c>
      <c r="E10" s="18">
        <v>0.31</v>
      </c>
      <c r="F10" s="18">
        <v>-0.22</v>
      </c>
      <c r="G10" s="18">
        <v>0.22</v>
      </c>
      <c r="H10" s="31">
        <v>17</v>
      </c>
      <c r="I10" s="18">
        <v>0.27</v>
      </c>
      <c r="J10" s="20">
        <v>0.2</v>
      </c>
      <c r="K10" s="31">
        <v>17</v>
      </c>
      <c r="L10" s="18">
        <v>4.3799999999999999E-2</v>
      </c>
      <c r="M10" s="22">
        <v>18</v>
      </c>
      <c r="N10" s="17">
        <v>-1</v>
      </c>
      <c r="O10" s="17">
        <v>-4.3772656E-2</v>
      </c>
      <c r="P10" s="17">
        <f>_xlfn.XLOOKUP(B10,' Brechas'!$A$35:$A$67,' Brechas'!$D$35:$D$67)</f>
        <v>-4.3772656232038298E-2</v>
      </c>
      <c r="Q10" t="b">
        <f t="shared" si="0"/>
        <v>1</v>
      </c>
      <c r="U10" s="20">
        <v>19</v>
      </c>
      <c r="V10" s="20" t="s">
        <v>87</v>
      </c>
      <c r="W10" s="20">
        <v>0.74</v>
      </c>
      <c r="X10" s="20">
        <v>0.7</v>
      </c>
      <c r="Y10" s="20">
        <v>0.05</v>
      </c>
      <c r="Z10" s="20">
        <v>0.05</v>
      </c>
      <c r="AA10" s="84">
        <v>26</v>
      </c>
      <c r="AB10" s="20">
        <v>0.72</v>
      </c>
      <c r="AC10" s="20">
        <v>0.34</v>
      </c>
      <c r="AD10" s="61">
        <v>18</v>
      </c>
      <c r="AE10" s="20">
        <v>1.8599999999999998E-2</v>
      </c>
      <c r="AF10" s="80">
        <v>20</v>
      </c>
      <c r="AG10" s="17">
        <v>1</v>
      </c>
      <c r="AH10" s="17">
        <v>1.8564924999999999E-2</v>
      </c>
      <c r="AI10">
        <f>_xlfn.XLOOKUP(U10,' Brechas'!$A$35:$A$67,' Brechas'!$J$35:$J$67)</f>
        <v>1.8564924969748299E-2</v>
      </c>
      <c r="AJ10" t="b">
        <f t="shared" si="1"/>
        <v>1</v>
      </c>
      <c r="AN10" s="20">
        <v>19</v>
      </c>
      <c r="AO10" s="20" t="s">
        <v>87</v>
      </c>
      <c r="AP10" s="20">
        <v>0.98</v>
      </c>
      <c r="AQ10" s="20">
        <v>0.96</v>
      </c>
      <c r="AR10" s="20">
        <v>0.02</v>
      </c>
      <c r="AS10" s="20">
        <v>0.02</v>
      </c>
      <c r="AT10" s="74">
        <v>23</v>
      </c>
      <c r="AU10" s="20">
        <v>0.97</v>
      </c>
      <c r="AV10" s="20">
        <v>0.81</v>
      </c>
      <c r="AW10" s="79">
        <v>10</v>
      </c>
      <c r="AX10" s="20">
        <v>0.01</v>
      </c>
      <c r="AY10" s="75">
        <v>21</v>
      </c>
      <c r="AZ10" s="17">
        <v>1</v>
      </c>
      <c r="BA10" s="17">
        <v>1.3956476000000001E-2</v>
      </c>
      <c r="BB10" s="17">
        <f>_xlfn.XLOOKUP(AN10,' Brechas'!$A$35:$A$67,' Brechas'!$S$35:$S$67)</f>
        <v>1.3956475978772901E-2</v>
      </c>
      <c r="BC10" t="b">
        <f t="shared" si="2"/>
        <v>1</v>
      </c>
      <c r="BG10" s="20">
        <v>19</v>
      </c>
      <c r="BH10" s="20" t="s">
        <v>281</v>
      </c>
      <c r="BI10" s="20">
        <v>0.04</v>
      </c>
      <c r="BJ10" s="20">
        <v>0.04</v>
      </c>
      <c r="BK10" s="20">
        <v>0.06</v>
      </c>
      <c r="BL10" s="20">
        <v>5.6000000000000001E-2</v>
      </c>
      <c r="BM10" s="60">
        <v>14</v>
      </c>
      <c r="BN10" s="20">
        <v>0.04</v>
      </c>
      <c r="BO10" s="20">
        <v>0.14000000000000001</v>
      </c>
      <c r="BP10" s="72">
        <v>27</v>
      </c>
      <c r="BQ10" s="20">
        <v>8.0000000000000002E-3</v>
      </c>
      <c r="BR10" s="88">
        <v>24</v>
      </c>
      <c r="BS10" s="17">
        <v>1</v>
      </c>
      <c r="BT10" s="17">
        <v>8.0212200000000008E-3</v>
      </c>
      <c r="BU10" s="17">
        <f>_xlfn.XLOOKUP(BG10,' Brechas'!$A$35:$A$67,' Brechas'!$AG$35:$AG$67)</f>
        <v>8.0212198364470605E-3</v>
      </c>
      <c r="BV10" t="b">
        <f t="shared" si="3"/>
        <v>1</v>
      </c>
      <c r="BZ10" s="20">
        <v>19</v>
      </c>
      <c r="CA10" s="20" t="s">
        <v>87</v>
      </c>
      <c r="CB10" s="20">
        <v>0.05</v>
      </c>
      <c r="CC10" s="20">
        <v>0.05</v>
      </c>
      <c r="CD10" s="20">
        <v>-0.01</v>
      </c>
      <c r="CE10" s="20">
        <v>0.01</v>
      </c>
      <c r="CF10" s="78">
        <v>3</v>
      </c>
      <c r="CG10" s="20">
        <v>0.05</v>
      </c>
      <c r="CH10" s="20">
        <v>0.12</v>
      </c>
      <c r="CI10" s="81">
        <v>17</v>
      </c>
      <c r="CJ10" s="20">
        <v>0</v>
      </c>
      <c r="CK10" s="78">
        <v>3</v>
      </c>
      <c r="CL10" s="17">
        <v>-1</v>
      </c>
      <c r="CM10" s="17">
        <v>-1.2883059999999999E-3</v>
      </c>
      <c r="CN10" s="17">
        <f>_xlfn.XLOOKUP(BZ10,' Brechas'!$A$35:$A$67,' Brechas'!$BC$35:$BC$67)</f>
        <v>-1.2883062874413599E-3</v>
      </c>
      <c r="CO10" t="b">
        <f t="shared" si="4"/>
        <v>1</v>
      </c>
      <c r="CS10" s="20">
        <v>19</v>
      </c>
      <c r="CT10" s="20" t="s">
        <v>87</v>
      </c>
      <c r="CU10" s="20">
        <v>0</v>
      </c>
      <c r="CV10" s="20">
        <v>1</v>
      </c>
      <c r="CW10" s="20">
        <v>-1</v>
      </c>
      <c r="CX10" s="20">
        <v>1</v>
      </c>
      <c r="CY10" s="151">
        <v>19</v>
      </c>
      <c r="CZ10" s="20">
        <v>0.03</v>
      </c>
      <c r="DA10" s="20">
        <v>0.33</v>
      </c>
      <c r="DB10" s="69">
        <v>9</v>
      </c>
      <c r="DC10" s="20">
        <v>0.33</v>
      </c>
      <c r="DD10" s="81">
        <v>16</v>
      </c>
      <c r="DE10" s="17">
        <v>-1</v>
      </c>
      <c r="DF10" s="17">
        <v>-0.33333333300000001</v>
      </c>
      <c r="DG10" s="17">
        <f>_xlfn.XLOOKUP(CS10,' Brechas'!$A$35:$A$67,' Brechas'!$BS$35:$BS$67)</f>
        <v>-0.33333333333333298</v>
      </c>
      <c r="DH10" t="b">
        <f t="shared" si="5"/>
        <v>1</v>
      </c>
      <c r="DL10" s="20">
        <v>19</v>
      </c>
      <c r="DM10" s="20" t="s">
        <v>87</v>
      </c>
      <c r="DN10" s="20">
        <v>3.81</v>
      </c>
      <c r="DO10" s="20">
        <v>0.43</v>
      </c>
      <c r="DP10" s="20">
        <v>7.79</v>
      </c>
      <c r="DQ10" s="20">
        <v>7.79</v>
      </c>
      <c r="DR10" s="74">
        <v>23</v>
      </c>
      <c r="DS10" s="20">
        <v>2.14</v>
      </c>
      <c r="DT10" s="20">
        <v>0.28999999999999998</v>
      </c>
      <c r="DU10" s="74">
        <v>23</v>
      </c>
      <c r="DV10" s="20">
        <v>2.2999999999999998</v>
      </c>
      <c r="DW10" s="58">
        <v>16</v>
      </c>
      <c r="DX10" s="17">
        <v>1</v>
      </c>
      <c r="DY10" s="17">
        <v>2.2970462600000001</v>
      </c>
      <c r="DZ10" s="17" t="e">
        <f>_xlfn.XLOOKUP(DL10,' Brechas'!$A$35:$A$67,' Brechas'!#REF!)</f>
        <v>#REF!</v>
      </c>
      <c r="EA10" t="e">
        <f t="shared" si="6"/>
        <v>#REF!</v>
      </c>
    </row>
    <row r="11" spans="1:131">
      <c r="B11" s="18">
        <v>20</v>
      </c>
      <c r="C11" s="18" t="s">
        <v>88</v>
      </c>
      <c r="D11" s="18">
        <v>0.28000000000000003</v>
      </c>
      <c r="E11" s="18">
        <v>0.43</v>
      </c>
      <c r="F11" s="18">
        <v>-0.35</v>
      </c>
      <c r="G11" s="18">
        <v>0.35</v>
      </c>
      <c r="H11" s="45">
        <v>26</v>
      </c>
      <c r="I11" s="18">
        <v>0.36</v>
      </c>
      <c r="J11" s="20">
        <v>0.15</v>
      </c>
      <c r="K11" s="30">
        <v>8</v>
      </c>
      <c r="L11" s="18">
        <v>5.2200000000000003E-2</v>
      </c>
      <c r="M11" s="41">
        <v>22</v>
      </c>
      <c r="N11" s="17">
        <v>-1</v>
      </c>
      <c r="O11" s="17">
        <v>-5.2243509E-2</v>
      </c>
      <c r="P11" s="17">
        <f>_xlfn.XLOOKUP(B11,' Brechas'!$A$35:$A$67,' Brechas'!$D$35:$D$67)</f>
        <v>-5.2243509410461797E-2</v>
      </c>
      <c r="Q11" t="b">
        <f t="shared" si="0"/>
        <v>1</v>
      </c>
      <c r="U11" s="20">
        <v>20</v>
      </c>
      <c r="V11" s="20" t="s">
        <v>88</v>
      </c>
      <c r="W11" s="20">
        <v>0.8</v>
      </c>
      <c r="X11" s="20">
        <v>0.76</v>
      </c>
      <c r="Y11" s="20">
        <v>0.05</v>
      </c>
      <c r="Z11" s="20">
        <v>0.05</v>
      </c>
      <c r="AA11" s="88">
        <v>24</v>
      </c>
      <c r="AB11" s="20">
        <v>0.78</v>
      </c>
      <c r="AC11" s="20">
        <v>0.32</v>
      </c>
      <c r="AD11" s="60">
        <v>14</v>
      </c>
      <c r="AE11" s="20">
        <v>1.6799999999999999E-2</v>
      </c>
      <c r="AF11" s="68">
        <v>19</v>
      </c>
      <c r="AG11" s="17">
        <v>1</v>
      </c>
      <c r="AH11" s="17">
        <v>1.6774298E-2</v>
      </c>
      <c r="AI11">
        <f>_xlfn.XLOOKUP(U11,' Brechas'!$A$35:$A$67,' Brechas'!$J$35:$J$67)</f>
        <v>1.67742982493982E-2</v>
      </c>
      <c r="AJ11" t="b">
        <f t="shared" si="1"/>
        <v>1</v>
      </c>
      <c r="AN11" s="20">
        <v>20</v>
      </c>
      <c r="AO11" s="20" t="s">
        <v>88</v>
      </c>
      <c r="AP11" s="20">
        <v>0.95</v>
      </c>
      <c r="AQ11" s="20">
        <v>0.93</v>
      </c>
      <c r="AR11" s="20">
        <v>0.02</v>
      </c>
      <c r="AS11" s="20">
        <v>0.02</v>
      </c>
      <c r="AT11" s="73">
        <v>28</v>
      </c>
      <c r="AU11" s="20">
        <v>0.94</v>
      </c>
      <c r="AV11" s="20">
        <v>0.83</v>
      </c>
      <c r="AW11" s="71">
        <v>25</v>
      </c>
      <c r="AX11" s="20">
        <v>0.02</v>
      </c>
      <c r="AY11" s="73">
        <v>28</v>
      </c>
      <c r="AZ11" s="17">
        <v>1</v>
      </c>
      <c r="BA11" s="17">
        <v>2.0587326E-2</v>
      </c>
      <c r="BB11" s="17">
        <f>_xlfn.XLOOKUP(AN11,' Brechas'!$A$35:$A$67,' Brechas'!$S$35:$S$67)</f>
        <v>2.0587326110955002E-2</v>
      </c>
      <c r="BC11" t="b">
        <f t="shared" si="2"/>
        <v>1</v>
      </c>
      <c r="BG11" s="20">
        <v>20</v>
      </c>
      <c r="BH11" s="20" t="s">
        <v>282</v>
      </c>
      <c r="BI11" s="20">
        <v>0.12</v>
      </c>
      <c r="BJ11" s="20">
        <v>0.1</v>
      </c>
      <c r="BK11" s="20">
        <v>0.12</v>
      </c>
      <c r="BL11" s="20">
        <v>0.11899999999999999</v>
      </c>
      <c r="BM11" s="70">
        <v>29</v>
      </c>
      <c r="BN11" s="20">
        <v>0.11</v>
      </c>
      <c r="BO11" s="20">
        <v>0.05</v>
      </c>
      <c r="BP11" s="86">
        <v>11</v>
      </c>
      <c r="BQ11" s="20">
        <v>7.0000000000000001E-3</v>
      </c>
      <c r="BR11" s="82">
        <v>22</v>
      </c>
      <c r="BS11" s="17">
        <v>1</v>
      </c>
      <c r="BT11" s="17">
        <v>6.5198629999999999E-3</v>
      </c>
      <c r="BU11" s="17">
        <f>_xlfn.XLOOKUP(BG11,' Brechas'!$A$35:$A$67,' Brechas'!$AG$35:$AG$67)</f>
        <v>6.5198625247692796E-3</v>
      </c>
      <c r="BV11" t="b">
        <f t="shared" si="3"/>
        <v>1</v>
      </c>
      <c r="BZ11" s="20">
        <v>20</v>
      </c>
      <c r="CA11" s="20" t="s">
        <v>88</v>
      </c>
      <c r="CB11" s="20">
        <v>0.05</v>
      </c>
      <c r="CC11" s="20">
        <v>0.05</v>
      </c>
      <c r="CD11" s="20">
        <v>-0.09</v>
      </c>
      <c r="CE11" s="20">
        <v>0.09</v>
      </c>
      <c r="CF11" s="63">
        <v>15</v>
      </c>
      <c r="CG11" s="20">
        <v>0.05</v>
      </c>
      <c r="CH11" s="20">
        <v>0.13</v>
      </c>
      <c r="CI11" s="80">
        <v>20</v>
      </c>
      <c r="CJ11" s="20">
        <v>0.01</v>
      </c>
      <c r="CK11" s="75">
        <v>21</v>
      </c>
      <c r="CL11" s="17">
        <v>-1</v>
      </c>
      <c r="CM11" s="17">
        <v>-1.1729323999999999E-2</v>
      </c>
      <c r="CN11" s="17">
        <f>_xlfn.XLOOKUP(BZ11,' Brechas'!$A$35:$A$67,' Brechas'!$BC$35:$BC$67)</f>
        <v>-1.1729323646481301E-2</v>
      </c>
      <c r="CO11" t="b">
        <f t="shared" si="4"/>
        <v>1</v>
      </c>
      <c r="CS11" s="20">
        <v>20</v>
      </c>
      <c r="CT11" s="20" t="s">
        <v>88</v>
      </c>
      <c r="CU11" s="20">
        <v>0</v>
      </c>
      <c r="CV11" s="20">
        <v>1</v>
      </c>
      <c r="CW11" s="20">
        <v>-1</v>
      </c>
      <c r="CX11" s="20">
        <v>1</v>
      </c>
      <c r="CY11" s="151">
        <v>19</v>
      </c>
      <c r="CZ11" s="20">
        <v>0.03</v>
      </c>
      <c r="DA11" s="20">
        <v>0.4</v>
      </c>
      <c r="DB11" s="60">
        <v>14</v>
      </c>
      <c r="DC11" s="20">
        <v>0.4</v>
      </c>
      <c r="DD11" s="224">
        <v>21</v>
      </c>
      <c r="DE11" s="17">
        <v>-1</v>
      </c>
      <c r="DF11" s="17">
        <v>-0.4</v>
      </c>
      <c r="DG11" s="17">
        <f>_xlfn.XLOOKUP(CS11,' Brechas'!$A$35:$A$67,' Brechas'!$BS$35:$BS$67)</f>
        <v>-0.4</v>
      </c>
      <c r="DH11" t="b">
        <f t="shared" si="5"/>
        <v>1</v>
      </c>
      <c r="DL11" s="20">
        <v>20</v>
      </c>
      <c r="DM11" s="20" t="s">
        <v>88</v>
      </c>
      <c r="DN11" s="20">
        <v>2.98</v>
      </c>
      <c r="DO11" s="20">
        <v>0.51</v>
      </c>
      <c r="DP11" s="20">
        <v>4.8499999999999996</v>
      </c>
      <c r="DQ11" s="20">
        <v>4.8499999999999996</v>
      </c>
      <c r="DR11" s="62">
        <v>8</v>
      </c>
      <c r="DS11" s="20">
        <v>1.76</v>
      </c>
      <c r="DT11" s="20">
        <v>0.24</v>
      </c>
      <c r="DU11" s="72">
        <v>27</v>
      </c>
      <c r="DV11" s="20">
        <v>1.17</v>
      </c>
      <c r="DW11" s="65">
        <v>6</v>
      </c>
      <c r="DX11" s="17">
        <v>1</v>
      </c>
      <c r="DY11" s="17">
        <v>1.172779579</v>
      </c>
      <c r="DZ11" s="17" t="e">
        <f>_xlfn.XLOOKUP(DL11,' Brechas'!$A$35:$A$67,' Brechas'!#REF!)</f>
        <v>#REF!</v>
      </c>
      <c r="EA11" t="e">
        <f t="shared" si="6"/>
        <v>#REF!</v>
      </c>
    </row>
    <row r="12" spans="1:131">
      <c r="B12" s="18">
        <v>23</v>
      </c>
      <c r="C12" s="18" t="s">
        <v>89</v>
      </c>
      <c r="D12" s="18">
        <v>0.35</v>
      </c>
      <c r="E12" s="18">
        <v>0.47</v>
      </c>
      <c r="F12" s="18">
        <v>-0.25</v>
      </c>
      <c r="G12" s="18">
        <v>0.25</v>
      </c>
      <c r="H12" s="33">
        <v>20</v>
      </c>
      <c r="I12" s="18">
        <v>0.41</v>
      </c>
      <c r="J12" s="20">
        <v>0.13</v>
      </c>
      <c r="K12" s="42">
        <v>5</v>
      </c>
      <c r="L12" s="18">
        <v>3.3300000000000003E-2</v>
      </c>
      <c r="M12" s="21">
        <v>13</v>
      </c>
      <c r="N12" s="17">
        <v>-1</v>
      </c>
      <c r="O12" s="17">
        <v>-3.3294769000000002E-2</v>
      </c>
      <c r="P12" s="17">
        <f>_xlfn.XLOOKUP(B12,' Brechas'!$A$35:$A$67,' Brechas'!$D$35:$D$67)</f>
        <v>-3.3294768856402597E-2</v>
      </c>
      <c r="Q12" t="b">
        <f t="shared" si="0"/>
        <v>1</v>
      </c>
      <c r="U12" s="20">
        <v>23</v>
      </c>
      <c r="V12" s="20" t="s">
        <v>89</v>
      </c>
      <c r="W12" s="20">
        <v>0.72</v>
      </c>
      <c r="X12" s="20">
        <v>0.69</v>
      </c>
      <c r="Y12" s="20">
        <v>0.04</v>
      </c>
      <c r="Z12" s="20">
        <v>0.04</v>
      </c>
      <c r="AA12" s="68">
        <v>19</v>
      </c>
      <c r="AB12" s="20">
        <v>0.7</v>
      </c>
      <c r="AC12" s="20">
        <v>0.35</v>
      </c>
      <c r="AD12" s="80">
        <v>20</v>
      </c>
      <c r="AE12" s="20">
        <v>1.5599999999999999E-2</v>
      </c>
      <c r="AF12" s="81">
        <v>17</v>
      </c>
      <c r="AG12" s="17">
        <v>1</v>
      </c>
      <c r="AH12" s="17">
        <v>1.5558361E-2</v>
      </c>
      <c r="AI12">
        <f>_xlfn.XLOOKUP(U12,' Brechas'!$A$35:$A$67,' Brechas'!$J$35:$J$67)</f>
        <v>1.55583607693453E-2</v>
      </c>
      <c r="AJ12" t="b">
        <f t="shared" si="1"/>
        <v>1</v>
      </c>
      <c r="AN12" s="20">
        <v>23</v>
      </c>
      <c r="AO12" s="20" t="s">
        <v>89</v>
      </c>
      <c r="AP12" s="20">
        <v>0.98</v>
      </c>
      <c r="AQ12" s="20">
        <v>0.97</v>
      </c>
      <c r="AR12" s="20">
        <v>0.01</v>
      </c>
      <c r="AS12" s="20">
        <v>0.01</v>
      </c>
      <c r="AT12" s="86">
        <v>11</v>
      </c>
      <c r="AU12" s="20">
        <v>0.98</v>
      </c>
      <c r="AV12" s="20">
        <v>0.8</v>
      </c>
      <c r="AW12" s="85">
        <v>4</v>
      </c>
      <c r="AX12" s="20">
        <v>0.01</v>
      </c>
      <c r="AY12" s="86">
        <v>11</v>
      </c>
      <c r="AZ12" s="17">
        <v>1</v>
      </c>
      <c r="BA12" s="17">
        <v>7.4636040000000004E-3</v>
      </c>
      <c r="BB12" s="17">
        <f>_xlfn.XLOOKUP(AN12,' Brechas'!$A$35:$A$67,' Brechas'!$S$35:$S$67)</f>
        <v>7.46360382526214E-3</v>
      </c>
      <c r="BC12" t="b">
        <f t="shared" si="2"/>
        <v>1</v>
      </c>
      <c r="BG12" s="20">
        <v>23</v>
      </c>
      <c r="BH12" s="20" t="s">
        <v>283</v>
      </c>
      <c r="BI12" s="20">
        <v>0.08</v>
      </c>
      <c r="BJ12" s="20">
        <v>7.0000000000000007E-2</v>
      </c>
      <c r="BK12" s="20">
        <v>0.09</v>
      </c>
      <c r="BL12" s="20">
        <v>0.09</v>
      </c>
      <c r="BM12" s="82">
        <v>22</v>
      </c>
      <c r="BN12" s="20">
        <v>0.08</v>
      </c>
      <c r="BO12" s="20">
        <v>0.08</v>
      </c>
      <c r="BP12" s="68">
        <v>19</v>
      </c>
      <c r="BQ12" s="20">
        <v>7.0000000000000001E-3</v>
      </c>
      <c r="BR12" s="74">
        <v>23</v>
      </c>
      <c r="BS12" s="17">
        <v>1</v>
      </c>
      <c r="BT12" s="17">
        <v>7.0384549999999999E-3</v>
      </c>
      <c r="BU12" s="17">
        <f>_xlfn.XLOOKUP(BG12,' Brechas'!$A$35:$A$67,' Brechas'!$AG$35:$AG$67)</f>
        <v>7.0384549692576797E-3</v>
      </c>
      <c r="BV12" t="b">
        <f t="shared" si="3"/>
        <v>1</v>
      </c>
      <c r="BZ12" s="20">
        <v>23</v>
      </c>
      <c r="CA12" s="20" t="s">
        <v>89</v>
      </c>
      <c r="CB12" s="20">
        <v>0.03</v>
      </c>
      <c r="CC12" s="20">
        <v>0.03</v>
      </c>
      <c r="CD12" s="20">
        <v>-0.03</v>
      </c>
      <c r="CE12" s="20">
        <v>0.03</v>
      </c>
      <c r="CF12" s="79">
        <v>10</v>
      </c>
      <c r="CG12" s="20">
        <v>0.03</v>
      </c>
      <c r="CH12" s="20">
        <v>0.19</v>
      </c>
      <c r="CI12" s="71">
        <v>25</v>
      </c>
      <c r="CJ12" s="20">
        <v>0.01</v>
      </c>
      <c r="CK12" s="86">
        <v>11</v>
      </c>
      <c r="CL12" s="17">
        <v>-1</v>
      </c>
      <c r="CM12" s="17">
        <v>-6.404903E-3</v>
      </c>
      <c r="CN12" s="17">
        <f>_xlfn.XLOOKUP(BZ12,' Brechas'!$A$35:$A$67,' Brechas'!$BC$35:$BC$67)</f>
        <v>-6.4049030545882098E-3</v>
      </c>
      <c r="CO12" t="b">
        <f t="shared" si="4"/>
        <v>1</v>
      </c>
      <c r="CS12" s="20">
        <v>23</v>
      </c>
      <c r="CT12" s="20" t="s">
        <v>89</v>
      </c>
      <c r="CU12" s="20">
        <v>0.5</v>
      </c>
      <c r="CV12" s="20">
        <v>0.5</v>
      </c>
      <c r="CW12" s="20">
        <v>0</v>
      </c>
      <c r="CX12" s="20">
        <v>0</v>
      </c>
      <c r="CY12" s="76">
        <v>1</v>
      </c>
      <c r="CZ12" s="20">
        <v>0.03</v>
      </c>
      <c r="DA12" s="20">
        <v>0.33</v>
      </c>
      <c r="DB12" s="69">
        <v>9</v>
      </c>
      <c r="DC12" s="20">
        <v>0</v>
      </c>
      <c r="DD12" s="76">
        <v>1</v>
      </c>
      <c r="DE12" s="17">
        <v>-1</v>
      </c>
      <c r="DF12" s="17">
        <v>0</v>
      </c>
      <c r="DG12" s="17">
        <f>_xlfn.XLOOKUP(CS12,' Brechas'!$A$35:$A$67,' Brechas'!$BS$35:$BS$67)</f>
        <v>0</v>
      </c>
      <c r="DH12" t="b">
        <f t="shared" si="5"/>
        <v>1</v>
      </c>
      <c r="DL12" s="20">
        <v>23</v>
      </c>
      <c r="DM12" s="20" t="s">
        <v>89</v>
      </c>
      <c r="DN12" s="20">
        <v>2.7</v>
      </c>
      <c r="DO12" s="20">
        <v>0.33</v>
      </c>
      <c r="DP12" s="20">
        <v>7.16</v>
      </c>
      <c r="DQ12" s="20">
        <v>7.16</v>
      </c>
      <c r="DR12" s="80">
        <v>20</v>
      </c>
      <c r="DS12" s="20">
        <v>1.52</v>
      </c>
      <c r="DT12" s="20">
        <v>0.21</v>
      </c>
      <c r="DU12" s="70">
        <v>29</v>
      </c>
      <c r="DV12" s="20">
        <v>1.5</v>
      </c>
      <c r="DW12" s="79">
        <v>10</v>
      </c>
      <c r="DX12" s="17">
        <v>1</v>
      </c>
      <c r="DY12" s="17">
        <v>1.5044010619999999</v>
      </c>
      <c r="DZ12" s="17" t="e">
        <f>_xlfn.XLOOKUP(DL12,' Brechas'!$A$35:$A$67,' Brechas'!#REF!)</f>
        <v>#REF!</v>
      </c>
      <c r="EA12" t="e">
        <f t="shared" si="6"/>
        <v>#REF!</v>
      </c>
    </row>
    <row r="13" spans="1:131">
      <c r="B13" s="18">
        <v>25</v>
      </c>
      <c r="C13" s="18" t="s">
        <v>90</v>
      </c>
      <c r="D13" s="18">
        <v>0.21</v>
      </c>
      <c r="E13" s="18">
        <v>0.24</v>
      </c>
      <c r="F13" s="18">
        <v>-0.12</v>
      </c>
      <c r="G13" s="18">
        <v>0.12</v>
      </c>
      <c r="H13" s="36">
        <v>9</v>
      </c>
      <c r="I13" s="18">
        <v>0.23</v>
      </c>
      <c r="J13" s="20">
        <v>0.24</v>
      </c>
      <c r="K13" s="39">
        <v>25</v>
      </c>
      <c r="L13" s="18">
        <v>2.8899999999999999E-2</v>
      </c>
      <c r="M13" s="35">
        <v>11</v>
      </c>
      <c r="N13" s="17">
        <v>-1</v>
      </c>
      <c r="O13" s="17">
        <v>-2.8930485999999998E-2</v>
      </c>
      <c r="P13" s="17">
        <f>_xlfn.XLOOKUP(B13,' Brechas'!$A$35:$A$67,' Brechas'!$D$35:$D$67)</f>
        <v>-2.8930485903186899E-2</v>
      </c>
      <c r="Q13" t="b">
        <f t="shared" si="0"/>
        <v>1</v>
      </c>
      <c r="U13" s="20">
        <v>25</v>
      </c>
      <c r="V13" s="20" t="s">
        <v>90</v>
      </c>
      <c r="W13" s="20">
        <v>0.93</v>
      </c>
      <c r="X13" s="20">
        <v>0.92</v>
      </c>
      <c r="Y13" s="20">
        <v>0.01</v>
      </c>
      <c r="Z13" s="20">
        <v>0.01</v>
      </c>
      <c r="AA13" s="78">
        <v>3</v>
      </c>
      <c r="AB13" s="20">
        <v>0.92</v>
      </c>
      <c r="AC13" s="20">
        <v>0.27</v>
      </c>
      <c r="AD13" s="78">
        <v>3</v>
      </c>
      <c r="AE13" s="20">
        <v>3.5000000000000001E-3</v>
      </c>
      <c r="AF13" s="78">
        <v>3</v>
      </c>
      <c r="AG13" s="17">
        <v>1</v>
      </c>
      <c r="AH13" s="17">
        <v>3.4910150000000001E-3</v>
      </c>
      <c r="AI13">
        <f>_xlfn.XLOOKUP(U13,' Brechas'!$A$35:$A$67,' Brechas'!$J$35:$J$67)</f>
        <v>3.4910150155941901E-3</v>
      </c>
      <c r="AJ13" t="b">
        <f t="shared" si="1"/>
        <v>1</v>
      </c>
      <c r="AN13" s="20">
        <v>25</v>
      </c>
      <c r="AO13" s="20" t="s">
        <v>90</v>
      </c>
      <c r="AP13" s="20">
        <v>0.95</v>
      </c>
      <c r="AQ13" s="20">
        <v>0.93</v>
      </c>
      <c r="AR13" s="20">
        <v>0.02</v>
      </c>
      <c r="AS13" s="20">
        <v>0.02</v>
      </c>
      <c r="AT13" s="84">
        <v>26</v>
      </c>
      <c r="AU13" s="20">
        <v>0.94</v>
      </c>
      <c r="AV13" s="20">
        <v>0.83</v>
      </c>
      <c r="AW13" s="74">
        <v>23</v>
      </c>
      <c r="AX13" s="20">
        <v>0.02</v>
      </c>
      <c r="AY13" s="72">
        <v>27</v>
      </c>
      <c r="AZ13" s="17">
        <v>1</v>
      </c>
      <c r="BA13" s="17">
        <v>1.9377523000000001E-2</v>
      </c>
      <c r="BB13" s="17">
        <f>_xlfn.XLOOKUP(AN13,' Brechas'!$A$35:$A$67,' Brechas'!$S$35:$S$67)</f>
        <v>1.9377522967507999E-2</v>
      </c>
      <c r="BC13" t="b">
        <f t="shared" si="2"/>
        <v>1</v>
      </c>
      <c r="BG13" s="20">
        <v>25</v>
      </c>
      <c r="BH13" s="20" t="s">
        <v>284</v>
      </c>
      <c r="BI13" s="20">
        <v>0.13</v>
      </c>
      <c r="BJ13" s="20">
        <v>0.12</v>
      </c>
      <c r="BK13" s="20">
        <v>0.09</v>
      </c>
      <c r="BL13" s="20">
        <v>9.1999999999999998E-2</v>
      </c>
      <c r="BM13" s="74">
        <v>23</v>
      </c>
      <c r="BN13" s="20">
        <v>0.12</v>
      </c>
      <c r="BO13" s="20">
        <v>0.05</v>
      </c>
      <c r="BP13" s="65">
        <v>6</v>
      </c>
      <c r="BQ13" s="20">
        <v>5.0000000000000001E-3</v>
      </c>
      <c r="BR13" s="61">
        <v>18</v>
      </c>
      <c r="BS13" s="17">
        <v>1</v>
      </c>
      <c r="BT13" s="17">
        <v>4.524302E-3</v>
      </c>
      <c r="BU13" s="17">
        <f>_xlfn.XLOOKUP(BG13,' Brechas'!$A$35:$A$67,' Brechas'!$AG$35:$AG$67)</f>
        <v>4.5243017707492002E-3</v>
      </c>
      <c r="BV13" t="b">
        <f t="shared" si="3"/>
        <v>1</v>
      </c>
      <c r="BZ13" s="20">
        <v>25</v>
      </c>
      <c r="CA13" s="20" t="s">
        <v>90</v>
      </c>
      <c r="CB13" s="20">
        <v>0.1</v>
      </c>
      <c r="CC13" s="20">
        <v>0.12</v>
      </c>
      <c r="CD13" s="20">
        <v>-0.1</v>
      </c>
      <c r="CE13" s="20">
        <v>0.1</v>
      </c>
      <c r="CF13" s="81">
        <v>17</v>
      </c>
      <c r="CG13" s="20">
        <v>0.11</v>
      </c>
      <c r="CH13" s="20">
        <v>0.06</v>
      </c>
      <c r="CI13" s="65">
        <v>6</v>
      </c>
      <c r="CJ13" s="20">
        <v>0.01</v>
      </c>
      <c r="CK13" s="69">
        <v>9</v>
      </c>
      <c r="CL13" s="17">
        <v>-1</v>
      </c>
      <c r="CM13" s="17">
        <v>-5.6295709999999999E-3</v>
      </c>
      <c r="CN13" s="17">
        <f>_xlfn.XLOOKUP(BZ13,' Brechas'!$A$35:$A$67,' Brechas'!$BC$35:$BC$67)</f>
        <v>-5.6295712565410799E-3</v>
      </c>
      <c r="CO13" t="b">
        <f t="shared" si="4"/>
        <v>1</v>
      </c>
      <c r="CS13" s="20">
        <v>25</v>
      </c>
      <c r="CT13" s="20" t="s">
        <v>90</v>
      </c>
      <c r="CU13" s="20">
        <v>0.28999999999999998</v>
      </c>
      <c r="CV13" s="20">
        <v>0.71</v>
      </c>
      <c r="CW13" s="20">
        <v>-0.6</v>
      </c>
      <c r="CX13" s="20">
        <v>0.6</v>
      </c>
      <c r="CY13" s="79">
        <v>10</v>
      </c>
      <c r="CZ13" s="20">
        <v>0.04</v>
      </c>
      <c r="DA13" s="20">
        <v>0.28999999999999998</v>
      </c>
      <c r="DB13" s="64">
        <v>7</v>
      </c>
      <c r="DC13" s="20">
        <v>0.17</v>
      </c>
      <c r="DD13" s="218">
        <v>12</v>
      </c>
      <c r="DE13" s="17">
        <v>-1</v>
      </c>
      <c r="DF13" s="17">
        <v>-0.171428571</v>
      </c>
      <c r="DG13" s="17">
        <f>_xlfn.XLOOKUP(CS13,' Brechas'!$A$35:$A$67,' Brechas'!$BS$35:$BS$67)</f>
        <v>-0.17142857142857101</v>
      </c>
      <c r="DH13" t="b">
        <f t="shared" si="5"/>
        <v>1</v>
      </c>
      <c r="DL13" s="20">
        <v>25</v>
      </c>
      <c r="DM13" s="20" t="s">
        <v>90</v>
      </c>
      <c r="DN13" s="20">
        <v>4.08</v>
      </c>
      <c r="DO13" s="20">
        <v>0.56000000000000005</v>
      </c>
      <c r="DP13" s="20">
        <v>6.3</v>
      </c>
      <c r="DQ13" s="20">
        <v>6.3</v>
      </c>
      <c r="DR13" s="59">
        <v>13</v>
      </c>
      <c r="DS13" s="20">
        <v>2.34</v>
      </c>
      <c r="DT13" s="20">
        <v>0.32</v>
      </c>
      <c r="DU13" s="75">
        <v>21</v>
      </c>
      <c r="DV13" s="20">
        <v>2.0299999999999998</v>
      </c>
      <c r="DW13" s="60">
        <v>14</v>
      </c>
      <c r="DX13" s="17">
        <v>1</v>
      </c>
      <c r="DY13" s="17">
        <v>2.031941191</v>
      </c>
      <c r="DZ13" s="17" t="e">
        <f>_xlfn.XLOOKUP(DL13,' Brechas'!$A$35:$A$67,' Brechas'!#REF!)</f>
        <v>#REF!</v>
      </c>
      <c r="EA13" t="e">
        <f t="shared" si="6"/>
        <v>#REF!</v>
      </c>
    </row>
    <row r="14" spans="1:131">
      <c r="B14" s="18">
        <v>27</v>
      </c>
      <c r="C14" s="18" t="s">
        <v>91</v>
      </c>
      <c r="D14" s="18">
        <v>0.31</v>
      </c>
      <c r="E14" s="18">
        <v>0.31</v>
      </c>
      <c r="F14" s="18">
        <v>0.01</v>
      </c>
      <c r="G14" s="18">
        <v>0.01</v>
      </c>
      <c r="H14" s="23">
        <v>1</v>
      </c>
      <c r="I14" s="18">
        <v>0.31</v>
      </c>
      <c r="J14" s="20">
        <v>0.17</v>
      </c>
      <c r="K14" s="37">
        <v>14</v>
      </c>
      <c r="L14" s="18">
        <v>1.6000000000000001E-3</v>
      </c>
      <c r="M14" s="23">
        <v>1</v>
      </c>
      <c r="N14" s="17">
        <v>1</v>
      </c>
      <c r="O14" s="17">
        <v>1.572223E-3</v>
      </c>
      <c r="P14" s="17">
        <f>_xlfn.XLOOKUP(B14,' Brechas'!$A$35:$A$67,' Brechas'!$D$35:$D$67)</f>
        <v>1.57222255114054E-3</v>
      </c>
      <c r="Q14" t="b">
        <f t="shared" si="0"/>
        <v>1</v>
      </c>
      <c r="U14" s="20">
        <v>27</v>
      </c>
      <c r="V14" s="20" t="s">
        <v>91</v>
      </c>
      <c r="W14" s="20">
        <v>0.4</v>
      </c>
      <c r="X14" s="20">
        <v>0.39</v>
      </c>
      <c r="Y14" s="20">
        <v>0.03</v>
      </c>
      <c r="Z14" s="20">
        <v>0.03</v>
      </c>
      <c r="AA14" s="59">
        <v>13</v>
      </c>
      <c r="AB14" s="20">
        <v>0.39</v>
      </c>
      <c r="AC14" s="20">
        <v>0.63</v>
      </c>
      <c r="AD14" s="95">
        <v>32</v>
      </c>
      <c r="AE14" s="20">
        <v>2.12E-2</v>
      </c>
      <c r="AF14" s="88">
        <v>24</v>
      </c>
      <c r="AG14" s="17">
        <v>1</v>
      </c>
      <c r="AH14" s="17">
        <v>2.1231052E-2</v>
      </c>
      <c r="AI14">
        <f>_xlfn.XLOOKUP(U14,' Brechas'!$A$35:$A$67,' Brechas'!$J$35:$J$67)</f>
        <v>2.12310521729842E-2</v>
      </c>
      <c r="AJ14" t="b">
        <f t="shared" si="1"/>
        <v>1</v>
      </c>
      <c r="AN14" s="20">
        <v>27</v>
      </c>
      <c r="AO14" s="20" t="s">
        <v>91</v>
      </c>
      <c r="AP14" s="20">
        <v>0.98</v>
      </c>
      <c r="AQ14" s="20">
        <v>0.97</v>
      </c>
      <c r="AR14" s="20">
        <v>0.01</v>
      </c>
      <c r="AS14" s="20">
        <v>0.01</v>
      </c>
      <c r="AT14" s="62">
        <v>8</v>
      </c>
      <c r="AU14" s="20">
        <v>0.97</v>
      </c>
      <c r="AV14" s="20">
        <v>0.8</v>
      </c>
      <c r="AW14" s="62">
        <v>8</v>
      </c>
      <c r="AX14" s="20">
        <v>0.01</v>
      </c>
      <c r="AY14" s="62">
        <v>8</v>
      </c>
      <c r="AZ14" s="17">
        <v>1</v>
      </c>
      <c r="BA14" s="17">
        <v>5.4964519999999998E-3</v>
      </c>
      <c r="BB14" s="17">
        <f>_xlfn.XLOOKUP(AN14,' Brechas'!$A$35:$A$67,' Brechas'!$S$35:$S$67)</f>
        <v>5.4964521397085301E-3</v>
      </c>
      <c r="BC14" t="b">
        <f t="shared" si="2"/>
        <v>1</v>
      </c>
      <c r="BG14" s="20">
        <v>27</v>
      </c>
      <c r="BH14" s="20" t="s">
        <v>285</v>
      </c>
      <c r="BI14" s="20">
        <v>0.01</v>
      </c>
      <c r="BJ14" s="20">
        <v>0.01</v>
      </c>
      <c r="BK14" s="20">
        <v>0.14000000000000001</v>
      </c>
      <c r="BL14" s="20">
        <v>0.13800000000000001</v>
      </c>
      <c r="BM14" s="94">
        <v>31</v>
      </c>
      <c r="BN14" s="20">
        <v>0.01</v>
      </c>
      <c r="BO14" s="20">
        <v>1</v>
      </c>
      <c r="BP14" s="77">
        <v>33</v>
      </c>
      <c r="BQ14" s="20">
        <v>0.13800000000000001</v>
      </c>
      <c r="BR14" s="77">
        <v>33</v>
      </c>
      <c r="BS14" s="17">
        <v>1</v>
      </c>
      <c r="BT14" s="17">
        <v>0.137523589</v>
      </c>
      <c r="BU14" s="17">
        <f>_xlfn.XLOOKUP(BG14,' Brechas'!$A$35:$A$67,' Brechas'!$AG$35:$AG$67)</f>
        <v>0.13752358854792601</v>
      </c>
      <c r="BV14" t="b">
        <f t="shared" si="3"/>
        <v>1</v>
      </c>
      <c r="BZ14" s="20">
        <v>27</v>
      </c>
      <c r="CA14" s="20" t="s">
        <v>91</v>
      </c>
      <c r="CB14" s="20">
        <v>0.03</v>
      </c>
      <c r="CC14" s="20">
        <v>0.03</v>
      </c>
      <c r="CD14" s="20">
        <v>-0.16</v>
      </c>
      <c r="CE14" s="20">
        <v>0.16</v>
      </c>
      <c r="CF14" s="71">
        <v>25</v>
      </c>
      <c r="CG14" s="20">
        <v>0.03</v>
      </c>
      <c r="CH14" s="20">
        <v>0.23</v>
      </c>
      <c r="CI14" s="72">
        <v>27</v>
      </c>
      <c r="CJ14" s="20">
        <v>0.04</v>
      </c>
      <c r="CK14" s="87">
        <v>30</v>
      </c>
      <c r="CL14" s="17">
        <v>-1</v>
      </c>
      <c r="CM14" s="17">
        <v>-3.6994328999999999E-2</v>
      </c>
      <c r="CN14" s="17">
        <f>_xlfn.XLOOKUP(BZ14,' Brechas'!$A$35:$A$67,' Brechas'!$BC$35:$BC$67)</f>
        <v>-3.6994328881010403E-2</v>
      </c>
      <c r="CO14" t="b">
        <f t="shared" si="4"/>
        <v>1</v>
      </c>
      <c r="CS14" s="20">
        <v>27</v>
      </c>
      <c r="CT14" s="20" t="s">
        <v>91</v>
      </c>
      <c r="CU14" s="20">
        <v>0.33</v>
      </c>
      <c r="CV14" s="20">
        <v>0.67</v>
      </c>
      <c r="CW14" s="20">
        <v>-0.5</v>
      </c>
      <c r="CX14" s="20">
        <v>0.5</v>
      </c>
      <c r="CY14" s="64">
        <v>7</v>
      </c>
      <c r="CZ14" s="20">
        <v>0.02</v>
      </c>
      <c r="DA14" s="20">
        <v>0.67</v>
      </c>
      <c r="DB14" s="149">
        <v>20</v>
      </c>
      <c r="DC14" s="20">
        <v>0.33</v>
      </c>
      <c r="DD14" s="223">
        <v>19</v>
      </c>
      <c r="DE14" s="17">
        <v>-1</v>
      </c>
      <c r="DF14" s="17">
        <v>-0.33333333300000001</v>
      </c>
      <c r="DG14" s="17">
        <f>_xlfn.XLOOKUP(CS14,' Brechas'!$A$35:$A$67,' Brechas'!$BS$35:$BS$67)</f>
        <v>-0.33333333333333398</v>
      </c>
      <c r="DH14" t="b">
        <f t="shared" si="5"/>
        <v>1</v>
      </c>
      <c r="DL14" s="20">
        <v>27</v>
      </c>
      <c r="DM14" s="20" t="s">
        <v>91</v>
      </c>
      <c r="DN14" s="20">
        <v>2.5299999999999998</v>
      </c>
      <c r="DO14" s="20">
        <v>0.28000000000000003</v>
      </c>
      <c r="DP14" s="20">
        <v>8.14</v>
      </c>
      <c r="DQ14" s="20">
        <v>8.14</v>
      </c>
      <c r="DR14" s="88">
        <v>24</v>
      </c>
      <c r="DS14" s="20">
        <v>1.42</v>
      </c>
      <c r="DT14" s="20">
        <v>0.2</v>
      </c>
      <c r="DU14" s="87">
        <v>30</v>
      </c>
      <c r="DV14" s="20">
        <v>1.59</v>
      </c>
      <c r="DW14" s="66">
        <v>12</v>
      </c>
      <c r="DX14" s="17">
        <v>1</v>
      </c>
      <c r="DY14" s="17">
        <v>1.5921467250000001</v>
      </c>
      <c r="DZ14" s="17" t="e">
        <f>_xlfn.XLOOKUP(DL14,' Brechas'!$A$35:$A$67,' Brechas'!#REF!)</f>
        <v>#REF!</v>
      </c>
      <c r="EA14" t="e">
        <f t="shared" si="6"/>
        <v>#REF!</v>
      </c>
    </row>
    <row r="15" spans="1:131">
      <c r="B15" s="18">
        <v>41</v>
      </c>
      <c r="C15" s="18" t="s">
        <v>92</v>
      </c>
      <c r="D15" s="18">
        <v>0.27</v>
      </c>
      <c r="E15" s="18">
        <v>0.28999999999999998</v>
      </c>
      <c r="F15" s="18">
        <v>-0.08</v>
      </c>
      <c r="G15" s="18">
        <v>0.08</v>
      </c>
      <c r="H15" s="29">
        <v>6</v>
      </c>
      <c r="I15" s="18">
        <v>0.28000000000000003</v>
      </c>
      <c r="J15" s="20">
        <v>0.19</v>
      </c>
      <c r="K15" s="44">
        <v>16</v>
      </c>
      <c r="L15" s="18">
        <v>1.4999999999999999E-2</v>
      </c>
      <c r="M15" s="29">
        <v>6</v>
      </c>
      <c r="N15" s="17">
        <v>-1</v>
      </c>
      <c r="O15" s="17">
        <v>-1.5037511999999999E-2</v>
      </c>
      <c r="P15" s="17">
        <f>_xlfn.XLOOKUP(B15,' Brechas'!$A$35:$A$67,' Brechas'!$D$35:$D$67)</f>
        <v>-1.5037511675037699E-2</v>
      </c>
      <c r="Q15" t="b">
        <f t="shared" si="0"/>
        <v>1</v>
      </c>
      <c r="U15" s="20">
        <v>41</v>
      </c>
      <c r="V15" s="20" t="s">
        <v>92</v>
      </c>
      <c r="W15" s="20">
        <v>0.85</v>
      </c>
      <c r="X15" s="20">
        <v>0.84</v>
      </c>
      <c r="Y15" s="20">
        <v>0.02</v>
      </c>
      <c r="Z15" s="20">
        <v>0.02</v>
      </c>
      <c r="AA15" s="64">
        <v>7</v>
      </c>
      <c r="AB15" s="20">
        <v>0.85</v>
      </c>
      <c r="AC15" s="20">
        <v>0.28999999999999998</v>
      </c>
      <c r="AD15" s="69">
        <v>9</v>
      </c>
      <c r="AE15" s="20">
        <v>5.3E-3</v>
      </c>
      <c r="AF15" s="64">
        <v>7</v>
      </c>
      <c r="AG15" s="17">
        <v>1</v>
      </c>
      <c r="AH15" s="17">
        <v>5.2863540000000001E-3</v>
      </c>
      <c r="AI15">
        <f>_xlfn.XLOOKUP(U15,' Brechas'!$A$35:$A$67,' Brechas'!$J$35:$J$67)</f>
        <v>5.28635385915357E-3</v>
      </c>
      <c r="AJ15" t="b">
        <f t="shared" si="1"/>
        <v>1</v>
      </c>
      <c r="AN15" s="20">
        <v>41</v>
      </c>
      <c r="AO15" s="20" t="s">
        <v>92</v>
      </c>
      <c r="AP15" s="20">
        <v>0.98</v>
      </c>
      <c r="AQ15" s="20">
        <v>0.97</v>
      </c>
      <c r="AR15" s="20">
        <v>0.01</v>
      </c>
      <c r="AS15" s="20">
        <v>0.01</v>
      </c>
      <c r="AT15" s="69">
        <v>9</v>
      </c>
      <c r="AU15" s="20">
        <v>0.98</v>
      </c>
      <c r="AV15" s="20">
        <v>0.8</v>
      </c>
      <c r="AW15" s="83">
        <v>5</v>
      </c>
      <c r="AX15" s="20">
        <v>0.01</v>
      </c>
      <c r="AY15" s="69">
        <v>9</v>
      </c>
      <c r="AZ15" s="17">
        <v>1</v>
      </c>
      <c r="BA15" s="17">
        <v>6.0548599999999996E-3</v>
      </c>
      <c r="BB15" s="17">
        <f>_xlfn.XLOOKUP(AN15,' Brechas'!$A$35:$A$67,' Brechas'!$S$35:$S$67)</f>
        <v>6.0548603698235299E-3</v>
      </c>
      <c r="BC15" t="b">
        <f t="shared" si="2"/>
        <v>1</v>
      </c>
      <c r="BG15" s="20">
        <v>41</v>
      </c>
      <c r="BH15" s="20" t="s">
        <v>286</v>
      </c>
      <c r="BI15" s="20">
        <v>7.0000000000000007E-2</v>
      </c>
      <c r="BJ15" s="20">
        <v>0.06</v>
      </c>
      <c r="BK15" s="20">
        <v>7.0000000000000007E-2</v>
      </c>
      <c r="BL15" s="20">
        <v>7.0999999999999994E-2</v>
      </c>
      <c r="BM15" s="68">
        <v>19</v>
      </c>
      <c r="BN15" s="20">
        <v>7.0000000000000007E-2</v>
      </c>
      <c r="BO15" s="20">
        <v>0.09</v>
      </c>
      <c r="BP15" s="82">
        <v>22</v>
      </c>
      <c r="BQ15" s="20">
        <v>6.0000000000000001E-3</v>
      </c>
      <c r="BR15" s="75">
        <v>21</v>
      </c>
      <c r="BS15" s="17">
        <v>1</v>
      </c>
      <c r="BT15" s="17">
        <v>6.4342829999999998E-3</v>
      </c>
      <c r="BU15" s="17">
        <f>_xlfn.XLOOKUP(BG15,' Brechas'!$A$35:$A$67,' Brechas'!$AG$35:$AG$67)</f>
        <v>6.4342831347151503E-3</v>
      </c>
      <c r="BV15" t="b">
        <f t="shared" si="3"/>
        <v>1</v>
      </c>
      <c r="BZ15" s="20">
        <v>41</v>
      </c>
      <c r="CA15" s="20" t="s">
        <v>92</v>
      </c>
      <c r="CB15" s="20">
        <v>0.05</v>
      </c>
      <c r="CC15" s="20">
        <v>0.05</v>
      </c>
      <c r="CD15" s="20">
        <v>-0.09</v>
      </c>
      <c r="CE15" s="20">
        <v>0.09</v>
      </c>
      <c r="CF15" s="58">
        <v>16</v>
      </c>
      <c r="CG15" s="20">
        <v>0.05</v>
      </c>
      <c r="CH15" s="20">
        <v>0.13</v>
      </c>
      <c r="CI15" s="75">
        <v>21</v>
      </c>
      <c r="CJ15" s="20">
        <v>0.01</v>
      </c>
      <c r="CK15" s="82">
        <v>22</v>
      </c>
      <c r="CL15" s="17">
        <v>-1</v>
      </c>
      <c r="CM15" s="17">
        <v>-1.2486166E-2</v>
      </c>
      <c r="CN15" s="17">
        <f>_xlfn.XLOOKUP(BZ15,' Brechas'!$A$35:$A$67,' Brechas'!$BC$35:$BC$67)</f>
        <v>-1.24861655547802E-2</v>
      </c>
      <c r="CO15" t="b">
        <f t="shared" si="4"/>
        <v>1</v>
      </c>
      <c r="CS15" s="20">
        <v>41</v>
      </c>
      <c r="CT15" s="20" t="s">
        <v>92</v>
      </c>
      <c r="CU15" s="20">
        <v>0.5</v>
      </c>
      <c r="CV15" s="20">
        <v>0.5</v>
      </c>
      <c r="CW15" s="20">
        <v>0</v>
      </c>
      <c r="CX15" s="20">
        <v>0</v>
      </c>
      <c r="CY15" s="76">
        <v>1</v>
      </c>
      <c r="CZ15" s="20">
        <v>0.02</v>
      </c>
      <c r="DA15" s="20">
        <v>0.5</v>
      </c>
      <c r="DB15" s="81">
        <v>17</v>
      </c>
      <c r="DC15" s="20">
        <v>0</v>
      </c>
      <c r="DD15" s="76">
        <v>1</v>
      </c>
      <c r="DE15" s="17">
        <v>-1</v>
      </c>
      <c r="DF15" s="17">
        <v>0</v>
      </c>
      <c r="DG15" s="17">
        <f>_xlfn.XLOOKUP(CS15,' Brechas'!$A$35:$A$67,' Brechas'!$BS$35:$BS$67)</f>
        <v>0</v>
      </c>
      <c r="DH15" t="b">
        <f t="shared" si="5"/>
        <v>1</v>
      </c>
      <c r="DL15" s="20">
        <v>41</v>
      </c>
      <c r="DM15" s="20" t="s">
        <v>92</v>
      </c>
      <c r="DN15" s="20">
        <v>4.33</v>
      </c>
      <c r="DO15" s="20">
        <v>0.55000000000000004</v>
      </c>
      <c r="DP15" s="20">
        <v>6.83</v>
      </c>
      <c r="DQ15" s="20">
        <v>6.83</v>
      </c>
      <c r="DR15" s="68">
        <v>19</v>
      </c>
      <c r="DS15" s="20">
        <v>2.4500000000000002</v>
      </c>
      <c r="DT15" s="20">
        <v>0.34</v>
      </c>
      <c r="DU15" s="80">
        <v>20</v>
      </c>
      <c r="DV15" s="20">
        <v>2.2999999999999998</v>
      </c>
      <c r="DW15" s="81">
        <v>17</v>
      </c>
      <c r="DX15" s="17">
        <v>1</v>
      </c>
      <c r="DY15" s="17">
        <v>2.3030335609999999</v>
      </c>
      <c r="DZ15" s="17" t="e">
        <f>_xlfn.XLOOKUP(DL15,' Brechas'!$A$35:$A$67,' Brechas'!#REF!)</f>
        <v>#REF!</v>
      </c>
      <c r="EA15" t="e">
        <f t="shared" si="6"/>
        <v>#REF!</v>
      </c>
    </row>
    <row r="16" spans="1:131">
      <c r="B16" s="18">
        <v>44</v>
      </c>
      <c r="C16" s="18" t="s">
        <v>93</v>
      </c>
      <c r="D16" s="18">
        <v>0.52</v>
      </c>
      <c r="E16" s="18">
        <v>0.42</v>
      </c>
      <c r="F16" s="18">
        <v>0.23</v>
      </c>
      <c r="G16" s="18">
        <v>0.23</v>
      </c>
      <c r="H16" s="22">
        <v>18</v>
      </c>
      <c r="I16" s="18">
        <v>0.47</v>
      </c>
      <c r="J16" s="20">
        <v>0.11</v>
      </c>
      <c r="K16" s="23">
        <v>1</v>
      </c>
      <c r="L16" s="18">
        <v>2.58E-2</v>
      </c>
      <c r="M16" s="27">
        <v>10</v>
      </c>
      <c r="N16" s="17">
        <v>1</v>
      </c>
      <c r="O16" s="17">
        <v>2.5840714000000001E-2</v>
      </c>
      <c r="P16" s="17">
        <f>_xlfn.XLOOKUP(B16,' Brechas'!$A$35:$A$67,' Brechas'!$D$35:$D$67)</f>
        <v>2.5840714093405201E-2</v>
      </c>
      <c r="Q16" t="b">
        <f t="shared" si="0"/>
        <v>1</v>
      </c>
      <c r="U16" s="20">
        <v>44</v>
      </c>
      <c r="V16" s="20" t="s">
        <v>93</v>
      </c>
      <c r="W16" s="20">
        <v>0.46</v>
      </c>
      <c r="X16" s="20">
        <v>0.44</v>
      </c>
      <c r="Y16" s="20">
        <v>0.05</v>
      </c>
      <c r="Z16" s="20">
        <v>0.05</v>
      </c>
      <c r="AA16" s="74">
        <v>23</v>
      </c>
      <c r="AB16" s="20">
        <v>0.45</v>
      </c>
      <c r="AC16" s="20">
        <v>0.55000000000000004</v>
      </c>
      <c r="AD16" s="70">
        <v>29</v>
      </c>
      <c r="AE16" s="20">
        <v>2.7300000000000001E-2</v>
      </c>
      <c r="AF16" s="72">
        <v>27</v>
      </c>
      <c r="AG16" s="17">
        <v>1</v>
      </c>
      <c r="AH16" s="17">
        <v>2.7269246E-2</v>
      </c>
      <c r="AI16">
        <f>_xlfn.XLOOKUP(U16,' Brechas'!$A$35:$A$67,' Brechas'!$J$35:$J$67)</f>
        <v>2.7269245675289801E-2</v>
      </c>
      <c r="AJ16" t="b">
        <f t="shared" si="1"/>
        <v>1</v>
      </c>
      <c r="AN16" s="20">
        <v>44</v>
      </c>
      <c r="AO16" s="20" t="s">
        <v>93</v>
      </c>
      <c r="AP16" s="20">
        <v>0.91</v>
      </c>
      <c r="AQ16" s="20">
        <v>0.9</v>
      </c>
      <c r="AR16" s="20">
        <v>0.02</v>
      </c>
      <c r="AS16" s="20">
        <v>0.02</v>
      </c>
      <c r="AT16" s="82">
        <v>22</v>
      </c>
      <c r="AU16" s="20">
        <v>0.91</v>
      </c>
      <c r="AV16" s="20">
        <v>0.86</v>
      </c>
      <c r="AW16" s="87">
        <v>30</v>
      </c>
      <c r="AX16" s="20">
        <v>0.01</v>
      </c>
      <c r="AY16" s="82">
        <v>22</v>
      </c>
      <c r="AZ16" s="17">
        <v>1</v>
      </c>
      <c r="BA16" s="17">
        <v>1.4604782E-2</v>
      </c>
      <c r="BB16" s="17">
        <f>_xlfn.XLOOKUP(AN16,' Brechas'!$A$35:$A$67,' Brechas'!$S$35:$S$67)</f>
        <v>1.4604782334378799E-2</v>
      </c>
      <c r="BC16" t="b">
        <f t="shared" si="2"/>
        <v>1</v>
      </c>
      <c r="BG16" s="20">
        <v>44</v>
      </c>
      <c r="BH16" s="20" t="s">
        <v>287</v>
      </c>
      <c r="BI16" s="20">
        <v>0.05</v>
      </c>
      <c r="BJ16" s="20">
        <v>0.05</v>
      </c>
      <c r="BK16" s="20">
        <v>0.02</v>
      </c>
      <c r="BL16" s="20">
        <v>1.7000000000000001E-2</v>
      </c>
      <c r="BM16" s="76">
        <v>1</v>
      </c>
      <c r="BN16" s="20">
        <v>0.05</v>
      </c>
      <c r="BO16" s="20">
        <v>0.12</v>
      </c>
      <c r="BP16" s="71">
        <v>25</v>
      </c>
      <c r="BQ16" s="20">
        <v>2E-3</v>
      </c>
      <c r="BR16" s="64">
        <v>7</v>
      </c>
      <c r="BS16" s="17">
        <v>1</v>
      </c>
      <c r="BT16" s="17">
        <v>1.9635130000000001E-3</v>
      </c>
      <c r="BU16" s="17">
        <f>_xlfn.XLOOKUP(BG16,' Brechas'!$A$35:$A$67,' Brechas'!$AG$35:$AG$67)</f>
        <v>1.9635130992900298E-3</v>
      </c>
      <c r="BV16" t="b">
        <f t="shared" si="3"/>
        <v>1</v>
      </c>
      <c r="BZ16" s="20">
        <v>44</v>
      </c>
      <c r="CA16" s="20" t="s">
        <v>93</v>
      </c>
      <c r="CB16" s="20">
        <v>0.04</v>
      </c>
      <c r="CC16" s="20">
        <v>0.03</v>
      </c>
      <c r="CD16" s="20">
        <v>0.14000000000000001</v>
      </c>
      <c r="CE16" s="20">
        <v>0.14000000000000001</v>
      </c>
      <c r="CF16" s="74">
        <v>23</v>
      </c>
      <c r="CG16" s="20">
        <v>0.04</v>
      </c>
      <c r="CH16" s="20">
        <v>0.18</v>
      </c>
      <c r="CI16" s="88">
        <v>24</v>
      </c>
      <c r="CJ16" s="20">
        <v>0.02</v>
      </c>
      <c r="CK16" s="84">
        <v>26</v>
      </c>
      <c r="CL16" s="17">
        <v>1</v>
      </c>
      <c r="CM16" s="17">
        <v>2.4907373E-2</v>
      </c>
      <c r="CN16" s="17">
        <f>_xlfn.XLOOKUP(BZ16,' Brechas'!$A$35:$A$67,' Brechas'!$BC$35:$BC$67)</f>
        <v>2.4907373339992399E-2</v>
      </c>
      <c r="CO16" t="b">
        <f t="shared" si="4"/>
        <v>1</v>
      </c>
      <c r="CS16" s="20">
        <v>44</v>
      </c>
      <c r="CT16" s="20" t="s">
        <v>93</v>
      </c>
      <c r="CU16" s="20">
        <v>0</v>
      </c>
      <c r="CV16" s="20">
        <v>1</v>
      </c>
      <c r="CW16" s="20">
        <v>-1</v>
      </c>
      <c r="CX16" s="20">
        <v>1</v>
      </c>
      <c r="CY16" s="151">
        <v>19</v>
      </c>
      <c r="CZ16" s="20">
        <v>0.01</v>
      </c>
      <c r="DA16" s="20">
        <v>1</v>
      </c>
      <c r="DB16" s="77">
        <v>26</v>
      </c>
      <c r="DC16" s="20">
        <v>1</v>
      </c>
      <c r="DD16" s="77">
        <v>27</v>
      </c>
      <c r="DE16" s="17">
        <v>-1</v>
      </c>
      <c r="DF16" s="17">
        <v>-1</v>
      </c>
      <c r="DG16" s="17">
        <f>_xlfn.XLOOKUP(CS16,' Brechas'!$A$35:$A$67,' Brechas'!$BS$35:$BS$67)</f>
        <v>-1</v>
      </c>
      <c r="DH16" t="b">
        <f t="shared" si="5"/>
        <v>1</v>
      </c>
      <c r="DL16" s="20">
        <v>44</v>
      </c>
      <c r="DM16" s="20" t="s">
        <v>93</v>
      </c>
      <c r="DN16" s="20">
        <v>1.6</v>
      </c>
      <c r="DO16" s="20">
        <v>0.28000000000000003</v>
      </c>
      <c r="DP16" s="20">
        <v>4.71</v>
      </c>
      <c r="DQ16" s="20">
        <v>4.71</v>
      </c>
      <c r="DR16" s="64">
        <v>7</v>
      </c>
      <c r="DS16" s="20">
        <v>0.95</v>
      </c>
      <c r="DT16" s="20">
        <v>0.13</v>
      </c>
      <c r="DU16" s="77">
        <v>33</v>
      </c>
      <c r="DV16" s="20">
        <v>0.62</v>
      </c>
      <c r="DW16" s="67">
        <v>2</v>
      </c>
      <c r="DX16" s="17">
        <v>1</v>
      </c>
      <c r="DY16" s="17">
        <v>0.61914624299999999</v>
      </c>
      <c r="DZ16" s="17" t="e">
        <f>_xlfn.XLOOKUP(DL16,' Brechas'!$A$35:$A$67,' Brechas'!#REF!)</f>
        <v>#REF!</v>
      </c>
      <c r="EA16" t="e">
        <f t="shared" si="6"/>
        <v>#REF!</v>
      </c>
    </row>
    <row r="17" spans="2:131">
      <c r="B17" s="18">
        <v>47</v>
      </c>
      <c r="C17" s="18" t="s">
        <v>94</v>
      </c>
      <c r="D17" s="18">
        <v>0.28999999999999998</v>
      </c>
      <c r="E17" s="18">
        <v>0.37</v>
      </c>
      <c r="F17" s="18">
        <v>-0.2</v>
      </c>
      <c r="G17" s="18">
        <v>0.2</v>
      </c>
      <c r="H17" s="25">
        <v>15</v>
      </c>
      <c r="I17" s="18">
        <v>0.33</v>
      </c>
      <c r="J17" s="20">
        <v>0.16</v>
      </c>
      <c r="K17" s="21">
        <v>13</v>
      </c>
      <c r="L17" s="18">
        <v>3.3000000000000002E-2</v>
      </c>
      <c r="M17" s="49">
        <v>12</v>
      </c>
      <c r="N17" s="17">
        <v>-1</v>
      </c>
      <c r="O17" s="17">
        <v>-3.2982005000000002E-2</v>
      </c>
      <c r="P17" s="17">
        <f>_xlfn.XLOOKUP(B17,' Brechas'!$A$35:$A$67,' Brechas'!$D$35:$D$67)</f>
        <v>-3.2982005475552897E-2</v>
      </c>
      <c r="Q17" t="b">
        <f t="shared" si="0"/>
        <v>1</v>
      </c>
      <c r="U17" s="20">
        <v>47</v>
      </c>
      <c r="V17" s="20" t="s">
        <v>94</v>
      </c>
      <c r="W17" s="20">
        <v>0.83</v>
      </c>
      <c r="X17" s="20">
        <v>0.8</v>
      </c>
      <c r="Y17" s="20">
        <v>0.04</v>
      </c>
      <c r="Z17" s="20">
        <v>0.04</v>
      </c>
      <c r="AA17" s="61">
        <v>18</v>
      </c>
      <c r="AB17" s="20">
        <v>0.81</v>
      </c>
      <c r="AC17" s="20">
        <v>0.3</v>
      </c>
      <c r="AD17" s="86">
        <v>11</v>
      </c>
      <c r="AE17" s="20">
        <v>1.2500000000000001E-2</v>
      </c>
      <c r="AF17" s="63">
        <v>15</v>
      </c>
      <c r="AG17" s="17">
        <v>1</v>
      </c>
      <c r="AH17" s="17">
        <v>1.2544346E-2</v>
      </c>
      <c r="AI17">
        <f>_xlfn.XLOOKUP(U17,' Brechas'!$A$35:$A$67,' Brechas'!$J$35:$J$67)</f>
        <v>1.25443456279809E-2</v>
      </c>
      <c r="AJ17" t="b">
        <f t="shared" si="1"/>
        <v>1</v>
      </c>
      <c r="AN17" s="20">
        <v>47</v>
      </c>
      <c r="AO17" s="20" t="s">
        <v>94</v>
      </c>
      <c r="AP17" s="20">
        <v>0.95</v>
      </c>
      <c r="AQ17" s="20">
        <v>0.94</v>
      </c>
      <c r="AR17" s="20">
        <v>0</v>
      </c>
      <c r="AS17" s="20">
        <v>0</v>
      </c>
      <c r="AT17" s="83">
        <v>5</v>
      </c>
      <c r="AU17" s="20">
        <v>0.95</v>
      </c>
      <c r="AV17" s="20">
        <v>0.83</v>
      </c>
      <c r="AW17" s="80">
        <v>20</v>
      </c>
      <c r="AX17" s="20">
        <v>0</v>
      </c>
      <c r="AY17" s="83">
        <v>5</v>
      </c>
      <c r="AZ17" s="17">
        <v>1</v>
      </c>
      <c r="BA17" s="17">
        <v>3.5292430000000001E-3</v>
      </c>
      <c r="BB17" s="17">
        <f>_xlfn.XLOOKUP(AN17,' Brechas'!$A$35:$A$67,' Brechas'!$S$35:$S$67)</f>
        <v>3.5292434652529799E-3</v>
      </c>
      <c r="BC17" t="b">
        <f t="shared" si="2"/>
        <v>1</v>
      </c>
      <c r="BG17" s="20">
        <v>47</v>
      </c>
      <c r="BH17" s="20" t="s">
        <v>288</v>
      </c>
      <c r="BI17" s="20">
        <v>0.1</v>
      </c>
      <c r="BJ17" s="20">
        <v>0.09</v>
      </c>
      <c r="BK17" s="20">
        <v>0.1</v>
      </c>
      <c r="BL17" s="20">
        <v>0.1</v>
      </c>
      <c r="BM17" s="71">
        <v>25</v>
      </c>
      <c r="BN17" s="20">
        <v>0.1</v>
      </c>
      <c r="BO17" s="20">
        <v>0.06</v>
      </c>
      <c r="BP17" s="81">
        <v>17</v>
      </c>
      <c r="BQ17" s="20">
        <v>6.0000000000000001E-3</v>
      </c>
      <c r="BR17" s="80">
        <v>20</v>
      </c>
      <c r="BS17" s="17">
        <v>1</v>
      </c>
      <c r="BT17" s="17">
        <v>6.2688459999999998E-3</v>
      </c>
      <c r="BU17" s="17">
        <f>_xlfn.XLOOKUP(BG17,' Brechas'!$A$35:$A$67,' Brechas'!$AG$35:$AG$67)</f>
        <v>6.2688461760888404E-3</v>
      </c>
      <c r="BV17" t="b">
        <f t="shared" si="3"/>
        <v>1</v>
      </c>
      <c r="BZ17" s="20">
        <v>47</v>
      </c>
      <c r="CA17" s="20" t="s">
        <v>94</v>
      </c>
      <c r="CB17" s="20">
        <v>0.02</v>
      </c>
      <c r="CC17" s="20">
        <v>0.02</v>
      </c>
      <c r="CD17" s="20">
        <v>-0.02</v>
      </c>
      <c r="CE17" s="20">
        <v>0.02</v>
      </c>
      <c r="CF17" s="65">
        <v>6</v>
      </c>
      <c r="CG17" s="20">
        <v>0.02</v>
      </c>
      <c r="CH17" s="20">
        <v>0.37</v>
      </c>
      <c r="CI17" s="94">
        <v>31</v>
      </c>
      <c r="CJ17" s="20">
        <v>0.01</v>
      </c>
      <c r="CK17" s="58">
        <v>16</v>
      </c>
      <c r="CL17" s="17">
        <v>-1</v>
      </c>
      <c r="CM17" s="17">
        <v>-8.8110040000000008E-3</v>
      </c>
      <c r="CN17" s="17">
        <f>_xlfn.XLOOKUP(BZ17,' Brechas'!$A$35:$A$67,' Brechas'!$BC$35:$BC$67)</f>
        <v>-8.8110038728372603E-3</v>
      </c>
      <c r="CO17" t="b">
        <f t="shared" si="4"/>
        <v>1</v>
      </c>
      <c r="CS17" s="20">
        <v>47</v>
      </c>
      <c r="CT17" s="20" t="s">
        <v>94</v>
      </c>
      <c r="CU17" s="20">
        <v>0.6</v>
      </c>
      <c r="CV17" s="20">
        <v>0.4</v>
      </c>
      <c r="CW17" s="20">
        <v>0.5</v>
      </c>
      <c r="CX17" s="20">
        <v>0.5</v>
      </c>
      <c r="CY17" s="65">
        <v>6</v>
      </c>
      <c r="CZ17" s="20">
        <v>0.03</v>
      </c>
      <c r="DA17" s="20">
        <v>0.4</v>
      </c>
      <c r="DB17" s="60">
        <v>14</v>
      </c>
      <c r="DC17" s="20">
        <v>0.2</v>
      </c>
      <c r="DD17" s="202">
        <v>13</v>
      </c>
      <c r="DE17" s="17">
        <v>1</v>
      </c>
      <c r="DF17" s="17">
        <v>0.2</v>
      </c>
      <c r="DG17" s="17">
        <f>_xlfn.XLOOKUP(CS17,' Brechas'!$A$35:$A$67,' Brechas'!$BS$35:$BS$67)</f>
        <v>0.2</v>
      </c>
      <c r="DH17" t="b">
        <f t="shared" si="5"/>
        <v>1</v>
      </c>
      <c r="DL17" s="20">
        <v>47</v>
      </c>
      <c r="DM17" s="20" t="s">
        <v>94</v>
      </c>
      <c r="DN17" s="20">
        <v>2.92</v>
      </c>
      <c r="DO17" s="20">
        <v>0.28000000000000003</v>
      </c>
      <c r="DP17" s="20">
        <v>9.2799999999999994</v>
      </c>
      <c r="DQ17" s="20">
        <v>9.2799999999999994</v>
      </c>
      <c r="DR17" s="73">
        <v>28</v>
      </c>
      <c r="DS17" s="20">
        <v>1.61</v>
      </c>
      <c r="DT17" s="20">
        <v>0.22</v>
      </c>
      <c r="DU17" s="73">
        <v>28</v>
      </c>
      <c r="DV17" s="20">
        <v>2.0499999999999998</v>
      </c>
      <c r="DW17" s="63">
        <v>15</v>
      </c>
      <c r="DX17" s="17">
        <v>1</v>
      </c>
      <c r="DY17" s="17">
        <v>2.050832432</v>
      </c>
      <c r="DZ17" s="17" t="e">
        <f>_xlfn.XLOOKUP(DL17,' Brechas'!$A$35:$A$67,' Brechas'!#REF!)</f>
        <v>#REF!</v>
      </c>
      <c r="EA17" t="e">
        <f t="shared" si="6"/>
        <v>#REF!</v>
      </c>
    </row>
    <row r="18" spans="2:131">
      <c r="B18" s="18">
        <v>50</v>
      </c>
      <c r="C18" s="18" t="s">
        <v>95</v>
      </c>
      <c r="D18" s="18">
        <v>0.25</v>
      </c>
      <c r="E18" s="18">
        <v>0.23</v>
      </c>
      <c r="F18" s="18">
        <v>7.0000000000000007E-2</v>
      </c>
      <c r="G18" s="18">
        <v>7.0000000000000007E-2</v>
      </c>
      <c r="H18" s="42">
        <v>5</v>
      </c>
      <c r="I18" s="18">
        <v>0.24</v>
      </c>
      <c r="J18" s="20">
        <v>0.22</v>
      </c>
      <c r="K18" s="43">
        <v>23</v>
      </c>
      <c r="L18" s="18">
        <v>1.61E-2</v>
      </c>
      <c r="M18" s="32">
        <v>7</v>
      </c>
      <c r="N18" s="17">
        <v>1</v>
      </c>
      <c r="O18" s="17">
        <v>1.6093552000000001E-2</v>
      </c>
      <c r="P18" s="17">
        <f>_xlfn.XLOOKUP(B18,' Brechas'!$A$35:$A$67,' Brechas'!$D$35:$D$67)</f>
        <v>1.60935522448141E-2</v>
      </c>
      <c r="Q18" t="b">
        <f t="shared" si="0"/>
        <v>1</v>
      </c>
      <c r="U18" s="20">
        <v>50</v>
      </c>
      <c r="V18" s="20" t="s">
        <v>95</v>
      </c>
      <c r="W18" s="20">
        <v>0.72</v>
      </c>
      <c r="X18" s="20">
        <v>0.71</v>
      </c>
      <c r="Y18" s="20">
        <v>0.01</v>
      </c>
      <c r="Z18" s="20">
        <v>0.01</v>
      </c>
      <c r="AA18" s="76">
        <v>1</v>
      </c>
      <c r="AB18" s="20">
        <v>0.72</v>
      </c>
      <c r="AC18" s="20">
        <v>0.34</v>
      </c>
      <c r="AD18" s="68">
        <v>19</v>
      </c>
      <c r="AE18" s="20">
        <v>2E-3</v>
      </c>
      <c r="AF18" s="67">
        <v>2</v>
      </c>
      <c r="AG18" s="17">
        <v>1</v>
      </c>
      <c r="AH18" s="17">
        <v>1.965357E-3</v>
      </c>
      <c r="AI18">
        <f>_xlfn.XLOOKUP(U18,' Brechas'!$A$35:$A$67,' Brechas'!$J$35:$J$67)</f>
        <v>1.96535719991192E-3</v>
      </c>
      <c r="AJ18" t="b">
        <f t="shared" si="1"/>
        <v>1</v>
      </c>
      <c r="AN18" s="20">
        <v>50</v>
      </c>
      <c r="AO18" s="20" t="s">
        <v>95</v>
      </c>
      <c r="AP18" s="20">
        <v>0.96</v>
      </c>
      <c r="AQ18" s="20">
        <v>0.94</v>
      </c>
      <c r="AR18" s="20">
        <v>0.02</v>
      </c>
      <c r="AS18" s="20">
        <v>0.02</v>
      </c>
      <c r="AT18" s="71">
        <v>25</v>
      </c>
      <c r="AU18" s="20">
        <v>0.95</v>
      </c>
      <c r="AV18" s="20">
        <v>0.83</v>
      </c>
      <c r="AW18" s="75">
        <v>21</v>
      </c>
      <c r="AX18" s="20">
        <v>0.02</v>
      </c>
      <c r="AY18" s="88">
        <v>24</v>
      </c>
      <c r="AZ18" s="17">
        <v>1</v>
      </c>
      <c r="BA18" s="17">
        <v>1.7647862E-2</v>
      </c>
      <c r="BB18" s="17">
        <f>_xlfn.XLOOKUP(AN18,' Brechas'!$A$35:$A$67,' Brechas'!$S$35:$S$67)</f>
        <v>1.7647862099492002E-2</v>
      </c>
      <c r="BC18" t="b">
        <f t="shared" si="2"/>
        <v>1</v>
      </c>
      <c r="BG18" s="20">
        <v>50</v>
      </c>
      <c r="BH18" s="20" t="s">
        <v>289</v>
      </c>
      <c r="BI18" s="20">
        <v>0.12</v>
      </c>
      <c r="BJ18" s="20">
        <v>0.12</v>
      </c>
      <c r="BK18" s="20">
        <v>0.03</v>
      </c>
      <c r="BL18" s="20">
        <v>2.5999999999999999E-2</v>
      </c>
      <c r="BM18" s="78">
        <v>3</v>
      </c>
      <c r="BN18" s="20">
        <v>0.12</v>
      </c>
      <c r="BO18" s="20">
        <v>0.05</v>
      </c>
      <c r="BP18" s="64">
        <v>7</v>
      </c>
      <c r="BQ18" s="20">
        <v>1E-3</v>
      </c>
      <c r="BR18" s="85">
        <v>4</v>
      </c>
      <c r="BS18" s="17">
        <v>1</v>
      </c>
      <c r="BT18" s="17">
        <v>1.304188E-3</v>
      </c>
      <c r="BU18" s="17">
        <f>_xlfn.XLOOKUP(BG18,' Brechas'!$A$35:$A$67,' Brechas'!$AG$35:$AG$67)</f>
        <v>1.30418816040553E-3</v>
      </c>
      <c r="BV18" t="b">
        <f t="shared" si="3"/>
        <v>1</v>
      </c>
      <c r="BZ18" s="20">
        <v>50</v>
      </c>
      <c r="CA18" s="20" t="s">
        <v>95</v>
      </c>
      <c r="CB18" s="20">
        <v>7.0000000000000007E-2</v>
      </c>
      <c r="CC18" s="20">
        <v>7.0000000000000007E-2</v>
      </c>
      <c r="CD18" s="20">
        <v>0.08</v>
      </c>
      <c r="CE18" s="20">
        <v>0.08</v>
      </c>
      <c r="CF18" s="66">
        <v>12</v>
      </c>
      <c r="CG18" s="20">
        <v>7.0000000000000007E-2</v>
      </c>
      <c r="CH18" s="20">
        <v>0.09</v>
      </c>
      <c r="CI18" s="59">
        <v>13</v>
      </c>
      <c r="CJ18" s="20">
        <v>0.01</v>
      </c>
      <c r="CK18" s="59">
        <v>13</v>
      </c>
      <c r="CL18" s="17">
        <v>1</v>
      </c>
      <c r="CM18" s="17">
        <v>7.1373959999999998E-3</v>
      </c>
      <c r="CN18" s="17">
        <f>_xlfn.XLOOKUP(BZ18,' Brechas'!$A$35:$A$67,' Brechas'!$BC$35:$BC$67)</f>
        <v>7.1373960409596903E-3</v>
      </c>
      <c r="CO18" t="b">
        <f t="shared" si="4"/>
        <v>1</v>
      </c>
      <c r="CS18" s="20">
        <v>50</v>
      </c>
      <c r="CT18" s="20" t="s">
        <v>289</v>
      </c>
      <c r="CU18" s="20">
        <v>0</v>
      </c>
      <c r="CV18" s="20">
        <v>1</v>
      </c>
      <c r="CW18" s="20">
        <v>-1</v>
      </c>
      <c r="CX18" s="20">
        <v>1</v>
      </c>
      <c r="CY18" s="151">
        <v>19</v>
      </c>
      <c r="CZ18" s="20">
        <v>0.02</v>
      </c>
      <c r="DA18" s="20">
        <v>0.5</v>
      </c>
      <c r="DB18" s="81">
        <v>17</v>
      </c>
      <c r="DC18" s="20">
        <v>0.5</v>
      </c>
      <c r="DD18" s="225">
        <v>22</v>
      </c>
      <c r="DE18" s="17">
        <v>-1</v>
      </c>
      <c r="DF18" s="17">
        <v>-0.5</v>
      </c>
      <c r="DG18" s="17">
        <f>_xlfn.XLOOKUP(CS18,' Brechas'!$A$35:$A$67,' Brechas'!$BS$35:$BS$67)</f>
        <v>-0.5</v>
      </c>
      <c r="DH18" t="b">
        <f t="shared" si="5"/>
        <v>1</v>
      </c>
      <c r="DL18" s="20">
        <v>50</v>
      </c>
      <c r="DM18" s="20" t="s">
        <v>289</v>
      </c>
      <c r="DN18" s="20">
        <v>5.56</v>
      </c>
      <c r="DO18" s="20">
        <v>0.73</v>
      </c>
      <c r="DP18" s="20">
        <v>6.6</v>
      </c>
      <c r="DQ18" s="20">
        <v>6.6</v>
      </c>
      <c r="DR18" s="81">
        <v>17</v>
      </c>
      <c r="DS18" s="20">
        <v>3.13</v>
      </c>
      <c r="DT18" s="20">
        <v>0.43</v>
      </c>
      <c r="DU18" s="66">
        <v>12</v>
      </c>
      <c r="DV18" s="20">
        <v>2.85</v>
      </c>
      <c r="DW18" s="88">
        <v>24</v>
      </c>
      <c r="DX18" s="17">
        <v>1</v>
      </c>
      <c r="DY18" s="17">
        <v>2.8503086949999998</v>
      </c>
      <c r="DZ18" s="17" t="e">
        <f>_xlfn.XLOOKUP(DL18,' Brechas'!$A$35:$A$67,' Brechas'!#REF!)</f>
        <v>#REF!</v>
      </c>
      <c r="EA18" t="e">
        <f t="shared" si="6"/>
        <v>#REF!</v>
      </c>
    </row>
    <row r="19" spans="2:131">
      <c r="B19" s="18">
        <v>52</v>
      </c>
      <c r="C19" s="18" t="s">
        <v>96</v>
      </c>
      <c r="D19" s="18">
        <v>0.31</v>
      </c>
      <c r="E19" s="18">
        <v>0.36</v>
      </c>
      <c r="F19" s="18">
        <v>-0.14000000000000001</v>
      </c>
      <c r="G19" s="18">
        <v>0.14000000000000001</v>
      </c>
      <c r="H19" s="35">
        <v>11</v>
      </c>
      <c r="I19" s="18">
        <v>0.34</v>
      </c>
      <c r="J19" s="20">
        <v>0.16</v>
      </c>
      <c r="K19" s="49">
        <v>12</v>
      </c>
      <c r="L19" s="18">
        <v>2.2800000000000001E-2</v>
      </c>
      <c r="M19" s="36">
        <v>9</v>
      </c>
      <c r="N19" s="17">
        <v>-1</v>
      </c>
      <c r="O19" s="17">
        <v>-2.2788128000000001E-2</v>
      </c>
      <c r="P19" s="17">
        <f>_xlfn.XLOOKUP(B19,' Brechas'!$A$35:$A$67,' Brechas'!$D$35:$D$67)</f>
        <v>-2.2788127715144602E-2</v>
      </c>
      <c r="Q19" t="b">
        <f t="shared" si="0"/>
        <v>1</v>
      </c>
      <c r="U19" s="20">
        <v>52</v>
      </c>
      <c r="V19" s="20" t="s">
        <v>96</v>
      </c>
      <c r="W19" s="20">
        <v>0.76</v>
      </c>
      <c r="X19" s="20">
        <v>0.73</v>
      </c>
      <c r="Y19" s="20">
        <v>0.04</v>
      </c>
      <c r="Z19" s="20">
        <v>0.04</v>
      </c>
      <c r="AA19" s="81">
        <v>17</v>
      </c>
      <c r="AB19" s="20">
        <v>0.74</v>
      </c>
      <c r="AC19" s="20">
        <v>0.33</v>
      </c>
      <c r="AD19" s="81">
        <v>17</v>
      </c>
      <c r="AE19" s="20">
        <v>1.2500000000000001E-2</v>
      </c>
      <c r="AF19" s="60">
        <v>14</v>
      </c>
      <c r="AG19" s="17">
        <v>1</v>
      </c>
      <c r="AH19" s="17">
        <v>1.2495582E-2</v>
      </c>
      <c r="AI19">
        <f>_xlfn.XLOOKUP(U19,' Brechas'!$A$35:$A$67,' Brechas'!$J$35:$J$67)</f>
        <v>1.2495582097828299E-2</v>
      </c>
      <c r="AJ19" t="b">
        <f t="shared" si="1"/>
        <v>1</v>
      </c>
      <c r="AN19" s="20">
        <v>52</v>
      </c>
      <c r="AO19" s="20" t="s">
        <v>96</v>
      </c>
      <c r="AP19" s="20">
        <v>0.98</v>
      </c>
      <c r="AQ19" s="20">
        <v>0.97</v>
      </c>
      <c r="AR19" s="20">
        <v>0.01</v>
      </c>
      <c r="AS19" s="20">
        <v>0.01</v>
      </c>
      <c r="AT19" s="63">
        <v>15</v>
      </c>
      <c r="AU19" s="20">
        <v>0.97</v>
      </c>
      <c r="AV19" s="20">
        <v>0.8</v>
      </c>
      <c r="AW19" s="64">
        <v>7</v>
      </c>
      <c r="AX19" s="20">
        <v>0.01</v>
      </c>
      <c r="AY19" s="63">
        <v>15</v>
      </c>
      <c r="AZ19" s="17">
        <v>1</v>
      </c>
      <c r="BA19" s="17">
        <v>9.5304039999999993E-3</v>
      </c>
      <c r="BB19" s="17">
        <f>_xlfn.XLOOKUP(AN19,' Brechas'!$A$35:$A$67,' Brechas'!$S$35:$S$67)</f>
        <v>9.5304044553631596E-3</v>
      </c>
      <c r="BC19" t="b">
        <f t="shared" si="2"/>
        <v>1</v>
      </c>
      <c r="BG19" s="20">
        <v>52</v>
      </c>
      <c r="BH19" s="20" t="s">
        <v>290</v>
      </c>
      <c r="BI19" s="20">
        <v>0.06</v>
      </c>
      <c r="BJ19" s="20">
        <v>0.06</v>
      </c>
      <c r="BK19" s="20">
        <v>0.03</v>
      </c>
      <c r="BL19" s="20">
        <v>2.7E-2</v>
      </c>
      <c r="BM19" s="83">
        <v>5</v>
      </c>
      <c r="BN19" s="20">
        <v>0.06</v>
      </c>
      <c r="BO19" s="20">
        <v>0.1</v>
      </c>
      <c r="BP19" s="74">
        <v>23</v>
      </c>
      <c r="BQ19" s="20">
        <v>3.0000000000000001E-3</v>
      </c>
      <c r="BR19" s="62">
        <v>8</v>
      </c>
      <c r="BS19" s="17">
        <v>1</v>
      </c>
      <c r="BT19" s="17">
        <v>2.5783030000000001E-3</v>
      </c>
      <c r="BU19" s="17">
        <f>_xlfn.XLOOKUP(BG19,' Brechas'!$A$35:$A$67,' Brechas'!$AG$35:$AG$67)</f>
        <v>2.57830271388138E-3</v>
      </c>
      <c r="BV19" t="b">
        <f t="shared" si="3"/>
        <v>1</v>
      </c>
      <c r="BZ19" s="20">
        <v>52</v>
      </c>
      <c r="CA19" s="20" t="s">
        <v>96</v>
      </c>
      <c r="CB19" s="20">
        <v>0.06</v>
      </c>
      <c r="CC19" s="20">
        <v>7.0000000000000007E-2</v>
      </c>
      <c r="CD19" s="20">
        <v>-0.2</v>
      </c>
      <c r="CE19" s="20">
        <v>0.2</v>
      </c>
      <c r="CF19" s="70">
        <v>29</v>
      </c>
      <c r="CG19" s="20">
        <v>7.0000000000000007E-2</v>
      </c>
      <c r="CH19" s="20">
        <v>0.1</v>
      </c>
      <c r="CI19" s="60">
        <v>14</v>
      </c>
      <c r="CJ19" s="20">
        <v>0.02</v>
      </c>
      <c r="CK19" s="88">
        <v>24</v>
      </c>
      <c r="CL19" s="17">
        <v>-1</v>
      </c>
      <c r="CM19" s="17">
        <v>-1.9306493000000001E-2</v>
      </c>
      <c r="CN19" s="17">
        <f>_xlfn.XLOOKUP(BZ19,' Brechas'!$A$35:$A$67,' Brechas'!$BC$35:$BC$67)</f>
        <v>-1.93064934704128E-2</v>
      </c>
      <c r="CO19" t="b">
        <f t="shared" si="4"/>
        <v>1</v>
      </c>
      <c r="CS19" s="20">
        <v>52</v>
      </c>
      <c r="CT19" s="20" t="s">
        <v>96</v>
      </c>
      <c r="CU19" s="20">
        <v>0.33</v>
      </c>
      <c r="CV19" s="20">
        <v>0.67</v>
      </c>
      <c r="CW19" s="20">
        <v>-0.5</v>
      </c>
      <c r="CX19" s="20">
        <v>0.5</v>
      </c>
      <c r="CY19" s="64">
        <v>7</v>
      </c>
      <c r="CZ19" s="20">
        <v>0.03</v>
      </c>
      <c r="DA19" s="20">
        <v>0.33</v>
      </c>
      <c r="DB19" s="69">
        <v>9</v>
      </c>
      <c r="DC19" s="20">
        <v>0.17</v>
      </c>
      <c r="DD19" s="208">
        <v>11</v>
      </c>
      <c r="DE19" s="17">
        <v>-1</v>
      </c>
      <c r="DF19" s="17">
        <v>-0.16666666699999999</v>
      </c>
      <c r="DG19" s="17">
        <f>_xlfn.XLOOKUP(CS19,' Brechas'!$A$35:$A$67,' Brechas'!$BS$35:$BS$67)</f>
        <v>-0.16666666666666699</v>
      </c>
      <c r="DH19" t="b">
        <f t="shared" si="5"/>
        <v>1</v>
      </c>
      <c r="DL19" s="20">
        <v>52</v>
      </c>
      <c r="DM19" s="20" t="s">
        <v>96</v>
      </c>
      <c r="DN19" s="20">
        <v>4.0199999999999996</v>
      </c>
      <c r="DO19" s="20">
        <v>0.38</v>
      </c>
      <c r="DP19" s="20">
        <v>9.69</v>
      </c>
      <c r="DQ19" s="20">
        <v>9.69</v>
      </c>
      <c r="DR19" s="70">
        <v>29</v>
      </c>
      <c r="DS19" s="20">
        <v>2.2400000000000002</v>
      </c>
      <c r="DT19" s="20">
        <v>0.31</v>
      </c>
      <c r="DU19" s="82">
        <v>22</v>
      </c>
      <c r="DV19" s="20">
        <v>2.99</v>
      </c>
      <c r="DW19" s="71">
        <v>25</v>
      </c>
      <c r="DX19" s="17">
        <v>1</v>
      </c>
      <c r="DY19" s="17">
        <v>2.9938299019999999</v>
      </c>
      <c r="DZ19" s="17" t="e">
        <f>_xlfn.XLOOKUP(DL19,' Brechas'!$A$35:$A$67,' Brechas'!#REF!)</f>
        <v>#REF!</v>
      </c>
      <c r="EA19" t="e">
        <f t="shared" si="6"/>
        <v>#REF!</v>
      </c>
    </row>
    <row r="20" spans="2:131" ht="24">
      <c r="B20" s="18">
        <v>54</v>
      </c>
      <c r="C20" s="18" t="s">
        <v>97</v>
      </c>
      <c r="D20" s="18">
        <v>0.17</v>
      </c>
      <c r="E20" s="18">
        <v>0.2</v>
      </c>
      <c r="F20" s="18">
        <v>-0.16</v>
      </c>
      <c r="G20" s="18">
        <v>0.16</v>
      </c>
      <c r="H20" s="49">
        <v>12</v>
      </c>
      <c r="I20" s="18">
        <v>0.18</v>
      </c>
      <c r="J20" s="20">
        <v>0.28999999999999998</v>
      </c>
      <c r="K20" s="38">
        <v>27</v>
      </c>
      <c r="L20" s="18">
        <v>4.7300000000000002E-2</v>
      </c>
      <c r="M20" s="40">
        <v>21</v>
      </c>
      <c r="N20" s="17">
        <v>-1</v>
      </c>
      <c r="O20" s="17">
        <v>-4.7295929E-2</v>
      </c>
      <c r="P20" s="17">
        <f>_xlfn.XLOOKUP(B20,' Brechas'!$A$35:$A$67,' Brechas'!$D$35:$D$67)</f>
        <v>-4.7295928899787502E-2</v>
      </c>
      <c r="Q20" t="b">
        <f t="shared" si="0"/>
        <v>1</v>
      </c>
      <c r="U20" s="20">
        <v>54</v>
      </c>
      <c r="V20" s="20" t="s">
        <v>97</v>
      </c>
      <c r="W20" s="20">
        <v>0.71</v>
      </c>
      <c r="X20" s="20">
        <v>0.67</v>
      </c>
      <c r="Y20" s="20">
        <v>0.06</v>
      </c>
      <c r="Z20" s="20">
        <v>0.06</v>
      </c>
      <c r="AA20" s="73">
        <v>28</v>
      </c>
      <c r="AB20" s="20">
        <v>0.69</v>
      </c>
      <c r="AC20" s="20">
        <v>0.36</v>
      </c>
      <c r="AD20" s="82">
        <v>22</v>
      </c>
      <c r="AE20" s="20">
        <v>2.06E-2</v>
      </c>
      <c r="AF20" s="74">
        <v>23</v>
      </c>
      <c r="AG20" s="17">
        <v>1</v>
      </c>
      <c r="AH20" s="17">
        <v>2.0565750000000001E-2</v>
      </c>
      <c r="AI20">
        <f>_xlfn.XLOOKUP(U20,' Brechas'!$A$35:$A$67,' Brechas'!$J$35:$J$67)</f>
        <v>2.05657501049849E-2</v>
      </c>
      <c r="AJ20" t="b">
        <f t="shared" si="1"/>
        <v>1</v>
      </c>
      <c r="AN20" s="20">
        <v>54</v>
      </c>
      <c r="AO20" s="20" t="s">
        <v>97</v>
      </c>
      <c r="AP20" s="20">
        <v>0.89</v>
      </c>
      <c r="AQ20" s="20">
        <v>0.88</v>
      </c>
      <c r="AR20" s="20">
        <v>0.02</v>
      </c>
      <c r="AS20" s="20">
        <v>0.02</v>
      </c>
      <c r="AT20" s="75">
        <v>21</v>
      </c>
      <c r="AU20" s="20">
        <v>0.88</v>
      </c>
      <c r="AV20" s="20">
        <v>0.89</v>
      </c>
      <c r="AW20" s="94">
        <v>31</v>
      </c>
      <c r="AX20" s="20">
        <v>0.01</v>
      </c>
      <c r="AY20" s="74">
        <v>23</v>
      </c>
      <c r="AZ20" s="17">
        <v>1</v>
      </c>
      <c r="BA20" s="17">
        <v>1.4831986E-2</v>
      </c>
      <c r="BB20" s="17">
        <f>_xlfn.XLOOKUP(AN20,' Brechas'!$A$35:$A$67,' Brechas'!$S$35:$S$67)</f>
        <v>1.4831985840210799E-2</v>
      </c>
      <c r="BC20" t="b">
        <f t="shared" si="2"/>
        <v>1</v>
      </c>
      <c r="BG20" s="20">
        <v>54</v>
      </c>
      <c r="BH20" s="20" t="s">
        <v>291</v>
      </c>
      <c r="BI20" s="20">
        <v>0.1</v>
      </c>
      <c r="BJ20" s="20">
        <v>0.1</v>
      </c>
      <c r="BK20" s="20">
        <v>0.05</v>
      </c>
      <c r="BL20" s="20">
        <v>4.9000000000000002E-2</v>
      </c>
      <c r="BM20" s="86">
        <v>11</v>
      </c>
      <c r="BN20" s="20">
        <v>0.1</v>
      </c>
      <c r="BO20" s="20">
        <v>0.06</v>
      </c>
      <c r="BP20" s="58">
        <v>16</v>
      </c>
      <c r="BQ20" s="20">
        <v>3.0000000000000001E-3</v>
      </c>
      <c r="BR20" s="66">
        <v>12</v>
      </c>
      <c r="BS20" s="17">
        <v>1</v>
      </c>
      <c r="BT20" s="17">
        <v>3.05419E-3</v>
      </c>
      <c r="BU20" s="17">
        <f>_xlfn.XLOOKUP(BG20,' Brechas'!$A$35:$A$67,' Brechas'!$AG$35:$AG$67)</f>
        <v>3.0541902413051699E-3</v>
      </c>
      <c r="BV20" t="b">
        <f t="shared" si="3"/>
        <v>1</v>
      </c>
      <c r="BZ20" s="20">
        <v>54</v>
      </c>
      <c r="CA20" s="20" t="s">
        <v>97</v>
      </c>
      <c r="CB20" s="20">
        <v>0.04</v>
      </c>
      <c r="CC20" s="20">
        <v>0.06</v>
      </c>
      <c r="CD20" s="20">
        <v>-0.26</v>
      </c>
      <c r="CE20" s="20">
        <v>0.26</v>
      </c>
      <c r="CF20" s="77">
        <v>33</v>
      </c>
      <c r="CG20" s="20">
        <v>0.05</v>
      </c>
      <c r="CH20" s="20">
        <v>0.12</v>
      </c>
      <c r="CI20" s="68">
        <v>19</v>
      </c>
      <c r="CJ20" s="20">
        <v>0.03</v>
      </c>
      <c r="CK20" s="70">
        <v>29</v>
      </c>
      <c r="CL20" s="17">
        <v>-1</v>
      </c>
      <c r="CM20" s="17">
        <v>-3.2317077E-2</v>
      </c>
      <c r="CN20" s="17">
        <f>_xlfn.XLOOKUP(BZ20,' Brechas'!$A$35:$A$67,' Brechas'!$BC$35:$BC$67)</f>
        <v>-3.2317077200011798E-2</v>
      </c>
      <c r="CO20" t="b">
        <f t="shared" si="4"/>
        <v>1</v>
      </c>
      <c r="CS20" s="20">
        <v>54</v>
      </c>
      <c r="CT20" s="20" t="s">
        <v>97</v>
      </c>
      <c r="CU20" s="20">
        <v>0</v>
      </c>
      <c r="CV20" s="20">
        <v>1</v>
      </c>
      <c r="CW20" s="20">
        <v>-1</v>
      </c>
      <c r="CX20" s="20">
        <v>1</v>
      </c>
      <c r="CY20" s="151">
        <v>19</v>
      </c>
      <c r="CZ20" s="20">
        <v>0.03</v>
      </c>
      <c r="DA20" s="20">
        <v>0.33</v>
      </c>
      <c r="DB20" s="69">
        <v>9</v>
      </c>
      <c r="DC20" s="20">
        <v>0.33</v>
      </c>
      <c r="DD20" s="81">
        <v>16</v>
      </c>
      <c r="DE20" s="17">
        <v>-1</v>
      </c>
      <c r="DF20" s="17">
        <v>-0.33333333300000001</v>
      </c>
      <c r="DG20" s="17">
        <f>_xlfn.XLOOKUP(CS20,' Brechas'!$A$35:$A$67,' Brechas'!$BS$35:$BS$67)</f>
        <v>-0.33333333333333298</v>
      </c>
      <c r="DH20" t="b">
        <f t="shared" si="5"/>
        <v>1</v>
      </c>
      <c r="DL20" s="20">
        <v>54</v>
      </c>
      <c r="DM20" s="20" t="s">
        <v>97</v>
      </c>
      <c r="DN20" s="20">
        <v>3.35</v>
      </c>
      <c r="DO20" s="20">
        <v>0.33</v>
      </c>
      <c r="DP20" s="20">
        <v>9.25</v>
      </c>
      <c r="DQ20" s="20">
        <v>9.25</v>
      </c>
      <c r="DR20" s="72">
        <v>27</v>
      </c>
      <c r="DS20" s="20">
        <v>1.86</v>
      </c>
      <c r="DT20" s="20">
        <v>0.26</v>
      </c>
      <c r="DU20" s="84">
        <v>26</v>
      </c>
      <c r="DV20" s="20">
        <v>2.37</v>
      </c>
      <c r="DW20" s="68">
        <v>19</v>
      </c>
      <c r="DX20" s="17">
        <v>1</v>
      </c>
      <c r="DY20" s="17">
        <v>2.3675650180000001</v>
      </c>
      <c r="DZ20" s="17" t="e">
        <f>_xlfn.XLOOKUP(DL20,' Brechas'!$A$35:$A$67,' Brechas'!#REF!)</f>
        <v>#REF!</v>
      </c>
      <c r="EA20" t="e">
        <f t="shared" si="6"/>
        <v>#REF!</v>
      </c>
    </row>
    <row r="21" spans="2:131">
      <c r="B21" s="18">
        <v>63</v>
      </c>
      <c r="C21" s="18" t="s">
        <v>98</v>
      </c>
      <c r="D21" s="18">
        <v>0.21</v>
      </c>
      <c r="E21" s="18">
        <v>0.28999999999999998</v>
      </c>
      <c r="F21" s="18">
        <v>-0.28999999999999998</v>
      </c>
      <c r="G21" s="18">
        <v>0.28999999999999998</v>
      </c>
      <c r="H21" s="43">
        <v>23</v>
      </c>
      <c r="I21" s="18">
        <v>0.25</v>
      </c>
      <c r="J21" s="20">
        <v>0.22</v>
      </c>
      <c r="K21" s="41">
        <v>22</v>
      </c>
      <c r="L21" s="18">
        <v>6.3700000000000007E-2</v>
      </c>
      <c r="M21" s="39">
        <v>25</v>
      </c>
      <c r="N21" s="17">
        <v>-1</v>
      </c>
      <c r="O21" s="17">
        <v>-6.3674755E-2</v>
      </c>
      <c r="P21" s="17">
        <f>_xlfn.XLOOKUP(B21,' Brechas'!$A$35:$A$67,' Brechas'!$D$35:$D$67)</f>
        <v>-6.3674754849626994E-2</v>
      </c>
      <c r="Q21" t="b">
        <f t="shared" si="0"/>
        <v>1</v>
      </c>
      <c r="U21" s="20">
        <v>63</v>
      </c>
      <c r="V21" s="20" t="s">
        <v>98</v>
      </c>
      <c r="W21" s="20">
        <v>0.94</v>
      </c>
      <c r="X21" s="20">
        <v>0.91</v>
      </c>
      <c r="Y21" s="20">
        <v>0.02</v>
      </c>
      <c r="Z21" s="20">
        <v>0.02</v>
      </c>
      <c r="AA21" s="62">
        <v>8</v>
      </c>
      <c r="AB21" s="20">
        <v>0.93</v>
      </c>
      <c r="AC21" s="20">
        <v>0.27</v>
      </c>
      <c r="AD21" s="67">
        <v>2</v>
      </c>
      <c r="AE21" s="20">
        <v>6.4000000000000003E-3</v>
      </c>
      <c r="AF21" s="62">
        <v>8</v>
      </c>
      <c r="AG21" s="17">
        <v>1</v>
      </c>
      <c r="AH21" s="17">
        <v>6.4313069999999998E-3</v>
      </c>
      <c r="AI21">
        <f>_xlfn.XLOOKUP(U21,' Brechas'!$A$35:$A$67,' Brechas'!$J$35:$J$67)</f>
        <v>6.4313071833441496E-3</v>
      </c>
      <c r="AJ21" t="b">
        <f t="shared" si="1"/>
        <v>1</v>
      </c>
      <c r="AN21" s="20">
        <v>63</v>
      </c>
      <c r="AO21" s="20" t="s">
        <v>98</v>
      </c>
      <c r="AP21" s="20">
        <v>0.96</v>
      </c>
      <c r="AQ21" s="20">
        <v>0.93</v>
      </c>
      <c r="AR21" s="20">
        <v>0.03</v>
      </c>
      <c r="AS21" s="20">
        <v>0.03</v>
      </c>
      <c r="AT21" s="95">
        <v>32</v>
      </c>
      <c r="AU21" s="20">
        <v>0.95</v>
      </c>
      <c r="AV21" s="20">
        <v>0.83</v>
      </c>
      <c r="AW21" s="68">
        <v>19</v>
      </c>
      <c r="AX21" s="20">
        <v>0.03</v>
      </c>
      <c r="AY21" s="94">
        <v>31</v>
      </c>
      <c r="AZ21" s="17">
        <v>1</v>
      </c>
      <c r="BA21" s="17">
        <v>2.7741272000000001E-2</v>
      </c>
      <c r="BB21" s="17">
        <f>_xlfn.XLOOKUP(AN21,' Brechas'!$A$35:$A$67,' Brechas'!$S$35:$S$67)</f>
        <v>2.7741272014528601E-2</v>
      </c>
      <c r="BC21" t="b">
        <f t="shared" si="2"/>
        <v>1</v>
      </c>
      <c r="BG21" s="20">
        <v>63</v>
      </c>
      <c r="BH21" s="20" t="s">
        <v>292</v>
      </c>
      <c r="BI21" s="20">
        <v>0.12</v>
      </c>
      <c r="BJ21" s="20">
        <v>0.12</v>
      </c>
      <c r="BK21" s="20">
        <v>0.05</v>
      </c>
      <c r="BL21" s="20">
        <v>5.2999999999999999E-2</v>
      </c>
      <c r="BM21" s="66">
        <v>12</v>
      </c>
      <c r="BN21" s="20">
        <v>0.12</v>
      </c>
      <c r="BO21" s="20">
        <v>0.05</v>
      </c>
      <c r="BP21" s="62">
        <v>8</v>
      </c>
      <c r="BQ21" s="20">
        <v>3.0000000000000001E-3</v>
      </c>
      <c r="BR21" s="69">
        <v>9</v>
      </c>
      <c r="BS21" s="17">
        <v>1</v>
      </c>
      <c r="BT21" s="17">
        <v>2.7400609999999998E-3</v>
      </c>
      <c r="BU21" s="17">
        <f>_xlfn.XLOOKUP(BG21,' Brechas'!$A$35:$A$67,' Brechas'!$AG$35:$AG$67)</f>
        <v>2.7400606951737002E-3</v>
      </c>
      <c r="BV21" t="b">
        <f t="shared" si="3"/>
        <v>1</v>
      </c>
      <c r="BZ21" s="20">
        <v>63</v>
      </c>
      <c r="CA21" s="20" t="s">
        <v>98</v>
      </c>
      <c r="CB21" s="20">
        <v>0.09</v>
      </c>
      <c r="CC21" s="20">
        <v>0.1</v>
      </c>
      <c r="CD21" s="20">
        <v>-0.1</v>
      </c>
      <c r="CE21" s="20">
        <v>0.1</v>
      </c>
      <c r="CF21" s="68">
        <v>19</v>
      </c>
      <c r="CG21" s="20">
        <v>0.09</v>
      </c>
      <c r="CH21" s="20">
        <v>7.0000000000000007E-2</v>
      </c>
      <c r="CI21" s="79">
        <v>10</v>
      </c>
      <c r="CJ21" s="20">
        <v>0.01</v>
      </c>
      <c r="CK21" s="66">
        <v>12</v>
      </c>
      <c r="CL21" s="17">
        <v>-1</v>
      </c>
      <c r="CM21" s="17">
        <v>-6.818157E-3</v>
      </c>
      <c r="CN21" s="17">
        <f>_xlfn.XLOOKUP(BZ21,' Brechas'!$A$35:$A$67,' Brechas'!$BC$35:$BC$67)</f>
        <v>-6.8181567084246598E-3</v>
      </c>
      <c r="CO21" t="b">
        <f t="shared" si="4"/>
        <v>1</v>
      </c>
      <c r="CS21" s="20">
        <v>63</v>
      </c>
      <c r="CT21" s="20" t="s">
        <v>98</v>
      </c>
      <c r="CU21" s="20">
        <v>0.67</v>
      </c>
      <c r="CV21" s="20">
        <v>0.33</v>
      </c>
      <c r="CW21" s="20">
        <v>1</v>
      </c>
      <c r="CX21" s="20">
        <v>1</v>
      </c>
      <c r="CY21" s="77">
        <v>31</v>
      </c>
      <c r="CZ21" s="20">
        <v>0.02</v>
      </c>
      <c r="DA21" s="20">
        <v>0.67</v>
      </c>
      <c r="DB21" s="149">
        <v>20</v>
      </c>
      <c r="DC21" s="20">
        <v>0.67</v>
      </c>
      <c r="DD21" s="226">
        <v>24</v>
      </c>
      <c r="DE21" s="17">
        <v>1</v>
      </c>
      <c r="DF21" s="17">
        <v>0.66666666699999999</v>
      </c>
      <c r="DG21" s="17">
        <f>_xlfn.XLOOKUP(CS21,' Brechas'!$A$35:$A$67,' Brechas'!$BS$35:$BS$67)</f>
        <v>0.66666666666666896</v>
      </c>
      <c r="DH21" t="b">
        <f t="shared" si="5"/>
        <v>1</v>
      </c>
      <c r="DL21" s="20">
        <v>63</v>
      </c>
      <c r="DM21" s="20" t="s">
        <v>98</v>
      </c>
      <c r="DN21" s="20">
        <v>4.55</v>
      </c>
      <c r="DO21" s="20">
        <v>0.89</v>
      </c>
      <c r="DP21" s="20">
        <v>4.1100000000000003</v>
      </c>
      <c r="DQ21" s="20">
        <v>4.1100000000000003</v>
      </c>
      <c r="DR21" s="65">
        <v>6</v>
      </c>
      <c r="DS21" s="20">
        <v>2.79</v>
      </c>
      <c r="DT21" s="20">
        <v>0.38</v>
      </c>
      <c r="DU21" s="63">
        <v>15</v>
      </c>
      <c r="DV21" s="20">
        <v>1.58</v>
      </c>
      <c r="DW21" s="86">
        <v>11</v>
      </c>
      <c r="DX21" s="17">
        <v>1</v>
      </c>
      <c r="DY21" s="17">
        <v>1.5776368059999999</v>
      </c>
      <c r="DZ21" s="17" t="e">
        <f>_xlfn.XLOOKUP(DL21,' Brechas'!$A$35:$A$67,' Brechas'!#REF!)</f>
        <v>#REF!</v>
      </c>
      <c r="EA21" t="e">
        <f t="shared" si="6"/>
        <v>#REF!</v>
      </c>
    </row>
    <row r="22" spans="2:131">
      <c r="B22" s="18">
        <v>66</v>
      </c>
      <c r="C22" s="18" t="s">
        <v>99</v>
      </c>
      <c r="D22" s="18">
        <v>0.3</v>
      </c>
      <c r="E22" s="18">
        <v>0.25</v>
      </c>
      <c r="F22" s="18">
        <v>0.2</v>
      </c>
      <c r="G22" s="18">
        <v>0.2</v>
      </c>
      <c r="H22" s="37">
        <v>14</v>
      </c>
      <c r="I22" s="18">
        <v>0.27</v>
      </c>
      <c r="J22" s="20">
        <v>0.2</v>
      </c>
      <c r="K22" s="22">
        <v>18</v>
      </c>
      <c r="L22" s="18">
        <v>3.9899999999999998E-2</v>
      </c>
      <c r="M22" s="31">
        <v>17</v>
      </c>
      <c r="N22" s="17">
        <v>1</v>
      </c>
      <c r="O22" s="17">
        <v>3.9937590000000002E-2</v>
      </c>
      <c r="P22" s="17">
        <f>_xlfn.XLOOKUP(B22,' Brechas'!$A$35:$A$67,' Brechas'!$D$35:$D$67)</f>
        <v>3.9937590143899498E-2</v>
      </c>
      <c r="Q22" t="b">
        <f t="shared" si="0"/>
        <v>1</v>
      </c>
      <c r="U22" s="20">
        <v>66</v>
      </c>
      <c r="V22" s="20" t="s">
        <v>99</v>
      </c>
      <c r="W22" s="20">
        <v>0.9</v>
      </c>
      <c r="X22" s="20">
        <v>0.89</v>
      </c>
      <c r="Y22" s="20">
        <v>0.02</v>
      </c>
      <c r="Z22" s="20">
        <v>0.02</v>
      </c>
      <c r="AA22" s="83">
        <v>5</v>
      </c>
      <c r="AB22" s="20">
        <v>0.9</v>
      </c>
      <c r="AC22" s="20">
        <v>0.28000000000000003</v>
      </c>
      <c r="AD22" s="83">
        <v>5</v>
      </c>
      <c r="AE22" s="20">
        <v>4.4000000000000003E-3</v>
      </c>
      <c r="AF22" s="83">
        <v>5</v>
      </c>
      <c r="AG22" s="17">
        <v>1</v>
      </c>
      <c r="AH22" s="17">
        <v>4.3616280000000002E-3</v>
      </c>
      <c r="AI22">
        <f>_xlfn.XLOOKUP(U22,' Brechas'!$A$35:$A$67,' Brechas'!$J$35:$J$67)</f>
        <v>4.3616276396428602E-3</v>
      </c>
      <c r="AJ22" t="b">
        <f t="shared" si="1"/>
        <v>1</v>
      </c>
      <c r="AN22" s="20">
        <v>66</v>
      </c>
      <c r="AO22" s="20" t="s">
        <v>99</v>
      </c>
      <c r="AP22" s="20">
        <v>0.95</v>
      </c>
      <c r="AQ22" s="20">
        <v>0.94</v>
      </c>
      <c r="AR22" s="20">
        <v>0.01</v>
      </c>
      <c r="AS22" s="20">
        <v>0.01</v>
      </c>
      <c r="AT22" s="81">
        <v>17</v>
      </c>
      <c r="AU22" s="20">
        <v>0.94</v>
      </c>
      <c r="AV22" s="20">
        <v>0.83</v>
      </c>
      <c r="AW22" s="82">
        <v>22</v>
      </c>
      <c r="AX22" s="20">
        <v>0.01</v>
      </c>
      <c r="AY22" s="81">
        <v>17</v>
      </c>
      <c r="AZ22" s="17">
        <v>1</v>
      </c>
      <c r="BA22" s="17">
        <v>1.0584592E-2</v>
      </c>
      <c r="BB22" s="17">
        <f>_xlfn.XLOOKUP(AN22,' Brechas'!$A$35:$A$67,' Brechas'!$S$35:$S$67)</f>
        <v>1.0584591659526601E-2</v>
      </c>
      <c r="BC22" t="b">
        <f t="shared" si="2"/>
        <v>1</v>
      </c>
      <c r="BG22" s="20">
        <v>66</v>
      </c>
      <c r="BH22" s="20" t="s">
        <v>293</v>
      </c>
      <c r="BI22" s="20">
        <v>0.19</v>
      </c>
      <c r="BJ22" s="20">
        <v>0.18</v>
      </c>
      <c r="BK22" s="20">
        <v>0.04</v>
      </c>
      <c r="BL22" s="20">
        <v>4.3999999999999997E-2</v>
      </c>
      <c r="BM22" s="79">
        <v>10</v>
      </c>
      <c r="BN22" s="20">
        <v>0.19</v>
      </c>
      <c r="BO22" s="20">
        <v>0.03</v>
      </c>
      <c r="BP22" s="78">
        <v>3</v>
      </c>
      <c r="BQ22" s="20">
        <v>1E-3</v>
      </c>
      <c r="BR22" s="83">
        <v>5</v>
      </c>
      <c r="BS22" s="17">
        <v>1</v>
      </c>
      <c r="BT22" s="17">
        <v>1.432581E-3</v>
      </c>
      <c r="BU22" s="17">
        <f>_xlfn.XLOOKUP(BG22,' Brechas'!$A$35:$A$67,' Brechas'!$AG$35:$AG$67)</f>
        <v>1.4325810599692299E-3</v>
      </c>
      <c r="BV22" t="b">
        <f t="shared" si="3"/>
        <v>1</v>
      </c>
      <c r="BZ22" s="20">
        <v>66</v>
      </c>
      <c r="CA22" s="20" t="s">
        <v>99</v>
      </c>
      <c r="CB22" s="20">
        <v>0.09</v>
      </c>
      <c r="CC22" s="20">
        <v>0.12</v>
      </c>
      <c r="CD22" s="20">
        <v>-0.19</v>
      </c>
      <c r="CE22" s="20">
        <v>0.19</v>
      </c>
      <c r="CF22" s="72">
        <v>27</v>
      </c>
      <c r="CG22" s="20">
        <v>0.1</v>
      </c>
      <c r="CH22" s="20">
        <v>0.06</v>
      </c>
      <c r="CI22" s="62">
        <v>8</v>
      </c>
      <c r="CJ22" s="20">
        <v>0.01</v>
      </c>
      <c r="CK22" s="61">
        <v>18</v>
      </c>
      <c r="CL22" s="17">
        <v>-1</v>
      </c>
      <c r="CM22" s="17">
        <v>-1.1697424E-2</v>
      </c>
      <c r="CN22" s="17">
        <f>_xlfn.XLOOKUP(BZ22,' Brechas'!$A$35:$A$67,' Brechas'!$BC$35:$BC$67)</f>
        <v>-1.1697424476331699E-2</v>
      </c>
      <c r="CO22" t="b">
        <f t="shared" si="4"/>
        <v>1</v>
      </c>
      <c r="CS22" s="20">
        <v>66</v>
      </c>
      <c r="CT22" s="20" t="s">
        <v>99</v>
      </c>
      <c r="CU22" s="20">
        <v>0.25</v>
      </c>
      <c r="CV22" s="20">
        <v>0.75</v>
      </c>
      <c r="CW22" s="20">
        <v>-0.67</v>
      </c>
      <c r="CX22" s="20">
        <v>0.67</v>
      </c>
      <c r="CY22" s="86">
        <v>11</v>
      </c>
      <c r="CZ22" s="20">
        <v>0.02</v>
      </c>
      <c r="DA22" s="20">
        <v>0.5</v>
      </c>
      <c r="DB22" s="81">
        <v>17</v>
      </c>
      <c r="DC22" s="20">
        <v>0.33</v>
      </c>
      <c r="DD22" s="81">
        <v>16</v>
      </c>
      <c r="DE22" s="17">
        <v>-1</v>
      </c>
      <c r="DF22" s="17">
        <v>-0.33333333300000001</v>
      </c>
      <c r="DG22" s="17">
        <f>_xlfn.XLOOKUP(CS22,' Brechas'!$A$35:$A$67,' Brechas'!$BS$35:$BS$67)</f>
        <v>-0.33333333333333298</v>
      </c>
      <c r="DH22" t="b">
        <f t="shared" si="5"/>
        <v>1</v>
      </c>
      <c r="DL22" s="20">
        <v>66</v>
      </c>
      <c r="DM22" s="20" t="s">
        <v>99</v>
      </c>
      <c r="DN22" s="20">
        <v>6.63</v>
      </c>
      <c r="DO22" s="20">
        <v>1.01</v>
      </c>
      <c r="DP22" s="20">
        <v>5.53</v>
      </c>
      <c r="DQ22" s="20">
        <v>5.53</v>
      </c>
      <c r="DR22" s="86">
        <v>11</v>
      </c>
      <c r="DS22" s="20">
        <v>3.95</v>
      </c>
      <c r="DT22" s="20">
        <v>0.54</v>
      </c>
      <c r="DU22" s="83">
        <v>5</v>
      </c>
      <c r="DV22" s="20">
        <v>3.01</v>
      </c>
      <c r="DW22" s="84">
        <v>26</v>
      </c>
      <c r="DX22" s="17">
        <v>1</v>
      </c>
      <c r="DY22" s="17">
        <v>3.0091798340000002</v>
      </c>
      <c r="DZ22" s="17" t="e">
        <f>_xlfn.XLOOKUP(DL22,' Brechas'!$A$35:$A$67,' Brechas'!#REF!)</f>
        <v>#REF!</v>
      </c>
      <c r="EA22" t="e">
        <f t="shared" si="6"/>
        <v>#REF!</v>
      </c>
    </row>
    <row r="23" spans="2:131">
      <c r="B23" s="18">
        <v>68</v>
      </c>
      <c r="C23" s="18" t="s">
        <v>100</v>
      </c>
      <c r="D23" s="18">
        <v>0.19</v>
      </c>
      <c r="E23" s="18">
        <v>0.32</v>
      </c>
      <c r="F23" s="18">
        <v>-0.39</v>
      </c>
      <c r="G23" s="18">
        <v>0.39</v>
      </c>
      <c r="H23" s="34">
        <v>28</v>
      </c>
      <c r="I23" s="18">
        <v>0.25</v>
      </c>
      <c r="J23" s="20">
        <v>0.21</v>
      </c>
      <c r="K23" s="33">
        <v>20</v>
      </c>
      <c r="L23" s="18">
        <v>8.3500000000000005E-2</v>
      </c>
      <c r="M23" s="38">
        <v>27</v>
      </c>
      <c r="N23" s="17">
        <v>-1</v>
      </c>
      <c r="O23" s="17">
        <v>-8.3487460999999999E-2</v>
      </c>
      <c r="P23" s="17">
        <f>_xlfn.XLOOKUP(B23,' Brechas'!$A$35:$A$67,' Brechas'!$D$35:$D$67)</f>
        <v>-8.3487461048826303E-2</v>
      </c>
      <c r="Q23" t="b">
        <f t="shared" si="0"/>
        <v>1</v>
      </c>
      <c r="U23" s="20">
        <v>68</v>
      </c>
      <c r="V23" s="20" t="s">
        <v>100</v>
      </c>
      <c r="W23" s="20">
        <v>0.77</v>
      </c>
      <c r="X23" s="20">
        <v>0.74</v>
      </c>
      <c r="Y23" s="20">
        <v>0.05</v>
      </c>
      <c r="Z23" s="20">
        <v>0.05</v>
      </c>
      <c r="AA23" s="75">
        <v>21</v>
      </c>
      <c r="AB23" s="20">
        <v>0.76</v>
      </c>
      <c r="AC23" s="20">
        <v>0.33</v>
      </c>
      <c r="AD23" s="58">
        <v>16</v>
      </c>
      <c r="AE23" s="20">
        <v>1.5599999999999999E-2</v>
      </c>
      <c r="AF23" s="61">
        <v>18</v>
      </c>
      <c r="AG23" s="17">
        <v>1</v>
      </c>
      <c r="AH23" s="17">
        <v>1.5615092000000001E-2</v>
      </c>
      <c r="AI23">
        <f>_xlfn.XLOOKUP(U23,' Brechas'!$A$35:$A$67,' Brechas'!$J$35:$J$67)</f>
        <v>1.56150919445112E-2</v>
      </c>
      <c r="AJ23" t="b">
        <f t="shared" si="1"/>
        <v>1</v>
      </c>
      <c r="AN23" s="20">
        <v>68</v>
      </c>
      <c r="AO23" s="20" t="s">
        <v>100</v>
      </c>
      <c r="AP23" s="20">
        <v>0.97</v>
      </c>
      <c r="AQ23" s="20">
        <v>0.95</v>
      </c>
      <c r="AR23" s="20">
        <v>0.02</v>
      </c>
      <c r="AS23" s="20">
        <v>0.02</v>
      </c>
      <c r="AT23" s="68">
        <v>19</v>
      </c>
      <c r="AU23" s="20">
        <v>0.96</v>
      </c>
      <c r="AV23" s="20">
        <v>0.82</v>
      </c>
      <c r="AW23" s="63">
        <v>15</v>
      </c>
      <c r="AX23" s="20">
        <v>0.01</v>
      </c>
      <c r="AY23" s="80">
        <v>20</v>
      </c>
      <c r="AZ23" s="17">
        <v>1</v>
      </c>
      <c r="BA23" s="17">
        <v>1.2556972E-2</v>
      </c>
      <c r="BB23" s="17">
        <f>_xlfn.XLOOKUP(AN23,' Brechas'!$A$35:$A$67,' Brechas'!$S$35:$S$67)</f>
        <v>1.2556972021338901E-2</v>
      </c>
      <c r="BC23" t="b">
        <f t="shared" si="2"/>
        <v>1</v>
      </c>
      <c r="BG23" s="20">
        <v>68</v>
      </c>
      <c r="BH23" s="20" t="s">
        <v>294</v>
      </c>
      <c r="BI23" s="20">
        <v>0.15</v>
      </c>
      <c r="BJ23" s="20">
        <v>0.14000000000000001</v>
      </c>
      <c r="BK23" s="20">
        <v>0.04</v>
      </c>
      <c r="BL23" s="20">
        <v>4.2000000000000003E-2</v>
      </c>
      <c r="BM23" s="62">
        <v>8</v>
      </c>
      <c r="BN23" s="20">
        <v>0.15</v>
      </c>
      <c r="BO23" s="20">
        <v>0.04</v>
      </c>
      <c r="BP23" s="83">
        <v>5</v>
      </c>
      <c r="BQ23" s="20">
        <v>2E-3</v>
      </c>
      <c r="BR23" s="65">
        <v>6</v>
      </c>
      <c r="BS23" s="17">
        <v>1</v>
      </c>
      <c r="BT23" s="17">
        <v>1.7474509999999999E-3</v>
      </c>
      <c r="BU23" s="17">
        <f>_xlfn.XLOOKUP(BG23,' Brechas'!$A$35:$A$67,' Brechas'!$AG$35:$AG$67)</f>
        <v>1.7474512934944301E-3</v>
      </c>
      <c r="BV23" t="b">
        <f t="shared" si="3"/>
        <v>1</v>
      </c>
      <c r="BZ23" s="20">
        <v>68</v>
      </c>
      <c r="CA23" s="20" t="s">
        <v>100</v>
      </c>
      <c r="CB23" s="20">
        <v>0.08</v>
      </c>
      <c r="CC23" s="20">
        <v>7.0000000000000007E-2</v>
      </c>
      <c r="CD23" s="20">
        <v>0.13</v>
      </c>
      <c r="CE23" s="20">
        <v>0.13</v>
      </c>
      <c r="CF23" s="82">
        <v>22</v>
      </c>
      <c r="CG23" s="20">
        <v>7.0000000000000007E-2</v>
      </c>
      <c r="CH23" s="20">
        <v>0.09</v>
      </c>
      <c r="CI23" s="86">
        <v>11</v>
      </c>
      <c r="CJ23" s="20">
        <v>0.01</v>
      </c>
      <c r="CK23" s="68">
        <v>19</v>
      </c>
      <c r="CL23" s="17">
        <v>1</v>
      </c>
      <c r="CM23" s="17">
        <v>1.1699963000000001E-2</v>
      </c>
      <c r="CN23" s="17">
        <f>_xlfn.XLOOKUP(BZ23,' Brechas'!$A$35:$A$67,' Brechas'!$BC$35:$BC$67)</f>
        <v>1.16999633784653E-2</v>
      </c>
      <c r="CO23" t="b">
        <f t="shared" si="4"/>
        <v>1</v>
      </c>
      <c r="CS23" s="20">
        <v>68</v>
      </c>
      <c r="CT23" s="20" t="s">
        <v>100</v>
      </c>
      <c r="CU23" s="20">
        <v>0.25</v>
      </c>
      <c r="CV23" s="20">
        <v>0.75</v>
      </c>
      <c r="CW23" s="20">
        <v>-0.67</v>
      </c>
      <c r="CX23" s="20">
        <v>0.67</v>
      </c>
      <c r="CY23" s="86">
        <v>11</v>
      </c>
      <c r="CZ23" s="20">
        <v>0.04</v>
      </c>
      <c r="DA23" s="20">
        <v>0.25</v>
      </c>
      <c r="DB23" s="85">
        <v>4</v>
      </c>
      <c r="DC23" s="20">
        <v>0.17</v>
      </c>
      <c r="DD23" s="200">
        <v>8</v>
      </c>
      <c r="DE23" s="17">
        <v>-1</v>
      </c>
      <c r="DF23" s="17">
        <v>-0.16666666699999999</v>
      </c>
      <c r="DG23" s="17">
        <f>_xlfn.XLOOKUP(CS23,' Brechas'!$A$35:$A$67,' Brechas'!$BS$35:$BS$67)</f>
        <v>-0.16666666666666699</v>
      </c>
      <c r="DH23" t="b">
        <f t="shared" si="5"/>
        <v>1</v>
      </c>
      <c r="DL23" s="20">
        <v>68</v>
      </c>
      <c r="DM23" s="20" t="s">
        <v>100</v>
      </c>
      <c r="DN23" s="20">
        <v>4.47</v>
      </c>
      <c r="DO23" s="20">
        <v>0.54</v>
      </c>
      <c r="DP23" s="20">
        <v>7.23</v>
      </c>
      <c r="DQ23" s="20">
        <v>7.23</v>
      </c>
      <c r="DR23" s="75">
        <v>21</v>
      </c>
      <c r="DS23" s="20">
        <v>2.5499999999999998</v>
      </c>
      <c r="DT23" s="20">
        <v>0.35</v>
      </c>
      <c r="DU23" s="68">
        <v>19</v>
      </c>
      <c r="DV23" s="20">
        <v>2.54</v>
      </c>
      <c r="DW23" s="75">
        <v>21</v>
      </c>
      <c r="DX23" s="17">
        <v>1</v>
      </c>
      <c r="DY23" s="17">
        <v>2.5385462680000002</v>
      </c>
      <c r="DZ23" s="17" t="e">
        <f>_xlfn.XLOOKUP(DL23,' Brechas'!$A$35:$A$67,' Brechas'!#REF!)</f>
        <v>#REF!</v>
      </c>
      <c r="EA23" t="e">
        <f t="shared" si="6"/>
        <v>#REF!</v>
      </c>
    </row>
    <row r="24" spans="2:131">
      <c r="B24" s="18">
        <v>70</v>
      </c>
      <c r="C24" s="18" t="s">
        <v>101</v>
      </c>
      <c r="D24" s="18">
        <v>0.43</v>
      </c>
      <c r="E24" s="18">
        <v>0.47</v>
      </c>
      <c r="F24" s="18">
        <v>-0.09</v>
      </c>
      <c r="G24" s="18">
        <v>0.09</v>
      </c>
      <c r="H24" s="32">
        <v>7</v>
      </c>
      <c r="I24" s="18">
        <v>0.45</v>
      </c>
      <c r="J24" s="20">
        <v>0.12</v>
      </c>
      <c r="K24" s="28">
        <v>2</v>
      </c>
      <c r="L24" s="18">
        <v>1.12E-2</v>
      </c>
      <c r="M24" s="42">
        <v>5</v>
      </c>
      <c r="N24" s="17">
        <v>-1</v>
      </c>
      <c r="O24" s="17">
        <v>-1.1230295E-2</v>
      </c>
      <c r="P24" s="17">
        <f>_xlfn.XLOOKUP(B24,' Brechas'!$A$35:$A$67,' Brechas'!$D$35:$D$67)</f>
        <v>-1.12302945286437E-2</v>
      </c>
      <c r="Q24" t="b">
        <f t="shared" si="0"/>
        <v>1</v>
      </c>
      <c r="U24" s="20">
        <v>70</v>
      </c>
      <c r="V24" s="20" t="s">
        <v>101</v>
      </c>
      <c r="W24" s="20">
        <v>0.78</v>
      </c>
      <c r="X24" s="20">
        <v>0.75</v>
      </c>
      <c r="Y24" s="20">
        <v>0.04</v>
      </c>
      <c r="Z24" s="20">
        <v>0.04</v>
      </c>
      <c r="AA24" s="58">
        <v>16</v>
      </c>
      <c r="AB24" s="20">
        <v>0.76</v>
      </c>
      <c r="AC24" s="20">
        <v>0.32</v>
      </c>
      <c r="AD24" s="63">
        <v>15</v>
      </c>
      <c r="AE24" s="20">
        <v>1.18E-2</v>
      </c>
      <c r="AF24" s="59">
        <v>13</v>
      </c>
      <c r="AG24" s="17">
        <v>1</v>
      </c>
      <c r="AH24" s="17">
        <v>1.1776072E-2</v>
      </c>
      <c r="AI24">
        <f>_xlfn.XLOOKUP(U24,' Brechas'!$A$35:$A$67,' Brechas'!$J$35:$J$67)</f>
        <v>1.1776072121623999E-2</v>
      </c>
      <c r="AJ24" t="b">
        <f t="shared" si="1"/>
        <v>1</v>
      </c>
      <c r="AN24" s="20">
        <v>70</v>
      </c>
      <c r="AO24" s="20" t="s">
        <v>101</v>
      </c>
      <c r="AP24" s="20">
        <v>0.98</v>
      </c>
      <c r="AQ24" s="20">
        <v>0.98</v>
      </c>
      <c r="AR24" s="20">
        <v>0</v>
      </c>
      <c r="AS24" s="20">
        <v>0</v>
      </c>
      <c r="AT24" s="78">
        <v>3</v>
      </c>
      <c r="AU24" s="20">
        <v>0.98</v>
      </c>
      <c r="AV24" s="20">
        <v>0.8</v>
      </c>
      <c r="AW24" s="78">
        <v>3</v>
      </c>
      <c r="AX24" s="20">
        <v>0</v>
      </c>
      <c r="AY24" s="78">
        <v>3</v>
      </c>
      <c r="AZ24" s="17">
        <v>1</v>
      </c>
      <c r="BA24" s="17">
        <v>2.193127E-3</v>
      </c>
      <c r="BB24" s="17">
        <f>_xlfn.XLOOKUP(AN24,' Brechas'!$A$35:$A$67,' Brechas'!$S$35:$S$67)</f>
        <v>2.1931273408368401E-3</v>
      </c>
      <c r="BC24" t="b">
        <f t="shared" si="2"/>
        <v>1</v>
      </c>
      <c r="BG24" s="20">
        <v>70</v>
      </c>
      <c r="BH24" s="20" t="s">
        <v>295</v>
      </c>
      <c r="BI24" s="20">
        <v>0.11</v>
      </c>
      <c r="BJ24" s="20">
        <v>0.1</v>
      </c>
      <c r="BK24" s="20">
        <v>0.06</v>
      </c>
      <c r="BL24" s="20">
        <v>6.0999999999999999E-2</v>
      </c>
      <c r="BM24" s="81">
        <v>17</v>
      </c>
      <c r="BN24" s="20">
        <v>0.11</v>
      </c>
      <c r="BO24" s="20">
        <v>0.06</v>
      </c>
      <c r="BP24" s="60">
        <v>14</v>
      </c>
      <c r="BQ24" s="20">
        <v>3.0000000000000001E-3</v>
      </c>
      <c r="BR24" s="58">
        <v>16</v>
      </c>
      <c r="BS24" s="17">
        <v>1</v>
      </c>
      <c r="BT24" s="17">
        <v>3.4526119999999999E-3</v>
      </c>
      <c r="BU24" s="17">
        <f>_xlfn.XLOOKUP(BG24,' Brechas'!$A$35:$A$67,' Brechas'!$AG$35:$AG$67)</f>
        <v>3.45261184286208E-3</v>
      </c>
      <c r="BV24" t="b">
        <f t="shared" si="3"/>
        <v>1</v>
      </c>
      <c r="BZ24" s="20">
        <v>70</v>
      </c>
      <c r="CA24" s="20" t="s">
        <v>101</v>
      </c>
      <c r="CB24" s="20">
        <v>0.03</v>
      </c>
      <c r="CC24" s="20">
        <v>0.03</v>
      </c>
      <c r="CD24" s="20">
        <v>0.06</v>
      </c>
      <c r="CE24" s="20">
        <v>0.06</v>
      </c>
      <c r="CF24" s="86">
        <v>11</v>
      </c>
      <c r="CG24" s="20">
        <v>0.03</v>
      </c>
      <c r="CH24" s="20">
        <v>0.2</v>
      </c>
      <c r="CI24" s="84">
        <v>26</v>
      </c>
      <c r="CJ24" s="20">
        <v>0.01</v>
      </c>
      <c r="CK24" s="80">
        <v>20</v>
      </c>
      <c r="CL24" s="17">
        <v>1</v>
      </c>
      <c r="CM24" s="17">
        <v>1.1729289E-2</v>
      </c>
      <c r="CN24" s="17">
        <f>_xlfn.XLOOKUP(BZ24,' Brechas'!$A$35:$A$67,' Brechas'!$BC$35:$BC$67)</f>
        <v>1.1729289192562E-2</v>
      </c>
      <c r="CO24" t="b">
        <f t="shared" si="4"/>
        <v>1</v>
      </c>
      <c r="CS24" s="20">
        <v>70</v>
      </c>
      <c r="CT24" s="154" t="s">
        <v>101</v>
      </c>
      <c r="CU24" s="20">
        <v>0.67</v>
      </c>
      <c r="CV24" s="20">
        <v>0.33</v>
      </c>
      <c r="CW24" s="20">
        <v>1</v>
      </c>
      <c r="CX24" s="20">
        <v>1</v>
      </c>
      <c r="CY24" s="77">
        <v>31</v>
      </c>
      <c r="CZ24" s="20">
        <v>0.02</v>
      </c>
      <c r="DA24" s="20">
        <v>0.67</v>
      </c>
      <c r="DB24" s="149">
        <v>20</v>
      </c>
      <c r="DC24" s="20">
        <v>0.67</v>
      </c>
      <c r="DD24" s="226">
        <v>24</v>
      </c>
      <c r="DE24" s="17">
        <v>1</v>
      </c>
      <c r="DF24" s="17">
        <v>0.66666666699999999</v>
      </c>
      <c r="DG24" s="17">
        <f>_xlfn.XLOOKUP(CS24,' Brechas'!$A$35:$A$67,' Brechas'!$BS$35:$BS$67)</f>
        <v>0.66666666666666896</v>
      </c>
      <c r="DH24" t="b">
        <f t="shared" si="5"/>
        <v>1</v>
      </c>
      <c r="DL24" s="20">
        <v>70</v>
      </c>
      <c r="DM24" s="154" t="s">
        <v>101</v>
      </c>
      <c r="DN24" s="20">
        <v>2.37</v>
      </c>
      <c r="DO24" s="20">
        <v>0.3</v>
      </c>
      <c r="DP24" s="20">
        <v>6.78</v>
      </c>
      <c r="DQ24" s="20">
        <v>6.78</v>
      </c>
      <c r="DR24" s="61">
        <v>18</v>
      </c>
      <c r="DS24" s="20">
        <v>1.34</v>
      </c>
      <c r="DT24" s="20">
        <v>0.18</v>
      </c>
      <c r="DU24" s="94">
        <v>31</v>
      </c>
      <c r="DV24" s="20">
        <v>1.25</v>
      </c>
      <c r="DW24" s="64">
        <v>7</v>
      </c>
      <c r="DX24" s="17">
        <v>1</v>
      </c>
      <c r="DY24" s="17">
        <v>1.2478254419999999</v>
      </c>
      <c r="DZ24" s="17" t="e">
        <f>_xlfn.XLOOKUP(DL24,' Brechas'!$A$35:$A$67,' Brechas'!#REF!)</f>
        <v>#REF!</v>
      </c>
      <c r="EA24" t="e">
        <f t="shared" si="6"/>
        <v>#REF!</v>
      </c>
    </row>
    <row r="25" spans="2:131">
      <c r="B25" s="18">
        <v>73</v>
      </c>
      <c r="C25" s="18" t="s">
        <v>102</v>
      </c>
      <c r="D25" s="18">
        <v>0.22</v>
      </c>
      <c r="E25" s="18">
        <v>0.28000000000000003</v>
      </c>
      <c r="F25" s="18">
        <v>-0.21</v>
      </c>
      <c r="G25" s="18">
        <v>0.21</v>
      </c>
      <c r="H25" s="44">
        <v>16</v>
      </c>
      <c r="I25" s="18">
        <v>0.25</v>
      </c>
      <c r="J25" s="20">
        <v>0.22</v>
      </c>
      <c r="K25" s="40">
        <v>21</v>
      </c>
      <c r="L25" s="18">
        <v>4.6100000000000002E-2</v>
      </c>
      <c r="M25" s="33">
        <v>20</v>
      </c>
      <c r="N25" s="17">
        <v>-1</v>
      </c>
      <c r="O25" s="17">
        <v>-4.6066447000000003E-2</v>
      </c>
      <c r="P25" s="17">
        <f>_xlfn.XLOOKUP(B25,' Brechas'!$A$35:$A$67,' Brechas'!$D$35:$D$67)</f>
        <v>-4.6066446512574702E-2</v>
      </c>
      <c r="Q25" t="b">
        <f t="shared" si="0"/>
        <v>1</v>
      </c>
      <c r="U25" s="20">
        <v>73</v>
      </c>
      <c r="V25" s="20" t="s">
        <v>102</v>
      </c>
      <c r="W25" s="20">
        <v>0.81</v>
      </c>
      <c r="X25" s="20">
        <v>0.79</v>
      </c>
      <c r="Y25" s="20">
        <v>0.02</v>
      </c>
      <c r="Z25" s="20">
        <v>0.02</v>
      </c>
      <c r="AA25" s="69">
        <v>9</v>
      </c>
      <c r="AB25" s="20">
        <v>0.8</v>
      </c>
      <c r="AC25" s="20">
        <v>0.31</v>
      </c>
      <c r="AD25" s="66">
        <v>12</v>
      </c>
      <c r="AE25" s="20">
        <v>7.4999999999999997E-3</v>
      </c>
      <c r="AF25" s="69">
        <v>9</v>
      </c>
      <c r="AG25" s="17">
        <v>1</v>
      </c>
      <c r="AH25" s="17">
        <v>7.4913899999999997E-3</v>
      </c>
      <c r="AI25">
        <f>_xlfn.XLOOKUP(U25,' Brechas'!$A$35:$A$67,' Brechas'!$J$35:$J$67)</f>
        <v>7.4913896095422303E-3</v>
      </c>
      <c r="AJ25" t="b">
        <f t="shared" si="1"/>
        <v>1</v>
      </c>
      <c r="AN25" s="20">
        <v>73</v>
      </c>
      <c r="AO25" s="20" t="s">
        <v>102</v>
      </c>
      <c r="AP25" s="20">
        <v>0.98</v>
      </c>
      <c r="AQ25" s="20">
        <v>0.96</v>
      </c>
      <c r="AR25" s="20">
        <v>0.01</v>
      </c>
      <c r="AS25" s="20">
        <v>0.01</v>
      </c>
      <c r="AT25" s="60">
        <v>14</v>
      </c>
      <c r="AU25" s="20">
        <v>0.97</v>
      </c>
      <c r="AV25" s="20">
        <v>0.81</v>
      </c>
      <c r="AW25" s="69">
        <v>9</v>
      </c>
      <c r="AX25" s="20">
        <v>0.01</v>
      </c>
      <c r="AY25" s="60">
        <v>14</v>
      </c>
      <c r="AZ25" s="17">
        <v>1</v>
      </c>
      <c r="BA25" s="17">
        <v>9.4126049999999992E-3</v>
      </c>
      <c r="BB25" s="17">
        <f>_xlfn.XLOOKUP(AN25,' Brechas'!$A$35:$A$67,' Brechas'!$S$35:$S$67)</f>
        <v>9.4126046991753302E-3</v>
      </c>
      <c r="BC25" t="b">
        <f t="shared" si="2"/>
        <v>1</v>
      </c>
      <c r="BG25" s="20">
        <v>73</v>
      </c>
      <c r="BH25" s="20" t="s">
        <v>296</v>
      </c>
      <c r="BI25" s="20">
        <v>0.12</v>
      </c>
      <c r="BJ25" s="20">
        <v>0.11</v>
      </c>
      <c r="BK25" s="20">
        <v>0.02</v>
      </c>
      <c r="BL25" s="20">
        <v>2.1000000000000001E-2</v>
      </c>
      <c r="BM25" s="67">
        <v>2</v>
      </c>
      <c r="BN25" s="20">
        <v>0.12</v>
      </c>
      <c r="BO25" s="20">
        <v>0.05</v>
      </c>
      <c r="BP25" s="69">
        <v>9</v>
      </c>
      <c r="BQ25" s="20">
        <v>1E-3</v>
      </c>
      <c r="BR25" s="78">
        <v>3</v>
      </c>
      <c r="BS25" s="17">
        <v>1</v>
      </c>
      <c r="BT25" s="17">
        <v>1.122196E-3</v>
      </c>
      <c r="BU25" s="17">
        <f>_xlfn.XLOOKUP(BG25,' Brechas'!$A$35:$A$67,' Brechas'!$AG$35:$AG$67)</f>
        <v>1.1221960409125999E-3</v>
      </c>
      <c r="BV25" t="b">
        <f t="shared" si="3"/>
        <v>1</v>
      </c>
      <c r="BZ25" s="20">
        <v>73</v>
      </c>
      <c r="CA25" s="20" t="s">
        <v>102</v>
      </c>
      <c r="CB25" s="20">
        <v>7.0000000000000007E-2</v>
      </c>
      <c r="CC25" s="20">
        <v>0.08</v>
      </c>
      <c r="CD25" s="20">
        <v>-0.08</v>
      </c>
      <c r="CE25" s="20">
        <v>0.08</v>
      </c>
      <c r="CF25" s="59">
        <v>13</v>
      </c>
      <c r="CG25" s="20">
        <v>7.0000000000000007E-2</v>
      </c>
      <c r="CH25" s="20">
        <v>0.09</v>
      </c>
      <c r="CI25" s="66">
        <v>12</v>
      </c>
      <c r="CJ25" s="20">
        <v>0.01</v>
      </c>
      <c r="CK25" s="60">
        <v>14</v>
      </c>
      <c r="CL25" s="17">
        <v>-1</v>
      </c>
      <c r="CM25" s="17">
        <v>-7.2195430000000001E-3</v>
      </c>
      <c r="CN25" s="17">
        <f>_xlfn.XLOOKUP(BZ25,' Brechas'!$A$35:$A$67,' Brechas'!$BC$35:$BC$67)</f>
        <v>-7.2195426507322301E-3</v>
      </c>
      <c r="CO25" t="b">
        <f t="shared" si="4"/>
        <v>1</v>
      </c>
      <c r="CS25" s="20">
        <v>73</v>
      </c>
      <c r="CT25" s="154" t="s">
        <v>102</v>
      </c>
      <c r="CU25" s="20">
        <v>0.43</v>
      </c>
      <c r="CV25" s="20">
        <v>0.56999999999999995</v>
      </c>
      <c r="CW25" s="20">
        <v>-0.25</v>
      </c>
      <c r="CX25" s="20">
        <v>0.25</v>
      </c>
      <c r="CY25" s="83">
        <v>5</v>
      </c>
      <c r="CZ25" s="20">
        <v>0.04</v>
      </c>
      <c r="DA25" s="20">
        <v>0.28999999999999998</v>
      </c>
      <c r="DB25" s="64">
        <v>7</v>
      </c>
      <c r="DC25" s="20">
        <v>7.0000000000000007E-2</v>
      </c>
      <c r="DD25" s="201">
        <v>6</v>
      </c>
      <c r="DE25" s="17">
        <v>-1</v>
      </c>
      <c r="DF25" s="17">
        <v>-7.1428570999999996E-2</v>
      </c>
      <c r="DG25" s="17">
        <f>_xlfn.XLOOKUP(CS25,' Brechas'!$A$35:$A$67,' Brechas'!$BS$35:$BS$67)</f>
        <v>-7.1428571428570994E-2</v>
      </c>
      <c r="DH25" t="b">
        <f t="shared" si="5"/>
        <v>1</v>
      </c>
      <c r="DL25" s="20">
        <v>73</v>
      </c>
      <c r="DM25" s="154" t="s">
        <v>102</v>
      </c>
      <c r="DN25" s="20">
        <v>6.32</v>
      </c>
      <c r="DO25" s="20">
        <v>0.84</v>
      </c>
      <c r="DP25" s="20">
        <v>6.49</v>
      </c>
      <c r="DQ25" s="20">
        <v>6.49</v>
      </c>
      <c r="DR25" s="60">
        <v>14</v>
      </c>
      <c r="DS25" s="20">
        <v>3.61</v>
      </c>
      <c r="DT25" s="20">
        <v>0.5</v>
      </c>
      <c r="DU25" s="64">
        <v>7</v>
      </c>
      <c r="DV25" s="20">
        <v>3.23</v>
      </c>
      <c r="DW25" s="72">
        <v>27</v>
      </c>
      <c r="DX25" s="17">
        <v>1</v>
      </c>
      <c r="DY25" s="17">
        <v>3.2273117060000001</v>
      </c>
      <c r="DZ25" s="17" t="e">
        <f>_xlfn.XLOOKUP(DL25,' Brechas'!$A$35:$A$67,' Brechas'!#REF!)</f>
        <v>#REF!</v>
      </c>
      <c r="EA25" t="e">
        <f t="shared" si="6"/>
        <v>#REF!</v>
      </c>
    </row>
    <row r="26" spans="2:131">
      <c r="B26" s="18">
        <v>76</v>
      </c>
      <c r="C26" s="18" t="s">
        <v>103</v>
      </c>
      <c r="D26" s="18">
        <v>0.4</v>
      </c>
      <c r="E26" s="18">
        <v>0.38</v>
      </c>
      <c r="F26" s="18">
        <v>0.05</v>
      </c>
      <c r="G26" s="18">
        <v>0.05</v>
      </c>
      <c r="H26" s="26">
        <v>4</v>
      </c>
      <c r="I26" s="18">
        <v>0.39</v>
      </c>
      <c r="J26" s="20">
        <v>0.14000000000000001</v>
      </c>
      <c r="K26" s="32">
        <v>7</v>
      </c>
      <c r="L26" s="18">
        <v>6.7999999999999996E-3</v>
      </c>
      <c r="M26" s="26">
        <v>4</v>
      </c>
      <c r="N26" s="17">
        <v>1</v>
      </c>
      <c r="O26" s="17">
        <v>6.8285539999999997E-3</v>
      </c>
      <c r="P26" s="17">
        <f>_xlfn.XLOOKUP(B26,' Brechas'!$A$35:$A$67,' Brechas'!$D$35:$D$67)</f>
        <v>6.82855376281868E-3</v>
      </c>
      <c r="Q26" t="b">
        <f t="shared" si="0"/>
        <v>1</v>
      </c>
      <c r="U26" s="20">
        <v>76</v>
      </c>
      <c r="V26" s="20" t="s">
        <v>103</v>
      </c>
      <c r="W26" s="20">
        <v>0.91</v>
      </c>
      <c r="X26" s="20">
        <v>0.9</v>
      </c>
      <c r="Y26" s="20">
        <v>0.01</v>
      </c>
      <c r="Z26" s="20">
        <v>0.01</v>
      </c>
      <c r="AA26" s="85">
        <v>4</v>
      </c>
      <c r="AB26" s="20">
        <v>0.9</v>
      </c>
      <c r="AC26" s="20">
        <v>0.27</v>
      </c>
      <c r="AD26" s="85">
        <v>4</v>
      </c>
      <c r="AE26" s="20">
        <v>3.7000000000000002E-3</v>
      </c>
      <c r="AF26" s="85">
        <v>4</v>
      </c>
      <c r="AG26" s="17">
        <v>1</v>
      </c>
      <c r="AH26" s="17">
        <v>3.7391270000000001E-3</v>
      </c>
      <c r="AI26">
        <f>_xlfn.XLOOKUP(U26,' Brechas'!$A$35:$A$67,' Brechas'!$J$35:$J$67)</f>
        <v>3.7391272012928202E-3</v>
      </c>
      <c r="AJ26" t="b">
        <f t="shared" si="1"/>
        <v>1</v>
      </c>
      <c r="AN26" s="20">
        <v>76</v>
      </c>
      <c r="AO26" s="20" t="s">
        <v>103</v>
      </c>
      <c r="AP26" s="20">
        <v>0.96</v>
      </c>
      <c r="AQ26" s="20">
        <v>0.94</v>
      </c>
      <c r="AR26" s="20">
        <v>0.03</v>
      </c>
      <c r="AS26" s="20">
        <v>0.03</v>
      </c>
      <c r="AT26" s="70">
        <v>29</v>
      </c>
      <c r="AU26" s="20">
        <v>0.95</v>
      </c>
      <c r="AV26" s="20">
        <v>0.83</v>
      </c>
      <c r="AW26" s="61">
        <v>18</v>
      </c>
      <c r="AX26" s="20">
        <v>0.02</v>
      </c>
      <c r="AY26" s="70">
        <v>29</v>
      </c>
      <c r="AZ26" s="17">
        <v>1</v>
      </c>
      <c r="BA26" s="17">
        <v>2.160407E-2</v>
      </c>
      <c r="BB26" s="17">
        <f>_xlfn.XLOOKUP(AN26,' Brechas'!$A$35:$A$67,' Brechas'!$S$35:$S$67)</f>
        <v>2.16040698456107E-2</v>
      </c>
      <c r="BC26" t="b">
        <f t="shared" si="2"/>
        <v>1</v>
      </c>
      <c r="BG26" s="20">
        <v>76</v>
      </c>
      <c r="BH26" s="20" t="s">
        <v>297</v>
      </c>
      <c r="BI26" s="20">
        <v>0.11</v>
      </c>
      <c r="BJ26" s="20">
        <v>0.1</v>
      </c>
      <c r="BK26" s="20">
        <v>0.08</v>
      </c>
      <c r="BL26" s="20">
        <v>8.4000000000000005E-2</v>
      </c>
      <c r="BM26" s="75">
        <v>21</v>
      </c>
      <c r="BN26" s="20">
        <v>0.11</v>
      </c>
      <c r="BO26" s="20">
        <v>0.06</v>
      </c>
      <c r="BP26" s="59">
        <v>13</v>
      </c>
      <c r="BQ26" s="20">
        <v>5.0000000000000001E-3</v>
      </c>
      <c r="BR26" s="68">
        <v>19</v>
      </c>
      <c r="BS26" s="17">
        <v>1</v>
      </c>
      <c r="BT26" s="17">
        <v>4.7042689999999996E-3</v>
      </c>
      <c r="BU26" s="17">
        <f>_xlfn.XLOOKUP(BG26,' Brechas'!$A$35:$A$67,' Brechas'!$AG$35:$AG$67)</f>
        <v>4.7042689125456E-3</v>
      </c>
      <c r="BV26" t="b">
        <f t="shared" si="3"/>
        <v>1</v>
      </c>
      <c r="BZ26" s="20">
        <v>76</v>
      </c>
      <c r="CA26" s="20" t="s">
        <v>103</v>
      </c>
      <c r="CB26" s="20">
        <v>0.1</v>
      </c>
      <c r="CC26" s="20">
        <v>0.12</v>
      </c>
      <c r="CD26" s="20">
        <v>-0.19</v>
      </c>
      <c r="CE26" s="20">
        <v>0.19</v>
      </c>
      <c r="CF26" s="73">
        <v>28</v>
      </c>
      <c r="CG26" s="20">
        <v>0.11</v>
      </c>
      <c r="CH26" s="20">
        <v>0.06</v>
      </c>
      <c r="CI26" s="83">
        <v>5</v>
      </c>
      <c r="CJ26" s="20">
        <v>0.01</v>
      </c>
      <c r="CK26" s="81">
        <v>17</v>
      </c>
      <c r="CL26" s="17">
        <v>-1</v>
      </c>
      <c r="CM26" s="17">
        <v>-1.1019288E-2</v>
      </c>
      <c r="CN26" s="17">
        <f>_xlfn.XLOOKUP(BZ26,' Brechas'!$A$35:$A$67,' Brechas'!$BC$35:$BC$67)</f>
        <v>-1.1019287865914501E-2</v>
      </c>
      <c r="CO26" t="b">
        <f t="shared" si="4"/>
        <v>1</v>
      </c>
      <c r="CS26" s="20">
        <v>76</v>
      </c>
      <c r="CT26" s="154" t="s">
        <v>103</v>
      </c>
      <c r="CU26" s="20">
        <v>7.0000000000000007E-2</v>
      </c>
      <c r="CV26" s="20">
        <v>0.93</v>
      </c>
      <c r="CW26" s="20">
        <v>-0.92</v>
      </c>
      <c r="CX26" s="20">
        <v>0.92</v>
      </c>
      <c r="CY26" s="134">
        <v>18</v>
      </c>
      <c r="CZ26" s="20">
        <v>0.08</v>
      </c>
      <c r="DA26" s="20">
        <v>0.14000000000000001</v>
      </c>
      <c r="DB26" s="78">
        <v>3</v>
      </c>
      <c r="DC26" s="20">
        <v>0.13</v>
      </c>
      <c r="DD26" s="210">
        <v>7</v>
      </c>
      <c r="DE26" s="17">
        <v>-1</v>
      </c>
      <c r="DF26" s="17">
        <v>-0.131868132</v>
      </c>
      <c r="DG26" s="17">
        <f>_xlfn.XLOOKUP(CS26,' Brechas'!$A$35:$A$67,' Brechas'!$BS$35:$BS$67)</f>
        <v>-0.13186813186813201</v>
      </c>
      <c r="DH26" t="b">
        <f t="shared" si="5"/>
        <v>1</v>
      </c>
      <c r="DL26" s="20">
        <v>76</v>
      </c>
      <c r="DM26" s="154" t="s">
        <v>103</v>
      </c>
      <c r="DN26" s="20">
        <v>6.68</v>
      </c>
      <c r="DO26" s="20">
        <v>1.94</v>
      </c>
      <c r="DP26" s="20">
        <v>2.44</v>
      </c>
      <c r="DQ26" s="20">
        <v>2.44</v>
      </c>
      <c r="DR26" s="85">
        <v>4</v>
      </c>
      <c r="DS26" s="20">
        <v>4.43</v>
      </c>
      <c r="DT26" s="20">
        <v>0.61</v>
      </c>
      <c r="DU26" s="78">
        <v>3</v>
      </c>
      <c r="DV26" s="20">
        <v>1.49</v>
      </c>
      <c r="DW26" s="69">
        <v>9</v>
      </c>
      <c r="DX26" s="17">
        <v>1</v>
      </c>
      <c r="DY26" s="17">
        <v>1.487172479</v>
      </c>
      <c r="DZ26" s="17" t="e">
        <f>_xlfn.XLOOKUP(DL26,' Brechas'!$A$35:$A$67,' Brechas'!#REF!)</f>
        <v>#REF!</v>
      </c>
      <c r="EA26" t="e">
        <f t="shared" si="6"/>
        <v>#REF!</v>
      </c>
    </row>
    <row r="27" spans="2:131">
      <c r="B27" s="18">
        <v>81</v>
      </c>
      <c r="C27" s="18" t="s">
        <v>104</v>
      </c>
      <c r="D27" s="18">
        <v>0.22</v>
      </c>
      <c r="E27" s="18">
        <v>0.1</v>
      </c>
      <c r="F27" s="18">
        <v>1.22</v>
      </c>
      <c r="G27" s="18">
        <v>1.22</v>
      </c>
      <c r="H27" s="46">
        <v>33</v>
      </c>
      <c r="I27" s="18">
        <v>0.16</v>
      </c>
      <c r="J27" s="20">
        <v>0.34</v>
      </c>
      <c r="K27" s="52">
        <v>29</v>
      </c>
      <c r="L27" s="18">
        <v>0.41470000000000001</v>
      </c>
      <c r="M27" s="46">
        <v>33</v>
      </c>
      <c r="N27" s="17">
        <v>1</v>
      </c>
      <c r="O27" s="17">
        <v>0.41468672699999998</v>
      </c>
      <c r="P27" s="17">
        <f>_xlfn.XLOOKUP(B27,' Brechas'!$A$35:$A$67,' Brechas'!$D$35:$D$67)</f>
        <v>0.41468672719470401</v>
      </c>
      <c r="Q27" t="b">
        <f t="shared" si="0"/>
        <v>1</v>
      </c>
      <c r="U27" s="20">
        <v>81</v>
      </c>
      <c r="V27" s="20" t="s">
        <v>104</v>
      </c>
      <c r="W27" s="20">
        <v>0.72</v>
      </c>
      <c r="X27" s="20">
        <v>0.65</v>
      </c>
      <c r="Y27" s="20">
        <v>0.11</v>
      </c>
      <c r="Z27" s="20">
        <v>0.11</v>
      </c>
      <c r="AA27" s="94">
        <v>31</v>
      </c>
      <c r="AB27" s="20">
        <v>0.68</v>
      </c>
      <c r="AC27" s="20">
        <v>0.36</v>
      </c>
      <c r="AD27" s="74">
        <v>23</v>
      </c>
      <c r="AE27" s="20">
        <v>3.8699999999999998E-2</v>
      </c>
      <c r="AF27" s="94">
        <v>31</v>
      </c>
      <c r="AG27" s="17">
        <v>1</v>
      </c>
      <c r="AH27" s="17">
        <v>3.8704506999999999E-2</v>
      </c>
      <c r="AI27">
        <f>_xlfn.XLOOKUP(U27,' Brechas'!$A$35:$A$67,' Brechas'!$J$35:$J$67)</f>
        <v>3.8704507109403097E-2</v>
      </c>
      <c r="AJ27" t="b">
        <f t="shared" si="1"/>
        <v>1</v>
      </c>
      <c r="AN27" s="20">
        <v>81</v>
      </c>
      <c r="AO27" s="20" t="s">
        <v>104</v>
      </c>
      <c r="AP27" s="20">
        <v>0.88</v>
      </c>
      <c r="AQ27" s="20">
        <v>0.88</v>
      </c>
      <c r="AR27" s="20">
        <v>0</v>
      </c>
      <c r="AS27" s="20">
        <v>0</v>
      </c>
      <c r="AT27" s="65">
        <v>6</v>
      </c>
      <c r="AU27" s="20">
        <v>0.88</v>
      </c>
      <c r="AV27" s="20">
        <v>0.89</v>
      </c>
      <c r="AW27" s="95">
        <v>32</v>
      </c>
      <c r="AX27" s="20">
        <v>0</v>
      </c>
      <c r="AY27" s="65">
        <v>6</v>
      </c>
      <c r="AZ27" s="17">
        <v>1</v>
      </c>
      <c r="BA27" s="17">
        <v>3.7904280000000002E-3</v>
      </c>
      <c r="BB27" s="17">
        <f>_xlfn.XLOOKUP(AN27,' Brechas'!$A$35:$A$67,' Brechas'!$S$35:$S$67)</f>
        <v>3.7904281118350202E-3</v>
      </c>
      <c r="BC27" t="b">
        <f t="shared" si="2"/>
        <v>1</v>
      </c>
      <c r="BG27" s="20">
        <v>81</v>
      </c>
      <c r="BH27" s="20" t="s">
        <v>298</v>
      </c>
      <c r="BI27" s="20">
        <v>0.05</v>
      </c>
      <c r="BJ27" s="20">
        <v>0.04</v>
      </c>
      <c r="BK27" s="20">
        <v>0.18</v>
      </c>
      <c r="BL27" s="20">
        <v>0.17899999999999999</v>
      </c>
      <c r="BM27" s="77">
        <v>33</v>
      </c>
      <c r="BN27" s="20">
        <v>0.04</v>
      </c>
      <c r="BO27" s="20">
        <v>0.14000000000000001</v>
      </c>
      <c r="BP27" s="73">
        <v>28</v>
      </c>
      <c r="BQ27" s="20">
        <v>2.5999999999999999E-2</v>
      </c>
      <c r="BR27" s="94">
        <v>31</v>
      </c>
      <c r="BS27" s="17">
        <v>1</v>
      </c>
      <c r="BT27" s="17">
        <v>2.5752013000000001E-2</v>
      </c>
      <c r="BU27" s="17">
        <f>_xlfn.XLOOKUP(BG27,' Brechas'!$A$35:$A$67,' Brechas'!$AG$35:$AG$67)</f>
        <v>2.5752013107146299E-2</v>
      </c>
      <c r="BV27" t="b">
        <f t="shared" si="3"/>
        <v>1</v>
      </c>
      <c r="BZ27" s="20">
        <v>81</v>
      </c>
      <c r="CA27" s="20" t="s">
        <v>104</v>
      </c>
      <c r="CB27" s="20">
        <v>0.04</v>
      </c>
      <c r="CC27" s="20">
        <v>0.04</v>
      </c>
      <c r="CD27" s="20">
        <v>-0.03</v>
      </c>
      <c r="CE27" s="20">
        <v>0.03</v>
      </c>
      <c r="CF27" s="69">
        <v>9</v>
      </c>
      <c r="CG27" s="20">
        <v>0.04</v>
      </c>
      <c r="CH27" s="20">
        <v>0.15</v>
      </c>
      <c r="CI27" s="82">
        <v>22</v>
      </c>
      <c r="CJ27" s="20">
        <v>0</v>
      </c>
      <c r="CK27" s="62">
        <v>8</v>
      </c>
      <c r="CL27" s="17">
        <v>-1</v>
      </c>
      <c r="CM27" s="17">
        <v>-4.906311E-3</v>
      </c>
      <c r="CN27" s="17">
        <f>_xlfn.XLOOKUP(BZ27,' Brechas'!$A$35:$A$67,' Brechas'!$BC$35:$BC$67)</f>
        <v>-4.9063109750685204E-3</v>
      </c>
      <c r="CO27" t="b">
        <f t="shared" si="4"/>
        <v>1</v>
      </c>
      <c r="CS27" s="20">
        <v>81</v>
      </c>
      <c r="CT27" s="154" t="s">
        <v>104</v>
      </c>
      <c r="CU27" s="20">
        <v>0.67</v>
      </c>
      <c r="CV27" s="20">
        <v>0.33</v>
      </c>
      <c r="CW27" s="20">
        <v>1</v>
      </c>
      <c r="CX27" s="20">
        <v>1</v>
      </c>
      <c r="CY27" s="77">
        <v>31</v>
      </c>
      <c r="CZ27" s="20">
        <v>0.02</v>
      </c>
      <c r="DA27" s="20">
        <v>0.67</v>
      </c>
      <c r="DB27" s="149">
        <v>20</v>
      </c>
      <c r="DC27" s="20">
        <v>0.67</v>
      </c>
      <c r="DD27" s="226">
        <v>24</v>
      </c>
      <c r="DE27" s="17">
        <v>1</v>
      </c>
      <c r="DF27" s="17">
        <v>0.66666666699999999</v>
      </c>
      <c r="DG27" s="17">
        <f>_xlfn.XLOOKUP(CS27,' Brechas'!$A$35:$A$67,' Brechas'!$BS$35:$BS$67)</f>
        <v>0.66666666666666896</v>
      </c>
      <c r="DH27" t="b">
        <f t="shared" si="5"/>
        <v>1</v>
      </c>
      <c r="DL27" s="20">
        <v>81</v>
      </c>
      <c r="DM27" s="154" t="s">
        <v>104</v>
      </c>
      <c r="DN27" s="20">
        <v>5.33</v>
      </c>
      <c r="DO27" s="20">
        <v>1.69</v>
      </c>
      <c r="DP27" s="20">
        <v>2.16</v>
      </c>
      <c r="DQ27" s="20">
        <v>2.16</v>
      </c>
      <c r="DR27" s="78">
        <v>3</v>
      </c>
      <c r="DS27" s="20">
        <v>3.51</v>
      </c>
      <c r="DT27" s="20">
        <v>0.48</v>
      </c>
      <c r="DU27" s="69">
        <v>9</v>
      </c>
      <c r="DV27" s="20">
        <v>1.04</v>
      </c>
      <c r="DW27" s="83">
        <v>5</v>
      </c>
      <c r="DX27" s="17">
        <v>1</v>
      </c>
      <c r="DY27" s="17">
        <v>1.0435011359999999</v>
      </c>
      <c r="DZ27" s="17" t="e">
        <f>_xlfn.XLOOKUP(DL27,' Brechas'!$A$35:$A$67,' Brechas'!#REF!)</f>
        <v>#REF!</v>
      </c>
      <c r="EA27" t="e">
        <f t="shared" si="6"/>
        <v>#REF!</v>
      </c>
    </row>
    <row r="28" spans="2:131">
      <c r="B28" s="18">
        <v>85</v>
      </c>
      <c r="C28" s="18" t="s">
        <v>105</v>
      </c>
      <c r="D28" s="18">
        <v>0.3</v>
      </c>
      <c r="E28" s="18">
        <v>0.23</v>
      </c>
      <c r="F28" s="18">
        <v>0.31</v>
      </c>
      <c r="G28" s="18">
        <v>0.31</v>
      </c>
      <c r="H28" s="48">
        <v>24</v>
      </c>
      <c r="I28" s="18">
        <v>0.27</v>
      </c>
      <c r="J28" s="20">
        <v>0.2</v>
      </c>
      <c r="K28" s="19">
        <v>19</v>
      </c>
      <c r="L28" s="18">
        <v>6.3299999999999995E-2</v>
      </c>
      <c r="M28" s="48">
        <v>24</v>
      </c>
      <c r="N28" s="17">
        <v>1</v>
      </c>
      <c r="O28" s="17">
        <v>6.3294711000000003E-2</v>
      </c>
      <c r="P28" s="17">
        <f>_xlfn.XLOOKUP(B28,' Brechas'!$A$35:$A$67,' Brechas'!$D$35:$D$67)</f>
        <v>6.3294710747510793E-2</v>
      </c>
      <c r="Q28" t="b">
        <f t="shared" si="0"/>
        <v>1</v>
      </c>
      <c r="U28" s="20">
        <v>85</v>
      </c>
      <c r="V28" s="20" t="s">
        <v>105</v>
      </c>
      <c r="W28" s="20">
        <v>0.72</v>
      </c>
      <c r="X28" s="20">
        <v>0.68</v>
      </c>
      <c r="Y28" s="20">
        <v>7.0000000000000007E-2</v>
      </c>
      <c r="Z28" s="20">
        <v>7.0000000000000007E-2</v>
      </c>
      <c r="AA28" s="70">
        <v>29</v>
      </c>
      <c r="AB28" s="20">
        <v>0.7</v>
      </c>
      <c r="AC28" s="20">
        <v>0.35</v>
      </c>
      <c r="AD28" s="75">
        <v>21</v>
      </c>
      <c r="AE28" s="20">
        <v>2.35E-2</v>
      </c>
      <c r="AF28" s="84">
        <v>26</v>
      </c>
      <c r="AG28" s="17">
        <v>1</v>
      </c>
      <c r="AH28" s="17">
        <v>2.3463397E-2</v>
      </c>
      <c r="AI28">
        <f>_xlfn.XLOOKUP(U28,' Brechas'!$A$35:$A$67,' Brechas'!$J$35:$J$67)</f>
        <v>2.3463397278176899E-2</v>
      </c>
      <c r="AJ28" t="b">
        <f t="shared" si="1"/>
        <v>1</v>
      </c>
      <c r="AN28" s="20">
        <v>85</v>
      </c>
      <c r="AO28" s="20" t="s">
        <v>105</v>
      </c>
      <c r="AP28" s="20">
        <v>0.95</v>
      </c>
      <c r="AQ28" s="20">
        <v>0.93</v>
      </c>
      <c r="AR28" s="20">
        <v>0.01</v>
      </c>
      <c r="AS28" s="20">
        <v>0.01</v>
      </c>
      <c r="AT28" s="61">
        <v>18</v>
      </c>
      <c r="AU28" s="20">
        <v>0.94</v>
      </c>
      <c r="AV28" s="20">
        <v>0.83</v>
      </c>
      <c r="AW28" s="88">
        <v>24</v>
      </c>
      <c r="AX28" s="20">
        <v>0.01</v>
      </c>
      <c r="AY28" s="61">
        <v>18</v>
      </c>
      <c r="AZ28" s="17">
        <v>1</v>
      </c>
      <c r="BA28" s="17">
        <v>1.1479794999999999E-2</v>
      </c>
      <c r="BB28" s="17">
        <f>_xlfn.XLOOKUP(AN28,' Brechas'!$A$35:$A$67,' Brechas'!$S$35:$S$67)</f>
        <v>1.14797945909143E-2</v>
      </c>
      <c r="BC28" t="b">
        <f t="shared" si="2"/>
        <v>1</v>
      </c>
      <c r="BG28" s="20">
        <v>85</v>
      </c>
      <c r="BH28" s="20" t="s">
        <v>299</v>
      </c>
      <c r="BI28" s="20">
        <v>7.0000000000000007E-2</v>
      </c>
      <c r="BJ28" s="20">
        <v>0.06</v>
      </c>
      <c r="BK28" s="20">
        <v>0.1</v>
      </c>
      <c r="BL28" s="20">
        <v>0.104</v>
      </c>
      <c r="BM28" s="72">
        <v>27</v>
      </c>
      <c r="BN28" s="20">
        <v>7.0000000000000007E-2</v>
      </c>
      <c r="BO28" s="20">
        <v>0.09</v>
      </c>
      <c r="BP28" s="75">
        <v>21</v>
      </c>
      <c r="BQ28" s="20">
        <v>8.9999999999999993E-3</v>
      </c>
      <c r="BR28" s="71">
        <v>25</v>
      </c>
      <c r="BS28" s="17">
        <v>1</v>
      </c>
      <c r="BT28" s="17">
        <v>9.3997160000000007E-3</v>
      </c>
      <c r="BU28" s="17">
        <f>_xlfn.XLOOKUP(BG28,' Brechas'!$A$35:$A$67,' Brechas'!$AG$35:$AG$67)</f>
        <v>9.3997159819679509E-3</v>
      </c>
      <c r="BV28" t="b">
        <f t="shared" si="3"/>
        <v>1</v>
      </c>
      <c r="BZ28" s="20">
        <v>85</v>
      </c>
      <c r="CA28" s="20" t="s">
        <v>105</v>
      </c>
      <c r="CB28" s="20">
        <v>0.1</v>
      </c>
      <c r="CC28" s="20">
        <v>0.1</v>
      </c>
      <c r="CD28" s="20">
        <v>0.01</v>
      </c>
      <c r="CE28" s="20">
        <v>0.01</v>
      </c>
      <c r="CF28" s="76">
        <v>1</v>
      </c>
      <c r="CG28" s="20">
        <v>0.1</v>
      </c>
      <c r="CH28" s="20">
        <v>7.0000000000000007E-2</v>
      </c>
      <c r="CI28" s="69">
        <v>9</v>
      </c>
      <c r="CJ28" s="20">
        <v>0</v>
      </c>
      <c r="CK28" s="76">
        <v>1</v>
      </c>
      <c r="CL28" s="17">
        <v>1</v>
      </c>
      <c r="CM28" s="17">
        <v>5.2672500000000002E-4</v>
      </c>
      <c r="CN28" s="17">
        <f>_xlfn.XLOOKUP(BZ28,' Brechas'!$A$35:$A$67,' Brechas'!$BC$35:$BC$67)</f>
        <v>5.2672458424094003E-4</v>
      </c>
      <c r="CO28" t="b">
        <f t="shared" si="4"/>
        <v>1</v>
      </c>
      <c r="CS28" s="20">
        <v>85</v>
      </c>
      <c r="CT28" s="154" t="s">
        <v>105</v>
      </c>
      <c r="CU28" s="20">
        <v>0</v>
      </c>
      <c r="CV28" s="20">
        <v>1</v>
      </c>
      <c r="CW28" s="20">
        <v>-1</v>
      </c>
      <c r="CX28" s="20">
        <v>1</v>
      </c>
      <c r="CY28" s="151">
        <v>19</v>
      </c>
      <c r="CZ28" s="20">
        <v>0.01</v>
      </c>
      <c r="DA28" s="20">
        <v>1</v>
      </c>
      <c r="DB28" s="77">
        <v>26</v>
      </c>
      <c r="DC28" s="20">
        <v>1</v>
      </c>
      <c r="DD28" s="77">
        <v>27</v>
      </c>
      <c r="DE28" s="17">
        <v>-1</v>
      </c>
      <c r="DF28" s="17">
        <v>-1</v>
      </c>
      <c r="DG28" s="17">
        <f>_xlfn.XLOOKUP(CS28,' Brechas'!$A$35:$A$67,' Brechas'!$BS$35:$BS$67)</f>
        <v>-1</v>
      </c>
      <c r="DH28" t="b">
        <f t="shared" si="5"/>
        <v>1</v>
      </c>
      <c r="DL28" s="20">
        <v>85</v>
      </c>
      <c r="DM28" s="154" t="s">
        <v>105</v>
      </c>
      <c r="DN28" s="20">
        <v>4.46</v>
      </c>
      <c r="DO28" s="20">
        <v>0.74</v>
      </c>
      <c r="DP28" s="20">
        <v>5.0599999999999996</v>
      </c>
      <c r="DQ28" s="20">
        <v>5.0599999999999996</v>
      </c>
      <c r="DR28" s="69">
        <v>9</v>
      </c>
      <c r="DS28" s="20">
        <v>2.59</v>
      </c>
      <c r="DT28" s="20">
        <v>0.36</v>
      </c>
      <c r="DU28" s="81">
        <v>17</v>
      </c>
      <c r="DV28" s="20">
        <v>1.8</v>
      </c>
      <c r="DW28" s="59">
        <v>13</v>
      </c>
      <c r="DX28" s="17">
        <v>1</v>
      </c>
      <c r="DY28" s="17">
        <v>1.803828177</v>
      </c>
      <c r="DZ28" s="17" t="e">
        <f>_xlfn.XLOOKUP(DL28,' Brechas'!$A$35:$A$67,' Brechas'!#REF!)</f>
        <v>#REF!</v>
      </c>
      <c r="EA28" t="e">
        <f t="shared" si="6"/>
        <v>#REF!</v>
      </c>
    </row>
    <row r="29" spans="2:131">
      <c r="B29" s="18">
        <v>86</v>
      </c>
      <c r="C29" s="18" t="s">
        <v>106</v>
      </c>
      <c r="D29" s="18">
        <v>0.2</v>
      </c>
      <c r="E29" s="18">
        <v>0.13</v>
      </c>
      <c r="F29" s="18">
        <v>0.52</v>
      </c>
      <c r="G29" s="18">
        <v>0.52</v>
      </c>
      <c r="H29" s="47">
        <v>30</v>
      </c>
      <c r="I29" s="18">
        <v>0.17</v>
      </c>
      <c r="J29" s="20">
        <v>0.32</v>
      </c>
      <c r="K29" s="34">
        <v>28</v>
      </c>
      <c r="L29" s="18">
        <v>0.16769999999999999</v>
      </c>
      <c r="M29" s="52">
        <v>29</v>
      </c>
      <c r="N29" s="17">
        <v>1</v>
      </c>
      <c r="O29" s="17">
        <v>0.167651251</v>
      </c>
      <c r="P29" s="17">
        <f>_xlfn.XLOOKUP(B29,' Brechas'!$A$35:$A$67,' Brechas'!$D$35:$D$67)</f>
        <v>0.16765125133258199</v>
      </c>
      <c r="Q29" t="b">
        <f t="shared" si="0"/>
        <v>1</v>
      </c>
      <c r="U29" s="20">
        <v>86</v>
      </c>
      <c r="V29" s="20" t="s">
        <v>106</v>
      </c>
      <c r="W29" s="20">
        <v>0.61</v>
      </c>
      <c r="X29" s="20">
        <v>0.57999999999999996</v>
      </c>
      <c r="Y29" s="20">
        <v>0.05</v>
      </c>
      <c r="Z29" s="20">
        <v>0.05</v>
      </c>
      <c r="AA29" s="72">
        <v>27</v>
      </c>
      <c r="AB29" s="20">
        <v>0.6</v>
      </c>
      <c r="AC29" s="20">
        <v>0.41</v>
      </c>
      <c r="AD29" s="71">
        <v>25</v>
      </c>
      <c r="AE29" s="20">
        <v>2.2599999999999999E-2</v>
      </c>
      <c r="AF29" s="71">
        <v>25</v>
      </c>
      <c r="AG29" s="17">
        <v>1</v>
      </c>
      <c r="AH29" s="17">
        <v>2.2619923E-2</v>
      </c>
      <c r="AI29">
        <f>_xlfn.XLOOKUP(U29,' Brechas'!$A$35:$A$67,' Brechas'!$J$35:$J$67)</f>
        <v>2.2619923027485701E-2</v>
      </c>
      <c r="AJ29" t="b">
        <f t="shared" si="1"/>
        <v>1</v>
      </c>
      <c r="AN29" s="20">
        <v>86</v>
      </c>
      <c r="AO29" s="20" t="s">
        <v>106</v>
      </c>
      <c r="AP29" s="20">
        <v>0.94</v>
      </c>
      <c r="AQ29" s="20">
        <v>0.91</v>
      </c>
      <c r="AR29" s="20">
        <v>0.03</v>
      </c>
      <c r="AS29" s="20">
        <v>0.03</v>
      </c>
      <c r="AT29" s="87">
        <v>30</v>
      </c>
      <c r="AU29" s="20">
        <v>0.92</v>
      </c>
      <c r="AV29" s="20">
        <v>0.85</v>
      </c>
      <c r="AW29" s="84">
        <v>26</v>
      </c>
      <c r="AX29" s="20">
        <v>0.03</v>
      </c>
      <c r="AY29" s="87">
        <v>30</v>
      </c>
      <c r="AZ29" s="17">
        <v>1</v>
      </c>
      <c r="BA29" s="17">
        <v>2.5777806E-2</v>
      </c>
      <c r="BB29" s="17">
        <f>_xlfn.XLOOKUP(AN29,' Brechas'!$A$35:$A$67,' Brechas'!$S$35:$S$67)</f>
        <v>2.5777805723892901E-2</v>
      </c>
      <c r="BC29" t="b">
        <f t="shared" si="2"/>
        <v>1</v>
      </c>
      <c r="BG29" s="20">
        <v>86</v>
      </c>
      <c r="BH29" s="20" t="s">
        <v>300</v>
      </c>
      <c r="BI29" s="20">
        <v>0.05</v>
      </c>
      <c r="BJ29" s="20">
        <v>0.05</v>
      </c>
      <c r="BK29" s="20">
        <v>0.03</v>
      </c>
      <c r="BL29" s="20">
        <v>2.5999999999999999E-2</v>
      </c>
      <c r="BM29" s="85">
        <v>4</v>
      </c>
      <c r="BN29" s="20">
        <v>0.05</v>
      </c>
      <c r="BO29" s="20">
        <v>0.12</v>
      </c>
      <c r="BP29" s="88">
        <v>24</v>
      </c>
      <c r="BQ29" s="20">
        <v>3.0000000000000001E-3</v>
      </c>
      <c r="BR29" s="86">
        <v>11</v>
      </c>
      <c r="BS29" s="17">
        <v>1</v>
      </c>
      <c r="BT29" s="17">
        <v>3.0233080000000002E-3</v>
      </c>
      <c r="BU29" s="17">
        <f>_xlfn.XLOOKUP(BG29,' Brechas'!$A$35:$A$67,' Brechas'!$AG$35:$AG$67)</f>
        <v>3.0233084824007098E-3</v>
      </c>
      <c r="BV29" t="b">
        <f t="shared" si="3"/>
        <v>1</v>
      </c>
      <c r="BZ29" s="20">
        <v>86</v>
      </c>
      <c r="CA29" s="20" t="s">
        <v>106</v>
      </c>
      <c r="CB29" s="20">
        <v>0.03</v>
      </c>
      <c r="CC29" s="20">
        <v>0.02</v>
      </c>
      <c r="CD29" s="20">
        <v>0.1</v>
      </c>
      <c r="CE29" s="20">
        <v>0.1</v>
      </c>
      <c r="CF29" s="61">
        <v>18</v>
      </c>
      <c r="CG29" s="20">
        <v>0.02</v>
      </c>
      <c r="CH29" s="20">
        <v>0.27</v>
      </c>
      <c r="CI29" s="70">
        <v>29</v>
      </c>
      <c r="CJ29" s="20">
        <v>0.03</v>
      </c>
      <c r="CK29" s="72">
        <v>27</v>
      </c>
      <c r="CL29" s="17">
        <v>1</v>
      </c>
      <c r="CM29" s="17">
        <v>2.6287233E-2</v>
      </c>
      <c r="CN29" s="17">
        <f>_xlfn.XLOOKUP(BZ29,' Brechas'!$A$35:$A$67,' Brechas'!$BC$35:$BC$67)</f>
        <v>2.6287233047503699E-2</v>
      </c>
      <c r="CO29" t="b">
        <f t="shared" si="4"/>
        <v>1</v>
      </c>
      <c r="CS29" s="20">
        <v>86</v>
      </c>
      <c r="CT29" s="154" t="s">
        <v>106</v>
      </c>
      <c r="CU29" s="20">
        <v>0</v>
      </c>
      <c r="CV29" s="20">
        <v>1</v>
      </c>
      <c r="CW29" s="20">
        <v>-1</v>
      </c>
      <c r="CX29" s="20">
        <v>1</v>
      </c>
      <c r="CY29" s="151">
        <v>19</v>
      </c>
      <c r="CZ29" s="20">
        <v>0.02</v>
      </c>
      <c r="DA29" s="20">
        <v>0.67</v>
      </c>
      <c r="DB29" s="149">
        <v>20</v>
      </c>
      <c r="DC29" s="20">
        <v>0.67</v>
      </c>
      <c r="DD29" s="227">
        <v>23</v>
      </c>
      <c r="DE29" s="17">
        <v>-1</v>
      </c>
      <c r="DF29" s="17">
        <v>-0.66666666699999999</v>
      </c>
      <c r="DG29" s="17">
        <f>_xlfn.XLOOKUP(CS29,' Brechas'!$A$35:$A$67,' Brechas'!$BS$35:$BS$67)</f>
        <v>-0.66666666666666696</v>
      </c>
      <c r="DH29" t="b">
        <f t="shared" si="5"/>
        <v>1</v>
      </c>
      <c r="DL29" s="20">
        <v>86</v>
      </c>
      <c r="DM29" s="154" t="s">
        <v>106</v>
      </c>
      <c r="DN29" s="20">
        <v>6.26</v>
      </c>
      <c r="DO29" s="20">
        <v>0.64</v>
      </c>
      <c r="DP29" s="20">
        <v>8.84</v>
      </c>
      <c r="DQ29" s="20">
        <v>8.84</v>
      </c>
      <c r="DR29" s="84">
        <v>26</v>
      </c>
      <c r="DS29" s="20">
        <v>3.45</v>
      </c>
      <c r="DT29" s="20">
        <v>0.47</v>
      </c>
      <c r="DU29" s="86">
        <v>11</v>
      </c>
      <c r="DV29" s="20">
        <v>4.2</v>
      </c>
      <c r="DW29" s="87">
        <v>30</v>
      </c>
      <c r="DX29" s="17">
        <v>1</v>
      </c>
      <c r="DY29" s="17">
        <v>4.1972370100000003</v>
      </c>
      <c r="DZ29" s="17" t="e">
        <f>_xlfn.XLOOKUP(DL29,' Brechas'!$A$35:$A$67,' Brechas'!#REF!)</f>
        <v>#REF!</v>
      </c>
      <c r="EA29" t="e">
        <f t="shared" si="6"/>
        <v>#REF!</v>
      </c>
    </row>
    <row r="30" spans="2:131" ht="24">
      <c r="B30" s="18">
        <v>88</v>
      </c>
      <c r="C30" s="18" t="s">
        <v>262</v>
      </c>
      <c r="D30" s="18">
        <v>0.32</v>
      </c>
      <c r="E30" s="18">
        <v>0.37</v>
      </c>
      <c r="F30" s="18">
        <v>-0.14000000000000001</v>
      </c>
      <c r="G30" s="18">
        <v>0.14000000000000001</v>
      </c>
      <c r="H30" s="27">
        <v>10</v>
      </c>
      <c r="I30" s="18">
        <v>0.34</v>
      </c>
      <c r="J30" s="20">
        <v>0.16</v>
      </c>
      <c r="K30" s="35">
        <v>11</v>
      </c>
      <c r="L30" s="18">
        <v>2.18E-2</v>
      </c>
      <c r="M30" s="30">
        <v>8</v>
      </c>
      <c r="N30" s="17">
        <v>-1</v>
      </c>
      <c r="O30" s="17">
        <v>-2.1758330999999999E-2</v>
      </c>
      <c r="P30" s="17">
        <f>_xlfn.XLOOKUP(B30,' Brechas'!$A$35:$A$67,' Brechas'!$D$35:$D$67)</f>
        <v>-2.17583305091642E-2</v>
      </c>
      <c r="Q30" t="b">
        <f t="shared" si="0"/>
        <v>1</v>
      </c>
      <c r="U30" s="89">
        <v>88</v>
      </c>
      <c r="V30" s="90" t="s">
        <v>107</v>
      </c>
      <c r="W30" s="20">
        <v>0.42</v>
      </c>
      <c r="X30" s="20">
        <v>0.44</v>
      </c>
      <c r="Y30" s="89">
        <v>-0.04</v>
      </c>
      <c r="Z30" s="89">
        <v>0.04</v>
      </c>
      <c r="AA30" s="91">
        <v>15</v>
      </c>
      <c r="AB30" s="20">
        <v>0.43</v>
      </c>
      <c r="AC30" s="89">
        <v>0.56999999999999995</v>
      </c>
      <c r="AD30" s="102">
        <v>31</v>
      </c>
      <c r="AE30" s="89">
        <v>2.01E-2</v>
      </c>
      <c r="AF30" s="104">
        <v>22</v>
      </c>
      <c r="AG30" s="17">
        <v>-1</v>
      </c>
      <c r="AH30" s="17">
        <v>-2.0136131000000002E-2</v>
      </c>
      <c r="AI30">
        <f>_xlfn.XLOOKUP(U30,' Brechas'!$A$35:$A$67,' Brechas'!$J$35:$J$67)</f>
        <v>-2.0136130884595801E-2</v>
      </c>
      <c r="AJ30" t="b">
        <f t="shared" si="1"/>
        <v>1</v>
      </c>
      <c r="AN30" s="20">
        <v>88</v>
      </c>
      <c r="AO30" s="20" t="s">
        <v>262</v>
      </c>
      <c r="AP30" s="20">
        <v>0.99</v>
      </c>
      <c r="AQ30" s="20">
        <v>0.99</v>
      </c>
      <c r="AR30" s="20">
        <v>0</v>
      </c>
      <c r="AS30" s="20">
        <v>0</v>
      </c>
      <c r="AT30" s="67">
        <v>2</v>
      </c>
      <c r="AU30" s="20">
        <v>0.99</v>
      </c>
      <c r="AV30" s="20">
        <v>0.79</v>
      </c>
      <c r="AW30" s="76">
        <v>1</v>
      </c>
      <c r="AX30" s="20">
        <v>0</v>
      </c>
      <c r="AY30" s="67">
        <v>2</v>
      </c>
      <c r="AZ30" s="17">
        <v>1</v>
      </c>
      <c r="BA30" s="17">
        <v>1.951239E-3</v>
      </c>
      <c r="BB30" s="17">
        <f>_xlfn.XLOOKUP(AN30,' Brechas'!$A$35:$A$67,' Brechas'!$S$35:$S$67)</f>
        <v>1.95123900453567E-3</v>
      </c>
      <c r="BC30" t="b">
        <f t="shared" si="2"/>
        <v>1</v>
      </c>
      <c r="BG30" s="20">
        <v>88</v>
      </c>
      <c r="BH30" s="20" t="s">
        <v>262</v>
      </c>
      <c r="BI30" s="20">
        <v>0.2</v>
      </c>
      <c r="BJ30" s="20">
        <v>0.19</v>
      </c>
      <c r="BK30" s="20">
        <v>0.03</v>
      </c>
      <c r="BL30" s="20">
        <v>3.1E-2</v>
      </c>
      <c r="BM30" s="65">
        <v>6</v>
      </c>
      <c r="BN30" s="20">
        <v>0.2</v>
      </c>
      <c r="BO30" s="20">
        <v>0.03</v>
      </c>
      <c r="BP30" s="67">
        <v>2</v>
      </c>
      <c r="BQ30" s="20">
        <v>1E-3</v>
      </c>
      <c r="BR30" s="67">
        <v>2</v>
      </c>
      <c r="BS30" s="17">
        <v>1</v>
      </c>
      <c r="BT30" s="17">
        <v>9.8213500000000008E-4</v>
      </c>
      <c r="BU30" s="17">
        <f>_xlfn.XLOOKUP(BG30,' Brechas'!$A$35:$A$67,' Brechas'!$AG$35:$AG$67)</f>
        <v>9.8213523466357403E-4</v>
      </c>
      <c r="BV30" t="b">
        <f t="shared" si="3"/>
        <v>1</v>
      </c>
      <c r="BZ30" s="20">
        <v>88</v>
      </c>
      <c r="CA30" s="20" t="s">
        <v>262</v>
      </c>
      <c r="CB30" s="20">
        <v>0.15</v>
      </c>
      <c r="CC30" s="20">
        <v>0.13</v>
      </c>
      <c r="CD30" s="20">
        <v>0.16</v>
      </c>
      <c r="CE30" s="20">
        <v>0.16</v>
      </c>
      <c r="CF30" s="88">
        <v>24</v>
      </c>
      <c r="CG30" s="20">
        <v>0.14000000000000001</v>
      </c>
      <c r="CH30" s="20">
        <v>0.05</v>
      </c>
      <c r="CI30" s="67">
        <v>2</v>
      </c>
      <c r="CJ30" s="20">
        <v>0.01</v>
      </c>
      <c r="CK30" s="63">
        <v>15</v>
      </c>
      <c r="CL30" s="17">
        <v>1</v>
      </c>
      <c r="CM30" s="17">
        <v>7.3359050000000002E-3</v>
      </c>
      <c r="CN30" s="17">
        <f>_xlfn.XLOOKUP(BZ30,' Brechas'!$A$35:$A$67,' Brechas'!$BC$35:$BC$67)</f>
        <v>7.3359053910181504E-3</v>
      </c>
      <c r="CO30" t="b">
        <f t="shared" si="4"/>
        <v>1</v>
      </c>
      <c r="CS30" s="20">
        <v>88</v>
      </c>
      <c r="CT30" s="154" t="s">
        <v>262</v>
      </c>
      <c r="CU30" s="20">
        <v>0.5</v>
      </c>
      <c r="CV30" s="20">
        <v>0.5</v>
      </c>
      <c r="CW30" s="20">
        <v>0</v>
      </c>
      <c r="CX30" s="20">
        <v>0</v>
      </c>
      <c r="CY30" s="76">
        <v>1</v>
      </c>
      <c r="CZ30" s="20">
        <v>0.01</v>
      </c>
      <c r="DA30" s="20">
        <v>1</v>
      </c>
      <c r="DB30" s="77">
        <v>26</v>
      </c>
      <c r="DC30" s="20">
        <v>0</v>
      </c>
      <c r="DD30" s="76">
        <v>1</v>
      </c>
      <c r="DE30" s="17">
        <v>-1</v>
      </c>
      <c r="DF30" s="17">
        <v>0</v>
      </c>
      <c r="DG30" s="17">
        <f>_xlfn.XLOOKUP(CS30,' Brechas'!$A$35:$A$67,' Brechas'!$BS$35:$BS$67)</f>
        <v>0</v>
      </c>
      <c r="DH30" t="b">
        <f t="shared" si="5"/>
        <v>1</v>
      </c>
      <c r="DL30" s="20">
        <v>88</v>
      </c>
      <c r="DM30" s="154" t="s">
        <v>107</v>
      </c>
      <c r="DN30" s="20">
        <v>6.16</v>
      </c>
      <c r="DO30" s="20">
        <v>0.67</v>
      </c>
      <c r="DP30" s="20">
        <v>8.17</v>
      </c>
      <c r="DQ30" s="20">
        <v>8.17</v>
      </c>
      <c r="DR30" s="71">
        <v>25</v>
      </c>
      <c r="DS30" s="20">
        <v>3.53</v>
      </c>
      <c r="DT30" s="20">
        <v>0.49</v>
      </c>
      <c r="DU30" s="62">
        <v>8</v>
      </c>
      <c r="DV30" s="20">
        <v>3.98</v>
      </c>
      <c r="DW30" s="70">
        <v>29</v>
      </c>
      <c r="DX30" s="17">
        <v>1</v>
      </c>
      <c r="DY30" s="17">
        <v>3.9764737590000001</v>
      </c>
      <c r="DZ30" s="17" t="e">
        <f>_xlfn.XLOOKUP(DL30,' Brechas'!$A$35:$A$67,' Brechas'!#REF!)</f>
        <v>#REF!</v>
      </c>
      <c r="EA30" t="e">
        <f t="shared" si="6"/>
        <v>#REF!</v>
      </c>
    </row>
    <row r="31" spans="2:131">
      <c r="B31" s="18">
        <v>91</v>
      </c>
      <c r="C31" s="18" t="s">
        <v>108</v>
      </c>
      <c r="D31" s="18">
        <v>0.13</v>
      </c>
      <c r="E31" s="18">
        <v>0.27</v>
      </c>
      <c r="F31" s="18">
        <v>-0.51</v>
      </c>
      <c r="G31" s="18">
        <v>0.51</v>
      </c>
      <c r="H31" s="52">
        <v>29</v>
      </c>
      <c r="I31" s="18">
        <v>0.2</v>
      </c>
      <c r="J31" s="20">
        <v>0.27</v>
      </c>
      <c r="K31" s="45">
        <v>26</v>
      </c>
      <c r="L31" s="18">
        <v>0.1358</v>
      </c>
      <c r="M31" s="34">
        <v>28</v>
      </c>
      <c r="N31" s="17">
        <v>-1</v>
      </c>
      <c r="O31" s="17">
        <v>-0.135801267</v>
      </c>
      <c r="P31" s="17">
        <f>_xlfn.XLOOKUP(B31,' Brechas'!$A$35:$A$67,' Brechas'!$D$35:$D$67)</f>
        <v>-0.13580126722674099</v>
      </c>
      <c r="Q31" t="b">
        <f t="shared" si="0"/>
        <v>1</v>
      </c>
      <c r="U31" s="20">
        <v>91</v>
      </c>
      <c r="V31" s="20" t="s">
        <v>108</v>
      </c>
      <c r="W31" s="20">
        <v>0.46</v>
      </c>
      <c r="X31" s="20">
        <v>0.43</v>
      </c>
      <c r="Y31" s="20">
        <v>0.05</v>
      </c>
      <c r="Z31" s="20">
        <v>0.05</v>
      </c>
      <c r="AA31" s="82">
        <v>22</v>
      </c>
      <c r="AB31" s="20">
        <v>0.44</v>
      </c>
      <c r="AC31" s="20">
        <v>0.56000000000000005</v>
      </c>
      <c r="AD31" s="87">
        <v>30</v>
      </c>
      <c r="AE31" s="20">
        <v>2.75E-2</v>
      </c>
      <c r="AF31" s="70">
        <v>29</v>
      </c>
      <c r="AG31" s="17">
        <v>1</v>
      </c>
      <c r="AH31" s="17">
        <v>2.7515924000000001E-2</v>
      </c>
      <c r="AI31">
        <f>_xlfn.XLOOKUP(U31,' Brechas'!$A$35:$A$67,' Brechas'!$J$35:$J$67)</f>
        <v>2.7515924143836398E-2</v>
      </c>
      <c r="AJ31" t="b">
        <f t="shared" si="1"/>
        <v>1</v>
      </c>
      <c r="AN31" s="20">
        <v>91</v>
      </c>
      <c r="AO31" s="20" t="s">
        <v>108</v>
      </c>
      <c r="AP31" s="20">
        <v>0.97</v>
      </c>
      <c r="AQ31" s="20">
        <v>0.98</v>
      </c>
      <c r="AR31" s="20">
        <v>-0.01</v>
      </c>
      <c r="AS31" s="20">
        <v>0.01</v>
      </c>
      <c r="AT31" s="64">
        <v>7</v>
      </c>
      <c r="AU31" s="20">
        <v>0.97</v>
      </c>
      <c r="AV31" s="20">
        <v>0.8</v>
      </c>
      <c r="AW31" s="65">
        <v>6</v>
      </c>
      <c r="AX31" s="20">
        <v>0.01</v>
      </c>
      <c r="AY31" s="64">
        <v>7</v>
      </c>
      <c r="AZ31" s="17">
        <v>-1</v>
      </c>
      <c r="BA31" s="17">
        <v>-5.4806689999999996E-3</v>
      </c>
      <c r="BB31" s="17">
        <f>_xlfn.XLOOKUP(AN31,' Brechas'!$A$35:$A$67,' Brechas'!$S$35:$S$67)</f>
        <v>-5.48066883646256E-3</v>
      </c>
      <c r="BC31" t="b">
        <f t="shared" si="2"/>
        <v>1</v>
      </c>
      <c r="BG31" s="20">
        <v>91</v>
      </c>
      <c r="BH31" s="20" t="s">
        <v>301</v>
      </c>
      <c r="BI31" s="20">
        <v>0.03</v>
      </c>
      <c r="BJ31" s="20">
        <v>0.03</v>
      </c>
      <c r="BK31" s="20">
        <v>-0.11</v>
      </c>
      <c r="BL31" s="20">
        <v>0.11</v>
      </c>
      <c r="BM31" s="73">
        <v>28</v>
      </c>
      <c r="BN31" s="20">
        <v>0.03</v>
      </c>
      <c r="BO31" s="20">
        <v>0.21</v>
      </c>
      <c r="BP31" s="87">
        <v>30</v>
      </c>
      <c r="BQ31" s="20">
        <v>2.3E-2</v>
      </c>
      <c r="BR31" s="87">
        <v>30</v>
      </c>
      <c r="BS31" s="17">
        <v>-1</v>
      </c>
      <c r="BT31" s="17">
        <v>-2.3251958E-2</v>
      </c>
      <c r="BU31" s="17">
        <f>_xlfn.XLOOKUP(BG31,' Brechas'!$A$35:$A$67,' Brechas'!$AG$35:$AG$67)</f>
        <v>-2.3251957691838201E-2</v>
      </c>
      <c r="BV31" t="b">
        <f t="shared" si="3"/>
        <v>1</v>
      </c>
      <c r="BZ31" s="20">
        <v>91</v>
      </c>
      <c r="CA31" s="20" t="s">
        <v>108</v>
      </c>
      <c r="CB31" s="20">
        <v>0.02</v>
      </c>
      <c r="CC31" s="20">
        <v>0.03</v>
      </c>
      <c r="CD31" s="20">
        <v>-0.23</v>
      </c>
      <c r="CE31" s="20">
        <v>0.23</v>
      </c>
      <c r="CF31" s="94">
        <v>31</v>
      </c>
      <c r="CG31" s="20">
        <v>0.03</v>
      </c>
      <c r="CH31" s="20">
        <v>0.25</v>
      </c>
      <c r="CI31" s="73">
        <v>28</v>
      </c>
      <c r="CJ31" s="20">
        <v>0.06</v>
      </c>
      <c r="CK31" s="95">
        <v>32</v>
      </c>
      <c r="CL31" s="17">
        <v>-1</v>
      </c>
      <c r="CM31" s="17">
        <v>-5.782209E-2</v>
      </c>
      <c r="CN31" s="17">
        <f>_xlfn.XLOOKUP(BZ31,' Brechas'!$A$35:$A$67,' Brechas'!$BC$35:$BC$67)</f>
        <v>-5.78220896111264E-2</v>
      </c>
      <c r="CO31" t="b">
        <f t="shared" si="4"/>
        <v>1</v>
      </c>
      <c r="CS31" s="20">
        <v>91</v>
      </c>
      <c r="CT31" s="154" t="s">
        <v>108</v>
      </c>
      <c r="CU31" s="20">
        <v>1</v>
      </c>
      <c r="CV31" s="20">
        <v>0</v>
      </c>
      <c r="CW31" s="20">
        <v>1</v>
      </c>
      <c r="CX31" s="20">
        <v>1</v>
      </c>
      <c r="CY31" s="151">
        <v>19</v>
      </c>
      <c r="CZ31" s="20">
        <v>0.01</v>
      </c>
      <c r="DA31" s="20">
        <v>1</v>
      </c>
      <c r="DB31" s="77">
        <v>26</v>
      </c>
      <c r="DC31" s="20">
        <v>1</v>
      </c>
      <c r="DD31" s="77">
        <v>27</v>
      </c>
      <c r="DE31" s="17">
        <v>1</v>
      </c>
      <c r="DF31" s="17">
        <v>1</v>
      </c>
      <c r="DG31" s="17">
        <f>_xlfn.XLOOKUP(CS31,' Brechas'!$A$35:$A$67,' Brechas'!$BS$35:$BS$67)</f>
        <v>1</v>
      </c>
      <c r="DH31" t="b">
        <f t="shared" si="5"/>
        <v>1</v>
      </c>
      <c r="DL31" s="20">
        <v>91</v>
      </c>
      <c r="DM31" s="154" t="s">
        <v>108</v>
      </c>
      <c r="DN31" s="20">
        <v>5.89</v>
      </c>
      <c r="DO31" s="20">
        <v>2.33</v>
      </c>
      <c r="DP31" s="20">
        <v>1.53</v>
      </c>
      <c r="DQ31" s="20">
        <v>1.53</v>
      </c>
      <c r="DR31" s="67">
        <v>2</v>
      </c>
      <c r="DS31" s="20">
        <v>4.0599999999999996</v>
      </c>
      <c r="DT31" s="20">
        <v>0.56000000000000005</v>
      </c>
      <c r="DU31" s="85">
        <v>4</v>
      </c>
      <c r="DV31" s="20">
        <v>0.86</v>
      </c>
      <c r="DW31" s="78">
        <v>3</v>
      </c>
      <c r="DX31" s="17">
        <v>1</v>
      </c>
      <c r="DY31" s="17">
        <v>0.85802267399999999</v>
      </c>
      <c r="DZ31" s="17" t="e">
        <f>_xlfn.XLOOKUP(DL31,' Brechas'!$A$35:$A$67,' Brechas'!#REF!)</f>
        <v>#REF!</v>
      </c>
      <c r="EA31" t="e">
        <f t="shared" si="6"/>
        <v>#REF!</v>
      </c>
    </row>
    <row r="32" spans="2:131">
      <c r="B32" s="18">
        <v>94</v>
      </c>
      <c r="C32" s="18" t="s">
        <v>109</v>
      </c>
      <c r="D32" s="18">
        <v>0.05</v>
      </c>
      <c r="E32" s="18">
        <v>0.13</v>
      </c>
      <c r="F32" s="18">
        <v>-0.64</v>
      </c>
      <c r="G32" s="18">
        <v>0.64</v>
      </c>
      <c r="H32" s="50">
        <v>31</v>
      </c>
      <c r="I32" s="18">
        <v>0.09</v>
      </c>
      <c r="J32" s="20">
        <v>0.6</v>
      </c>
      <c r="K32" s="51">
        <v>32</v>
      </c>
      <c r="L32" s="18">
        <v>0.38400000000000001</v>
      </c>
      <c r="M32" s="51">
        <v>32</v>
      </c>
      <c r="N32" s="17">
        <v>-1</v>
      </c>
      <c r="O32" s="17">
        <v>-0.38404337199999999</v>
      </c>
      <c r="P32" s="17">
        <f>_xlfn.XLOOKUP(B32,' Brechas'!$A$35:$A$67,' Brechas'!$D$35:$D$67)</f>
        <v>-0.38404337178963399</v>
      </c>
      <c r="Q32" t="b">
        <f t="shared" si="0"/>
        <v>1</v>
      </c>
      <c r="U32" s="20">
        <v>94</v>
      </c>
      <c r="V32" s="20" t="s">
        <v>109</v>
      </c>
      <c r="W32" s="20">
        <v>0.25</v>
      </c>
      <c r="X32" s="20">
        <v>0.24</v>
      </c>
      <c r="Y32" s="20">
        <v>0.03</v>
      </c>
      <c r="Z32" s="20">
        <v>0.03</v>
      </c>
      <c r="AA32" s="79">
        <v>10</v>
      </c>
      <c r="AB32" s="20">
        <v>0.25</v>
      </c>
      <c r="AC32" s="20">
        <v>1</v>
      </c>
      <c r="AD32" s="77">
        <v>33</v>
      </c>
      <c r="AE32" s="20">
        <v>2.7300000000000001E-2</v>
      </c>
      <c r="AF32" s="73">
        <v>28</v>
      </c>
      <c r="AG32" s="17">
        <v>1</v>
      </c>
      <c r="AH32" s="17">
        <v>2.7283515000000001E-2</v>
      </c>
      <c r="AI32">
        <f>_xlfn.XLOOKUP(U32,' Brechas'!$A$35:$A$67,' Brechas'!$J$35:$J$67)</f>
        <v>2.7283515312916201E-2</v>
      </c>
      <c r="AJ32" t="b">
        <f t="shared" si="1"/>
        <v>1</v>
      </c>
      <c r="AN32" s="20">
        <v>94</v>
      </c>
      <c r="AO32" s="20" t="s">
        <v>109</v>
      </c>
      <c r="AP32" s="20">
        <v>0.92</v>
      </c>
      <c r="AQ32" s="20">
        <v>0.91</v>
      </c>
      <c r="AR32" s="20">
        <v>0.01</v>
      </c>
      <c r="AS32" s="20">
        <v>0.01</v>
      </c>
      <c r="AT32" s="59">
        <v>13</v>
      </c>
      <c r="AU32" s="20">
        <v>0.91</v>
      </c>
      <c r="AV32" s="20">
        <v>0.86</v>
      </c>
      <c r="AW32" s="70">
        <v>29</v>
      </c>
      <c r="AX32" s="20">
        <v>0.01</v>
      </c>
      <c r="AY32" s="59">
        <v>13</v>
      </c>
      <c r="AZ32" s="17">
        <v>1</v>
      </c>
      <c r="BA32" s="17">
        <v>8.90349E-3</v>
      </c>
      <c r="BB32" s="17">
        <f>_xlfn.XLOOKUP(AN32,' Brechas'!$A$35:$A$67,' Brechas'!$S$35:$S$67)</f>
        <v>8.9034898400035794E-3</v>
      </c>
      <c r="BC32" t="b">
        <f t="shared" si="2"/>
        <v>1</v>
      </c>
      <c r="BG32" s="20">
        <v>94</v>
      </c>
      <c r="BH32" s="20" t="s">
        <v>302</v>
      </c>
      <c r="BI32" s="20">
        <v>0.03</v>
      </c>
      <c r="BJ32" s="20">
        <v>0.03</v>
      </c>
      <c r="BK32" s="20">
        <v>0.09</v>
      </c>
      <c r="BL32" s="20">
        <v>9.1999999999999998E-2</v>
      </c>
      <c r="BM32" s="88">
        <v>24</v>
      </c>
      <c r="BN32" s="20">
        <v>0.03</v>
      </c>
      <c r="BO32" s="20">
        <v>0.19</v>
      </c>
      <c r="BP32" s="70">
        <v>29</v>
      </c>
      <c r="BQ32" s="20">
        <v>1.7999999999999999E-2</v>
      </c>
      <c r="BR32" s="73">
        <v>28</v>
      </c>
      <c r="BS32" s="17">
        <v>1</v>
      </c>
      <c r="BT32" s="17">
        <v>1.7823845000000001E-2</v>
      </c>
      <c r="BU32" s="17">
        <f>_xlfn.XLOOKUP(BG32,' Brechas'!$A$35:$A$67,' Brechas'!$AG$35:$AG$67)</f>
        <v>1.7823844955445901E-2</v>
      </c>
      <c r="BV32" t="b">
        <f t="shared" si="3"/>
        <v>1</v>
      </c>
      <c r="BZ32" s="20">
        <v>94</v>
      </c>
      <c r="CA32" s="20" t="s">
        <v>109</v>
      </c>
      <c r="CB32" s="20">
        <v>0.02</v>
      </c>
      <c r="CC32" s="20">
        <v>0.02</v>
      </c>
      <c r="CD32" s="20">
        <v>-0.02</v>
      </c>
      <c r="CE32" s="20">
        <v>0.02</v>
      </c>
      <c r="CF32" s="83">
        <v>5</v>
      </c>
      <c r="CG32" s="20">
        <v>0.02</v>
      </c>
      <c r="CH32" s="20">
        <v>0.3</v>
      </c>
      <c r="CI32" s="87">
        <v>30</v>
      </c>
      <c r="CJ32" s="20">
        <v>0.01</v>
      </c>
      <c r="CK32" s="79">
        <v>10</v>
      </c>
      <c r="CL32" s="17">
        <v>-1</v>
      </c>
      <c r="CM32" s="17">
        <v>-6.215183E-3</v>
      </c>
      <c r="CN32" s="17">
        <f>_xlfn.XLOOKUP(BZ32,' Brechas'!$A$35:$A$67,' Brechas'!$BC$35:$BC$67)</f>
        <v>-6.2151829254800204E-3</v>
      </c>
      <c r="CO32" t="b">
        <f t="shared" si="4"/>
        <v>1</v>
      </c>
      <c r="CS32" s="20">
        <v>94</v>
      </c>
      <c r="CT32" s="154" t="s">
        <v>109</v>
      </c>
      <c r="CU32" s="20">
        <v>0</v>
      </c>
      <c r="CV32" s="20">
        <v>1</v>
      </c>
      <c r="CW32" s="20">
        <v>-1</v>
      </c>
      <c r="CX32" s="20">
        <v>1</v>
      </c>
      <c r="CY32" s="151">
        <v>19</v>
      </c>
      <c r="CZ32" s="20">
        <v>0.01</v>
      </c>
      <c r="DA32" s="20">
        <v>1</v>
      </c>
      <c r="DB32" s="77">
        <v>26</v>
      </c>
      <c r="DC32" s="20">
        <v>1</v>
      </c>
      <c r="DD32" s="77">
        <v>27</v>
      </c>
      <c r="DE32" s="17">
        <v>-1</v>
      </c>
      <c r="DF32" s="17">
        <v>-1</v>
      </c>
      <c r="DG32" s="17">
        <f>_xlfn.XLOOKUP(CS32,' Brechas'!$A$35:$A$67,' Brechas'!$BS$35:$BS$67)</f>
        <v>-1</v>
      </c>
      <c r="DH32" t="b">
        <f t="shared" si="5"/>
        <v>1</v>
      </c>
      <c r="DL32" s="20">
        <v>94</v>
      </c>
      <c r="DM32" s="154" t="s">
        <v>109</v>
      </c>
      <c r="DN32" s="20">
        <v>13.93</v>
      </c>
      <c r="DO32" s="20">
        <v>1.05</v>
      </c>
      <c r="DP32" s="20">
        <v>12.25</v>
      </c>
      <c r="DQ32" s="20">
        <v>12.25</v>
      </c>
      <c r="DR32" s="94">
        <v>31</v>
      </c>
      <c r="DS32" s="20">
        <v>7.26</v>
      </c>
      <c r="DT32" s="20">
        <v>1</v>
      </c>
      <c r="DU32" s="76">
        <v>1</v>
      </c>
      <c r="DV32" s="20">
        <v>12.25</v>
      </c>
      <c r="DW32" s="95">
        <v>32</v>
      </c>
      <c r="DX32" s="17">
        <v>1</v>
      </c>
      <c r="DY32" s="17">
        <v>12.25243511</v>
      </c>
      <c r="DZ32" s="17" t="e">
        <f>_xlfn.XLOOKUP(DL32,' Brechas'!$A$35:$A$67,' Brechas'!#REF!)</f>
        <v>#REF!</v>
      </c>
      <c r="EA32" t="e">
        <f t="shared" si="6"/>
        <v>#REF!</v>
      </c>
    </row>
    <row r="33" spans="1:131">
      <c r="B33" s="18">
        <v>95</v>
      </c>
      <c r="C33" s="18" t="s">
        <v>110</v>
      </c>
      <c r="D33" s="18">
        <v>0.15</v>
      </c>
      <c r="E33" s="18">
        <v>0.14000000000000001</v>
      </c>
      <c r="F33" s="18">
        <v>0.1</v>
      </c>
      <c r="G33" s="18">
        <v>0.1</v>
      </c>
      <c r="H33" s="30">
        <v>8</v>
      </c>
      <c r="I33" s="18">
        <v>0.14000000000000001</v>
      </c>
      <c r="J33" s="20">
        <v>0.38</v>
      </c>
      <c r="K33" s="47">
        <v>30</v>
      </c>
      <c r="L33" s="18">
        <v>3.6999999999999998E-2</v>
      </c>
      <c r="M33" s="25">
        <v>15</v>
      </c>
      <c r="N33" s="17">
        <v>1</v>
      </c>
      <c r="O33" s="17">
        <v>3.7046428999999999E-2</v>
      </c>
      <c r="P33" s="17">
        <f>_xlfn.XLOOKUP(B33,' Brechas'!$A$35:$A$67,' Brechas'!$D$35:$D$67)</f>
        <v>3.7046429365005198E-2</v>
      </c>
      <c r="Q33" t="b">
        <f t="shared" si="0"/>
        <v>1</v>
      </c>
      <c r="U33" s="20">
        <v>95</v>
      </c>
      <c r="V33" s="20" t="s">
        <v>110</v>
      </c>
      <c r="W33" s="20">
        <v>0.52</v>
      </c>
      <c r="X33" s="20">
        <v>0.47</v>
      </c>
      <c r="Y33" s="20">
        <v>0.12</v>
      </c>
      <c r="Z33" s="20">
        <v>0.12</v>
      </c>
      <c r="AA33" s="77">
        <v>33</v>
      </c>
      <c r="AB33" s="20">
        <v>0.49</v>
      </c>
      <c r="AC33" s="20">
        <v>0.5</v>
      </c>
      <c r="AD33" s="84">
        <v>26</v>
      </c>
      <c r="AE33" s="20">
        <v>6.1600000000000002E-2</v>
      </c>
      <c r="AF33" s="95">
        <v>32</v>
      </c>
      <c r="AG33" s="17">
        <v>1</v>
      </c>
      <c r="AH33" s="17">
        <v>6.1627374999999998E-2</v>
      </c>
      <c r="AI33">
        <f>_xlfn.XLOOKUP(U33,' Brechas'!$A$35:$A$67,' Brechas'!$J$35:$J$67)</f>
        <v>6.1627375407361303E-2</v>
      </c>
      <c r="AJ33" t="b">
        <f t="shared" si="1"/>
        <v>1</v>
      </c>
      <c r="AN33" s="20">
        <v>95</v>
      </c>
      <c r="AO33" s="20" t="s">
        <v>110</v>
      </c>
      <c r="AP33" s="20">
        <v>0.93</v>
      </c>
      <c r="AQ33" s="20">
        <v>0.91</v>
      </c>
      <c r="AR33" s="20">
        <v>0.02</v>
      </c>
      <c r="AS33" s="20">
        <v>0.02</v>
      </c>
      <c r="AT33" s="88">
        <v>24</v>
      </c>
      <c r="AU33" s="20">
        <v>0.92</v>
      </c>
      <c r="AV33" s="20">
        <v>0.86</v>
      </c>
      <c r="AW33" s="73">
        <v>28</v>
      </c>
      <c r="AX33" s="20">
        <v>0.02</v>
      </c>
      <c r="AY33" s="71">
        <v>25</v>
      </c>
      <c r="AZ33" s="17">
        <v>1</v>
      </c>
      <c r="BA33" s="17">
        <v>1.7868163999999999E-2</v>
      </c>
      <c r="BB33" s="17">
        <f>_xlfn.XLOOKUP(AN33,' Brechas'!$A$35:$A$67,' Brechas'!$S$35:$S$67)</f>
        <v>1.7868164357626198E-2</v>
      </c>
      <c r="BC33" t="b">
        <f t="shared" si="2"/>
        <v>1</v>
      </c>
      <c r="BG33" s="20">
        <v>95</v>
      </c>
      <c r="BH33" s="20" t="s">
        <v>303</v>
      </c>
      <c r="BI33" s="20">
        <v>7.0000000000000007E-2</v>
      </c>
      <c r="BJ33" s="20">
        <v>0.08</v>
      </c>
      <c r="BK33" s="20">
        <v>-0.13</v>
      </c>
      <c r="BL33" s="20">
        <v>0.128</v>
      </c>
      <c r="BM33" s="87">
        <v>30</v>
      </c>
      <c r="BN33" s="20">
        <v>7.0000000000000007E-2</v>
      </c>
      <c r="BO33" s="20">
        <v>0.09</v>
      </c>
      <c r="BP33" s="80">
        <v>20</v>
      </c>
      <c r="BQ33" s="20">
        <v>1.0999999999999999E-2</v>
      </c>
      <c r="BR33" s="84">
        <v>26</v>
      </c>
      <c r="BS33" s="17">
        <v>-1</v>
      </c>
      <c r="BT33" s="17">
        <v>-1.0879059999999999E-2</v>
      </c>
      <c r="BU33" s="17">
        <f>_xlfn.XLOOKUP(BG33,' Brechas'!$A$35:$A$67,' Brechas'!$AG$35:$AG$67)</f>
        <v>-1.08790595444816E-2</v>
      </c>
      <c r="BV33" t="b">
        <f t="shared" si="3"/>
        <v>1</v>
      </c>
      <c r="BZ33" s="20">
        <v>95</v>
      </c>
      <c r="CA33" s="20" t="s">
        <v>110</v>
      </c>
      <c r="CB33" s="20">
        <v>0.04</v>
      </c>
      <c r="CC33" s="20">
        <v>0.04</v>
      </c>
      <c r="CD33" s="20">
        <v>0.18</v>
      </c>
      <c r="CE33" s="20">
        <v>0.18</v>
      </c>
      <c r="CF33" s="84">
        <v>26</v>
      </c>
      <c r="CG33" s="20">
        <v>0.04</v>
      </c>
      <c r="CH33" s="20">
        <v>0.16</v>
      </c>
      <c r="CI33" s="74">
        <v>23</v>
      </c>
      <c r="CJ33" s="20">
        <v>0.03</v>
      </c>
      <c r="CK33" s="73">
        <v>28</v>
      </c>
      <c r="CL33" s="17">
        <v>1</v>
      </c>
      <c r="CM33" s="17">
        <v>2.8942888E-2</v>
      </c>
      <c r="CN33" s="17">
        <f>_xlfn.XLOOKUP(BZ33,' Brechas'!$A$35:$A$67,' Brechas'!$BC$35:$BC$67)</f>
        <v>2.89428880270538E-2</v>
      </c>
      <c r="CO33" t="b">
        <f t="shared" si="4"/>
        <v>1</v>
      </c>
      <c r="CS33" s="20">
        <v>95</v>
      </c>
      <c r="CT33" s="154" t="s">
        <v>110</v>
      </c>
      <c r="CU33" s="20">
        <v>0</v>
      </c>
      <c r="CV33" s="20">
        <v>1</v>
      </c>
      <c r="CW33" s="20">
        <v>-1</v>
      </c>
      <c r="CX33" s="20">
        <v>1</v>
      </c>
      <c r="CY33" s="151">
        <v>19</v>
      </c>
      <c r="CZ33" s="20">
        <v>0.01</v>
      </c>
      <c r="DA33" s="20">
        <v>1</v>
      </c>
      <c r="DB33" s="77">
        <v>26</v>
      </c>
      <c r="DC33" s="20">
        <v>1</v>
      </c>
      <c r="DD33" s="77">
        <v>27</v>
      </c>
      <c r="DE33" s="17">
        <v>-1</v>
      </c>
      <c r="DF33" s="17">
        <v>-1</v>
      </c>
      <c r="DG33" s="17">
        <f>_xlfn.XLOOKUP(CS33,' Brechas'!$A$35:$A$67,' Brechas'!$BS$35:$BS$67)</f>
        <v>-1</v>
      </c>
      <c r="DH33" t="b">
        <f t="shared" si="5"/>
        <v>1</v>
      </c>
      <c r="DL33" s="20">
        <v>95</v>
      </c>
      <c r="DM33" s="154" t="s">
        <v>110</v>
      </c>
      <c r="DN33" s="20">
        <v>9.35</v>
      </c>
      <c r="DO33" s="20">
        <v>0.2</v>
      </c>
      <c r="DP33" s="20">
        <v>45.44</v>
      </c>
      <c r="DQ33" s="20">
        <v>45.44</v>
      </c>
      <c r="DR33" s="77">
        <v>33</v>
      </c>
      <c r="DS33" s="20">
        <v>4.54</v>
      </c>
      <c r="DT33" s="20">
        <v>0.63</v>
      </c>
      <c r="DU33" s="67">
        <v>2</v>
      </c>
      <c r="DV33" s="20">
        <v>28.44</v>
      </c>
      <c r="DW33" s="77">
        <v>33</v>
      </c>
      <c r="DX33" s="17">
        <v>1</v>
      </c>
      <c r="DY33" s="17">
        <v>28.439775879999999</v>
      </c>
      <c r="DZ33" s="17" t="e">
        <f>_xlfn.XLOOKUP(DL33,' Brechas'!$A$35:$A$67,' Brechas'!#REF!)</f>
        <v>#REF!</v>
      </c>
      <c r="EA33" t="e">
        <f t="shared" si="6"/>
        <v>#REF!</v>
      </c>
    </row>
    <row r="34" spans="1:131">
      <c r="B34" s="18">
        <v>97</v>
      </c>
      <c r="C34" s="18" t="s">
        <v>111</v>
      </c>
      <c r="D34" s="18">
        <v>0.04</v>
      </c>
      <c r="E34" s="18">
        <v>0.22</v>
      </c>
      <c r="F34" s="18">
        <v>-0.81</v>
      </c>
      <c r="G34" s="18">
        <v>0.81</v>
      </c>
      <c r="H34" s="51">
        <v>32</v>
      </c>
      <c r="I34" s="18">
        <v>0.13</v>
      </c>
      <c r="J34" s="20">
        <v>0.4</v>
      </c>
      <c r="K34" s="50">
        <v>31</v>
      </c>
      <c r="L34" s="18">
        <v>0.32440000000000002</v>
      </c>
      <c r="M34" s="50">
        <v>31</v>
      </c>
      <c r="N34" s="17">
        <v>-1</v>
      </c>
      <c r="O34" s="17">
        <v>-0.324426194</v>
      </c>
      <c r="P34" s="17">
        <f>_xlfn.XLOOKUP(B34,' Brechas'!$A$35:$A$67,' Brechas'!$D$35:$D$67)</f>
        <v>-0.32442619376283799</v>
      </c>
      <c r="Q34" t="b">
        <f t="shared" si="0"/>
        <v>1</v>
      </c>
      <c r="U34" s="20">
        <v>97</v>
      </c>
      <c r="V34" s="20" t="s">
        <v>111</v>
      </c>
      <c r="W34" s="20">
        <v>0.48</v>
      </c>
      <c r="X34" s="20">
        <v>0.45</v>
      </c>
      <c r="Y34" s="20">
        <v>7.0000000000000007E-2</v>
      </c>
      <c r="Z34" s="20">
        <v>7.0000000000000007E-2</v>
      </c>
      <c r="AA34" s="87">
        <v>30</v>
      </c>
      <c r="AB34" s="20">
        <v>0.46</v>
      </c>
      <c r="AC34" s="20">
        <v>0.53</v>
      </c>
      <c r="AD34" s="73">
        <v>28</v>
      </c>
      <c r="AE34" s="20">
        <v>3.6600000000000001E-2</v>
      </c>
      <c r="AF34" s="87">
        <v>30</v>
      </c>
      <c r="AG34" s="17">
        <v>1</v>
      </c>
      <c r="AH34" s="17">
        <v>3.6628187999999999E-2</v>
      </c>
      <c r="AI34">
        <f>_xlfn.XLOOKUP(U34,' Brechas'!$A$35:$A$67,' Brechas'!$J$35:$J$67)</f>
        <v>3.6628187949789101E-2</v>
      </c>
      <c r="AJ34" t="b">
        <f t="shared" si="1"/>
        <v>1</v>
      </c>
      <c r="AN34" s="20">
        <v>97</v>
      </c>
      <c r="AO34" s="20" t="s">
        <v>111</v>
      </c>
      <c r="AP34" s="20">
        <v>0.98</v>
      </c>
      <c r="AQ34" s="20">
        <v>0.99</v>
      </c>
      <c r="AR34" s="20">
        <v>0</v>
      </c>
      <c r="AS34" s="20">
        <v>0</v>
      </c>
      <c r="AT34" s="85">
        <v>4</v>
      </c>
      <c r="AU34" s="20">
        <v>0.99</v>
      </c>
      <c r="AV34" s="20">
        <v>0.79</v>
      </c>
      <c r="AW34" s="67">
        <v>2</v>
      </c>
      <c r="AX34" s="20">
        <v>0</v>
      </c>
      <c r="AY34" s="85">
        <v>4</v>
      </c>
      <c r="AZ34" s="17">
        <v>-1</v>
      </c>
      <c r="BA34" s="17">
        <v>-2.7321939999999999E-3</v>
      </c>
      <c r="BB34" s="17">
        <f>_xlfn.XLOOKUP(AN34,' Brechas'!$A$35:$A$67,' Brechas'!$S$35:$S$67)</f>
        <v>-2.7321944046852899E-3</v>
      </c>
      <c r="BC34" t="b">
        <f t="shared" si="2"/>
        <v>1</v>
      </c>
      <c r="BG34" s="20">
        <v>97</v>
      </c>
      <c r="BH34" s="20" t="s">
        <v>304</v>
      </c>
      <c r="BI34" s="20">
        <v>0.02</v>
      </c>
      <c r="BJ34" s="20">
        <v>0.01</v>
      </c>
      <c r="BK34" s="20">
        <v>0.18</v>
      </c>
      <c r="BL34" s="20">
        <v>0.17699999999999999</v>
      </c>
      <c r="BM34" s="95">
        <v>32</v>
      </c>
      <c r="BN34" s="20">
        <v>0.02</v>
      </c>
      <c r="BO34" s="20">
        <v>0.38</v>
      </c>
      <c r="BP34" s="94">
        <v>31</v>
      </c>
      <c r="BQ34" s="20">
        <v>6.8000000000000005E-2</v>
      </c>
      <c r="BR34" s="95">
        <v>32</v>
      </c>
      <c r="BS34" s="17">
        <v>1</v>
      </c>
      <c r="BT34" s="17">
        <v>6.7804561999999999E-2</v>
      </c>
      <c r="BU34" s="17">
        <f>_xlfn.XLOOKUP(BG34,' Brechas'!$A$35:$A$67,' Brechas'!$AG$35:$AG$67)</f>
        <v>6.7804562005940594E-2</v>
      </c>
      <c r="BV34" t="b">
        <f t="shared" si="3"/>
        <v>1</v>
      </c>
      <c r="BZ34" s="20">
        <v>97</v>
      </c>
      <c r="CA34" s="20" t="s">
        <v>111</v>
      </c>
      <c r="CB34" s="20">
        <v>0.02</v>
      </c>
      <c r="CC34" s="20">
        <v>0.02</v>
      </c>
      <c r="CD34" s="20">
        <v>-0.11</v>
      </c>
      <c r="CE34" s="20">
        <v>0.11</v>
      </c>
      <c r="CF34" s="80">
        <v>20</v>
      </c>
      <c r="CG34" s="20">
        <v>0.02</v>
      </c>
      <c r="CH34" s="20">
        <v>0.4</v>
      </c>
      <c r="CI34" s="95">
        <v>32</v>
      </c>
      <c r="CJ34" s="20">
        <v>0.04</v>
      </c>
      <c r="CK34" s="94">
        <v>31</v>
      </c>
      <c r="CL34" s="17">
        <v>-1</v>
      </c>
      <c r="CM34" s="17">
        <v>-4.3229719E-2</v>
      </c>
      <c r="CN34" s="17">
        <f>_xlfn.XLOOKUP(BZ34,' Brechas'!$A$35:$A$67,' Brechas'!$BC$35:$BC$67)</f>
        <v>-4.32297186288274E-2</v>
      </c>
      <c r="CO34" t="b">
        <f t="shared" si="4"/>
        <v>1</v>
      </c>
      <c r="CS34" s="20">
        <v>97</v>
      </c>
      <c r="CT34" s="154" t="s">
        <v>111</v>
      </c>
      <c r="CU34" s="20">
        <v>0</v>
      </c>
      <c r="CV34" s="20">
        <v>1</v>
      </c>
      <c r="CW34" s="20">
        <v>-1</v>
      </c>
      <c r="CX34" s="20">
        <v>1</v>
      </c>
      <c r="CY34" s="151">
        <v>19</v>
      </c>
      <c r="CZ34" s="20">
        <v>0.01</v>
      </c>
      <c r="DA34" s="20">
        <v>1</v>
      </c>
      <c r="DB34" s="77">
        <v>26</v>
      </c>
      <c r="DC34" s="20">
        <v>1</v>
      </c>
      <c r="DD34" s="77">
        <v>27</v>
      </c>
      <c r="DE34" s="17">
        <v>-1</v>
      </c>
      <c r="DF34" s="17">
        <v>-1</v>
      </c>
      <c r="DG34" s="17">
        <f>_xlfn.XLOOKUP(CS34,' Brechas'!$A$35:$A$67,' Brechas'!$BS$35:$BS$67)</f>
        <v>-1</v>
      </c>
      <c r="DH34" t="b">
        <f t="shared" si="5"/>
        <v>1</v>
      </c>
      <c r="DL34" s="20">
        <v>97</v>
      </c>
      <c r="DM34" s="154" t="s">
        <v>111</v>
      </c>
      <c r="DN34" s="20">
        <v>2.76</v>
      </c>
      <c r="DO34" s="20">
        <v>1.26</v>
      </c>
      <c r="DP34" s="20">
        <v>1.19</v>
      </c>
      <c r="DQ34" s="20">
        <v>1.19</v>
      </c>
      <c r="DR34" s="76">
        <v>1</v>
      </c>
      <c r="DS34" s="20">
        <v>1.97</v>
      </c>
      <c r="DT34" s="20">
        <v>0.27</v>
      </c>
      <c r="DU34" s="88">
        <v>24</v>
      </c>
      <c r="DV34" s="20">
        <v>0.32</v>
      </c>
      <c r="DW34" s="76">
        <v>1</v>
      </c>
      <c r="DX34" s="17">
        <v>1</v>
      </c>
      <c r="DY34" s="17">
        <v>0.32368432200000002</v>
      </c>
      <c r="DZ34" s="17" t="e">
        <f>_xlfn.XLOOKUP(DL34,' Brechas'!$A$35:$A$67,' Brechas'!#REF!)</f>
        <v>#REF!</v>
      </c>
      <c r="EA34" t="e">
        <f t="shared" si="6"/>
        <v>#REF!</v>
      </c>
    </row>
    <row r="35" spans="1:131">
      <c r="B35" s="53">
        <v>99</v>
      </c>
      <c r="C35" s="53" t="s">
        <v>112</v>
      </c>
      <c r="D35" s="18">
        <v>0.06</v>
      </c>
      <c r="E35" s="18">
        <v>0.05</v>
      </c>
      <c r="F35" s="18">
        <v>0.19</v>
      </c>
      <c r="G35" s="18">
        <v>0.19</v>
      </c>
      <c r="H35" s="21">
        <v>13</v>
      </c>
      <c r="I35" s="18">
        <v>0.05</v>
      </c>
      <c r="J35" s="20">
        <v>1</v>
      </c>
      <c r="K35" s="46">
        <v>33</v>
      </c>
      <c r="L35" s="18">
        <v>0.18770000000000001</v>
      </c>
      <c r="M35" s="47">
        <v>30</v>
      </c>
      <c r="N35" s="17">
        <v>1</v>
      </c>
      <c r="O35" s="17">
        <v>0.18774618400000001</v>
      </c>
      <c r="P35" s="17">
        <f>_xlfn.XLOOKUP(B35,' Brechas'!$A$35:$A$67,' Brechas'!$D$35:$D$67)</f>
        <v>0.187746184469439</v>
      </c>
      <c r="Q35" t="b">
        <f t="shared" si="0"/>
        <v>1</v>
      </c>
      <c r="U35" s="20">
        <v>99</v>
      </c>
      <c r="V35" s="20" t="s">
        <v>112</v>
      </c>
      <c r="W35" s="20">
        <v>0.49</v>
      </c>
      <c r="X35" s="20">
        <v>0.44</v>
      </c>
      <c r="Y35" s="20">
        <v>0.12</v>
      </c>
      <c r="Z35" s="20">
        <v>0.12</v>
      </c>
      <c r="AA35" s="95">
        <v>32</v>
      </c>
      <c r="AB35" s="20">
        <v>0.46</v>
      </c>
      <c r="AC35" s="20">
        <v>0.53</v>
      </c>
      <c r="AD35" s="72">
        <v>27</v>
      </c>
      <c r="AE35" s="20">
        <v>6.4699999999999994E-2</v>
      </c>
      <c r="AF35" s="77">
        <v>33</v>
      </c>
      <c r="AG35" s="17">
        <v>1</v>
      </c>
      <c r="AH35" s="17">
        <v>6.4715500999999995E-2</v>
      </c>
      <c r="AI35">
        <f>_xlfn.XLOOKUP(U35,' Brechas'!$A$35:$A$67,' Brechas'!$J$35:$J$67)</f>
        <v>6.4715501302873304E-2</v>
      </c>
      <c r="AJ35" t="b">
        <f t="shared" si="1"/>
        <v>1</v>
      </c>
      <c r="AN35" s="20">
        <v>99</v>
      </c>
      <c r="AO35" s="20" t="s">
        <v>112</v>
      </c>
      <c r="AP35" s="20">
        <v>0.8</v>
      </c>
      <c r="AQ35" s="20">
        <v>0.77</v>
      </c>
      <c r="AR35" s="20">
        <v>0.04</v>
      </c>
      <c r="AS35" s="20">
        <v>0.04</v>
      </c>
      <c r="AT35" s="77">
        <v>33</v>
      </c>
      <c r="AU35" s="20">
        <v>0.78</v>
      </c>
      <c r="AV35" s="20">
        <v>1</v>
      </c>
      <c r="AW35" s="77">
        <v>33</v>
      </c>
      <c r="AX35" s="20">
        <v>0.04</v>
      </c>
      <c r="AY35" s="77">
        <v>33</v>
      </c>
      <c r="AZ35" s="17">
        <v>1</v>
      </c>
      <c r="BA35" s="17">
        <v>3.5003863000000003E-2</v>
      </c>
      <c r="BB35" s="17">
        <f>_xlfn.XLOOKUP(AN35,' Brechas'!$A$35:$A$67,' Brechas'!$S$35:$S$67)</f>
        <v>3.5003862537471703E-2</v>
      </c>
      <c r="BC35" t="b">
        <f t="shared" si="2"/>
        <v>1</v>
      </c>
      <c r="BG35" s="20">
        <v>99</v>
      </c>
      <c r="BH35" s="20" t="s">
        <v>305</v>
      </c>
      <c r="BI35" s="20">
        <v>0.01</v>
      </c>
      <c r="BJ35" s="20">
        <v>0.01</v>
      </c>
      <c r="BK35" s="20">
        <v>0.04</v>
      </c>
      <c r="BL35" s="20">
        <v>3.5000000000000003E-2</v>
      </c>
      <c r="BM35" s="64">
        <v>7</v>
      </c>
      <c r="BN35" s="20">
        <v>0.01</v>
      </c>
      <c r="BO35" s="20">
        <v>0.59</v>
      </c>
      <c r="BP35" s="95">
        <v>32</v>
      </c>
      <c r="BQ35" s="20">
        <v>2.1000000000000001E-2</v>
      </c>
      <c r="BR35" s="70">
        <v>29</v>
      </c>
      <c r="BS35" s="17">
        <v>1</v>
      </c>
      <c r="BT35" s="17">
        <v>2.0824955999999999E-2</v>
      </c>
      <c r="BU35" s="17">
        <f>_xlfn.XLOOKUP(BG35,' Brechas'!$A$35:$A$67,' Brechas'!$AG$35:$AG$67)</f>
        <v>2.08249559784775E-2</v>
      </c>
      <c r="BV35" t="b">
        <f t="shared" si="3"/>
        <v>1</v>
      </c>
      <c r="BZ35" s="20">
        <v>99</v>
      </c>
      <c r="CA35" s="20" t="s">
        <v>112</v>
      </c>
      <c r="CB35" s="20">
        <v>0.01</v>
      </c>
      <c r="CC35" s="20">
        <v>0.01</v>
      </c>
      <c r="CD35" s="20">
        <v>0.23</v>
      </c>
      <c r="CE35" s="20">
        <v>0.23</v>
      </c>
      <c r="CF35" s="95">
        <v>32</v>
      </c>
      <c r="CG35" s="20">
        <v>0.01</v>
      </c>
      <c r="CH35" s="20">
        <v>1</v>
      </c>
      <c r="CI35" s="77">
        <v>33</v>
      </c>
      <c r="CJ35" s="20">
        <v>0.23</v>
      </c>
      <c r="CK35" s="77">
        <v>33</v>
      </c>
      <c r="CL35" s="17">
        <v>1</v>
      </c>
      <c r="CM35" s="17">
        <v>0.22724897099999999</v>
      </c>
      <c r="CN35" s="17">
        <f>_xlfn.XLOOKUP(BZ35,' Brechas'!$A$35:$A$67,' Brechas'!$BC$35:$BC$67)</f>
        <v>0.22724897087673501</v>
      </c>
      <c r="CO35" t="b">
        <f t="shared" si="4"/>
        <v>1</v>
      </c>
      <c r="CS35" s="20">
        <v>99</v>
      </c>
      <c r="CT35" s="154" t="s">
        <v>112</v>
      </c>
      <c r="CU35" s="20">
        <v>0</v>
      </c>
      <c r="CV35" s="20">
        <v>1</v>
      </c>
      <c r="CW35" s="20">
        <v>-1</v>
      </c>
      <c r="CX35" s="20">
        <v>1</v>
      </c>
      <c r="CY35" s="151">
        <v>19</v>
      </c>
      <c r="CZ35" s="20">
        <v>0.01</v>
      </c>
      <c r="DA35" s="20">
        <v>1</v>
      </c>
      <c r="DB35" s="77">
        <v>26</v>
      </c>
      <c r="DC35" s="20">
        <v>1</v>
      </c>
      <c r="DD35" s="77">
        <v>27</v>
      </c>
      <c r="DE35" s="17">
        <v>-1</v>
      </c>
      <c r="DF35" s="17">
        <v>-1</v>
      </c>
      <c r="DG35" s="17">
        <f>_xlfn.XLOOKUP(CS35,' Brechas'!$A$35:$A$67,' Brechas'!$BS$35:$BS$67)</f>
        <v>-1</v>
      </c>
      <c r="DH35" t="b">
        <f t="shared" si="5"/>
        <v>1</v>
      </c>
      <c r="DL35" s="20">
        <v>99</v>
      </c>
      <c r="DM35" s="154" t="s">
        <v>112</v>
      </c>
      <c r="DN35" s="20">
        <v>5.55</v>
      </c>
      <c r="DO35" s="20">
        <v>0.32</v>
      </c>
      <c r="DP35" s="20">
        <v>16.559999999999999</v>
      </c>
      <c r="DQ35" s="20">
        <v>16.559999999999999</v>
      </c>
      <c r="DR35" s="95">
        <v>32</v>
      </c>
      <c r="DS35" s="20">
        <v>2.81</v>
      </c>
      <c r="DT35" s="20">
        <v>0.39</v>
      </c>
      <c r="DU35" s="60">
        <v>14</v>
      </c>
      <c r="DV35" s="20">
        <v>6.41</v>
      </c>
      <c r="DW35" s="94">
        <v>31</v>
      </c>
      <c r="DX35" s="17">
        <v>1</v>
      </c>
      <c r="DY35" s="17">
        <v>6.4136605649999998</v>
      </c>
      <c r="DZ35" s="17" t="e">
        <f>_xlfn.XLOOKUP(DL35,' Brechas'!$A$35:$A$67,' Brechas'!#REF!)</f>
        <v>#REF!</v>
      </c>
      <c r="EA35" t="e">
        <f t="shared" si="6"/>
        <v>#REF!</v>
      </c>
    </row>
    <row r="37" spans="1:131">
      <c r="A37" s="3" t="s">
        <v>25</v>
      </c>
      <c r="B37" s="18">
        <v>5</v>
      </c>
      <c r="C37" s="18" t="s">
        <v>79</v>
      </c>
      <c r="D37" s="18">
        <v>7.0000000000000007E-2</v>
      </c>
      <c r="E37" s="18">
        <v>0.06</v>
      </c>
      <c r="F37" s="18">
        <v>0.16</v>
      </c>
      <c r="G37" s="18">
        <v>0.16</v>
      </c>
      <c r="H37" s="49">
        <v>12</v>
      </c>
      <c r="I37" s="18">
        <v>0.06</v>
      </c>
      <c r="J37" s="18">
        <v>0.19</v>
      </c>
      <c r="K37" s="43">
        <v>23</v>
      </c>
      <c r="L37" s="18">
        <v>0.03</v>
      </c>
      <c r="M37" s="27">
        <v>10</v>
      </c>
      <c r="N37" s="17">
        <v>1</v>
      </c>
      <c r="O37" s="17">
        <v>3.0190792000000001E-2</v>
      </c>
      <c r="P37" s="17">
        <f>_xlfn.XLOOKUP(B37,' Brechas'!$A$35:$A$67,' Brechas'!$E$35:$E$67)</f>
        <v>3.0190791684001801E-2</v>
      </c>
      <c r="Q37" t="b">
        <f>ROUND(O37,6)=ROUND(P37,6)</f>
        <v>1</v>
      </c>
      <c r="T37" s="4" t="s">
        <v>31</v>
      </c>
      <c r="U37" s="20">
        <v>5</v>
      </c>
      <c r="V37" s="20" t="s">
        <v>79</v>
      </c>
      <c r="W37" s="20">
        <v>1</v>
      </c>
      <c r="X37" s="20">
        <v>1</v>
      </c>
      <c r="Y37" s="20">
        <v>0</v>
      </c>
      <c r="Z37" s="20">
        <v>0</v>
      </c>
      <c r="AA37" s="76">
        <v>1</v>
      </c>
      <c r="AB37" s="20">
        <v>1</v>
      </c>
      <c r="AC37" s="20">
        <v>0.56999999999999995</v>
      </c>
      <c r="AD37" s="67">
        <v>2</v>
      </c>
      <c r="AE37" s="20">
        <v>0</v>
      </c>
      <c r="AF37" s="76">
        <v>1</v>
      </c>
      <c r="AG37" s="17">
        <v>-1</v>
      </c>
      <c r="AH37" s="54">
        <v>-4.0231899999999997E-5</v>
      </c>
      <c r="AI37">
        <f>_xlfn.XLOOKUP(U37,' Brechas'!$A$35:$A$67,' Brechas'!$K$35:$K$67)</f>
        <v>-4.0231886822491399E-5</v>
      </c>
      <c r="AJ37" t="b">
        <f>ROUND(AH37,6)=ROUND(AI37,6)</f>
        <v>1</v>
      </c>
      <c r="AM37" s="5" t="s">
        <v>61</v>
      </c>
      <c r="AN37" s="20">
        <v>5</v>
      </c>
      <c r="AO37" s="20" t="s">
        <v>79</v>
      </c>
      <c r="AP37" s="20">
        <v>37.96</v>
      </c>
      <c r="AQ37" s="20">
        <v>26.75</v>
      </c>
      <c r="AR37" s="20">
        <v>0.42</v>
      </c>
      <c r="AS37" s="20">
        <v>0.42</v>
      </c>
      <c r="AT37" s="84">
        <v>26</v>
      </c>
      <c r="AU37" s="20">
        <v>32.54</v>
      </c>
      <c r="AV37" s="20">
        <v>0.02</v>
      </c>
      <c r="AW37" s="65">
        <v>6</v>
      </c>
      <c r="AX37" s="20">
        <v>0.01</v>
      </c>
      <c r="AY37" s="68">
        <v>19</v>
      </c>
      <c r="AZ37" s="17">
        <v>1</v>
      </c>
      <c r="BA37" s="17">
        <v>8.4432469999999992E-3</v>
      </c>
      <c r="BB37" s="17">
        <f>_xlfn.XLOOKUP(AN37,' Brechas'!$A$35:$A$67,' Brechas'!$T$35:$T$67)</f>
        <v>8.4432471726395304E-3</v>
      </c>
      <c r="BC37" t="b">
        <f>ROUND(BA37,6)=ROUND(BB37,6)</f>
        <v>1</v>
      </c>
      <c r="BF37" s="2" t="s">
        <v>6</v>
      </c>
      <c r="BG37" s="20">
        <v>5</v>
      </c>
      <c r="BH37" s="20" t="s">
        <v>274</v>
      </c>
      <c r="BI37" s="20">
        <v>0.73</v>
      </c>
      <c r="BJ37" s="20">
        <v>0.73</v>
      </c>
      <c r="BK37" s="20">
        <v>0.01</v>
      </c>
      <c r="BL37" s="20">
        <v>6.0000000000000001E-3</v>
      </c>
      <c r="BM37" s="83">
        <v>5</v>
      </c>
      <c r="BN37" s="20">
        <v>0.73</v>
      </c>
      <c r="BO37" s="20">
        <v>0.51</v>
      </c>
      <c r="BP37" s="64">
        <v>7</v>
      </c>
      <c r="BQ37" s="20">
        <v>3.0000000000000001E-3</v>
      </c>
      <c r="BR37" s="83">
        <v>5</v>
      </c>
      <c r="BS37" s="17">
        <v>1</v>
      </c>
      <c r="BT37" s="17">
        <v>3.2056110000000001E-3</v>
      </c>
      <c r="BU37" s="17">
        <f>_xlfn.XLOOKUP(BG37,' Brechas'!$A$35:$A$67,' Brechas'!$AH$35:$AH$67)</f>
        <v>3.2056109975572302E-3</v>
      </c>
      <c r="BV37" t="b">
        <f>ROUND(BT37,6)=ROUND(BU37,6)</f>
        <v>1</v>
      </c>
      <c r="BY37" s="6" t="s">
        <v>40</v>
      </c>
      <c r="BZ37" s="20">
        <v>5</v>
      </c>
      <c r="CA37" s="20" t="s">
        <v>79</v>
      </c>
      <c r="CB37" s="20">
        <v>6.18</v>
      </c>
      <c r="CC37" s="20">
        <v>6.22</v>
      </c>
      <c r="CD37" s="20">
        <v>-0.01</v>
      </c>
      <c r="CE37" s="20">
        <v>6.0000000000000001E-3</v>
      </c>
      <c r="CF37" s="71">
        <v>25</v>
      </c>
      <c r="CG37" s="20">
        <v>6.2</v>
      </c>
      <c r="CH37" s="20">
        <v>0.94499999999999995</v>
      </c>
      <c r="CI37" s="78">
        <v>3</v>
      </c>
      <c r="CJ37" s="20">
        <v>5.7999999999999996E-3</v>
      </c>
      <c r="CK37" s="71">
        <v>25</v>
      </c>
      <c r="CL37" s="17">
        <v>-1</v>
      </c>
      <c r="CM37" s="17">
        <v>-5.7563479999999997E-3</v>
      </c>
      <c r="CN37" s="17">
        <f>_xlfn.XLOOKUP(BZ37,' Brechas'!$A$35:$A$67,' Brechas'!$BD$35:$BD$67)</f>
        <v>-5.7563483351352404E-3</v>
      </c>
      <c r="CO37" t="b">
        <f>ROUND(CM37,6)=ROUND(CN37,6)</f>
        <v>1</v>
      </c>
      <c r="CR37" s="2" t="s">
        <v>56</v>
      </c>
      <c r="CS37" s="20">
        <v>5</v>
      </c>
      <c r="CT37" s="20" t="s">
        <v>307</v>
      </c>
      <c r="CU37" s="20">
        <v>0.38</v>
      </c>
      <c r="CV37" s="20">
        <v>0.62</v>
      </c>
      <c r="CW37" s="20">
        <v>-0.4</v>
      </c>
      <c r="CX37" s="20">
        <v>0.4</v>
      </c>
      <c r="CY37" s="86">
        <v>11</v>
      </c>
      <c r="CZ37" s="20">
        <v>0.115</v>
      </c>
      <c r="DA37" s="20">
        <v>0.01</v>
      </c>
      <c r="DB37" s="76">
        <v>1</v>
      </c>
      <c r="DC37" s="20">
        <v>0</v>
      </c>
      <c r="DD37" s="76">
        <v>1</v>
      </c>
      <c r="DE37" s="17">
        <v>-1</v>
      </c>
      <c r="DF37" s="17">
        <v>-3.9137219999999997E-3</v>
      </c>
      <c r="DG37" s="17">
        <f>_xlfn.XLOOKUP(CS37,' Brechas'!$A$35:$A$67,' Brechas'!$BT$35:$BT$67)</f>
        <v>-3.9137215044123897E-3</v>
      </c>
      <c r="DH37" t="b">
        <f>ROUND(DF37,6)=ROUND(DG37,6)</f>
        <v>1</v>
      </c>
      <c r="DK37" s="7" t="s">
        <v>75</v>
      </c>
      <c r="DL37" s="20">
        <v>5</v>
      </c>
      <c r="DM37" s="20" t="s">
        <v>307</v>
      </c>
      <c r="DN37" s="20">
        <v>0.83</v>
      </c>
      <c r="DO37" s="20">
        <v>4.58</v>
      </c>
      <c r="DP37" s="20">
        <v>-0.82</v>
      </c>
      <c r="DQ37" s="20">
        <v>0.82</v>
      </c>
      <c r="DR37" s="58">
        <v>16</v>
      </c>
      <c r="DS37" s="20">
        <v>2.64</v>
      </c>
      <c r="DT37" s="20">
        <v>0.3</v>
      </c>
      <c r="DU37" s="58">
        <v>16</v>
      </c>
      <c r="DV37" s="20">
        <v>0.25</v>
      </c>
      <c r="DW37" s="81">
        <v>17</v>
      </c>
      <c r="DX37" s="17">
        <v>-1</v>
      </c>
      <c r="DY37" s="17">
        <v>-0.24840267199999999</v>
      </c>
      <c r="DZ37" s="17" t="e">
        <f>_xlfn.XLOOKUP(DL37,' Brechas'!$A$35:$A$67,' Brechas'!#REF!)</f>
        <v>#REF!</v>
      </c>
      <c r="EA37" t="e">
        <f>ROUND(DY37,6)=ROUND(DZ37,6)</f>
        <v>#REF!</v>
      </c>
    </row>
    <row r="38" spans="1:131">
      <c r="B38" s="18">
        <v>8</v>
      </c>
      <c r="C38" s="18" t="s">
        <v>81</v>
      </c>
      <c r="D38" s="18">
        <v>0.06</v>
      </c>
      <c r="E38" s="18">
        <v>0.06</v>
      </c>
      <c r="F38" s="18">
        <v>-7.0000000000000007E-2</v>
      </c>
      <c r="G38" s="18">
        <v>7.0000000000000007E-2</v>
      </c>
      <c r="H38" s="30">
        <v>8</v>
      </c>
      <c r="I38" s="18">
        <v>0.06</v>
      </c>
      <c r="J38" s="18">
        <v>0.17</v>
      </c>
      <c r="K38" s="39">
        <v>25</v>
      </c>
      <c r="L38" s="18">
        <v>0.01</v>
      </c>
      <c r="M38" s="42">
        <v>5</v>
      </c>
      <c r="N38" s="17">
        <v>-1</v>
      </c>
      <c r="O38" s="17">
        <v>-1.2409998E-2</v>
      </c>
      <c r="P38" s="17">
        <f>_xlfn.XLOOKUP(B38,' Brechas'!$A$35:$A$67,' Brechas'!$E$35:$E$67)</f>
        <v>-1.24099980758257E-2</v>
      </c>
      <c r="Q38" t="b">
        <f t="shared" ref="Q38:Q69" si="7">ROUND(O38,6)=ROUND(P38,6)</f>
        <v>1</v>
      </c>
      <c r="U38" s="20">
        <v>8</v>
      </c>
      <c r="V38" s="20" t="s">
        <v>81</v>
      </c>
      <c r="W38" s="20">
        <v>0.99</v>
      </c>
      <c r="X38" s="20">
        <v>0.99</v>
      </c>
      <c r="Y38" s="20">
        <v>0</v>
      </c>
      <c r="Z38" s="20">
        <v>0</v>
      </c>
      <c r="AA38" s="80">
        <v>20</v>
      </c>
      <c r="AB38" s="20">
        <v>0.99</v>
      </c>
      <c r="AC38" s="20">
        <v>0.56999999999999995</v>
      </c>
      <c r="AD38" s="63">
        <v>15</v>
      </c>
      <c r="AE38" s="20">
        <v>1.9E-3</v>
      </c>
      <c r="AF38" s="80">
        <v>20</v>
      </c>
      <c r="AG38" s="17">
        <v>1</v>
      </c>
      <c r="AH38" s="17">
        <v>1.9082770000000001E-3</v>
      </c>
      <c r="AI38">
        <f>_xlfn.XLOOKUP(U38,' Brechas'!$A$35:$A$67,' Brechas'!$K$35:$K$67)</f>
        <v>1.9082766542141501E-3</v>
      </c>
      <c r="AJ38" t="b">
        <f t="shared" ref="AJ38:AJ69" si="8">ROUND(AH38,6)=ROUND(AI38,6)</f>
        <v>1</v>
      </c>
      <c r="AN38" s="20">
        <v>8</v>
      </c>
      <c r="AO38" s="20" t="s">
        <v>81</v>
      </c>
      <c r="AP38" s="20">
        <v>22</v>
      </c>
      <c r="AQ38" s="20">
        <v>25</v>
      </c>
      <c r="AR38" s="20">
        <v>-0.12</v>
      </c>
      <c r="AS38" s="20">
        <v>0.12</v>
      </c>
      <c r="AT38" s="63">
        <v>15</v>
      </c>
      <c r="AU38" s="20">
        <v>23.46</v>
      </c>
      <c r="AV38" s="20">
        <v>0.03</v>
      </c>
      <c r="AW38" s="62">
        <v>8</v>
      </c>
      <c r="AX38" s="20">
        <v>0</v>
      </c>
      <c r="AY38" s="69">
        <v>9</v>
      </c>
      <c r="AZ38" s="17">
        <v>-1</v>
      </c>
      <c r="BA38" s="17">
        <v>-3.35228E-3</v>
      </c>
      <c r="BB38" s="17">
        <f>_xlfn.XLOOKUP(AN38,' Brechas'!$A$35:$A$67,' Brechas'!$T$35:$T$67)</f>
        <v>-3.3522802724991999E-3</v>
      </c>
      <c r="BC38" t="b">
        <f t="shared" ref="BC38:BC69" si="9">ROUND(BA38,6)=ROUND(BB38,6)</f>
        <v>1</v>
      </c>
      <c r="BG38" s="20">
        <v>8</v>
      </c>
      <c r="BH38" s="20" t="s">
        <v>275</v>
      </c>
      <c r="BI38" s="20">
        <v>0.67</v>
      </c>
      <c r="BJ38" s="20">
        <v>0.64</v>
      </c>
      <c r="BK38" s="20">
        <v>0.04</v>
      </c>
      <c r="BL38" s="20">
        <v>3.9E-2</v>
      </c>
      <c r="BM38" s="74">
        <v>23</v>
      </c>
      <c r="BN38" s="20">
        <v>0.65</v>
      </c>
      <c r="BO38" s="20">
        <v>0.56999999999999995</v>
      </c>
      <c r="BP38" s="81">
        <v>17</v>
      </c>
      <c r="BQ38" s="20">
        <v>2.1999999999999999E-2</v>
      </c>
      <c r="BR38" s="88">
        <v>24</v>
      </c>
      <c r="BS38" s="17">
        <v>1</v>
      </c>
      <c r="BT38" s="17">
        <v>2.2246928999999999E-2</v>
      </c>
      <c r="BU38" s="17">
        <f>_xlfn.XLOOKUP(BG38,' Brechas'!$A$35:$A$67,' Brechas'!$AH$35:$AH$67)</f>
        <v>2.2246928571837001E-2</v>
      </c>
      <c r="BV38" t="b">
        <f t="shared" ref="BV38:BV69" si="10">ROUND(BT38,6)=ROUND(BU38,6)</f>
        <v>1</v>
      </c>
      <c r="BZ38" s="20">
        <v>8</v>
      </c>
      <c r="CA38" s="20" t="s">
        <v>81</v>
      </c>
      <c r="CB38" s="20">
        <v>6.03</v>
      </c>
      <c r="CC38" s="20">
        <v>6.02</v>
      </c>
      <c r="CD38" s="20">
        <v>0</v>
      </c>
      <c r="CE38" s="20">
        <v>2E-3</v>
      </c>
      <c r="CF38" s="66">
        <v>12</v>
      </c>
      <c r="CG38" s="20">
        <v>6.02</v>
      </c>
      <c r="CH38" s="20">
        <v>0.97299999999999998</v>
      </c>
      <c r="CI38" s="80">
        <v>20</v>
      </c>
      <c r="CJ38" s="20">
        <v>1.5E-3</v>
      </c>
      <c r="CK38" s="66">
        <v>12</v>
      </c>
      <c r="CL38" s="17">
        <v>1</v>
      </c>
      <c r="CM38" s="17">
        <v>1.545914E-3</v>
      </c>
      <c r="CN38" s="17">
        <f>_xlfn.XLOOKUP(BZ38,' Brechas'!$A$35:$A$67,' Brechas'!$BD$35:$BD$67)</f>
        <v>1.54591382802245E-3</v>
      </c>
      <c r="CO38" t="b">
        <f t="shared" ref="CO38:CO69" si="11">ROUND(CM38,6)=ROUND(CN38,6)</f>
        <v>1</v>
      </c>
      <c r="CS38" s="20">
        <v>8</v>
      </c>
      <c r="CT38" s="20" t="s">
        <v>81</v>
      </c>
      <c r="CU38" s="20">
        <v>0.37</v>
      </c>
      <c r="CV38" s="20">
        <v>0.63</v>
      </c>
      <c r="CW38" s="20">
        <v>-0.42</v>
      </c>
      <c r="CX38" s="20">
        <v>0.42</v>
      </c>
      <c r="CY38" s="68">
        <v>19</v>
      </c>
      <c r="CZ38" s="20">
        <v>0.03</v>
      </c>
      <c r="DA38" s="20">
        <v>0.04</v>
      </c>
      <c r="DB38" s="63">
        <v>15</v>
      </c>
      <c r="DC38" s="20">
        <v>0.02</v>
      </c>
      <c r="DD38" s="63">
        <v>15</v>
      </c>
      <c r="DE38" s="17">
        <v>-1</v>
      </c>
      <c r="DF38" s="17">
        <v>-1.588328E-2</v>
      </c>
      <c r="DG38" s="17">
        <f>_xlfn.XLOOKUP(CS38,' Brechas'!$A$35:$A$67,' Brechas'!$BT$35:$BT$67)</f>
        <v>-1.5883280169792301E-2</v>
      </c>
      <c r="DH38" t="b">
        <f t="shared" ref="DH38:DH69" si="12">ROUND(DF38,6)=ROUND(DG38,6)</f>
        <v>1</v>
      </c>
      <c r="DL38" s="20">
        <v>8</v>
      </c>
      <c r="DM38" s="20" t="s">
        <v>81</v>
      </c>
      <c r="DN38" s="20">
        <v>0.42</v>
      </c>
      <c r="DO38" s="20">
        <v>3.65</v>
      </c>
      <c r="DP38" s="20">
        <v>-0.88</v>
      </c>
      <c r="DQ38" s="20">
        <v>0.88</v>
      </c>
      <c r="DR38" s="73">
        <v>28</v>
      </c>
      <c r="DS38" s="20">
        <v>2</v>
      </c>
      <c r="DT38" s="20">
        <v>0.23</v>
      </c>
      <c r="DU38" s="71">
        <v>25</v>
      </c>
      <c r="DV38" s="20">
        <v>0.2</v>
      </c>
      <c r="DW38" s="86">
        <v>11</v>
      </c>
      <c r="DX38" s="17">
        <v>-1</v>
      </c>
      <c r="DY38" s="17">
        <v>-0.20264417800000001</v>
      </c>
      <c r="DZ38" s="17" t="e">
        <f>_xlfn.XLOOKUP(DL38,' Brechas'!$A$35:$A$67,' Brechas'!#REF!)</f>
        <v>#REF!</v>
      </c>
      <c r="EA38" t="e">
        <f t="shared" ref="EA38:EA69" si="13">ROUND(DY38,6)=ROUND(DZ38,6)</f>
        <v>#REF!</v>
      </c>
    </row>
    <row r="39" spans="1:131">
      <c r="B39" s="18">
        <v>11</v>
      </c>
      <c r="C39" s="18" t="s">
        <v>82</v>
      </c>
      <c r="D39" s="18">
        <v>0.02</v>
      </c>
      <c r="E39" s="18">
        <v>7.0000000000000007E-2</v>
      </c>
      <c r="F39" s="18">
        <v>-0.72</v>
      </c>
      <c r="G39" s="18">
        <v>0.72</v>
      </c>
      <c r="H39" s="47">
        <v>30</v>
      </c>
      <c r="I39" s="18">
        <v>0.04</v>
      </c>
      <c r="J39" s="18">
        <v>0.13</v>
      </c>
      <c r="K39" s="50">
        <v>31</v>
      </c>
      <c r="L39" s="18">
        <v>0.09</v>
      </c>
      <c r="M39" s="41">
        <v>22</v>
      </c>
      <c r="N39" s="17">
        <v>-1</v>
      </c>
      <c r="O39" s="17">
        <v>-9.4685478000000003E-2</v>
      </c>
      <c r="P39" s="17">
        <f>_xlfn.XLOOKUP(B39,' Brechas'!$A$35:$A$67,' Brechas'!$E$35:$E$67)</f>
        <v>-9.4685477811826901E-2</v>
      </c>
      <c r="Q39" t="b">
        <f t="shared" si="7"/>
        <v>1</v>
      </c>
      <c r="U39" s="20">
        <v>11</v>
      </c>
      <c r="V39" s="20" t="s">
        <v>82</v>
      </c>
      <c r="W39" s="20">
        <v>1</v>
      </c>
      <c r="X39" s="20">
        <v>1</v>
      </c>
      <c r="Y39" s="20">
        <v>0</v>
      </c>
      <c r="Z39" s="20">
        <v>0</v>
      </c>
      <c r="AA39" s="83">
        <v>5</v>
      </c>
      <c r="AB39" s="20">
        <v>1</v>
      </c>
      <c r="AC39" s="20">
        <v>0.56999999999999995</v>
      </c>
      <c r="AD39" s="64">
        <v>7</v>
      </c>
      <c r="AE39" s="20">
        <v>5.0000000000000001E-4</v>
      </c>
      <c r="AF39" s="83">
        <v>5</v>
      </c>
      <c r="AG39" s="17">
        <v>1</v>
      </c>
      <c r="AH39" s="17">
        <v>5.1088499999999998E-4</v>
      </c>
      <c r="AI39">
        <f>_xlfn.XLOOKUP(U39,' Brechas'!$A$35:$A$67,' Brechas'!$K$35:$K$67)</f>
        <v>5.1088481465841004E-4</v>
      </c>
      <c r="AJ39" t="b">
        <f t="shared" si="8"/>
        <v>1</v>
      </c>
      <c r="AN39" s="20">
        <v>11</v>
      </c>
      <c r="AO39" s="20" t="s">
        <v>82</v>
      </c>
      <c r="AP39" s="20">
        <v>98.75</v>
      </c>
      <c r="AQ39" s="20">
        <v>93.42</v>
      </c>
      <c r="AR39" s="20">
        <v>0.06</v>
      </c>
      <c r="AS39" s="20">
        <v>0.06</v>
      </c>
      <c r="AT39" s="65">
        <v>6</v>
      </c>
      <c r="AU39" s="20">
        <v>96.2</v>
      </c>
      <c r="AV39" s="20">
        <v>0.01</v>
      </c>
      <c r="AW39" s="76">
        <v>1</v>
      </c>
      <c r="AX39" s="20">
        <v>0</v>
      </c>
      <c r="AY39" s="67">
        <v>2</v>
      </c>
      <c r="AZ39" s="17">
        <v>1</v>
      </c>
      <c r="BA39" s="17">
        <v>3.88565E-4</v>
      </c>
      <c r="BB39" s="17">
        <f>_xlfn.XLOOKUP(AN39,' Brechas'!$A$35:$A$67,' Brechas'!$T$35:$T$67)</f>
        <v>3.8856489628499001E-4</v>
      </c>
      <c r="BC39" t="b">
        <f t="shared" si="9"/>
        <v>1</v>
      </c>
      <c r="BG39" s="20">
        <v>11</v>
      </c>
      <c r="BH39" s="20" t="s">
        <v>276</v>
      </c>
      <c r="BI39" s="20">
        <v>0.64</v>
      </c>
      <c r="BJ39" s="20">
        <v>0.63</v>
      </c>
      <c r="BK39" s="20">
        <v>0.02</v>
      </c>
      <c r="BL39" s="20">
        <v>1.6E-2</v>
      </c>
      <c r="BM39" s="60">
        <v>14</v>
      </c>
      <c r="BN39" s="20">
        <v>0.63</v>
      </c>
      <c r="BO39" s="20">
        <v>0.59</v>
      </c>
      <c r="BP39" s="68">
        <v>19</v>
      </c>
      <c r="BQ39" s="20">
        <v>8.9999999999999993E-3</v>
      </c>
      <c r="BR39" s="59">
        <v>13</v>
      </c>
      <c r="BS39" s="17">
        <v>1</v>
      </c>
      <c r="BT39" s="17">
        <v>9.1944729999999999E-3</v>
      </c>
      <c r="BU39" s="17">
        <f>_xlfn.XLOOKUP(BG39,' Brechas'!$A$35:$A$67,' Brechas'!$AH$35:$AH$67)</f>
        <v>9.1944733614100303E-3</v>
      </c>
      <c r="BV39" t="b">
        <f t="shared" si="10"/>
        <v>1</v>
      </c>
      <c r="BZ39" s="20">
        <v>11</v>
      </c>
      <c r="CA39" s="20" t="s">
        <v>82</v>
      </c>
      <c r="CB39" s="20">
        <v>6.27</v>
      </c>
      <c r="CC39" s="20">
        <v>6.26</v>
      </c>
      <c r="CD39" s="20">
        <v>0</v>
      </c>
      <c r="CE39" s="20">
        <v>2E-3</v>
      </c>
      <c r="CF39" s="86">
        <v>11</v>
      </c>
      <c r="CG39" s="20">
        <v>6.26</v>
      </c>
      <c r="CH39" s="20">
        <v>0.93600000000000005</v>
      </c>
      <c r="CI39" s="76">
        <v>1</v>
      </c>
      <c r="CJ39" s="20">
        <v>1.4E-3</v>
      </c>
      <c r="CK39" s="86">
        <v>11</v>
      </c>
      <c r="CL39" s="17">
        <v>1</v>
      </c>
      <c r="CM39" s="17">
        <v>1.4324089999999999E-3</v>
      </c>
      <c r="CN39" s="17">
        <f>_xlfn.XLOOKUP(BZ39,' Brechas'!$A$35:$A$67,' Brechas'!$BD$35:$BD$67)</f>
        <v>1.4324092449807099E-3</v>
      </c>
      <c r="CO39" t="b">
        <f t="shared" si="11"/>
        <v>1</v>
      </c>
      <c r="CS39" s="20">
        <v>11</v>
      </c>
      <c r="CT39" s="20" t="s">
        <v>82</v>
      </c>
      <c r="CU39" s="20">
        <v>0.4</v>
      </c>
      <c r="CV39" s="20">
        <v>0.6</v>
      </c>
      <c r="CW39" s="20">
        <v>-0.33</v>
      </c>
      <c r="CX39" s="20">
        <v>0.33</v>
      </c>
      <c r="CY39" s="76">
        <v>1</v>
      </c>
      <c r="CZ39" s="20">
        <v>1.9E-2</v>
      </c>
      <c r="DA39" s="20">
        <v>0.06</v>
      </c>
      <c r="DB39" s="80">
        <v>20</v>
      </c>
      <c r="DC39" s="20">
        <v>0.02</v>
      </c>
      <c r="DD39" s="61">
        <v>18</v>
      </c>
      <c r="DE39" s="17">
        <v>-1</v>
      </c>
      <c r="DF39" s="17">
        <v>-1.9840081999999998E-2</v>
      </c>
      <c r="DG39" s="17">
        <f>_xlfn.XLOOKUP(CS39,' Brechas'!$A$35:$A$67,' Brechas'!$BT$35:$BT$67)</f>
        <v>-1.9840081731918299E-2</v>
      </c>
      <c r="DH39" t="b">
        <f t="shared" si="12"/>
        <v>1</v>
      </c>
      <c r="DL39" s="20">
        <v>11</v>
      </c>
      <c r="DM39" s="20" t="s">
        <v>82</v>
      </c>
      <c r="DN39" s="20">
        <v>0.78</v>
      </c>
      <c r="DO39" s="20">
        <v>1.24</v>
      </c>
      <c r="DP39" s="20">
        <v>-0.37</v>
      </c>
      <c r="DQ39" s="20">
        <v>0.37</v>
      </c>
      <c r="DR39" s="76">
        <v>1</v>
      </c>
      <c r="DS39" s="20">
        <v>1</v>
      </c>
      <c r="DT39" s="20">
        <v>0.12</v>
      </c>
      <c r="DU39" s="77">
        <v>33</v>
      </c>
      <c r="DV39" s="20">
        <v>0.04</v>
      </c>
      <c r="DW39" s="76">
        <v>1</v>
      </c>
      <c r="DX39" s="17">
        <v>-1</v>
      </c>
      <c r="DY39" s="17">
        <v>-4.2911920999999999E-2</v>
      </c>
      <c r="DZ39" s="17" t="e">
        <f>_xlfn.XLOOKUP(DL39,' Brechas'!$A$35:$A$67,' Brechas'!#REF!)</f>
        <v>#REF!</v>
      </c>
      <c r="EA39" t="e">
        <f t="shared" si="13"/>
        <v>#REF!</v>
      </c>
    </row>
    <row r="40" spans="1:131">
      <c r="B40" s="18">
        <v>13</v>
      </c>
      <c r="C40" s="18" t="s">
        <v>83</v>
      </c>
      <c r="D40" s="18">
        <v>0.03</v>
      </c>
      <c r="E40" s="18">
        <v>0.03</v>
      </c>
      <c r="F40" s="18">
        <v>0</v>
      </c>
      <c r="G40" s="18">
        <v>0</v>
      </c>
      <c r="H40" s="23">
        <v>1</v>
      </c>
      <c r="I40" s="18">
        <v>0.03</v>
      </c>
      <c r="J40" s="18">
        <v>0.08</v>
      </c>
      <c r="K40" s="46">
        <v>33</v>
      </c>
      <c r="L40" s="18">
        <v>0</v>
      </c>
      <c r="M40" s="23">
        <v>1</v>
      </c>
      <c r="N40" s="17">
        <v>1</v>
      </c>
      <c r="O40" s="17">
        <v>1.3468599999999999E-4</v>
      </c>
      <c r="P40" s="17">
        <f>_xlfn.XLOOKUP(B40,' Brechas'!$A$35:$A$67,' Brechas'!$E$35:$E$67)</f>
        <v>1.34685591311401E-4</v>
      </c>
      <c r="Q40" t="b">
        <f t="shared" si="7"/>
        <v>1</v>
      </c>
      <c r="U40" s="20">
        <v>13</v>
      </c>
      <c r="V40" s="20" t="s">
        <v>83</v>
      </c>
      <c r="W40" s="20">
        <v>0.99</v>
      </c>
      <c r="X40" s="20">
        <v>0.98</v>
      </c>
      <c r="Y40" s="20">
        <v>0</v>
      </c>
      <c r="Z40" s="20">
        <v>0</v>
      </c>
      <c r="AA40" s="82">
        <v>22</v>
      </c>
      <c r="AB40" s="20">
        <v>0.98</v>
      </c>
      <c r="AC40" s="20">
        <v>0.56999999999999995</v>
      </c>
      <c r="AD40" s="68">
        <v>19</v>
      </c>
      <c r="AE40" s="20">
        <v>2.8E-3</v>
      </c>
      <c r="AF40" s="82">
        <v>22</v>
      </c>
      <c r="AG40" s="17">
        <v>1</v>
      </c>
      <c r="AH40" s="17">
        <v>2.8178880000000002E-3</v>
      </c>
      <c r="AI40">
        <f>_xlfn.XLOOKUP(U40,' Brechas'!$A$35:$A$67,' Brechas'!$K$35:$K$67)</f>
        <v>2.8178883988852301E-3</v>
      </c>
      <c r="AJ40" t="b">
        <f t="shared" si="8"/>
        <v>1</v>
      </c>
      <c r="AN40" s="20">
        <v>13</v>
      </c>
      <c r="AO40" s="20" t="s">
        <v>83</v>
      </c>
      <c r="AP40" s="20">
        <v>4.28</v>
      </c>
      <c r="AQ40" s="20">
        <v>3.79</v>
      </c>
      <c r="AR40" s="20">
        <v>0.13</v>
      </c>
      <c r="AS40" s="20">
        <v>0.13</v>
      </c>
      <c r="AT40" s="81">
        <v>17</v>
      </c>
      <c r="AU40" s="20">
        <v>4.04</v>
      </c>
      <c r="AV40" s="20">
        <v>0.16</v>
      </c>
      <c r="AW40" s="71">
        <v>25</v>
      </c>
      <c r="AX40" s="20">
        <v>0.02</v>
      </c>
      <c r="AY40" s="82">
        <v>22</v>
      </c>
      <c r="AZ40" s="17">
        <v>1</v>
      </c>
      <c r="BA40" s="17">
        <v>2.0685682E-2</v>
      </c>
      <c r="BB40" s="17">
        <f>_xlfn.XLOOKUP(AN40,' Brechas'!$A$35:$A$67,' Brechas'!$T$35:$T$67)</f>
        <v>2.06856824547955E-2</v>
      </c>
      <c r="BC40" t="b">
        <f t="shared" si="9"/>
        <v>1</v>
      </c>
      <c r="BG40" s="20">
        <v>13</v>
      </c>
      <c r="BH40" s="20" t="s">
        <v>277</v>
      </c>
      <c r="BI40" s="20">
        <v>0.69</v>
      </c>
      <c r="BJ40" s="20">
        <v>0.68</v>
      </c>
      <c r="BK40" s="20">
        <v>0.01</v>
      </c>
      <c r="BL40" s="20">
        <v>1.4E-2</v>
      </c>
      <c r="BM40" s="86">
        <v>11</v>
      </c>
      <c r="BN40" s="20">
        <v>0.68</v>
      </c>
      <c r="BO40" s="20">
        <v>0.54</v>
      </c>
      <c r="BP40" s="60">
        <v>14</v>
      </c>
      <c r="BQ40" s="20">
        <v>8.0000000000000002E-3</v>
      </c>
      <c r="BR40" s="86">
        <v>11</v>
      </c>
      <c r="BS40" s="17">
        <v>1</v>
      </c>
      <c r="BT40" s="17">
        <v>7.7846249999999999E-3</v>
      </c>
      <c r="BU40" s="17">
        <f>_xlfn.XLOOKUP(BG40,' Brechas'!$A$35:$A$67,' Brechas'!$AH$35:$AH$67)</f>
        <v>7.7846249284796096E-3</v>
      </c>
      <c r="BV40" t="b">
        <f t="shared" si="10"/>
        <v>1</v>
      </c>
      <c r="BZ40" s="20">
        <v>13</v>
      </c>
      <c r="CA40" s="20" t="s">
        <v>83</v>
      </c>
      <c r="CB40" s="20">
        <v>6.06</v>
      </c>
      <c r="CC40" s="20">
        <v>6.07</v>
      </c>
      <c r="CD40" s="20">
        <v>0</v>
      </c>
      <c r="CE40" s="20">
        <v>3.0000000000000001E-3</v>
      </c>
      <c r="CF40" s="63">
        <v>15</v>
      </c>
      <c r="CG40" s="20">
        <v>6.07</v>
      </c>
      <c r="CH40" s="20">
        <v>0.96599999999999997</v>
      </c>
      <c r="CI40" s="59">
        <v>13</v>
      </c>
      <c r="CJ40" s="20">
        <v>2.3999999999999998E-3</v>
      </c>
      <c r="CK40" s="58">
        <v>16</v>
      </c>
      <c r="CL40" s="17">
        <v>-1</v>
      </c>
      <c r="CM40" s="17">
        <v>-2.4176789999999998E-3</v>
      </c>
      <c r="CN40" s="17">
        <f>_xlfn.XLOOKUP(BZ40,' Brechas'!$A$35:$A$67,' Brechas'!$BD$35:$BD$67)</f>
        <v>-2.4176793817833101E-3</v>
      </c>
      <c r="CO40" t="b">
        <f t="shared" si="11"/>
        <v>1</v>
      </c>
      <c r="CS40" s="20">
        <v>13</v>
      </c>
      <c r="CT40" s="20" t="s">
        <v>83</v>
      </c>
      <c r="CU40" s="20">
        <v>0.36</v>
      </c>
      <c r="CV40" s="20">
        <v>0.64</v>
      </c>
      <c r="CW40" s="20">
        <v>-0.44</v>
      </c>
      <c r="CX40" s="20">
        <v>0.44</v>
      </c>
      <c r="CY40" s="88">
        <v>24</v>
      </c>
      <c r="CZ40" s="20">
        <v>4.2999999999999997E-2</v>
      </c>
      <c r="DA40" s="20">
        <v>0.03</v>
      </c>
      <c r="DB40" s="64">
        <v>7</v>
      </c>
      <c r="DC40" s="20">
        <v>0.01</v>
      </c>
      <c r="DD40" s="64">
        <v>7</v>
      </c>
      <c r="DE40" s="17">
        <v>-1</v>
      </c>
      <c r="DF40" s="17">
        <v>-1.1773835E-2</v>
      </c>
      <c r="DG40" s="17">
        <f>_xlfn.XLOOKUP(CS40,' Brechas'!$A$35:$A$67,' Brechas'!$BT$35:$BT$67)</f>
        <v>-1.17738345889208E-2</v>
      </c>
      <c r="DH40" t="b">
        <f t="shared" si="12"/>
        <v>1</v>
      </c>
      <c r="DL40" s="20">
        <v>13</v>
      </c>
      <c r="DM40" s="20" t="s">
        <v>83</v>
      </c>
      <c r="DN40" s="20">
        <v>0.69</v>
      </c>
      <c r="DO40" s="20">
        <v>4.1900000000000004</v>
      </c>
      <c r="DP40" s="20">
        <v>-0.84</v>
      </c>
      <c r="DQ40" s="20">
        <v>0.84</v>
      </c>
      <c r="DR40" s="68">
        <v>19</v>
      </c>
      <c r="DS40" s="20">
        <v>2.42</v>
      </c>
      <c r="DT40" s="20">
        <v>0.28000000000000003</v>
      </c>
      <c r="DU40" s="61">
        <v>18</v>
      </c>
      <c r="DV40" s="20">
        <v>0.23</v>
      </c>
      <c r="DW40" s="58">
        <v>16</v>
      </c>
      <c r="DX40" s="17">
        <v>-1</v>
      </c>
      <c r="DY40" s="17">
        <v>-0.23272153700000001</v>
      </c>
      <c r="DZ40" s="17" t="e">
        <f>_xlfn.XLOOKUP(DL40,' Brechas'!$A$35:$A$67,' Brechas'!#REF!)</f>
        <v>#REF!</v>
      </c>
      <c r="EA40" t="e">
        <f t="shared" si="13"/>
        <v>#REF!</v>
      </c>
    </row>
    <row r="41" spans="1:131">
      <c r="B41" s="18">
        <v>15</v>
      </c>
      <c r="C41" s="18" t="s">
        <v>84</v>
      </c>
      <c r="D41" s="18">
        <v>7.0000000000000007E-2</v>
      </c>
      <c r="E41" s="18">
        <v>0.05</v>
      </c>
      <c r="F41" s="18">
        <v>0.56000000000000005</v>
      </c>
      <c r="G41" s="18">
        <v>0.56000000000000005</v>
      </c>
      <c r="H41" s="34">
        <v>28</v>
      </c>
      <c r="I41" s="18">
        <v>0.06</v>
      </c>
      <c r="J41" s="18">
        <v>0.16</v>
      </c>
      <c r="K41" s="34">
        <v>28</v>
      </c>
      <c r="L41" s="18">
        <v>0.09</v>
      </c>
      <c r="M41" s="40">
        <v>21</v>
      </c>
      <c r="N41" s="17">
        <v>1</v>
      </c>
      <c r="O41" s="17">
        <v>9.0392814000000002E-2</v>
      </c>
      <c r="P41" s="17">
        <f>_xlfn.XLOOKUP(B41,' Brechas'!$A$35:$A$67,' Brechas'!$E$35:$E$67)</f>
        <v>9.0392814490881906E-2</v>
      </c>
      <c r="Q41" t="b">
        <f t="shared" si="7"/>
        <v>1</v>
      </c>
      <c r="U41" s="20">
        <v>15</v>
      </c>
      <c r="V41" s="20" t="s">
        <v>84</v>
      </c>
      <c r="W41" s="20">
        <v>1</v>
      </c>
      <c r="X41" s="20">
        <v>0.99</v>
      </c>
      <c r="Y41" s="20">
        <v>0</v>
      </c>
      <c r="Z41" s="20">
        <v>0</v>
      </c>
      <c r="AA41" s="61">
        <v>18</v>
      </c>
      <c r="AB41" s="20">
        <v>1</v>
      </c>
      <c r="AC41" s="20">
        <v>0.56999999999999995</v>
      </c>
      <c r="AD41" s="86">
        <v>11</v>
      </c>
      <c r="AE41" s="20">
        <v>1.2999999999999999E-3</v>
      </c>
      <c r="AF41" s="81">
        <v>17</v>
      </c>
      <c r="AG41" s="17">
        <v>1</v>
      </c>
      <c r="AH41" s="17">
        <v>1.3195559999999999E-3</v>
      </c>
      <c r="AI41">
        <f>_xlfn.XLOOKUP(U41,' Brechas'!$A$35:$A$67,' Brechas'!$K$35:$K$67)</f>
        <v>1.3195562372692901E-3</v>
      </c>
      <c r="AJ41" t="b">
        <f t="shared" si="8"/>
        <v>1</v>
      </c>
      <c r="AN41" s="20">
        <v>15</v>
      </c>
      <c r="AO41" s="20" t="s">
        <v>84</v>
      </c>
      <c r="AP41" s="20">
        <v>3.06</v>
      </c>
      <c r="AQ41" s="20">
        <v>3.16</v>
      </c>
      <c r="AR41" s="20">
        <v>-0.03</v>
      </c>
      <c r="AS41" s="20">
        <v>0.03</v>
      </c>
      <c r="AT41" s="85">
        <v>4</v>
      </c>
      <c r="AU41" s="20">
        <v>3.11</v>
      </c>
      <c r="AV41" s="20">
        <v>0.21</v>
      </c>
      <c r="AW41" s="73">
        <v>28</v>
      </c>
      <c r="AX41" s="20">
        <v>0.01</v>
      </c>
      <c r="AY41" s="81">
        <v>17</v>
      </c>
      <c r="AZ41" s="17">
        <v>-1</v>
      </c>
      <c r="BA41" s="17">
        <v>-6.9929440000000001E-3</v>
      </c>
      <c r="BB41" s="17">
        <f>_xlfn.XLOOKUP(AN41,' Brechas'!$A$35:$A$67,' Brechas'!$T$35:$T$67)</f>
        <v>-6.9929439273220201E-3</v>
      </c>
      <c r="BC41" t="b">
        <f t="shared" si="9"/>
        <v>1</v>
      </c>
      <c r="BG41" s="20">
        <v>15</v>
      </c>
      <c r="BH41" s="20" t="s">
        <v>278</v>
      </c>
      <c r="BI41" s="20">
        <v>0.72</v>
      </c>
      <c r="BJ41" s="20">
        <v>0.76</v>
      </c>
      <c r="BK41" s="20">
        <v>-0.04</v>
      </c>
      <c r="BL41" s="20">
        <v>4.2999999999999997E-2</v>
      </c>
      <c r="BM41" s="71">
        <v>25</v>
      </c>
      <c r="BN41" s="20">
        <v>0.74</v>
      </c>
      <c r="BO41" s="20">
        <v>0.5</v>
      </c>
      <c r="BP41" s="83">
        <v>5</v>
      </c>
      <c r="BQ41" s="20">
        <v>2.1999999999999999E-2</v>
      </c>
      <c r="BR41" s="82">
        <v>22</v>
      </c>
      <c r="BS41" s="17">
        <v>-1</v>
      </c>
      <c r="BT41" s="17">
        <v>-2.1622120000000002E-2</v>
      </c>
      <c r="BU41" s="17">
        <f>_xlfn.XLOOKUP(BG41,' Brechas'!$A$35:$A$67,' Brechas'!$AH$35:$AH$67)</f>
        <v>-2.16221204368784E-2</v>
      </c>
      <c r="BV41" t="b">
        <f t="shared" si="10"/>
        <v>1</v>
      </c>
      <c r="BZ41" s="20">
        <v>15</v>
      </c>
      <c r="CA41" s="20" t="s">
        <v>84</v>
      </c>
      <c r="CB41" s="20">
        <v>6.09</v>
      </c>
      <c r="CC41" s="20">
        <v>6.11</v>
      </c>
      <c r="CD41" s="20">
        <v>0</v>
      </c>
      <c r="CE41" s="20">
        <v>3.0000000000000001E-3</v>
      </c>
      <c r="CF41" s="61">
        <v>18</v>
      </c>
      <c r="CG41" s="20">
        <v>6.1</v>
      </c>
      <c r="CH41" s="20">
        <v>0.96</v>
      </c>
      <c r="CI41" s="62">
        <v>8</v>
      </c>
      <c r="CJ41" s="20">
        <v>3.0000000000000001E-3</v>
      </c>
      <c r="CK41" s="61">
        <v>18</v>
      </c>
      <c r="CL41" s="17">
        <v>-1</v>
      </c>
      <c r="CM41" s="17">
        <v>-3.0195170000000002E-3</v>
      </c>
      <c r="CN41" s="17">
        <f>_xlfn.XLOOKUP(BZ41,' Brechas'!$A$35:$A$67,' Brechas'!$BD$35:$BD$67)</f>
        <v>-3.0195166603425301E-3</v>
      </c>
      <c r="CO41" t="b">
        <f t="shared" si="11"/>
        <v>1</v>
      </c>
      <c r="CS41" s="20">
        <v>15</v>
      </c>
      <c r="CT41" s="20" t="s">
        <v>84</v>
      </c>
      <c r="CU41" s="20">
        <v>0.37</v>
      </c>
      <c r="CV41" s="20">
        <v>0.63</v>
      </c>
      <c r="CW41" s="20">
        <v>-0.41</v>
      </c>
      <c r="CX41" s="20">
        <v>0.41</v>
      </c>
      <c r="CY41" s="63">
        <v>15</v>
      </c>
      <c r="CZ41" s="20">
        <v>6.9000000000000006E-2</v>
      </c>
      <c r="DA41" s="20">
        <v>0.02</v>
      </c>
      <c r="DB41" s="78">
        <v>3</v>
      </c>
      <c r="DC41" s="20">
        <v>0.01</v>
      </c>
      <c r="DD41" s="85">
        <v>4</v>
      </c>
      <c r="DE41" s="17">
        <v>-1</v>
      </c>
      <c r="DF41" s="17">
        <v>-6.7353409999999997E-3</v>
      </c>
      <c r="DG41" s="17">
        <f>_xlfn.XLOOKUP(CS41,' Brechas'!$A$35:$A$67,' Brechas'!$BT$35:$BT$67)</f>
        <v>-6.7353405936615499E-3</v>
      </c>
      <c r="DH41" t="b">
        <f t="shared" si="12"/>
        <v>1</v>
      </c>
      <c r="DL41" s="20">
        <v>15</v>
      </c>
      <c r="DM41" s="20" t="s">
        <v>84</v>
      </c>
      <c r="DN41" s="20">
        <v>0.66</v>
      </c>
      <c r="DO41" s="20">
        <v>3.35</v>
      </c>
      <c r="DP41" s="20">
        <v>-0.8</v>
      </c>
      <c r="DQ41" s="20">
        <v>0.8</v>
      </c>
      <c r="DR41" s="66">
        <v>12</v>
      </c>
      <c r="DS41" s="20">
        <v>1.98</v>
      </c>
      <c r="DT41" s="20">
        <v>0.23</v>
      </c>
      <c r="DU41" s="84">
        <v>26</v>
      </c>
      <c r="DV41" s="20">
        <v>0.18</v>
      </c>
      <c r="DW41" s="64">
        <v>7</v>
      </c>
      <c r="DX41" s="17">
        <v>-1</v>
      </c>
      <c r="DY41" s="17">
        <v>-0.18285291200000001</v>
      </c>
      <c r="DZ41" s="17" t="e">
        <f>_xlfn.XLOOKUP(DL41,' Brechas'!$A$35:$A$67,' Brechas'!#REF!)</f>
        <v>#REF!</v>
      </c>
      <c r="EA41" t="e">
        <f t="shared" si="13"/>
        <v>#REF!</v>
      </c>
    </row>
    <row r="42" spans="1:131">
      <c r="B42" s="18">
        <v>17</v>
      </c>
      <c r="C42" s="18" t="s">
        <v>85</v>
      </c>
      <c r="D42" s="18">
        <v>0.11</v>
      </c>
      <c r="E42" s="18">
        <v>0.18</v>
      </c>
      <c r="F42" s="18">
        <v>-0.38</v>
      </c>
      <c r="G42" s="18">
        <v>0.38</v>
      </c>
      <c r="H42" s="48">
        <v>24</v>
      </c>
      <c r="I42" s="18">
        <v>0.15</v>
      </c>
      <c r="J42" s="18">
        <v>0.44</v>
      </c>
      <c r="K42" s="32">
        <v>7</v>
      </c>
      <c r="L42" s="18">
        <v>0.17</v>
      </c>
      <c r="M42" s="39">
        <v>25</v>
      </c>
      <c r="N42" s="17">
        <v>-1</v>
      </c>
      <c r="O42" s="17">
        <v>-0.166870459</v>
      </c>
      <c r="P42" s="17">
        <f>_xlfn.XLOOKUP(B42,' Brechas'!$A$35:$A$67,' Brechas'!$E$35:$E$67)</f>
        <v>-0.166870458989445</v>
      </c>
      <c r="Q42" t="b">
        <f t="shared" si="7"/>
        <v>1</v>
      </c>
      <c r="U42" s="20">
        <v>17</v>
      </c>
      <c r="V42" s="20" t="s">
        <v>85</v>
      </c>
      <c r="W42" s="20">
        <v>1</v>
      </c>
      <c r="X42" s="20">
        <v>1</v>
      </c>
      <c r="Y42" s="20">
        <v>0</v>
      </c>
      <c r="Z42" s="20">
        <v>0</v>
      </c>
      <c r="AA42" s="60">
        <v>14</v>
      </c>
      <c r="AB42" s="20">
        <v>1</v>
      </c>
      <c r="AC42" s="20">
        <v>0.56999999999999995</v>
      </c>
      <c r="AD42" s="65">
        <v>6</v>
      </c>
      <c r="AE42" s="20">
        <v>1.1000000000000001E-3</v>
      </c>
      <c r="AF42" s="60">
        <v>14</v>
      </c>
      <c r="AG42" s="17">
        <v>1</v>
      </c>
      <c r="AH42" s="17">
        <v>1.0627099999999999E-3</v>
      </c>
      <c r="AI42">
        <f>_xlfn.XLOOKUP(U42,' Brechas'!$A$35:$A$67,' Brechas'!$K$35:$K$67)</f>
        <v>1.0627096495025999E-3</v>
      </c>
      <c r="AJ42" t="b">
        <f t="shared" si="8"/>
        <v>1</v>
      </c>
      <c r="AN42" s="20">
        <v>17</v>
      </c>
      <c r="AO42" s="20" t="s">
        <v>85</v>
      </c>
      <c r="AP42" s="20">
        <v>39.24</v>
      </c>
      <c r="AQ42" s="20">
        <v>32.1</v>
      </c>
      <c r="AR42" s="20">
        <v>0.22</v>
      </c>
      <c r="AS42" s="20">
        <v>0.22</v>
      </c>
      <c r="AT42" s="75">
        <v>21</v>
      </c>
      <c r="AU42" s="20">
        <v>35.79</v>
      </c>
      <c r="AV42" s="20">
        <v>0.02</v>
      </c>
      <c r="AW42" s="83">
        <v>5</v>
      </c>
      <c r="AX42" s="20">
        <v>0</v>
      </c>
      <c r="AY42" s="86">
        <v>11</v>
      </c>
      <c r="AZ42" s="17">
        <v>1</v>
      </c>
      <c r="BA42" s="17">
        <v>4.0758799999999996E-3</v>
      </c>
      <c r="BB42" s="17">
        <f>_xlfn.XLOOKUP(AN42,' Brechas'!$A$35:$A$67,' Brechas'!$T$35:$T$67)</f>
        <v>4.0758795868488301E-3</v>
      </c>
      <c r="BC42" t="b">
        <f t="shared" si="9"/>
        <v>1</v>
      </c>
      <c r="BG42" s="20">
        <v>17</v>
      </c>
      <c r="BH42" s="20" t="s">
        <v>279</v>
      </c>
      <c r="BI42" s="20">
        <v>0.65</v>
      </c>
      <c r="BJ42" s="20">
        <v>0.66</v>
      </c>
      <c r="BK42" s="20">
        <v>-0.02</v>
      </c>
      <c r="BL42" s="20">
        <v>1.7000000000000001E-2</v>
      </c>
      <c r="BM42" s="63">
        <v>15</v>
      </c>
      <c r="BN42" s="20">
        <v>0.65</v>
      </c>
      <c r="BO42" s="20">
        <v>0.56999999999999995</v>
      </c>
      <c r="BP42" s="61">
        <v>18</v>
      </c>
      <c r="BQ42" s="20">
        <v>8.9999999999999993E-3</v>
      </c>
      <c r="BR42" s="60">
        <v>14</v>
      </c>
      <c r="BS42" s="17">
        <v>-1</v>
      </c>
      <c r="BT42" s="17">
        <v>-9.390074E-3</v>
      </c>
      <c r="BU42" s="17">
        <f>_xlfn.XLOOKUP(BG42,' Brechas'!$A$35:$A$67,' Brechas'!$AH$35:$AH$67)</f>
        <v>-9.39007356532791E-3</v>
      </c>
      <c r="BV42" t="b">
        <f t="shared" si="10"/>
        <v>1</v>
      </c>
      <c r="BZ42" s="20">
        <v>17</v>
      </c>
      <c r="CA42" s="20" t="s">
        <v>85</v>
      </c>
      <c r="CB42" s="20">
        <v>6.1</v>
      </c>
      <c r="CC42" s="20">
        <v>6.09</v>
      </c>
      <c r="CD42" s="20">
        <v>0</v>
      </c>
      <c r="CE42" s="20">
        <v>1E-3</v>
      </c>
      <c r="CF42" s="69">
        <v>9</v>
      </c>
      <c r="CG42" s="20">
        <v>6.09</v>
      </c>
      <c r="CH42" s="20">
        <v>0.96199999999999997</v>
      </c>
      <c r="CI42" s="69">
        <v>9</v>
      </c>
      <c r="CJ42" s="20">
        <v>8.9999999999999998E-4</v>
      </c>
      <c r="CK42" s="69">
        <v>9</v>
      </c>
      <c r="CL42" s="17">
        <v>1</v>
      </c>
      <c r="CM42" s="17">
        <v>9.4418799999999999E-4</v>
      </c>
      <c r="CN42" s="17">
        <f>_xlfn.XLOOKUP(BZ42,' Brechas'!$A$35:$A$67,' Brechas'!$BD$35:$BD$67)</f>
        <v>9.4418808692760898E-4</v>
      </c>
      <c r="CO42" t="b">
        <f t="shared" si="11"/>
        <v>1</v>
      </c>
      <c r="CS42" s="20">
        <v>17</v>
      </c>
      <c r="CT42" s="20" t="s">
        <v>85</v>
      </c>
      <c r="CU42" s="20">
        <v>0.38</v>
      </c>
      <c r="CV42" s="20">
        <v>0.62</v>
      </c>
      <c r="CW42" s="20">
        <v>-0.4</v>
      </c>
      <c r="CX42" s="20">
        <v>0.4</v>
      </c>
      <c r="CY42" s="66">
        <v>12</v>
      </c>
      <c r="CZ42" s="20">
        <v>2.4E-2</v>
      </c>
      <c r="DA42" s="20">
        <v>0.05</v>
      </c>
      <c r="DB42" s="81">
        <v>17</v>
      </c>
      <c r="DC42" s="20">
        <v>0.02</v>
      </c>
      <c r="DD42" s="81">
        <v>17</v>
      </c>
      <c r="DE42" s="17">
        <v>-1</v>
      </c>
      <c r="DF42" s="17">
        <v>-1.8957577E-2</v>
      </c>
      <c r="DG42" s="17">
        <f>_xlfn.XLOOKUP(CS42,' Brechas'!$A$35:$A$67,' Brechas'!$BT$35:$BT$67)</f>
        <v>-1.8957577176755201E-2</v>
      </c>
      <c r="DH42" t="b">
        <f t="shared" si="12"/>
        <v>1</v>
      </c>
      <c r="DL42" s="20">
        <v>17</v>
      </c>
      <c r="DM42" s="20" t="s">
        <v>85</v>
      </c>
      <c r="DN42" s="20">
        <v>0.47</v>
      </c>
      <c r="DO42" s="20">
        <v>3.8</v>
      </c>
      <c r="DP42" s="20">
        <v>-0.88</v>
      </c>
      <c r="DQ42" s="20">
        <v>0.88</v>
      </c>
      <c r="DR42" s="71">
        <v>25</v>
      </c>
      <c r="DS42" s="20">
        <v>2.08</v>
      </c>
      <c r="DT42" s="20">
        <v>0.24</v>
      </c>
      <c r="DU42" s="74">
        <v>23</v>
      </c>
      <c r="DV42" s="20">
        <v>0.21</v>
      </c>
      <c r="DW42" s="63">
        <v>15</v>
      </c>
      <c r="DX42" s="17">
        <v>-1</v>
      </c>
      <c r="DY42" s="17">
        <v>-0.209253465</v>
      </c>
      <c r="DZ42" s="17" t="e">
        <f>_xlfn.XLOOKUP(DL42,' Brechas'!$A$35:$A$67,' Brechas'!#REF!)</f>
        <v>#REF!</v>
      </c>
      <c r="EA42" t="e">
        <f t="shared" si="13"/>
        <v>#REF!</v>
      </c>
    </row>
    <row r="43" spans="1:131">
      <c r="B43" s="18">
        <v>18</v>
      </c>
      <c r="C43" s="18" t="s">
        <v>86</v>
      </c>
      <c r="D43" s="18">
        <v>0.08</v>
      </c>
      <c r="E43" s="18">
        <v>0.09</v>
      </c>
      <c r="F43" s="18">
        <v>-0.08</v>
      </c>
      <c r="G43" s="18">
        <v>0.08</v>
      </c>
      <c r="H43" s="36">
        <v>9</v>
      </c>
      <c r="I43" s="18">
        <v>0.09</v>
      </c>
      <c r="J43" s="18">
        <v>0.26</v>
      </c>
      <c r="K43" s="31">
        <v>17</v>
      </c>
      <c r="L43" s="18">
        <v>0.02</v>
      </c>
      <c r="M43" s="36">
        <v>9</v>
      </c>
      <c r="N43" s="17">
        <v>-1</v>
      </c>
      <c r="O43" s="17">
        <v>-2.0496197000000001E-2</v>
      </c>
      <c r="P43" s="17">
        <f>_xlfn.XLOOKUP(B43,' Brechas'!$A$35:$A$67,' Brechas'!$E$35:$E$67)</f>
        <v>-2.04961967619131E-2</v>
      </c>
      <c r="Q43" t="b">
        <f t="shared" si="7"/>
        <v>1</v>
      </c>
      <c r="U43" s="20">
        <v>18</v>
      </c>
      <c r="V43" s="20" t="s">
        <v>86</v>
      </c>
      <c r="W43" s="20">
        <v>0.97</v>
      </c>
      <c r="X43" s="20">
        <v>0.96</v>
      </c>
      <c r="Y43" s="20">
        <v>0.01</v>
      </c>
      <c r="Z43" s="20">
        <v>0.01</v>
      </c>
      <c r="AA43" s="72">
        <v>27</v>
      </c>
      <c r="AB43" s="20">
        <v>0.96</v>
      </c>
      <c r="AC43" s="20">
        <v>0.59</v>
      </c>
      <c r="AD43" s="88">
        <v>24</v>
      </c>
      <c r="AE43" s="20">
        <v>5.3E-3</v>
      </c>
      <c r="AF43" s="72">
        <v>27</v>
      </c>
      <c r="AG43" s="17">
        <v>1</v>
      </c>
      <c r="AH43" s="17">
        <v>5.3220120000000001E-3</v>
      </c>
      <c r="AI43">
        <f>_xlfn.XLOOKUP(U43,' Brechas'!$A$35:$A$67,' Brechas'!$K$35:$K$67)</f>
        <v>5.32201155221007E-3</v>
      </c>
      <c r="AJ43" t="b">
        <f t="shared" si="8"/>
        <v>1</v>
      </c>
      <c r="AN43" s="20">
        <v>18</v>
      </c>
      <c r="AO43" s="20" t="s">
        <v>86</v>
      </c>
      <c r="AP43" s="20">
        <v>1.84</v>
      </c>
      <c r="AQ43" s="20">
        <v>4.78</v>
      </c>
      <c r="AR43" s="20">
        <v>-0.61</v>
      </c>
      <c r="AS43" s="20">
        <v>0.61</v>
      </c>
      <c r="AT43" s="87">
        <v>30</v>
      </c>
      <c r="AU43" s="20">
        <v>3.32</v>
      </c>
      <c r="AV43" s="20">
        <v>0.2</v>
      </c>
      <c r="AW43" s="84">
        <v>26</v>
      </c>
      <c r="AX43" s="20">
        <v>0.12</v>
      </c>
      <c r="AY43" s="87">
        <v>30</v>
      </c>
      <c r="AZ43" s="17">
        <v>-1</v>
      </c>
      <c r="BA43" s="17">
        <v>-0.12121796899999999</v>
      </c>
      <c r="BB43" s="17">
        <f>_xlfn.XLOOKUP(AN43,' Brechas'!$A$35:$A$67,' Brechas'!$T$35:$T$67)</f>
        <v>-0.12121796944517201</v>
      </c>
      <c r="BC43" t="b">
        <f t="shared" si="9"/>
        <v>1</v>
      </c>
      <c r="BG43" s="20">
        <v>18</v>
      </c>
      <c r="BH43" s="20" t="s">
        <v>280</v>
      </c>
      <c r="BI43" s="20">
        <v>0.56000000000000005</v>
      </c>
      <c r="BJ43" s="20">
        <v>0.57999999999999996</v>
      </c>
      <c r="BK43" s="20">
        <v>-0.03</v>
      </c>
      <c r="BL43" s="20">
        <v>0.03</v>
      </c>
      <c r="BM43" s="80">
        <v>20</v>
      </c>
      <c r="BN43" s="20">
        <v>0.56999999999999995</v>
      </c>
      <c r="BO43" s="20">
        <v>0.65</v>
      </c>
      <c r="BP43" s="71">
        <v>25</v>
      </c>
      <c r="BQ43" s="20">
        <v>1.9E-2</v>
      </c>
      <c r="BR43" s="68">
        <v>19</v>
      </c>
      <c r="BS43" s="17">
        <v>-1</v>
      </c>
      <c r="BT43" s="17">
        <v>-1.9225295E-2</v>
      </c>
      <c r="BU43" s="17">
        <f>_xlfn.XLOOKUP(BG43,' Brechas'!$A$35:$A$67,' Brechas'!$AH$35:$AH$67)</f>
        <v>-1.92252948107802E-2</v>
      </c>
      <c r="BV43" t="b">
        <f t="shared" si="10"/>
        <v>1</v>
      </c>
      <c r="BZ43" s="20">
        <v>18</v>
      </c>
      <c r="CA43" s="20" t="s">
        <v>86</v>
      </c>
      <c r="CB43" s="20">
        <v>5.91</v>
      </c>
      <c r="CC43" s="20">
        <v>5.97</v>
      </c>
      <c r="CD43" s="20">
        <v>-0.01</v>
      </c>
      <c r="CE43" s="20">
        <v>0.01</v>
      </c>
      <c r="CF43" s="70">
        <v>29</v>
      </c>
      <c r="CG43" s="20">
        <v>5.95</v>
      </c>
      <c r="CH43" s="20">
        <v>0.98499999999999999</v>
      </c>
      <c r="CI43" s="87">
        <v>30</v>
      </c>
      <c r="CJ43" s="20">
        <v>9.7999999999999997E-3</v>
      </c>
      <c r="CK43" s="70">
        <v>29</v>
      </c>
      <c r="CL43" s="17">
        <v>-1</v>
      </c>
      <c r="CM43" s="17">
        <v>-9.8401270000000006E-3</v>
      </c>
      <c r="CN43" s="17">
        <f>_xlfn.XLOOKUP(BZ43,' Brechas'!$A$35:$A$67,' Brechas'!$BD$35:$BD$67)</f>
        <v>-9.8401272299577808E-3</v>
      </c>
      <c r="CO43" t="b">
        <f t="shared" si="11"/>
        <v>1</v>
      </c>
      <c r="CS43" s="20">
        <v>18</v>
      </c>
      <c r="CT43" s="20" t="s">
        <v>86</v>
      </c>
      <c r="CU43" s="20">
        <v>0.38</v>
      </c>
      <c r="CV43" s="20">
        <v>0.62</v>
      </c>
      <c r="CW43" s="20">
        <v>-0.39</v>
      </c>
      <c r="CX43" s="20">
        <v>0.39</v>
      </c>
      <c r="CY43" s="79">
        <v>10</v>
      </c>
      <c r="CZ43" s="20">
        <v>1.2999999999999999E-2</v>
      </c>
      <c r="DA43" s="20">
        <v>0.09</v>
      </c>
      <c r="DB43" s="71">
        <v>25</v>
      </c>
      <c r="DC43" s="20">
        <v>0.03</v>
      </c>
      <c r="DD43" s="71">
        <v>25</v>
      </c>
      <c r="DE43" s="17">
        <v>-1</v>
      </c>
      <c r="DF43" s="17">
        <v>-3.4154745E-2</v>
      </c>
      <c r="DG43" s="17">
        <f>_xlfn.XLOOKUP(CS43,' Brechas'!$A$35:$A$67,' Brechas'!$BT$35:$BT$67)</f>
        <v>-3.4154744662275999E-2</v>
      </c>
      <c r="DH43" t="b">
        <f t="shared" si="12"/>
        <v>1</v>
      </c>
      <c r="DL43" s="20">
        <v>18</v>
      </c>
      <c r="DM43" s="20" t="s">
        <v>86</v>
      </c>
      <c r="DN43" s="20">
        <v>1.48</v>
      </c>
      <c r="DO43" s="20">
        <v>6.54</v>
      </c>
      <c r="DP43" s="20">
        <v>-0.77</v>
      </c>
      <c r="DQ43" s="20">
        <v>0.77</v>
      </c>
      <c r="DR43" s="69">
        <v>9</v>
      </c>
      <c r="DS43" s="20">
        <v>4.03</v>
      </c>
      <c r="DT43" s="20">
        <v>0.46</v>
      </c>
      <c r="DU43" s="83">
        <v>5</v>
      </c>
      <c r="DV43" s="20">
        <v>0.36</v>
      </c>
      <c r="DW43" s="72">
        <v>27</v>
      </c>
      <c r="DX43" s="17">
        <v>-1</v>
      </c>
      <c r="DY43" s="17">
        <v>-0.35788771400000002</v>
      </c>
      <c r="DZ43" s="17" t="e">
        <f>_xlfn.XLOOKUP(DL43,' Brechas'!$A$35:$A$67,' Brechas'!#REF!)</f>
        <v>#REF!</v>
      </c>
      <c r="EA43" t="e">
        <f t="shared" si="13"/>
        <v>#REF!</v>
      </c>
    </row>
    <row r="44" spans="1:131">
      <c r="B44" s="18">
        <v>19</v>
      </c>
      <c r="C44" s="18" t="s">
        <v>87</v>
      </c>
      <c r="D44" s="18">
        <v>0.06</v>
      </c>
      <c r="E44" s="18">
        <v>0.09</v>
      </c>
      <c r="F44" s="18">
        <v>-0.28999999999999998</v>
      </c>
      <c r="G44" s="18">
        <v>0.28999999999999998</v>
      </c>
      <c r="H44" s="44">
        <v>16</v>
      </c>
      <c r="I44" s="18">
        <v>0.08</v>
      </c>
      <c r="J44" s="18">
        <v>0.23</v>
      </c>
      <c r="K44" s="40">
        <v>21</v>
      </c>
      <c r="L44" s="18">
        <v>7.0000000000000007E-2</v>
      </c>
      <c r="M44" s="44">
        <v>16</v>
      </c>
      <c r="N44" s="17">
        <v>-1</v>
      </c>
      <c r="O44" s="17">
        <v>-6.6789865000000004E-2</v>
      </c>
      <c r="P44" s="17">
        <f>_xlfn.XLOOKUP(B44,' Brechas'!$A$35:$A$67,' Brechas'!$E$35:$E$67)</f>
        <v>-6.6789864529399098E-2</v>
      </c>
      <c r="Q44" t="b">
        <f t="shared" si="7"/>
        <v>1</v>
      </c>
      <c r="U44" s="20">
        <v>19</v>
      </c>
      <c r="V44" s="20" t="s">
        <v>87</v>
      </c>
      <c r="W44" s="20">
        <v>0.98</v>
      </c>
      <c r="X44" s="20">
        <v>0.97</v>
      </c>
      <c r="Y44" s="20">
        <v>0.01</v>
      </c>
      <c r="Z44" s="20">
        <v>0.01</v>
      </c>
      <c r="AA44" s="88">
        <v>24</v>
      </c>
      <c r="AB44" s="20">
        <v>0.97</v>
      </c>
      <c r="AC44" s="20">
        <v>0.57999999999999996</v>
      </c>
      <c r="AD44" s="75">
        <v>21</v>
      </c>
      <c r="AE44" s="20">
        <v>3.0000000000000001E-3</v>
      </c>
      <c r="AF44" s="88">
        <v>24</v>
      </c>
      <c r="AG44" s="17">
        <v>1</v>
      </c>
      <c r="AH44" s="17">
        <v>3.042037E-3</v>
      </c>
      <c r="AI44">
        <f>_xlfn.XLOOKUP(U44,' Brechas'!$A$35:$A$67,' Brechas'!$K$35:$K$67)</f>
        <v>3.0420366556654001E-3</v>
      </c>
      <c r="AJ44" t="b">
        <f t="shared" si="8"/>
        <v>1</v>
      </c>
      <c r="AN44" s="20">
        <v>19</v>
      </c>
      <c r="AO44" s="20" t="s">
        <v>87</v>
      </c>
      <c r="AP44" s="20">
        <v>5.42</v>
      </c>
      <c r="AQ44" s="20">
        <v>5.09</v>
      </c>
      <c r="AR44" s="20">
        <v>0.06</v>
      </c>
      <c r="AS44" s="20">
        <v>0.06</v>
      </c>
      <c r="AT44" s="64">
        <v>7</v>
      </c>
      <c r="AU44" s="20">
        <v>5.26</v>
      </c>
      <c r="AV44" s="20">
        <v>0.12</v>
      </c>
      <c r="AW44" s="80">
        <v>20</v>
      </c>
      <c r="AX44" s="20">
        <v>0.01</v>
      </c>
      <c r="AY44" s="61">
        <v>18</v>
      </c>
      <c r="AZ44" s="17">
        <v>1</v>
      </c>
      <c r="BA44" s="17">
        <v>7.9450230000000007E-3</v>
      </c>
      <c r="BB44" s="17">
        <f>_xlfn.XLOOKUP(AN44,' Brechas'!$A$35:$A$67,' Brechas'!$T$35:$T$67)</f>
        <v>7.9450232364901199E-3</v>
      </c>
      <c r="BC44" t="b">
        <f t="shared" si="9"/>
        <v>1</v>
      </c>
      <c r="BG44" s="20">
        <v>19</v>
      </c>
      <c r="BH44" s="20" t="s">
        <v>281</v>
      </c>
      <c r="BI44" s="20">
        <v>0.6</v>
      </c>
      <c r="BJ44" s="20">
        <v>0.59</v>
      </c>
      <c r="BK44" s="20">
        <v>0</v>
      </c>
      <c r="BL44" s="20">
        <v>4.0000000000000001E-3</v>
      </c>
      <c r="BM44" s="78">
        <v>3</v>
      </c>
      <c r="BN44" s="20">
        <v>0.6</v>
      </c>
      <c r="BO44" s="20">
        <v>0.62</v>
      </c>
      <c r="BP44" s="75">
        <v>21</v>
      </c>
      <c r="BQ44" s="20">
        <v>2E-3</v>
      </c>
      <c r="BR44" s="78">
        <v>3</v>
      </c>
      <c r="BS44" s="17">
        <v>1</v>
      </c>
      <c r="BT44" s="17">
        <v>2.4064690000000001E-3</v>
      </c>
      <c r="BU44" s="17">
        <f>_xlfn.XLOOKUP(BG44,' Brechas'!$A$35:$A$67,' Brechas'!$AH$35:$AH$67)</f>
        <v>2.4064692229114901E-3</v>
      </c>
      <c r="BV44" t="b">
        <f t="shared" si="10"/>
        <v>1</v>
      </c>
      <c r="BZ44" s="20">
        <v>19</v>
      </c>
      <c r="CA44" s="20" t="s">
        <v>87</v>
      </c>
      <c r="CB44" s="20">
        <v>6.06</v>
      </c>
      <c r="CC44" s="20">
        <v>6.04</v>
      </c>
      <c r="CD44" s="20">
        <v>0</v>
      </c>
      <c r="CE44" s="20">
        <v>3.0000000000000001E-3</v>
      </c>
      <c r="CF44" s="81">
        <v>17</v>
      </c>
      <c r="CG44" s="20">
        <v>6.05</v>
      </c>
      <c r="CH44" s="20">
        <v>0.96799999999999997</v>
      </c>
      <c r="CI44" s="60">
        <v>14</v>
      </c>
      <c r="CJ44" s="20">
        <v>2.5000000000000001E-3</v>
      </c>
      <c r="CK44" s="81">
        <v>17</v>
      </c>
      <c r="CL44" s="17">
        <v>1</v>
      </c>
      <c r="CM44" s="17">
        <v>2.524807E-3</v>
      </c>
      <c r="CN44" s="17">
        <f>_xlfn.XLOOKUP(BZ44,' Brechas'!$A$35:$A$67,' Brechas'!$BD$35:$BD$67)</f>
        <v>2.5248074369218498E-3</v>
      </c>
      <c r="CO44" t="b">
        <f t="shared" si="11"/>
        <v>1</v>
      </c>
      <c r="CS44" s="20">
        <v>19</v>
      </c>
      <c r="CT44" s="20" t="s">
        <v>87</v>
      </c>
      <c r="CU44" s="20">
        <v>0.36</v>
      </c>
      <c r="CV44" s="20">
        <v>0.64</v>
      </c>
      <c r="CW44" s="20">
        <v>-0.44</v>
      </c>
      <c r="CX44" s="20">
        <v>0.44</v>
      </c>
      <c r="CY44" s="84">
        <v>26</v>
      </c>
      <c r="CZ44" s="20">
        <v>0.03</v>
      </c>
      <c r="DA44" s="20">
        <v>0.04</v>
      </c>
      <c r="DB44" s="60">
        <v>14</v>
      </c>
      <c r="DC44" s="20">
        <v>0.02</v>
      </c>
      <c r="DD44" s="58">
        <v>16</v>
      </c>
      <c r="DE44" s="17">
        <v>-1</v>
      </c>
      <c r="DF44" s="17">
        <v>-1.6577234999999999E-2</v>
      </c>
      <c r="DG44" s="17">
        <f>_xlfn.XLOOKUP(CS44,' Brechas'!$A$35:$A$67,' Brechas'!$BT$35:$BT$67)</f>
        <v>-1.6577235400764799E-2</v>
      </c>
      <c r="DH44" t="b">
        <f t="shared" si="12"/>
        <v>1</v>
      </c>
      <c r="DL44" s="20">
        <v>19</v>
      </c>
      <c r="DM44" s="20" t="s">
        <v>87</v>
      </c>
      <c r="DN44" s="20">
        <v>1.18</v>
      </c>
      <c r="DO44" s="20">
        <v>4.74</v>
      </c>
      <c r="DP44" s="20">
        <v>-0.75</v>
      </c>
      <c r="DQ44" s="20">
        <v>0.75</v>
      </c>
      <c r="DR44" s="64">
        <v>7</v>
      </c>
      <c r="DS44" s="20">
        <v>2.94</v>
      </c>
      <c r="DT44" s="20">
        <v>0.34</v>
      </c>
      <c r="DU44" s="59">
        <v>13</v>
      </c>
      <c r="DV44" s="20">
        <v>0.25</v>
      </c>
      <c r="DW44" s="61">
        <v>18</v>
      </c>
      <c r="DX44" s="17">
        <v>-1</v>
      </c>
      <c r="DY44" s="17">
        <v>-0.25340569099999999</v>
      </c>
      <c r="DZ44" s="17" t="e">
        <f>_xlfn.XLOOKUP(DL44,' Brechas'!$A$35:$A$67,' Brechas'!#REF!)</f>
        <v>#REF!</v>
      </c>
      <c r="EA44" t="e">
        <f t="shared" si="13"/>
        <v>#REF!</v>
      </c>
    </row>
    <row r="45" spans="1:131">
      <c r="B45" s="18">
        <v>20</v>
      </c>
      <c r="C45" s="18" t="s">
        <v>88</v>
      </c>
      <c r="D45" s="18">
        <v>0.12</v>
      </c>
      <c r="E45" s="18">
        <v>0.09</v>
      </c>
      <c r="F45" s="18">
        <v>0.38</v>
      </c>
      <c r="G45" s="18">
        <v>0.38</v>
      </c>
      <c r="H45" s="43">
        <v>23</v>
      </c>
      <c r="I45" s="18">
        <v>0.1</v>
      </c>
      <c r="J45" s="18">
        <v>0.3</v>
      </c>
      <c r="K45" s="21">
        <v>13</v>
      </c>
      <c r="L45" s="18">
        <v>0.11</v>
      </c>
      <c r="M45" s="43">
        <v>23</v>
      </c>
      <c r="N45" s="17">
        <v>1</v>
      </c>
      <c r="O45" s="17">
        <v>0.11330568000000001</v>
      </c>
      <c r="P45" s="17">
        <f>_xlfn.XLOOKUP(B45,' Brechas'!$A$35:$A$67,' Brechas'!$E$35:$E$67)</f>
        <v>0.113305679894221</v>
      </c>
      <c r="Q45" t="b">
        <f t="shared" si="7"/>
        <v>1</v>
      </c>
      <c r="U45" s="20">
        <v>20</v>
      </c>
      <c r="V45" s="20" t="s">
        <v>88</v>
      </c>
      <c r="W45" s="20">
        <v>0.97</v>
      </c>
      <c r="X45" s="20">
        <v>0.97</v>
      </c>
      <c r="Y45" s="20">
        <v>0.01</v>
      </c>
      <c r="Z45" s="20">
        <v>0.01</v>
      </c>
      <c r="AA45" s="71">
        <v>25</v>
      </c>
      <c r="AB45" s="20">
        <v>0.97</v>
      </c>
      <c r="AC45" s="20">
        <v>0.57999999999999996</v>
      </c>
      <c r="AD45" s="82">
        <v>22</v>
      </c>
      <c r="AE45" s="20">
        <v>3.0999999999999999E-3</v>
      </c>
      <c r="AF45" s="71">
        <v>25</v>
      </c>
      <c r="AG45" s="17">
        <v>1</v>
      </c>
      <c r="AH45" s="17">
        <v>3.1354389999999998E-3</v>
      </c>
      <c r="AI45">
        <f>_xlfn.XLOOKUP(U45,' Brechas'!$A$35:$A$67,' Brechas'!$K$35:$K$67)</f>
        <v>3.1354393762308302E-3</v>
      </c>
      <c r="AJ45" t="b">
        <f t="shared" si="8"/>
        <v>1</v>
      </c>
      <c r="AN45" s="20">
        <v>20</v>
      </c>
      <c r="AO45" s="20" t="s">
        <v>88</v>
      </c>
      <c r="AP45" s="20">
        <v>8.4700000000000006</v>
      </c>
      <c r="AQ45" s="20">
        <v>8.82</v>
      </c>
      <c r="AR45" s="20">
        <v>-0.04</v>
      </c>
      <c r="AS45" s="20">
        <v>0.04</v>
      </c>
      <c r="AT45" s="83">
        <v>5</v>
      </c>
      <c r="AU45" s="20">
        <v>8.64</v>
      </c>
      <c r="AV45" s="20">
        <v>0.08</v>
      </c>
      <c r="AW45" s="61">
        <v>18</v>
      </c>
      <c r="AX45" s="20">
        <v>0</v>
      </c>
      <c r="AY45" s="62">
        <v>8</v>
      </c>
      <c r="AZ45" s="17">
        <v>-1</v>
      </c>
      <c r="BA45" s="17">
        <v>-3.076802E-3</v>
      </c>
      <c r="BB45" s="17">
        <f>_xlfn.XLOOKUP(AN45,' Brechas'!$A$35:$A$67,' Brechas'!$T$35:$T$67)</f>
        <v>-3.0768018873627602E-3</v>
      </c>
      <c r="BC45" t="b">
        <f t="shared" si="9"/>
        <v>1</v>
      </c>
      <c r="BG45" s="20">
        <v>20</v>
      </c>
      <c r="BH45" s="20" t="s">
        <v>282</v>
      </c>
      <c r="BI45" s="20">
        <v>0.6</v>
      </c>
      <c r="BJ45" s="20">
        <v>0.57999999999999996</v>
      </c>
      <c r="BK45" s="20">
        <v>0.03</v>
      </c>
      <c r="BL45" s="20">
        <v>3.1E-2</v>
      </c>
      <c r="BM45" s="75">
        <v>21</v>
      </c>
      <c r="BN45" s="20">
        <v>0.59</v>
      </c>
      <c r="BO45" s="20">
        <v>0.63</v>
      </c>
      <c r="BP45" s="88">
        <v>24</v>
      </c>
      <c r="BQ45" s="20">
        <v>1.9E-2</v>
      </c>
      <c r="BR45" s="80">
        <v>20</v>
      </c>
      <c r="BS45" s="17">
        <v>1</v>
      </c>
      <c r="BT45" s="17">
        <v>1.9282831E-2</v>
      </c>
      <c r="BU45" s="17">
        <f>_xlfn.XLOOKUP(BG45,' Brechas'!$A$35:$A$67,' Brechas'!$AH$35:$AH$67)</f>
        <v>1.9282830840738299E-2</v>
      </c>
      <c r="BV45" t="b">
        <f t="shared" si="10"/>
        <v>1</v>
      </c>
      <c r="BZ45" s="20">
        <v>20</v>
      </c>
      <c r="CA45" s="20" t="s">
        <v>88</v>
      </c>
      <c r="CB45" s="20">
        <v>6</v>
      </c>
      <c r="CC45" s="20">
        <v>6.03</v>
      </c>
      <c r="CD45" s="20">
        <v>-0.01</v>
      </c>
      <c r="CE45" s="20">
        <v>5.0000000000000001E-3</v>
      </c>
      <c r="CF45" s="74">
        <v>23</v>
      </c>
      <c r="CG45" s="20">
        <v>6.01</v>
      </c>
      <c r="CH45" s="20">
        <v>0.97399999999999998</v>
      </c>
      <c r="CI45" s="82">
        <v>22</v>
      </c>
      <c r="CJ45" s="20">
        <v>5.0000000000000001E-3</v>
      </c>
      <c r="CK45" s="74">
        <v>23</v>
      </c>
      <c r="CL45" s="17">
        <v>-1</v>
      </c>
      <c r="CM45" s="17">
        <v>-5.0295419999999997E-3</v>
      </c>
      <c r="CN45" s="17">
        <f>_xlfn.XLOOKUP(BZ45,' Brechas'!$A$35:$A$67,' Brechas'!$BD$35:$BD$67)</f>
        <v>-5.0295420678548204E-3</v>
      </c>
      <c r="CO45" t="b">
        <f t="shared" si="11"/>
        <v>1</v>
      </c>
      <c r="CS45" s="20">
        <v>20</v>
      </c>
      <c r="CT45" s="20" t="s">
        <v>88</v>
      </c>
      <c r="CU45" s="20">
        <v>0.36</v>
      </c>
      <c r="CV45" s="20">
        <v>0.64</v>
      </c>
      <c r="CW45" s="20">
        <v>-0.43</v>
      </c>
      <c r="CX45" s="20">
        <v>0.43</v>
      </c>
      <c r="CY45" s="80">
        <v>20</v>
      </c>
      <c r="CZ45" s="20">
        <v>3.3000000000000002E-2</v>
      </c>
      <c r="DA45" s="20">
        <v>0.03</v>
      </c>
      <c r="DB45" s="59">
        <v>13</v>
      </c>
      <c r="DC45" s="20">
        <v>0.01</v>
      </c>
      <c r="DD45" s="59">
        <v>13</v>
      </c>
      <c r="DE45" s="17">
        <v>-1</v>
      </c>
      <c r="DF45" s="17">
        <v>-1.4865045E-2</v>
      </c>
      <c r="DG45" s="17">
        <f>_xlfn.XLOOKUP(CS45,' Brechas'!$A$35:$A$67,' Brechas'!$BT$35:$BT$67)</f>
        <v>-1.48650452073533E-2</v>
      </c>
      <c r="DH45" t="b">
        <f t="shared" si="12"/>
        <v>1</v>
      </c>
      <c r="DL45" s="20">
        <v>20</v>
      </c>
      <c r="DM45" s="20" t="s">
        <v>88</v>
      </c>
      <c r="DN45" s="20">
        <v>0.88</v>
      </c>
      <c r="DO45" s="20">
        <v>3.8</v>
      </c>
      <c r="DP45" s="20">
        <v>-0.77</v>
      </c>
      <c r="DQ45" s="20">
        <v>0.77</v>
      </c>
      <c r="DR45" s="62">
        <v>8</v>
      </c>
      <c r="DS45" s="20">
        <v>2.33</v>
      </c>
      <c r="DT45" s="20">
        <v>0.27</v>
      </c>
      <c r="DU45" s="80">
        <v>20</v>
      </c>
      <c r="DV45" s="20">
        <v>0.21</v>
      </c>
      <c r="DW45" s="59">
        <v>13</v>
      </c>
      <c r="DX45" s="17">
        <v>-1</v>
      </c>
      <c r="DY45" s="17">
        <v>-0.205346112</v>
      </c>
      <c r="DZ45" s="17" t="e">
        <f>_xlfn.XLOOKUP(DL45,' Brechas'!$A$35:$A$67,' Brechas'!#REF!)</f>
        <v>#REF!</v>
      </c>
      <c r="EA45" t="e">
        <f t="shared" si="13"/>
        <v>#REF!</v>
      </c>
    </row>
    <row r="46" spans="1:131">
      <c r="B46" s="18">
        <v>23</v>
      </c>
      <c r="C46" s="18" t="s">
        <v>89</v>
      </c>
      <c r="D46" s="18">
        <v>0.09</v>
      </c>
      <c r="E46" s="18">
        <v>0.03</v>
      </c>
      <c r="F46" s="18">
        <v>1.45</v>
      </c>
      <c r="G46" s="18">
        <v>1.45</v>
      </c>
      <c r="H46" s="46">
        <v>33</v>
      </c>
      <c r="I46" s="18">
        <v>0.06</v>
      </c>
      <c r="J46" s="18">
        <v>0.16</v>
      </c>
      <c r="K46" s="38">
        <v>27</v>
      </c>
      <c r="L46" s="18">
        <v>0.24</v>
      </c>
      <c r="M46" s="47">
        <v>30</v>
      </c>
      <c r="N46" s="17">
        <v>1</v>
      </c>
      <c r="O46" s="17">
        <v>0.23624130600000001</v>
      </c>
      <c r="P46" s="17">
        <f>_xlfn.XLOOKUP(B46,' Brechas'!$A$35:$A$67,' Brechas'!$E$35:$E$67)</f>
        <v>0.23624130625819201</v>
      </c>
      <c r="Q46" t="b">
        <f t="shared" si="7"/>
        <v>1</v>
      </c>
      <c r="U46" s="20">
        <v>23</v>
      </c>
      <c r="V46" s="20" t="s">
        <v>89</v>
      </c>
      <c r="W46" s="20">
        <v>1</v>
      </c>
      <c r="X46" s="20">
        <v>1</v>
      </c>
      <c r="Y46" s="20">
        <v>0</v>
      </c>
      <c r="Z46" s="20">
        <v>0</v>
      </c>
      <c r="AA46" s="86">
        <v>11</v>
      </c>
      <c r="AB46" s="20">
        <v>1</v>
      </c>
      <c r="AC46" s="20">
        <v>0.56999999999999995</v>
      </c>
      <c r="AD46" s="78">
        <v>3</v>
      </c>
      <c r="AE46" s="20">
        <v>1E-3</v>
      </c>
      <c r="AF46" s="86">
        <v>11</v>
      </c>
      <c r="AG46" s="17">
        <v>1</v>
      </c>
      <c r="AH46" s="17">
        <v>9.9753199999999998E-4</v>
      </c>
      <c r="AI46">
        <f>_xlfn.XLOOKUP(U46,' Brechas'!$A$35:$A$67,' Brechas'!$K$35:$K$67)</f>
        <v>9.9753203375347894E-4</v>
      </c>
      <c r="AJ46" t="b">
        <f t="shared" si="8"/>
        <v>1</v>
      </c>
      <c r="AN46" s="20">
        <v>23</v>
      </c>
      <c r="AO46" s="20" t="s">
        <v>89</v>
      </c>
      <c r="AP46" s="20">
        <v>6.18</v>
      </c>
      <c r="AQ46" s="20">
        <v>11.06</v>
      </c>
      <c r="AR46" s="20">
        <v>-0.44</v>
      </c>
      <c r="AS46" s="20">
        <v>0.44</v>
      </c>
      <c r="AT46" s="72">
        <v>27</v>
      </c>
      <c r="AU46" s="20">
        <v>8.6</v>
      </c>
      <c r="AV46" s="20">
        <v>0.08</v>
      </c>
      <c r="AW46" s="68">
        <v>19</v>
      </c>
      <c r="AX46" s="20">
        <v>0.03</v>
      </c>
      <c r="AY46" s="71">
        <v>25</v>
      </c>
      <c r="AZ46" s="17">
        <v>-1</v>
      </c>
      <c r="BA46" s="17">
        <v>-3.3626625E-2</v>
      </c>
      <c r="BB46" s="17">
        <f>_xlfn.XLOOKUP(AN46,' Brechas'!$A$35:$A$67,' Brechas'!$T$35:$T$67)</f>
        <v>-3.36266246712058E-2</v>
      </c>
      <c r="BC46" t="b">
        <f t="shared" si="9"/>
        <v>1</v>
      </c>
      <c r="BG46" s="20">
        <v>23</v>
      </c>
      <c r="BH46" s="20" t="s">
        <v>283</v>
      </c>
      <c r="BI46" s="20">
        <v>0.54</v>
      </c>
      <c r="BJ46" s="20">
        <v>0.56000000000000005</v>
      </c>
      <c r="BK46" s="20">
        <v>-0.04</v>
      </c>
      <c r="BL46" s="20">
        <v>3.9E-2</v>
      </c>
      <c r="BM46" s="88">
        <v>24</v>
      </c>
      <c r="BN46" s="20">
        <v>0.55000000000000004</v>
      </c>
      <c r="BO46" s="20">
        <v>0.67</v>
      </c>
      <c r="BP46" s="73">
        <v>28</v>
      </c>
      <c r="BQ46" s="20">
        <v>2.5999999999999999E-2</v>
      </c>
      <c r="BR46" s="72">
        <v>27</v>
      </c>
      <c r="BS46" s="17">
        <v>-1</v>
      </c>
      <c r="BT46" s="17">
        <v>-2.6473726999999999E-2</v>
      </c>
      <c r="BU46" s="17">
        <f>_xlfn.XLOOKUP(BG46,' Brechas'!$A$35:$A$67,' Brechas'!$AH$35:$AH$67)</f>
        <v>-2.6473727257918099E-2</v>
      </c>
      <c r="BV46" t="b">
        <f t="shared" si="10"/>
        <v>1</v>
      </c>
      <c r="BZ46" s="20">
        <v>23</v>
      </c>
      <c r="CA46" s="20" t="s">
        <v>89</v>
      </c>
      <c r="CB46" s="20">
        <v>6.02</v>
      </c>
      <c r="CC46" s="20">
        <v>6.05</v>
      </c>
      <c r="CD46" s="20">
        <v>0</v>
      </c>
      <c r="CE46" s="20">
        <v>4.0000000000000001E-3</v>
      </c>
      <c r="CF46" s="80">
        <v>20</v>
      </c>
      <c r="CG46" s="20">
        <v>6.04</v>
      </c>
      <c r="CH46" s="20">
        <v>0.97099999999999997</v>
      </c>
      <c r="CI46" s="81">
        <v>17</v>
      </c>
      <c r="CJ46" s="20">
        <v>4.1000000000000003E-3</v>
      </c>
      <c r="CK46" s="80">
        <v>20</v>
      </c>
      <c r="CL46" s="17">
        <v>-1</v>
      </c>
      <c r="CM46" s="17">
        <v>-4.1497629999999999E-3</v>
      </c>
      <c r="CN46" s="17">
        <f>_xlfn.XLOOKUP(BZ46,' Brechas'!$A$35:$A$67,' Brechas'!$BD$35:$BD$67)</f>
        <v>-4.1497626031451696E-3</v>
      </c>
      <c r="CO46" t="b">
        <f t="shared" si="11"/>
        <v>1</v>
      </c>
      <c r="CS46" s="20">
        <v>23</v>
      </c>
      <c r="CT46" s="20" t="s">
        <v>89</v>
      </c>
      <c r="CU46" s="20">
        <v>0.37</v>
      </c>
      <c r="CV46" s="20">
        <v>0.63</v>
      </c>
      <c r="CW46" s="20">
        <v>-0.41</v>
      </c>
      <c r="CX46" s="20">
        <v>0.41</v>
      </c>
      <c r="CY46" s="58">
        <v>16</v>
      </c>
      <c r="CZ46" s="20">
        <v>3.5000000000000003E-2</v>
      </c>
      <c r="DA46" s="20">
        <v>0.03</v>
      </c>
      <c r="DB46" s="79">
        <v>10</v>
      </c>
      <c r="DC46" s="20">
        <v>0.01</v>
      </c>
      <c r="DD46" s="69">
        <v>9</v>
      </c>
      <c r="DE46" s="17">
        <v>-1</v>
      </c>
      <c r="DF46" s="17">
        <v>-1.3317271E-2</v>
      </c>
      <c r="DG46" s="17">
        <f>_xlfn.XLOOKUP(CS46,' Brechas'!$A$35:$A$67,' Brechas'!$BT$35:$BT$67)</f>
        <v>-1.33172710730859E-2</v>
      </c>
      <c r="DH46" t="b">
        <f t="shared" si="12"/>
        <v>1</v>
      </c>
      <c r="DL46" s="20">
        <v>23</v>
      </c>
      <c r="DM46" s="20" t="s">
        <v>89</v>
      </c>
      <c r="DN46" s="20">
        <v>0.34</v>
      </c>
      <c r="DO46" s="20">
        <v>2.82</v>
      </c>
      <c r="DP46" s="20">
        <v>-0.88</v>
      </c>
      <c r="DQ46" s="20">
        <v>0.88</v>
      </c>
      <c r="DR46" s="84">
        <v>26</v>
      </c>
      <c r="DS46" s="20">
        <v>1.57</v>
      </c>
      <c r="DT46" s="20">
        <v>0.18</v>
      </c>
      <c r="DU46" s="95">
        <v>32</v>
      </c>
      <c r="DV46" s="20">
        <v>0.16</v>
      </c>
      <c r="DW46" s="85">
        <v>4</v>
      </c>
      <c r="DX46" s="17">
        <v>-1</v>
      </c>
      <c r="DY46" s="17">
        <v>-0.158885203</v>
      </c>
      <c r="DZ46" s="17" t="e">
        <f>_xlfn.XLOOKUP(DL46,' Brechas'!$A$35:$A$67,' Brechas'!#REF!)</f>
        <v>#REF!</v>
      </c>
      <c r="EA46" t="e">
        <f t="shared" si="13"/>
        <v>#REF!</v>
      </c>
    </row>
    <row r="47" spans="1:131">
      <c r="B47" s="18">
        <v>25</v>
      </c>
      <c r="C47" s="18" t="s">
        <v>90</v>
      </c>
      <c r="D47" s="18">
        <v>0.09</v>
      </c>
      <c r="E47" s="18">
        <v>7.0000000000000007E-2</v>
      </c>
      <c r="F47" s="18">
        <v>0.36</v>
      </c>
      <c r="G47" s="18">
        <v>0.36</v>
      </c>
      <c r="H47" s="33">
        <v>20</v>
      </c>
      <c r="I47" s="18">
        <v>0.08</v>
      </c>
      <c r="J47" s="18">
        <v>0.23</v>
      </c>
      <c r="K47" s="19">
        <v>19</v>
      </c>
      <c r="L47" s="18">
        <v>0.08</v>
      </c>
      <c r="M47" s="22">
        <v>18</v>
      </c>
      <c r="N47" s="17">
        <v>1</v>
      </c>
      <c r="O47" s="17">
        <v>8.3146152000000001E-2</v>
      </c>
      <c r="P47" s="17">
        <f>_xlfn.XLOOKUP(B47,' Brechas'!$A$35:$A$67,' Brechas'!$E$35:$E$67)</f>
        <v>8.3146152034589596E-2</v>
      </c>
      <c r="Q47" t="b">
        <f t="shared" si="7"/>
        <v>1</v>
      </c>
      <c r="U47" s="20">
        <v>25</v>
      </c>
      <c r="V47" s="20" t="s">
        <v>90</v>
      </c>
      <c r="W47" s="20">
        <v>1</v>
      </c>
      <c r="X47" s="20">
        <v>1</v>
      </c>
      <c r="Y47" s="20">
        <v>0</v>
      </c>
      <c r="Z47" s="20">
        <v>0</v>
      </c>
      <c r="AA47" s="85">
        <v>4</v>
      </c>
      <c r="AB47" s="20">
        <v>1</v>
      </c>
      <c r="AC47" s="20">
        <v>0.56999999999999995</v>
      </c>
      <c r="AD47" s="83">
        <v>5</v>
      </c>
      <c r="AE47" s="20">
        <v>4.0000000000000002E-4</v>
      </c>
      <c r="AF47" s="85">
        <v>4</v>
      </c>
      <c r="AG47" s="17">
        <v>1</v>
      </c>
      <c r="AH47" s="17">
        <v>4.4092900000000001E-4</v>
      </c>
      <c r="AI47">
        <f>_xlfn.XLOOKUP(U47,' Brechas'!$A$35:$A$67,' Brechas'!$K$35:$K$67)</f>
        <v>4.4092899735914399E-4</v>
      </c>
      <c r="AJ47" t="b">
        <f t="shared" si="8"/>
        <v>1</v>
      </c>
      <c r="AN47" s="20">
        <v>25</v>
      </c>
      <c r="AO47" s="20" t="s">
        <v>90</v>
      </c>
      <c r="AP47" s="20">
        <v>40.880000000000003</v>
      </c>
      <c r="AQ47" s="20">
        <v>37.94</v>
      </c>
      <c r="AR47" s="20">
        <v>0.08</v>
      </c>
      <c r="AS47" s="20">
        <v>0.08</v>
      </c>
      <c r="AT47" s="66">
        <v>12</v>
      </c>
      <c r="AU47" s="20">
        <v>39.43</v>
      </c>
      <c r="AV47" s="20">
        <v>0.02</v>
      </c>
      <c r="AW47" s="85">
        <v>4</v>
      </c>
      <c r="AX47" s="20">
        <v>0</v>
      </c>
      <c r="AY47" s="65">
        <v>6</v>
      </c>
      <c r="AZ47" s="17">
        <v>1</v>
      </c>
      <c r="BA47" s="17">
        <v>1.2845490000000001E-3</v>
      </c>
      <c r="BB47" s="17">
        <f>_xlfn.XLOOKUP(AN47,' Brechas'!$A$35:$A$67,' Brechas'!$T$35:$T$67)</f>
        <v>1.2845485604578201E-3</v>
      </c>
      <c r="BC47" t="b">
        <f t="shared" si="9"/>
        <v>1</v>
      </c>
      <c r="BG47" s="20">
        <v>25</v>
      </c>
      <c r="BH47" s="20" t="s">
        <v>284</v>
      </c>
      <c r="BI47" s="20">
        <v>0.67</v>
      </c>
      <c r="BJ47" s="20">
        <v>0.68</v>
      </c>
      <c r="BK47" s="20">
        <v>-0.01</v>
      </c>
      <c r="BL47" s="20">
        <v>1.4999999999999999E-2</v>
      </c>
      <c r="BM47" s="66">
        <v>12</v>
      </c>
      <c r="BN47" s="20">
        <v>0.67</v>
      </c>
      <c r="BO47" s="20">
        <v>0.55000000000000004</v>
      </c>
      <c r="BP47" s="58">
        <v>16</v>
      </c>
      <c r="BQ47" s="20">
        <v>8.0000000000000002E-3</v>
      </c>
      <c r="BR47" s="66">
        <v>12</v>
      </c>
      <c r="BS47" s="17">
        <v>-1</v>
      </c>
      <c r="BT47" s="17">
        <v>-8.0204809999999994E-3</v>
      </c>
      <c r="BU47" s="17">
        <f>_xlfn.XLOOKUP(BG47,' Brechas'!$A$35:$A$67,' Brechas'!$AH$35:$AH$67)</f>
        <v>-8.0204806141128595E-3</v>
      </c>
      <c r="BV47" t="b">
        <f t="shared" si="10"/>
        <v>1</v>
      </c>
      <c r="BZ47" s="20">
        <v>25</v>
      </c>
      <c r="CA47" s="20" t="s">
        <v>90</v>
      </c>
      <c r="CB47" s="20">
        <v>6.02</v>
      </c>
      <c r="CC47" s="20">
        <v>6.02</v>
      </c>
      <c r="CD47" s="20">
        <v>0</v>
      </c>
      <c r="CE47" s="20">
        <v>0</v>
      </c>
      <c r="CF47" s="67">
        <v>2</v>
      </c>
      <c r="CG47" s="20">
        <v>6.02</v>
      </c>
      <c r="CH47" s="20">
        <v>0.97299999999999998</v>
      </c>
      <c r="CI47" s="75">
        <v>21</v>
      </c>
      <c r="CJ47" s="20">
        <v>1E-4</v>
      </c>
      <c r="CK47" s="67">
        <v>2</v>
      </c>
      <c r="CL47" s="17">
        <v>-1</v>
      </c>
      <c r="CM47" s="54">
        <v>-8.4489799999999999E-5</v>
      </c>
      <c r="CN47" s="17">
        <f>_xlfn.XLOOKUP(BZ47,' Brechas'!$A$35:$A$67,' Brechas'!$BD$35:$BD$67)</f>
        <v>-8.4489755930203806E-5</v>
      </c>
      <c r="CO47" t="b">
        <f t="shared" si="11"/>
        <v>1</v>
      </c>
      <c r="CS47" s="20">
        <v>25</v>
      </c>
      <c r="CT47" s="20" t="s">
        <v>90</v>
      </c>
      <c r="CU47" s="20">
        <v>0.38</v>
      </c>
      <c r="CV47" s="20">
        <v>0.62</v>
      </c>
      <c r="CW47" s="20">
        <v>-0.39</v>
      </c>
      <c r="CX47" s="20">
        <v>0.39</v>
      </c>
      <c r="CY47" s="64">
        <v>7</v>
      </c>
      <c r="CZ47" s="20">
        <v>9.5000000000000001E-2</v>
      </c>
      <c r="DA47" s="20">
        <v>0.01</v>
      </c>
      <c r="DB47" s="67">
        <v>2</v>
      </c>
      <c r="DC47" s="20">
        <v>0</v>
      </c>
      <c r="DD47" s="67">
        <v>2</v>
      </c>
      <c r="DE47" s="17">
        <v>-1</v>
      </c>
      <c r="DF47" s="17">
        <v>-4.6772430000000002E-3</v>
      </c>
      <c r="DG47" s="17">
        <f>_xlfn.XLOOKUP(CS47,' Brechas'!$A$35:$A$67,' Brechas'!$BT$35:$BT$67)</f>
        <v>-4.6772426777336399E-3</v>
      </c>
      <c r="DH47" t="b">
        <f t="shared" si="12"/>
        <v>1</v>
      </c>
      <c r="DL47" s="20">
        <v>25</v>
      </c>
      <c r="DM47" s="20" t="s">
        <v>90</v>
      </c>
      <c r="DN47" s="20">
        <v>0.7</v>
      </c>
      <c r="DO47" s="20">
        <v>3.63</v>
      </c>
      <c r="DP47" s="20">
        <v>-0.81</v>
      </c>
      <c r="DQ47" s="20">
        <v>0.81</v>
      </c>
      <c r="DR47" s="59">
        <v>13</v>
      </c>
      <c r="DS47" s="20">
        <v>2.14</v>
      </c>
      <c r="DT47" s="20">
        <v>0.25</v>
      </c>
      <c r="DU47" s="82">
        <v>22</v>
      </c>
      <c r="DV47" s="20">
        <v>0.2</v>
      </c>
      <c r="DW47" s="62">
        <v>8</v>
      </c>
      <c r="DX47" s="17">
        <v>-1</v>
      </c>
      <c r="DY47" s="17">
        <v>-0.19870739400000001</v>
      </c>
      <c r="DZ47" s="17" t="e">
        <f>_xlfn.XLOOKUP(DL47,' Brechas'!$A$35:$A$67,' Brechas'!#REF!)</f>
        <v>#REF!</v>
      </c>
      <c r="EA47" t="e">
        <f t="shared" si="13"/>
        <v>#REF!</v>
      </c>
    </row>
    <row r="48" spans="1:131">
      <c r="B48" s="18">
        <v>27</v>
      </c>
      <c r="C48" s="18" t="s">
        <v>91</v>
      </c>
      <c r="D48" s="18">
        <v>7.0000000000000007E-2</v>
      </c>
      <c r="E48" s="18">
        <v>0.11</v>
      </c>
      <c r="F48" s="18">
        <v>-0.34</v>
      </c>
      <c r="G48" s="18">
        <v>0.34</v>
      </c>
      <c r="H48" s="19">
        <v>19</v>
      </c>
      <c r="I48" s="18">
        <v>0.09</v>
      </c>
      <c r="J48" s="18">
        <v>0.27</v>
      </c>
      <c r="K48" s="25">
        <v>15</v>
      </c>
      <c r="L48" s="18">
        <v>0.09</v>
      </c>
      <c r="M48" s="33">
        <v>20</v>
      </c>
      <c r="N48" s="17">
        <v>-1</v>
      </c>
      <c r="O48" s="17">
        <v>-9.0113217999999995E-2</v>
      </c>
      <c r="P48" s="17">
        <f>_xlfn.XLOOKUP(B48,' Brechas'!$A$35:$A$67,' Brechas'!$E$35:$E$67)</f>
        <v>-9.0113218452931507E-2</v>
      </c>
      <c r="Q48" t="b">
        <f t="shared" si="7"/>
        <v>1</v>
      </c>
      <c r="U48" s="20">
        <v>27</v>
      </c>
      <c r="V48" s="20" t="s">
        <v>91</v>
      </c>
      <c r="W48" s="20">
        <v>0.91</v>
      </c>
      <c r="X48" s="20">
        <v>0.89</v>
      </c>
      <c r="Y48" s="20">
        <v>0.02</v>
      </c>
      <c r="Z48" s="20">
        <v>0.02</v>
      </c>
      <c r="AA48" s="87">
        <v>30</v>
      </c>
      <c r="AB48" s="20">
        <v>0.9</v>
      </c>
      <c r="AC48" s="20">
        <v>0.63</v>
      </c>
      <c r="AD48" s="70">
        <v>29</v>
      </c>
      <c r="AE48" s="20">
        <v>1.2200000000000001E-2</v>
      </c>
      <c r="AF48" s="94">
        <v>31</v>
      </c>
      <c r="AG48" s="17">
        <v>1</v>
      </c>
      <c r="AH48" s="17">
        <v>1.2219707999999999E-2</v>
      </c>
      <c r="AI48">
        <f>_xlfn.XLOOKUP(U48,' Brechas'!$A$35:$A$67,' Brechas'!$K$35:$K$67)</f>
        <v>1.22197082334082E-2</v>
      </c>
      <c r="AJ48" t="b">
        <f t="shared" si="8"/>
        <v>1</v>
      </c>
      <c r="AN48" s="20">
        <v>27</v>
      </c>
      <c r="AO48" s="20" t="s">
        <v>91</v>
      </c>
      <c r="AP48" s="20">
        <v>1.84</v>
      </c>
      <c r="AQ48" s="20">
        <v>1.05</v>
      </c>
      <c r="AR48" s="20">
        <v>0.76</v>
      </c>
      <c r="AS48" s="20">
        <v>0.76</v>
      </c>
      <c r="AT48" s="77">
        <v>33</v>
      </c>
      <c r="AU48" s="20">
        <v>1.45</v>
      </c>
      <c r="AV48" s="20">
        <v>0.45</v>
      </c>
      <c r="AW48" s="94">
        <v>31</v>
      </c>
      <c r="AX48" s="20">
        <v>0.34</v>
      </c>
      <c r="AY48" s="95">
        <v>32</v>
      </c>
      <c r="AZ48" s="17">
        <v>1</v>
      </c>
      <c r="BA48" s="17">
        <v>0.342499989</v>
      </c>
      <c r="BB48" s="17">
        <f>_xlfn.XLOOKUP(AN48,' Brechas'!$A$35:$A$67,' Brechas'!$T$35:$T$67)</f>
        <v>0.34249998939875398</v>
      </c>
      <c r="BC48" t="b">
        <f t="shared" si="9"/>
        <v>1</v>
      </c>
      <c r="BG48" s="20">
        <v>27</v>
      </c>
      <c r="BH48" s="20" t="s">
        <v>285</v>
      </c>
      <c r="BI48" s="20">
        <v>0.55000000000000004</v>
      </c>
      <c r="BJ48" s="20">
        <v>0.56999999999999995</v>
      </c>
      <c r="BK48" s="20">
        <v>-0.02</v>
      </c>
      <c r="BL48" s="20">
        <v>2.1999999999999999E-2</v>
      </c>
      <c r="BM48" s="58">
        <v>16</v>
      </c>
      <c r="BN48" s="20">
        <v>0.56000000000000005</v>
      </c>
      <c r="BO48" s="20">
        <v>0.66</v>
      </c>
      <c r="BP48" s="84">
        <v>26</v>
      </c>
      <c r="BQ48" s="20">
        <v>1.4999999999999999E-2</v>
      </c>
      <c r="BR48" s="61">
        <v>18</v>
      </c>
      <c r="BS48" s="17">
        <v>-1</v>
      </c>
      <c r="BT48" s="17">
        <v>-1.4606987E-2</v>
      </c>
      <c r="BU48" s="17">
        <f>_xlfn.XLOOKUP(BG48,' Brechas'!$A$35:$A$67,' Brechas'!$AH$35:$AH$67)</f>
        <v>-1.4606986998787E-2</v>
      </c>
      <c r="BV48" t="b">
        <f t="shared" si="10"/>
        <v>1</v>
      </c>
      <c r="BZ48" s="20">
        <v>27</v>
      </c>
      <c r="CA48" s="20" t="s">
        <v>91</v>
      </c>
      <c r="CB48" s="20">
        <v>5.99</v>
      </c>
      <c r="CC48" s="20">
        <v>6.09</v>
      </c>
      <c r="CD48" s="20">
        <v>-0.02</v>
      </c>
      <c r="CE48" s="20">
        <v>1.7000000000000001E-2</v>
      </c>
      <c r="CF48" s="94">
        <v>31</v>
      </c>
      <c r="CG48" s="20">
        <v>6.04</v>
      </c>
      <c r="CH48" s="20">
        <v>0.96899999999999997</v>
      </c>
      <c r="CI48" s="58">
        <v>16</v>
      </c>
      <c r="CJ48" s="20">
        <v>1.6400000000000001E-2</v>
      </c>
      <c r="CK48" s="94">
        <v>31</v>
      </c>
      <c r="CL48" s="17">
        <v>-1</v>
      </c>
      <c r="CM48" s="17">
        <v>-1.6417319E-2</v>
      </c>
      <c r="CN48" s="17">
        <f>_xlfn.XLOOKUP(BZ48,' Brechas'!$A$35:$A$67,' Brechas'!$BD$35:$BD$67)</f>
        <v>-1.6417319009692101E-2</v>
      </c>
      <c r="CO48" t="b">
        <f t="shared" si="11"/>
        <v>1</v>
      </c>
      <c r="CS48" s="20">
        <v>27</v>
      </c>
      <c r="CT48" s="20" t="s">
        <v>91</v>
      </c>
      <c r="CU48" s="20">
        <v>0.36</v>
      </c>
      <c r="CV48" s="20">
        <v>0.64</v>
      </c>
      <c r="CW48" s="20">
        <v>-0.44</v>
      </c>
      <c r="CX48" s="20">
        <v>0.44</v>
      </c>
      <c r="CY48" s="74">
        <v>23</v>
      </c>
      <c r="CZ48" s="20">
        <v>1.7999999999999999E-2</v>
      </c>
      <c r="DA48" s="20">
        <v>0.06</v>
      </c>
      <c r="DB48" s="82">
        <v>22</v>
      </c>
      <c r="DC48" s="20">
        <v>0.03</v>
      </c>
      <c r="DD48" s="88">
        <v>24</v>
      </c>
      <c r="DE48" s="17">
        <v>-1</v>
      </c>
      <c r="DF48" s="17">
        <v>-2.8218284E-2</v>
      </c>
      <c r="DG48" s="17">
        <f>_xlfn.XLOOKUP(CS48,' Brechas'!$A$35:$A$67,' Brechas'!$BT$35:$BT$67)</f>
        <v>-2.8218283919616099E-2</v>
      </c>
      <c r="DH48" t="b">
        <f t="shared" si="12"/>
        <v>1</v>
      </c>
      <c r="DL48" s="20">
        <v>27</v>
      </c>
      <c r="DM48" s="20" t="s">
        <v>91</v>
      </c>
      <c r="DN48" s="20">
        <v>0.95</v>
      </c>
      <c r="DO48" s="20">
        <v>6.83</v>
      </c>
      <c r="DP48" s="20">
        <v>-0.86</v>
      </c>
      <c r="DQ48" s="20">
        <v>0.86</v>
      </c>
      <c r="DR48" s="74">
        <v>23</v>
      </c>
      <c r="DS48" s="20">
        <v>3.85</v>
      </c>
      <c r="DT48" s="20">
        <v>0.44</v>
      </c>
      <c r="DU48" s="65">
        <v>6</v>
      </c>
      <c r="DV48" s="20">
        <v>0.38</v>
      </c>
      <c r="DW48" s="70">
        <v>29</v>
      </c>
      <c r="DX48" s="17">
        <v>-1</v>
      </c>
      <c r="DY48" s="17">
        <v>-0.380614438</v>
      </c>
      <c r="DZ48" s="17" t="e">
        <f>_xlfn.XLOOKUP(DL48,' Brechas'!$A$35:$A$67,' Brechas'!#REF!)</f>
        <v>#REF!</v>
      </c>
      <c r="EA48" t="e">
        <f t="shared" si="13"/>
        <v>#REF!</v>
      </c>
    </row>
    <row r="49" spans="2:131">
      <c r="B49" s="18">
        <v>41</v>
      </c>
      <c r="C49" s="18" t="s">
        <v>92</v>
      </c>
      <c r="D49" s="18">
        <v>0.1</v>
      </c>
      <c r="E49" s="18">
        <v>0.11</v>
      </c>
      <c r="F49" s="18">
        <v>-0.14000000000000001</v>
      </c>
      <c r="G49" s="18">
        <v>0.14000000000000001</v>
      </c>
      <c r="H49" s="27">
        <v>10</v>
      </c>
      <c r="I49" s="18">
        <v>0.11</v>
      </c>
      <c r="J49" s="18">
        <v>0.31</v>
      </c>
      <c r="K49" s="49">
        <v>12</v>
      </c>
      <c r="L49" s="18">
        <v>0.04</v>
      </c>
      <c r="M49" s="49">
        <v>12</v>
      </c>
      <c r="N49" s="17">
        <v>-1</v>
      </c>
      <c r="O49" s="17">
        <v>-4.2700679999999998E-2</v>
      </c>
      <c r="P49" s="17">
        <f>_xlfn.XLOOKUP(B49,' Brechas'!$A$35:$A$67,' Brechas'!$E$35:$E$67)</f>
        <v>-4.2700679834090399E-2</v>
      </c>
      <c r="Q49" t="b">
        <f t="shared" si="7"/>
        <v>1</v>
      </c>
      <c r="U49" s="20">
        <v>41</v>
      </c>
      <c r="V49" s="20" t="s">
        <v>92</v>
      </c>
      <c r="W49" s="20">
        <v>1</v>
      </c>
      <c r="X49" s="20">
        <v>1</v>
      </c>
      <c r="Y49" s="20">
        <v>0</v>
      </c>
      <c r="Z49" s="20">
        <v>0</v>
      </c>
      <c r="AA49" s="67">
        <v>2</v>
      </c>
      <c r="AB49" s="20">
        <v>1</v>
      </c>
      <c r="AC49" s="20">
        <v>0.56999999999999995</v>
      </c>
      <c r="AD49" s="79">
        <v>10</v>
      </c>
      <c r="AE49" s="20">
        <v>0</v>
      </c>
      <c r="AF49" s="67">
        <v>2</v>
      </c>
      <c r="AG49" s="17">
        <v>-1</v>
      </c>
      <c r="AH49" s="54">
        <v>-4.32123E-5</v>
      </c>
      <c r="AI49">
        <f>_xlfn.XLOOKUP(U49,' Brechas'!$A$35:$A$67,' Brechas'!$K$35:$K$67)</f>
        <v>-4.3212303663732301E-5</v>
      </c>
      <c r="AJ49" t="b">
        <f t="shared" si="8"/>
        <v>1</v>
      </c>
      <c r="AN49" s="20">
        <v>41</v>
      </c>
      <c r="AO49" s="20" t="s">
        <v>92</v>
      </c>
      <c r="AP49" s="20">
        <v>11.59</v>
      </c>
      <c r="AQ49" s="20">
        <v>11.42</v>
      </c>
      <c r="AR49" s="20">
        <v>0.02</v>
      </c>
      <c r="AS49" s="20">
        <v>0.02</v>
      </c>
      <c r="AT49" s="67">
        <v>2</v>
      </c>
      <c r="AU49" s="20">
        <v>11.5</v>
      </c>
      <c r="AV49" s="20">
        <v>0.06</v>
      </c>
      <c r="AW49" s="58">
        <v>16</v>
      </c>
      <c r="AX49" s="20">
        <v>0</v>
      </c>
      <c r="AY49" s="78">
        <v>3</v>
      </c>
      <c r="AZ49" s="17">
        <v>1</v>
      </c>
      <c r="BA49" s="17">
        <v>8.6518299999999995E-4</v>
      </c>
      <c r="BB49" s="17">
        <f>_xlfn.XLOOKUP(AN49,' Brechas'!$A$35:$A$67,' Brechas'!$T$35:$T$67)</f>
        <v>8.6518325250330901E-4</v>
      </c>
      <c r="BC49" t="b">
        <f t="shared" si="9"/>
        <v>1</v>
      </c>
      <c r="BG49" s="20">
        <v>41</v>
      </c>
      <c r="BH49" s="20" t="s">
        <v>286</v>
      </c>
      <c r="BI49" s="20">
        <v>0.69</v>
      </c>
      <c r="BJ49" s="20">
        <v>0.68</v>
      </c>
      <c r="BK49" s="20">
        <v>0.03</v>
      </c>
      <c r="BL49" s="20">
        <v>2.5000000000000001E-2</v>
      </c>
      <c r="BM49" s="61">
        <v>18</v>
      </c>
      <c r="BN49" s="20">
        <v>0.69</v>
      </c>
      <c r="BO49" s="20">
        <v>0.54</v>
      </c>
      <c r="BP49" s="66">
        <v>12</v>
      </c>
      <c r="BQ49" s="20">
        <v>1.4E-2</v>
      </c>
      <c r="BR49" s="81">
        <v>17</v>
      </c>
      <c r="BS49" s="17">
        <v>1</v>
      </c>
      <c r="BT49" s="17">
        <v>1.3786414E-2</v>
      </c>
      <c r="BU49" s="17">
        <f>_xlfn.XLOOKUP(BG49,' Brechas'!$A$35:$A$67,' Brechas'!$AH$35:$AH$67)</f>
        <v>1.3786413568144799E-2</v>
      </c>
      <c r="BV49" t="b">
        <f t="shared" si="10"/>
        <v>1</v>
      </c>
      <c r="BZ49" s="20">
        <v>41</v>
      </c>
      <c r="CA49" s="20" t="s">
        <v>92</v>
      </c>
      <c r="CB49" s="20">
        <v>5.97</v>
      </c>
      <c r="CC49" s="20">
        <v>5.98</v>
      </c>
      <c r="CD49" s="20">
        <v>0</v>
      </c>
      <c r="CE49" s="20">
        <v>2E-3</v>
      </c>
      <c r="CF49" s="59">
        <v>13</v>
      </c>
      <c r="CG49" s="20">
        <v>5.97</v>
      </c>
      <c r="CH49" s="20">
        <v>0.98099999999999998</v>
      </c>
      <c r="CI49" s="73">
        <v>28</v>
      </c>
      <c r="CJ49" s="20">
        <v>2.3E-3</v>
      </c>
      <c r="CK49" s="59">
        <v>13</v>
      </c>
      <c r="CL49" s="17">
        <v>-1</v>
      </c>
      <c r="CM49" s="17">
        <v>-2.284674E-3</v>
      </c>
      <c r="CN49" s="17">
        <f>_xlfn.XLOOKUP(BZ49,' Brechas'!$A$35:$A$67,' Brechas'!$BD$35:$BD$67)</f>
        <v>-2.2846737055934501E-3</v>
      </c>
      <c r="CO49" t="b">
        <f t="shared" si="11"/>
        <v>1</v>
      </c>
      <c r="CS49" s="20">
        <v>41</v>
      </c>
      <c r="CT49" s="20" t="s">
        <v>92</v>
      </c>
      <c r="CU49" s="20">
        <v>0.36</v>
      </c>
      <c r="CV49" s="20">
        <v>0.64</v>
      </c>
      <c r="CW49" s="20">
        <v>-0.43</v>
      </c>
      <c r="CX49" s="20">
        <v>0.43</v>
      </c>
      <c r="CY49" s="75">
        <v>21</v>
      </c>
      <c r="CZ49" s="20">
        <v>3.3000000000000002E-2</v>
      </c>
      <c r="DA49" s="20">
        <v>0.03</v>
      </c>
      <c r="DB49" s="66">
        <v>12</v>
      </c>
      <c r="DC49" s="20">
        <v>0.01</v>
      </c>
      <c r="DD49" s="66">
        <v>12</v>
      </c>
      <c r="DE49" s="17">
        <v>-1</v>
      </c>
      <c r="DF49" s="17">
        <v>-1.4840321E-2</v>
      </c>
      <c r="DG49" s="17">
        <f>_xlfn.XLOOKUP(CS49,' Brechas'!$A$35:$A$67,' Brechas'!$BT$35:$BT$67)</f>
        <v>-1.4840320567033201E-2</v>
      </c>
      <c r="DH49" t="b">
        <f t="shared" si="12"/>
        <v>1</v>
      </c>
      <c r="DL49" s="20">
        <v>41</v>
      </c>
      <c r="DM49" s="20" t="s">
        <v>92</v>
      </c>
      <c r="DN49" s="20">
        <v>1.06</v>
      </c>
      <c r="DO49" s="20">
        <v>5.18</v>
      </c>
      <c r="DP49" s="20">
        <v>-0.8</v>
      </c>
      <c r="DQ49" s="20">
        <v>0.8</v>
      </c>
      <c r="DR49" s="79">
        <v>10</v>
      </c>
      <c r="DS49" s="20">
        <v>3.11</v>
      </c>
      <c r="DT49" s="20">
        <v>0.36</v>
      </c>
      <c r="DU49" s="66">
        <v>12</v>
      </c>
      <c r="DV49" s="20">
        <v>0.28000000000000003</v>
      </c>
      <c r="DW49" s="74">
        <v>23</v>
      </c>
      <c r="DX49" s="17">
        <v>-1</v>
      </c>
      <c r="DY49" s="17">
        <v>-0.28378407100000003</v>
      </c>
      <c r="DZ49" s="17" t="e">
        <f>_xlfn.XLOOKUP(DL49,' Brechas'!$A$35:$A$67,' Brechas'!#REF!)</f>
        <v>#REF!</v>
      </c>
      <c r="EA49" t="e">
        <f t="shared" si="13"/>
        <v>#REF!</v>
      </c>
    </row>
    <row r="50" spans="2:131">
      <c r="B50" s="18">
        <v>44</v>
      </c>
      <c r="C50" s="18" t="s">
        <v>93</v>
      </c>
      <c r="D50" s="18">
        <v>0.06</v>
      </c>
      <c r="E50" s="18">
        <v>0.06</v>
      </c>
      <c r="F50" s="18">
        <v>0.01</v>
      </c>
      <c r="G50" s="18">
        <v>0.01</v>
      </c>
      <c r="H50" s="28">
        <v>2</v>
      </c>
      <c r="I50" s="18">
        <v>0.06</v>
      </c>
      <c r="J50" s="18">
        <v>0.17</v>
      </c>
      <c r="K50" s="45">
        <v>26</v>
      </c>
      <c r="L50" s="18">
        <v>0</v>
      </c>
      <c r="M50" s="28">
        <v>2</v>
      </c>
      <c r="N50" s="17">
        <v>1</v>
      </c>
      <c r="O50" s="17">
        <v>2.2146900000000001E-3</v>
      </c>
      <c r="P50" s="17">
        <f>_xlfn.XLOOKUP(B50,' Brechas'!$A$35:$A$67,' Brechas'!$E$35:$E$67)</f>
        <v>2.2146898828121499E-3</v>
      </c>
      <c r="Q50" t="b">
        <f t="shared" si="7"/>
        <v>1</v>
      </c>
      <c r="U50" s="20">
        <v>44</v>
      </c>
      <c r="V50" s="20" t="s">
        <v>93</v>
      </c>
      <c r="W50" s="20">
        <v>0.67</v>
      </c>
      <c r="X50" s="20">
        <v>0.66</v>
      </c>
      <c r="Y50" s="20">
        <v>0.01</v>
      </c>
      <c r="Z50" s="20">
        <v>0.01</v>
      </c>
      <c r="AA50" s="73">
        <v>28</v>
      </c>
      <c r="AB50" s="20">
        <v>0.67</v>
      </c>
      <c r="AC50" s="20">
        <v>0.85</v>
      </c>
      <c r="AD50" s="95">
        <v>32</v>
      </c>
      <c r="AE50" s="20">
        <v>1.11E-2</v>
      </c>
      <c r="AF50" s="70">
        <v>29</v>
      </c>
      <c r="AG50" s="17">
        <v>1</v>
      </c>
      <c r="AH50" s="17">
        <v>1.1145054E-2</v>
      </c>
      <c r="AI50">
        <f>_xlfn.XLOOKUP(U50,' Brechas'!$A$35:$A$67,' Brechas'!$K$35:$K$67)</f>
        <v>1.11450544783788E-2</v>
      </c>
      <c r="AJ50" t="b">
        <f t="shared" si="8"/>
        <v>1</v>
      </c>
      <c r="AN50" s="20">
        <v>44</v>
      </c>
      <c r="AO50" s="20" t="s">
        <v>93</v>
      </c>
      <c r="AP50" s="20">
        <v>1.37</v>
      </c>
      <c r="AQ50" s="20">
        <v>3.58</v>
      </c>
      <c r="AR50" s="20">
        <v>-0.62</v>
      </c>
      <c r="AS50" s="20">
        <v>0.62</v>
      </c>
      <c r="AT50" s="94">
        <v>31</v>
      </c>
      <c r="AU50" s="20">
        <v>2.4500000000000002</v>
      </c>
      <c r="AV50" s="20">
        <v>0.27</v>
      </c>
      <c r="AW50" s="70">
        <v>29</v>
      </c>
      <c r="AX50" s="20">
        <v>0.16</v>
      </c>
      <c r="AY50" s="94">
        <v>31</v>
      </c>
      <c r="AZ50" s="17">
        <v>-1</v>
      </c>
      <c r="BA50" s="17">
        <v>-0.164827324</v>
      </c>
      <c r="BB50" s="17">
        <f>_xlfn.XLOOKUP(AN50,' Brechas'!$A$35:$A$67,' Brechas'!$T$35:$T$67)</f>
        <v>-0.164827323893558</v>
      </c>
      <c r="BC50" t="b">
        <f t="shared" si="9"/>
        <v>1</v>
      </c>
      <c r="BG50" s="20">
        <v>44</v>
      </c>
      <c r="BH50" s="20" t="s">
        <v>287</v>
      </c>
      <c r="BI50" s="20">
        <v>0.83</v>
      </c>
      <c r="BJ50" s="20">
        <v>0.83</v>
      </c>
      <c r="BK50" s="20">
        <v>0.01</v>
      </c>
      <c r="BL50" s="20">
        <v>1.0999999999999999E-2</v>
      </c>
      <c r="BM50" s="79">
        <v>10</v>
      </c>
      <c r="BN50" s="20">
        <v>0.83</v>
      </c>
      <c r="BO50" s="20">
        <v>0.45</v>
      </c>
      <c r="BP50" s="76">
        <v>1</v>
      </c>
      <c r="BQ50" s="20">
        <v>5.0000000000000001E-3</v>
      </c>
      <c r="BR50" s="64">
        <v>7</v>
      </c>
      <c r="BS50" s="17">
        <v>1</v>
      </c>
      <c r="BT50" s="17">
        <v>4.7421160000000002E-3</v>
      </c>
      <c r="BU50" s="17">
        <f>_xlfn.XLOOKUP(BG50,' Brechas'!$A$35:$A$67,' Brechas'!$AH$35:$AH$67)</f>
        <v>4.7421157845628E-3</v>
      </c>
      <c r="BV50" t="b">
        <f t="shared" si="10"/>
        <v>1</v>
      </c>
      <c r="BZ50" s="20">
        <v>44</v>
      </c>
      <c r="CA50" s="20" t="s">
        <v>93</v>
      </c>
      <c r="CB50" s="20">
        <v>5.93</v>
      </c>
      <c r="CC50" s="20">
        <v>5.99</v>
      </c>
      <c r="CD50" s="20">
        <v>-0.01</v>
      </c>
      <c r="CE50" s="20">
        <v>8.9999999999999993E-3</v>
      </c>
      <c r="CF50" s="73">
        <v>28</v>
      </c>
      <c r="CG50" s="20">
        <v>5.96</v>
      </c>
      <c r="CH50" s="20">
        <v>0.98299999999999998</v>
      </c>
      <c r="CI50" s="70">
        <v>29</v>
      </c>
      <c r="CJ50" s="20">
        <v>9.1000000000000004E-3</v>
      </c>
      <c r="CK50" s="73">
        <v>28</v>
      </c>
      <c r="CL50" s="17">
        <v>-1</v>
      </c>
      <c r="CM50" s="17">
        <v>-9.0658089999999993E-3</v>
      </c>
      <c r="CN50" s="17">
        <f>_xlfn.XLOOKUP(BZ50,' Brechas'!$A$35:$A$67,' Brechas'!$BD$35:$BD$67)</f>
        <v>-9.0658092302938094E-3</v>
      </c>
      <c r="CO50" t="b">
        <f t="shared" si="11"/>
        <v>1</v>
      </c>
      <c r="CS50" s="20">
        <v>44</v>
      </c>
      <c r="CT50" s="20" t="s">
        <v>93</v>
      </c>
      <c r="CU50" s="20">
        <v>0.38</v>
      </c>
      <c r="CV50" s="20">
        <v>0.62</v>
      </c>
      <c r="CW50" s="20">
        <v>-0.39</v>
      </c>
      <c r="CX50" s="20">
        <v>0.39</v>
      </c>
      <c r="CY50" s="65">
        <v>6</v>
      </c>
      <c r="CZ50" s="20">
        <v>0.02</v>
      </c>
      <c r="DA50" s="20">
        <v>0.06</v>
      </c>
      <c r="DB50" s="68">
        <v>19</v>
      </c>
      <c r="DC50" s="20">
        <v>0.02</v>
      </c>
      <c r="DD50" s="68">
        <v>19</v>
      </c>
      <c r="DE50" s="17">
        <v>-1</v>
      </c>
      <c r="DF50" s="17">
        <v>-2.2232763999999999E-2</v>
      </c>
      <c r="DG50" s="17">
        <f>_xlfn.XLOOKUP(CS50,' Brechas'!$A$35:$A$67,' Brechas'!$BT$35:$BT$67)</f>
        <v>-2.2232764187028801E-2</v>
      </c>
      <c r="DH50" t="b">
        <f t="shared" si="12"/>
        <v>1</v>
      </c>
      <c r="DL50" s="20">
        <v>44</v>
      </c>
      <c r="DM50" s="20" t="s">
        <v>93</v>
      </c>
      <c r="DN50" s="20">
        <v>0.52</v>
      </c>
      <c r="DO50" s="20">
        <v>2.96</v>
      </c>
      <c r="DP50" s="20">
        <v>-0.82</v>
      </c>
      <c r="DQ50" s="20">
        <v>0.82</v>
      </c>
      <c r="DR50" s="81">
        <v>17</v>
      </c>
      <c r="DS50" s="20">
        <v>1.72</v>
      </c>
      <c r="DT50" s="20">
        <v>0.2</v>
      </c>
      <c r="DU50" s="70">
        <v>29</v>
      </c>
      <c r="DV50" s="20">
        <v>0.16</v>
      </c>
      <c r="DW50" s="65">
        <v>6</v>
      </c>
      <c r="DX50" s="17">
        <v>-1</v>
      </c>
      <c r="DY50" s="17">
        <v>-0.16277072300000001</v>
      </c>
      <c r="DZ50" s="17" t="e">
        <f>_xlfn.XLOOKUP(DL50,' Brechas'!$A$35:$A$67,' Brechas'!#REF!)</f>
        <v>#REF!</v>
      </c>
      <c r="EA50" t="e">
        <f t="shared" si="13"/>
        <v>#REF!</v>
      </c>
    </row>
    <row r="51" spans="2:131">
      <c r="B51" s="18">
        <v>47</v>
      </c>
      <c r="C51" s="18" t="s">
        <v>94</v>
      </c>
      <c r="D51" s="18">
        <v>0.03</v>
      </c>
      <c r="E51" s="18">
        <v>0.08</v>
      </c>
      <c r="F51" s="18">
        <v>-0.66</v>
      </c>
      <c r="G51" s="18">
        <v>0.66</v>
      </c>
      <c r="H51" s="52">
        <v>29</v>
      </c>
      <c r="I51" s="18">
        <v>0.06</v>
      </c>
      <c r="J51" s="18">
        <v>0.17</v>
      </c>
      <c r="K51" s="48">
        <v>24</v>
      </c>
      <c r="L51" s="18">
        <v>0.11</v>
      </c>
      <c r="M51" s="48">
        <v>24</v>
      </c>
      <c r="N51" s="17">
        <v>-1</v>
      </c>
      <c r="O51" s="17">
        <v>-0.113509097</v>
      </c>
      <c r="P51" s="17">
        <f>_xlfn.XLOOKUP(B51,' Brechas'!$A$35:$A$67,' Brechas'!$E$35:$E$67)</f>
        <v>-0.11350909727259199</v>
      </c>
      <c r="Q51" t="b">
        <f t="shared" si="7"/>
        <v>1</v>
      </c>
      <c r="U51" s="20">
        <v>47</v>
      </c>
      <c r="V51" s="20" t="s">
        <v>94</v>
      </c>
      <c r="W51" s="20">
        <v>0.99</v>
      </c>
      <c r="X51" s="20">
        <v>0.99</v>
      </c>
      <c r="Y51" s="20">
        <v>0</v>
      </c>
      <c r="Z51" s="20">
        <v>0</v>
      </c>
      <c r="AA51" s="74">
        <v>23</v>
      </c>
      <c r="AB51" s="20">
        <v>0.99</v>
      </c>
      <c r="AC51" s="20">
        <v>0.56999999999999995</v>
      </c>
      <c r="AD51" s="61">
        <v>18</v>
      </c>
      <c r="AE51" s="20">
        <v>2.8E-3</v>
      </c>
      <c r="AF51" s="74">
        <v>23</v>
      </c>
      <c r="AG51" s="17">
        <v>1</v>
      </c>
      <c r="AH51" s="17">
        <v>2.8353689999999999E-3</v>
      </c>
      <c r="AI51">
        <f>_xlfn.XLOOKUP(U51,' Brechas'!$A$35:$A$67,' Brechas'!$K$35:$K$67)</f>
        <v>2.8353690315575698E-3</v>
      </c>
      <c r="AJ51" t="b">
        <f t="shared" si="8"/>
        <v>1</v>
      </c>
      <c r="AN51" s="20">
        <v>47</v>
      </c>
      <c r="AO51" s="20" t="s">
        <v>94</v>
      </c>
      <c r="AP51" s="20">
        <v>5.19</v>
      </c>
      <c r="AQ51" s="20">
        <v>5.23</v>
      </c>
      <c r="AR51" s="20">
        <v>-0.01</v>
      </c>
      <c r="AS51" s="20">
        <v>0.01</v>
      </c>
      <c r="AT51" s="76">
        <v>1</v>
      </c>
      <c r="AU51" s="20">
        <v>5.21</v>
      </c>
      <c r="AV51" s="20">
        <v>0.13</v>
      </c>
      <c r="AW51" s="75">
        <v>21</v>
      </c>
      <c r="AX51" s="20">
        <v>0</v>
      </c>
      <c r="AY51" s="85">
        <v>4</v>
      </c>
      <c r="AZ51" s="17">
        <v>-1</v>
      </c>
      <c r="BA51" s="17">
        <v>-1.0177140000000001E-3</v>
      </c>
      <c r="BB51" s="17">
        <f>_xlfn.XLOOKUP(AN51,' Brechas'!$A$35:$A$67,' Brechas'!$T$35:$T$67)</f>
        <v>-1.0177143907157901E-3</v>
      </c>
      <c r="BC51" t="b">
        <f t="shared" si="9"/>
        <v>1</v>
      </c>
      <c r="BG51" s="20">
        <v>47</v>
      </c>
      <c r="BH51" s="20" t="s">
        <v>288</v>
      </c>
      <c r="BI51" s="20">
        <v>0.64</v>
      </c>
      <c r="BJ51" s="20">
        <v>0.62</v>
      </c>
      <c r="BK51" s="20">
        <v>0.03</v>
      </c>
      <c r="BL51" s="20">
        <v>3.3000000000000002E-2</v>
      </c>
      <c r="BM51" s="82">
        <v>22</v>
      </c>
      <c r="BN51" s="20">
        <v>0.63</v>
      </c>
      <c r="BO51" s="20">
        <v>0.59</v>
      </c>
      <c r="BP51" s="80">
        <v>20</v>
      </c>
      <c r="BQ51" s="20">
        <v>1.9E-2</v>
      </c>
      <c r="BR51" s="75">
        <v>21</v>
      </c>
      <c r="BS51" s="17">
        <v>1</v>
      </c>
      <c r="BT51" s="17">
        <v>1.9364141000000001E-2</v>
      </c>
      <c r="BU51" s="17">
        <f>_xlfn.XLOOKUP(BG51,' Brechas'!$A$35:$A$67,' Brechas'!$AH$35:$AH$67)</f>
        <v>1.93641414550744E-2</v>
      </c>
      <c r="BV51" t="b">
        <f t="shared" si="10"/>
        <v>1</v>
      </c>
      <c r="BZ51" s="20">
        <v>47</v>
      </c>
      <c r="CA51" s="20" t="s">
        <v>94</v>
      </c>
      <c r="CB51" s="20">
        <v>5.99</v>
      </c>
      <c r="CC51" s="20">
        <v>6</v>
      </c>
      <c r="CD51" s="20">
        <v>0</v>
      </c>
      <c r="CE51" s="20">
        <v>1E-3</v>
      </c>
      <c r="CF51" s="64">
        <v>7</v>
      </c>
      <c r="CG51" s="20">
        <v>5.99</v>
      </c>
      <c r="CH51" s="20">
        <v>0.97799999999999998</v>
      </c>
      <c r="CI51" s="71">
        <v>25</v>
      </c>
      <c r="CJ51" s="20">
        <v>8.0000000000000004E-4</v>
      </c>
      <c r="CK51" s="64">
        <v>7</v>
      </c>
      <c r="CL51" s="17">
        <v>-1</v>
      </c>
      <c r="CM51" s="17">
        <v>-8.39268E-4</v>
      </c>
      <c r="CN51" s="17">
        <f>_xlfn.XLOOKUP(BZ51,' Brechas'!$A$35:$A$67,' Brechas'!$BD$35:$BD$67)</f>
        <v>-8.3926828681363502E-4</v>
      </c>
      <c r="CO51" t="b">
        <f t="shared" si="11"/>
        <v>1</v>
      </c>
      <c r="CS51" s="20">
        <v>47</v>
      </c>
      <c r="CT51" s="20" t="s">
        <v>94</v>
      </c>
      <c r="CU51" s="20">
        <v>0.36</v>
      </c>
      <c r="CV51" s="20">
        <v>0.64</v>
      </c>
      <c r="CW51" s="20">
        <v>-0.44</v>
      </c>
      <c r="CX51" s="20">
        <v>0.44</v>
      </c>
      <c r="CY51" s="73">
        <v>28</v>
      </c>
      <c r="CZ51" s="20">
        <v>3.5999999999999997E-2</v>
      </c>
      <c r="DA51" s="20">
        <v>0.03</v>
      </c>
      <c r="DB51" s="69">
        <v>9</v>
      </c>
      <c r="DC51" s="20">
        <v>0.01</v>
      </c>
      <c r="DD51" s="86">
        <v>11</v>
      </c>
      <c r="DE51" s="17">
        <v>-1</v>
      </c>
      <c r="DF51" s="17">
        <v>-1.3960617E-2</v>
      </c>
      <c r="DG51" s="17">
        <f>_xlfn.XLOOKUP(CS51,' Brechas'!$A$35:$A$67,' Brechas'!$BT$35:$BT$67)</f>
        <v>-1.3960617183269301E-2</v>
      </c>
      <c r="DH51" t="b">
        <f t="shared" si="12"/>
        <v>1</v>
      </c>
      <c r="DL51" s="20">
        <v>47</v>
      </c>
      <c r="DM51" s="20" t="s">
        <v>94</v>
      </c>
      <c r="DN51" s="20">
        <v>0.81</v>
      </c>
      <c r="DO51" s="20">
        <v>4.68</v>
      </c>
      <c r="DP51" s="20">
        <v>-0.83</v>
      </c>
      <c r="DQ51" s="20">
        <v>0.83</v>
      </c>
      <c r="DR51" s="61">
        <v>18</v>
      </c>
      <c r="DS51" s="20">
        <v>2.74</v>
      </c>
      <c r="DT51" s="20">
        <v>0.31</v>
      </c>
      <c r="DU51" s="60">
        <v>14</v>
      </c>
      <c r="DV51" s="20">
        <v>0.26</v>
      </c>
      <c r="DW51" s="80">
        <v>20</v>
      </c>
      <c r="DX51" s="17">
        <v>-1</v>
      </c>
      <c r="DY51" s="17">
        <v>-0.26017479100000002</v>
      </c>
      <c r="DZ51" s="17" t="e">
        <f>_xlfn.XLOOKUP(DL51,' Brechas'!$A$35:$A$67,' Brechas'!#REF!)</f>
        <v>#REF!</v>
      </c>
      <c r="EA51" t="e">
        <f t="shared" si="13"/>
        <v>#REF!</v>
      </c>
    </row>
    <row r="52" spans="2:131">
      <c r="B52" s="18">
        <v>50</v>
      </c>
      <c r="C52" s="18" t="s">
        <v>95</v>
      </c>
      <c r="D52" s="18">
        <v>0.13</v>
      </c>
      <c r="E52" s="18">
        <v>0.13</v>
      </c>
      <c r="F52" s="18">
        <v>-0.04</v>
      </c>
      <c r="G52" s="18">
        <v>0.04</v>
      </c>
      <c r="H52" s="42">
        <v>5</v>
      </c>
      <c r="I52" s="18">
        <v>0.13</v>
      </c>
      <c r="J52" s="18">
        <v>0.39</v>
      </c>
      <c r="K52" s="30">
        <v>8</v>
      </c>
      <c r="L52" s="18">
        <v>0.01</v>
      </c>
      <c r="M52" s="29">
        <v>6</v>
      </c>
      <c r="N52" s="17">
        <v>-1</v>
      </c>
      <c r="O52" s="17">
        <v>-1.3810444E-2</v>
      </c>
      <c r="P52" s="17">
        <f>_xlfn.XLOOKUP(B52,' Brechas'!$A$35:$A$67,' Brechas'!$E$35:$E$67)</f>
        <v>-1.38104443783511E-2</v>
      </c>
      <c r="Q52" t="b">
        <f t="shared" si="7"/>
        <v>1</v>
      </c>
      <c r="U52" s="20">
        <v>50</v>
      </c>
      <c r="V52" s="20" t="s">
        <v>95</v>
      </c>
      <c r="W52" s="20">
        <v>0.97</v>
      </c>
      <c r="X52" s="20">
        <v>0.97</v>
      </c>
      <c r="Y52" s="20">
        <v>0</v>
      </c>
      <c r="Z52" s="20">
        <v>0</v>
      </c>
      <c r="AA52" s="78">
        <v>3</v>
      </c>
      <c r="AB52" s="20">
        <v>0.97</v>
      </c>
      <c r="AC52" s="20">
        <v>0.59</v>
      </c>
      <c r="AD52" s="74">
        <v>23</v>
      </c>
      <c r="AE52" s="20">
        <v>4.0000000000000002E-4</v>
      </c>
      <c r="AF52" s="78">
        <v>3</v>
      </c>
      <c r="AG52" s="17">
        <v>-1</v>
      </c>
      <c r="AH52" s="17">
        <v>-4.0368700000000001E-4</v>
      </c>
      <c r="AI52">
        <f>_xlfn.XLOOKUP(U52,' Brechas'!$A$35:$A$67,' Brechas'!$K$35:$K$67)</f>
        <v>-4.03686878185328E-4</v>
      </c>
      <c r="AJ52" t="b">
        <f t="shared" si="8"/>
        <v>1</v>
      </c>
      <c r="AN52" s="20">
        <v>50</v>
      </c>
      <c r="AO52" s="20" t="s">
        <v>95</v>
      </c>
      <c r="AP52" s="20">
        <v>20.46</v>
      </c>
      <c r="AQ52" s="20">
        <v>13.24</v>
      </c>
      <c r="AR52" s="20">
        <v>0.55000000000000004</v>
      </c>
      <c r="AS52" s="20">
        <v>0.55000000000000004</v>
      </c>
      <c r="AT52" s="70">
        <v>29</v>
      </c>
      <c r="AU52" s="20">
        <v>16.829999999999998</v>
      </c>
      <c r="AV52" s="20">
        <v>0.04</v>
      </c>
      <c r="AW52" s="86">
        <v>11</v>
      </c>
      <c r="AX52" s="20">
        <v>0.02</v>
      </c>
      <c r="AY52" s="74">
        <v>23</v>
      </c>
      <c r="AZ52" s="17">
        <v>1</v>
      </c>
      <c r="BA52" s="17">
        <v>2.1251506E-2</v>
      </c>
      <c r="BB52" s="17">
        <f>_xlfn.XLOOKUP(AN52,' Brechas'!$A$35:$A$67,' Brechas'!$T$35:$T$67)</f>
        <v>2.1251506346562799E-2</v>
      </c>
      <c r="BC52" t="b">
        <f t="shared" si="9"/>
        <v>1</v>
      </c>
      <c r="BG52" s="20">
        <v>50</v>
      </c>
      <c r="BH52" s="20" t="s">
        <v>289</v>
      </c>
      <c r="BI52" s="20">
        <v>0.68</v>
      </c>
      <c r="BJ52" s="20">
        <v>0.68</v>
      </c>
      <c r="BK52" s="20">
        <v>-0.01</v>
      </c>
      <c r="BL52" s="20">
        <v>6.0000000000000001E-3</v>
      </c>
      <c r="BM52" s="65">
        <v>6</v>
      </c>
      <c r="BN52" s="20">
        <v>0.68</v>
      </c>
      <c r="BO52" s="20">
        <v>0.54</v>
      </c>
      <c r="BP52" s="59">
        <v>13</v>
      </c>
      <c r="BQ52" s="20">
        <v>3.0000000000000001E-3</v>
      </c>
      <c r="BR52" s="65">
        <v>6</v>
      </c>
      <c r="BS52" s="17">
        <v>-1</v>
      </c>
      <c r="BT52" s="17">
        <v>-3.498555E-3</v>
      </c>
      <c r="BU52" s="17">
        <f>_xlfn.XLOOKUP(BG52,' Brechas'!$A$35:$A$67,' Brechas'!$AH$35:$AH$67)</f>
        <v>-3.4985546411968899E-3</v>
      </c>
      <c r="BV52" t="b">
        <f t="shared" si="10"/>
        <v>1</v>
      </c>
      <c r="BZ52" s="20">
        <v>50</v>
      </c>
      <c r="CA52" s="20" t="s">
        <v>95</v>
      </c>
      <c r="CB52" s="20">
        <v>6.05</v>
      </c>
      <c r="CC52" s="20">
        <v>6.05</v>
      </c>
      <c r="CD52" s="20">
        <v>0</v>
      </c>
      <c r="CE52" s="20">
        <v>1E-3</v>
      </c>
      <c r="CF52" s="62">
        <v>8</v>
      </c>
      <c r="CG52" s="20">
        <v>6.05</v>
      </c>
      <c r="CH52" s="20">
        <v>0.96899999999999997</v>
      </c>
      <c r="CI52" s="63">
        <v>15</v>
      </c>
      <c r="CJ52" s="20">
        <v>8.9999999999999998E-4</v>
      </c>
      <c r="CK52" s="62">
        <v>8</v>
      </c>
      <c r="CL52" s="17">
        <v>-1</v>
      </c>
      <c r="CM52" s="17">
        <v>-8.5874599999999997E-4</v>
      </c>
      <c r="CN52" s="17">
        <f>_xlfn.XLOOKUP(BZ52,' Brechas'!$A$35:$A$67,' Brechas'!$BD$35:$BD$67)</f>
        <v>-8.5874604688187899E-4</v>
      </c>
      <c r="CO52" t="b">
        <f t="shared" si="11"/>
        <v>1</v>
      </c>
      <c r="CS52" s="20">
        <v>50</v>
      </c>
      <c r="CT52" s="20" t="s">
        <v>289</v>
      </c>
      <c r="CU52" s="20">
        <v>0.38</v>
      </c>
      <c r="CV52" s="20">
        <v>0.62</v>
      </c>
      <c r="CW52" s="20">
        <v>-0.39</v>
      </c>
      <c r="CX52" s="20">
        <v>0.39</v>
      </c>
      <c r="CY52" s="62">
        <v>8</v>
      </c>
      <c r="CZ52" s="20">
        <v>2.9000000000000001E-2</v>
      </c>
      <c r="DA52" s="20">
        <v>0.04</v>
      </c>
      <c r="DB52" s="58">
        <v>16</v>
      </c>
      <c r="DC52" s="20">
        <v>0.02</v>
      </c>
      <c r="DD52" s="60">
        <v>14</v>
      </c>
      <c r="DE52" s="17">
        <v>-1</v>
      </c>
      <c r="DF52" s="17">
        <v>-1.5279632E-2</v>
      </c>
      <c r="DG52" s="17">
        <f>_xlfn.XLOOKUP(CS52,' Brechas'!$A$35:$A$67,' Brechas'!$BT$35:$BT$67)</f>
        <v>-1.5279632385335201E-2</v>
      </c>
      <c r="DH52" t="b">
        <f t="shared" si="12"/>
        <v>1</v>
      </c>
      <c r="DL52" s="20">
        <v>50</v>
      </c>
      <c r="DM52" s="20" t="s">
        <v>289</v>
      </c>
      <c r="DN52" s="20">
        <v>0.81</v>
      </c>
      <c r="DO52" s="20">
        <v>5.75</v>
      </c>
      <c r="DP52" s="20">
        <v>-0.86</v>
      </c>
      <c r="DQ52" s="20">
        <v>0.86</v>
      </c>
      <c r="DR52" s="82">
        <v>22</v>
      </c>
      <c r="DS52" s="20">
        <v>3.29</v>
      </c>
      <c r="DT52" s="20">
        <v>0.38</v>
      </c>
      <c r="DU52" s="79">
        <v>10</v>
      </c>
      <c r="DV52" s="20">
        <v>0.32</v>
      </c>
      <c r="DW52" s="71">
        <v>25</v>
      </c>
      <c r="DX52" s="17">
        <v>-1</v>
      </c>
      <c r="DY52" s="17">
        <v>-0.32471302499999999</v>
      </c>
      <c r="DZ52" s="17" t="e">
        <f>_xlfn.XLOOKUP(DL52,' Brechas'!$A$35:$A$67,' Brechas'!#REF!)</f>
        <v>#REF!</v>
      </c>
      <c r="EA52" t="e">
        <f t="shared" si="13"/>
        <v>#REF!</v>
      </c>
    </row>
    <row r="53" spans="2:131">
      <c r="B53" s="18">
        <v>52</v>
      </c>
      <c r="C53" s="18" t="s">
        <v>96</v>
      </c>
      <c r="D53" s="18">
        <v>0.08</v>
      </c>
      <c r="E53" s="18">
        <v>0.1</v>
      </c>
      <c r="F53" s="18">
        <v>-0.19</v>
      </c>
      <c r="G53" s="18">
        <v>0.19</v>
      </c>
      <c r="H53" s="21">
        <v>13</v>
      </c>
      <c r="I53" s="18">
        <v>0.1</v>
      </c>
      <c r="J53" s="18">
        <v>0.28000000000000003</v>
      </c>
      <c r="K53" s="37">
        <v>14</v>
      </c>
      <c r="L53" s="18">
        <v>0.05</v>
      </c>
      <c r="M53" s="25">
        <v>15</v>
      </c>
      <c r="N53" s="17">
        <v>-1</v>
      </c>
      <c r="O53" s="17">
        <v>-5.2267776000000002E-2</v>
      </c>
      <c r="P53" s="17">
        <f>_xlfn.XLOOKUP(B53,' Brechas'!$A$35:$A$67,' Brechas'!$E$35:$E$67)</f>
        <v>-5.2267776213636097E-2</v>
      </c>
      <c r="Q53" t="b">
        <f t="shared" si="7"/>
        <v>1</v>
      </c>
      <c r="U53" s="20">
        <v>52</v>
      </c>
      <c r="V53" s="20" t="s">
        <v>96</v>
      </c>
      <c r="W53" s="20">
        <v>1</v>
      </c>
      <c r="X53" s="20">
        <v>1</v>
      </c>
      <c r="Y53" s="20">
        <v>0</v>
      </c>
      <c r="Z53" s="20">
        <v>0</v>
      </c>
      <c r="AA53" s="62">
        <v>8</v>
      </c>
      <c r="AB53" s="20">
        <v>1</v>
      </c>
      <c r="AC53" s="20">
        <v>0.56999999999999995</v>
      </c>
      <c r="AD53" s="85">
        <v>4</v>
      </c>
      <c r="AE53" s="20">
        <v>6.9999999999999999E-4</v>
      </c>
      <c r="AF53" s="64">
        <v>7</v>
      </c>
      <c r="AG53" s="17">
        <v>1</v>
      </c>
      <c r="AH53" s="17">
        <v>6.7681200000000005E-4</v>
      </c>
      <c r="AI53">
        <f>_xlfn.XLOOKUP(U53,' Brechas'!$A$35:$A$67,' Brechas'!$K$35:$K$67)</f>
        <v>6.7681201904792702E-4</v>
      </c>
      <c r="AJ53" t="b">
        <f t="shared" si="8"/>
        <v>1</v>
      </c>
      <c r="AN53" s="20">
        <v>52</v>
      </c>
      <c r="AO53" s="20" t="s">
        <v>96</v>
      </c>
      <c r="AP53" s="20">
        <v>11.76</v>
      </c>
      <c r="AQ53" s="20">
        <v>10.68</v>
      </c>
      <c r="AR53" s="20">
        <v>0.1</v>
      </c>
      <c r="AS53" s="20">
        <v>0.1</v>
      </c>
      <c r="AT53" s="59">
        <v>13</v>
      </c>
      <c r="AU53" s="20">
        <v>11.23</v>
      </c>
      <c r="AV53" s="20">
        <v>0.06</v>
      </c>
      <c r="AW53" s="81">
        <v>17</v>
      </c>
      <c r="AX53" s="20">
        <v>0.01</v>
      </c>
      <c r="AY53" s="60">
        <v>14</v>
      </c>
      <c r="AZ53" s="17">
        <v>1</v>
      </c>
      <c r="BA53" s="17">
        <v>5.8775759999999998E-3</v>
      </c>
      <c r="BB53" s="17">
        <f>_xlfn.XLOOKUP(AN53,' Brechas'!$A$35:$A$67,' Brechas'!$T$35:$T$67)</f>
        <v>5.8775762388859404E-3</v>
      </c>
      <c r="BC53" t="b">
        <f t="shared" si="9"/>
        <v>1</v>
      </c>
      <c r="BG53" s="20">
        <v>52</v>
      </c>
      <c r="BH53" s="20" t="s">
        <v>290</v>
      </c>
      <c r="BI53" s="20">
        <v>0.59</v>
      </c>
      <c r="BJ53" s="20">
        <v>0.6</v>
      </c>
      <c r="BK53" s="20">
        <v>-0.01</v>
      </c>
      <c r="BL53" s="20">
        <v>8.9999999999999993E-3</v>
      </c>
      <c r="BM53" s="64">
        <v>7</v>
      </c>
      <c r="BN53" s="20">
        <v>0.59</v>
      </c>
      <c r="BO53" s="20">
        <v>0.63</v>
      </c>
      <c r="BP53" s="74">
        <v>23</v>
      </c>
      <c r="BQ53" s="20">
        <v>5.0000000000000001E-3</v>
      </c>
      <c r="BR53" s="69">
        <v>9</v>
      </c>
      <c r="BS53" s="17">
        <v>-1</v>
      </c>
      <c r="BT53" s="17">
        <v>-5.439691E-3</v>
      </c>
      <c r="BU53" s="17">
        <f>_xlfn.XLOOKUP(BG53,' Brechas'!$A$35:$A$67,' Brechas'!$AH$35:$AH$67)</f>
        <v>-5.4396913560969097E-3</v>
      </c>
      <c r="BV53" t="b">
        <f t="shared" si="10"/>
        <v>1</v>
      </c>
      <c r="BZ53" s="20">
        <v>52</v>
      </c>
      <c r="CA53" s="20" t="s">
        <v>96</v>
      </c>
      <c r="CB53" s="20">
        <v>6.04</v>
      </c>
      <c r="CC53" s="20">
        <v>6.1</v>
      </c>
      <c r="CD53" s="20">
        <v>-0.01</v>
      </c>
      <c r="CE53" s="20">
        <v>8.9999999999999993E-3</v>
      </c>
      <c r="CF53" s="72">
        <v>27</v>
      </c>
      <c r="CG53" s="20">
        <v>6.07</v>
      </c>
      <c r="CH53" s="20">
        <v>0.96499999999999997</v>
      </c>
      <c r="CI53" s="66">
        <v>12</v>
      </c>
      <c r="CJ53" s="20">
        <v>8.3999999999999995E-3</v>
      </c>
      <c r="CK53" s="72">
        <v>27</v>
      </c>
      <c r="CL53" s="17">
        <v>-1</v>
      </c>
      <c r="CM53" s="17">
        <v>-8.3728729999999994E-3</v>
      </c>
      <c r="CN53" s="17">
        <f>_xlfn.XLOOKUP(BZ53,' Brechas'!$A$35:$A$67,' Brechas'!$BD$35:$BD$67)</f>
        <v>-8.3728734411759407E-3</v>
      </c>
      <c r="CO53" t="b">
        <f t="shared" si="11"/>
        <v>1</v>
      </c>
      <c r="CS53" s="20">
        <v>52</v>
      </c>
      <c r="CT53" s="20" t="s">
        <v>96</v>
      </c>
      <c r="CU53" s="20">
        <v>0.36</v>
      </c>
      <c r="CV53" s="20">
        <v>0.64</v>
      </c>
      <c r="CW53" s="20">
        <v>-0.44</v>
      </c>
      <c r="CX53" s="20">
        <v>0.44</v>
      </c>
      <c r="CY53" s="82">
        <v>22</v>
      </c>
      <c r="CZ53" s="20">
        <v>0.04</v>
      </c>
      <c r="DA53" s="20">
        <v>0.03</v>
      </c>
      <c r="DB53" s="62">
        <v>8</v>
      </c>
      <c r="DC53" s="20">
        <v>0.01</v>
      </c>
      <c r="DD53" s="62">
        <v>8</v>
      </c>
      <c r="DE53" s="17">
        <v>-1</v>
      </c>
      <c r="DF53" s="17">
        <v>-1.2464009E-2</v>
      </c>
      <c r="DG53" s="17">
        <f>_xlfn.XLOOKUP(CS53,' Brechas'!$A$35:$A$67,' Brechas'!$BT$35:$BT$67)</f>
        <v>-1.2464009095430899E-2</v>
      </c>
      <c r="DH53" t="b">
        <f t="shared" si="12"/>
        <v>1</v>
      </c>
      <c r="DL53" s="20">
        <v>52</v>
      </c>
      <c r="DM53" s="20" t="s">
        <v>96</v>
      </c>
      <c r="DN53" s="20">
        <v>1.1299999999999999</v>
      </c>
      <c r="DO53" s="20">
        <v>3.91</v>
      </c>
      <c r="DP53" s="20">
        <v>-0.71</v>
      </c>
      <c r="DQ53" s="20">
        <v>0.71</v>
      </c>
      <c r="DR53" s="78">
        <v>3</v>
      </c>
      <c r="DS53" s="20">
        <v>2.4900000000000002</v>
      </c>
      <c r="DT53" s="20">
        <v>0.28999999999999998</v>
      </c>
      <c r="DU53" s="81">
        <v>17</v>
      </c>
      <c r="DV53" s="20">
        <v>0.2</v>
      </c>
      <c r="DW53" s="66">
        <v>12</v>
      </c>
      <c r="DX53" s="17">
        <v>-1</v>
      </c>
      <c r="DY53" s="17">
        <v>-0.202733048</v>
      </c>
      <c r="DZ53" s="17" t="e">
        <f>_xlfn.XLOOKUP(DL53,' Brechas'!$A$35:$A$67,' Brechas'!#REF!)</f>
        <v>#REF!</v>
      </c>
      <c r="EA53" t="e">
        <f t="shared" si="13"/>
        <v>#REF!</v>
      </c>
    </row>
    <row r="54" spans="2:131" ht="24">
      <c r="B54" s="18">
        <v>54</v>
      </c>
      <c r="C54" s="18" t="s">
        <v>97</v>
      </c>
      <c r="D54" s="18">
        <v>0.11</v>
      </c>
      <c r="E54" s="18">
        <v>0.11</v>
      </c>
      <c r="F54" s="18">
        <v>-0.02</v>
      </c>
      <c r="G54" s="18">
        <v>0.02</v>
      </c>
      <c r="H54" s="24">
        <v>3</v>
      </c>
      <c r="I54" s="18">
        <v>0.11</v>
      </c>
      <c r="J54" s="18">
        <v>0.33</v>
      </c>
      <c r="K54" s="35">
        <v>11</v>
      </c>
      <c r="L54" s="18">
        <v>0.01</v>
      </c>
      <c r="M54" s="24">
        <v>3</v>
      </c>
      <c r="N54" s="17">
        <v>-1</v>
      </c>
      <c r="O54" s="17">
        <v>-8.2134849999999995E-3</v>
      </c>
      <c r="P54" s="17">
        <f>_xlfn.XLOOKUP(B54,' Brechas'!$A$35:$A$67,' Brechas'!$E$35:$E$67)</f>
        <v>-8.2134847306957002E-3</v>
      </c>
      <c r="Q54" t="b">
        <f t="shared" si="7"/>
        <v>1</v>
      </c>
      <c r="U54" s="20">
        <v>54</v>
      </c>
      <c r="V54" s="20" t="s">
        <v>97</v>
      </c>
      <c r="W54" s="20">
        <v>0.98</v>
      </c>
      <c r="X54" s="20">
        <v>0.98</v>
      </c>
      <c r="Y54" s="20">
        <v>0</v>
      </c>
      <c r="Z54" s="20">
        <v>0</v>
      </c>
      <c r="AA54" s="69">
        <v>9</v>
      </c>
      <c r="AB54" s="20">
        <v>0.98</v>
      </c>
      <c r="AC54" s="20">
        <v>0.57999999999999996</v>
      </c>
      <c r="AD54" s="80">
        <v>20</v>
      </c>
      <c r="AE54" s="20">
        <v>8.9999999999999998E-4</v>
      </c>
      <c r="AF54" s="69">
        <v>9</v>
      </c>
      <c r="AG54" s="17">
        <v>1</v>
      </c>
      <c r="AH54" s="17">
        <v>8.7117800000000001E-4</v>
      </c>
      <c r="AI54">
        <f>_xlfn.XLOOKUP(U54,' Brechas'!$A$35:$A$67,' Brechas'!$K$35:$K$67)</f>
        <v>8.7117759762929403E-4</v>
      </c>
      <c r="AJ54" t="b">
        <f t="shared" si="8"/>
        <v>1</v>
      </c>
      <c r="AN54" s="20">
        <v>54</v>
      </c>
      <c r="AO54" s="20" t="s">
        <v>97</v>
      </c>
      <c r="AP54" s="20">
        <v>4.1900000000000004</v>
      </c>
      <c r="AQ54" s="20">
        <v>3.93</v>
      </c>
      <c r="AR54" s="20">
        <v>7.0000000000000007E-2</v>
      </c>
      <c r="AS54" s="20">
        <v>7.0000000000000007E-2</v>
      </c>
      <c r="AT54" s="62">
        <v>8</v>
      </c>
      <c r="AU54" s="20">
        <v>4.0599999999999996</v>
      </c>
      <c r="AV54" s="20">
        <v>0.16</v>
      </c>
      <c r="AW54" s="88">
        <v>24</v>
      </c>
      <c r="AX54" s="20">
        <v>0.01</v>
      </c>
      <c r="AY54" s="80">
        <v>20</v>
      </c>
      <c r="AZ54" s="17">
        <v>1</v>
      </c>
      <c r="BA54" s="17">
        <v>1.0931042E-2</v>
      </c>
      <c r="BB54" s="17">
        <f>_xlfn.XLOOKUP(AN54,' Brechas'!$A$35:$A$67,' Brechas'!$T$35:$T$67)</f>
        <v>1.09310421710584E-2</v>
      </c>
      <c r="BC54" t="b">
        <f t="shared" si="9"/>
        <v>1</v>
      </c>
      <c r="BG54" s="20">
        <v>54</v>
      </c>
      <c r="BH54" s="20" t="s">
        <v>291</v>
      </c>
      <c r="BI54" s="20">
        <v>0.7</v>
      </c>
      <c r="BJ54" s="20">
        <v>0.7</v>
      </c>
      <c r="BK54" s="20">
        <v>0</v>
      </c>
      <c r="BL54" s="20">
        <v>5.0000000000000001E-3</v>
      </c>
      <c r="BM54" s="85">
        <v>4</v>
      </c>
      <c r="BN54" s="20">
        <v>0.7</v>
      </c>
      <c r="BO54" s="20">
        <v>0.53</v>
      </c>
      <c r="BP54" s="79">
        <v>10</v>
      </c>
      <c r="BQ54" s="20">
        <v>2E-3</v>
      </c>
      <c r="BR54" s="85">
        <v>4</v>
      </c>
      <c r="BS54" s="17">
        <v>1</v>
      </c>
      <c r="BT54" s="17">
        <v>2.4067670000000002E-3</v>
      </c>
      <c r="BU54" s="17">
        <f>_xlfn.XLOOKUP(BG54,' Brechas'!$A$35:$A$67,' Brechas'!$AH$35:$AH$67)</f>
        <v>2.40676675732632E-3</v>
      </c>
      <c r="BV54" t="b">
        <f t="shared" si="10"/>
        <v>1</v>
      </c>
      <c r="BZ54" s="20">
        <v>54</v>
      </c>
      <c r="CA54" s="20" t="s">
        <v>97</v>
      </c>
      <c r="CB54" s="20">
        <v>6.07</v>
      </c>
      <c r="CC54" s="20">
        <v>6.08</v>
      </c>
      <c r="CD54" s="20">
        <v>0</v>
      </c>
      <c r="CE54" s="20">
        <v>0</v>
      </c>
      <c r="CF54" s="83">
        <v>5</v>
      </c>
      <c r="CG54" s="20">
        <v>6.08</v>
      </c>
      <c r="CH54" s="20">
        <v>0.96399999999999997</v>
      </c>
      <c r="CI54" s="86">
        <v>11</v>
      </c>
      <c r="CJ54" s="20">
        <v>5.0000000000000001E-4</v>
      </c>
      <c r="CK54" s="83">
        <v>5</v>
      </c>
      <c r="CL54" s="17">
        <v>-1</v>
      </c>
      <c r="CM54" s="17">
        <v>-4.7666000000000001E-4</v>
      </c>
      <c r="CN54" s="17">
        <f>_xlfn.XLOOKUP(BZ54,' Brechas'!$A$35:$A$67,' Brechas'!$BD$35:$BD$67)</f>
        <v>-4.7665971134891401E-4</v>
      </c>
      <c r="CO54" t="b">
        <f t="shared" si="11"/>
        <v>1</v>
      </c>
      <c r="CS54" s="20">
        <v>54</v>
      </c>
      <c r="CT54" s="20" t="s">
        <v>97</v>
      </c>
      <c r="CU54" s="20">
        <v>0.37</v>
      </c>
      <c r="CV54" s="20">
        <v>0.63</v>
      </c>
      <c r="CW54" s="20">
        <v>-0.41</v>
      </c>
      <c r="CX54" s="20">
        <v>0.41</v>
      </c>
      <c r="CY54" s="61">
        <v>18</v>
      </c>
      <c r="CZ54" s="20">
        <v>3.4000000000000002E-2</v>
      </c>
      <c r="DA54" s="20">
        <v>0.03</v>
      </c>
      <c r="DB54" s="86">
        <v>11</v>
      </c>
      <c r="DC54" s="20">
        <v>0.01</v>
      </c>
      <c r="DD54" s="79">
        <v>10</v>
      </c>
      <c r="DE54" s="17">
        <v>-1</v>
      </c>
      <c r="DF54" s="17">
        <v>-1.3789567000000001E-2</v>
      </c>
      <c r="DG54" s="17">
        <f>_xlfn.XLOOKUP(CS54,' Brechas'!$A$35:$A$67,' Brechas'!$BT$35:$BT$67)</f>
        <v>-1.37895671364325E-2</v>
      </c>
      <c r="DH54" t="b">
        <f t="shared" si="12"/>
        <v>1</v>
      </c>
      <c r="DL54" s="20">
        <v>54</v>
      </c>
      <c r="DM54" s="20" t="s">
        <v>97</v>
      </c>
      <c r="DN54" s="20">
        <v>0.68</v>
      </c>
      <c r="DO54" s="20">
        <v>4.78</v>
      </c>
      <c r="DP54" s="20">
        <v>-0.86</v>
      </c>
      <c r="DQ54" s="20">
        <v>0.86</v>
      </c>
      <c r="DR54" s="75">
        <v>21</v>
      </c>
      <c r="DS54" s="20">
        <v>2.7</v>
      </c>
      <c r="DT54" s="20">
        <v>0.31</v>
      </c>
      <c r="DU54" s="63">
        <v>15</v>
      </c>
      <c r="DV54" s="20">
        <v>0.27</v>
      </c>
      <c r="DW54" s="82">
        <v>22</v>
      </c>
      <c r="DX54" s="17">
        <v>-1</v>
      </c>
      <c r="DY54" s="17">
        <v>-0.265541113</v>
      </c>
      <c r="DZ54" s="17" t="e">
        <f>_xlfn.XLOOKUP(DL54,' Brechas'!$A$35:$A$67,' Brechas'!#REF!)</f>
        <v>#REF!</v>
      </c>
      <c r="EA54" t="e">
        <f t="shared" si="13"/>
        <v>#REF!</v>
      </c>
    </row>
    <row r="55" spans="2:131">
      <c r="B55" s="18">
        <v>63</v>
      </c>
      <c r="C55" s="18" t="s">
        <v>98</v>
      </c>
      <c r="D55" s="18">
        <v>0.04</v>
      </c>
      <c r="E55" s="18">
        <v>0.06</v>
      </c>
      <c r="F55" s="18">
        <v>-0.31</v>
      </c>
      <c r="G55" s="18">
        <v>0.31</v>
      </c>
      <c r="H55" s="31">
        <v>17</v>
      </c>
      <c r="I55" s="18">
        <v>0.05</v>
      </c>
      <c r="J55" s="18">
        <v>0.14000000000000001</v>
      </c>
      <c r="K55" s="52">
        <v>29</v>
      </c>
      <c r="L55" s="18">
        <v>0.04</v>
      </c>
      <c r="M55" s="37">
        <v>14</v>
      </c>
      <c r="N55" s="17">
        <v>-1</v>
      </c>
      <c r="O55" s="17">
        <v>-4.3765235E-2</v>
      </c>
      <c r="P55" s="17">
        <f>_xlfn.XLOOKUP(B55,' Brechas'!$A$35:$A$67,' Brechas'!$E$35:$E$67)</f>
        <v>-4.3765235075316399E-2</v>
      </c>
      <c r="Q55" t="b">
        <f t="shared" si="7"/>
        <v>1</v>
      </c>
      <c r="U55" s="20">
        <v>63</v>
      </c>
      <c r="V55" s="20" t="s">
        <v>98</v>
      </c>
      <c r="W55" s="20">
        <v>1</v>
      </c>
      <c r="X55" s="20">
        <v>1</v>
      </c>
      <c r="Y55" s="20">
        <v>0</v>
      </c>
      <c r="Z55" s="20">
        <v>0</v>
      </c>
      <c r="AA55" s="65">
        <v>6</v>
      </c>
      <c r="AB55" s="20">
        <v>1</v>
      </c>
      <c r="AC55" s="20">
        <v>0.56999999999999995</v>
      </c>
      <c r="AD55" s="76">
        <v>1</v>
      </c>
      <c r="AE55" s="20">
        <v>5.9999999999999995E-4</v>
      </c>
      <c r="AF55" s="65">
        <v>6</v>
      </c>
      <c r="AG55" s="17">
        <v>1</v>
      </c>
      <c r="AH55" s="17">
        <v>6.4667399999999997E-4</v>
      </c>
      <c r="AI55">
        <f>_xlfn.XLOOKUP(U55,' Brechas'!$A$35:$A$67,' Brechas'!$K$35:$K$67)</f>
        <v>6.4667431055962096E-4</v>
      </c>
      <c r="AJ55" t="b">
        <f t="shared" si="8"/>
        <v>1</v>
      </c>
      <c r="AN55" s="20">
        <v>63</v>
      </c>
      <c r="AO55" s="20" t="s">
        <v>98</v>
      </c>
      <c r="AP55" s="20">
        <v>12.28</v>
      </c>
      <c r="AQ55" s="20">
        <v>13.26</v>
      </c>
      <c r="AR55" s="20">
        <v>-7.0000000000000007E-2</v>
      </c>
      <c r="AS55" s="20">
        <v>7.0000000000000007E-2</v>
      </c>
      <c r="AT55" s="86">
        <v>11</v>
      </c>
      <c r="AU55" s="20">
        <v>12.75</v>
      </c>
      <c r="AV55" s="20">
        <v>0.05</v>
      </c>
      <c r="AW55" s="63">
        <v>15</v>
      </c>
      <c r="AX55" s="20">
        <v>0</v>
      </c>
      <c r="AY55" s="79">
        <v>10</v>
      </c>
      <c r="AZ55" s="17">
        <v>-1</v>
      </c>
      <c r="BA55" s="17">
        <v>-3.7975359999999998E-3</v>
      </c>
      <c r="BB55" s="17">
        <f>_xlfn.XLOOKUP(AN55,' Brechas'!$A$35:$A$67,' Brechas'!$T$35:$T$67)</f>
        <v>-3.7975356901611898E-3</v>
      </c>
      <c r="BC55" t="b">
        <f t="shared" si="9"/>
        <v>1</v>
      </c>
      <c r="BG55" s="20">
        <v>63</v>
      </c>
      <c r="BH55" s="20" t="s">
        <v>292</v>
      </c>
      <c r="BI55" s="20">
        <v>0.76</v>
      </c>
      <c r="BJ55" s="20">
        <v>0.73</v>
      </c>
      <c r="BK55" s="20">
        <v>0.04</v>
      </c>
      <c r="BL55" s="20">
        <v>4.3999999999999997E-2</v>
      </c>
      <c r="BM55" s="84">
        <v>26</v>
      </c>
      <c r="BN55" s="20">
        <v>0.74</v>
      </c>
      <c r="BO55" s="20">
        <v>0.5</v>
      </c>
      <c r="BP55" s="85">
        <v>4</v>
      </c>
      <c r="BQ55" s="20">
        <v>2.1999999999999999E-2</v>
      </c>
      <c r="BR55" s="74">
        <v>23</v>
      </c>
      <c r="BS55" s="17">
        <v>1</v>
      </c>
      <c r="BT55" s="17">
        <v>2.2193359999999999E-2</v>
      </c>
      <c r="BU55" s="17">
        <f>_xlfn.XLOOKUP(BG55,' Brechas'!$A$35:$A$67,' Brechas'!$AH$35:$AH$67)</f>
        <v>2.2193359575704698E-2</v>
      </c>
      <c r="BV55" t="b">
        <f t="shared" si="10"/>
        <v>1</v>
      </c>
      <c r="BZ55" s="20">
        <v>63</v>
      </c>
      <c r="CA55" s="20" t="s">
        <v>98</v>
      </c>
      <c r="CB55" s="20">
        <v>6.18</v>
      </c>
      <c r="CC55" s="20">
        <v>6.18</v>
      </c>
      <c r="CD55" s="20">
        <v>0</v>
      </c>
      <c r="CE55" s="20">
        <v>0</v>
      </c>
      <c r="CF55" s="78">
        <v>3</v>
      </c>
      <c r="CG55" s="20">
        <v>6.18</v>
      </c>
      <c r="CH55" s="20">
        <v>0.94899999999999995</v>
      </c>
      <c r="CI55" s="85">
        <v>4</v>
      </c>
      <c r="CJ55" s="20">
        <v>1E-4</v>
      </c>
      <c r="CK55" s="78">
        <v>3</v>
      </c>
      <c r="CL55" s="17">
        <v>-1</v>
      </c>
      <c r="CM55" s="54">
        <v>-9.9452799999999998E-5</v>
      </c>
      <c r="CN55" s="17">
        <f>_xlfn.XLOOKUP(BZ55,' Brechas'!$A$35:$A$67,' Brechas'!$BD$35:$BD$67)</f>
        <v>-9.9452840377366894E-5</v>
      </c>
      <c r="CO55" t="b">
        <f t="shared" si="11"/>
        <v>1</v>
      </c>
      <c r="CS55" s="20">
        <v>63</v>
      </c>
      <c r="CT55" s="20" t="s">
        <v>98</v>
      </c>
      <c r="CU55" s="20">
        <v>0.39</v>
      </c>
      <c r="CV55" s="20">
        <v>0.61</v>
      </c>
      <c r="CW55" s="20">
        <v>-0.36</v>
      </c>
      <c r="CX55" s="20">
        <v>0.36</v>
      </c>
      <c r="CY55" s="67">
        <v>2</v>
      </c>
      <c r="CZ55" s="20">
        <v>1.4999999999999999E-2</v>
      </c>
      <c r="DA55" s="20">
        <v>0.08</v>
      </c>
      <c r="DB55" s="88">
        <v>24</v>
      </c>
      <c r="DC55" s="20">
        <v>0.03</v>
      </c>
      <c r="DD55" s="74">
        <v>23</v>
      </c>
      <c r="DE55" s="17">
        <v>-1</v>
      </c>
      <c r="DF55" s="17">
        <v>-2.8070082E-2</v>
      </c>
      <c r="DG55" s="17">
        <f>_xlfn.XLOOKUP(CS55,' Brechas'!$A$35:$A$67,' Brechas'!$BT$35:$BT$67)</f>
        <v>-2.8070081607366602E-2</v>
      </c>
      <c r="DH55" t="b">
        <f t="shared" si="12"/>
        <v>1</v>
      </c>
      <c r="DL55" s="20">
        <v>63</v>
      </c>
      <c r="DM55" s="20" t="s">
        <v>98</v>
      </c>
      <c r="DN55" s="20">
        <v>1.55</v>
      </c>
      <c r="DO55" s="20">
        <v>8.23</v>
      </c>
      <c r="DP55" s="20">
        <v>-0.81</v>
      </c>
      <c r="DQ55" s="20">
        <v>0.81</v>
      </c>
      <c r="DR55" s="60">
        <v>14</v>
      </c>
      <c r="DS55" s="20">
        <v>4.7699999999999996</v>
      </c>
      <c r="DT55" s="20">
        <v>0.55000000000000004</v>
      </c>
      <c r="DU55" s="67">
        <v>2</v>
      </c>
      <c r="DV55" s="20">
        <v>0.44</v>
      </c>
      <c r="DW55" s="95">
        <v>32</v>
      </c>
      <c r="DX55" s="17">
        <v>-1</v>
      </c>
      <c r="DY55" s="17">
        <v>-0.44435520299999998</v>
      </c>
      <c r="DZ55" s="17" t="e">
        <f>_xlfn.XLOOKUP(DL55,' Brechas'!$A$35:$A$67,' Brechas'!#REF!)</f>
        <v>#REF!</v>
      </c>
      <c r="EA55" t="e">
        <f t="shared" si="13"/>
        <v>#REF!</v>
      </c>
    </row>
    <row r="56" spans="2:131">
      <c r="B56" s="18">
        <v>66</v>
      </c>
      <c r="C56" s="18" t="s">
        <v>99</v>
      </c>
      <c r="D56" s="18">
        <v>0.16</v>
      </c>
      <c r="E56" s="18">
        <v>0.08</v>
      </c>
      <c r="F56" s="18">
        <v>1.01</v>
      </c>
      <c r="G56" s="18">
        <v>1.01</v>
      </c>
      <c r="H56" s="51">
        <v>32</v>
      </c>
      <c r="I56" s="18">
        <v>0.12</v>
      </c>
      <c r="J56" s="18">
        <v>0.34</v>
      </c>
      <c r="K56" s="36">
        <v>9</v>
      </c>
      <c r="L56" s="18">
        <v>0.35</v>
      </c>
      <c r="M56" s="50">
        <v>31</v>
      </c>
      <c r="N56" s="17">
        <v>1</v>
      </c>
      <c r="O56" s="17">
        <v>0.34531191300000003</v>
      </c>
      <c r="P56" s="17">
        <f>_xlfn.XLOOKUP(B56,' Brechas'!$A$35:$A$67,' Brechas'!$E$35:$E$67)</f>
        <v>0.34531191349718499</v>
      </c>
      <c r="Q56" t="b">
        <f t="shared" si="7"/>
        <v>1</v>
      </c>
      <c r="U56" s="20">
        <v>66</v>
      </c>
      <c r="V56" s="20" t="s">
        <v>99</v>
      </c>
      <c r="W56" s="20">
        <v>1</v>
      </c>
      <c r="X56" s="20">
        <v>0.99</v>
      </c>
      <c r="Y56" s="20">
        <v>0</v>
      </c>
      <c r="Z56" s="20">
        <v>0</v>
      </c>
      <c r="AA56" s="59">
        <v>13</v>
      </c>
      <c r="AB56" s="20">
        <v>1</v>
      </c>
      <c r="AC56" s="20">
        <v>0.56999999999999995</v>
      </c>
      <c r="AD56" s="66">
        <v>12</v>
      </c>
      <c r="AE56" s="20">
        <v>1E-3</v>
      </c>
      <c r="AF56" s="59">
        <v>13</v>
      </c>
      <c r="AG56" s="17">
        <v>1</v>
      </c>
      <c r="AH56" s="17">
        <v>1.040139E-3</v>
      </c>
      <c r="AI56">
        <f>_xlfn.XLOOKUP(U56,' Brechas'!$A$35:$A$67,' Brechas'!$K$35:$K$67)</f>
        <v>1.04013915388306E-3</v>
      </c>
      <c r="AJ56" t="b">
        <f t="shared" si="8"/>
        <v>1</v>
      </c>
      <c r="AN56" s="20">
        <v>66</v>
      </c>
      <c r="AO56" s="20" t="s">
        <v>99</v>
      </c>
      <c r="AP56" s="20">
        <v>23.63</v>
      </c>
      <c r="AQ56" s="20">
        <v>22.09</v>
      </c>
      <c r="AR56" s="20">
        <v>7.0000000000000007E-2</v>
      </c>
      <c r="AS56" s="20">
        <v>7.0000000000000007E-2</v>
      </c>
      <c r="AT56" s="69">
        <v>9</v>
      </c>
      <c r="AU56" s="20">
        <v>22.9</v>
      </c>
      <c r="AV56" s="20">
        <v>0.03</v>
      </c>
      <c r="AW56" s="69">
        <v>9</v>
      </c>
      <c r="AX56" s="20">
        <v>0</v>
      </c>
      <c r="AY56" s="64">
        <v>7</v>
      </c>
      <c r="AZ56" s="17">
        <v>1</v>
      </c>
      <c r="BA56" s="17">
        <v>2.0067549999999998E-3</v>
      </c>
      <c r="BB56" s="17">
        <f>_xlfn.XLOOKUP(AN56,' Brechas'!$A$35:$A$67,' Brechas'!$T$35:$T$67)</f>
        <v>2.00675545413938E-3</v>
      </c>
      <c r="BC56" t="b">
        <f t="shared" si="9"/>
        <v>1</v>
      </c>
      <c r="BG56" s="20">
        <v>66</v>
      </c>
      <c r="BH56" s="20" t="s">
        <v>293</v>
      </c>
      <c r="BI56" s="20">
        <v>0.7</v>
      </c>
      <c r="BJ56" s="20">
        <v>0.71</v>
      </c>
      <c r="BK56" s="20">
        <v>-0.02</v>
      </c>
      <c r="BL56" s="20">
        <v>2.3E-2</v>
      </c>
      <c r="BM56" s="81">
        <v>17</v>
      </c>
      <c r="BN56" s="20">
        <v>0.7</v>
      </c>
      <c r="BO56" s="20">
        <v>0.53</v>
      </c>
      <c r="BP56" s="69">
        <v>9</v>
      </c>
      <c r="BQ56" s="20">
        <v>1.2E-2</v>
      </c>
      <c r="BR56" s="58">
        <v>16</v>
      </c>
      <c r="BS56" s="17">
        <v>-1</v>
      </c>
      <c r="BT56" s="17">
        <v>-1.1980230999999999E-2</v>
      </c>
      <c r="BU56" s="17">
        <f>_xlfn.XLOOKUP(BG56,' Brechas'!$A$35:$A$67,' Brechas'!$AH$35:$AH$67)</f>
        <v>-1.19802310376143E-2</v>
      </c>
      <c r="BV56" t="b">
        <f t="shared" si="10"/>
        <v>1</v>
      </c>
      <c r="BZ56" s="20">
        <v>66</v>
      </c>
      <c r="CA56" s="20" t="s">
        <v>99</v>
      </c>
      <c r="CB56" s="20">
        <v>6.19</v>
      </c>
      <c r="CC56" s="20">
        <v>6.16</v>
      </c>
      <c r="CD56" s="20">
        <v>0</v>
      </c>
      <c r="CE56" s="20">
        <v>5.0000000000000001E-3</v>
      </c>
      <c r="CF56" s="82">
        <v>22</v>
      </c>
      <c r="CG56" s="20">
        <v>6.17</v>
      </c>
      <c r="CH56" s="20">
        <v>0.94899999999999995</v>
      </c>
      <c r="CI56" s="83">
        <v>5</v>
      </c>
      <c r="CJ56" s="20">
        <v>4.4000000000000003E-3</v>
      </c>
      <c r="CK56" s="75">
        <v>21</v>
      </c>
      <c r="CL56" s="17">
        <v>1</v>
      </c>
      <c r="CM56" s="17">
        <v>4.3805900000000002E-3</v>
      </c>
      <c r="CN56" s="17">
        <f>_xlfn.XLOOKUP(BZ56,' Brechas'!$A$35:$A$67,' Brechas'!$BD$35:$BD$67)</f>
        <v>4.3805895926275198E-3</v>
      </c>
      <c r="CO56" t="b">
        <f t="shared" si="11"/>
        <v>1</v>
      </c>
      <c r="CS56" s="20">
        <v>66</v>
      </c>
      <c r="CT56" s="20" t="s">
        <v>99</v>
      </c>
      <c r="CU56" s="20">
        <v>0.38</v>
      </c>
      <c r="CV56" s="20">
        <v>0.62</v>
      </c>
      <c r="CW56" s="20">
        <v>-0.38</v>
      </c>
      <c r="CX56" s="20">
        <v>0.38</v>
      </c>
      <c r="CY56" s="78">
        <v>3</v>
      </c>
      <c r="CZ56" s="20">
        <v>1.7000000000000001E-2</v>
      </c>
      <c r="DA56" s="20">
        <v>7.0000000000000007E-2</v>
      </c>
      <c r="DB56" s="74">
        <v>23</v>
      </c>
      <c r="DC56" s="20">
        <v>0.02</v>
      </c>
      <c r="DD56" s="75">
        <v>21</v>
      </c>
      <c r="DE56" s="17">
        <v>-1</v>
      </c>
      <c r="DF56" s="17">
        <v>-2.4810201E-2</v>
      </c>
      <c r="DG56" s="17">
        <f>_xlfn.XLOOKUP(CS56,' Brechas'!$A$35:$A$67,' Brechas'!$BT$35:$BT$67)</f>
        <v>-2.4810201028597899E-2</v>
      </c>
      <c r="DH56" t="b">
        <f t="shared" si="12"/>
        <v>1</v>
      </c>
      <c r="DL56" s="20">
        <v>66</v>
      </c>
      <c r="DM56" s="20" t="s">
        <v>99</v>
      </c>
      <c r="DN56" s="20">
        <v>0.45</v>
      </c>
      <c r="DO56" s="20">
        <v>3.8</v>
      </c>
      <c r="DP56" s="20">
        <v>-0.88</v>
      </c>
      <c r="DQ56" s="20">
        <v>0.88</v>
      </c>
      <c r="DR56" s="72">
        <v>27</v>
      </c>
      <c r="DS56" s="20">
        <v>2.0499999999999998</v>
      </c>
      <c r="DT56" s="20">
        <v>0.24</v>
      </c>
      <c r="DU56" s="88">
        <v>24</v>
      </c>
      <c r="DV56" s="20">
        <v>0.21</v>
      </c>
      <c r="DW56" s="60">
        <v>14</v>
      </c>
      <c r="DX56" s="17">
        <v>-1</v>
      </c>
      <c r="DY56" s="17">
        <v>-0.207332084</v>
      </c>
      <c r="DZ56" s="17" t="e">
        <f>_xlfn.XLOOKUP(DL56,' Brechas'!$A$35:$A$67,' Brechas'!#REF!)</f>
        <v>#REF!</v>
      </c>
      <c r="EA56" t="e">
        <f t="shared" si="13"/>
        <v>#REF!</v>
      </c>
    </row>
    <row r="57" spans="2:131">
      <c r="B57" s="18">
        <v>68</v>
      </c>
      <c r="C57" s="18" t="s">
        <v>100</v>
      </c>
      <c r="D57" s="18">
        <v>0.12</v>
      </c>
      <c r="E57" s="18">
        <v>0.11</v>
      </c>
      <c r="F57" s="18">
        <v>0.04</v>
      </c>
      <c r="G57" s="18">
        <v>0.04</v>
      </c>
      <c r="H57" s="29">
        <v>6</v>
      </c>
      <c r="I57" s="18">
        <v>0.12</v>
      </c>
      <c r="J57" s="18">
        <v>0.34</v>
      </c>
      <c r="K57" s="27">
        <v>10</v>
      </c>
      <c r="L57" s="18">
        <v>0.01</v>
      </c>
      <c r="M57" s="32">
        <v>7</v>
      </c>
      <c r="N57" s="17">
        <v>1</v>
      </c>
      <c r="O57" s="17">
        <v>1.4471896999999999E-2</v>
      </c>
      <c r="P57" s="17">
        <f>_xlfn.XLOOKUP(B57,' Brechas'!$A$35:$A$67,' Brechas'!$E$35:$E$67)</f>
        <v>1.4471896818520701E-2</v>
      </c>
      <c r="Q57" t="b">
        <f t="shared" si="7"/>
        <v>1</v>
      </c>
      <c r="U57" s="20">
        <v>68</v>
      </c>
      <c r="V57" s="20" t="s">
        <v>100</v>
      </c>
      <c r="W57" s="20">
        <v>1</v>
      </c>
      <c r="X57" s="20">
        <v>1</v>
      </c>
      <c r="Y57" s="20">
        <v>0</v>
      </c>
      <c r="Z57" s="20">
        <v>0</v>
      </c>
      <c r="AA57" s="58">
        <v>16</v>
      </c>
      <c r="AB57" s="20">
        <v>1</v>
      </c>
      <c r="AC57" s="20">
        <v>0.56999999999999995</v>
      </c>
      <c r="AD57" s="62">
        <v>8</v>
      </c>
      <c r="AE57" s="20">
        <v>1.1000000000000001E-3</v>
      </c>
      <c r="AF57" s="58">
        <v>16</v>
      </c>
      <c r="AG57" s="17">
        <v>1</v>
      </c>
      <c r="AH57" s="17">
        <v>1.114112E-3</v>
      </c>
      <c r="AI57">
        <f>_xlfn.XLOOKUP(U57,' Brechas'!$A$35:$A$67,' Brechas'!$K$35:$K$67)</f>
        <v>1.1141120012634501E-3</v>
      </c>
      <c r="AJ57" t="b">
        <f t="shared" si="8"/>
        <v>1</v>
      </c>
      <c r="AN57" s="20">
        <v>68</v>
      </c>
      <c r="AO57" s="20" t="s">
        <v>100</v>
      </c>
      <c r="AP57" s="20">
        <v>32.14</v>
      </c>
      <c r="AQ57" s="20">
        <v>25.17</v>
      </c>
      <c r="AR57" s="20">
        <v>0.28000000000000003</v>
      </c>
      <c r="AS57" s="20">
        <v>0.28000000000000003</v>
      </c>
      <c r="AT57" s="82">
        <v>22</v>
      </c>
      <c r="AU57" s="20">
        <v>28.73</v>
      </c>
      <c r="AV57" s="20">
        <v>0.02</v>
      </c>
      <c r="AW57" s="64">
        <v>7</v>
      </c>
      <c r="AX57" s="20">
        <v>0.01</v>
      </c>
      <c r="AY57" s="63">
        <v>15</v>
      </c>
      <c r="AZ57" s="17">
        <v>1</v>
      </c>
      <c r="BA57" s="17">
        <v>6.3154999999999999E-3</v>
      </c>
      <c r="BB57" s="17">
        <f>_xlfn.XLOOKUP(AN57,' Brechas'!$A$35:$A$67,' Brechas'!$T$35:$T$67)</f>
        <v>6.3155001343119504E-3</v>
      </c>
      <c r="BC57" t="b">
        <f t="shared" si="9"/>
        <v>1</v>
      </c>
      <c r="BG57" s="20">
        <v>68</v>
      </c>
      <c r="BH57" s="20" t="s">
        <v>294</v>
      </c>
      <c r="BI57" s="20">
        <v>0.73</v>
      </c>
      <c r="BJ57" s="20">
        <v>0.73</v>
      </c>
      <c r="BK57" s="20">
        <v>0</v>
      </c>
      <c r="BL57" s="20">
        <v>3.0000000000000001E-3</v>
      </c>
      <c r="BM57" s="67">
        <v>2</v>
      </c>
      <c r="BN57" s="20">
        <v>0.73</v>
      </c>
      <c r="BO57" s="20">
        <v>0.51</v>
      </c>
      <c r="BP57" s="65">
        <v>6</v>
      </c>
      <c r="BQ57" s="20">
        <v>2E-3</v>
      </c>
      <c r="BR57" s="67">
        <v>2</v>
      </c>
      <c r="BS57" s="17">
        <v>-1</v>
      </c>
      <c r="BT57" s="17">
        <v>-1.5192000000000001E-3</v>
      </c>
      <c r="BU57" s="17">
        <f>_xlfn.XLOOKUP(BG57,' Brechas'!$A$35:$A$67,' Brechas'!$AH$35:$AH$67)</f>
        <v>-1.51919959782026E-3</v>
      </c>
      <c r="BV57" t="b">
        <f t="shared" si="10"/>
        <v>1</v>
      </c>
      <c r="BZ57" s="20">
        <v>68</v>
      </c>
      <c r="CA57" s="20" t="s">
        <v>100</v>
      </c>
      <c r="CB57" s="20">
        <v>6.16</v>
      </c>
      <c r="CC57" s="20">
        <v>6.14</v>
      </c>
      <c r="CD57" s="20">
        <v>0</v>
      </c>
      <c r="CE57" s="20">
        <v>3.0000000000000001E-3</v>
      </c>
      <c r="CF57" s="58">
        <v>16</v>
      </c>
      <c r="CG57" s="20">
        <v>6.15</v>
      </c>
      <c r="CH57" s="20">
        <v>0.95299999999999996</v>
      </c>
      <c r="CI57" s="65">
        <v>6</v>
      </c>
      <c r="CJ57" s="20">
        <v>2.3999999999999998E-3</v>
      </c>
      <c r="CK57" s="60">
        <v>14</v>
      </c>
      <c r="CL57" s="17">
        <v>1</v>
      </c>
      <c r="CM57" s="17">
        <v>2.3847529999999999E-3</v>
      </c>
      <c r="CN57" s="17">
        <f>_xlfn.XLOOKUP(BZ57,' Brechas'!$A$35:$A$67,' Brechas'!$BD$35:$BD$67)</f>
        <v>2.3847532133619799E-3</v>
      </c>
      <c r="CO57" t="b">
        <f t="shared" si="11"/>
        <v>1</v>
      </c>
      <c r="CS57" s="20">
        <v>68</v>
      </c>
      <c r="CT57" s="20" t="s">
        <v>100</v>
      </c>
      <c r="CU57" s="20">
        <v>0.38</v>
      </c>
      <c r="CV57" s="20">
        <v>0.62</v>
      </c>
      <c r="CW57" s="20">
        <v>-0.38</v>
      </c>
      <c r="CX57" s="20">
        <v>0.38</v>
      </c>
      <c r="CY57" s="83">
        <v>5</v>
      </c>
      <c r="CZ57" s="20">
        <v>6.9000000000000006E-2</v>
      </c>
      <c r="DA57" s="20">
        <v>0.02</v>
      </c>
      <c r="DB57" s="85">
        <v>4</v>
      </c>
      <c r="DC57" s="20">
        <v>0.01</v>
      </c>
      <c r="DD57" s="78">
        <v>3</v>
      </c>
      <c r="DE57" s="17">
        <v>-1</v>
      </c>
      <c r="DF57" s="17">
        <v>-6.3936879999999998E-3</v>
      </c>
      <c r="DG57" s="17">
        <f>_xlfn.XLOOKUP(CS57,' Brechas'!$A$35:$A$67,' Brechas'!$BT$35:$BT$67)</f>
        <v>-6.3936877985295501E-3</v>
      </c>
      <c r="DH57" t="b">
        <f t="shared" si="12"/>
        <v>1</v>
      </c>
      <c r="DL57" s="20">
        <v>68</v>
      </c>
      <c r="DM57" s="20" t="s">
        <v>100</v>
      </c>
      <c r="DN57" s="20">
        <v>0.69</v>
      </c>
      <c r="DO57" s="20">
        <v>3.69</v>
      </c>
      <c r="DP57" s="20">
        <v>-0.81</v>
      </c>
      <c r="DQ57" s="20">
        <v>0.81</v>
      </c>
      <c r="DR57" s="63">
        <v>15</v>
      </c>
      <c r="DS57" s="20">
        <v>2.16</v>
      </c>
      <c r="DT57" s="20">
        <v>0.25</v>
      </c>
      <c r="DU57" s="75">
        <v>21</v>
      </c>
      <c r="DV57" s="20">
        <v>0.2</v>
      </c>
      <c r="DW57" s="69">
        <v>9</v>
      </c>
      <c r="DX57" s="17">
        <v>-1</v>
      </c>
      <c r="DY57" s="17">
        <v>-0.20162971599999999</v>
      </c>
      <c r="DZ57" s="17" t="e">
        <f>_xlfn.XLOOKUP(DL57,' Brechas'!$A$35:$A$67,' Brechas'!#REF!)</f>
        <v>#REF!</v>
      </c>
      <c r="EA57" t="e">
        <f t="shared" si="13"/>
        <v>#REF!</v>
      </c>
    </row>
    <row r="58" spans="2:131">
      <c r="B58" s="18">
        <v>70</v>
      </c>
      <c r="C58" s="18" t="s">
        <v>101</v>
      </c>
      <c r="D58" s="18">
        <v>0.04</v>
      </c>
      <c r="E58" s="18">
        <v>0.05</v>
      </c>
      <c r="F58" s="18">
        <v>-0.33</v>
      </c>
      <c r="G58" s="18">
        <v>0.33</v>
      </c>
      <c r="H58" s="22">
        <v>18</v>
      </c>
      <c r="I58" s="18">
        <v>0.05</v>
      </c>
      <c r="J58" s="18">
        <v>0.13</v>
      </c>
      <c r="K58" s="47">
        <v>30</v>
      </c>
      <c r="L58" s="18">
        <v>0.04</v>
      </c>
      <c r="M58" s="21">
        <v>13</v>
      </c>
      <c r="N58" s="17">
        <v>-1</v>
      </c>
      <c r="O58" s="17">
        <v>-4.3059979999999998E-2</v>
      </c>
      <c r="P58" s="17">
        <f>_xlfn.XLOOKUP(B58,' Brechas'!$A$35:$A$67,' Brechas'!$E$35:$E$67)</f>
        <v>-4.3059980412866801E-2</v>
      </c>
      <c r="Q58" t="b">
        <f t="shared" si="7"/>
        <v>1</v>
      </c>
      <c r="U58" s="20">
        <v>70</v>
      </c>
      <c r="V58" s="20" t="s">
        <v>101</v>
      </c>
      <c r="W58" s="20">
        <v>0.99</v>
      </c>
      <c r="X58" s="20">
        <v>0.99</v>
      </c>
      <c r="Y58" s="20">
        <v>0</v>
      </c>
      <c r="Z58" s="20">
        <v>0</v>
      </c>
      <c r="AA58" s="79">
        <v>10</v>
      </c>
      <c r="AB58" s="20">
        <v>0.99</v>
      </c>
      <c r="AC58" s="20">
        <v>0.56999999999999995</v>
      </c>
      <c r="AD58" s="58">
        <v>16</v>
      </c>
      <c r="AE58" s="20">
        <v>8.9999999999999998E-4</v>
      </c>
      <c r="AF58" s="79">
        <v>10</v>
      </c>
      <c r="AG58" s="17">
        <v>1</v>
      </c>
      <c r="AH58" s="17">
        <v>9.2073800000000005E-4</v>
      </c>
      <c r="AI58">
        <f>_xlfn.XLOOKUP(U58,' Brechas'!$A$35:$A$67,' Brechas'!$K$35:$K$67)</f>
        <v>9.2073760460690602E-4</v>
      </c>
      <c r="AJ58" t="b">
        <f t="shared" si="8"/>
        <v>1</v>
      </c>
      <c r="AN58" s="20">
        <v>70</v>
      </c>
      <c r="AO58" s="20" t="s">
        <v>101</v>
      </c>
      <c r="AP58" s="20">
        <v>1.59</v>
      </c>
      <c r="AQ58" s="20">
        <v>1.32</v>
      </c>
      <c r="AR58" s="20">
        <v>0.21</v>
      </c>
      <c r="AS58" s="20">
        <v>0.21</v>
      </c>
      <c r="AT58" s="80">
        <v>20</v>
      </c>
      <c r="AU58" s="20">
        <v>1.45</v>
      </c>
      <c r="AV58" s="20">
        <v>0.45</v>
      </c>
      <c r="AW58" s="95">
        <v>32</v>
      </c>
      <c r="AX58" s="20">
        <v>0.09</v>
      </c>
      <c r="AY58" s="73">
        <v>28</v>
      </c>
      <c r="AZ58" s="17">
        <v>1</v>
      </c>
      <c r="BA58" s="17">
        <v>9.3638852999999994E-2</v>
      </c>
      <c r="BB58" s="17">
        <f>_xlfn.XLOOKUP(AN58,' Brechas'!$A$35:$A$67,' Brechas'!$T$35:$T$67)</f>
        <v>9.36388531234148E-2</v>
      </c>
      <c r="BC58" t="b">
        <f t="shared" si="9"/>
        <v>1</v>
      </c>
      <c r="BG58" s="20">
        <v>70</v>
      </c>
      <c r="BH58" s="20" t="s">
        <v>295</v>
      </c>
      <c r="BI58" s="20">
        <v>0.69</v>
      </c>
      <c r="BJ58" s="20">
        <v>0.68</v>
      </c>
      <c r="BK58" s="20">
        <v>0.01</v>
      </c>
      <c r="BL58" s="20">
        <v>0.01</v>
      </c>
      <c r="BM58" s="62">
        <v>8</v>
      </c>
      <c r="BN58" s="20">
        <v>0.68</v>
      </c>
      <c r="BO58" s="20">
        <v>0.55000000000000004</v>
      </c>
      <c r="BP58" s="63">
        <v>15</v>
      </c>
      <c r="BQ58" s="20">
        <v>5.0000000000000001E-3</v>
      </c>
      <c r="BR58" s="62">
        <v>8</v>
      </c>
      <c r="BS58" s="17">
        <v>1</v>
      </c>
      <c r="BT58" s="17">
        <v>5.2084460000000003E-3</v>
      </c>
      <c r="BU58" s="17">
        <f>_xlfn.XLOOKUP(BG58,' Brechas'!$A$35:$A$67,' Brechas'!$AH$35:$AH$67)</f>
        <v>5.2084463058352602E-3</v>
      </c>
      <c r="BV58" t="b">
        <f t="shared" si="10"/>
        <v>1</v>
      </c>
      <c r="BZ58" s="20">
        <v>70</v>
      </c>
      <c r="CA58" s="20" t="s">
        <v>101</v>
      </c>
      <c r="CB58" s="20">
        <v>6.02</v>
      </c>
      <c r="CC58" s="20">
        <v>6.04</v>
      </c>
      <c r="CD58" s="20">
        <v>0</v>
      </c>
      <c r="CE58" s="20">
        <v>3.0000000000000001E-3</v>
      </c>
      <c r="CF58" s="68">
        <v>19</v>
      </c>
      <c r="CG58" s="20">
        <v>6.03</v>
      </c>
      <c r="CH58" s="20">
        <v>0.97199999999999998</v>
      </c>
      <c r="CI58" s="68">
        <v>19</v>
      </c>
      <c r="CJ58" s="20">
        <v>3.2000000000000002E-3</v>
      </c>
      <c r="CK58" s="68">
        <v>19</v>
      </c>
      <c r="CL58" s="17">
        <v>-1</v>
      </c>
      <c r="CM58" s="17">
        <v>-3.1806769999999998E-3</v>
      </c>
      <c r="CN58" s="17">
        <f>_xlfn.XLOOKUP(BZ58,' Brechas'!$A$35:$A$67,' Brechas'!$BD$35:$BD$67)</f>
        <v>-3.1806773099288701E-3</v>
      </c>
      <c r="CO58" t="b">
        <f t="shared" si="11"/>
        <v>1</v>
      </c>
      <c r="CS58" s="20">
        <v>70</v>
      </c>
      <c r="CT58" s="154" t="s">
        <v>101</v>
      </c>
      <c r="CU58" s="20">
        <v>0.36</v>
      </c>
      <c r="CV58" s="20">
        <v>0.64</v>
      </c>
      <c r="CW58" s="20">
        <v>-0.44</v>
      </c>
      <c r="CX58" s="20">
        <v>0.44</v>
      </c>
      <c r="CY58" s="72">
        <v>27</v>
      </c>
      <c r="CZ58" s="20">
        <v>2.3E-2</v>
      </c>
      <c r="DA58" s="20">
        <v>0.05</v>
      </c>
      <c r="DB58" s="61">
        <v>18</v>
      </c>
      <c r="DC58" s="20">
        <v>0.02</v>
      </c>
      <c r="DD58" s="80">
        <v>20</v>
      </c>
      <c r="DE58" s="17">
        <v>-1</v>
      </c>
      <c r="DF58" s="17">
        <v>-2.2283826999999999E-2</v>
      </c>
      <c r="DG58" s="17">
        <f>_xlfn.XLOOKUP(CS58,' Brechas'!$A$35:$A$67,' Brechas'!$BT$35:$BT$67)</f>
        <v>-2.2283826784118901E-2</v>
      </c>
      <c r="DH58" t="b">
        <f t="shared" si="12"/>
        <v>1</v>
      </c>
      <c r="DL58" s="20">
        <v>70</v>
      </c>
      <c r="DM58" s="154" t="s">
        <v>101</v>
      </c>
      <c r="DN58" s="20">
        <v>0.25</v>
      </c>
      <c r="DO58" s="20">
        <v>3.54</v>
      </c>
      <c r="DP58" s="20">
        <v>-0.93</v>
      </c>
      <c r="DQ58" s="20">
        <v>0.93</v>
      </c>
      <c r="DR58" s="95">
        <v>32</v>
      </c>
      <c r="DS58" s="20">
        <v>1.9</v>
      </c>
      <c r="DT58" s="20">
        <v>0.22</v>
      </c>
      <c r="DU58" s="72">
        <v>27</v>
      </c>
      <c r="DV58" s="20">
        <v>0.2</v>
      </c>
      <c r="DW58" s="79">
        <v>10</v>
      </c>
      <c r="DX58" s="17">
        <v>-1</v>
      </c>
      <c r="DY58" s="17">
        <v>-0.20254166200000001</v>
      </c>
      <c r="DZ58" s="17" t="e">
        <f>_xlfn.XLOOKUP(DL58,' Brechas'!$A$35:$A$67,' Brechas'!#REF!)</f>
        <v>#REF!</v>
      </c>
      <c r="EA58" t="e">
        <f t="shared" si="13"/>
        <v>#REF!</v>
      </c>
    </row>
    <row r="59" spans="2:131">
      <c r="B59" s="18">
        <v>73</v>
      </c>
      <c r="C59" s="18" t="s">
        <v>102</v>
      </c>
      <c r="D59" s="18">
        <v>0.09</v>
      </c>
      <c r="E59" s="18">
        <v>0.09</v>
      </c>
      <c r="F59" s="18">
        <v>0.03</v>
      </c>
      <c r="G59" s="18">
        <v>0.03</v>
      </c>
      <c r="H59" s="26">
        <v>4</v>
      </c>
      <c r="I59" s="18">
        <v>0.09</v>
      </c>
      <c r="J59" s="18">
        <v>0.27</v>
      </c>
      <c r="K59" s="44">
        <v>16</v>
      </c>
      <c r="L59" s="18">
        <v>0.01</v>
      </c>
      <c r="M59" s="26">
        <v>4</v>
      </c>
      <c r="N59" s="17">
        <v>1</v>
      </c>
      <c r="O59" s="17">
        <v>8.6694709999999998E-3</v>
      </c>
      <c r="P59" s="17">
        <f>_xlfn.XLOOKUP(B59,' Brechas'!$A$35:$A$67,' Brechas'!$E$35:$E$67)</f>
        <v>8.6694708586515096E-3</v>
      </c>
      <c r="Q59" t="b">
        <f t="shared" si="7"/>
        <v>1</v>
      </c>
      <c r="U59" s="20">
        <v>73</v>
      </c>
      <c r="V59" s="20" t="s">
        <v>102</v>
      </c>
      <c r="W59" s="20">
        <v>1</v>
      </c>
      <c r="X59" s="20">
        <v>0.99</v>
      </c>
      <c r="Y59" s="20">
        <v>0</v>
      </c>
      <c r="Z59" s="20">
        <v>0</v>
      </c>
      <c r="AA59" s="66">
        <v>12</v>
      </c>
      <c r="AB59" s="20">
        <v>1</v>
      </c>
      <c r="AC59" s="20">
        <v>0.56999999999999995</v>
      </c>
      <c r="AD59" s="69">
        <v>9</v>
      </c>
      <c r="AE59" s="20">
        <v>1E-3</v>
      </c>
      <c r="AF59" s="66">
        <v>12</v>
      </c>
      <c r="AG59" s="17">
        <v>1</v>
      </c>
      <c r="AH59" s="17">
        <v>1.014308E-3</v>
      </c>
      <c r="AI59">
        <f>_xlfn.XLOOKUP(U59,' Brechas'!$A$35:$A$67,' Brechas'!$K$35:$K$67)</f>
        <v>1.01430831040642E-3</v>
      </c>
      <c r="AJ59" t="b">
        <f t="shared" si="8"/>
        <v>1</v>
      </c>
      <c r="AN59" s="20">
        <v>73</v>
      </c>
      <c r="AO59" s="20" t="s">
        <v>102</v>
      </c>
      <c r="AP59" s="20">
        <v>15.37</v>
      </c>
      <c r="AQ59" s="20">
        <v>11.82</v>
      </c>
      <c r="AR59" s="20">
        <v>0.3</v>
      </c>
      <c r="AS59" s="20">
        <v>0.3</v>
      </c>
      <c r="AT59" s="74">
        <v>23</v>
      </c>
      <c r="AU59" s="20">
        <v>13.61</v>
      </c>
      <c r="AV59" s="20">
        <v>0.05</v>
      </c>
      <c r="AW59" s="59">
        <v>13</v>
      </c>
      <c r="AX59" s="20">
        <v>0.01</v>
      </c>
      <c r="AY59" s="75">
        <v>21</v>
      </c>
      <c r="AZ59" s="17">
        <v>1</v>
      </c>
      <c r="BA59" s="17">
        <v>1.4433866E-2</v>
      </c>
      <c r="BB59" s="17">
        <f>_xlfn.XLOOKUP(AN59,' Brechas'!$A$35:$A$67,' Brechas'!$T$35:$T$67)</f>
        <v>1.44338660112493E-2</v>
      </c>
      <c r="BC59" t="b">
        <f t="shared" si="9"/>
        <v>1</v>
      </c>
      <c r="BG59" s="20">
        <v>73</v>
      </c>
      <c r="BH59" s="20" t="s">
        <v>296</v>
      </c>
      <c r="BI59" s="20">
        <v>0.77</v>
      </c>
      <c r="BJ59" s="20">
        <v>0.77</v>
      </c>
      <c r="BK59" s="20">
        <v>0</v>
      </c>
      <c r="BL59" s="20">
        <v>0</v>
      </c>
      <c r="BM59" s="76">
        <v>1</v>
      </c>
      <c r="BN59" s="20">
        <v>0.77</v>
      </c>
      <c r="BO59" s="20">
        <v>0.48</v>
      </c>
      <c r="BP59" s="78">
        <v>3</v>
      </c>
      <c r="BQ59" s="20">
        <v>0</v>
      </c>
      <c r="BR59" s="76">
        <v>1</v>
      </c>
      <c r="BS59" s="17">
        <v>-1</v>
      </c>
      <c r="BT59" s="17">
        <v>-1.22287E-4</v>
      </c>
      <c r="BU59" s="17">
        <f>_xlfn.XLOOKUP(BG59,' Brechas'!$A$35:$A$67,' Brechas'!$AH$35:$AH$67)</f>
        <v>-1.22286790573223E-4</v>
      </c>
      <c r="BV59" t="b">
        <f t="shared" si="10"/>
        <v>1</v>
      </c>
      <c r="BZ59" s="20">
        <v>73</v>
      </c>
      <c r="CA59" s="20" t="s">
        <v>102</v>
      </c>
      <c r="CB59" s="20">
        <v>6</v>
      </c>
      <c r="CC59" s="20">
        <v>6</v>
      </c>
      <c r="CD59" s="20">
        <v>0</v>
      </c>
      <c r="CE59" s="20">
        <v>0</v>
      </c>
      <c r="CF59" s="76">
        <v>1</v>
      </c>
      <c r="CG59" s="20">
        <v>6</v>
      </c>
      <c r="CH59" s="20">
        <v>0.97699999999999998</v>
      </c>
      <c r="CI59" s="74">
        <v>23</v>
      </c>
      <c r="CJ59" s="20">
        <v>1E-4</v>
      </c>
      <c r="CK59" s="76">
        <v>1</v>
      </c>
      <c r="CL59" s="17">
        <v>-1</v>
      </c>
      <c r="CM59" s="54">
        <v>-6.8272499999999994E-5</v>
      </c>
      <c r="CN59" s="17">
        <f>_xlfn.XLOOKUP(BZ59,' Brechas'!$A$35:$A$67,' Brechas'!$BD$35:$BD$67)</f>
        <v>-6.8272467501386805E-5</v>
      </c>
      <c r="CO59" t="b">
        <f t="shared" si="11"/>
        <v>1</v>
      </c>
      <c r="CS59" s="20">
        <v>73</v>
      </c>
      <c r="CT59" s="154" t="s">
        <v>102</v>
      </c>
      <c r="CU59" s="20">
        <v>0.38</v>
      </c>
      <c r="CV59" s="20">
        <v>0.62</v>
      </c>
      <c r="CW59" s="20">
        <v>-0.39</v>
      </c>
      <c r="CX59" s="20">
        <v>0.39</v>
      </c>
      <c r="CY59" s="69">
        <v>9</v>
      </c>
      <c r="CZ59" s="20">
        <v>4.4999999999999998E-2</v>
      </c>
      <c r="DA59" s="20">
        <v>0.03</v>
      </c>
      <c r="DB59" s="65">
        <v>6</v>
      </c>
      <c r="DC59" s="20">
        <v>0.01</v>
      </c>
      <c r="DD59" s="65">
        <v>6</v>
      </c>
      <c r="DE59" s="17">
        <v>-1</v>
      </c>
      <c r="DF59" s="17">
        <v>-1.0006271000000001E-2</v>
      </c>
      <c r="DG59" s="17">
        <f>_xlfn.XLOOKUP(CS59,' Brechas'!$A$35:$A$67,' Brechas'!$BT$35:$BT$67)</f>
        <v>-1.0006271421279101E-2</v>
      </c>
      <c r="DH59" t="b">
        <f t="shared" si="12"/>
        <v>1</v>
      </c>
      <c r="DL59" s="20">
        <v>73</v>
      </c>
      <c r="DM59" s="154" t="s">
        <v>102</v>
      </c>
      <c r="DN59" s="20">
        <v>0.98</v>
      </c>
      <c r="DO59" s="20">
        <v>6.13</v>
      </c>
      <c r="DP59" s="20">
        <v>-0.84</v>
      </c>
      <c r="DQ59" s="20">
        <v>0.84</v>
      </c>
      <c r="DR59" s="80">
        <v>20</v>
      </c>
      <c r="DS59" s="20">
        <v>3.52</v>
      </c>
      <c r="DT59" s="20">
        <v>0.4</v>
      </c>
      <c r="DU59" s="64">
        <v>7</v>
      </c>
      <c r="DV59" s="20">
        <v>0.34</v>
      </c>
      <c r="DW59" s="84">
        <v>26</v>
      </c>
      <c r="DX59" s="17">
        <v>-1</v>
      </c>
      <c r="DY59" s="17">
        <v>-0.33960512399999998</v>
      </c>
      <c r="DZ59" s="17" t="e">
        <f>_xlfn.XLOOKUP(DL59,' Brechas'!$A$35:$A$67,' Brechas'!#REF!)</f>
        <v>#REF!</v>
      </c>
      <c r="EA59" t="e">
        <f t="shared" si="13"/>
        <v>#REF!</v>
      </c>
    </row>
    <row r="60" spans="2:131">
      <c r="B60" s="18">
        <v>76</v>
      </c>
      <c r="C60" s="18" t="s">
        <v>103</v>
      </c>
      <c r="D60" s="18">
        <v>0.1</v>
      </c>
      <c r="E60" s="18">
        <v>0.05</v>
      </c>
      <c r="F60" s="18">
        <v>0.96</v>
      </c>
      <c r="G60" s="18">
        <v>0.96</v>
      </c>
      <c r="H60" s="50">
        <v>31</v>
      </c>
      <c r="I60" s="18">
        <v>7.0000000000000007E-2</v>
      </c>
      <c r="J60" s="18">
        <v>0.21</v>
      </c>
      <c r="K60" s="41">
        <v>22</v>
      </c>
      <c r="L60" s="18">
        <v>0.2</v>
      </c>
      <c r="M60" s="34">
        <v>28</v>
      </c>
      <c r="N60" s="17">
        <v>1</v>
      </c>
      <c r="O60" s="17">
        <v>0.20196049499999999</v>
      </c>
      <c r="P60" s="17">
        <f>_xlfn.XLOOKUP(B60,' Brechas'!$A$35:$A$67,' Brechas'!$E$35:$E$67)</f>
        <v>0.20196049525118201</v>
      </c>
      <c r="Q60" t="b">
        <f t="shared" si="7"/>
        <v>1</v>
      </c>
      <c r="U60" s="20">
        <v>76</v>
      </c>
      <c r="V60" s="20" t="s">
        <v>103</v>
      </c>
      <c r="W60" s="20">
        <v>1</v>
      </c>
      <c r="X60" s="20">
        <v>0.99</v>
      </c>
      <c r="Y60" s="20">
        <v>0</v>
      </c>
      <c r="Z60" s="20">
        <v>0</v>
      </c>
      <c r="AA60" s="63">
        <v>15</v>
      </c>
      <c r="AB60" s="20">
        <v>0.99</v>
      </c>
      <c r="AC60" s="20">
        <v>0.56999999999999995</v>
      </c>
      <c r="AD60" s="59">
        <v>13</v>
      </c>
      <c r="AE60" s="20">
        <v>1.1000000000000001E-3</v>
      </c>
      <c r="AF60" s="63">
        <v>15</v>
      </c>
      <c r="AG60" s="17">
        <v>1</v>
      </c>
      <c r="AH60" s="17">
        <v>1.097726E-3</v>
      </c>
      <c r="AI60">
        <f>_xlfn.XLOOKUP(U60,' Brechas'!$A$35:$A$67,' Brechas'!$K$35:$K$67)</f>
        <v>1.09772569896137E-3</v>
      </c>
      <c r="AJ60" t="b">
        <f t="shared" si="8"/>
        <v>1</v>
      </c>
      <c r="AN60" s="20">
        <v>76</v>
      </c>
      <c r="AO60" s="20" t="s">
        <v>103</v>
      </c>
      <c r="AP60" s="20">
        <v>39.840000000000003</v>
      </c>
      <c r="AQ60" s="20">
        <v>42.99</v>
      </c>
      <c r="AR60" s="20">
        <v>-7.0000000000000007E-2</v>
      </c>
      <c r="AS60" s="20">
        <v>7.0000000000000007E-2</v>
      </c>
      <c r="AT60" s="79">
        <v>10</v>
      </c>
      <c r="AU60" s="20">
        <v>41.32</v>
      </c>
      <c r="AV60" s="20">
        <v>0.02</v>
      </c>
      <c r="AW60" s="78">
        <v>3</v>
      </c>
      <c r="AX60" s="20">
        <v>0</v>
      </c>
      <c r="AY60" s="83">
        <v>5</v>
      </c>
      <c r="AZ60" s="17">
        <v>-1</v>
      </c>
      <c r="BA60" s="17">
        <v>-1.1610959999999999E-3</v>
      </c>
      <c r="BB60" s="17">
        <f>_xlfn.XLOOKUP(AN60,' Brechas'!$A$35:$A$67,' Brechas'!$T$35:$T$67)</f>
        <v>-1.1610963605713099E-3</v>
      </c>
      <c r="BC60" t="b">
        <f t="shared" si="9"/>
        <v>1</v>
      </c>
      <c r="BG60" s="20">
        <v>76</v>
      </c>
      <c r="BH60" s="20" t="s">
        <v>297</v>
      </c>
      <c r="BI60" s="20">
        <v>0.6</v>
      </c>
      <c r="BJ60" s="20">
        <v>0.59</v>
      </c>
      <c r="BK60" s="20">
        <v>0.02</v>
      </c>
      <c r="BL60" s="20">
        <v>1.4999999999999999E-2</v>
      </c>
      <c r="BM60" s="59">
        <v>13</v>
      </c>
      <c r="BN60" s="20">
        <v>0.6</v>
      </c>
      <c r="BO60" s="20">
        <v>0.62</v>
      </c>
      <c r="BP60" s="82">
        <v>22</v>
      </c>
      <c r="BQ60" s="20">
        <v>8.9999999999999993E-3</v>
      </c>
      <c r="BR60" s="63">
        <v>15</v>
      </c>
      <c r="BS60" s="17">
        <v>1</v>
      </c>
      <c r="BT60" s="17">
        <v>9.4065629999999997E-3</v>
      </c>
      <c r="BU60" s="17">
        <f>_xlfn.XLOOKUP(BG60,' Brechas'!$A$35:$A$67,' Brechas'!$AH$35:$AH$67)</f>
        <v>9.4065630128424196E-3</v>
      </c>
      <c r="BV60" t="b">
        <f t="shared" si="10"/>
        <v>1</v>
      </c>
      <c r="BZ60" s="20">
        <v>76</v>
      </c>
      <c r="CA60" s="20" t="s">
        <v>103</v>
      </c>
      <c r="CB60" s="20">
        <v>6.11</v>
      </c>
      <c r="CC60" s="20">
        <v>6.1</v>
      </c>
      <c r="CD60" s="20">
        <v>0</v>
      </c>
      <c r="CE60" s="20">
        <v>2E-3</v>
      </c>
      <c r="CF60" s="60">
        <v>14</v>
      </c>
      <c r="CG60" s="20">
        <v>6.11</v>
      </c>
      <c r="CH60" s="20">
        <v>0.96</v>
      </c>
      <c r="CI60" s="64">
        <v>7</v>
      </c>
      <c r="CJ60" s="20">
        <v>2.3999999999999998E-3</v>
      </c>
      <c r="CK60" s="63">
        <v>15</v>
      </c>
      <c r="CL60" s="17">
        <v>1</v>
      </c>
      <c r="CM60" s="17">
        <v>2.3943990000000002E-3</v>
      </c>
      <c r="CN60" s="17">
        <f>_xlfn.XLOOKUP(BZ60,' Brechas'!$A$35:$A$67,' Brechas'!$BD$35:$BD$67)</f>
        <v>2.39439898931227E-3</v>
      </c>
      <c r="CO60" t="b">
        <f t="shared" si="11"/>
        <v>1</v>
      </c>
      <c r="CS60" s="20">
        <v>76</v>
      </c>
      <c r="CT60" s="154" t="s">
        <v>103</v>
      </c>
      <c r="CU60" s="20">
        <v>0.38</v>
      </c>
      <c r="CV60" s="20">
        <v>0.62</v>
      </c>
      <c r="CW60" s="20">
        <v>-0.38</v>
      </c>
      <c r="CX60" s="20">
        <v>0.38</v>
      </c>
      <c r="CY60" s="85">
        <v>4</v>
      </c>
      <c r="CZ60" s="20">
        <v>0.06</v>
      </c>
      <c r="DA60" s="20">
        <v>0.02</v>
      </c>
      <c r="DB60" s="83">
        <v>5</v>
      </c>
      <c r="DC60" s="20">
        <v>0.01</v>
      </c>
      <c r="DD60" s="83">
        <v>5</v>
      </c>
      <c r="DE60" s="17">
        <v>-1</v>
      </c>
      <c r="DF60" s="17">
        <v>-7.1413229999999998E-3</v>
      </c>
      <c r="DG60" s="17">
        <f>_xlfn.XLOOKUP(CS60,' Brechas'!$A$35:$A$67,' Brechas'!$BT$35:$BT$67)</f>
        <v>-7.1413230343730502E-3</v>
      </c>
      <c r="DH60" t="b">
        <f t="shared" si="12"/>
        <v>1</v>
      </c>
      <c r="DL60" s="20">
        <v>76</v>
      </c>
      <c r="DM60" s="154" t="s">
        <v>103</v>
      </c>
      <c r="DN60" s="20">
        <v>0.87</v>
      </c>
      <c r="DO60" s="20">
        <v>8.07</v>
      </c>
      <c r="DP60" s="20">
        <v>-0.89</v>
      </c>
      <c r="DQ60" s="20">
        <v>0.89</v>
      </c>
      <c r="DR60" s="70">
        <v>29</v>
      </c>
      <c r="DS60" s="20">
        <v>4.29</v>
      </c>
      <c r="DT60" s="20">
        <v>0.49</v>
      </c>
      <c r="DU60" s="85">
        <v>4</v>
      </c>
      <c r="DV60" s="20">
        <v>0.44</v>
      </c>
      <c r="DW60" s="94">
        <v>31</v>
      </c>
      <c r="DX60" s="17">
        <v>-1</v>
      </c>
      <c r="DY60" s="17">
        <v>-0.43928873299999999</v>
      </c>
      <c r="DZ60" s="17" t="e">
        <f>_xlfn.XLOOKUP(DL60,' Brechas'!$A$35:$A$67,' Brechas'!#REF!)</f>
        <v>#REF!</v>
      </c>
      <c r="EA60" t="e">
        <f t="shared" si="13"/>
        <v>#REF!</v>
      </c>
    </row>
    <row r="61" spans="2:131">
      <c r="B61" s="18">
        <v>81</v>
      </c>
      <c r="C61" s="18" t="s">
        <v>104</v>
      </c>
      <c r="D61" s="18">
        <v>0.06</v>
      </c>
      <c r="E61" s="18">
        <v>0.1</v>
      </c>
      <c r="F61" s="18">
        <v>-0.37</v>
      </c>
      <c r="G61" s="18">
        <v>0.37</v>
      </c>
      <c r="H61" s="40">
        <v>21</v>
      </c>
      <c r="I61" s="18">
        <v>0.08</v>
      </c>
      <c r="J61" s="18">
        <v>0.23</v>
      </c>
      <c r="K61" s="33">
        <v>20</v>
      </c>
      <c r="L61" s="18">
        <v>0.09</v>
      </c>
      <c r="M61" s="19">
        <v>19</v>
      </c>
      <c r="N61" s="17">
        <v>-1</v>
      </c>
      <c r="O61" s="17">
        <v>-8.5403822000000004E-2</v>
      </c>
      <c r="P61" s="17">
        <f>_xlfn.XLOOKUP(B61,' Brechas'!$A$35:$A$67,' Brechas'!$E$35:$E$67)</f>
        <v>-8.54038218226712E-2</v>
      </c>
      <c r="Q61" t="b">
        <f t="shared" si="7"/>
        <v>1</v>
      </c>
      <c r="U61" s="20">
        <v>81</v>
      </c>
      <c r="V61" s="20" t="s">
        <v>104</v>
      </c>
      <c r="W61" s="20">
        <v>0.99</v>
      </c>
      <c r="X61" s="20">
        <v>0.99</v>
      </c>
      <c r="Y61" s="20">
        <v>0.01</v>
      </c>
      <c r="Z61" s="20">
        <v>0.01</v>
      </c>
      <c r="AA61" s="84">
        <v>26</v>
      </c>
      <c r="AB61" s="20">
        <v>0.99</v>
      </c>
      <c r="AC61" s="20">
        <v>0.56999999999999995</v>
      </c>
      <c r="AD61" s="81">
        <v>17</v>
      </c>
      <c r="AE61" s="20">
        <v>4.0000000000000001E-3</v>
      </c>
      <c r="AF61" s="84">
        <v>26</v>
      </c>
      <c r="AG61" s="17">
        <v>1</v>
      </c>
      <c r="AH61" s="17">
        <v>3.9940280000000002E-3</v>
      </c>
      <c r="AI61">
        <f>_xlfn.XLOOKUP(U61,' Brechas'!$A$35:$A$67,' Brechas'!$K$35:$K$67)</f>
        <v>3.9940276062939099E-3</v>
      </c>
      <c r="AJ61" t="b">
        <f t="shared" si="8"/>
        <v>1</v>
      </c>
      <c r="AN61" s="20">
        <v>81</v>
      </c>
      <c r="AO61" s="20" t="s">
        <v>104</v>
      </c>
      <c r="AP61" s="20">
        <v>14.43</v>
      </c>
      <c r="AQ61" s="20">
        <v>17.100000000000001</v>
      </c>
      <c r="AR61" s="20">
        <v>-0.16</v>
      </c>
      <c r="AS61" s="20">
        <v>0.16</v>
      </c>
      <c r="AT61" s="61">
        <v>18</v>
      </c>
      <c r="AU61" s="20">
        <v>15.77</v>
      </c>
      <c r="AV61" s="20">
        <v>0.04</v>
      </c>
      <c r="AW61" s="66">
        <v>12</v>
      </c>
      <c r="AX61" s="20">
        <v>0.01</v>
      </c>
      <c r="AY61" s="58">
        <v>16</v>
      </c>
      <c r="AZ61" s="17">
        <v>-1</v>
      </c>
      <c r="BA61" s="17">
        <v>-6.4869180000000004E-3</v>
      </c>
      <c r="BB61" s="17">
        <f>_xlfn.XLOOKUP(AN61,' Brechas'!$A$35:$A$67,' Brechas'!$T$35:$T$67)</f>
        <v>-6.4869179855832704E-3</v>
      </c>
      <c r="BC61" t="b">
        <f t="shared" si="9"/>
        <v>1</v>
      </c>
      <c r="BG61" s="20">
        <v>81</v>
      </c>
      <c r="BH61" s="20" t="s">
        <v>298</v>
      </c>
      <c r="BI61" s="20">
        <v>0.67</v>
      </c>
      <c r="BJ61" s="20">
        <v>0.71</v>
      </c>
      <c r="BK61" s="20">
        <v>-0.05</v>
      </c>
      <c r="BL61" s="20">
        <v>5.0999999999999997E-2</v>
      </c>
      <c r="BM61" s="73">
        <v>28</v>
      </c>
      <c r="BN61" s="20">
        <v>0.69</v>
      </c>
      <c r="BO61" s="20">
        <v>0.54</v>
      </c>
      <c r="BP61" s="86">
        <v>11</v>
      </c>
      <c r="BQ61" s="20">
        <v>2.7E-2</v>
      </c>
      <c r="BR61" s="73">
        <v>28</v>
      </c>
      <c r="BS61" s="17">
        <v>-1</v>
      </c>
      <c r="BT61" s="17">
        <v>-2.7492375999999999E-2</v>
      </c>
      <c r="BU61" s="17">
        <f>_xlfn.XLOOKUP(BG61,' Brechas'!$A$35:$A$67,' Brechas'!$AH$35:$AH$67)</f>
        <v>-2.7492375605959799E-2</v>
      </c>
      <c r="BV61" t="b">
        <f t="shared" si="10"/>
        <v>1</v>
      </c>
      <c r="BZ61" s="20">
        <v>81</v>
      </c>
      <c r="CA61" s="20" t="s">
        <v>104</v>
      </c>
      <c r="CB61" s="20">
        <v>5.99</v>
      </c>
      <c r="CC61" s="20">
        <v>5.99</v>
      </c>
      <c r="CD61" s="20">
        <v>0</v>
      </c>
      <c r="CE61" s="20">
        <v>0</v>
      </c>
      <c r="CF61" s="85">
        <v>4</v>
      </c>
      <c r="CG61" s="20">
        <v>5.99</v>
      </c>
      <c r="CH61" s="20">
        <v>0.97799999999999998</v>
      </c>
      <c r="CI61" s="88">
        <v>24</v>
      </c>
      <c r="CJ61" s="20">
        <v>4.0000000000000002E-4</v>
      </c>
      <c r="CK61" s="85">
        <v>4</v>
      </c>
      <c r="CL61" s="17">
        <v>1</v>
      </c>
      <c r="CM61" s="17">
        <v>3.5032100000000001E-4</v>
      </c>
      <c r="CN61" s="17">
        <f>_xlfn.XLOOKUP(BZ61,' Brechas'!$A$35:$A$67,' Brechas'!$BD$35:$BD$67)</f>
        <v>3.5032092100626398E-4</v>
      </c>
      <c r="CO61" t="b">
        <f t="shared" si="11"/>
        <v>1</v>
      </c>
      <c r="CS61" s="20">
        <v>81</v>
      </c>
      <c r="CT61" s="154" t="s">
        <v>104</v>
      </c>
      <c r="CU61" s="20">
        <v>0.37</v>
      </c>
      <c r="CV61" s="20">
        <v>0.63</v>
      </c>
      <c r="CW61" s="20">
        <v>-0.41</v>
      </c>
      <c r="CX61" s="20">
        <v>0.41</v>
      </c>
      <c r="CY61" s="81">
        <v>17</v>
      </c>
      <c r="CZ61" s="20">
        <v>8.0000000000000002E-3</v>
      </c>
      <c r="DA61" s="20">
        <v>0.14000000000000001</v>
      </c>
      <c r="DB61" s="72">
        <v>27</v>
      </c>
      <c r="DC61" s="20">
        <v>0.06</v>
      </c>
      <c r="DD61" s="72">
        <v>27</v>
      </c>
      <c r="DE61" s="17">
        <v>-1</v>
      </c>
      <c r="DF61" s="17">
        <v>-5.5546705000000002E-2</v>
      </c>
      <c r="DG61" s="17">
        <f>_xlfn.XLOOKUP(CS61,' Brechas'!$A$35:$A$67,' Brechas'!$BT$35:$BT$67)</f>
        <v>-5.5546705074143499E-2</v>
      </c>
      <c r="DH61" t="b">
        <f t="shared" si="12"/>
        <v>1</v>
      </c>
      <c r="DL61" s="20">
        <v>81</v>
      </c>
      <c r="DM61" s="154" t="s">
        <v>104</v>
      </c>
      <c r="DN61" s="20">
        <v>1.37</v>
      </c>
      <c r="DO61" s="20">
        <v>16.05</v>
      </c>
      <c r="DP61" s="20">
        <v>-0.91</v>
      </c>
      <c r="DQ61" s="20">
        <v>0.91</v>
      </c>
      <c r="DR61" s="87">
        <v>30</v>
      </c>
      <c r="DS61" s="20">
        <v>8.7100000000000009</v>
      </c>
      <c r="DT61" s="20">
        <v>1</v>
      </c>
      <c r="DU61" s="76">
        <v>1</v>
      </c>
      <c r="DV61" s="20">
        <v>0.91</v>
      </c>
      <c r="DW61" s="77">
        <v>33</v>
      </c>
      <c r="DX61" s="17">
        <v>-1</v>
      </c>
      <c r="DY61" s="17">
        <v>-0.91486470799999997</v>
      </c>
      <c r="DZ61" s="17" t="e">
        <f>_xlfn.XLOOKUP(DL61,' Brechas'!$A$35:$A$67,' Brechas'!#REF!)</f>
        <v>#REF!</v>
      </c>
      <c r="EA61" t="e">
        <f t="shared" si="13"/>
        <v>#REF!</v>
      </c>
    </row>
    <row r="62" spans="2:131">
      <c r="B62" s="18">
        <v>85</v>
      </c>
      <c r="C62" s="18" t="s">
        <v>105</v>
      </c>
      <c r="D62" s="18">
        <v>0.18</v>
      </c>
      <c r="E62" s="18">
        <v>0.13</v>
      </c>
      <c r="F62" s="18">
        <v>0.37</v>
      </c>
      <c r="G62" s="18">
        <v>0.37</v>
      </c>
      <c r="H62" s="41">
        <v>22</v>
      </c>
      <c r="I62" s="18">
        <v>0.16</v>
      </c>
      <c r="J62" s="18">
        <v>0.46</v>
      </c>
      <c r="K62" s="29">
        <v>6</v>
      </c>
      <c r="L62" s="18">
        <v>0.17</v>
      </c>
      <c r="M62" s="45">
        <v>26</v>
      </c>
      <c r="N62" s="17">
        <v>1</v>
      </c>
      <c r="O62" s="17">
        <v>0.17031104</v>
      </c>
      <c r="P62" s="17">
        <f>_xlfn.XLOOKUP(B62,' Brechas'!$A$35:$A$67,' Brechas'!$E$35:$E$67)</f>
        <v>0.17031103997265601</v>
      </c>
      <c r="Q62" t="b">
        <f t="shared" si="7"/>
        <v>1</v>
      </c>
      <c r="U62" s="20">
        <v>85</v>
      </c>
      <c r="V62" s="20" t="s">
        <v>105</v>
      </c>
      <c r="W62" s="20">
        <v>0.95</v>
      </c>
      <c r="X62" s="20">
        <v>0.95</v>
      </c>
      <c r="Y62" s="20">
        <v>0</v>
      </c>
      <c r="Z62" s="20">
        <v>0</v>
      </c>
      <c r="AA62" s="75">
        <v>21</v>
      </c>
      <c r="AB62" s="20">
        <v>0.95</v>
      </c>
      <c r="AC62" s="20">
        <v>0.6</v>
      </c>
      <c r="AD62" s="71">
        <v>25</v>
      </c>
      <c r="AE62" s="20">
        <v>2.3999999999999998E-3</v>
      </c>
      <c r="AF62" s="75">
        <v>21</v>
      </c>
      <c r="AG62" s="17">
        <v>1</v>
      </c>
      <c r="AH62" s="17">
        <v>2.3523260000000001E-3</v>
      </c>
      <c r="AI62">
        <f>_xlfn.XLOOKUP(U62,' Brechas'!$A$35:$A$67,' Brechas'!$K$35:$K$67)</f>
        <v>2.35232645147802E-3</v>
      </c>
      <c r="AJ62" t="b">
        <f t="shared" si="8"/>
        <v>1</v>
      </c>
      <c r="AN62" s="20">
        <v>85</v>
      </c>
      <c r="AO62" s="20" t="s">
        <v>105</v>
      </c>
      <c r="AP62" s="20">
        <v>2.72</v>
      </c>
      <c r="AQ62" s="20">
        <v>5.89</v>
      </c>
      <c r="AR62" s="20">
        <v>-0.54</v>
      </c>
      <c r="AS62" s="20">
        <v>0.54</v>
      </c>
      <c r="AT62" s="73">
        <v>28</v>
      </c>
      <c r="AU62" s="20">
        <v>4.3099999999999996</v>
      </c>
      <c r="AV62" s="20">
        <v>0.15</v>
      </c>
      <c r="AW62" s="74">
        <v>23</v>
      </c>
      <c r="AX62" s="20">
        <v>0.08</v>
      </c>
      <c r="AY62" s="72">
        <v>27</v>
      </c>
      <c r="AZ62" s="17">
        <v>-1</v>
      </c>
      <c r="BA62" s="17">
        <v>-8.1685493999999997E-2</v>
      </c>
      <c r="BB62" s="17">
        <f>_xlfn.XLOOKUP(AN62,' Brechas'!$A$35:$A$67,' Brechas'!$T$35:$T$67)</f>
        <v>-8.1685493821854499E-2</v>
      </c>
      <c r="BC62" t="b">
        <f t="shared" si="9"/>
        <v>1</v>
      </c>
      <c r="BG62" s="20">
        <v>85</v>
      </c>
      <c r="BH62" s="20" t="s">
        <v>299</v>
      </c>
      <c r="BI62" s="20">
        <v>0.74</v>
      </c>
      <c r="BJ62" s="20">
        <v>0.7</v>
      </c>
      <c r="BK62" s="20">
        <v>0.06</v>
      </c>
      <c r="BL62" s="20">
        <v>5.8999999999999997E-2</v>
      </c>
      <c r="BM62" s="87">
        <v>30</v>
      </c>
      <c r="BN62" s="20">
        <v>0.72</v>
      </c>
      <c r="BO62" s="20">
        <v>0.52</v>
      </c>
      <c r="BP62" s="62">
        <v>8</v>
      </c>
      <c r="BQ62" s="20">
        <v>3.1E-2</v>
      </c>
      <c r="BR62" s="70">
        <v>29</v>
      </c>
      <c r="BS62" s="17">
        <v>1</v>
      </c>
      <c r="BT62" s="17">
        <v>3.0713417E-2</v>
      </c>
      <c r="BU62" s="17">
        <f>_xlfn.XLOOKUP(BG62,' Brechas'!$A$35:$A$67,' Brechas'!$AH$35:$AH$67)</f>
        <v>3.0713417165605501E-2</v>
      </c>
      <c r="BV62" t="b">
        <f t="shared" si="10"/>
        <v>1</v>
      </c>
      <c r="BZ62" s="20">
        <v>85</v>
      </c>
      <c r="CA62" s="20" t="s">
        <v>105</v>
      </c>
      <c r="CB62" s="20">
        <v>6.01</v>
      </c>
      <c r="CC62" s="20">
        <v>6.05</v>
      </c>
      <c r="CD62" s="20">
        <v>-0.01</v>
      </c>
      <c r="CE62" s="20">
        <v>6.0000000000000001E-3</v>
      </c>
      <c r="CF62" s="88">
        <v>24</v>
      </c>
      <c r="CG62" s="20">
        <v>6.03</v>
      </c>
      <c r="CH62" s="20">
        <v>0.97099999999999997</v>
      </c>
      <c r="CI62" s="61">
        <v>18</v>
      </c>
      <c r="CJ62" s="20">
        <v>5.5999999999999999E-3</v>
      </c>
      <c r="CK62" s="88">
        <v>24</v>
      </c>
      <c r="CL62" s="17">
        <v>-1</v>
      </c>
      <c r="CM62" s="17">
        <v>-5.6279989999999998E-3</v>
      </c>
      <c r="CN62" s="17">
        <f>_xlfn.XLOOKUP(BZ62,' Brechas'!$A$35:$A$67,' Brechas'!$BD$35:$BD$67)</f>
        <v>-5.6279989408117197E-3</v>
      </c>
      <c r="CO62" t="b">
        <f t="shared" si="11"/>
        <v>1</v>
      </c>
      <c r="CS62" s="20">
        <v>85</v>
      </c>
      <c r="CT62" s="154" t="s">
        <v>105</v>
      </c>
      <c r="CU62" s="20">
        <v>0.38</v>
      </c>
      <c r="CV62" s="20">
        <v>0.62</v>
      </c>
      <c r="CW62" s="20">
        <v>-0.4</v>
      </c>
      <c r="CX62" s="20">
        <v>0.4</v>
      </c>
      <c r="CY62" s="59">
        <v>13</v>
      </c>
      <c r="CZ62" s="20">
        <v>1.7999999999999999E-2</v>
      </c>
      <c r="DA62" s="20">
        <v>0.06</v>
      </c>
      <c r="DB62" s="75">
        <v>21</v>
      </c>
      <c r="DC62" s="20">
        <v>0.03</v>
      </c>
      <c r="DD62" s="82">
        <v>22</v>
      </c>
      <c r="DE62" s="17">
        <v>-1</v>
      </c>
      <c r="DF62" s="17">
        <v>-2.5680261999999999E-2</v>
      </c>
      <c r="DG62" s="17">
        <f>_xlfn.XLOOKUP(CS62,' Brechas'!$A$35:$A$67,' Brechas'!$BT$35:$BT$67)</f>
        <v>-2.5680261578967498E-2</v>
      </c>
      <c r="DH62" t="b">
        <f t="shared" si="12"/>
        <v>1</v>
      </c>
      <c r="DL62" s="20">
        <v>85</v>
      </c>
      <c r="DM62" s="154" t="s">
        <v>105</v>
      </c>
      <c r="DN62" s="20">
        <v>1.31</v>
      </c>
      <c r="DO62" s="20">
        <v>4.93</v>
      </c>
      <c r="DP62" s="20">
        <v>-0.73</v>
      </c>
      <c r="DQ62" s="20">
        <v>0.73</v>
      </c>
      <c r="DR62" s="83">
        <v>5</v>
      </c>
      <c r="DS62" s="20">
        <v>3.13</v>
      </c>
      <c r="DT62" s="20">
        <v>0.36</v>
      </c>
      <c r="DU62" s="86">
        <v>11</v>
      </c>
      <c r="DV62" s="20">
        <v>0.26</v>
      </c>
      <c r="DW62" s="75">
        <v>21</v>
      </c>
      <c r="DX62" s="17">
        <v>-1</v>
      </c>
      <c r="DY62" s="17">
        <v>-0.26380226699999998</v>
      </c>
      <c r="DZ62" s="17" t="e">
        <f>_xlfn.XLOOKUP(DL62,' Brechas'!$A$35:$A$67,' Brechas'!#REF!)</f>
        <v>#REF!</v>
      </c>
      <c r="EA62" t="e">
        <f t="shared" si="13"/>
        <v>#REF!</v>
      </c>
    </row>
    <row r="63" spans="2:131">
      <c r="B63" s="18">
        <v>86</v>
      </c>
      <c r="C63" s="18" t="s">
        <v>106</v>
      </c>
      <c r="D63" s="18">
        <v>0.12</v>
      </c>
      <c r="E63" s="18">
        <v>0.21</v>
      </c>
      <c r="F63" s="18">
        <v>-0.42</v>
      </c>
      <c r="G63" s="18">
        <v>0.42</v>
      </c>
      <c r="H63" s="39">
        <v>25</v>
      </c>
      <c r="I63" s="18">
        <v>0.16</v>
      </c>
      <c r="J63" s="18">
        <v>0.48</v>
      </c>
      <c r="K63" s="42">
        <v>5</v>
      </c>
      <c r="L63" s="18">
        <v>0.2</v>
      </c>
      <c r="M63" s="52">
        <v>29</v>
      </c>
      <c r="N63" s="17">
        <v>-1</v>
      </c>
      <c r="O63" s="17">
        <v>-0.20283631699999999</v>
      </c>
      <c r="P63" s="17">
        <f>_xlfn.XLOOKUP(B63,' Brechas'!$A$35:$A$67,' Brechas'!$E$35:$E$67)</f>
        <v>-0.20283631711903399</v>
      </c>
      <c r="Q63" t="b">
        <f t="shared" si="7"/>
        <v>1</v>
      </c>
      <c r="U63" s="20">
        <v>86</v>
      </c>
      <c r="V63" s="20" t="s">
        <v>106</v>
      </c>
      <c r="W63" s="20">
        <v>0.91</v>
      </c>
      <c r="X63" s="20">
        <v>0.9</v>
      </c>
      <c r="Y63" s="20">
        <v>0.02</v>
      </c>
      <c r="Z63" s="20">
        <v>0.02</v>
      </c>
      <c r="AA63" s="94">
        <v>31</v>
      </c>
      <c r="AB63" s="20">
        <v>0.91</v>
      </c>
      <c r="AC63" s="20">
        <v>0.62</v>
      </c>
      <c r="AD63" s="73">
        <v>28</v>
      </c>
      <c r="AE63" s="20">
        <v>1.2200000000000001E-2</v>
      </c>
      <c r="AF63" s="87">
        <v>30</v>
      </c>
      <c r="AG63" s="17">
        <v>1</v>
      </c>
      <c r="AH63" s="17">
        <v>1.2197527999999999E-2</v>
      </c>
      <c r="AI63">
        <f>_xlfn.XLOOKUP(U63,' Brechas'!$A$35:$A$67,' Brechas'!$K$35:$K$67)</f>
        <v>1.21975275334549E-2</v>
      </c>
      <c r="AJ63" t="b">
        <f t="shared" si="8"/>
        <v>1</v>
      </c>
      <c r="AN63" s="20">
        <v>86</v>
      </c>
      <c r="AO63" s="20" t="s">
        <v>106</v>
      </c>
      <c r="AP63" s="20">
        <v>3.93</v>
      </c>
      <c r="AQ63" s="20">
        <v>4.79</v>
      </c>
      <c r="AR63" s="20">
        <v>-0.18</v>
      </c>
      <c r="AS63" s="20">
        <v>0.18</v>
      </c>
      <c r="AT63" s="68">
        <v>19</v>
      </c>
      <c r="AU63" s="20">
        <v>4.3600000000000003</v>
      </c>
      <c r="AV63" s="20">
        <v>0.15</v>
      </c>
      <c r="AW63" s="82">
        <v>22</v>
      </c>
      <c r="AX63" s="20">
        <v>0.03</v>
      </c>
      <c r="AY63" s="88">
        <v>24</v>
      </c>
      <c r="AZ63" s="17">
        <v>-1</v>
      </c>
      <c r="BA63" s="17">
        <v>-2.6978182E-2</v>
      </c>
      <c r="BB63" s="17">
        <f>_xlfn.XLOOKUP(AN63,' Brechas'!$A$35:$A$67,' Brechas'!$T$35:$T$67)</f>
        <v>-2.6978182056463101E-2</v>
      </c>
      <c r="BC63" t="b">
        <f t="shared" si="9"/>
        <v>1</v>
      </c>
      <c r="BG63" s="20">
        <v>86</v>
      </c>
      <c r="BH63" s="20" t="s">
        <v>300</v>
      </c>
      <c r="BI63" s="20">
        <v>0.56000000000000005</v>
      </c>
      <c r="BJ63" s="20">
        <v>0.55000000000000004</v>
      </c>
      <c r="BK63" s="20">
        <v>0.01</v>
      </c>
      <c r="BL63" s="20">
        <v>0.01</v>
      </c>
      <c r="BM63" s="69">
        <v>9</v>
      </c>
      <c r="BN63" s="20">
        <v>0.55000000000000004</v>
      </c>
      <c r="BO63" s="20">
        <v>0.67</v>
      </c>
      <c r="BP63" s="72">
        <v>27</v>
      </c>
      <c r="BQ63" s="20">
        <v>7.0000000000000001E-3</v>
      </c>
      <c r="BR63" s="79">
        <v>10</v>
      </c>
      <c r="BS63" s="17">
        <v>1</v>
      </c>
      <c r="BT63" s="17">
        <v>6.5367740000000004E-3</v>
      </c>
      <c r="BU63" s="17">
        <f>_xlfn.XLOOKUP(BG63,' Brechas'!$A$35:$A$67,' Brechas'!$AH$35:$AH$67)</f>
        <v>6.5367741967066201E-3</v>
      </c>
      <c r="BV63" t="b">
        <f t="shared" si="10"/>
        <v>1</v>
      </c>
      <c r="BZ63" s="20">
        <v>86</v>
      </c>
      <c r="CA63" s="20" t="s">
        <v>106</v>
      </c>
      <c r="CB63" s="20">
        <v>5.96</v>
      </c>
      <c r="CC63" s="20">
        <v>6.01</v>
      </c>
      <c r="CD63" s="20">
        <v>-0.01</v>
      </c>
      <c r="CE63" s="20">
        <v>8.0000000000000002E-3</v>
      </c>
      <c r="CF63" s="84">
        <v>26</v>
      </c>
      <c r="CG63" s="20">
        <v>5.99</v>
      </c>
      <c r="CH63" s="20">
        <v>0.97899999999999998</v>
      </c>
      <c r="CI63" s="84">
        <v>26</v>
      </c>
      <c r="CJ63" s="20">
        <v>7.7000000000000002E-3</v>
      </c>
      <c r="CK63" s="84">
        <v>26</v>
      </c>
      <c r="CL63" s="17">
        <v>-1</v>
      </c>
      <c r="CM63" s="17">
        <v>-7.660605E-3</v>
      </c>
      <c r="CN63" s="17">
        <f>_xlfn.XLOOKUP(BZ63,' Brechas'!$A$35:$A$67,' Brechas'!$BD$35:$BD$67)</f>
        <v>-7.6606050957575599E-3</v>
      </c>
      <c r="CO63" t="b">
        <f t="shared" si="11"/>
        <v>1</v>
      </c>
      <c r="CS63" s="20">
        <v>86</v>
      </c>
      <c r="CT63" s="154" t="s">
        <v>106</v>
      </c>
      <c r="CU63" s="20">
        <v>0.36</v>
      </c>
      <c r="CV63" s="20">
        <v>0.64</v>
      </c>
      <c r="CW63" s="20">
        <v>-0.44</v>
      </c>
      <c r="CX63" s="20">
        <v>0.44</v>
      </c>
      <c r="CY63" s="71">
        <v>25</v>
      </c>
      <c r="CZ63" s="20">
        <v>1.2999999999999999E-2</v>
      </c>
      <c r="DA63" s="20">
        <v>0.09</v>
      </c>
      <c r="DB63" s="84">
        <v>26</v>
      </c>
      <c r="DC63" s="20">
        <v>0.04</v>
      </c>
      <c r="DD63" s="84">
        <v>26</v>
      </c>
      <c r="DE63" s="17">
        <v>-1</v>
      </c>
      <c r="DF63" s="17">
        <v>-3.8358177E-2</v>
      </c>
      <c r="DG63" s="17">
        <f>_xlfn.XLOOKUP(CS63,' Brechas'!$A$35:$A$67,' Brechas'!$BT$35:$BT$67)</f>
        <v>-3.8358176960520303E-2</v>
      </c>
      <c r="DH63" t="b">
        <f t="shared" si="12"/>
        <v>1</v>
      </c>
      <c r="DL63" s="20">
        <v>86</v>
      </c>
      <c r="DM63" s="154" t="s">
        <v>106</v>
      </c>
      <c r="DN63" s="20">
        <v>1.59</v>
      </c>
      <c r="DO63" s="20">
        <v>7.9</v>
      </c>
      <c r="DP63" s="20">
        <v>-0.8</v>
      </c>
      <c r="DQ63" s="20">
        <v>0.8</v>
      </c>
      <c r="DR63" s="86">
        <v>11</v>
      </c>
      <c r="DS63" s="20">
        <v>4.75</v>
      </c>
      <c r="DT63" s="20">
        <v>0.54</v>
      </c>
      <c r="DU63" s="78">
        <v>3</v>
      </c>
      <c r="DV63" s="20">
        <v>0.44</v>
      </c>
      <c r="DW63" s="87">
        <v>30</v>
      </c>
      <c r="DX63" s="17">
        <v>-1</v>
      </c>
      <c r="DY63" s="17">
        <v>-0.43509114100000001</v>
      </c>
      <c r="DZ63" s="17" t="e">
        <f>_xlfn.XLOOKUP(DL63,' Brechas'!$A$35:$A$67,' Brechas'!#REF!)</f>
        <v>#REF!</v>
      </c>
      <c r="EA63" t="e">
        <f t="shared" si="13"/>
        <v>#REF!</v>
      </c>
    </row>
    <row r="64" spans="2:131" ht="24">
      <c r="B64" s="18">
        <v>88</v>
      </c>
      <c r="C64" s="18" t="s">
        <v>262</v>
      </c>
      <c r="D64" s="18">
        <v>0.04</v>
      </c>
      <c r="E64" s="18">
        <v>0.05</v>
      </c>
      <c r="F64" s="18">
        <v>-0.14000000000000001</v>
      </c>
      <c r="G64" s="18">
        <v>0.14000000000000001</v>
      </c>
      <c r="H64" s="35">
        <v>11</v>
      </c>
      <c r="I64" s="18">
        <v>0.04</v>
      </c>
      <c r="J64" s="18">
        <v>0.13</v>
      </c>
      <c r="K64" s="51">
        <v>32</v>
      </c>
      <c r="L64" s="18">
        <v>0.02</v>
      </c>
      <c r="M64" s="30">
        <v>8</v>
      </c>
      <c r="N64" s="17">
        <v>-1</v>
      </c>
      <c r="O64" s="17">
        <v>-1.7237029000000001E-2</v>
      </c>
      <c r="P64" s="17">
        <f>_xlfn.XLOOKUP(B64,' Brechas'!$A$35:$A$67,' Brechas'!$E$35:$E$67)</f>
        <v>-1.72370289190832E-2</v>
      </c>
      <c r="Q64" t="b">
        <f t="shared" si="7"/>
        <v>1</v>
      </c>
      <c r="U64" s="89">
        <v>88</v>
      </c>
      <c r="V64" s="90" t="s">
        <v>107</v>
      </c>
      <c r="W64" s="20">
        <v>1</v>
      </c>
      <c r="X64" s="20">
        <v>0.99</v>
      </c>
      <c r="Y64" s="89">
        <v>0</v>
      </c>
      <c r="Z64" s="89">
        <v>0</v>
      </c>
      <c r="AA64" s="191">
        <v>19</v>
      </c>
      <c r="AB64" s="20">
        <v>0.99</v>
      </c>
      <c r="AC64" s="89">
        <v>0.56999999999999995</v>
      </c>
      <c r="AD64" s="192">
        <v>14</v>
      </c>
      <c r="AE64" s="89">
        <v>1.5E-3</v>
      </c>
      <c r="AF64" s="191">
        <v>19</v>
      </c>
      <c r="AG64" s="17">
        <v>1</v>
      </c>
      <c r="AH64" s="17">
        <v>1.495959E-3</v>
      </c>
      <c r="AI64">
        <f>_xlfn.XLOOKUP(U64,' Brechas'!$A$35:$A$67,' Brechas'!$K$35:$K$67)</f>
        <v>1.4959589587689799E-3</v>
      </c>
      <c r="AJ64" t="b">
        <f t="shared" si="8"/>
        <v>1</v>
      </c>
      <c r="AN64" s="20">
        <v>88</v>
      </c>
      <c r="AO64" s="20" t="s">
        <v>262</v>
      </c>
      <c r="AP64" s="20">
        <v>57.82</v>
      </c>
      <c r="AQ64" s="20">
        <v>58.94</v>
      </c>
      <c r="AR64" s="20">
        <v>-0.02</v>
      </c>
      <c r="AS64" s="20">
        <v>0.02</v>
      </c>
      <c r="AT64" s="78">
        <v>3</v>
      </c>
      <c r="AU64" s="20">
        <v>58.36</v>
      </c>
      <c r="AV64" s="20">
        <v>0.01</v>
      </c>
      <c r="AW64" s="67">
        <v>2</v>
      </c>
      <c r="AX64" s="20">
        <v>0</v>
      </c>
      <c r="AY64" s="76">
        <v>1</v>
      </c>
      <c r="AZ64" s="17">
        <v>-1</v>
      </c>
      <c r="BA64" s="17">
        <v>-2.1238999999999999E-4</v>
      </c>
      <c r="BB64" s="17">
        <f>_xlfn.XLOOKUP(AN64,' Brechas'!$A$35:$A$67,' Brechas'!$T$35:$T$67)</f>
        <v>-2.1239024200044E-4</v>
      </c>
      <c r="BC64" t="b">
        <f t="shared" si="9"/>
        <v>1</v>
      </c>
      <c r="BG64" s="20">
        <v>88</v>
      </c>
      <c r="BH64" s="20" t="s">
        <v>262</v>
      </c>
      <c r="BI64" s="20">
        <v>0.8</v>
      </c>
      <c r="BJ64" s="20">
        <v>0.84</v>
      </c>
      <c r="BK64" s="20">
        <v>-0.05</v>
      </c>
      <c r="BL64" s="20">
        <v>5.1999999999999998E-2</v>
      </c>
      <c r="BM64" s="70">
        <v>29</v>
      </c>
      <c r="BN64" s="20">
        <v>0.82</v>
      </c>
      <c r="BO64" s="20">
        <v>0.45</v>
      </c>
      <c r="BP64" s="67">
        <v>2</v>
      </c>
      <c r="BQ64" s="20">
        <v>2.3E-2</v>
      </c>
      <c r="BR64" s="71">
        <v>25</v>
      </c>
      <c r="BS64" s="17">
        <v>-1</v>
      </c>
      <c r="BT64" s="17">
        <v>-2.3481476000000001E-2</v>
      </c>
      <c r="BU64" s="17">
        <f>_xlfn.XLOOKUP(BG64,' Brechas'!$A$35:$A$67,' Brechas'!$AH$35:$AH$67)</f>
        <v>-2.3481476281352699E-2</v>
      </c>
      <c r="BV64" t="b">
        <f t="shared" si="10"/>
        <v>1</v>
      </c>
      <c r="BZ64" s="20">
        <v>88</v>
      </c>
      <c r="CA64" s="20" t="s">
        <v>262</v>
      </c>
      <c r="CB64" s="20">
        <v>6.15</v>
      </c>
      <c r="CC64" s="20">
        <v>6.26</v>
      </c>
      <c r="CD64" s="20">
        <v>-0.02</v>
      </c>
      <c r="CE64" s="20">
        <v>1.9E-2</v>
      </c>
      <c r="CF64" s="95">
        <v>32</v>
      </c>
      <c r="CG64" s="20">
        <v>6.2</v>
      </c>
      <c r="CH64" s="20">
        <v>0.94399999999999995</v>
      </c>
      <c r="CI64" s="67">
        <v>2</v>
      </c>
      <c r="CJ64" s="20">
        <v>1.7500000000000002E-2</v>
      </c>
      <c r="CK64" s="95">
        <v>32</v>
      </c>
      <c r="CL64" s="17">
        <v>-1</v>
      </c>
      <c r="CM64" s="17">
        <v>-1.7501144E-2</v>
      </c>
      <c r="CN64" s="17">
        <f>_xlfn.XLOOKUP(BZ64,' Brechas'!$A$35:$A$67,' Brechas'!$BD$35:$BD$67)</f>
        <v>-1.7501144146173798E-2</v>
      </c>
      <c r="CO64" t="b">
        <f t="shared" si="11"/>
        <v>1</v>
      </c>
      <c r="CS64" s="20">
        <v>88</v>
      </c>
      <c r="CT64" s="154" t="s">
        <v>262</v>
      </c>
      <c r="CU64" s="20">
        <v>0.37</v>
      </c>
      <c r="CV64" s="20">
        <v>0.63</v>
      </c>
      <c r="CW64" s="20">
        <v>-0.4</v>
      </c>
      <c r="CX64" s="20">
        <v>0.4</v>
      </c>
      <c r="CY64" s="60">
        <v>14</v>
      </c>
      <c r="CZ64" s="20">
        <v>1E-3</v>
      </c>
      <c r="DA64" s="20">
        <v>1</v>
      </c>
      <c r="DB64" s="77">
        <v>33</v>
      </c>
      <c r="DC64" s="20">
        <v>0.4</v>
      </c>
      <c r="DD64" s="77">
        <v>33</v>
      </c>
      <c r="DE64" s="17">
        <v>-1</v>
      </c>
      <c r="DF64" s="17">
        <v>-0.40476190499999998</v>
      </c>
      <c r="DG64" s="17">
        <f>_xlfn.XLOOKUP(CS64,' Brechas'!$A$35:$A$67,' Brechas'!$BT$35:$BT$67)</f>
        <v>-0.40476190476190499</v>
      </c>
      <c r="DH64" t="b">
        <f t="shared" si="12"/>
        <v>1</v>
      </c>
      <c r="DL64" s="20">
        <v>88</v>
      </c>
      <c r="DM64" s="154" t="s">
        <v>107</v>
      </c>
      <c r="DN64" s="20">
        <v>1.23</v>
      </c>
      <c r="DO64" s="20">
        <v>2.35</v>
      </c>
      <c r="DP64" s="20">
        <v>-0.48</v>
      </c>
      <c r="DQ64" s="20">
        <v>0.48</v>
      </c>
      <c r="DR64" s="67">
        <v>2</v>
      </c>
      <c r="DS64" s="20">
        <v>1.77</v>
      </c>
      <c r="DT64" s="20">
        <v>0.2</v>
      </c>
      <c r="DU64" s="73">
        <v>28</v>
      </c>
      <c r="DV64" s="20">
        <v>0.1</v>
      </c>
      <c r="DW64" s="67">
        <v>2</v>
      </c>
      <c r="DX64" s="17">
        <v>-1</v>
      </c>
      <c r="DY64" s="17">
        <v>-9.6540523000000003E-2</v>
      </c>
      <c r="DZ64" s="17" t="e">
        <f>_xlfn.XLOOKUP(DL64,' Brechas'!$A$35:$A$67,' Brechas'!#REF!)</f>
        <v>#REF!</v>
      </c>
      <c r="EA64" t="e">
        <f t="shared" si="13"/>
        <v>#REF!</v>
      </c>
    </row>
    <row r="65" spans="1:131">
      <c r="B65" s="18">
        <v>91</v>
      </c>
      <c r="C65" s="18" t="s">
        <v>108</v>
      </c>
      <c r="D65" s="18">
        <v>0.06</v>
      </c>
      <c r="E65" s="18">
        <v>0.09</v>
      </c>
      <c r="F65" s="18">
        <v>-0.28999999999999998</v>
      </c>
      <c r="G65" s="18">
        <v>0.28999999999999998</v>
      </c>
      <c r="H65" s="25">
        <v>15</v>
      </c>
      <c r="I65" s="18">
        <v>0.08</v>
      </c>
      <c r="J65" s="18">
        <v>0.24</v>
      </c>
      <c r="K65" s="22">
        <v>18</v>
      </c>
      <c r="L65" s="18">
        <v>7.0000000000000007E-2</v>
      </c>
      <c r="M65" s="31">
        <v>17</v>
      </c>
      <c r="N65" s="17">
        <v>-1</v>
      </c>
      <c r="O65" s="17">
        <v>-6.9377087000000004E-2</v>
      </c>
      <c r="P65" s="17">
        <f>_xlfn.XLOOKUP(B65,' Brechas'!$A$35:$A$67,' Brechas'!$E$35:$E$67)</f>
        <v>-6.93770869249105E-2</v>
      </c>
      <c r="Q65" t="b">
        <f t="shared" si="7"/>
        <v>1</v>
      </c>
      <c r="U65" s="20">
        <v>91</v>
      </c>
      <c r="V65" s="20" t="s">
        <v>108</v>
      </c>
      <c r="W65" s="20">
        <v>0.89</v>
      </c>
      <c r="X65" s="20">
        <v>0.88</v>
      </c>
      <c r="Y65" s="20">
        <v>0.01</v>
      </c>
      <c r="Z65" s="20">
        <v>0.01</v>
      </c>
      <c r="AA65" s="70">
        <v>29</v>
      </c>
      <c r="AB65" s="20">
        <v>0.88</v>
      </c>
      <c r="AC65" s="20">
        <v>0.64</v>
      </c>
      <c r="AD65" s="87">
        <v>30</v>
      </c>
      <c r="AE65" s="20">
        <v>8.8999999999999999E-3</v>
      </c>
      <c r="AF65" s="73">
        <v>28</v>
      </c>
      <c r="AG65" s="17">
        <v>1</v>
      </c>
      <c r="AH65" s="17">
        <v>8.9110260000000007E-3</v>
      </c>
      <c r="AI65">
        <f>_xlfn.XLOOKUP(U65,' Brechas'!$A$35:$A$67,' Brechas'!$K$35:$K$67)</f>
        <v>8.9110255935517108E-3</v>
      </c>
      <c r="AJ65" t="b">
        <f t="shared" si="8"/>
        <v>1</v>
      </c>
      <c r="AN65" s="20">
        <v>91</v>
      </c>
      <c r="AO65" s="20" t="s">
        <v>108</v>
      </c>
      <c r="AP65" s="20">
        <v>16.53</v>
      </c>
      <c r="AQ65" s="20">
        <v>18.829999999999998</v>
      </c>
      <c r="AR65" s="20">
        <v>-0.12</v>
      </c>
      <c r="AS65" s="20">
        <v>0.12</v>
      </c>
      <c r="AT65" s="58">
        <v>16</v>
      </c>
      <c r="AU65" s="20">
        <v>17.71</v>
      </c>
      <c r="AV65" s="20">
        <v>0.04</v>
      </c>
      <c r="AW65" s="79">
        <v>10</v>
      </c>
      <c r="AX65" s="20">
        <v>0</v>
      </c>
      <c r="AY65" s="66">
        <v>12</v>
      </c>
      <c r="AZ65" s="17">
        <v>-1</v>
      </c>
      <c r="BA65" s="17">
        <v>-4.5161029999999996E-3</v>
      </c>
      <c r="BB65" s="17">
        <f>_xlfn.XLOOKUP(AN65,' Brechas'!$A$35:$A$67,' Brechas'!$T$35:$T$67)</f>
        <v>-4.5161028970220401E-3</v>
      </c>
      <c r="BC65" t="b">
        <f t="shared" si="9"/>
        <v>1</v>
      </c>
      <c r="BG65" s="20">
        <v>91</v>
      </c>
      <c r="BH65" s="20" t="s">
        <v>301</v>
      </c>
      <c r="BI65" s="20">
        <v>0.56000000000000005</v>
      </c>
      <c r="BJ65" s="20">
        <v>0.53</v>
      </c>
      <c r="BK65" s="20">
        <v>0.05</v>
      </c>
      <c r="BL65" s="20">
        <v>4.9000000000000002E-2</v>
      </c>
      <c r="BM65" s="72">
        <v>27</v>
      </c>
      <c r="BN65" s="20">
        <v>0.55000000000000004</v>
      </c>
      <c r="BO65" s="20">
        <v>0.68</v>
      </c>
      <c r="BP65" s="70">
        <v>29</v>
      </c>
      <c r="BQ65" s="20">
        <v>3.3000000000000002E-2</v>
      </c>
      <c r="BR65" s="87">
        <v>30</v>
      </c>
      <c r="BS65" s="17">
        <v>1</v>
      </c>
      <c r="BT65" s="17">
        <v>3.3389499000000003E-2</v>
      </c>
      <c r="BU65" s="17">
        <f>_xlfn.XLOOKUP(BG65,' Brechas'!$A$35:$A$67,' Brechas'!$AH$35:$AH$67)</f>
        <v>3.3389499102779198E-2</v>
      </c>
      <c r="BV65" t="b">
        <f t="shared" si="10"/>
        <v>1</v>
      </c>
      <c r="BZ65" s="20">
        <v>91</v>
      </c>
      <c r="CA65" s="20" t="s">
        <v>108</v>
      </c>
      <c r="CB65" s="20">
        <v>5.95</v>
      </c>
      <c r="CC65" s="20">
        <v>5.95</v>
      </c>
      <c r="CD65" s="20">
        <v>0</v>
      </c>
      <c r="CE65" s="20">
        <v>1E-3</v>
      </c>
      <c r="CF65" s="65">
        <v>6</v>
      </c>
      <c r="CG65" s="20">
        <v>5.95</v>
      </c>
      <c r="CH65" s="20">
        <v>0.98499999999999999</v>
      </c>
      <c r="CI65" s="94">
        <v>31</v>
      </c>
      <c r="CJ65" s="20">
        <v>5.9999999999999995E-4</v>
      </c>
      <c r="CK65" s="65">
        <v>6</v>
      </c>
      <c r="CL65" s="17">
        <v>-1</v>
      </c>
      <c r="CM65" s="17">
        <v>-6.2192499999999995E-4</v>
      </c>
      <c r="CN65" s="17">
        <f>_xlfn.XLOOKUP(BZ65,' Brechas'!$A$35:$A$67,' Brechas'!$BD$35:$BD$67)</f>
        <v>-6.2192458046491695E-4</v>
      </c>
      <c r="CO65" t="b">
        <f t="shared" si="11"/>
        <v>1</v>
      </c>
      <c r="CS65" s="20">
        <v>91</v>
      </c>
      <c r="CT65" s="154" t="s">
        <v>108</v>
      </c>
      <c r="CU65" s="20">
        <v>0.34</v>
      </c>
      <c r="CV65" s="20">
        <v>0.66</v>
      </c>
      <c r="CW65" s="20">
        <v>-0.49</v>
      </c>
      <c r="CX65" s="20">
        <v>0.49</v>
      </c>
      <c r="CY65" s="95">
        <v>32</v>
      </c>
      <c r="CZ65" s="20">
        <v>3.0000000000000001E-3</v>
      </c>
      <c r="DA65" s="20">
        <v>0.4</v>
      </c>
      <c r="DB65" s="87">
        <v>30</v>
      </c>
      <c r="DC65" s="20">
        <v>0.19</v>
      </c>
      <c r="DD65" s="87">
        <v>30</v>
      </c>
      <c r="DE65" s="17">
        <v>-1</v>
      </c>
      <c r="DF65" s="17">
        <v>-0.19468512299999999</v>
      </c>
      <c r="DG65" s="17">
        <f>_xlfn.XLOOKUP(CS65,' Brechas'!$A$35:$A$67,' Brechas'!$BT$35:$BT$67)</f>
        <v>-0.194685122569737</v>
      </c>
      <c r="DH65" t="b">
        <f t="shared" si="12"/>
        <v>1</v>
      </c>
      <c r="DL65" s="20">
        <v>91</v>
      </c>
      <c r="DM65" s="154" t="s">
        <v>108</v>
      </c>
      <c r="DN65" s="20">
        <v>0.25</v>
      </c>
      <c r="DO65" s="20">
        <v>4.42</v>
      </c>
      <c r="DP65" s="20">
        <v>-0.94</v>
      </c>
      <c r="DQ65" s="20">
        <v>0.94</v>
      </c>
      <c r="DR65" s="77">
        <v>33</v>
      </c>
      <c r="DS65" s="20">
        <v>2.39</v>
      </c>
      <c r="DT65" s="20">
        <v>0.27</v>
      </c>
      <c r="DU65" s="68">
        <v>19</v>
      </c>
      <c r="DV65" s="20">
        <v>0.26</v>
      </c>
      <c r="DW65" s="68">
        <v>19</v>
      </c>
      <c r="DX65" s="17">
        <v>-1</v>
      </c>
      <c r="DY65" s="17">
        <v>-0.25907328000000002</v>
      </c>
      <c r="DZ65" s="17" t="e">
        <f>_xlfn.XLOOKUP(DL65,' Brechas'!$A$35:$A$67,' Brechas'!#REF!)</f>
        <v>#REF!</v>
      </c>
      <c r="EA65" t="e">
        <f t="shared" si="13"/>
        <v>#REF!</v>
      </c>
    </row>
    <row r="66" spans="1:131">
      <c r="B66" s="18">
        <v>94</v>
      </c>
      <c r="C66" s="18" t="s">
        <v>109</v>
      </c>
      <c r="D66" s="18">
        <v>0.21</v>
      </c>
      <c r="E66" s="18">
        <v>0.2</v>
      </c>
      <c r="F66" s="18">
        <v>0.06</v>
      </c>
      <c r="G66" s="18">
        <v>0.06</v>
      </c>
      <c r="H66" s="32">
        <v>7</v>
      </c>
      <c r="I66" s="18">
        <v>0.2</v>
      </c>
      <c r="J66" s="18">
        <v>0.57999999999999996</v>
      </c>
      <c r="K66" s="26">
        <v>4</v>
      </c>
      <c r="L66" s="18">
        <v>0.03</v>
      </c>
      <c r="M66" s="35">
        <v>11</v>
      </c>
      <c r="N66" s="17">
        <v>1</v>
      </c>
      <c r="O66" s="17">
        <v>3.4900767999999999E-2</v>
      </c>
      <c r="P66" s="17">
        <f>_xlfn.XLOOKUP(B66,' Brechas'!$A$35:$A$67,' Brechas'!$E$35:$E$67)</f>
        <v>3.4900768043362597E-2</v>
      </c>
      <c r="Q66" t="b">
        <f t="shared" si="7"/>
        <v>1</v>
      </c>
      <c r="U66" s="20">
        <v>94</v>
      </c>
      <c r="V66" s="20" t="s">
        <v>109</v>
      </c>
      <c r="W66" s="20">
        <v>0.79</v>
      </c>
      <c r="X66" s="20">
        <v>0.79</v>
      </c>
      <c r="Y66" s="20">
        <v>0</v>
      </c>
      <c r="Z66" s="20">
        <v>0</v>
      </c>
      <c r="AA66" s="64">
        <v>7</v>
      </c>
      <c r="AB66" s="20">
        <v>0.79</v>
      </c>
      <c r="AC66" s="20">
        <v>0.72</v>
      </c>
      <c r="AD66" s="94">
        <v>31</v>
      </c>
      <c r="AE66" s="20">
        <v>8.9999999999999998E-4</v>
      </c>
      <c r="AF66" s="62">
        <v>8</v>
      </c>
      <c r="AG66" s="17">
        <v>1</v>
      </c>
      <c r="AH66" s="17">
        <v>8.5271000000000001E-4</v>
      </c>
      <c r="AI66">
        <f>_xlfn.XLOOKUP(U66,' Brechas'!$A$35:$A$67,' Brechas'!$K$35:$K$67)</f>
        <v>8.52710090280907E-4</v>
      </c>
      <c r="AJ66" t="b">
        <f t="shared" si="8"/>
        <v>1</v>
      </c>
      <c r="AN66" s="20">
        <v>94</v>
      </c>
      <c r="AO66" s="20" t="s">
        <v>109</v>
      </c>
      <c r="AP66" s="20">
        <v>0.28000000000000003</v>
      </c>
      <c r="AQ66" s="20">
        <v>1</v>
      </c>
      <c r="AR66" s="20">
        <v>-0.72</v>
      </c>
      <c r="AS66" s="20">
        <v>0.72</v>
      </c>
      <c r="AT66" s="95">
        <v>32</v>
      </c>
      <c r="AU66" s="20">
        <v>0.66</v>
      </c>
      <c r="AV66" s="20">
        <v>1</v>
      </c>
      <c r="AW66" s="77">
        <v>33</v>
      </c>
      <c r="AX66" s="20">
        <v>0.72</v>
      </c>
      <c r="AY66" s="77">
        <v>33</v>
      </c>
      <c r="AZ66" s="17">
        <v>-1</v>
      </c>
      <c r="BA66" s="17">
        <v>-0.71811292199999999</v>
      </c>
      <c r="BB66" s="17">
        <f>_xlfn.XLOOKUP(AN66,' Brechas'!$A$35:$A$67,' Brechas'!$T$35:$T$67)</f>
        <v>-0.71811292179797204</v>
      </c>
      <c r="BC66" t="b">
        <f t="shared" si="9"/>
        <v>1</v>
      </c>
      <c r="BG66" s="20">
        <v>94</v>
      </c>
      <c r="BH66" s="20" t="s">
        <v>302</v>
      </c>
      <c r="BI66" s="20">
        <v>0.54</v>
      </c>
      <c r="BJ66" s="20">
        <v>0.5</v>
      </c>
      <c r="BK66" s="20">
        <v>0.06</v>
      </c>
      <c r="BL66" s="20">
        <v>6.4000000000000001E-2</v>
      </c>
      <c r="BM66" s="94">
        <v>31</v>
      </c>
      <c r="BN66" s="20">
        <v>0.52</v>
      </c>
      <c r="BO66" s="20">
        <v>0.71</v>
      </c>
      <c r="BP66" s="87">
        <v>30</v>
      </c>
      <c r="BQ66" s="20">
        <v>4.5999999999999999E-2</v>
      </c>
      <c r="BR66" s="94">
        <v>31</v>
      </c>
      <c r="BS66" s="17">
        <v>1</v>
      </c>
      <c r="BT66" s="17">
        <v>4.5910353000000001E-2</v>
      </c>
      <c r="BU66" s="17">
        <f>_xlfn.XLOOKUP(BG66,' Brechas'!$A$35:$A$67,' Brechas'!$AH$35:$AH$67)</f>
        <v>4.5910352831414099E-2</v>
      </c>
      <c r="BV66" t="b">
        <f t="shared" si="10"/>
        <v>1</v>
      </c>
      <c r="BZ66" s="20">
        <v>94</v>
      </c>
      <c r="CA66" s="20" t="s">
        <v>109</v>
      </c>
      <c r="CB66" s="20">
        <v>6.02</v>
      </c>
      <c r="CC66" s="20">
        <v>6.12</v>
      </c>
      <c r="CD66" s="20">
        <v>-0.02</v>
      </c>
      <c r="CE66" s="20">
        <v>1.7000000000000001E-2</v>
      </c>
      <c r="CF66" s="87">
        <v>30</v>
      </c>
      <c r="CG66" s="20">
        <v>6.08</v>
      </c>
      <c r="CH66" s="20">
        <v>0.96399999999999997</v>
      </c>
      <c r="CI66" s="79">
        <v>10</v>
      </c>
      <c r="CJ66" s="20">
        <v>1.6E-2</v>
      </c>
      <c r="CK66" s="87">
        <v>30</v>
      </c>
      <c r="CL66" s="17">
        <v>-1</v>
      </c>
      <c r="CM66" s="17">
        <v>-1.6030493999999999E-2</v>
      </c>
      <c r="CN66" s="17">
        <f>_xlfn.XLOOKUP(BZ66,' Brechas'!$A$35:$A$67,' Brechas'!$BD$35:$BD$67)</f>
        <v>-1.6030494292005499E-2</v>
      </c>
      <c r="CO66" t="b">
        <f t="shared" si="11"/>
        <v>1</v>
      </c>
      <c r="CS66" s="20">
        <v>94</v>
      </c>
      <c r="CT66" s="154" t="s">
        <v>109</v>
      </c>
      <c r="CU66" s="20">
        <v>0.34</v>
      </c>
      <c r="CV66" s="20">
        <v>0.66</v>
      </c>
      <c r="CW66" s="20">
        <v>-0.48</v>
      </c>
      <c r="CX66" s="20">
        <v>0.48</v>
      </c>
      <c r="CY66" s="94">
        <v>31</v>
      </c>
      <c r="CZ66" s="20">
        <v>2E-3</v>
      </c>
      <c r="DA66" s="20">
        <v>0.69</v>
      </c>
      <c r="DB66" s="95">
        <v>32</v>
      </c>
      <c r="DC66" s="20">
        <v>0.33</v>
      </c>
      <c r="DD66" s="95">
        <v>32</v>
      </c>
      <c r="DE66" s="17">
        <v>-1</v>
      </c>
      <c r="DF66" s="17">
        <v>-0.32748397400000001</v>
      </c>
      <c r="DG66" s="17">
        <f>_xlfn.XLOOKUP(CS66,' Brechas'!$A$35:$A$67,' Brechas'!$BT$35:$BT$67)</f>
        <v>-0.32748397435897297</v>
      </c>
      <c r="DH66" t="b">
        <f t="shared" si="12"/>
        <v>1</v>
      </c>
      <c r="DL66" s="20">
        <v>94</v>
      </c>
      <c r="DM66" s="154" t="s">
        <v>109</v>
      </c>
      <c r="DN66" s="20">
        <v>0.38</v>
      </c>
      <c r="DO66" s="20">
        <v>2.8</v>
      </c>
      <c r="DP66" s="20">
        <v>-0.87</v>
      </c>
      <c r="DQ66" s="20">
        <v>0.87</v>
      </c>
      <c r="DR66" s="88">
        <v>24</v>
      </c>
      <c r="DS66" s="20">
        <v>1.63</v>
      </c>
      <c r="DT66" s="20">
        <v>0.19</v>
      </c>
      <c r="DU66" s="94">
        <v>31</v>
      </c>
      <c r="DV66" s="20">
        <v>0.16</v>
      </c>
      <c r="DW66" s="83">
        <v>5</v>
      </c>
      <c r="DX66" s="17">
        <v>-1</v>
      </c>
      <c r="DY66" s="17">
        <v>-0.16233520100000001</v>
      </c>
      <c r="DZ66" s="17" t="e">
        <f>_xlfn.XLOOKUP(DL66,' Brechas'!$A$35:$A$67,' Brechas'!#REF!)</f>
        <v>#REF!</v>
      </c>
      <c r="EA66" t="e">
        <f t="shared" si="13"/>
        <v>#REF!</v>
      </c>
    </row>
    <row r="67" spans="1:131">
      <c r="B67" s="18">
        <v>95</v>
      </c>
      <c r="C67" s="18" t="s">
        <v>110</v>
      </c>
      <c r="D67" s="18">
        <v>0.19</v>
      </c>
      <c r="E67" s="18">
        <v>0.26</v>
      </c>
      <c r="F67" s="18">
        <v>-0.28999999999999998</v>
      </c>
      <c r="G67" s="18">
        <v>0.28999999999999998</v>
      </c>
      <c r="H67" s="37">
        <v>14</v>
      </c>
      <c r="I67" s="18">
        <v>0.23</v>
      </c>
      <c r="J67" s="18">
        <v>0.67</v>
      </c>
      <c r="K67" s="24">
        <v>3</v>
      </c>
      <c r="L67" s="18">
        <v>0.19</v>
      </c>
      <c r="M67" s="38">
        <v>27</v>
      </c>
      <c r="N67" s="17">
        <v>-1</v>
      </c>
      <c r="O67" s="17">
        <v>-0.19416573300000001</v>
      </c>
      <c r="P67" s="17">
        <f>_xlfn.XLOOKUP(B67,' Brechas'!$A$35:$A$67,' Brechas'!$E$35:$E$67)</f>
        <v>-0.19416573251594399</v>
      </c>
      <c r="Q67" t="b">
        <f t="shared" si="7"/>
        <v>1</v>
      </c>
      <c r="U67" s="20">
        <v>95</v>
      </c>
      <c r="V67" s="20" t="s">
        <v>110</v>
      </c>
      <c r="W67" s="20">
        <v>0.95</v>
      </c>
      <c r="X67" s="20">
        <v>0.93</v>
      </c>
      <c r="Y67" s="20">
        <v>0.02</v>
      </c>
      <c r="Z67" s="20">
        <v>0.02</v>
      </c>
      <c r="AA67" s="95">
        <v>32</v>
      </c>
      <c r="AB67" s="20">
        <v>0.94</v>
      </c>
      <c r="AC67" s="20">
        <v>0.6</v>
      </c>
      <c r="AD67" s="84">
        <v>26</v>
      </c>
      <c r="AE67" s="20">
        <v>1.24E-2</v>
      </c>
      <c r="AF67" s="95">
        <v>32</v>
      </c>
      <c r="AG67" s="17">
        <v>1</v>
      </c>
      <c r="AH67" s="17">
        <v>1.240285E-2</v>
      </c>
      <c r="AI67">
        <f>_xlfn.XLOOKUP(U67,' Brechas'!$A$35:$A$67,' Brechas'!$K$35:$K$67)</f>
        <v>1.24028496467068E-2</v>
      </c>
      <c r="AJ67" t="b">
        <f t="shared" si="8"/>
        <v>1</v>
      </c>
      <c r="AN67" s="20">
        <v>95</v>
      </c>
      <c r="AO67" s="20" t="s">
        <v>110</v>
      </c>
      <c r="AP67" s="20">
        <v>13.5</v>
      </c>
      <c r="AQ67" s="20">
        <v>12.17</v>
      </c>
      <c r="AR67" s="20">
        <v>0.11</v>
      </c>
      <c r="AS67" s="20">
        <v>0.11</v>
      </c>
      <c r="AT67" s="60">
        <v>14</v>
      </c>
      <c r="AU67" s="20">
        <v>12.81</v>
      </c>
      <c r="AV67" s="20">
        <v>0.05</v>
      </c>
      <c r="AW67" s="60">
        <v>14</v>
      </c>
      <c r="AX67" s="20">
        <v>0.01</v>
      </c>
      <c r="AY67" s="59">
        <v>13</v>
      </c>
      <c r="AZ67" s="17">
        <v>1</v>
      </c>
      <c r="BA67" s="17">
        <v>5.5647689999999998E-3</v>
      </c>
      <c r="BB67" s="17">
        <f>_xlfn.XLOOKUP(AN67,' Brechas'!$A$35:$A$67,' Brechas'!$T$35:$T$67)</f>
        <v>5.5647690507928099E-3</v>
      </c>
      <c r="BC67" t="b">
        <f t="shared" si="9"/>
        <v>1</v>
      </c>
      <c r="BG67" s="20">
        <v>95</v>
      </c>
      <c r="BH67" s="20" t="s">
        <v>303</v>
      </c>
      <c r="BI67" s="20">
        <v>0.46</v>
      </c>
      <c r="BJ67" s="20">
        <v>0.45</v>
      </c>
      <c r="BK67" s="20">
        <v>0.03</v>
      </c>
      <c r="BL67" s="20">
        <v>2.9000000000000001E-2</v>
      </c>
      <c r="BM67" s="68">
        <v>19</v>
      </c>
      <c r="BN67" s="20">
        <v>0.46</v>
      </c>
      <c r="BO67" s="20">
        <v>0.81</v>
      </c>
      <c r="BP67" s="95">
        <v>32</v>
      </c>
      <c r="BQ67" s="20">
        <v>2.4E-2</v>
      </c>
      <c r="BR67" s="84">
        <v>26</v>
      </c>
      <c r="BS67" s="17">
        <v>1</v>
      </c>
      <c r="BT67" s="17">
        <v>2.3693776E-2</v>
      </c>
      <c r="BU67" s="17">
        <f>_xlfn.XLOOKUP(BG67,' Brechas'!$A$35:$A$67,' Brechas'!$AH$35:$AH$67)</f>
        <v>2.3693775807345299E-2</v>
      </c>
      <c r="BV67" t="b">
        <f t="shared" si="10"/>
        <v>1</v>
      </c>
      <c r="BZ67" s="20">
        <v>95</v>
      </c>
      <c r="CA67" s="20" t="s">
        <v>110</v>
      </c>
      <c r="CB67" s="20">
        <v>5.98</v>
      </c>
      <c r="CC67" s="20">
        <v>5.98</v>
      </c>
      <c r="CD67" s="20">
        <v>0</v>
      </c>
      <c r="CE67" s="20">
        <v>1E-3</v>
      </c>
      <c r="CF67" s="79">
        <v>10</v>
      </c>
      <c r="CG67" s="20">
        <v>5.98</v>
      </c>
      <c r="CH67" s="20">
        <v>0.98</v>
      </c>
      <c r="CI67" s="72">
        <v>27</v>
      </c>
      <c r="CJ67" s="20">
        <v>1.2999999999999999E-3</v>
      </c>
      <c r="CK67" s="79">
        <v>10</v>
      </c>
      <c r="CL67" s="17">
        <v>-1</v>
      </c>
      <c r="CM67" s="17">
        <v>-1.3319149999999999E-3</v>
      </c>
      <c r="CN67" s="17">
        <f>_xlfn.XLOOKUP(BZ67,' Brechas'!$A$35:$A$67,' Brechas'!$BD$35:$BD$67)</f>
        <v>-1.33191524174389E-3</v>
      </c>
      <c r="CO67" t="b">
        <f t="shared" si="11"/>
        <v>1</v>
      </c>
      <c r="CS67" s="20">
        <v>95</v>
      </c>
      <c r="CT67" s="154" t="s">
        <v>110</v>
      </c>
      <c r="CU67" s="20">
        <v>0.35</v>
      </c>
      <c r="CV67" s="20">
        <v>0.65</v>
      </c>
      <c r="CW67" s="20">
        <v>-0.45</v>
      </c>
      <c r="CX67" s="20">
        <v>0.45</v>
      </c>
      <c r="CY67" s="70">
        <v>29</v>
      </c>
      <c r="CZ67" s="20">
        <v>4.0000000000000001E-3</v>
      </c>
      <c r="DA67" s="20">
        <v>0.26</v>
      </c>
      <c r="DB67" s="73">
        <v>28</v>
      </c>
      <c r="DC67" s="20">
        <v>0.12</v>
      </c>
      <c r="DD67" s="73">
        <v>28</v>
      </c>
      <c r="DE67" s="17">
        <v>-1</v>
      </c>
      <c r="DF67" s="17">
        <v>-0.11840123299999999</v>
      </c>
      <c r="DG67" s="17">
        <f>_xlfn.XLOOKUP(CS67,' Brechas'!$A$35:$A$67,' Brechas'!$BT$35:$BT$67)</f>
        <v>-0.118401233469726</v>
      </c>
      <c r="DH67" t="b">
        <f t="shared" si="12"/>
        <v>1</v>
      </c>
      <c r="DL67" s="20">
        <v>95</v>
      </c>
      <c r="DM67" s="154" t="s">
        <v>110</v>
      </c>
      <c r="DN67" s="20">
        <v>0.45</v>
      </c>
      <c r="DO67" s="20">
        <v>6.04</v>
      </c>
      <c r="DP67" s="20">
        <v>-0.93</v>
      </c>
      <c r="DQ67" s="20">
        <v>0.93</v>
      </c>
      <c r="DR67" s="94">
        <v>31</v>
      </c>
      <c r="DS67" s="20">
        <v>3.38</v>
      </c>
      <c r="DT67" s="20">
        <v>0.39</v>
      </c>
      <c r="DU67" s="69">
        <v>9</v>
      </c>
      <c r="DV67" s="20">
        <v>0.36</v>
      </c>
      <c r="DW67" s="73">
        <v>28</v>
      </c>
      <c r="DX67" s="17">
        <v>-1</v>
      </c>
      <c r="DY67" s="17">
        <v>-0.35956694500000003</v>
      </c>
      <c r="DZ67" s="17" t="e">
        <f>_xlfn.XLOOKUP(DL67,' Brechas'!$A$35:$A$67,' Brechas'!#REF!)</f>
        <v>#REF!</v>
      </c>
      <c r="EA67" t="e">
        <f t="shared" si="13"/>
        <v>#REF!</v>
      </c>
    </row>
    <row r="68" spans="1:131">
      <c r="B68" s="18">
        <v>97</v>
      </c>
      <c r="C68" s="18" t="s">
        <v>111</v>
      </c>
      <c r="D68" s="18">
        <v>0.43</v>
      </c>
      <c r="E68" s="18">
        <v>0.28000000000000003</v>
      </c>
      <c r="F68" s="18">
        <v>0.55000000000000004</v>
      </c>
      <c r="G68" s="18">
        <v>0.55000000000000004</v>
      </c>
      <c r="H68" s="38">
        <v>27</v>
      </c>
      <c r="I68" s="18">
        <v>0.3</v>
      </c>
      <c r="J68" s="18">
        <v>0.88</v>
      </c>
      <c r="K68" s="28">
        <v>2</v>
      </c>
      <c r="L68" s="18">
        <v>0.49</v>
      </c>
      <c r="M68" s="46">
        <v>33</v>
      </c>
      <c r="N68" s="17">
        <v>1</v>
      </c>
      <c r="O68" s="17">
        <v>0.48522577500000003</v>
      </c>
      <c r="P68" s="17">
        <f>_xlfn.XLOOKUP(B68,' Brechas'!$A$35:$A$67,' Brechas'!$E$35:$E$67)</f>
        <v>0.48522577548836698</v>
      </c>
      <c r="Q68" t="b">
        <f t="shared" si="7"/>
        <v>1</v>
      </c>
      <c r="U68" s="20">
        <v>97</v>
      </c>
      <c r="V68" s="20" t="s">
        <v>111</v>
      </c>
      <c r="W68" s="20">
        <v>0.92</v>
      </c>
      <c r="X68" s="20">
        <v>0.92</v>
      </c>
      <c r="Y68" s="20">
        <v>0</v>
      </c>
      <c r="Z68" s="20">
        <v>0</v>
      </c>
      <c r="AA68" s="81">
        <v>17</v>
      </c>
      <c r="AB68" s="20">
        <v>0.92</v>
      </c>
      <c r="AC68" s="20">
        <v>0.61</v>
      </c>
      <c r="AD68" s="72">
        <v>27</v>
      </c>
      <c r="AE68" s="20">
        <v>1.4E-3</v>
      </c>
      <c r="AF68" s="61">
        <v>18</v>
      </c>
      <c r="AG68" s="17">
        <v>1</v>
      </c>
      <c r="AH68" s="17">
        <v>1.3860669999999999E-3</v>
      </c>
      <c r="AI68">
        <f>_xlfn.XLOOKUP(U68,' Brechas'!$A$35:$A$67,' Brechas'!$K$35:$K$67)</f>
        <v>1.38606722945085E-3</v>
      </c>
      <c r="AJ68" t="b">
        <f t="shared" si="8"/>
        <v>1</v>
      </c>
      <c r="AN68" s="20">
        <v>97</v>
      </c>
      <c r="AO68" s="20" t="s">
        <v>111</v>
      </c>
      <c r="AP68" s="20">
        <v>3.67</v>
      </c>
      <c r="AQ68" s="20">
        <v>2.67</v>
      </c>
      <c r="AR68" s="20">
        <v>0.38</v>
      </c>
      <c r="AS68" s="20">
        <v>0.38</v>
      </c>
      <c r="AT68" s="71">
        <v>25</v>
      </c>
      <c r="AU68" s="20">
        <v>3.15</v>
      </c>
      <c r="AV68" s="20">
        <v>0.21</v>
      </c>
      <c r="AW68" s="72">
        <v>27</v>
      </c>
      <c r="AX68" s="20">
        <v>0.08</v>
      </c>
      <c r="AY68" s="84">
        <v>26</v>
      </c>
      <c r="AZ68" s="17">
        <v>1</v>
      </c>
      <c r="BA68" s="17">
        <v>7.7969933000000005E-2</v>
      </c>
      <c r="BB68" s="17">
        <f>_xlfn.XLOOKUP(AN68,' Brechas'!$A$35:$A$67,' Brechas'!$T$35:$T$67)</f>
        <v>7.7969933142890802E-2</v>
      </c>
      <c r="BC68" t="b">
        <f t="shared" si="9"/>
        <v>1</v>
      </c>
      <c r="BG68" s="20">
        <v>97</v>
      </c>
      <c r="BH68" s="20" t="s">
        <v>304</v>
      </c>
      <c r="BI68" s="20">
        <v>0.39</v>
      </c>
      <c r="BJ68" s="20">
        <v>0.36</v>
      </c>
      <c r="BK68" s="20">
        <v>0.09</v>
      </c>
      <c r="BL68" s="20">
        <v>8.6999999999999994E-2</v>
      </c>
      <c r="BM68" s="95">
        <v>32</v>
      </c>
      <c r="BN68" s="20">
        <v>0.37</v>
      </c>
      <c r="BO68" s="20">
        <v>1</v>
      </c>
      <c r="BP68" s="77">
        <v>33</v>
      </c>
      <c r="BQ68" s="20">
        <v>8.6999999999999994E-2</v>
      </c>
      <c r="BR68" s="77">
        <v>33</v>
      </c>
      <c r="BS68" s="17">
        <v>1</v>
      </c>
      <c r="BT68" s="17">
        <v>8.7046938000000004E-2</v>
      </c>
      <c r="BU68" s="17">
        <f>_xlfn.XLOOKUP(BG68,' Brechas'!$A$35:$A$67,' Brechas'!$AH$35:$AH$67)</f>
        <v>8.7046937741513397E-2</v>
      </c>
      <c r="BV68" t="b">
        <f t="shared" si="10"/>
        <v>1</v>
      </c>
      <c r="BZ68" s="20">
        <v>97</v>
      </c>
      <c r="CA68" s="20" t="s">
        <v>111</v>
      </c>
      <c r="CB68" s="20">
        <v>5.87</v>
      </c>
      <c r="CC68" s="20">
        <v>5.85</v>
      </c>
      <c r="CD68" s="20">
        <v>0</v>
      </c>
      <c r="CE68" s="20">
        <v>5.0000000000000001E-3</v>
      </c>
      <c r="CF68" s="75">
        <v>21</v>
      </c>
      <c r="CG68" s="20">
        <v>5.86</v>
      </c>
      <c r="CH68" s="20">
        <v>1</v>
      </c>
      <c r="CI68" s="77">
        <v>33</v>
      </c>
      <c r="CJ68" s="20">
        <v>4.5999999999999999E-3</v>
      </c>
      <c r="CK68" s="82">
        <v>22</v>
      </c>
      <c r="CL68" s="17">
        <v>1</v>
      </c>
      <c r="CM68" s="17">
        <v>4.5649999999999996E-3</v>
      </c>
      <c r="CN68" s="17">
        <f>_xlfn.XLOOKUP(BZ68,' Brechas'!$A$35:$A$67,' Brechas'!$BD$35:$BD$67)</f>
        <v>4.5649999078953996E-3</v>
      </c>
      <c r="CO68" t="b">
        <f t="shared" si="11"/>
        <v>1</v>
      </c>
      <c r="CS68" s="20">
        <v>97</v>
      </c>
      <c r="CT68" s="154" t="s">
        <v>111</v>
      </c>
      <c r="CU68" s="20">
        <v>0.35</v>
      </c>
      <c r="CV68" s="20">
        <v>0.65</v>
      </c>
      <c r="CW68" s="20">
        <v>-0.46</v>
      </c>
      <c r="CX68" s="20">
        <v>0.46</v>
      </c>
      <c r="CY68" s="87">
        <v>30</v>
      </c>
      <c r="CZ68" s="20">
        <v>3.0000000000000001E-3</v>
      </c>
      <c r="DA68" s="20">
        <v>0.45</v>
      </c>
      <c r="DB68" s="94">
        <v>31</v>
      </c>
      <c r="DC68" s="20">
        <v>0.21</v>
      </c>
      <c r="DD68" s="94">
        <v>31</v>
      </c>
      <c r="DE68" s="17">
        <v>-1</v>
      </c>
      <c r="DF68" s="17">
        <v>-0.206691979</v>
      </c>
      <c r="DG68" s="17">
        <f>_xlfn.XLOOKUP(CS68,' Brechas'!$A$35:$A$67,' Brechas'!$BT$35:$BT$67)</f>
        <v>-0.206691979117228</v>
      </c>
      <c r="DH68" t="b">
        <f t="shared" si="12"/>
        <v>1</v>
      </c>
      <c r="DL68" s="20">
        <v>97</v>
      </c>
      <c r="DM68" s="154" t="s">
        <v>111</v>
      </c>
      <c r="DN68" s="20">
        <v>1.38</v>
      </c>
      <c r="DO68" s="20">
        <v>5.46</v>
      </c>
      <c r="DP68" s="20">
        <v>-0.75</v>
      </c>
      <c r="DQ68" s="20">
        <v>0.75</v>
      </c>
      <c r="DR68" s="65">
        <v>6</v>
      </c>
      <c r="DS68" s="20">
        <v>3.51</v>
      </c>
      <c r="DT68" s="20">
        <v>0.4</v>
      </c>
      <c r="DU68" s="62">
        <v>8</v>
      </c>
      <c r="DV68" s="20">
        <v>0.3</v>
      </c>
      <c r="DW68" s="88">
        <v>24</v>
      </c>
      <c r="DX68" s="17">
        <v>-1</v>
      </c>
      <c r="DY68" s="17">
        <v>-0.301114512</v>
      </c>
      <c r="DZ68" s="17" t="e">
        <f>_xlfn.XLOOKUP(DL68,' Brechas'!$A$35:$A$67,' Brechas'!#REF!)</f>
        <v>#REF!</v>
      </c>
      <c r="EA68" t="e">
        <f t="shared" si="13"/>
        <v>#REF!</v>
      </c>
    </row>
    <row r="69" spans="1:131">
      <c r="B69" s="18">
        <v>99</v>
      </c>
      <c r="C69" s="18" t="s">
        <v>112</v>
      </c>
      <c r="D69" s="18">
        <v>0.2</v>
      </c>
      <c r="E69" s="18">
        <v>0.38</v>
      </c>
      <c r="F69" s="18">
        <v>-0.47</v>
      </c>
      <c r="G69" s="18">
        <v>0.47</v>
      </c>
      <c r="H69" s="45">
        <v>26</v>
      </c>
      <c r="I69" s="18">
        <v>0.34</v>
      </c>
      <c r="J69" s="18">
        <v>1</v>
      </c>
      <c r="K69" s="23">
        <v>1</v>
      </c>
      <c r="L69" s="18">
        <v>0.47</v>
      </c>
      <c r="M69" s="51">
        <v>32</v>
      </c>
      <c r="N69" s="17">
        <v>-1</v>
      </c>
      <c r="O69" s="17">
        <v>-0.47246008299999998</v>
      </c>
      <c r="P69" s="17">
        <f>_xlfn.XLOOKUP(B69,' Brechas'!$A$35:$A$67,' Brechas'!$E$35:$E$67)</f>
        <v>-0.47246008268574202</v>
      </c>
      <c r="Q69" t="b">
        <f t="shared" si="7"/>
        <v>1</v>
      </c>
      <c r="U69" s="20">
        <v>99</v>
      </c>
      <c r="V69" s="20" t="s">
        <v>112</v>
      </c>
      <c r="W69" s="20">
        <v>0.59</v>
      </c>
      <c r="X69" s="20">
        <v>0.54</v>
      </c>
      <c r="Y69" s="20">
        <v>0.1</v>
      </c>
      <c r="Z69" s="20">
        <v>0.1</v>
      </c>
      <c r="AA69" s="77">
        <v>33</v>
      </c>
      <c r="AB69" s="20">
        <v>0.56999999999999995</v>
      </c>
      <c r="AC69" s="20">
        <v>1</v>
      </c>
      <c r="AD69" s="77">
        <v>33</v>
      </c>
      <c r="AE69" s="20">
        <v>9.5600000000000004E-2</v>
      </c>
      <c r="AF69" s="77">
        <v>33</v>
      </c>
      <c r="AG69" s="17">
        <v>1</v>
      </c>
      <c r="AH69" s="17">
        <v>9.5550025999999996E-2</v>
      </c>
      <c r="AI69">
        <f>_xlfn.XLOOKUP(U69,' Brechas'!$A$35:$A$67,' Brechas'!$K$35:$K$67)</f>
        <v>9.5550026458591605E-2</v>
      </c>
      <c r="AJ69" t="b">
        <f t="shared" si="8"/>
        <v>1</v>
      </c>
      <c r="AN69" s="20">
        <v>99</v>
      </c>
      <c r="AO69" s="20" t="s">
        <v>112</v>
      </c>
      <c r="AP69" s="20">
        <v>1.67</v>
      </c>
      <c r="AQ69" s="20">
        <v>2.44</v>
      </c>
      <c r="AR69" s="20">
        <v>-0.31</v>
      </c>
      <c r="AS69" s="20">
        <v>0.31</v>
      </c>
      <c r="AT69" s="88">
        <v>24</v>
      </c>
      <c r="AU69" s="20">
        <v>2.0699999999999998</v>
      </c>
      <c r="AV69" s="20">
        <v>0.32</v>
      </c>
      <c r="AW69" s="87">
        <v>30</v>
      </c>
      <c r="AX69" s="20">
        <v>0.1</v>
      </c>
      <c r="AY69" s="70">
        <v>29</v>
      </c>
      <c r="AZ69" s="17">
        <v>-1</v>
      </c>
      <c r="BA69" s="17">
        <v>-9.9398700000000006E-2</v>
      </c>
      <c r="BB69" s="17">
        <f>_xlfn.XLOOKUP(AN69,' Brechas'!$A$35:$A$67,' Brechas'!$T$35:$T$67)</f>
        <v>-9.9398700409873197E-2</v>
      </c>
      <c r="BC69" t="b">
        <f t="shared" si="9"/>
        <v>1</v>
      </c>
      <c r="BG69" s="20">
        <v>99</v>
      </c>
      <c r="BH69" s="20" t="s">
        <v>305</v>
      </c>
      <c r="BI69" s="20">
        <v>0.51</v>
      </c>
      <c r="BJ69" s="20">
        <v>0.46</v>
      </c>
      <c r="BK69" s="20">
        <v>0.1</v>
      </c>
      <c r="BL69" s="20">
        <v>0.104</v>
      </c>
      <c r="BM69" s="77">
        <v>33</v>
      </c>
      <c r="BN69" s="20">
        <v>0.49</v>
      </c>
      <c r="BO69" s="20">
        <v>0.77</v>
      </c>
      <c r="BP69" s="94">
        <v>31</v>
      </c>
      <c r="BQ69" s="20">
        <v>0.08</v>
      </c>
      <c r="BR69" s="95">
        <v>32</v>
      </c>
      <c r="BS69" s="17">
        <v>1</v>
      </c>
      <c r="BT69" s="17">
        <v>7.9506010000000002E-2</v>
      </c>
      <c r="BU69" s="17">
        <f>_xlfn.XLOOKUP(BG69,' Brechas'!$A$35:$A$67,' Brechas'!$AH$35:$AH$67)</f>
        <v>7.9506009518652707E-2</v>
      </c>
      <c r="BV69" t="b">
        <f t="shared" si="10"/>
        <v>1</v>
      </c>
      <c r="BZ69" s="20">
        <v>99</v>
      </c>
      <c r="CA69" s="20" t="s">
        <v>112</v>
      </c>
      <c r="CB69" s="20">
        <v>5.99</v>
      </c>
      <c r="CC69" s="20">
        <v>5.81</v>
      </c>
      <c r="CD69" s="20">
        <v>0.03</v>
      </c>
      <c r="CE69" s="20">
        <v>3.1E-2</v>
      </c>
      <c r="CF69" s="77">
        <v>33</v>
      </c>
      <c r="CG69" s="20">
        <v>5.88</v>
      </c>
      <c r="CH69" s="20">
        <v>0.996</v>
      </c>
      <c r="CI69" s="95">
        <v>32</v>
      </c>
      <c r="CJ69" s="20">
        <v>3.1099999999999999E-2</v>
      </c>
      <c r="CK69" s="77">
        <v>33</v>
      </c>
      <c r="CL69" s="17">
        <v>1</v>
      </c>
      <c r="CM69" s="17">
        <v>3.1140548000000001E-2</v>
      </c>
      <c r="CN69" s="17">
        <f>_xlfn.XLOOKUP(BZ69,' Brechas'!$A$35:$A$67,' Brechas'!$BD$35:$BD$67)</f>
        <v>3.11405476784175E-2</v>
      </c>
      <c r="CO69" t="b">
        <f t="shared" si="11"/>
        <v>1</v>
      </c>
      <c r="CS69" s="20">
        <v>99</v>
      </c>
      <c r="CT69" s="154" t="s">
        <v>112</v>
      </c>
      <c r="CU69" s="20">
        <v>0.33</v>
      </c>
      <c r="CV69" s="20">
        <v>0.67</v>
      </c>
      <c r="CW69" s="20">
        <v>-0.5</v>
      </c>
      <c r="CX69" s="20">
        <v>0.5</v>
      </c>
      <c r="CY69" s="77">
        <v>33</v>
      </c>
      <c r="CZ69" s="20">
        <v>4.0000000000000001E-3</v>
      </c>
      <c r="DA69" s="20">
        <v>0.27</v>
      </c>
      <c r="DB69" s="70">
        <v>29</v>
      </c>
      <c r="DC69" s="20">
        <v>0.13</v>
      </c>
      <c r="DD69" s="70">
        <v>29</v>
      </c>
      <c r="DE69" s="17">
        <v>-1</v>
      </c>
      <c r="DF69" s="17">
        <v>-0.13426197500000001</v>
      </c>
      <c r="DG69" s="17">
        <f>_xlfn.XLOOKUP(CS69,' Brechas'!$A$35:$A$67,' Brechas'!$BT$35:$BT$67)</f>
        <v>-0.13426197458455499</v>
      </c>
      <c r="DH69" t="b">
        <f t="shared" si="12"/>
        <v>1</v>
      </c>
      <c r="DL69" s="20">
        <v>99</v>
      </c>
      <c r="DM69" s="154" t="s">
        <v>112</v>
      </c>
      <c r="DN69" s="20">
        <v>0.69</v>
      </c>
      <c r="DO69" s="20">
        <v>2.5299999999999998</v>
      </c>
      <c r="DP69" s="20">
        <v>-0.73</v>
      </c>
      <c r="DQ69" s="20">
        <v>0.73</v>
      </c>
      <c r="DR69" s="85">
        <v>4</v>
      </c>
      <c r="DS69" s="20">
        <v>1.65</v>
      </c>
      <c r="DT69" s="20">
        <v>0.19</v>
      </c>
      <c r="DU69" s="87">
        <v>30</v>
      </c>
      <c r="DV69" s="20">
        <v>0.14000000000000001</v>
      </c>
      <c r="DW69" s="78">
        <v>3</v>
      </c>
      <c r="DX69" s="17">
        <v>-1</v>
      </c>
      <c r="DY69" s="17">
        <v>-0.13772482</v>
      </c>
      <c r="DZ69" s="17" t="e">
        <f>_xlfn.XLOOKUP(DL69,' Brechas'!$A$35:$A$67,' Brechas'!#REF!)</f>
        <v>#REF!</v>
      </c>
      <c r="EA69" t="e">
        <f t="shared" si="13"/>
        <v>#REF!</v>
      </c>
    </row>
    <row r="71" spans="1:131">
      <c r="A71" s="3" t="s">
        <v>26</v>
      </c>
      <c r="B71" s="18">
        <v>5</v>
      </c>
      <c r="C71" s="18" t="s">
        <v>79</v>
      </c>
      <c r="D71" s="18">
        <v>0.75</v>
      </c>
      <c r="E71" s="18">
        <v>0.72</v>
      </c>
      <c r="F71" s="18">
        <v>0.04</v>
      </c>
      <c r="G71" s="18">
        <v>0.04</v>
      </c>
      <c r="H71" s="35">
        <v>11</v>
      </c>
      <c r="I71" s="18">
        <v>0.73</v>
      </c>
      <c r="J71" s="18">
        <v>0.1</v>
      </c>
      <c r="K71" s="32">
        <v>7</v>
      </c>
      <c r="L71" s="18">
        <v>0</v>
      </c>
      <c r="M71" s="30">
        <v>8</v>
      </c>
      <c r="N71" s="17">
        <v>1</v>
      </c>
      <c r="O71" s="17">
        <v>4.1298280000000003E-3</v>
      </c>
      <c r="P71" s="17">
        <f>_xlfn.XLOOKUP(B71,' Brechas'!$A$35:$A$67,' Brechas'!$F$35:$F$67)</f>
        <v>4.12982841700682E-3</v>
      </c>
      <c r="Q71" t="b">
        <f>ROUND(O71,6)=ROUND(P71,6)</f>
        <v>1</v>
      </c>
      <c r="T71" s="4" t="s">
        <v>32</v>
      </c>
      <c r="U71" s="20">
        <v>5</v>
      </c>
      <c r="V71" s="20" t="s">
        <v>79</v>
      </c>
      <c r="W71" s="20">
        <v>0.47</v>
      </c>
      <c r="X71" s="20">
        <v>0.4</v>
      </c>
      <c r="Y71" s="20">
        <v>0.19</v>
      </c>
      <c r="Z71" s="20">
        <v>0.19</v>
      </c>
      <c r="AA71" s="70">
        <v>29</v>
      </c>
      <c r="AB71" s="20">
        <v>0.46</v>
      </c>
      <c r="AC71" s="20">
        <v>0.17</v>
      </c>
      <c r="AD71" s="68">
        <v>19</v>
      </c>
      <c r="AE71" s="20">
        <v>3.0700000000000002E-2</v>
      </c>
      <c r="AF71" s="84">
        <v>26</v>
      </c>
      <c r="AG71" s="17">
        <v>1</v>
      </c>
      <c r="AH71" s="17">
        <v>3.0656975E-2</v>
      </c>
      <c r="AI71">
        <f>_xlfn.XLOOKUP(U71,' Brechas'!$A$35:$A$67,' Brechas'!$L$35:$L$67)</f>
        <v>3.0656974589463998E-2</v>
      </c>
      <c r="AJ71" t="b">
        <f>ROUND(AH71,6)=ROUND(AI71,6)</f>
        <v>1</v>
      </c>
      <c r="AM71" s="5" t="s">
        <v>62</v>
      </c>
      <c r="AN71" s="20">
        <v>5</v>
      </c>
      <c r="AO71" s="20" t="s">
        <v>79</v>
      </c>
      <c r="AP71" s="20">
        <v>0.08</v>
      </c>
      <c r="AQ71" s="20">
        <v>0.08</v>
      </c>
      <c r="AR71" s="20">
        <v>0.06</v>
      </c>
      <c r="AS71" s="20">
        <v>0.06</v>
      </c>
      <c r="AT71" s="86">
        <v>11</v>
      </c>
      <c r="AU71" s="20">
        <v>0.08</v>
      </c>
      <c r="AV71" s="20">
        <v>0.22</v>
      </c>
      <c r="AW71" s="79">
        <v>10</v>
      </c>
      <c r="AX71" s="20">
        <v>0.01</v>
      </c>
      <c r="AY71" s="69">
        <v>9</v>
      </c>
      <c r="AZ71" s="17">
        <v>1</v>
      </c>
      <c r="BA71" s="17">
        <v>1.3739576E-2</v>
      </c>
      <c r="BB71" s="17">
        <f>_xlfn.XLOOKUP(AN71,' Brechas'!$A$35:$A$67,' Brechas'!$U$35:$U$67)</f>
        <v>1.3739576201478899E-2</v>
      </c>
      <c r="BC71" t="b">
        <f>ROUND(BA71,6)=ROUND(BB71,6)</f>
        <v>1</v>
      </c>
      <c r="BF71" s="2" t="s">
        <v>7</v>
      </c>
      <c r="BG71" s="20">
        <v>5</v>
      </c>
      <c r="BH71" s="20" t="s">
        <v>274</v>
      </c>
      <c r="BI71" s="20">
        <v>0.88</v>
      </c>
      <c r="BJ71" s="20">
        <v>0.87</v>
      </c>
      <c r="BK71" s="20">
        <v>0.01</v>
      </c>
      <c r="BL71" s="20">
        <v>8.9999999999999993E-3</v>
      </c>
      <c r="BM71" s="61">
        <v>18</v>
      </c>
      <c r="BN71" s="20">
        <v>0.88</v>
      </c>
      <c r="BO71" s="20">
        <v>0.64</v>
      </c>
      <c r="BP71" s="61">
        <v>18</v>
      </c>
      <c r="BQ71" s="20">
        <v>6.0000000000000001E-3</v>
      </c>
      <c r="BR71" s="68">
        <v>19</v>
      </c>
      <c r="BS71" s="17">
        <v>1</v>
      </c>
      <c r="BT71" s="17">
        <v>5.9755210000000001E-3</v>
      </c>
      <c r="BU71" s="17">
        <f>_xlfn.XLOOKUP(BG71,' Brechas'!$A$35:$A$67,' Brechas'!$AI$35:$AI$67)</f>
        <v>5.9755208159508796E-3</v>
      </c>
      <c r="BV71" t="b">
        <f>ROUND(BT71,6)=ROUND(BU71,6)</f>
        <v>1</v>
      </c>
      <c r="BY71" s="6" t="s">
        <v>41</v>
      </c>
      <c r="BZ71" s="20">
        <v>5</v>
      </c>
      <c r="CA71" s="20" t="s">
        <v>79</v>
      </c>
      <c r="CB71" s="20">
        <v>6.34</v>
      </c>
      <c r="CC71" s="20">
        <v>6.44</v>
      </c>
      <c r="CD71" s="20">
        <v>-0.02</v>
      </c>
      <c r="CE71" s="20">
        <v>1.4999999999999999E-2</v>
      </c>
      <c r="CF71" s="60">
        <v>14</v>
      </c>
      <c r="CG71" s="20">
        <v>6.39</v>
      </c>
      <c r="CH71" s="20">
        <v>0.91</v>
      </c>
      <c r="CI71" s="86">
        <v>11</v>
      </c>
      <c r="CJ71" s="20">
        <v>1.4E-2</v>
      </c>
      <c r="CK71" s="66">
        <v>12</v>
      </c>
      <c r="CL71" s="17">
        <v>-1</v>
      </c>
      <c r="CM71" s="17">
        <v>-1.4036974000000001E-2</v>
      </c>
      <c r="CN71" s="17">
        <f>_xlfn.XLOOKUP(BZ71,' Brechas'!$A$35:$A$67,' Brechas'!$BE$35:$BE$67)</f>
        <v>-1.4036974432636601E-2</v>
      </c>
      <c r="CO71" t="b">
        <f>ROUND(CM71,6)=ROUND(CN71,6)</f>
        <v>1</v>
      </c>
      <c r="CR71" s="2" t="s">
        <v>57</v>
      </c>
      <c r="CS71" s="20">
        <v>5</v>
      </c>
      <c r="CT71" s="20" t="s">
        <v>307</v>
      </c>
      <c r="CU71" s="20">
        <v>0.46</v>
      </c>
      <c r="CV71" s="20">
        <v>0.54</v>
      </c>
      <c r="CW71" s="20">
        <v>-0.16</v>
      </c>
      <c r="CX71" s="20">
        <v>0.16</v>
      </c>
      <c r="CY71" s="196">
        <v>9</v>
      </c>
      <c r="CZ71" s="20">
        <v>0.11600000000000001</v>
      </c>
      <c r="DA71" s="20">
        <v>0.01</v>
      </c>
      <c r="DB71" s="67">
        <v>2</v>
      </c>
      <c r="DC71" s="20">
        <v>0</v>
      </c>
      <c r="DD71" s="83">
        <v>5</v>
      </c>
      <c r="DE71" s="17">
        <v>-1</v>
      </c>
      <c r="DF71" s="17">
        <v>-8.5581999999999997E-4</v>
      </c>
      <c r="DG71" s="17" t="e">
        <f>_xlfn.XLOOKUP(CS71,' Brechas'!$A$35:$A$67,' Brechas'!#REF!)</f>
        <v>#REF!</v>
      </c>
      <c r="DH71" t="e">
        <f>ROUND(DF71,6)=ROUND(DG71,6)</f>
        <v>#REF!</v>
      </c>
      <c r="DK71" s="7" t="s">
        <v>76</v>
      </c>
      <c r="DL71" s="20">
        <v>5</v>
      </c>
      <c r="DM71" s="20" t="s">
        <v>307</v>
      </c>
      <c r="DN71" s="20">
        <v>12.81</v>
      </c>
      <c r="DO71" s="20">
        <v>40.020000000000003</v>
      </c>
      <c r="DP71" s="20">
        <v>-0.68</v>
      </c>
      <c r="DQ71" s="20">
        <v>0.68</v>
      </c>
      <c r="DR71" s="70">
        <v>29</v>
      </c>
      <c r="DS71" s="20">
        <v>25.94</v>
      </c>
      <c r="DT71" s="20">
        <v>0.19</v>
      </c>
      <c r="DU71" s="85">
        <v>4</v>
      </c>
      <c r="DV71" s="20">
        <v>0.13</v>
      </c>
      <c r="DW71" s="95">
        <v>32</v>
      </c>
      <c r="DX71" s="17">
        <v>-1</v>
      </c>
      <c r="DY71" s="17">
        <v>-0.13211915299999999</v>
      </c>
      <c r="DZ71" s="17" t="e">
        <f>_xlfn.XLOOKUP(DL71,' Brechas'!$A$35:$A$67,' Brechas'!#REF!)</f>
        <v>#REF!</v>
      </c>
      <c r="EA71" t="e">
        <f>ROUND(DY71,6)=ROUND(DZ71,6)</f>
        <v>#REF!</v>
      </c>
    </row>
    <row r="72" spans="1:131">
      <c r="B72" s="18">
        <v>8</v>
      </c>
      <c r="C72" s="18" t="s">
        <v>81</v>
      </c>
      <c r="D72" s="18">
        <v>0.69</v>
      </c>
      <c r="E72" s="18">
        <v>0.66</v>
      </c>
      <c r="F72" s="18">
        <v>0.03</v>
      </c>
      <c r="G72" s="18">
        <v>0.03</v>
      </c>
      <c r="H72" s="29">
        <v>6</v>
      </c>
      <c r="I72" s="18">
        <v>0.67</v>
      </c>
      <c r="J72" s="18">
        <v>0.11</v>
      </c>
      <c r="K72" s="27">
        <v>10</v>
      </c>
      <c r="L72" s="18">
        <v>0</v>
      </c>
      <c r="M72" s="29">
        <v>6</v>
      </c>
      <c r="N72" s="17">
        <v>1</v>
      </c>
      <c r="O72" s="17">
        <v>3.7652290000000001E-3</v>
      </c>
      <c r="P72" s="17">
        <f>_xlfn.XLOOKUP(B72,' Brechas'!$A$35:$A$67,' Brechas'!$F$35:$F$67)</f>
        <v>3.7652286167643E-3</v>
      </c>
      <c r="Q72" t="b">
        <f t="shared" ref="Q72:Q103" si="14">ROUND(O72,6)=ROUND(P72,6)</f>
        <v>1</v>
      </c>
      <c r="U72" s="20">
        <v>8</v>
      </c>
      <c r="V72" s="20" t="s">
        <v>81</v>
      </c>
      <c r="W72" s="20">
        <v>0.36</v>
      </c>
      <c r="X72" s="20">
        <v>0.31</v>
      </c>
      <c r="Y72" s="20">
        <v>0.14000000000000001</v>
      </c>
      <c r="Z72" s="20">
        <v>0.14000000000000001</v>
      </c>
      <c r="AA72" s="82">
        <v>22</v>
      </c>
      <c r="AB72" s="20">
        <v>0.34</v>
      </c>
      <c r="AC72" s="20">
        <v>0.22</v>
      </c>
      <c r="AD72" s="84">
        <v>26</v>
      </c>
      <c r="AE72" s="20">
        <v>3.09E-2</v>
      </c>
      <c r="AF72" s="72">
        <v>27</v>
      </c>
      <c r="AG72" s="17">
        <v>1</v>
      </c>
      <c r="AH72" s="17">
        <v>3.090099E-2</v>
      </c>
      <c r="AI72">
        <f>_xlfn.XLOOKUP(U72,' Brechas'!$A$35:$A$67,' Brechas'!$L$35:$L$67)</f>
        <v>3.09009899035361E-2</v>
      </c>
      <c r="AJ72" t="b">
        <f t="shared" ref="AJ72:AJ103" si="15">ROUND(AH72,6)=ROUND(AI72,6)</f>
        <v>1</v>
      </c>
      <c r="AN72" s="20">
        <v>8</v>
      </c>
      <c r="AO72" s="20" t="s">
        <v>81</v>
      </c>
      <c r="AP72" s="20">
        <v>0.04</v>
      </c>
      <c r="AQ72" s="20">
        <v>0.04</v>
      </c>
      <c r="AR72" s="20">
        <v>0.14000000000000001</v>
      </c>
      <c r="AS72" s="20">
        <v>0.14000000000000001</v>
      </c>
      <c r="AT72" s="82">
        <v>22</v>
      </c>
      <c r="AU72" s="20">
        <v>0.04</v>
      </c>
      <c r="AV72" s="20">
        <v>0.11</v>
      </c>
      <c r="AW72" s="67">
        <v>2</v>
      </c>
      <c r="AX72" s="20">
        <v>0.02</v>
      </c>
      <c r="AY72" s="66">
        <v>12</v>
      </c>
      <c r="AZ72" s="17">
        <v>1</v>
      </c>
      <c r="BA72" s="17">
        <v>1.5488159E-2</v>
      </c>
      <c r="BB72" s="17">
        <f>_xlfn.XLOOKUP(AN72,' Brechas'!$A$35:$A$67,' Brechas'!$U$35:$U$67)</f>
        <v>1.5488158623293301E-2</v>
      </c>
      <c r="BC72" t="b">
        <f t="shared" ref="BC72:BC103" si="16">ROUND(BA72,6)=ROUND(BB72,6)</f>
        <v>1</v>
      </c>
      <c r="BG72" s="20">
        <v>8</v>
      </c>
      <c r="BH72" s="20" t="s">
        <v>275</v>
      </c>
      <c r="BI72" s="20">
        <v>0.9</v>
      </c>
      <c r="BJ72" s="20">
        <v>0.88</v>
      </c>
      <c r="BK72" s="20">
        <v>0.02</v>
      </c>
      <c r="BL72" s="20">
        <v>2.3E-2</v>
      </c>
      <c r="BM72" s="70">
        <v>29</v>
      </c>
      <c r="BN72" s="20">
        <v>0.89</v>
      </c>
      <c r="BO72" s="20">
        <v>0.63</v>
      </c>
      <c r="BP72" s="63">
        <v>15</v>
      </c>
      <c r="BQ72" s="20">
        <v>1.4E-2</v>
      </c>
      <c r="BR72" s="70">
        <v>29</v>
      </c>
      <c r="BS72" s="17">
        <v>1</v>
      </c>
      <c r="BT72" s="17">
        <v>1.4299917000000001E-2</v>
      </c>
      <c r="BU72" s="17">
        <f>_xlfn.XLOOKUP(BG72,' Brechas'!$A$35:$A$67,' Brechas'!$AI$35:$AI$67)</f>
        <v>1.4299917207552601E-2</v>
      </c>
      <c r="BV72" t="b">
        <f t="shared" ref="BV72:BV103" si="17">ROUND(BT72,6)=ROUND(BU72,6)</f>
        <v>1</v>
      </c>
      <c r="BZ72" s="20">
        <v>8</v>
      </c>
      <c r="CA72" s="20" t="s">
        <v>81</v>
      </c>
      <c r="CB72" s="20">
        <v>5.97</v>
      </c>
      <c r="CC72" s="20">
        <v>6.1</v>
      </c>
      <c r="CD72" s="20">
        <v>-0.02</v>
      </c>
      <c r="CE72" s="20">
        <v>2.1000000000000001E-2</v>
      </c>
      <c r="CF72" s="73">
        <v>28</v>
      </c>
      <c r="CG72" s="20">
        <v>6.04</v>
      </c>
      <c r="CH72" s="20">
        <v>0.96</v>
      </c>
      <c r="CI72" s="87">
        <v>30</v>
      </c>
      <c r="CJ72" s="20">
        <v>0.02</v>
      </c>
      <c r="CK72" s="70">
        <v>29</v>
      </c>
      <c r="CL72" s="17">
        <v>-1</v>
      </c>
      <c r="CM72" s="17">
        <v>-2.0357144000000001E-2</v>
      </c>
      <c r="CN72" s="17">
        <f>_xlfn.XLOOKUP(BZ72,' Brechas'!$A$35:$A$67,' Brechas'!$BE$35:$BE$67)</f>
        <v>-2.03571442246748E-2</v>
      </c>
      <c r="CO72" t="b">
        <f t="shared" ref="CO72:CO103" si="18">ROUND(CM72,6)=ROUND(CN72,6)</f>
        <v>1</v>
      </c>
      <c r="CS72" s="20">
        <v>8</v>
      </c>
      <c r="CT72" s="20" t="s">
        <v>81</v>
      </c>
      <c r="CU72" s="20">
        <v>0.56000000000000005</v>
      </c>
      <c r="CV72" s="20">
        <v>0.44</v>
      </c>
      <c r="CW72" s="20">
        <v>0.25</v>
      </c>
      <c r="CX72" s="20">
        <v>0.25</v>
      </c>
      <c r="CY72" s="81">
        <v>16</v>
      </c>
      <c r="CZ72" s="20">
        <v>3.7999999999999999E-2</v>
      </c>
      <c r="DA72" s="20">
        <v>0.02</v>
      </c>
      <c r="DB72" s="62">
        <v>8</v>
      </c>
      <c r="DC72" s="20">
        <v>0</v>
      </c>
      <c r="DD72" s="86">
        <v>11</v>
      </c>
      <c r="DE72" s="17">
        <v>1</v>
      </c>
      <c r="DF72" s="17">
        <v>3.9682540000000001E-3</v>
      </c>
      <c r="DG72" s="17" t="e">
        <f>_xlfn.XLOOKUP(CS72,' Brechas'!$A$35:$A$67,' Brechas'!#REF!)</f>
        <v>#REF!</v>
      </c>
      <c r="DH72" t="e">
        <f t="shared" ref="DH72:DH103" si="19">ROUND(DF72,6)=ROUND(DG72,6)</f>
        <v>#REF!</v>
      </c>
      <c r="DL72" s="20">
        <v>8</v>
      </c>
      <c r="DM72" s="20" t="s">
        <v>81</v>
      </c>
      <c r="DN72" s="20">
        <v>15.3</v>
      </c>
      <c r="DO72" s="20">
        <v>24.06</v>
      </c>
      <c r="DP72" s="20">
        <v>-0.36</v>
      </c>
      <c r="DQ72" s="20">
        <v>0.36</v>
      </c>
      <c r="DR72" s="58">
        <v>16</v>
      </c>
      <c r="DS72" s="20">
        <v>19.579999999999998</v>
      </c>
      <c r="DT72" s="20">
        <v>0.15</v>
      </c>
      <c r="DU72" s="59">
        <v>13</v>
      </c>
      <c r="DV72" s="20">
        <v>0.05</v>
      </c>
      <c r="DW72" s="88">
        <v>24</v>
      </c>
      <c r="DX72" s="17">
        <v>-1</v>
      </c>
      <c r="DY72" s="17">
        <v>-5.3397989E-2</v>
      </c>
      <c r="DZ72" s="17" t="e">
        <f>_xlfn.XLOOKUP(DL72,' Brechas'!$A$35:$A$67,' Brechas'!#REF!)</f>
        <v>#REF!</v>
      </c>
      <c r="EA72" t="e">
        <f t="shared" ref="EA72:EA103" si="20">ROUND(DY72,6)=ROUND(DZ72,6)</f>
        <v>#REF!</v>
      </c>
    </row>
    <row r="73" spans="1:131">
      <c r="B73" s="18">
        <v>11</v>
      </c>
      <c r="C73" s="18" t="s">
        <v>82</v>
      </c>
      <c r="D73" s="18">
        <v>0.83</v>
      </c>
      <c r="E73" s="18">
        <v>0.82</v>
      </c>
      <c r="F73" s="18">
        <v>0.02</v>
      </c>
      <c r="G73" s="18">
        <v>0.02</v>
      </c>
      <c r="H73" s="24">
        <v>3</v>
      </c>
      <c r="I73" s="18">
        <v>0.82</v>
      </c>
      <c r="J73" s="18">
        <v>0.09</v>
      </c>
      <c r="K73" s="28">
        <v>2</v>
      </c>
      <c r="L73" s="18">
        <v>0</v>
      </c>
      <c r="M73" s="23">
        <v>1</v>
      </c>
      <c r="N73" s="17">
        <v>1</v>
      </c>
      <c r="O73" s="17">
        <v>1.678398E-3</v>
      </c>
      <c r="P73" s="17">
        <f>_xlfn.XLOOKUP(B73,' Brechas'!$A$35:$A$67,' Brechas'!$F$35:$F$67)</f>
        <v>1.67839804908693E-3</v>
      </c>
      <c r="Q73" t="b">
        <f t="shared" si="14"/>
        <v>1</v>
      </c>
      <c r="U73" s="20">
        <v>11</v>
      </c>
      <c r="V73" s="20" t="s">
        <v>82</v>
      </c>
      <c r="W73" s="20">
        <v>0.68</v>
      </c>
      <c r="X73" s="20">
        <v>0.56999999999999995</v>
      </c>
      <c r="Y73" s="20">
        <v>0.19</v>
      </c>
      <c r="Z73" s="20">
        <v>0.19</v>
      </c>
      <c r="AA73" s="94">
        <v>31</v>
      </c>
      <c r="AB73" s="20">
        <v>0.66</v>
      </c>
      <c r="AC73" s="20">
        <v>0.11</v>
      </c>
      <c r="AD73" s="78">
        <v>3</v>
      </c>
      <c r="AE73" s="20">
        <v>2.1600000000000001E-2</v>
      </c>
      <c r="AF73" s="81">
        <v>17</v>
      </c>
      <c r="AG73" s="17">
        <v>1</v>
      </c>
      <c r="AH73" s="17">
        <v>2.1632134000000001E-2</v>
      </c>
      <c r="AI73">
        <f>_xlfn.XLOOKUP(U73,' Brechas'!$A$35:$A$67,' Brechas'!$L$35:$L$67)</f>
        <v>2.16321344702495E-2</v>
      </c>
      <c r="AJ73" t="b">
        <f t="shared" si="15"/>
        <v>1</v>
      </c>
      <c r="AN73" s="20">
        <v>11</v>
      </c>
      <c r="AO73" s="20" t="s">
        <v>82</v>
      </c>
      <c r="AP73" s="20">
        <v>0.15</v>
      </c>
      <c r="AQ73" s="20">
        <v>0.13</v>
      </c>
      <c r="AR73" s="20">
        <v>0.18</v>
      </c>
      <c r="AS73" s="20">
        <v>0.18</v>
      </c>
      <c r="AT73" s="87">
        <v>30</v>
      </c>
      <c r="AU73" s="20">
        <v>0.14000000000000001</v>
      </c>
      <c r="AV73" s="20">
        <v>0.41</v>
      </c>
      <c r="AW73" s="74">
        <v>23</v>
      </c>
      <c r="AX73" s="20">
        <v>7.0000000000000007E-2</v>
      </c>
      <c r="AY73" s="73">
        <v>28</v>
      </c>
      <c r="AZ73" s="17">
        <v>1</v>
      </c>
      <c r="BA73" s="17">
        <v>7.4359283999999998E-2</v>
      </c>
      <c r="BB73" s="17">
        <f>_xlfn.XLOOKUP(AN73,' Brechas'!$A$35:$A$67,' Brechas'!$U$35:$U$67)</f>
        <v>7.4359284203694698E-2</v>
      </c>
      <c r="BC73" t="b">
        <f t="shared" si="16"/>
        <v>1</v>
      </c>
      <c r="BG73" s="20">
        <v>11</v>
      </c>
      <c r="BH73" s="20" t="s">
        <v>276</v>
      </c>
      <c r="BI73" s="20">
        <v>0.88</v>
      </c>
      <c r="BJ73" s="20">
        <v>0.87</v>
      </c>
      <c r="BK73" s="20">
        <v>0.01</v>
      </c>
      <c r="BL73" s="20">
        <v>1.4E-2</v>
      </c>
      <c r="BM73" s="82">
        <v>22</v>
      </c>
      <c r="BN73" s="20">
        <v>0.87</v>
      </c>
      <c r="BO73" s="20">
        <v>0.64</v>
      </c>
      <c r="BP73" s="68">
        <v>19</v>
      </c>
      <c r="BQ73" s="20">
        <v>8.9999999999999993E-3</v>
      </c>
      <c r="BR73" s="82">
        <v>22</v>
      </c>
      <c r="BS73" s="17">
        <v>1</v>
      </c>
      <c r="BT73" s="17">
        <v>8.8418219999999992E-3</v>
      </c>
      <c r="BU73" s="17">
        <f>_xlfn.XLOOKUP(BG73,' Brechas'!$A$35:$A$67,' Brechas'!$AI$35:$AI$67)</f>
        <v>8.8418221491844608E-3</v>
      </c>
      <c r="BV73" t="b">
        <f t="shared" si="17"/>
        <v>1</v>
      </c>
      <c r="BZ73" s="20">
        <v>11</v>
      </c>
      <c r="CA73" s="20" t="s">
        <v>82</v>
      </c>
      <c r="CB73" s="20">
        <v>5.74</v>
      </c>
      <c r="CC73" s="20">
        <v>5.84</v>
      </c>
      <c r="CD73" s="20">
        <v>-0.02</v>
      </c>
      <c r="CE73" s="20">
        <v>1.7000000000000001E-2</v>
      </c>
      <c r="CF73" s="61">
        <v>18</v>
      </c>
      <c r="CG73" s="20">
        <v>5.79</v>
      </c>
      <c r="CH73" s="20">
        <v>1</v>
      </c>
      <c r="CI73" s="77">
        <v>33</v>
      </c>
      <c r="CJ73" s="20">
        <v>1.7000000000000001E-2</v>
      </c>
      <c r="CK73" s="82">
        <v>22</v>
      </c>
      <c r="CL73" s="17">
        <v>-1</v>
      </c>
      <c r="CM73" s="17">
        <v>-1.6912198999999999E-2</v>
      </c>
      <c r="CN73" s="17">
        <f>_xlfn.XLOOKUP(BZ73,' Brechas'!$A$35:$A$67,' Brechas'!$BE$35:$BE$67)</f>
        <v>-1.69121993358744E-2</v>
      </c>
      <c r="CO73" t="b">
        <f t="shared" si="18"/>
        <v>1</v>
      </c>
      <c r="CS73" s="20">
        <v>11</v>
      </c>
      <c r="CT73" s="20" t="s">
        <v>82</v>
      </c>
      <c r="CU73" s="20">
        <v>0.52</v>
      </c>
      <c r="CV73" s="20">
        <v>0.48</v>
      </c>
      <c r="CW73" s="20">
        <v>0.06</v>
      </c>
      <c r="CX73" s="20">
        <v>0.06</v>
      </c>
      <c r="CY73" s="206">
        <v>5</v>
      </c>
      <c r="CZ73" s="20">
        <v>0.13700000000000001</v>
      </c>
      <c r="DA73" s="20">
        <v>0</v>
      </c>
      <c r="DB73" s="76">
        <v>1</v>
      </c>
      <c r="DC73" s="20">
        <v>0</v>
      </c>
      <c r="DD73" s="78">
        <v>3</v>
      </c>
      <c r="DE73" s="17">
        <v>1</v>
      </c>
      <c r="DF73" s="17">
        <v>2.8542299999999998E-4</v>
      </c>
      <c r="DG73" s="17" t="e">
        <f>_xlfn.XLOOKUP(CS73,' Brechas'!$A$35:$A$67,' Brechas'!#REF!)</f>
        <v>#REF!</v>
      </c>
      <c r="DH73" t="e">
        <f t="shared" si="19"/>
        <v>#REF!</v>
      </c>
      <c r="DL73" s="20">
        <v>11</v>
      </c>
      <c r="DM73" s="20" t="s">
        <v>82</v>
      </c>
      <c r="DN73" s="20">
        <v>10.7</v>
      </c>
      <c r="DO73" s="20">
        <v>17.2</v>
      </c>
      <c r="DP73" s="20">
        <v>-0.38</v>
      </c>
      <c r="DQ73" s="20">
        <v>0.38</v>
      </c>
      <c r="DR73" s="81">
        <v>17</v>
      </c>
      <c r="DS73" s="20">
        <v>13.82</v>
      </c>
      <c r="DT73" s="20">
        <v>0.1</v>
      </c>
      <c r="DU73" s="61">
        <v>18</v>
      </c>
      <c r="DV73" s="20">
        <v>0.04</v>
      </c>
      <c r="DW73" s="80">
        <v>20</v>
      </c>
      <c r="DX73" s="17">
        <v>-1</v>
      </c>
      <c r="DY73" s="17">
        <v>-3.9101410000000003E-2</v>
      </c>
      <c r="DZ73" s="17" t="e">
        <f>_xlfn.XLOOKUP(DL73,' Brechas'!$A$35:$A$67,' Brechas'!#REF!)</f>
        <v>#REF!</v>
      </c>
      <c r="EA73" t="e">
        <f t="shared" si="20"/>
        <v>#REF!</v>
      </c>
    </row>
    <row r="74" spans="1:131">
      <c r="B74" s="18">
        <v>13</v>
      </c>
      <c r="C74" s="18" t="s">
        <v>83</v>
      </c>
      <c r="D74" s="18">
        <v>0.65</v>
      </c>
      <c r="E74" s="18">
        <v>0.62</v>
      </c>
      <c r="F74" s="18">
        <v>0.05</v>
      </c>
      <c r="G74" s="18">
        <v>0.05</v>
      </c>
      <c r="H74" s="44">
        <v>16</v>
      </c>
      <c r="I74" s="18">
        <v>0.63</v>
      </c>
      <c r="J74" s="18">
        <v>0.12</v>
      </c>
      <c r="K74" s="49">
        <v>12</v>
      </c>
      <c r="L74" s="18">
        <v>0.01</v>
      </c>
      <c r="M74" s="37">
        <v>14</v>
      </c>
      <c r="N74" s="17">
        <v>1</v>
      </c>
      <c r="O74" s="17">
        <v>5.5122749999999996E-3</v>
      </c>
      <c r="P74" s="17">
        <f>_xlfn.XLOOKUP(B74,' Brechas'!$A$35:$A$67,' Brechas'!$F$35:$F$67)</f>
        <v>5.5122750476012698E-3</v>
      </c>
      <c r="Q74" t="b">
        <f t="shared" si="14"/>
        <v>1</v>
      </c>
      <c r="U74" s="20">
        <v>13</v>
      </c>
      <c r="V74" s="20" t="s">
        <v>83</v>
      </c>
      <c r="W74" s="20">
        <v>0.47</v>
      </c>
      <c r="X74" s="20">
        <v>0.43</v>
      </c>
      <c r="Y74" s="20">
        <v>0.1</v>
      </c>
      <c r="Z74" s="20">
        <v>0.1</v>
      </c>
      <c r="AA74" s="66">
        <v>12</v>
      </c>
      <c r="AB74" s="20">
        <v>0.45</v>
      </c>
      <c r="AC74" s="20">
        <v>0.17</v>
      </c>
      <c r="AD74" s="80">
        <v>20</v>
      </c>
      <c r="AE74" s="20">
        <v>1.6E-2</v>
      </c>
      <c r="AF74" s="59">
        <v>13</v>
      </c>
      <c r="AG74" s="17">
        <v>1</v>
      </c>
      <c r="AH74" s="17">
        <v>1.6016269999999999E-2</v>
      </c>
      <c r="AI74">
        <f>_xlfn.XLOOKUP(U74,' Brechas'!$A$35:$A$67,' Brechas'!$L$35:$L$67)</f>
        <v>1.60162703617114E-2</v>
      </c>
      <c r="AJ74" t="b">
        <f t="shared" si="15"/>
        <v>1</v>
      </c>
      <c r="AN74" s="20">
        <v>13</v>
      </c>
      <c r="AO74" s="20" t="s">
        <v>83</v>
      </c>
      <c r="AP74" s="20">
        <v>0.05</v>
      </c>
      <c r="AQ74" s="20">
        <v>0.04</v>
      </c>
      <c r="AR74" s="20">
        <v>0.11</v>
      </c>
      <c r="AS74" s="20">
        <v>0.11</v>
      </c>
      <c r="AT74" s="61">
        <v>18</v>
      </c>
      <c r="AU74" s="20">
        <v>0.05</v>
      </c>
      <c r="AV74" s="20">
        <v>0.13</v>
      </c>
      <c r="AW74" s="85">
        <v>4</v>
      </c>
      <c r="AX74" s="20">
        <v>0.01</v>
      </c>
      <c r="AY74" s="79">
        <v>10</v>
      </c>
      <c r="AZ74" s="17">
        <v>1</v>
      </c>
      <c r="BA74" s="17">
        <v>1.3834898999999999E-2</v>
      </c>
      <c r="BB74" s="17">
        <f>_xlfn.XLOOKUP(AN74,' Brechas'!$A$35:$A$67,' Brechas'!$U$35:$U$67)</f>
        <v>1.3834898767435599E-2</v>
      </c>
      <c r="BC74" t="b">
        <f t="shared" si="16"/>
        <v>1</v>
      </c>
      <c r="BG74" s="20">
        <v>13</v>
      </c>
      <c r="BH74" s="20" t="s">
        <v>277</v>
      </c>
      <c r="BI74" s="20">
        <v>0.98</v>
      </c>
      <c r="BJ74" s="20">
        <v>0.97</v>
      </c>
      <c r="BK74" s="20">
        <v>0.02</v>
      </c>
      <c r="BL74" s="20">
        <v>1.6E-2</v>
      </c>
      <c r="BM74" s="88">
        <v>24</v>
      </c>
      <c r="BN74" s="20">
        <v>0.98</v>
      </c>
      <c r="BO74" s="20">
        <v>0.56999999999999995</v>
      </c>
      <c r="BP74" s="78">
        <v>3</v>
      </c>
      <c r="BQ74" s="20">
        <v>8.9999999999999993E-3</v>
      </c>
      <c r="BR74" s="74">
        <v>23</v>
      </c>
      <c r="BS74" s="17">
        <v>1</v>
      </c>
      <c r="BT74" s="17">
        <v>9.0333070000000008E-3</v>
      </c>
      <c r="BU74" s="17">
        <f>_xlfn.XLOOKUP(BG74,' Brechas'!$A$35:$A$67,' Brechas'!$AI$35:$AI$67)</f>
        <v>9.0333074184828898E-3</v>
      </c>
      <c r="BV74" t="b">
        <f t="shared" si="17"/>
        <v>1</v>
      </c>
      <c r="BZ74" s="20">
        <v>13</v>
      </c>
      <c r="CA74" s="20" t="s">
        <v>83</v>
      </c>
      <c r="CB74" s="20">
        <v>6.04</v>
      </c>
      <c r="CC74" s="20">
        <v>6.18</v>
      </c>
      <c r="CD74" s="20">
        <v>-0.02</v>
      </c>
      <c r="CE74" s="20">
        <v>2.1999999999999999E-2</v>
      </c>
      <c r="CF74" s="87">
        <v>30</v>
      </c>
      <c r="CG74" s="20">
        <v>6.12</v>
      </c>
      <c r="CH74" s="20">
        <v>0.95</v>
      </c>
      <c r="CI74" s="70">
        <v>29</v>
      </c>
      <c r="CJ74" s="20">
        <v>2.1000000000000001E-2</v>
      </c>
      <c r="CK74" s="87">
        <v>30</v>
      </c>
      <c r="CL74" s="17">
        <v>-1</v>
      </c>
      <c r="CM74" s="17">
        <v>-2.0941924000000001E-2</v>
      </c>
      <c r="CN74" s="17">
        <f>_xlfn.XLOOKUP(BZ74,' Brechas'!$A$35:$A$67,' Brechas'!$BE$35:$BE$67)</f>
        <v>-2.0941924122550099E-2</v>
      </c>
      <c r="CO74" t="b">
        <f t="shared" si="18"/>
        <v>1</v>
      </c>
      <c r="CS74" s="20">
        <v>13</v>
      </c>
      <c r="CT74" s="20" t="s">
        <v>83</v>
      </c>
      <c r="CU74" s="20">
        <v>0.42</v>
      </c>
      <c r="CV74" s="20">
        <v>0.57999999999999996</v>
      </c>
      <c r="CW74" s="20">
        <v>-0.27</v>
      </c>
      <c r="CX74" s="20">
        <v>0.27</v>
      </c>
      <c r="CY74" s="199">
        <v>18</v>
      </c>
      <c r="CZ74" s="20">
        <v>4.2000000000000003E-2</v>
      </c>
      <c r="DA74" s="20">
        <v>0.01</v>
      </c>
      <c r="DB74" s="64">
        <v>7</v>
      </c>
      <c r="DC74" s="20">
        <v>0</v>
      </c>
      <c r="DD74" s="66">
        <v>12</v>
      </c>
      <c r="DE74" s="17">
        <v>-1</v>
      </c>
      <c r="DF74" s="17">
        <v>-3.9855070000000001E-3</v>
      </c>
      <c r="DG74" s="17" t="e">
        <f>_xlfn.XLOOKUP(CS74,' Brechas'!$A$35:$A$67,' Brechas'!#REF!)</f>
        <v>#REF!</v>
      </c>
      <c r="DH74" t="e">
        <f t="shared" si="19"/>
        <v>#REF!</v>
      </c>
      <c r="DL74" s="20">
        <v>13</v>
      </c>
      <c r="DM74" s="20" t="s">
        <v>83</v>
      </c>
      <c r="DN74" s="20">
        <v>8.6300000000000008</v>
      </c>
      <c r="DO74" s="20">
        <v>13.51</v>
      </c>
      <c r="DP74" s="20">
        <v>-0.36</v>
      </c>
      <c r="DQ74" s="20">
        <v>0.36</v>
      </c>
      <c r="DR74" s="60">
        <v>14</v>
      </c>
      <c r="DS74" s="20">
        <v>11.05</v>
      </c>
      <c r="DT74" s="20">
        <v>0.08</v>
      </c>
      <c r="DU74" s="75">
        <v>21</v>
      </c>
      <c r="DV74" s="20">
        <v>0.03</v>
      </c>
      <c r="DW74" s="63">
        <v>15</v>
      </c>
      <c r="DX74" s="17">
        <v>-1</v>
      </c>
      <c r="DY74" s="17">
        <v>-2.9907013999999999E-2</v>
      </c>
      <c r="DZ74" s="17" t="e">
        <f>_xlfn.XLOOKUP(DL74,' Brechas'!$A$35:$A$67,' Brechas'!#REF!)</f>
        <v>#REF!</v>
      </c>
      <c r="EA74" t="e">
        <f t="shared" si="20"/>
        <v>#REF!</v>
      </c>
    </row>
    <row r="75" spans="1:131">
      <c r="B75" s="18">
        <v>15</v>
      </c>
      <c r="C75" s="18" t="s">
        <v>84</v>
      </c>
      <c r="D75" s="18">
        <v>0.59</v>
      </c>
      <c r="E75" s="18">
        <v>0.56000000000000005</v>
      </c>
      <c r="F75" s="18">
        <v>0.05</v>
      </c>
      <c r="G75" s="18">
        <v>0.05</v>
      </c>
      <c r="H75" s="33">
        <v>20</v>
      </c>
      <c r="I75" s="18">
        <v>0.56999999999999995</v>
      </c>
      <c r="J75" s="18">
        <v>0.13</v>
      </c>
      <c r="K75" s="44">
        <v>16</v>
      </c>
      <c r="L75" s="18">
        <v>0.01</v>
      </c>
      <c r="M75" s="31">
        <v>17</v>
      </c>
      <c r="N75" s="17">
        <v>1</v>
      </c>
      <c r="O75" s="17">
        <v>7.105035E-3</v>
      </c>
      <c r="P75" s="17">
        <f>_xlfn.XLOOKUP(B75,' Brechas'!$A$35:$A$67,' Brechas'!$F$35:$F$67)</f>
        <v>7.1050348522370202E-3</v>
      </c>
      <c r="Q75" t="b">
        <f t="shared" si="14"/>
        <v>1</v>
      </c>
      <c r="U75" s="20">
        <v>15</v>
      </c>
      <c r="V75" s="20" t="s">
        <v>84</v>
      </c>
      <c r="W75" s="20">
        <v>0.53</v>
      </c>
      <c r="X75" s="20">
        <v>0.47</v>
      </c>
      <c r="Y75" s="20">
        <v>0.14000000000000001</v>
      </c>
      <c r="Z75" s="20">
        <v>0.14000000000000001</v>
      </c>
      <c r="AA75" s="88">
        <v>24</v>
      </c>
      <c r="AB75" s="20">
        <v>0.53</v>
      </c>
      <c r="AC75" s="20">
        <v>0.14000000000000001</v>
      </c>
      <c r="AD75" s="66">
        <v>12</v>
      </c>
      <c r="AE75" s="20">
        <v>2.01E-2</v>
      </c>
      <c r="AF75" s="58">
        <v>16</v>
      </c>
      <c r="AG75" s="17">
        <v>1</v>
      </c>
      <c r="AH75" s="17">
        <v>2.0091761999999999E-2</v>
      </c>
      <c r="AI75">
        <f>_xlfn.XLOOKUP(U75,' Brechas'!$A$35:$A$67,' Brechas'!$L$35:$L$67)</f>
        <v>2.00917620746539E-2</v>
      </c>
      <c r="AJ75" t="b">
        <f t="shared" si="15"/>
        <v>1</v>
      </c>
      <c r="AN75" s="20">
        <v>15</v>
      </c>
      <c r="AO75" s="20" t="s">
        <v>84</v>
      </c>
      <c r="AP75" s="20">
        <v>0.17</v>
      </c>
      <c r="AQ75" s="20">
        <v>0.17</v>
      </c>
      <c r="AR75" s="20">
        <v>0.01</v>
      </c>
      <c r="AS75" s="20">
        <v>0.01</v>
      </c>
      <c r="AT75" s="76">
        <v>1</v>
      </c>
      <c r="AU75" s="20">
        <v>0.17</v>
      </c>
      <c r="AV75" s="20">
        <v>0.49</v>
      </c>
      <c r="AW75" s="71">
        <v>25</v>
      </c>
      <c r="AX75" s="20">
        <v>0</v>
      </c>
      <c r="AY75" s="78">
        <v>3</v>
      </c>
      <c r="AZ75" s="17">
        <v>1</v>
      </c>
      <c r="BA75" s="17">
        <v>4.5487210000000004E-3</v>
      </c>
      <c r="BB75" s="17">
        <f>_xlfn.XLOOKUP(AN75,' Brechas'!$A$35:$A$67,' Brechas'!$U$35:$U$67)</f>
        <v>4.5487214470435501E-3</v>
      </c>
      <c r="BC75" t="b">
        <f t="shared" si="16"/>
        <v>1</v>
      </c>
      <c r="BG75" s="20">
        <v>15</v>
      </c>
      <c r="BH75" s="20" t="s">
        <v>278</v>
      </c>
      <c r="BI75" s="20">
        <v>0.89</v>
      </c>
      <c r="BJ75" s="20">
        <v>0.88</v>
      </c>
      <c r="BK75" s="20">
        <v>0.02</v>
      </c>
      <c r="BL75" s="20">
        <v>1.6E-2</v>
      </c>
      <c r="BM75" s="71">
        <v>25</v>
      </c>
      <c r="BN75" s="20">
        <v>0.89</v>
      </c>
      <c r="BO75" s="20">
        <v>0.63</v>
      </c>
      <c r="BP75" s="81">
        <v>17</v>
      </c>
      <c r="BQ75" s="20">
        <v>0.01</v>
      </c>
      <c r="BR75" s="88">
        <v>24</v>
      </c>
      <c r="BS75" s="17">
        <v>1</v>
      </c>
      <c r="BT75" s="17">
        <v>1.0184169999999999E-2</v>
      </c>
      <c r="BU75" s="17">
        <f>_xlfn.XLOOKUP(BG75,' Brechas'!$A$35:$A$67,' Brechas'!$AI$35:$AI$67)</f>
        <v>1.0184169758592199E-2</v>
      </c>
      <c r="BV75" t="b">
        <f t="shared" si="17"/>
        <v>1</v>
      </c>
      <c r="BZ75" s="20">
        <v>15</v>
      </c>
      <c r="CA75" s="20" t="s">
        <v>84</v>
      </c>
      <c r="CB75" s="20">
        <v>6.25</v>
      </c>
      <c r="CC75" s="20">
        <v>6.38</v>
      </c>
      <c r="CD75" s="20">
        <v>-0.02</v>
      </c>
      <c r="CE75" s="20">
        <v>1.9E-2</v>
      </c>
      <c r="CF75" s="71">
        <v>25</v>
      </c>
      <c r="CG75" s="20">
        <v>6.33</v>
      </c>
      <c r="CH75" s="20">
        <v>0.92</v>
      </c>
      <c r="CI75" s="61">
        <v>18</v>
      </c>
      <c r="CJ75" s="20">
        <v>1.7999999999999999E-2</v>
      </c>
      <c r="CK75" s="71">
        <v>25</v>
      </c>
      <c r="CL75" s="17">
        <v>-1</v>
      </c>
      <c r="CM75" s="17">
        <v>-1.7685019E-2</v>
      </c>
      <c r="CN75" s="17">
        <f>_xlfn.XLOOKUP(BZ75,' Brechas'!$A$35:$A$67,' Brechas'!$BE$35:$BE$67)</f>
        <v>-1.76850185339609E-2</v>
      </c>
      <c r="CO75" t="b">
        <f t="shared" si="18"/>
        <v>1</v>
      </c>
      <c r="CS75" s="20">
        <v>15</v>
      </c>
      <c r="CT75" s="20" t="s">
        <v>84</v>
      </c>
      <c r="CU75" s="20">
        <v>0.44</v>
      </c>
      <c r="CV75" s="20">
        <v>0.56000000000000005</v>
      </c>
      <c r="CW75" s="20">
        <v>-0.2</v>
      </c>
      <c r="CX75" s="20">
        <v>0.2</v>
      </c>
      <c r="CY75" s="218">
        <v>12</v>
      </c>
      <c r="CZ75" s="20">
        <v>4.8000000000000001E-2</v>
      </c>
      <c r="DA75" s="20">
        <v>0.01</v>
      </c>
      <c r="DB75" s="83">
        <v>5</v>
      </c>
      <c r="DC75" s="20">
        <v>0</v>
      </c>
      <c r="DD75" s="69">
        <v>9</v>
      </c>
      <c r="DE75" s="17">
        <v>-1</v>
      </c>
      <c r="DF75" s="17">
        <v>-2.5891830000000001E-3</v>
      </c>
      <c r="DG75" s="17" t="e">
        <f>_xlfn.XLOOKUP(CS75,' Brechas'!$A$35:$A$67,' Brechas'!#REF!)</f>
        <v>#REF!</v>
      </c>
      <c r="DH75" t="e">
        <f t="shared" si="19"/>
        <v>#REF!</v>
      </c>
      <c r="DL75" s="20">
        <v>15</v>
      </c>
      <c r="DM75" s="20" t="s">
        <v>84</v>
      </c>
      <c r="DN75" s="20">
        <v>8.2899999999999991</v>
      </c>
      <c r="DO75" s="20">
        <v>16.29</v>
      </c>
      <c r="DP75" s="20">
        <v>-0.49</v>
      </c>
      <c r="DQ75" s="20">
        <v>0.49</v>
      </c>
      <c r="DR75" s="75">
        <v>21</v>
      </c>
      <c r="DS75" s="20">
        <v>12.23</v>
      </c>
      <c r="DT75" s="20">
        <v>0.09</v>
      </c>
      <c r="DU75" s="80">
        <v>20</v>
      </c>
      <c r="DV75" s="20">
        <v>0.04</v>
      </c>
      <c r="DW75" s="82">
        <v>22</v>
      </c>
      <c r="DX75" s="17">
        <v>-1</v>
      </c>
      <c r="DY75" s="17">
        <v>-4.4998599E-2</v>
      </c>
      <c r="DZ75" s="17" t="e">
        <f>_xlfn.XLOOKUP(DL75,' Brechas'!$A$35:$A$67,' Brechas'!#REF!)</f>
        <v>#REF!</v>
      </c>
      <c r="EA75" t="e">
        <f t="shared" si="20"/>
        <v>#REF!</v>
      </c>
    </row>
    <row r="76" spans="1:131">
      <c r="B76" s="18">
        <v>17</v>
      </c>
      <c r="C76" s="18" t="s">
        <v>85</v>
      </c>
      <c r="D76" s="18">
        <v>0.78</v>
      </c>
      <c r="E76" s="18">
        <v>0.74</v>
      </c>
      <c r="F76" s="18">
        <v>0.05</v>
      </c>
      <c r="G76" s="18">
        <v>0.05</v>
      </c>
      <c r="H76" s="25">
        <v>15</v>
      </c>
      <c r="I76" s="18">
        <v>0.76</v>
      </c>
      <c r="J76" s="18">
        <v>0.1</v>
      </c>
      <c r="K76" s="42">
        <v>5</v>
      </c>
      <c r="L76" s="18">
        <v>0</v>
      </c>
      <c r="M76" s="27">
        <v>10</v>
      </c>
      <c r="N76" s="17">
        <v>1</v>
      </c>
      <c r="O76" s="17">
        <v>4.5581550000000004E-3</v>
      </c>
      <c r="P76" s="17">
        <f>_xlfn.XLOOKUP(B76,' Brechas'!$A$35:$A$67,' Brechas'!$F$35:$F$67)</f>
        <v>4.5581547500384003E-3</v>
      </c>
      <c r="Q76" t="b">
        <f t="shared" si="14"/>
        <v>1</v>
      </c>
      <c r="U76" s="20">
        <v>17</v>
      </c>
      <c r="V76" s="20" t="s">
        <v>85</v>
      </c>
      <c r="W76" s="20">
        <v>0.59</v>
      </c>
      <c r="X76" s="20">
        <v>0.48</v>
      </c>
      <c r="Y76" s="20">
        <v>0.22</v>
      </c>
      <c r="Z76" s="20">
        <v>0.22</v>
      </c>
      <c r="AA76" s="95">
        <v>32</v>
      </c>
      <c r="AB76" s="20">
        <v>0.56000000000000005</v>
      </c>
      <c r="AC76" s="20">
        <v>0.13</v>
      </c>
      <c r="AD76" s="79">
        <v>10</v>
      </c>
      <c r="AE76" s="20">
        <v>2.9399999999999999E-2</v>
      </c>
      <c r="AF76" s="71">
        <v>25</v>
      </c>
      <c r="AG76" s="17">
        <v>1</v>
      </c>
      <c r="AH76" s="17">
        <v>2.9430593000000001E-2</v>
      </c>
      <c r="AI76">
        <f>_xlfn.XLOOKUP(U76,' Brechas'!$A$35:$A$67,' Brechas'!$L$35:$L$67)</f>
        <v>2.9430593114580201E-2</v>
      </c>
      <c r="AJ76" t="b">
        <f t="shared" si="15"/>
        <v>1</v>
      </c>
      <c r="AN76" s="20">
        <v>17</v>
      </c>
      <c r="AO76" s="20" t="s">
        <v>85</v>
      </c>
      <c r="AP76" s="20">
        <v>0.15</v>
      </c>
      <c r="AQ76" s="20">
        <v>0.13</v>
      </c>
      <c r="AR76" s="20">
        <v>0.18</v>
      </c>
      <c r="AS76" s="20">
        <v>0.18</v>
      </c>
      <c r="AT76" s="73">
        <v>28</v>
      </c>
      <c r="AU76" s="20">
        <v>0.14000000000000001</v>
      </c>
      <c r="AV76" s="20">
        <v>0.4</v>
      </c>
      <c r="AW76" s="82">
        <v>22</v>
      </c>
      <c r="AX76" s="20">
        <v>7.0000000000000007E-2</v>
      </c>
      <c r="AY76" s="72">
        <v>27</v>
      </c>
      <c r="AZ76" s="17">
        <v>1</v>
      </c>
      <c r="BA76" s="17">
        <v>7.0986262999999994E-2</v>
      </c>
      <c r="BB76" s="17">
        <f>_xlfn.XLOOKUP(AN76,' Brechas'!$A$35:$A$67,' Brechas'!$U$35:$U$67)</f>
        <v>7.0986263326089594E-2</v>
      </c>
      <c r="BC76" t="b">
        <f t="shared" si="16"/>
        <v>1</v>
      </c>
      <c r="BG76" s="20">
        <v>17</v>
      </c>
      <c r="BH76" s="20" t="s">
        <v>279</v>
      </c>
      <c r="BI76" s="20">
        <v>0.78</v>
      </c>
      <c r="BJ76" s="20">
        <v>0.78</v>
      </c>
      <c r="BK76" s="20">
        <v>-0.01</v>
      </c>
      <c r="BL76" s="20">
        <v>8.0000000000000002E-3</v>
      </c>
      <c r="BM76" s="58">
        <v>16</v>
      </c>
      <c r="BN76" s="20">
        <v>0.78</v>
      </c>
      <c r="BO76" s="20">
        <v>0.72</v>
      </c>
      <c r="BP76" s="72">
        <v>27</v>
      </c>
      <c r="BQ76" s="20">
        <v>5.0000000000000001E-3</v>
      </c>
      <c r="BR76" s="81">
        <v>17</v>
      </c>
      <c r="BS76" s="17">
        <v>-1</v>
      </c>
      <c r="BT76" s="17">
        <v>-5.423387E-3</v>
      </c>
      <c r="BU76" s="17">
        <f>_xlfn.XLOOKUP(BG76,' Brechas'!$A$35:$A$67,' Brechas'!$AI$35:$AI$67)</f>
        <v>-5.4233869105384204E-3</v>
      </c>
      <c r="BV76" t="b">
        <f t="shared" si="17"/>
        <v>1</v>
      </c>
      <c r="BZ76" s="20">
        <v>17</v>
      </c>
      <c r="CA76" s="20" t="s">
        <v>85</v>
      </c>
      <c r="CB76" s="20">
        <v>6.18</v>
      </c>
      <c r="CC76" s="20">
        <v>6.28</v>
      </c>
      <c r="CD76" s="20">
        <v>-0.02</v>
      </c>
      <c r="CE76" s="20">
        <v>1.6E-2</v>
      </c>
      <c r="CF76" s="63">
        <v>15</v>
      </c>
      <c r="CG76" s="20">
        <v>6.24</v>
      </c>
      <c r="CH76" s="20">
        <v>0.93</v>
      </c>
      <c r="CI76" s="74">
        <v>23</v>
      </c>
      <c r="CJ76" s="20">
        <v>1.4999999999999999E-2</v>
      </c>
      <c r="CK76" s="81">
        <v>17</v>
      </c>
      <c r="CL76" s="17">
        <v>-1</v>
      </c>
      <c r="CM76" s="17">
        <v>-1.4883964E-2</v>
      </c>
      <c r="CN76" s="17">
        <f>_xlfn.XLOOKUP(BZ76,' Brechas'!$A$35:$A$67,' Brechas'!$BE$35:$BE$67)</f>
        <v>-1.4883964029214099E-2</v>
      </c>
      <c r="CO76" t="b">
        <f t="shared" si="18"/>
        <v>1</v>
      </c>
      <c r="CS76" s="20">
        <v>17</v>
      </c>
      <c r="CT76" s="20" t="s">
        <v>85</v>
      </c>
      <c r="CU76" s="20">
        <v>0.56000000000000005</v>
      </c>
      <c r="CV76" s="20">
        <v>0.44</v>
      </c>
      <c r="CW76" s="20">
        <v>0.25</v>
      </c>
      <c r="CX76" s="20">
        <v>0.25</v>
      </c>
      <c r="CY76" s="81">
        <v>16</v>
      </c>
      <c r="CZ76" s="20">
        <v>2.7E-2</v>
      </c>
      <c r="DA76" s="20">
        <v>0.02</v>
      </c>
      <c r="DB76" s="60">
        <v>14</v>
      </c>
      <c r="DC76" s="20">
        <v>0.01</v>
      </c>
      <c r="DD76" s="58">
        <v>16</v>
      </c>
      <c r="DE76" s="17">
        <v>1</v>
      </c>
      <c r="DF76" s="17">
        <v>5.5555559999999997E-3</v>
      </c>
      <c r="DG76" s="17" t="e">
        <f>_xlfn.XLOOKUP(CS76,' Brechas'!$A$35:$A$67,' Brechas'!#REF!)</f>
        <v>#REF!</v>
      </c>
      <c r="DH76" t="e">
        <f t="shared" si="19"/>
        <v>#REF!</v>
      </c>
      <c r="DL76" s="20">
        <v>17</v>
      </c>
      <c r="DM76" s="20" t="s">
        <v>85</v>
      </c>
      <c r="DN76" s="20">
        <v>4.7</v>
      </c>
      <c r="DO76" s="20">
        <v>9.4</v>
      </c>
      <c r="DP76" s="20">
        <v>-0.5</v>
      </c>
      <c r="DQ76" s="20">
        <v>0.5</v>
      </c>
      <c r="DR76" s="82">
        <v>22</v>
      </c>
      <c r="DS76" s="20">
        <v>6.97</v>
      </c>
      <c r="DT76" s="20">
        <v>0.05</v>
      </c>
      <c r="DU76" s="72">
        <v>27</v>
      </c>
      <c r="DV76" s="20">
        <v>0.03</v>
      </c>
      <c r="DW76" s="59">
        <v>13</v>
      </c>
      <c r="DX76" s="17">
        <v>-1</v>
      </c>
      <c r="DY76" s="17">
        <v>-2.6116448E-2</v>
      </c>
      <c r="DZ76" s="17" t="e">
        <f>_xlfn.XLOOKUP(DL76,' Brechas'!$A$35:$A$67,' Brechas'!#REF!)</f>
        <v>#REF!</v>
      </c>
      <c r="EA76" t="e">
        <f t="shared" si="20"/>
        <v>#REF!</v>
      </c>
    </row>
    <row r="77" spans="1:131">
      <c r="B77" s="18">
        <v>18</v>
      </c>
      <c r="C77" s="18" t="s">
        <v>86</v>
      </c>
      <c r="D77" s="18">
        <v>0.44</v>
      </c>
      <c r="E77" s="18">
        <v>0.41</v>
      </c>
      <c r="F77" s="18">
        <v>7.0000000000000007E-2</v>
      </c>
      <c r="G77" s="18">
        <v>7.0000000000000007E-2</v>
      </c>
      <c r="H77" s="48">
        <v>24</v>
      </c>
      <c r="I77" s="18">
        <v>0.42</v>
      </c>
      <c r="J77" s="18">
        <v>0.18</v>
      </c>
      <c r="K77" s="39">
        <v>25</v>
      </c>
      <c r="L77" s="18">
        <v>0.01</v>
      </c>
      <c r="M77" s="45">
        <v>26</v>
      </c>
      <c r="N77" s="17">
        <v>1</v>
      </c>
      <c r="O77" s="17">
        <v>1.1990376000000001E-2</v>
      </c>
      <c r="P77" s="17">
        <f>_xlfn.XLOOKUP(B77,' Brechas'!$A$35:$A$67,' Brechas'!$F$35:$F$67)</f>
        <v>1.1990376483540101E-2</v>
      </c>
      <c r="Q77" t="b">
        <f t="shared" si="14"/>
        <v>1</v>
      </c>
      <c r="U77" s="20">
        <v>18</v>
      </c>
      <c r="V77" s="20" t="s">
        <v>86</v>
      </c>
      <c r="W77" s="20">
        <v>0.52</v>
      </c>
      <c r="X77" s="20">
        <v>0.46</v>
      </c>
      <c r="Y77" s="20">
        <v>0.13</v>
      </c>
      <c r="Z77" s="20">
        <v>0.13</v>
      </c>
      <c r="AA77" s="68">
        <v>19</v>
      </c>
      <c r="AB77" s="20">
        <v>0.52</v>
      </c>
      <c r="AC77" s="20">
        <v>0.15</v>
      </c>
      <c r="AD77" s="63">
        <v>15</v>
      </c>
      <c r="AE77" s="20">
        <v>1.95E-2</v>
      </c>
      <c r="AF77" s="63">
        <v>15</v>
      </c>
      <c r="AG77" s="17">
        <v>1</v>
      </c>
      <c r="AH77" s="17">
        <v>1.9516451000000001E-2</v>
      </c>
      <c r="AI77">
        <f>_xlfn.XLOOKUP(U77,' Brechas'!$A$35:$A$67,' Brechas'!$L$35:$L$67)</f>
        <v>1.9516450584167198E-2</v>
      </c>
      <c r="AJ77" t="b">
        <f t="shared" si="15"/>
        <v>1</v>
      </c>
      <c r="AN77" s="20">
        <v>18</v>
      </c>
      <c r="AO77" s="20" t="s">
        <v>86</v>
      </c>
      <c r="AP77" s="20">
        <v>0.13</v>
      </c>
      <c r="AQ77" s="20">
        <v>0.12</v>
      </c>
      <c r="AR77" s="20">
        <v>7.0000000000000007E-2</v>
      </c>
      <c r="AS77" s="20">
        <v>7.0000000000000007E-2</v>
      </c>
      <c r="AT77" s="59">
        <v>13</v>
      </c>
      <c r="AU77" s="20">
        <v>0.13</v>
      </c>
      <c r="AV77" s="20">
        <v>0.36</v>
      </c>
      <c r="AW77" s="81">
        <v>17</v>
      </c>
      <c r="AX77" s="20">
        <v>0.02</v>
      </c>
      <c r="AY77" s="63">
        <v>15</v>
      </c>
      <c r="AZ77" s="17">
        <v>1</v>
      </c>
      <c r="BA77" s="17">
        <v>2.4640527999999998E-2</v>
      </c>
      <c r="BB77" s="17">
        <f>_xlfn.XLOOKUP(AN77,' Brechas'!$A$35:$A$67,' Brechas'!$U$35:$U$67)</f>
        <v>2.46405281495123E-2</v>
      </c>
      <c r="BC77" t="b">
        <f t="shared" si="16"/>
        <v>1</v>
      </c>
      <c r="BG77" s="20">
        <v>18</v>
      </c>
      <c r="BH77" s="20" t="s">
        <v>280</v>
      </c>
      <c r="BI77" s="20">
        <v>0.84</v>
      </c>
      <c r="BJ77" s="20">
        <v>0.83</v>
      </c>
      <c r="BK77" s="20">
        <v>0.02</v>
      </c>
      <c r="BL77" s="20">
        <v>1.6E-2</v>
      </c>
      <c r="BM77" s="74">
        <v>23</v>
      </c>
      <c r="BN77" s="20">
        <v>0.84</v>
      </c>
      <c r="BO77" s="20">
        <v>0.67</v>
      </c>
      <c r="BP77" s="88">
        <v>24</v>
      </c>
      <c r="BQ77" s="20">
        <v>0.01</v>
      </c>
      <c r="BR77" s="71">
        <v>25</v>
      </c>
      <c r="BS77" s="17">
        <v>1</v>
      </c>
      <c r="BT77" s="17">
        <v>1.0358459E-2</v>
      </c>
      <c r="BU77" s="17">
        <f>_xlfn.XLOOKUP(BG77,' Brechas'!$A$35:$A$67,' Brechas'!$AI$35:$AI$67)</f>
        <v>1.0358458839106899E-2</v>
      </c>
      <c r="BV77" t="b">
        <f t="shared" si="17"/>
        <v>1</v>
      </c>
      <c r="BZ77" s="20">
        <v>18</v>
      </c>
      <c r="CA77" s="20" t="s">
        <v>86</v>
      </c>
      <c r="CB77" s="20">
        <v>6.23</v>
      </c>
      <c r="CC77" s="20">
        <v>6.36</v>
      </c>
      <c r="CD77" s="20">
        <v>-0.02</v>
      </c>
      <c r="CE77" s="20">
        <v>2.1000000000000001E-2</v>
      </c>
      <c r="CF77" s="72">
        <v>27</v>
      </c>
      <c r="CG77" s="20">
        <v>6.31</v>
      </c>
      <c r="CH77" s="20">
        <v>0.92</v>
      </c>
      <c r="CI77" s="68">
        <v>19</v>
      </c>
      <c r="CJ77" s="20">
        <v>1.9E-2</v>
      </c>
      <c r="CK77" s="73">
        <v>28</v>
      </c>
      <c r="CL77" s="17">
        <v>-1</v>
      </c>
      <c r="CM77" s="17">
        <v>-1.9183609000000001E-2</v>
      </c>
      <c r="CN77" s="17">
        <f>_xlfn.XLOOKUP(BZ77,' Brechas'!$A$35:$A$67,' Brechas'!$BE$35:$BE$67)</f>
        <v>-1.9183609032035601E-2</v>
      </c>
      <c r="CO77" t="b">
        <f t="shared" si="18"/>
        <v>1</v>
      </c>
      <c r="CS77" s="20">
        <v>18</v>
      </c>
      <c r="CT77" s="20" t="s">
        <v>86</v>
      </c>
      <c r="CU77" s="20">
        <v>0.44</v>
      </c>
      <c r="CV77" s="20">
        <v>0.56000000000000005</v>
      </c>
      <c r="CW77" s="20">
        <v>-0.2</v>
      </c>
      <c r="CX77" s="20">
        <v>0.2</v>
      </c>
      <c r="CY77" s="204">
        <v>10</v>
      </c>
      <c r="CZ77" s="20">
        <v>1.0999999999999999E-2</v>
      </c>
      <c r="DA77" s="20">
        <v>0.06</v>
      </c>
      <c r="DB77" s="88">
        <v>24</v>
      </c>
      <c r="DC77" s="20">
        <v>0.01</v>
      </c>
      <c r="DD77" s="75">
        <v>21</v>
      </c>
      <c r="DE77" s="17">
        <v>-1</v>
      </c>
      <c r="DF77" s="17">
        <v>-1.1111111E-2</v>
      </c>
      <c r="DG77" s="17" t="e">
        <f>_xlfn.XLOOKUP(CS77,' Brechas'!$A$35:$A$67,' Brechas'!#REF!)</f>
        <v>#REF!</v>
      </c>
      <c r="DH77" t="e">
        <f t="shared" si="19"/>
        <v>#REF!</v>
      </c>
      <c r="DL77" s="20">
        <v>18</v>
      </c>
      <c r="DM77" s="20" t="s">
        <v>86</v>
      </c>
      <c r="DN77" s="20">
        <v>8.4600000000000009</v>
      </c>
      <c r="DO77" s="20">
        <v>9.27</v>
      </c>
      <c r="DP77" s="20">
        <v>-0.09</v>
      </c>
      <c r="DQ77" s="20">
        <v>0.09</v>
      </c>
      <c r="DR77" s="83">
        <v>5</v>
      </c>
      <c r="DS77" s="20">
        <v>8.8699999999999992</v>
      </c>
      <c r="DT77" s="20">
        <v>7.0000000000000007E-2</v>
      </c>
      <c r="DU77" s="88">
        <v>24</v>
      </c>
      <c r="DV77" s="20">
        <v>0.01</v>
      </c>
      <c r="DW77" s="78">
        <v>3</v>
      </c>
      <c r="DX77" s="17">
        <v>-1</v>
      </c>
      <c r="DY77" s="17">
        <v>-5.8348970000000003E-3</v>
      </c>
      <c r="DZ77" s="17" t="e">
        <f>_xlfn.XLOOKUP(DL77,' Brechas'!$A$35:$A$67,' Brechas'!#REF!)</f>
        <v>#REF!</v>
      </c>
      <c r="EA77" t="e">
        <f t="shared" si="20"/>
        <v>#REF!</v>
      </c>
    </row>
    <row r="78" spans="1:131">
      <c r="B78" s="18">
        <v>19</v>
      </c>
      <c r="C78" s="18" t="s">
        <v>87</v>
      </c>
      <c r="D78" s="18">
        <v>0.28000000000000003</v>
      </c>
      <c r="E78" s="18">
        <v>0.26</v>
      </c>
      <c r="F78" s="18">
        <v>0.1</v>
      </c>
      <c r="G78" s="18">
        <v>0.1</v>
      </c>
      <c r="H78" s="47">
        <v>30</v>
      </c>
      <c r="I78" s="18">
        <v>0.27</v>
      </c>
      <c r="J78" s="18">
        <v>0.28000000000000003</v>
      </c>
      <c r="K78" s="52">
        <v>29</v>
      </c>
      <c r="L78" s="18">
        <v>0.03</v>
      </c>
      <c r="M78" s="47">
        <v>30</v>
      </c>
      <c r="N78" s="17">
        <v>1</v>
      </c>
      <c r="O78" s="17">
        <v>2.9497901E-2</v>
      </c>
      <c r="P78" s="17">
        <f>_xlfn.XLOOKUP(B78,' Brechas'!$A$35:$A$67,' Brechas'!$F$35:$F$67)</f>
        <v>2.9497901058110301E-2</v>
      </c>
      <c r="Q78" t="b">
        <f t="shared" si="14"/>
        <v>1</v>
      </c>
      <c r="U78" s="20">
        <v>19</v>
      </c>
      <c r="V78" s="20" t="s">
        <v>87</v>
      </c>
      <c r="W78" s="20">
        <v>0.37</v>
      </c>
      <c r="X78" s="20">
        <v>0.33</v>
      </c>
      <c r="Y78" s="20">
        <v>0.13</v>
      </c>
      <c r="Z78" s="20">
        <v>0.13</v>
      </c>
      <c r="AA78" s="81">
        <v>17</v>
      </c>
      <c r="AB78" s="20">
        <v>0.37</v>
      </c>
      <c r="AC78" s="20">
        <v>0.21</v>
      </c>
      <c r="AD78" s="71">
        <v>25</v>
      </c>
      <c r="AE78" s="20">
        <v>2.5999999999999999E-2</v>
      </c>
      <c r="AF78" s="82">
        <v>22</v>
      </c>
      <c r="AG78" s="17">
        <v>1</v>
      </c>
      <c r="AH78" s="17">
        <v>2.5950526000000002E-2</v>
      </c>
      <c r="AI78">
        <f>_xlfn.XLOOKUP(U78,' Brechas'!$A$35:$A$67,' Brechas'!$L$35:$L$67)</f>
        <v>2.5950526266982001E-2</v>
      </c>
      <c r="AJ78" t="b">
        <f t="shared" si="15"/>
        <v>1</v>
      </c>
      <c r="AN78" s="20">
        <v>19</v>
      </c>
      <c r="AO78" s="20" t="s">
        <v>87</v>
      </c>
      <c r="AP78" s="20">
        <v>0.15</v>
      </c>
      <c r="AQ78" s="20">
        <v>0.12</v>
      </c>
      <c r="AR78" s="20">
        <v>0.17</v>
      </c>
      <c r="AS78" s="20">
        <v>0.17</v>
      </c>
      <c r="AT78" s="72">
        <v>27</v>
      </c>
      <c r="AU78" s="20">
        <v>0.14000000000000001</v>
      </c>
      <c r="AV78" s="20">
        <v>0.39</v>
      </c>
      <c r="AW78" s="80">
        <v>20</v>
      </c>
      <c r="AX78" s="20">
        <v>7.0000000000000007E-2</v>
      </c>
      <c r="AY78" s="84">
        <v>26</v>
      </c>
      <c r="AZ78" s="17">
        <v>1</v>
      </c>
      <c r="BA78" s="17">
        <v>6.5640910999999996E-2</v>
      </c>
      <c r="BB78" s="17">
        <f>_xlfn.XLOOKUP(AN78,' Brechas'!$A$35:$A$67,' Brechas'!$U$35:$U$67)</f>
        <v>6.5640911322372902E-2</v>
      </c>
      <c r="BC78" t="b">
        <f t="shared" si="16"/>
        <v>1</v>
      </c>
      <c r="BG78" s="20">
        <v>19</v>
      </c>
      <c r="BH78" s="20" t="s">
        <v>281</v>
      </c>
      <c r="BI78" s="20">
        <v>0.86</v>
      </c>
      <c r="BJ78" s="20">
        <v>0.86</v>
      </c>
      <c r="BK78" s="20">
        <v>0</v>
      </c>
      <c r="BL78" s="20">
        <v>3.0000000000000001E-3</v>
      </c>
      <c r="BM78" s="85">
        <v>4</v>
      </c>
      <c r="BN78" s="20">
        <v>0.86</v>
      </c>
      <c r="BO78" s="20">
        <v>0.65</v>
      </c>
      <c r="BP78" s="75">
        <v>21</v>
      </c>
      <c r="BQ78" s="20">
        <v>2E-3</v>
      </c>
      <c r="BR78" s="85">
        <v>4</v>
      </c>
      <c r="BS78" s="17">
        <v>-1</v>
      </c>
      <c r="BT78" s="17">
        <v>-1.8265250000000001E-3</v>
      </c>
      <c r="BU78" s="17">
        <f>_xlfn.XLOOKUP(BG78,' Brechas'!$A$35:$A$67,' Brechas'!$AI$35:$AI$67)</f>
        <v>-1.8265250708798201E-3</v>
      </c>
      <c r="BV78" t="b">
        <f t="shared" si="17"/>
        <v>1</v>
      </c>
      <c r="BZ78" s="20">
        <v>19</v>
      </c>
      <c r="CA78" s="20" t="s">
        <v>87</v>
      </c>
      <c r="CB78" s="20">
        <v>6.33</v>
      </c>
      <c r="CC78" s="20">
        <v>6.41</v>
      </c>
      <c r="CD78" s="20">
        <v>-0.01</v>
      </c>
      <c r="CE78" s="20">
        <v>1.2E-2</v>
      </c>
      <c r="CF78" s="79">
        <v>10</v>
      </c>
      <c r="CG78" s="20">
        <v>6.38</v>
      </c>
      <c r="CH78" s="20">
        <v>0.91</v>
      </c>
      <c r="CI78" s="60">
        <v>14</v>
      </c>
      <c r="CJ78" s="20">
        <v>1.0999999999999999E-2</v>
      </c>
      <c r="CK78" s="79">
        <v>10</v>
      </c>
      <c r="CL78" s="17">
        <v>-1</v>
      </c>
      <c r="CM78" s="17">
        <v>-1.1070384000000001E-2</v>
      </c>
      <c r="CN78" s="17">
        <f>_xlfn.XLOOKUP(BZ78,' Brechas'!$A$35:$A$67,' Brechas'!$BE$35:$BE$67)</f>
        <v>-1.10703838993005E-2</v>
      </c>
      <c r="CO78" t="b">
        <f t="shared" si="18"/>
        <v>1</v>
      </c>
      <c r="CS78" s="20">
        <v>19</v>
      </c>
      <c r="CT78" s="20" t="s">
        <v>87</v>
      </c>
      <c r="CU78" s="20">
        <v>0.56000000000000005</v>
      </c>
      <c r="CV78" s="20">
        <v>0.44</v>
      </c>
      <c r="CW78" s="20">
        <v>0.28999999999999998</v>
      </c>
      <c r="CX78" s="20">
        <v>0.28999999999999998</v>
      </c>
      <c r="CY78" s="212">
        <v>19</v>
      </c>
      <c r="CZ78" s="20">
        <v>2.4E-2</v>
      </c>
      <c r="DA78" s="20">
        <v>0.03</v>
      </c>
      <c r="DB78" s="63">
        <v>15</v>
      </c>
      <c r="DC78" s="20">
        <v>0.01</v>
      </c>
      <c r="DD78" s="61">
        <v>18</v>
      </c>
      <c r="DE78" s="17">
        <v>1</v>
      </c>
      <c r="DF78" s="17">
        <v>7.5414779999999999E-3</v>
      </c>
      <c r="DG78" s="17" t="e">
        <f>_xlfn.XLOOKUP(CS78,' Brechas'!$A$35:$A$67,' Brechas'!#REF!)</f>
        <v>#REF!</v>
      </c>
      <c r="DH78" t="e">
        <f t="shared" si="19"/>
        <v>#REF!</v>
      </c>
      <c r="DL78" s="20">
        <v>19</v>
      </c>
      <c r="DM78" s="20" t="s">
        <v>87</v>
      </c>
      <c r="DN78" s="20">
        <v>19.079999999999998</v>
      </c>
      <c r="DO78" s="20">
        <v>41.59</v>
      </c>
      <c r="DP78" s="20">
        <v>-0.54</v>
      </c>
      <c r="DQ78" s="20">
        <v>0.54</v>
      </c>
      <c r="DR78" s="88">
        <v>24</v>
      </c>
      <c r="DS78" s="20">
        <v>30.2</v>
      </c>
      <c r="DT78" s="20">
        <v>0.23</v>
      </c>
      <c r="DU78" s="67">
        <v>2</v>
      </c>
      <c r="DV78" s="20">
        <v>0.12</v>
      </c>
      <c r="DW78" s="94">
        <v>31</v>
      </c>
      <c r="DX78" s="17">
        <v>-1</v>
      </c>
      <c r="DY78" s="17">
        <v>-0.122401573</v>
      </c>
      <c r="DZ78" s="17" t="e">
        <f>_xlfn.XLOOKUP(DL78,' Brechas'!$A$35:$A$67,' Brechas'!#REF!)</f>
        <v>#REF!</v>
      </c>
      <c r="EA78" t="e">
        <f t="shared" si="20"/>
        <v>#REF!</v>
      </c>
    </row>
    <row r="79" spans="1:131">
      <c r="B79" s="18">
        <v>20</v>
      </c>
      <c r="C79" s="18" t="s">
        <v>88</v>
      </c>
      <c r="D79" s="18">
        <v>0.51</v>
      </c>
      <c r="E79" s="18">
        <v>0.5</v>
      </c>
      <c r="F79" s="18">
        <v>0.04</v>
      </c>
      <c r="G79" s="18">
        <v>0.04</v>
      </c>
      <c r="H79" s="36">
        <v>9</v>
      </c>
      <c r="I79" s="18">
        <v>0.51</v>
      </c>
      <c r="J79" s="18">
        <v>0.15</v>
      </c>
      <c r="K79" s="40">
        <v>21</v>
      </c>
      <c r="L79" s="18">
        <v>0.01</v>
      </c>
      <c r="M79" s="21">
        <v>13</v>
      </c>
      <c r="N79" s="17">
        <v>1</v>
      </c>
      <c r="O79" s="17">
        <v>5.5031960000000001E-3</v>
      </c>
      <c r="P79" s="17">
        <f>_xlfn.XLOOKUP(B79,' Brechas'!$A$35:$A$67,' Brechas'!$F$35:$F$67)</f>
        <v>5.5031955024459102E-3</v>
      </c>
      <c r="Q79" t="b">
        <f t="shared" si="14"/>
        <v>1</v>
      </c>
      <c r="U79" s="20">
        <v>20</v>
      </c>
      <c r="V79" s="20" t="s">
        <v>88</v>
      </c>
      <c r="W79" s="20">
        <v>0.46</v>
      </c>
      <c r="X79" s="20">
        <v>0.44</v>
      </c>
      <c r="Y79" s="20">
        <v>0.05</v>
      </c>
      <c r="Z79" s="20">
        <v>0.05</v>
      </c>
      <c r="AA79" s="83">
        <v>5</v>
      </c>
      <c r="AB79" s="20">
        <v>0.46</v>
      </c>
      <c r="AC79" s="20">
        <v>0.16</v>
      </c>
      <c r="AD79" s="61">
        <v>18</v>
      </c>
      <c r="AE79" s="20">
        <v>8.8999999999999999E-3</v>
      </c>
      <c r="AF79" s="65">
        <v>6</v>
      </c>
      <c r="AG79" s="17">
        <v>1</v>
      </c>
      <c r="AH79" s="17">
        <v>8.8854369999999995E-3</v>
      </c>
      <c r="AI79">
        <f>_xlfn.XLOOKUP(U79,' Brechas'!$A$35:$A$67,' Brechas'!$L$35:$L$67)</f>
        <v>8.8854369988653308E-3</v>
      </c>
      <c r="AJ79" t="b">
        <f t="shared" si="15"/>
        <v>1</v>
      </c>
      <c r="AN79" s="20">
        <v>20</v>
      </c>
      <c r="AO79" s="20" t="s">
        <v>88</v>
      </c>
      <c r="AP79" s="20">
        <v>0.09</v>
      </c>
      <c r="AQ79" s="20">
        <v>0.08</v>
      </c>
      <c r="AR79" s="20">
        <v>7.0000000000000007E-2</v>
      </c>
      <c r="AS79" s="20">
        <v>7.0000000000000007E-2</v>
      </c>
      <c r="AT79" s="60">
        <v>14</v>
      </c>
      <c r="AU79" s="20">
        <v>0.09</v>
      </c>
      <c r="AV79" s="20">
        <v>0.24</v>
      </c>
      <c r="AW79" s="86">
        <v>11</v>
      </c>
      <c r="AX79" s="20">
        <v>0.02</v>
      </c>
      <c r="AY79" s="60">
        <v>14</v>
      </c>
      <c r="AZ79" s="17">
        <v>1</v>
      </c>
      <c r="BA79" s="17">
        <v>1.7822543999999999E-2</v>
      </c>
      <c r="BB79" s="17">
        <f>_xlfn.XLOOKUP(AN79,' Brechas'!$A$35:$A$67,' Brechas'!$U$35:$U$67)</f>
        <v>1.7822543844624599E-2</v>
      </c>
      <c r="BC79" t="b">
        <f t="shared" si="16"/>
        <v>1</v>
      </c>
      <c r="BG79" s="20">
        <v>20</v>
      </c>
      <c r="BH79" s="20" t="s">
        <v>282</v>
      </c>
      <c r="BI79" s="20">
        <v>0.86</v>
      </c>
      <c r="BJ79" s="20">
        <v>0.83</v>
      </c>
      <c r="BK79" s="20">
        <v>0.03</v>
      </c>
      <c r="BL79" s="20">
        <v>3.4000000000000002E-2</v>
      </c>
      <c r="BM79" s="77">
        <v>33</v>
      </c>
      <c r="BN79" s="20">
        <v>0.85</v>
      </c>
      <c r="BO79" s="20">
        <v>0.66</v>
      </c>
      <c r="BP79" s="74">
        <v>23</v>
      </c>
      <c r="BQ79" s="20">
        <v>2.1999999999999999E-2</v>
      </c>
      <c r="BR79" s="95">
        <v>32</v>
      </c>
      <c r="BS79" s="17">
        <v>1</v>
      </c>
      <c r="BT79" s="17">
        <v>2.2464688999999999E-2</v>
      </c>
      <c r="BU79" s="17">
        <f>_xlfn.XLOOKUP(BG79,' Brechas'!$A$35:$A$67,' Brechas'!$AI$35:$AI$67)</f>
        <v>2.2464689142363999E-2</v>
      </c>
      <c r="BV79" t="b">
        <f t="shared" si="17"/>
        <v>1</v>
      </c>
      <c r="BZ79" s="20">
        <v>20</v>
      </c>
      <c r="CA79" s="20" t="s">
        <v>88</v>
      </c>
      <c r="CB79" s="20">
        <v>6.16</v>
      </c>
      <c r="CC79" s="20">
        <v>6.32</v>
      </c>
      <c r="CD79" s="20">
        <v>-0.03</v>
      </c>
      <c r="CE79" s="20">
        <v>2.5999999999999999E-2</v>
      </c>
      <c r="CF79" s="77">
        <v>33</v>
      </c>
      <c r="CG79" s="20">
        <v>6.25</v>
      </c>
      <c r="CH79" s="20">
        <v>0.93</v>
      </c>
      <c r="CI79" s="82">
        <v>22</v>
      </c>
      <c r="CJ79" s="20">
        <v>2.4E-2</v>
      </c>
      <c r="CK79" s="77">
        <v>33</v>
      </c>
      <c r="CL79" s="17">
        <v>-1</v>
      </c>
      <c r="CM79" s="17">
        <v>-2.3930018000000001E-2</v>
      </c>
      <c r="CN79" s="17">
        <f>_xlfn.XLOOKUP(BZ79,' Brechas'!$A$35:$A$67,' Brechas'!$BE$35:$BE$67)</f>
        <v>-2.39300180179042E-2</v>
      </c>
      <c r="CO79" t="b">
        <f t="shared" si="18"/>
        <v>1</v>
      </c>
      <c r="CS79" s="20">
        <v>20</v>
      </c>
      <c r="CT79" s="20" t="s">
        <v>88</v>
      </c>
      <c r="CU79" s="20">
        <v>0.47</v>
      </c>
      <c r="CV79" s="20">
        <v>0.53</v>
      </c>
      <c r="CW79" s="20">
        <v>-0.12</v>
      </c>
      <c r="CX79" s="20">
        <v>0.12</v>
      </c>
      <c r="CY79" s="210">
        <v>7</v>
      </c>
      <c r="CZ79" s="20">
        <v>1.7999999999999999E-2</v>
      </c>
      <c r="DA79" s="20">
        <v>0.03</v>
      </c>
      <c r="DB79" s="61">
        <v>18</v>
      </c>
      <c r="DC79" s="20">
        <v>0</v>
      </c>
      <c r="DD79" s="59">
        <v>13</v>
      </c>
      <c r="DE79" s="17">
        <v>-1</v>
      </c>
      <c r="DF79" s="17">
        <v>-4.1666669999999998E-3</v>
      </c>
      <c r="DG79" s="17" t="e">
        <f>_xlfn.XLOOKUP(CS79,' Brechas'!$A$35:$A$67,' Brechas'!#REF!)</f>
        <v>#REF!</v>
      </c>
      <c r="DH79" t="e">
        <f t="shared" si="19"/>
        <v>#REF!</v>
      </c>
      <c r="DL79" s="20">
        <v>20</v>
      </c>
      <c r="DM79" s="20" t="s">
        <v>88</v>
      </c>
      <c r="DN79" s="20">
        <v>14.23</v>
      </c>
      <c r="DO79" s="20">
        <v>18.13</v>
      </c>
      <c r="DP79" s="20">
        <v>-0.21</v>
      </c>
      <c r="DQ79" s="20">
        <v>0.21</v>
      </c>
      <c r="DR79" s="69">
        <v>9</v>
      </c>
      <c r="DS79" s="20">
        <v>16.16</v>
      </c>
      <c r="DT79" s="20">
        <v>0.12</v>
      </c>
      <c r="DU79" s="58">
        <v>16</v>
      </c>
      <c r="DV79" s="20">
        <v>0.03</v>
      </c>
      <c r="DW79" s="66">
        <v>12</v>
      </c>
      <c r="DX79" s="17">
        <v>-1</v>
      </c>
      <c r="DY79" s="17">
        <v>-2.6003335999999998E-2</v>
      </c>
      <c r="DZ79" s="17" t="e">
        <f>_xlfn.XLOOKUP(DL79,' Brechas'!$A$35:$A$67,' Brechas'!#REF!)</f>
        <v>#REF!</v>
      </c>
      <c r="EA79" t="e">
        <f t="shared" si="20"/>
        <v>#REF!</v>
      </c>
    </row>
    <row r="80" spans="1:131">
      <c r="B80" s="18">
        <v>23</v>
      </c>
      <c r="C80" s="18" t="s">
        <v>89</v>
      </c>
      <c r="D80" s="18">
        <v>0.6</v>
      </c>
      <c r="E80" s="18">
        <v>0.56000000000000005</v>
      </c>
      <c r="F80" s="18">
        <v>0.08</v>
      </c>
      <c r="G80" s="18">
        <v>0.08</v>
      </c>
      <c r="H80" s="38">
        <v>27</v>
      </c>
      <c r="I80" s="18">
        <v>0.57999999999999996</v>
      </c>
      <c r="J80" s="18">
        <v>0.13</v>
      </c>
      <c r="K80" s="37">
        <v>14</v>
      </c>
      <c r="L80" s="18">
        <v>0.01</v>
      </c>
      <c r="M80" s="43">
        <v>23</v>
      </c>
      <c r="N80" s="17">
        <v>1</v>
      </c>
      <c r="O80" s="17">
        <v>1.0418077E-2</v>
      </c>
      <c r="P80" s="17">
        <f>_xlfn.XLOOKUP(B80,' Brechas'!$A$35:$A$67,' Brechas'!$F$35:$F$67)</f>
        <v>1.0418077489640999E-2</v>
      </c>
      <c r="Q80" t="b">
        <f t="shared" si="14"/>
        <v>1</v>
      </c>
      <c r="U80" s="20">
        <v>23</v>
      </c>
      <c r="V80" s="20" t="s">
        <v>89</v>
      </c>
      <c r="W80" s="20">
        <v>0.28999999999999998</v>
      </c>
      <c r="X80" s="20">
        <v>0.25</v>
      </c>
      <c r="Y80" s="20">
        <v>0.15</v>
      </c>
      <c r="Z80" s="20">
        <v>0.15</v>
      </c>
      <c r="AA80" s="71">
        <v>25</v>
      </c>
      <c r="AB80" s="20">
        <v>0.28000000000000003</v>
      </c>
      <c r="AC80" s="20">
        <v>0.27</v>
      </c>
      <c r="AD80" s="70">
        <v>29</v>
      </c>
      <c r="AE80" s="20">
        <v>4.0300000000000002E-2</v>
      </c>
      <c r="AF80" s="87">
        <v>30</v>
      </c>
      <c r="AG80" s="17">
        <v>1</v>
      </c>
      <c r="AH80" s="17">
        <v>4.0295191000000001E-2</v>
      </c>
      <c r="AI80">
        <f>_xlfn.XLOOKUP(U80,' Brechas'!$A$35:$A$67,' Brechas'!$L$35:$L$67)</f>
        <v>4.0295191030102699E-2</v>
      </c>
      <c r="AJ80" t="b">
        <f t="shared" si="15"/>
        <v>1</v>
      </c>
      <c r="AN80" s="20">
        <v>23</v>
      </c>
      <c r="AO80" s="20" t="s">
        <v>89</v>
      </c>
      <c r="AP80" s="20">
        <v>7.0000000000000007E-2</v>
      </c>
      <c r="AQ80" s="20">
        <v>0.06</v>
      </c>
      <c r="AR80" s="20">
        <v>0.18</v>
      </c>
      <c r="AS80" s="20">
        <v>0.18</v>
      </c>
      <c r="AT80" s="70">
        <v>29</v>
      </c>
      <c r="AU80" s="20">
        <v>0.06</v>
      </c>
      <c r="AV80" s="20">
        <v>0.18</v>
      </c>
      <c r="AW80" s="64">
        <v>7</v>
      </c>
      <c r="AX80" s="20">
        <v>0.03</v>
      </c>
      <c r="AY80" s="75">
        <v>21</v>
      </c>
      <c r="AZ80" s="17">
        <v>1</v>
      </c>
      <c r="BA80" s="17">
        <v>3.2234938999999997E-2</v>
      </c>
      <c r="BB80" s="17">
        <f>_xlfn.XLOOKUP(AN80,' Brechas'!$A$35:$A$67,' Brechas'!$U$35:$U$67)</f>
        <v>3.2234938681636099E-2</v>
      </c>
      <c r="BC80" t="b">
        <f t="shared" si="16"/>
        <v>1</v>
      </c>
      <c r="BG80" s="20">
        <v>23</v>
      </c>
      <c r="BH80" s="20" t="s">
        <v>283</v>
      </c>
      <c r="BI80" s="20">
        <v>0.85</v>
      </c>
      <c r="BJ80" s="20">
        <v>0.85</v>
      </c>
      <c r="BK80" s="20">
        <v>0</v>
      </c>
      <c r="BL80" s="20">
        <v>2E-3</v>
      </c>
      <c r="BM80" s="78">
        <v>3</v>
      </c>
      <c r="BN80" s="20">
        <v>0.85</v>
      </c>
      <c r="BO80" s="20">
        <v>0.66</v>
      </c>
      <c r="BP80" s="82">
        <v>22</v>
      </c>
      <c r="BQ80" s="20">
        <v>2E-3</v>
      </c>
      <c r="BR80" s="78">
        <v>3</v>
      </c>
      <c r="BS80" s="17">
        <v>1</v>
      </c>
      <c r="BT80" s="17">
        <v>1.538553E-3</v>
      </c>
      <c r="BU80" s="17">
        <f>_xlfn.XLOOKUP(BG80,' Brechas'!$A$35:$A$67,' Brechas'!$AI$35:$AI$67)</f>
        <v>1.53855318336595E-3</v>
      </c>
      <c r="BV80" t="b">
        <f t="shared" si="17"/>
        <v>1</v>
      </c>
      <c r="BZ80" s="20">
        <v>23</v>
      </c>
      <c r="CA80" s="20" t="s">
        <v>89</v>
      </c>
      <c r="CB80" s="20">
        <v>6.15</v>
      </c>
      <c r="CC80" s="20">
        <v>6.3</v>
      </c>
      <c r="CD80" s="20">
        <v>-0.02</v>
      </c>
      <c r="CE80" s="20">
        <v>2.3E-2</v>
      </c>
      <c r="CF80" s="94">
        <v>31</v>
      </c>
      <c r="CG80" s="20">
        <v>6.23</v>
      </c>
      <c r="CH80" s="20">
        <v>0.93</v>
      </c>
      <c r="CI80" s="88">
        <v>24</v>
      </c>
      <c r="CJ80" s="20">
        <v>2.1000000000000001E-2</v>
      </c>
      <c r="CK80" s="94">
        <v>31</v>
      </c>
      <c r="CL80" s="17">
        <v>-1</v>
      </c>
      <c r="CM80" s="17">
        <v>-2.1466881E-2</v>
      </c>
      <c r="CN80" s="17">
        <f>_xlfn.XLOOKUP(BZ80,' Brechas'!$A$35:$A$67,' Brechas'!$BE$35:$BE$67)</f>
        <v>-2.14668810705183E-2</v>
      </c>
      <c r="CO80" t="b">
        <f t="shared" si="18"/>
        <v>1</v>
      </c>
      <c r="CS80" s="20">
        <v>23</v>
      </c>
      <c r="CT80" s="20" t="s">
        <v>89</v>
      </c>
      <c r="CU80" s="20">
        <v>0.48</v>
      </c>
      <c r="CV80" s="20">
        <v>0.52</v>
      </c>
      <c r="CW80" s="20">
        <v>-0.06</v>
      </c>
      <c r="CX80" s="20">
        <v>0.06</v>
      </c>
      <c r="CY80" s="214">
        <v>4</v>
      </c>
      <c r="CZ80" s="20">
        <v>1.9E-2</v>
      </c>
      <c r="DA80" s="20">
        <v>0.03</v>
      </c>
      <c r="DB80" s="81">
        <v>17</v>
      </c>
      <c r="DC80" s="20">
        <v>0</v>
      </c>
      <c r="DD80" s="62">
        <v>8</v>
      </c>
      <c r="DE80" s="17">
        <v>-1</v>
      </c>
      <c r="DF80" s="17">
        <v>-2.0161290000000002E-3</v>
      </c>
      <c r="DG80" s="17" t="e">
        <f>_xlfn.XLOOKUP(CS80,' Brechas'!$A$35:$A$67,' Brechas'!#REF!)</f>
        <v>#REF!</v>
      </c>
      <c r="DH80" t="e">
        <f t="shared" si="19"/>
        <v>#REF!</v>
      </c>
      <c r="DL80" s="20">
        <v>23</v>
      </c>
      <c r="DM80" s="20" t="s">
        <v>89</v>
      </c>
      <c r="DN80" s="20">
        <v>2.56</v>
      </c>
      <c r="DO80" s="20">
        <v>4.96</v>
      </c>
      <c r="DP80" s="20">
        <v>-0.48</v>
      </c>
      <c r="DQ80" s="20">
        <v>0.48</v>
      </c>
      <c r="DR80" s="80">
        <v>20</v>
      </c>
      <c r="DS80" s="20">
        <v>3.75</v>
      </c>
      <c r="DT80" s="20">
        <v>0.03</v>
      </c>
      <c r="DU80" s="95">
        <v>32</v>
      </c>
      <c r="DV80" s="20">
        <v>0.01</v>
      </c>
      <c r="DW80" s="69">
        <v>9</v>
      </c>
      <c r="DX80" s="17">
        <v>-1</v>
      </c>
      <c r="DY80" s="17">
        <v>-1.3607841000000001E-2</v>
      </c>
      <c r="DZ80" s="17" t="e">
        <f>_xlfn.XLOOKUP(DL80,' Brechas'!$A$35:$A$67,' Brechas'!#REF!)</f>
        <v>#REF!</v>
      </c>
      <c r="EA80" t="e">
        <f t="shared" si="20"/>
        <v>#REF!</v>
      </c>
    </row>
    <row r="81" spans="2:131">
      <c r="B81" s="18">
        <v>25</v>
      </c>
      <c r="C81" s="18" t="s">
        <v>90</v>
      </c>
      <c r="D81" s="18">
        <v>0.76</v>
      </c>
      <c r="E81" s="18">
        <v>0.73</v>
      </c>
      <c r="F81" s="18">
        <v>0.04</v>
      </c>
      <c r="G81" s="18">
        <v>0.04</v>
      </c>
      <c r="H81" s="49">
        <v>12</v>
      </c>
      <c r="I81" s="18">
        <v>0.75</v>
      </c>
      <c r="J81" s="18">
        <v>0.1</v>
      </c>
      <c r="K81" s="29">
        <v>6</v>
      </c>
      <c r="L81" s="18">
        <v>0</v>
      </c>
      <c r="M81" s="32">
        <v>7</v>
      </c>
      <c r="N81" s="17">
        <v>1</v>
      </c>
      <c r="O81" s="17">
        <v>4.1003680000000001E-3</v>
      </c>
      <c r="P81" s="17">
        <f>_xlfn.XLOOKUP(B81,' Brechas'!$A$35:$A$67,' Brechas'!$F$35:$F$67)</f>
        <v>4.1003678380530997E-3</v>
      </c>
      <c r="Q81" t="b">
        <f t="shared" si="14"/>
        <v>1</v>
      </c>
      <c r="U81" s="20">
        <v>25</v>
      </c>
      <c r="V81" s="20" t="s">
        <v>90</v>
      </c>
      <c r="W81" s="20">
        <v>0.65</v>
      </c>
      <c r="X81" s="20">
        <v>0.6</v>
      </c>
      <c r="Y81" s="20">
        <v>0.08</v>
      </c>
      <c r="Z81" s="20">
        <v>0.08</v>
      </c>
      <c r="AA81" s="62">
        <v>8</v>
      </c>
      <c r="AB81" s="20">
        <v>0.65</v>
      </c>
      <c r="AC81" s="20">
        <v>0.12</v>
      </c>
      <c r="AD81" s="85">
        <v>4</v>
      </c>
      <c r="AE81" s="20">
        <v>9.1000000000000004E-3</v>
      </c>
      <c r="AF81" s="64">
        <v>7</v>
      </c>
      <c r="AG81" s="17">
        <v>1</v>
      </c>
      <c r="AH81" s="17">
        <v>9.1074599999999995E-3</v>
      </c>
      <c r="AI81">
        <f>_xlfn.XLOOKUP(U81,' Brechas'!$A$35:$A$67,' Brechas'!$L$35:$L$67)</f>
        <v>9.1074600967273808E-3</v>
      </c>
      <c r="AJ81" t="b">
        <f t="shared" si="15"/>
        <v>1</v>
      </c>
      <c r="AN81" s="20">
        <v>25</v>
      </c>
      <c r="AO81" s="20" t="s">
        <v>90</v>
      </c>
      <c r="AP81" s="20">
        <v>0.14000000000000001</v>
      </c>
      <c r="AQ81" s="20">
        <v>0.12</v>
      </c>
      <c r="AR81" s="20">
        <v>0.21</v>
      </c>
      <c r="AS81" s="20">
        <v>0.21</v>
      </c>
      <c r="AT81" s="94">
        <v>31</v>
      </c>
      <c r="AU81" s="20">
        <v>0.13</v>
      </c>
      <c r="AV81" s="20">
        <v>0.38</v>
      </c>
      <c r="AW81" s="68">
        <v>19</v>
      </c>
      <c r="AX81" s="20">
        <v>0.08</v>
      </c>
      <c r="AY81" s="87">
        <v>30</v>
      </c>
      <c r="AZ81" s="17">
        <v>1</v>
      </c>
      <c r="BA81" s="17">
        <v>7.8917797999999997E-2</v>
      </c>
      <c r="BB81" s="17">
        <f>_xlfn.XLOOKUP(AN81,' Brechas'!$A$35:$A$67,' Brechas'!$U$35:$U$67)</f>
        <v>7.8917798123969193E-2</v>
      </c>
      <c r="BC81" t="b">
        <f t="shared" si="16"/>
        <v>1</v>
      </c>
      <c r="BG81" s="20">
        <v>25</v>
      </c>
      <c r="BH81" s="20" t="s">
        <v>284</v>
      </c>
      <c r="BI81" s="20">
        <v>0.91</v>
      </c>
      <c r="BJ81" s="20">
        <v>0.91</v>
      </c>
      <c r="BK81" s="20">
        <v>0</v>
      </c>
      <c r="BL81" s="20">
        <v>4.0000000000000001E-3</v>
      </c>
      <c r="BM81" s="65">
        <v>6</v>
      </c>
      <c r="BN81" s="20">
        <v>0.91</v>
      </c>
      <c r="BO81" s="20">
        <v>0.61</v>
      </c>
      <c r="BP81" s="86">
        <v>11</v>
      </c>
      <c r="BQ81" s="20">
        <v>2E-3</v>
      </c>
      <c r="BR81" s="83">
        <v>5</v>
      </c>
      <c r="BS81" s="17">
        <v>-1</v>
      </c>
      <c r="BT81" s="17">
        <v>-2.2341489999999999E-3</v>
      </c>
      <c r="BU81" s="17">
        <f>_xlfn.XLOOKUP(BG81,' Brechas'!$A$35:$A$67,' Brechas'!$AI$35:$AI$67)</f>
        <v>-2.23414925315753E-3</v>
      </c>
      <c r="BV81" t="b">
        <f t="shared" si="17"/>
        <v>1</v>
      </c>
      <c r="BZ81" s="20">
        <v>25</v>
      </c>
      <c r="CA81" s="20" t="s">
        <v>90</v>
      </c>
      <c r="CB81" s="20">
        <v>6.12</v>
      </c>
      <c r="CC81" s="20">
        <v>6.23</v>
      </c>
      <c r="CD81" s="20">
        <v>-0.02</v>
      </c>
      <c r="CE81" s="20">
        <v>1.7999999999999999E-2</v>
      </c>
      <c r="CF81" s="74">
        <v>23</v>
      </c>
      <c r="CG81" s="20">
        <v>6.18</v>
      </c>
      <c r="CH81" s="20">
        <v>0.94</v>
      </c>
      <c r="CI81" s="71">
        <v>25</v>
      </c>
      <c r="CJ81" s="20">
        <v>1.7000000000000001E-2</v>
      </c>
      <c r="CK81" s="88">
        <v>24</v>
      </c>
      <c r="CL81" s="17">
        <v>-1</v>
      </c>
      <c r="CM81" s="17">
        <v>-1.7338750999999999E-2</v>
      </c>
      <c r="CN81" s="17">
        <f>_xlfn.XLOOKUP(BZ81,' Brechas'!$A$35:$A$67,' Brechas'!$BE$35:$BE$67)</f>
        <v>-1.7338750944324199E-2</v>
      </c>
      <c r="CO81" t="b">
        <f t="shared" si="18"/>
        <v>1</v>
      </c>
      <c r="CS81" s="20">
        <v>25</v>
      </c>
      <c r="CT81" s="20" t="s">
        <v>90</v>
      </c>
      <c r="CU81" s="20">
        <v>0.55000000000000004</v>
      </c>
      <c r="CV81" s="20">
        <v>0.45</v>
      </c>
      <c r="CW81" s="20">
        <v>0.23</v>
      </c>
      <c r="CX81" s="20">
        <v>0.23</v>
      </c>
      <c r="CY81" s="202">
        <v>13</v>
      </c>
      <c r="CZ81" s="20">
        <v>4.7E-2</v>
      </c>
      <c r="DA81" s="20">
        <v>0.01</v>
      </c>
      <c r="DB81" s="65">
        <v>6</v>
      </c>
      <c r="DC81" s="20">
        <v>0</v>
      </c>
      <c r="DD81" s="79">
        <v>10</v>
      </c>
      <c r="DE81" s="17">
        <v>1</v>
      </c>
      <c r="DF81" s="17">
        <v>2.9304029999999998E-3</v>
      </c>
      <c r="DG81" s="17" t="e">
        <f>_xlfn.XLOOKUP(CS81,' Brechas'!$A$35:$A$67,' Brechas'!#REF!)</f>
        <v>#REF!</v>
      </c>
      <c r="DH81" t="e">
        <f t="shared" si="19"/>
        <v>#REF!</v>
      </c>
      <c r="DL81" s="20">
        <v>25</v>
      </c>
      <c r="DM81" s="20" t="s">
        <v>90</v>
      </c>
      <c r="DN81" s="20">
        <v>12.93</v>
      </c>
      <c r="DO81" s="20">
        <v>32.67</v>
      </c>
      <c r="DP81" s="20">
        <v>-0.6</v>
      </c>
      <c r="DQ81" s="20">
        <v>0.6</v>
      </c>
      <c r="DR81" s="71">
        <v>25</v>
      </c>
      <c r="DS81" s="20">
        <v>22.67</v>
      </c>
      <c r="DT81" s="20">
        <v>0.17</v>
      </c>
      <c r="DU81" s="62">
        <v>8</v>
      </c>
      <c r="DV81" s="20">
        <v>0.1</v>
      </c>
      <c r="DW81" s="70">
        <v>29</v>
      </c>
      <c r="DX81" s="17">
        <v>-1</v>
      </c>
      <c r="DY81" s="17">
        <v>-0.10262998399999999</v>
      </c>
      <c r="DZ81" s="17" t="e">
        <f>_xlfn.XLOOKUP(DL81,' Brechas'!$A$35:$A$67,' Brechas'!#REF!)</f>
        <v>#REF!</v>
      </c>
      <c r="EA81" t="e">
        <f t="shared" si="20"/>
        <v>#REF!</v>
      </c>
    </row>
    <row r="82" spans="2:131">
      <c r="B82" s="18">
        <v>27</v>
      </c>
      <c r="C82" s="18" t="s">
        <v>91</v>
      </c>
      <c r="D82" s="18">
        <v>0.46</v>
      </c>
      <c r="E82" s="18">
        <v>0.44</v>
      </c>
      <c r="F82" s="18">
        <v>0.06</v>
      </c>
      <c r="G82" s="18">
        <v>0.06</v>
      </c>
      <c r="H82" s="41">
        <v>22</v>
      </c>
      <c r="I82" s="18">
        <v>0.45</v>
      </c>
      <c r="J82" s="18">
        <v>0.17</v>
      </c>
      <c r="K82" s="43">
        <v>23</v>
      </c>
      <c r="L82" s="18">
        <v>0.01</v>
      </c>
      <c r="M82" s="39">
        <v>25</v>
      </c>
      <c r="N82" s="17">
        <v>1</v>
      </c>
      <c r="O82" s="17">
        <v>1.0935746999999999E-2</v>
      </c>
      <c r="P82" s="17">
        <f>_xlfn.XLOOKUP(B82,' Brechas'!$A$35:$A$67,' Brechas'!$F$35:$F$67)</f>
        <v>1.0935746640715199E-2</v>
      </c>
      <c r="Q82" t="b">
        <f t="shared" si="14"/>
        <v>1</v>
      </c>
      <c r="U82" s="20">
        <v>27</v>
      </c>
      <c r="V82" s="20" t="s">
        <v>91</v>
      </c>
      <c r="W82" s="20">
        <v>0.21</v>
      </c>
      <c r="X82" s="20">
        <v>0.16</v>
      </c>
      <c r="Y82" s="20">
        <v>0.3</v>
      </c>
      <c r="Z82" s="20">
        <v>0.3</v>
      </c>
      <c r="AA82" s="77">
        <v>33</v>
      </c>
      <c r="AB82" s="20">
        <v>0.2</v>
      </c>
      <c r="AC82" s="20">
        <v>0.38</v>
      </c>
      <c r="AD82" s="95">
        <v>32</v>
      </c>
      <c r="AE82" s="20">
        <v>0.11409999999999999</v>
      </c>
      <c r="AF82" s="77">
        <v>33</v>
      </c>
      <c r="AG82" s="17">
        <v>1</v>
      </c>
      <c r="AH82" s="17">
        <v>0.11412190899999999</v>
      </c>
      <c r="AI82">
        <f>_xlfn.XLOOKUP(U82,' Brechas'!$A$35:$A$67,' Brechas'!$L$35:$L$67)</f>
        <v>0.11412190904495501</v>
      </c>
      <c r="AJ82" t="b">
        <f t="shared" si="15"/>
        <v>1</v>
      </c>
      <c r="AN82" s="20">
        <v>27</v>
      </c>
      <c r="AO82" s="20" t="s">
        <v>91</v>
      </c>
      <c r="AP82" s="20">
        <v>0.28999999999999998</v>
      </c>
      <c r="AQ82" s="20">
        <v>0.28000000000000003</v>
      </c>
      <c r="AR82" s="20">
        <v>0.03</v>
      </c>
      <c r="AS82" s="20">
        <v>0.03</v>
      </c>
      <c r="AT82" s="65">
        <v>6</v>
      </c>
      <c r="AU82" s="20">
        <v>0.28000000000000003</v>
      </c>
      <c r="AV82" s="20">
        <v>0.8</v>
      </c>
      <c r="AW82" s="94">
        <v>31</v>
      </c>
      <c r="AX82" s="20">
        <v>0.03</v>
      </c>
      <c r="AY82" s="58">
        <v>16</v>
      </c>
      <c r="AZ82" s="17">
        <v>1</v>
      </c>
      <c r="BA82" s="17">
        <v>2.5096500000000001E-2</v>
      </c>
      <c r="BB82" s="17">
        <f>_xlfn.XLOOKUP(AN82,' Brechas'!$A$35:$A$67,' Brechas'!$U$35:$U$67)</f>
        <v>2.50965003504602E-2</v>
      </c>
      <c r="BC82" t="b">
        <f t="shared" si="16"/>
        <v>1</v>
      </c>
      <c r="BG82" s="20">
        <v>27</v>
      </c>
      <c r="BH82" s="20" t="s">
        <v>285</v>
      </c>
      <c r="BI82" s="20">
        <v>0.87</v>
      </c>
      <c r="BJ82" s="20">
        <v>0.87</v>
      </c>
      <c r="BK82" s="20">
        <v>0</v>
      </c>
      <c r="BL82" s="20">
        <v>0</v>
      </c>
      <c r="BM82" s="76">
        <v>1</v>
      </c>
      <c r="BN82" s="20">
        <v>0.87</v>
      </c>
      <c r="BO82" s="20">
        <v>0.64</v>
      </c>
      <c r="BP82" s="80">
        <v>20</v>
      </c>
      <c r="BQ82" s="20">
        <v>0</v>
      </c>
      <c r="BR82" s="76">
        <v>1</v>
      </c>
      <c r="BS82" s="17">
        <v>-1</v>
      </c>
      <c r="BT82" s="54">
        <v>-5.38031E-5</v>
      </c>
      <c r="BU82" s="17">
        <f>_xlfn.XLOOKUP(BG82,' Brechas'!$A$35:$A$67,' Brechas'!$AI$35:$AI$67)</f>
        <v>-5.3803122894500599E-5</v>
      </c>
      <c r="BV82" t="b">
        <f t="shared" si="17"/>
        <v>1</v>
      </c>
      <c r="BZ82" s="20">
        <v>27</v>
      </c>
      <c r="CA82" s="20" t="s">
        <v>91</v>
      </c>
      <c r="CB82" s="20">
        <v>6.92</v>
      </c>
      <c r="CC82" s="20">
        <v>6.97</v>
      </c>
      <c r="CD82" s="20">
        <v>-0.01</v>
      </c>
      <c r="CE82" s="20">
        <v>7.0000000000000001E-3</v>
      </c>
      <c r="CF82" s="65">
        <v>6</v>
      </c>
      <c r="CG82" s="20">
        <v>6.94</v>
      </c>
      <c r="CH82" s="20">
        <v>0.83</v>
      </c>
      <c r="CI82" s="83">
        <v>5</v>
      </c>
      <c r="CJ82" s="20">
        <v>6.0000000000000001E-3</v>
      </c>
      <c r="CK82" s="65">
        <v>6</v>
      </c>
      <c r="CL82" s="17">
        <v>-1</v>
      </c>
      <c r="CM82" s="17">
        <v>-5.8729979999999999E-3</v>
      </c>
      <c r="CN82" s="17">
        <f>_xlfn.XLOOKUP(BZ82,' Brechas'!$A$35:$A$67,' Brechas'!$BE$35:$BE$67)</f>
        <v>-5.8729975956885502E-3</v>
      </c>
      <c r="CO82" t="b">
        <f t="shared" si="18"/>
        <v>1</v>
      </c>
      <c r="CS82" s="20">
        <v>27</v>
      </c>
      <c r="CT82" s="20" t="s">
        <v>91</v>
      </c>
      <c r="CU82" s="20">
        <v>0.77</v>
      </c>
      <c r="CV82" s="20">
        <v>0.23</v>
      </c>
      <c r="CW82" s="20">
        <v>2.33</v>
      </c>
      <c r="CX82" s="20">
        <v>2.33</v>
      </c>
      <c r="CY82" s="77">
        <v>33</v>
      </c>
      <c r="CZ82" s="20">
        <v>1.6E-2</v>
      </c>
      <c r="DA82" s="20">
        <v>0.04</v>
      </c>
      <c r="DB82" s="75">
        <v>21</v>
      </c>
      <c r="DC82" s="20">
        <v>0.09</v>
      </c>
      <c r="DD82" s="72">
        <v>27</v>
      </c>
      <c r="DE82" s="17">
        <v>1</v>
      </c>
      <c r="DF82" s="17">
        <v>8.9743589999999998E-2</v>
      </c>
      <c r="DG82" s="17" t="e">
        <f>_xlfn.XLOOKUP(CS82,' Brechas'!$A$35:$A$67,' Brechas'!#REF!)</f>
        <v>#REF!</v>
      </c>
      <c r="DH82" t="e">
        <f t="shared" si="19"/>
        <v>#REF!</v>
      </c>
      <c r="DL82" s="20">
        <v>27</v>
      </c>
      <c r="DM82" s="20" t="s">
        <v>91</v>
      </c>
      <c r="DN82" s="20">
        <v>11.49</v>
      </c>
      <c r="DO82" s="20">
        <v>16.739999999999998</v>
      </c>
      <c r="DP82" s="20">
        <v>-0.31</v>
      </c>
      <c r="DQ82" s="20">
        <v>0.31</v>
      </c>
      <c r="DR82" s="66">
        <v>12</v>
      </c>
      <c r="DS82" s="20">
        <v>14.08</v>
      </c>
      <c r="DT82" s="20">
        <v>0.11</v>
      </c>
      <c r="DU82" s="81">
        <v>17</v>
      </c>
      <c r="DV82" s="20">
        <v>0.03</v>
      </c>
      <c r="DW82" s="81">
        <v>17</v>
      </c>
      <c r="DX82" s="17">
        <v>-1</v>
      </c>
      <c r="DY82" s="17">
        <v>-3.3070992E-2</v>
      </c>
      <c r="DZ82" s="17" t="e">
        <f>_xlfn.XLOOKUP(DL82,' Brechas'!$A$35:$A$67,' Brechas'!#REF!)</f>
        <v>#REF!</v>
      </c>
      <c r="EA82" t="e">
        <f t="shared" si="20"/>
        <v>#REF!</v>
      </c>
    </row>
    <row r="83" spans="2:131">
      <c r="B83" s="18">
        <v>41</v>
      </c>
      <c r="C83" s="18" t="s">
        <v>92</v>
      </c>
      <c r="D83" s="18">
        <v>0.63</v>
      </c>
      <c r="E83" s="18">
        <v>0.62</v>
      </c>
      <c r="F83" s="18">
        <v>0.02</v>
      </c>
      <c r="G83" s="18">
        <v>0.02</v>
      </c>
      <c r="H83" s="26">
        <v>4</v>
      </c>
      <c r="I83" s="18">
        <v>0.62</v>
      </c>
      <c r="J83" s="18">
        <v>0.12</v>
      </c>
      <c r="K83" s="21">
        <v>13</v>
      </c>
      <c r="L83" s="18">
        <v>0</v>
      </c>
      <c r="M83" s="26">
        <v>4</v>
      </c>
      <c r="N83" s="17">
        <v>1</v>
      </c>
      <c r="O83" s="17">
        <v>2.7278269999999999E-3</v>
      </c>
      <c r="P83" s="17">
        <f>_xlfn.XLOOKUP(B83,' Brechas'!$A$35:$A$67,' Brechas'!$F$35:$F$67)</f>
        <v>2.72782669576871E-3</v>
      </c>
      <c r="Q83" t="b">
        <f t="shared" si="14"/>
        <v>1</v>
      </c>
      <c r="U83" s="20">
        <v>41</v>
      </c>
      <c r="V83" s="20" t="s">
        <v>92</v>
      </c>
      <c r="W83" s="20">
        <v>0.61</v>
      </c>
      <c r="X83" s="20">
        <v>0.57999999999999996</v>
      </c>
      <c r="Y83" s="20">
        <v>0.04</v>
      </c>
      <c r="Z83" s="20">
        <v>0.04</v>
      </c>
      <c r="AA83" s="67">
        <v>2</v>
      </c>
      <c r="AB83" s="20">
        <v>0.6</v>
      </c>
      <c r="AC83" s="20">
        <v>0.12</v>
      </c>
      <c r="AD83" s="64">
        <v>7</v>
      </c>
      <c r="AE83" s="20">
        <v>5.5999999999999999E-3</v>
      </c>
      <c r="AF83" s="67">
        <v>2</v>
      </c>
      <c r="AG83" s="17">
        <v>1</v>
      </c>
      <c r="AH83" s="17">
        <v>5.5584440000000001E-3</v>
      </c>
      <c r="AI83">
        <f>_xlfn.XLOOKUP(U83,' Brechas'!$A$35:$A$67,' Brechas'!$L$35:$L$67)</f>
        <v>5.5584440724763496E-3</v>
      </c>
      <c r="AJ83" t="b">
        <f t="shared" si="15"/>
        <v>1</v>
      </c>
      <c r="AN83" s="20">
        <v>41</v>
      </c>
      <c r="AO83" s="20" t="s">
        <v>92</v>
      </c>
      <c r="AP83" s="20">
        <v>0.13</v>
      </c>
      <c r="AQ83" s="20">
        <v>0.13</v>
      </c>
      <c r="AR83" s="20">
        <v>-0.03</v>
      </c>
      <c r="AS83" s="20">
        <v>0.03</v>
      </c>
      <c r="AT83" s="64">
        <v>7</v>
      </c>
      <c r="AU83" s="20">
        <v>0.13</v>
      </c>
      <c r="AV83" s="20">
        <v>0.37</v>
      </c>
      <c r="AW83" s="61">
        <v>18</v>
      </c>
      <c r="AX83" s="20">
        <v>0.01</v>
      </c>
      <c r="AY83" s="64">
        <v>7</v>
      </c>
      <c r="AZ83" s="17">
        <v>-1</v>
      </c>
      <c r="BA83" s="17">
        <v>-1.1779899999999999E-2</v>
      </c>
      <c r="BB83" s="17">
        <f>_xlfn.XLOOKUP(AN83,' Brechas'!$A$35:$A$67,' Brechas'!$U$35:$U$67)</f>
        <v>-1.17799004959289E-2</v>
      </c>
      <c r="BC83" t="b">
        <f t="shared" si="16"/>
        <v>1</v>
      </c>
      <c r="BG83" s="20">
        <v>41</v>
      </c>
      <c r="BH83" s="20" t="s">
        <v>286</v>
      </c>
      <c r="BI83" s="20">
        <v>0.93</v>
      </c>
      <c r="BJ83" s="20">
        <v>0.93</v>
      </c>
      <c r="BK83" s="20">
        <v>0</v>
      </c>
      <c r="BL83" s="20">
        <v>5.0000000000000001E-3</v>
      </c>
      <c r="BM83" s="64">
        <v>7</v>
      </c>
      <c r="BN83" s="20">
        <v>0.93</v>
      </c>
      <c r="BO83" s="20">
        <v>0.6</v>
      </c>
      <c r="BP83" s="65">
        <v>6</v>
      </c>
      <c r="BQ83" s="20">
        <v>3.0000000000000001E-3</v>
      </c>
      <c r="BR83" s="64">
        <v>7</v>
      </c>
      <c r="BS83" s="17">
        <v>1</v>
      </c>
      <c r="BT83" s="17">
        <v>2.7757770000000001E-3</v>
      </c>
      <c r="BU83" s="17">
        <f>_xlfn.XLOOKUP(BG83,' Brechas'!$A$35:$A$67,' Brechas'!$AI$35:$AI$67)</f>
        <v>2.7757773091978502E-3</v>
      </c>
      <c r="BV83" t="b">
        <f t="shared" si="17"/>
        <v>1</v>
      </c>
      <c r="BZ83" s="20">
        <v>41</v>
      </c>
      <c r="CA83" s="20" t="s">
        <v>92</v>
      </c>
      <c r="CB83" s="20">
        <v>6.29</v>
      </c>
      <c r="CC83" s="20">
        <v>6.39</v>
      </c>
      <c r="CD83" s="20">
        <v>-0.02</v>
      </c>
      <c r="CE83" s="20">
        <v>1.6E-2</v>
      </c>
      <c r="CF83" s="58">
        <v>16</v>
      </c>
      <c r="CG83" s="20">
        <v>6.35</v>
      </c>
      <c r="CH83" s="20">
        <v>0.91</v>
      </c>
      <c r="CI83" s="58">
        <v>16</v>
      </c>
      <c r="CJ83" s="20">
        <v>1.4999999999999999E-2</v>
      </c>
      <c r="CK83" s="58">
        <v>16</v>
      </c>
      <c r="CL83" s="17">
        <v>-1</v>
      </c>
      <c r="CM83" s="17">
        <v>-1.4850690999999999E-2</v>
      </c>
      <c r="CN83" s="17">
        <f>_xlfn.XLOOKUP(BZ83,' Brechas'!$A$35:$A$67,' Brechas'!$BE$35:$BE$67)</f>
        <v>-1.4850691107515201E-2</v>
      </c>
      <c r="CO83" t="b">
        <f t="shared" si="18"/>
        <v>1</v>
      </c>
      <c r="CS83" s="20">
        <v>41</v>
      </c>
      <c r="CT83" s="20" t="s">
        <v>92</v>
      </c>
      <c r="CU83" s="20">
        <v>0.32</v>
      </c>
      <c r="CV83" s="20">
        <v>0.68</v>
      </c>
      <c r="CW83" s="20">
        <v>-0.53</v>
      </c>
      <c r="CX83" s="20">
        <v>0.53</v>
      </c>
      <c r="CY83" s="203">
        <v>26</v>
      </c>
      <c r="CZ83" s="20">
        <v>3.2000000000000001E-2</v>
      </c>
      <c r="DA83" s="20">
        <v>0.02</v>
      </c>
      <c r="DB83" s="86">
        <v>11</v>
      </c>
      <c r="DC83" s="20">
        <v>0.01</v>
      </c>
      <c r="DD83" s="80">
        <v>20</v>
      </c>
      <c r="DE83" s="17">
        <v>-1</v>
      </c>
      <c r="DF83" s="17">
        <v>-9.9580710000000006E-3</v>
      </c>
      <c r="DG83" s="17" t="e">
        <f>_xlfn.XLOOKUP(CS83,' Brechas'!$A$35:$A$67,' Brechas'!#REF!)</f>
        <v>#REF!</v>
      </c>
      <c r="DH83" t="e">
        <f t="shared" si="19"/>
        <v>#REF!</v>
      </c>
      <c r="DL83" s="20">
        <v>41</v>
      </c>
      <c r="DM83" s="20" t="s">
        <v>92</v>
      </c>
      <c r="DN83" s="20">
        <v>23.9</v>
      </c>
      <c r="DO83" s="20">
        <v>20.16</v>
      </c>
      <c r="DP83" s="20">
        <v>0.19</v>
      </c>
      <c r="DQ83" s="20">
        <v>0.19</v>
      </c>
      <c r="DR83" s="62">
        <v>8</v>
      </c>
      <c r="DS83" s="20">
        <v>22.04</v>
      </c>
      <c r="DT83" s="20">
        <v>0.17</v>
      </c>
      <c r="DU83" s="69">
        <v>9</v>
      </c>
      <c r="DV83" s="20">
        <v>0.03</v>
      </c>
      <c r="DW83" s="58">
        <v>16</v>
      </c>
      <c r="DX83" s="17">
        <v>1</v>
      </c>
      <c r="DY83" s="17">
        <v>3.0647397999999999E-2</v>
      </c>
      <c r="DZ83" s="17" t="e">
        <f>_xlfn.XLOOKUP(DL83,' Brechas'!$A$35:$A$67,' Brechas'!#REF!)</f>
        <v>#REF!</v>
      </c>
      <c r="EA83" t="e">
        <f t="shared" si="20"/>
        <v>#REF!</v>
      </c>
    </row>
    <row r="84" spans="2:131">
      <c r="B84" s="18">
        <v>44</v>
      </c>
      <c r="C84" s="18" t="s">
        <v>93</v>
      </c>
      <c r="D84" s="18">
        <v>0.33</v>
      </c>
      <c r="E84" s="18">
        <v>0.3</v>
      </c>
      <c r="F84" s="18">
        <v>0.08</v>
      </c>
      <c r="G84" s="18">
        <v>0.08</v>
      </c>
      <c r="H84" s="52">
        <v>29</v>
      </c>
      <c r="I84" s="18">
        <v>0.32</v>
      </c>
      <c r="J84" s="18">
        <v>0.24</v>
      </c>
      <c r="K84" s="38">
        <v>27</v>
      </c>
      <c r="L84" s="18">
        <v>0.02</v>
      </c>
      <c r="M84" s="52">
        <v>29</v>
      </c>
      <c r="N84" s="17">
        <v>1</v>
      </c>
      <c r="O84" s="17">
        <v>2.0008396000000001E-2</v>
      </c>
      <c r="P84" s="17">
        <f>_xlfn.XLOOKUP(B84,' Brechas'!$A$35:$A$67,' Brechas'!$F$35:$F$67)</f>
        <v>2.00083964756562E-2</v>
      </c>
      <c r="Q84" t="b">
        <f t="shared" si="14"/>
        <v>1</v>
      </c>
      <c r="U84" s="20">
        <v>44</v>
      </c>
      <c r="V84" s="20" t="s">
        <v>93</v>
      </c>
      <c r="W84" s="20">
        <v>0.28999999999999998</v>
      </c>
      <c r="X84" s="20">
        <v>0.26</v>
      </c>
      <c r="Y84" s="20">
        <v>0.12</v>
      </c>
      <c r="Z84" s="20">
        <v>0.12</v>
      </c>
      <c r="AA84" s="58">
        <v>16</v>
      </c>
      <c r="AB84" s="20">
        <v>0.28000000000000003</v>
      </c>
      <c r="AC84" s="20">
        <v>0.27</v>
      </c>
      <c r="AD84" s="73">
        <v>28</v>
      </c>
      <c r="AE84" s="20">
        <v>3.2399999999999998E-2</v>
      </c>
      <c r="AF84" s="73">
        <v>28</v>
      </c>
      <c r="AG84" s="17">
        <v>1</v>
      </c>
      <c r="AH84" s="17">
        <v>3.2445259999999997E-2</v>
      </c>
      <c r="AI84">
        <f>_xlfn.XLOOKUP(U84,' Brechas'!$A$35:$A$67,' Brechas'!$L$35:$L$67)</f>
        <v>3.24452595767801E-2</v>
      </c>
      <c r="AJ84" t="b">
        <f t="shared" si="15"/>
        <v>1</v>
      </c>
      <c r="AN84" s="20">
        <v>44</v>
      </c>
      <c r="AO84" s="20" t="s">
        <v>93</v>
      </c>
      <c r="AP84" s="20">
        <v>7.0000000000000007E-2</v>
      </c>
      <c r="AQ84" s="20">
        <v>0.06</v>
      </c>
      <c r="AR84" s="20">
        <v>0.1</v>
      </c>
      <c r="AS84" s="20">
        <v>0.1</v>
      </c>
      <c r="AT84" s="81">
        <v>17</v>
      </c>
      <c r="AU84" s="20">
        <v>0.06</v>
      </c>
      <c r="AV84" s="20">
        <v>0.18</v>
      </c>
      <c r="AW84" s="62">
        <v>8</v>
      </c>
      <c r="AX84" s="20">
        <v>0.02</v>
      </c>
      <c r="AY84" s="59">
        <v>13</v>
      </c>
      <c r="AZ84" s="17">
        <v>1</v>
      </c>
      <c r="BA84" s="17">
        <v>1.7813771999999999E-2</v>
      </c>
      <c r="BB84" s="17">
        <f>_xlfn.XLOOKUP(AN84,' Brechas'!$A$35:$A$67,' Brechas'!$U$35:$U$67)</f>
        <v>1.7813772412206899E-2</v>
      </c>
      <c r="BC84" t="b">
        <f t="shared" si="16"/>
        <v>1</v>
      </c>
      <c r="BG84" s="20">
        <v>44</v>
      </c>
      <c r="BH84" s="20" t="s">
        <v>287</v>
      </c>
      <c r="BI84" s="20">
        <v>1</v>
      </c>
      <c r="BJ84" s="20">
        <v>1</v>
      </c>
      <c r="BK84" s="20">
        <v>0.01</v>
      </c>
      <c r="BL84" s="20">
        <v>5.0000000000000001E-3</v>
      </c>
      <c r="BM84" s="59">
        <v>13</v>
      </c>
      <c r="BN84" s="20">
        <v>1</v>
      </c>
      <c r="BO84" s="20">
        <v>0.56000000000000005</v>
      </c>
      <c r="BP84" s="76">
        <v>1</v>
      </c>
      <c r="BQ84" s="20">
        <v>3.0000000000000001E-3</v>
      </c>
      <c r="BR84" s="69">
        <v>9</v>
      </c>
      <c r="BS84" s="17">
        <v>1</v>
      </c>
      <c r="BT84" s="17">
        <v>2.9094939999999999E-3</v>
      </c>
      <c r="BU84" s="17">
        <f>_xlfn.XLOOKUP(BG84,' Brechas'!$A$35:$A$67,' Brechas'!$AI$35:$AI$67)</f>
        <v>2.9094943505180602E-3</v>
      </c>
      <c r="BV84" t="b">
        <f t="shared" si="17"/>
        <v>1</v>
      </c>
      <c r="BZ84" s="20">
        <v>44</v>
      </c>
      <c r="CA84" s="20" t="s">
        <v>93</v>
      </c>
      <c r="CB84" s="20">
        <v>6.46</v>
      </c>
      <c r="CC84" s="20">
        <v>6.52</v>
      </c>
      <c r="CD84" s="20">
        <v>-0.01</v>
      </c>
      <c r="CE84" s="20">
        <v>8.9999999999999993E-3</v>
      </c>
      <c r="CF84" s="62">
        <v>8</v>
      </c>
      <c r="CG84" s="20">
        <v>6.49</v>
      </c>
      <c r="CH84" s="20">
        <v>0.89</v>
      </c>
      <c r="CI84" s="64">
        <v>7</v>
      </c>
      <c r="CJ84" s="20">
        <v>8.0000000000000002E-3</v>
      </c>
      <c r="CK84" s="62">
        <v>8</v>
      </c>
      <c r="CL84" s="17">
        <v>-1</v>
      </c>
      <c r="CM84" s="17">
        <v>-7.9223249999999992E-3</v>
      </c>
      <c r="CN84" s="17">
        <f>_xlfn.XLOOKUP(BZ84,' Brechas'!$A$35:$A$67,' Brechas'!$BE$35:$BE$67)</f>
        <v>-7.9223249638803901E-3</v>
      </c>
      <c r="CO84" t="b">
        <f t="shared" si="18"/>
        <v>1</v>
      </c>
      <c r="CS84" s="20">
        <v>44</v>
      </c>
      <c r="CT84" s="20" t="s">
        <v>93</v>
      </c>
      <c r="CU84" s="20">
        <v>0.64</v>
      </c>
      <c r="CV84" s="20">
        <v>0.36</v>
      </c>
      <c r="CW84" s="20">
        <v>0.8</v>
      </c>
      <c r="CX84" s="20">
        <v>0.8</v>
      </c>
      <c r="CY84" s="219">
        <v>27</v>
      </c>
      <c r="CZ84" s="20">
        <v>8.9999999999999993E-3</v>
      </c>
      <c r="DA84" s="20">
        <v>7.0000000000000007E-2</v>
      </c>
      <c r="DB84" s="71">
        <v>25</v>
      </c>
      <c r="DC84" s="20">
        <v>0.06</v>
      </c>
      <c r="DD84" s="84">
        <v>26</v>
      </c>
      <c r="DE84" s="17">
        <v>1</v>
      </c>
      <c r="DF84" s="17">
        <v>5.7142856999999998E-2</v>
      </c>
      <c r="DG84" s="17" t="e">
        <f>_xlfn.XLOOKUP(CS84,' Brechas'!$A$35:$A$67,' Brechas'!#REF!)</f>
        <v>#REF!</v>
      </c>
      <c r="DH84" t="e">
        <f t="shared" si="19"/>
        <v>#REF!</v>
      </c>
      <c r="DL84" s="20">
        <v>44</v>
      </c>
      <c r="DM84" s="20" t="s">
        <v>93</v>
      </c>
      <c r="DN84" s="20">
        <v>5.0599999999999996</v>
      </c>
      <c r="DO84" s="20">
        <v>15.93</v>
      </c>
      <c r="DP84" s="20">
        <v>-0.68</v>
      </c>
      <c r="DQ84" s="20">
        <v>0.68</v>
      </c>
      <c r="DR84" s="87">
        <v>30</v>
      </c>
      <c r="DS84" s="20">
        <v>10.39</v>
      </c>
      <c r="DT84" s="20">
        <v>0.08</v>
      </c>
      <c r="DU84" s="74">
        <v>23</v>
      </c>
      <c r="DV84" s="20">
        <v>0.05</v>
      </c>
      <c r="DW84" s="74">
        <v>23</v>
      </c>
      <c r="DX84" s="17">
        <v>-1</v>
      </c>
      <c r="DY84" s="17">
        <v>-5.3108152999999998E-2</v>
      </c>
      <c r="DZ84" s="17" t="e">
        <f>_xlfn.XLOOKUP(DL84,' Brechas'!$A$35:$A$67,' Brechas'!#REF!)</f>
        <v>#REF!</v>
      </c>
      <c r="EA84" t="e">
        <f t="shared" si="20"/>
        <v>#REF!</v>
      </c>
    </row>
    <row r="85" spans="2:131">
      <c r="B85" s="18">
        <v>47</v>
      </c>
      <c r="C85" s="18" t="s">
        <v>94</v>
      </c>
      <c r="D85" s="18">
        <v>0.51</v>
      </c>
      <c r="E85" s="18">
        <v>0.49</v>
      </c>
      <c r="F85" s="18">
        <v>0.04</v>
      </c>
      <c r="G85" s="18">
        <v>0.04</v>
      </c>
      <c r="H85" s="27">
        <v>10</v>
      </c>
      <c r="I85" s="18">
        <v>0.5</v>
      </c>
      <c r="J85" s="18">
        <v>0.15</v>
      </c>
      <c r="K85" s="41">
        <v>22</v>
      </c>
      <c r="L85" s="18">
        <v>0.01</v>
      </c>
      <c r="M85" s="25">
        <v>15</v>
      </c>
      <c r="N85" s="17">
        <v>1</v>
      </c>
      <c r="O85" s="17">
        <v>6.0405119999999996E-3</v>
      </c>
      <c r="P85" s="17">
        <f>_xlfn.XLOOKUP(B85,' Brechas'!$A$35:$A$67,' Brechas'!$F$35:$F$67)</f>
        <v>6.0405117665521899E-3</v>
      </c>
      <c r="Q85" t="b">
        <f t="shared" si="14"/>
        <v>1</v>
      </c>
      <c r="U85" s="20">
        <v>47</v>
      </c>
      <c r="V85" s="20" t="s">
        <v>94</v>
      </c>
      <c r="W85" s="20">
        <v>0.48</v>
      </c>
      <c r="X85" s="20">
        <v>0.45</v>
      </c>
      <c r="Y85" s="20">
        <v>0.05</v>
      </c>
      <c r="Z85" s="20">
        <v>0.05</v>
      </c>
      <c r="AA85" s="85">
        <v>4</v>
      </c>
      <c r="AB85" s="20">
        <v>0.47</v>
      </c>
      <c r="AC85" s="20">
        <v>0.16</v>
      </c>
      <c r="AD85" s="81">
        <v>17</v>
      </c>
      <c r="AE85" s="20">
        <v>8.6E-3</v>
      </c>
      <c r="AF85" s="85">
        <v>4</v>
      </c>
      <c r="AG85" s="17">
        <v>1</v>
      </c>
      <c r="AH85" s="17">
        <v>8.5627640000000005E-3</v>
      </c>
      <c r="AI85">
        <f>_xlfn.XLOOKUP(U85,' Brechas'!$A$35:$A$67,' Brechas'!$L$35:$L$67)</f>
        <v>8.5627644745165099E-3</v>
      </c>
      <c r="AJ85" t="b">
        <f t="shared" si="15"/>
        <v>1</v>
      </c>
      <c r="AN85" s="20">
        <v>47</v>
      </c>
      <c r="AO85" s="20" t="s">
        <v>94</v>
      </c>
      <c r="AP85" s="20">
        <v>7.0000000000000007E-2</v>
      </c>
      <c r="AQ85" s="20">
        <v>0.05</v>
      </c>
      <c r="AR85" s="20">
        <v>0.35</v>
      </c>
      <c r="AS85" s="20">
        <v>0.35</v>
      </c>
      <c r="AT85" s="77">
        <v>33</v>
      </c>
      <c r="AU85" s="20">
        <v>0.06</v>
      </c>
      <c r="AV85" s="20">
        <v>0.17</v>
      </c>
      <c r="AW85" s="83">
        <v>5</v>
      </c>
      <c r="AX85" s="20">
        <v>0.06</v>
      </c>
      <c r="AY85" s="71">
        <v>25</v>
      </c>
      <c r="AZ85" s="17">
        <v>1</v>
      </c>
      <c r="BA85" s="17">
        <v>5.7304444000000003E-2</v>
      </c>
      <c r="BB85" s="17">
        <f>_xlfn.XLOOKUP(AN85,' Brechas'!$A$35:$A$67,' Brechas'!$U$35:$U$67)</f>
        <v>5.7304443580258699E-2</v>
      </c>
      <c r="BC85" t="b">
        <f t="shared" si="16"/>
        <v>1</v>
      </c>
      <c r="BG85" s="20">
        <v>47</v>
      </c>
      <c r="BH85" s="20" t="s">
        <v>288</v>
      </c>
      <c r="BI85" s="20">
        <v>0.9</v>
      </c>
      <c r="BJ85" s="20">
        <v>0.9</v>
      </c>
      <c r="BK85" s="20">
        <v>0</v>
      </c>
      <c r="BL85" s="20">
        <v>5.0000000000000001E-3</v>
      </c>
      <c r="BM85" s="79">
        <v>10</v>
      </c>
      <c r="BN85" s="20">
        <v>0.9</v>
      </c>
      <c r="BO85" s="20">
        <v>0.62</v>
      </c>
      <c r="BP85" s="59">
        <v>13</v>
      </c>
      <c r="BQ85" s="20">
        <v>3.0000000000000001E-3</v>
      </c>
      <c r="BR85" s="79">
        <v>10</v>
      </c>
      <c r="BS85" s="17">
        <v>1</v>
      </c>
      <c r="BT85" s="17">
        <v>2.9955590000000001E-3</v>
      </c>
      <c r="BU85" s="17">
        <f>_xlfn.XLOOKUP(BG85,' Brechas'!$A$35:$A$67,' Brechas'!$AI$35:$AI$67)</f>
        <v>2.995559498391E-3</v>
      </c>
      <c r="BV85" t="b">
        <f t="shared" si="17"/>
        <v>1</v>
      </c>
      <c r="BZ85" s="20">
        <v>47</v>
      </c>
      <c r="CA85" s="20" t="s">
        <v>94</v>
      </c>
      <c r="CB85" s="20">
        <v>5.94</v>
      </c>
      <c r="CC85" s="20">
        <v>6.04</v>
      </c>
      <c r="CD85" s="20">
        <v>-0.02</v>
      </c>
      <c r="CE85" s="20">
        <v>1.7000000000000001E-2</v>
      </c>
      <c r="CF85" s="75">
        <v>21</v>
      </c>
      <c r="CG85" s="20">
        <v>5.99</v>
      </c>
      <c r="CH85" s="20">
        <v>0.97</v>
      </c>
      <c r="CI85" s="95">
        <v>32</v>
      </c>
      <c r="CJ85" s="20">
        <v>1.7000000000000001E-2</v>
      </c>
      <c r="CK85" s="75">
        <v>21</v>
      </c>
      <c r="CL85" s="17">
        <v>-1</v>
      </c>
      <c r="CM85" s="17">
        <v>-1.6691427000000002E-2</v>
      </c>
      <c r="CN85" s="17">
        <f>_xlfn.XLOOKUP(BZ85,' Brechas'!$A$35:$A$67,' Brechas'!$BE$35:$BE$67)</f>
        <v>-1.6691427085750901E-2</v>
      </c>
      <c r="CO85" t="b">
        <f t="shared" si="18"/>
        <v>1</v>
      </c>
      <c r="CS85" s="20">
        <v>47</v>
      </c>
      <c r="CT85" s="20" t="s">
        <v>94</v>
      </c>
      <c r="CU85" s="20">
        <v>0.52</v>
      </c>
      <c r="CV85" s="20">
        <v>0.48</v>
      </c>
      <c r="CW85" s="20">
        <v>0.08</v>
      </c>
      <c r="CX85" s="20">
        <v>0.08</v>
      </c>
      <c r="CY85" s="201">
        <v>6</v>
      </c>
      <c r="CZ85" s="20">
        <v>0.03</v>
      </c>
      <c r="DA85" s="20">
        <v>0.02</v>
      </c>
      <c r="DB85" s="59">
        <v>13</v>
      </c>
      <c r="DC85" s="20">
        <v>0</v>
      </c>
      <c r="DD85" s="65">
        <v>6</v>
      </c>
      <c r="DE85" s="17">
        <v>1</v>
      </c>
      <c r="DF85" s="17">
        <v>1.6666669999999999E-3</v>
      </c>
      <c r="DG85" s="17" t="e">
        <f>_xlfn.XLOOKUP(CS85,' Brechas'!$A$35:$A$67,' Brechas'!#REF!)</f>
        <v>#REF!</v>
      </c>
      <c r="DH85" t="e">
        <f t="shared" si="19"/>
        <v>#REF!</v>
      </c>
      <c r="DL85" s="20">
        <v>47</v>
      </c>
      <c r="DM85" s="20" t="s">
        <v>94</v>
      </c>
      <c r="DN85" s="20">
        <v>20.079999999999998</v>
      </c>
      <c r="DO85" s="20">
        <v>14.15</v>
      </c>
      <c r="DP85" s="20">
        <v>0.42</v>
      </c>
      <c r="DQ85" s="20">
        <v>0.42</v>
      </c>
      <c r="DR85" s="68">
        <v>19</v>
      </c>
      <c r="DS85" s="20">
        <v>17.12</v>
      </c>
      <c r="DT85" s="20">
        <v>0.13</v>
      </c>
      <c r="DU85" s="63">
        <v>15</v>
      </c>
      <c r="DV85" s="20">
        <v>0.05</v>
      </c>
      <c r="DW85" s="84">
        <v>26</v>
      </c>
      <c r="DX85" s="17">
        <v>1</v>
      </c>
      <c r="DY85" s="17">
        <v>5.3728475999999997E-2</v>
      </c>
      <c r="DZ85" s="17" t="e">
        <f>_xlfn.XLOOKUP(DL85,' Brechas'!$A$35:$A$67,' Brechas'!#REF!)</f>
        <v>#REF!</v>
      </c>
      <c r="EA85" t="e">
        <f t="shared" si="20"/>
        <v>#REF!</v>
      </c>
    </row>
    <row r="86" spans="2:131">
      <c r="B86" s="18">
        <v>50</v>
      </c>
      <c r="C86" s="18" t="s">
        <v>95</v>
      </c>
      <c r="D86" s="18">
        <v>0.67</v>
      </c>
      <c r="E86" s="18">
        <v>0.62</v>
      </c>
      <c r="F86" s="18">
        <v>0.06</v>
      </c>
      <c r="G86" s="18">
        <v>0.06</v>
      </c>
      <c r="H86" s="43">
        <v>23</v>
      </c>
      <c r="I86" s="18">
        <v>0.64</v>
      </c>
      <c r="J86" s="18">
        <v>0.12</v>
      </c>
      <c r="K86" s="35">
        <v>11</v>
      </c>
      <c r="L86" s="18">
        <v>0.01</v>
      </c>
      <c r="M86" s="33">
        <v>20</v>
      </c>
      <c r="N86" s="17">
        <v>1</v>
      </c>
      <c r="O86" s="17">
        <v>7.6652500000000002E-3</v>
      </c>
      <c r="P86" s="17">
        <f>_xlfn.XLOOKUP(B86,' Brechas'!$A$35:$A$67,' Brechas'!$F$35:$F$67)</f>
        <v>7.6652499031041798E-3</v>
      </c>
      <c r="Q86" t="b">
        <f t="shared" si="14"/>
        <v>1</v>
      </c>
      <c r="U86" s="20">
        <v>50</v>
      </c>
      <c r="V86" s="20" t="s">
        <v>95</v>
      </c>
      <c r="W86" s="20">
        <v>0.6</v>
      </c>
      <c r="X86" s="20">
        <v>0.55000000000000004</v>
      </c>
      <c r="Y86" s="20">
        <v>0.08</v>
      </c>
      <c r="Z86" s="20">
        <v>0.08</v>
      </c>
      <c r="AA86" s="69">
        <v>9</v>
      </c>
      <c r="AB86" s="20">
        <v>0.59</v>
      </c>
      <c r="AC86" s="20">
        <v>0.13</v>
      </c>
      <c r="AD86" s="62">
        <v>8</v>
      </c>
      <c r="AE86" s="20">
        <v>0.01</v>
      </c>
      <c r="AF86" s="62">
        <v>8</v>
      </c>
      <c r="AG86" s="17">
        <v>1</v>
      </c>
      <c r="AH86" s="17">
        <v>1.0045449E-2</v>
      </c>
      <c r="AI86">
        <f>_xlfn.XLOOKUP(U86,' Brechas'!$A$35:$A$67,' Brechas'!$L$35:$L$67)</f>
        <v>1.0045448508408101E-2</v>
      </c>
      <c r="AJ86" t="b">
        <f t="shared" si="15"/>
        <v>1</v>
      </c>
      <c r="AN86" s="20">
        <v>50</v>
      </c>
      <c r="AO86" s="20" t="s">
        <v>95</v>
      </c>
      <c r="AP86" s="20">
        <v>0.19</v>
      </c>
      <c r="AQ86" s="20">
        <v>0.17</v>
      </c>
      <c r="AR86" s="20">
        <v>0.1</v>
      </c>
      <c r="AS86" s="20">
        <v>0.1</v>
      </c>
      <c r="AT86" s="58">
        <v>16</v>
      </c>
      <c r="AU86" s="20">
        <v>0.18</v>
      </c>
      <c r="AV86" s="20">
        <v>0.5</v>
      </c>
      <c r="AW86" s="72">
        <v>27</v>
      </c>
      <c r="AX86" s="20">
        <v>0.05</v>
      </c>
      <c r="AY86" s="74">
        <v>23</v>
      </c>
      <c r="AZ86" s="17">
        <v>1</v>
      </c>
      <c r="BA86" s="17">
        <v>5.0190182999999999E-2</v>
      </c>
      <c r="BB86" s="17">
        <f>_xlfn.XLOOKUP(AN86,' Brechas'!$A$35:$A$67,' Brechas'!$U$35:$U$67)</f>
        <v>5.0190183226021499E-2</v>
      </c>
      <c r="BC86" t="b">
        <f t="shared" si="16"/>
        <v>1</v>
      </c>
      <c r="BG86" s="20">
        <v>50</v>
      </c>
      <c r="BH86" s="20" t="s">
        <v>289</v>
      </c>
      <c r="BI86" s="20">
        <v>0.9</v>
      </c>
      <c r="BJ86" s="20">
        <v>0.9</v>
      </c>
      <c r="BK86" s="20">
        <v>0.01</v>
      </c>
      <c r="BL86" s="20">
        <v>5.0000000000000001E-3</v>
      </c>
      <c r="BM86" s="60">
        <v>14</v>
      </c>
      <c r="BN86" s="20">
        <v>0.9</v>
      </c>
      <c r="BO86" s="20">
        <v>0.62</v>
      </c>
      <c r="BP86" s="66">
        <v>12</v>
      </c>
      <c r="BQ86" s="20">
        <v>3.0000000000000001E-3</v>
      </c>
      <c r="BR86" s="59">
        <v>13</v>
      </c>
      <c r="BS86" s="17">
        <v>1</v>
      </c>
      <c r="BT86" s="17">
        <v>3.4033760000000001E-3</v>
      </c>
      <c r="BU86" s="17">
        <f>_xlfn.XLOOKUP(BG86,' Brechas'!$A$35:$A$67,' Brechas'!$AI$35:$AI$67)</f>
        <v>3.4033764348559499E-3</v>
      </c>
      <c r="BV86" t="b">
        <f t="shared" si="17"/>
        <v>1</v>
      </c>
      <c r="BZ86" s="20">
        <v>50</v>
      </c>
      <c r="CA86" s="20" t="s">
        <v>95</v>
      </c>
      <c r="CB86" s="20">
        <v>6.26</v>
      </c>
      <c r="CC86" s="20">
        <v>6.42</v>
      </c>
      <c r="CD86" s="20">
        <v>-0.02</v>
      </c>
      <c r="CE86" s="20">
        <v>2.4E-2</v>
      </c>
      <c r="CF86" s="95">
        <v>32</v>
      </c>
      <c r="CG86" s="20">
        <v>6.35</v>
      </c>
      <c r="CH86" s="20">
        <v>0.91</v>
      </c>
      <c r="CI86" s="63">
        <v>15</v>
      </c>
      <c r="CJ86" s="20">
        <v>2.1999999999999999E-2</v>
      </c>
      <c r="CK86" s="95">
        <v>32</v>
      </c>
      <c r="CL86" s="17">
        <v>-1</v>
      </c>
      <c r="CM86" s="17">
        <v>-2.1781051999999999E-2</v>
      </c>
      <c r="CN86" s="17">
        <f>_xlfn.XLOOKUP(BZ86,' Brechas'!$A$35:$A$67,' Brechas'!$BE$35:$BE$67)</f>
        <v>-2.17810521291961E-2</v>
      </c>
      <c r="CO86" t="b">
        <f t="shared" si="18"/>
        <v>1</v>
      </c>
      <c r="CS86" s="20">
        <v>50</v>
      </c>
      <c r="CT86" s="20" t="s">
        <v>289</v>
      </c>
      <c r="CU86" s="20">
        <v>0.43</v>
      </c>
      <c r="CV86" s="20">
        <v>0.56999999999999995</v>
      </c>
      <c r="CW86" s="20">
        <v>-0.25</v>
      </c>
      <c r="CX86" s="20">
        <v>0.25</v>
      </c>
      <c r="CY86" s="198">
        <v>14</v>
      </c>
      <c r="CZ86" s="20">
        <v>1.7000000000000001E-2</v>
      </c>
      <c r="DA86" s="20">
        <v>0.04</v>
      </c>
      <c r="DB86" s="80">
        <v>20</v>
      </c>
      <c r="DC86" s="20">
        <v>0.01</v>
      </c>
      <c r="DD86" s="68">
        <v>19</v>
      </c>
      <c r="DE86" s="17">
        <v>-1</v>
      </c>
      <c r="DF86" s="17">
        <v>-8.9285709999999997E-3</v>
      </c>
      <c r="DG86" s="17" t="e">
        <f>_xlfn.XLOOKUP(CS86,' Brechas'!$A$35:$A$67,' Brechas'!#REF!)</f>
        <v>#REF!</v>
      </c>
      <c r="DH86" t="e">
        <f t="shared" si="19"/>
        <v>#REF!</v>
      </c>
      <c r="DL86" s="20">
        <v>50</v>
      </c>
      <c r="DM86" s="20" t="s">
        <v>289</v>
      </c>
      <c r="DN86" s="20">
        <v>16.510000000000002</v>
      </c>
      <c r="DO86" s="20">
        <v>18.22</v>
      </c>
      <c r="DP86" s="20">
        <v>-0.09</v>
      </c>
      <c r="DQ86" s="20">
        <v>0.09</v>
      </c>
      <c r="DR86" s="65">
        <v>6</v>
      </c>
      <c r="DS86" s="20">
        <v>17.37</v>
      </c>
      <c r="DT86" s="20">
        <v>0.13</v>
      </c>
      <c r="DU86" s="60">
        <v>14</v>
      </c>
      <c r="DV86" s="20">
        <v>0.01</v>
      </c>
      <c r="DW86" s="64">
        <v>7</v>
      </c>
      <c r="DX86" s="17">
        <v>-1</v>
      </c>
      <c r="DY86" s="17">
        <v>-1.2200071E-2</v>
      </c>
      <c r="DZ86" s="17" t="e">
        <f>_xlfn.XLOOKUP(DL86,' Brechas'!$A$35:$A$67,' Brechas'!#REF!)</f>
        <v>#REF!</v>
      </c>
      <c r="EA86" t="e">
        <f t="shared" si="20"/>
        <v>#REF!</v>
      </c>
    </row>
    <row r="87" spans="2:131">
      <c r="B87" s="18">
        <v>52</v>
      </c>
      <c r="C87" s="18" t="s">
        <v>96</v>
      </c>
      <c r="D87" s="18">
        <v>0.37</v>
      </c>
      <c r="E87" s="18">
        <v>0.35</v>
      </c>
      <c r="F87" s="18">
        <v>0.04</v>
      </c>
      <c r="G87" s="18">
        <v>0.04</v>
      </c>
      <c r="H87" s="21">
        <v>13</v>
      </c>
      <c r="I87" s="18">
        <v>0.36</v>
      </c>
      <c r="J87" s="18">
        <v>0.21</v>
      </c>
      <c r="K87" s="45">
        <v>26</v>
      </c>
      <c r="L87" s="18">
        <v>0.01</v>
      </c>
      <c r="M87" s="41">
        <v>22</v>
      </c>
      <c r="N87" s="17">
        <v>1</v>
      </c>
      <c r="O87" s="17">
        <v>9.3826329999999996E-3</v>
      </c>
      <c r="P87" s="17">
        <f>_xlfn.XLOOKUP(B87,' Brechas'!$A$35:$A$67,' Brechas'!$F$35:$F$67)</f>
        <v>9.3826329015512799E-3</v>
      </c>
      <c r="Q87" t="b">
        <f t="shared" si="14"/>
        <v>1</v>
      </c>
      <c r="U87" s="20">
        <v>52</v>
      </c>
      <c r="V87" s="20" t="s">
        <v>96</v>
      </c>
      <c r="W87" s="20">
        <v>0.59</v>
      </c>
      <c r="X87" s="20">
        <v>0.49</v>
      </c>
      <c r="Y87" s="20">
        <v>0.19</v>
      </c>
      <c r="Z87" s="20">
        <v>0.19</v>
      </c>
      <c r="AA87" s="87">
        <v>30</v>
      </c>
      <c r="AB87" s="20">
        <v>0.57999999999999996</v>
      </c>
      <c r="AC87" s="20">
        <v>0.13</v>
      </c>
      <c r="AD87" s="69">
        <v>9</v>
      </c>
      <c r="AE87" s="20">
        <v>2.4400000000000002E-2</v>
      </c>
      <c r="AF87" s="75">
        <v>21</v>
      </c>
      <c r="AG87" s="17">
        <v>1</v>
      </c>
      <c r="AH87" s="17">
        <v>2.4387669000000001E-2</v>
      </c>
      <c r="AI87">
        <f>_xlfn.XLOOKUP(U87,' Brechas'!$A$35:$A$67,' Brechas'!$L$35:$L$67)</f>
        <v>2.4387668690194E-2</v>
      </c>
      <c r="AJ87" t="b">
        <f t="shared" si="15"/>
        <v>1</v>
      </c>
      <c r="AN87" s="20">
        <v>52</v>
      </c>
      <c r="AO87" s="20" t="s">
        <v>96</v>
      </c>
      <c r="AP87" s="20">
        <v>0.36</v>
      </c>
      <c r="AQ87" s="20">
        <v>0.35</v>
      </c>
      <c r="AR87" s="20">
        <v>0.03</v>
      </c>
      <c r="AS87" s="20">
        <v>0.03</v>
      </c>
      <c r="AT87" s="62">
        <v>8</v>
      </c>
      <c r="AU87" s="20">
        <v>0.35</v>
      </c>
      <c r="AV87" s="20">
        <v>1</v>
      </c>
      <c r="AW87" s="77">
        <v>33</v>
      </c>
      <c r="AX87" s="20">
        <v>0.03</v>
      </c>
      <c r="AY87" s="80">
        <v>20</v>
      </c>
      <c r="AZ87" s="17">
        <v>1</v>
      </c>
      <c r="BA87" s="17">
        <v>3.1949419999999999E-2</v>
      </c>
      <c r="BB87" s="17">
        <f>_xlfn.XLOOKUP(AN87,' Brechas'!$A$35:$A$67,' Brechas'!$U$35:$U$67)</f>
        <v>3.1949419746934597E-2</v>
      </c>
      <c r="BC87" t="b">
        <f t="shared" si="16"/>
        <v>1</v>
      </c>
      <c r="BG87" s="20">
        <v>52</v>
      </c>
      <c r="BH87" s="20" t="s">
        <v>290</v>
      </c>
      <c r="BI87" s="20">
        <v>0.75</v>
      </c>
      <c r="BJ87" s="20">
        <v>0.75</v>
      </c>
      <c r="BK87" s="20">
        <v>0</v>
      </c>
      <c r="BL87" s="20">
        <v>2E-3</v>
      </c>
      <c r="BM87" s="67">
        <v>2</v>
      </c>
      <c r="BN87" s="20">
        <v>0.75</v>
      </c>
      <c r="BO87" s="20">
        <v>0.74</v>
      </c>
      <c r="BP87" s="70">
        <v>29</v>
      </c>
      <c r="BQ87" s="20">
        <v>1E-3</v>
      </c>
      <c r="BR87" s="67">
        <v>2</v>
      </c>
      <c r="BS87" s="17">
        <v>-1</v>
      </c>
      <c r="BT87" s="17">
        <v>-1.350158E-3</v>
      </c>
      <c r="BU87" s="17">
        <f>_xlfn.XLOOKUP(BG87,' Brechas'!$A$35:$A$67,' Brechas'!$AI$35:$AI$67)</f>
        <v>-1.3501575880001599E-3</v>
      </c>
      <c r="BV87" t="b">
        <f t="shared" si="17"/>
        <v>1</v>
      </c>
      <c r="BZ87" s="20">
        <v>52</v>
      </c>
      <c r="CA87" s="20" t="s">
        <v>96</v>
      </c>
      <c r="CB87" s="20">
        <v>6.41</v>
      </c>
      <c r="CC87" s="20">
        <v>6.44</v>
      </c>
      <c r="CD87" s="20">
        <v>-0.01</v>
      </c>
      <c r="CE87" s="20">
        <v>5.0000000000000001E-3</v>
      </c>
      <c r="CF87" s="85">
        <v>4</v>
      </c>
      <c r="CG87" s="20">
        <v>6.43</v>
      </c>
      <c r="CH87" s="20">
        <v>0.9</v>
      </c>
      <c r="CI87" s="62">
        <v>8</v>
      </c>
      <c r="CJ87" s="20">
        <v>5.0000000000000001E-3</v>
      </c>
      <c r="CK87" s="85">
        <v>4</v>
      </c>
      <c r="CL87" s="17">
        <v>-1</v>
      </c>
      <c r="CM87" s="17">
        <v>-4.8216259999999999E-3</v>
      </c>
      <c r="CN87" s="17">
        <f>_xlfn.XLOOKUP(BZ87,' Brechas'!$A$35:$A$67,' Brechas'!$BE$35:$BE$67)</f>
        <v>-4.8216263420278304E-3</v>
      </c>
      <c r="CO87" t="b">
        <f t="shared" si="18"/>
        <v>1</v>
      </c>
      <c r="CS87" s="20">
        <v>52</v>
      </c>
      <c r="CT87" s="20" t="s">
        <v>96</v>
      </c>
      <c r="CU87" s="20">
        <v>0.51</v>
      </c>
      <c r="CV87" s="20">
        <v>0.49</v>
      </c>
      <c r="CW87" s="20">
        <v>0.04</v>
      </c>
      <c r="CX87" s="20">
        <v>0.04</v>
      </c>
      <c r="CY87" s="215">
        <v>3</v>
      </c>
      <c r="CZ87" s="20">
        <v>3.1E-2</v>
      </c>
      <c r="DA87" s="20">
        <v>0.02</v>
      </c>
      <c r="DB87" s="66">
        <v>12</v>
      </c>
      <c r="DC87" s="20">
        <v>0</v>
      </c>
      <c r="DD87" s="85">
        <v>4</v>
      </c>
      <c r="DE87" s="17">
        <v>1</v>
      </c>
      <c r="DF87" s="17">
        <v>7.8431400000000004E-4</v>
      </c>
      <c r="DG87" s="17" t="e">
        <f>_xlfn.XLOOKUP(CS87,' Brechas'!$A$35:$A$67,' Brechas'!#REF!)</f>
        <v>#REF!</v>
      </c>
      <c r="DH87" t="e">
        <f t="shared" si="19"/>
        <v>#REF!</v>
      </c>
      <c r="DL87" s="20">
        <v>52</v>
      </c>
      <c r="DM87" s="20" t="s">
        <v>96</v>
      </c>
      <c r="DN87" s="20">
        <v>13.03</v>
      </c>
      <c r="DO87" s="20">
        <v>35.700000000000003</v>
      </c>
      <c r="DP87" s="20">
        <v>-0.64</v>
      </c>
      <c r="DQ87" s="20">
        <v>0.64</v>
      </c>
      <c r="DR87" s="73">
        <v>28</v>
      </c>
      <c r="DS87" s="20">
        <v>24.09</v>
      </c>
      <c r="DT87" s="20">
        <v>0.18</v>
      </c>
      <c r="DU87" s="65">
        <v>6</v>
      </c>
      <c r="DV87" s="20">
        <v>0.11</v>
      </c>
      <c r="DW87" s="87">
        <v>30</v>
      </c>
      <c r="DX87" s="17">
        <v>-1</v>
      </c>
      <c r="DY87" s="17">
        <v>-0.11457345400000001</v>
      </c>
      <c r="DZ87" s="17" t="e">
        <f>_xlfn.XLOOKUP(DL87,' Brechas'!$A$35:$A$67,' Brechas'!#REF!)</f>
        <v>#REF!</v>
      </c>
      <c r="EA87" t="e">
        <f t="shared" si="20"/>
        <v>#REF!</v>
      </c>
    </row>
    <row r="88" spans="2:131" ht="24">
      <c r="B88" s="18">
        <v>54</v>
      </c>
      <c r="C88" s="18" t="s">
        <v>97</v>
      </c>
      <c r="D88" s="18">
        <v>0.59</v>
      </c>
      <c r="E88" s="18">
        <v>0.56000000000000005</v>
      </c>
      <c r="F88" s="18">
        <v>0.05</v>
      </c>
      <c r="G88" s="18">
        <v>0.05</v>
      </c>
      <c r="H88" s="19">
        <v>19</v>
      </c>
      <c r="I88" s="18">
        <v>0.56999999999999995</v>
      </c>
      <c r="J88" s="18">
        <v>0.13</v>
      </c>
      <c r="K88" s="31">
        <v>17</v>
      </c>
      <c r="L88" s="18">
        <v>0.01</v>
      </c>
      <c r="M88" s="44">
        <v>16</v>
      </c>
      <c r="N88" s="17">
        <v>1</v>
      </c>
      <c r="O88" s="17">
        <v>7.033325E-3</v>
      </c>
      <c r="P88" s="17">
        <f>_xlfn.XLOOKUP(B88,' Brechas'!$A$35:$A$67,' Brechas'!$F$35:$F$67)</f>
        <v>7.0333249085680997E-3</v>
      </c>
      <c r="Q88" t="b">
        <f t="shared" si="14"/>
        <v>1</v>
      </c>
      <c r="U88" s="20">
        <v>54</v>
      </c>
      <c r="V88" s="20" t="s">
        <v>97</v>
      </c>
      <c r="W88" s="20">
        <v>0.55000000000000004</v>
      </c>
      <c r="X88" s="20">
        <v>0.5</v>
      </c>
      <c r="Y88" s="20">
        <v>0.1</v>
      </c>
      <c r="Z88" s="20">
        <v>0.1</v>
      </c>
      <c r="AA88" s="59">
        <v>13</v>
      </c>
      <c r="AB88" s="20">
        <v>0.54</v>
      </c>
      <c r="AC88" s="20">
        <v>0.14000000000000001</v>
      </c>
      <c r="AD88" s="86">
        <v>11</v>
      </c>
      <c r="AE88" s="20">
        <v>1.3599999999999999E-2</v>
      </c>
      <c r="AF88" s="79">
        <v>10</v>
      </c>
      <c r="AG88" s="17">
        <v>1</v>
      </c>
      <c r="AH88" s="17">
        <v>1.3585866E-2</v>
      </c>
      <c r="AI88">
        <f>_xlfn.XLOOKUP(U88,' Brechas'!$A$35:$A$67,' Brechas'!$L$35:$L$67)</f>
        <v>1.35858657581734E-2</v>
      </c>
      <c r="AJ88" t="b">
        <f t="shared" si="15"/>
        <v>1</v>
      </c>
      <c r="AN88" s="20">
        <v>54</v>
      </c>
      <c r="AO88" s="20" t="s">
        <v>97</v>
      </c>
      <c r="AP88" s="20">
        <v>0.15</v>
      </c>
      <c r="AQ88" s="20">
        <v>0.13</v>
      </c>
      <c r="AR88" s="20">
        <v>0.14000000000000001</v>
      </c>
      <c r="AS88" s="20">
        <v>0.14000000000000001</v>
      </c>
      <c r="AT88" s="75">
        <v>21</v>
      </c>
      <c r="AU88" s="20">
        <v>0.14000000000000001</v>
      </c>
      <c r="AV88" s="20">
        <v>0.4</v>
      </c>
      <c r="AW88" s="75">
        <v>21</v>
      </c>
      <c r="AX88" s="20">
        <v>0.06</v>
      </c>
      <c r="AY88" s="88">
        <v>24</v>
      </c>
      <c r="AZ88" s="17">
        <v>1</v>
      </c>
      <c r="BA88" s="17">
        <v>5.5559851E-2</v>
      </c>
      <c r="BB88" s="17">
        <f>_xlfn.XLOOKUP(AN88,' Brechas'!$A$35:$A$67,' Brechas'!$U$35:$U$67)</f>
        <v>5.5559851327734201E-2</v>
      </c>
      <c r="BC88" t="b">
        <f t="shared" si="16"/>
        <v>1</v>
      </c>
      <c r="BG88" s="20">
        <v>54</v>
      </c>
      <c r="BH88" s="20" t="s">
        <v>291</v>
      </c>
      <c r="BI88" s="20">
        <v>0.89</v>
      </c>
      <c r="BJ88" s="20">
        <v>0.88</v>
      </c>
      <c r="BK88" s="20">
        <v>0.01</v>
      </c>
      <c r="BL88" s="20">
        <v>8.0000000000000002E-3</v>
      </c>
      <c r="BM88" s="81">
        <v>17</v>
      </c>
      <c r="BN88" s="20">
        <v>0.89</v>
      </c>
      <c r="BO88" s="20">
        <v>0.63</v>
      </c>
      <c r="BP88" s="58">
        <v>16</v>
      </c>
      <c r="BQ88" s="20">
        <v>5.0000000000000001E-3</v>
      </c>
      <c r="BR88" s="58">
        <v>16</v>
      </c>
      <c r="BS88" s="17">
        <v>1</v>
      </c>
      <c r="BT88" s="17">
        <v>5.0274480000000003E-3</v>
      </c>
      <c r="BU88" s="17">
        <f>_xlfn.XLOOKUP(BG88,' Brechas'!$A$35:$A$67,' Brechas'!$AI$35:$AI$67)</f>
        <v>5.0274482321799596E-3</v>
      </c>
      <c r="BV88" t="b">
        <f t="shared" si="17"/>
        <v>1</v>
      </c>
      <c r="BZ88" s="20">
        <v>54</v>
      </c>
      <c r="CA88" s="20" t="s">
        <v>97</v>
      </c>
      <c r="CB88" s="20">
        <v>6.28</v>
      </c>
      <c r="CC88" s="20">
        <v>6.39</v>
      </c>
      <c r="CD88" s="20">
        <v>-0.02</v>
      </c>
      <c r="CE88" s="20">
        <v>1.7000000000000001E-2</v>
      </c>
      <c r="CF88" s="80">
        <v>20</v>
      </c>
      <c r="CG88" s="20">
        <v>6.34</v>
      </c>
      <c r="CH88" s="20">
        <v>0.91</v>
      </c>
      <c r="CI88" s="81">
        <v>17</v>
      </c>
      <c r="CJ88" s="20">
        <v>1.6E-2</v>
      </c>
      <c r="CK88" s="68">
        <v>19</v>
      </c>
      <c r="CL88" s="17">
        <v>-1</v>
      </c>
      <c r="CM88" s="17">
        <v>-1.5725659999999999E-2</v>
      </c>
      <c r="CN88" s="17">
        <f>_xlfn.XLOOKUP(BZ88,' Brechas'!$A$35:$A$67,' Brechas'!$BE$35:$BE$67)</f>
        <v>-1.5725660141095599E-2</v>
      </c>
      <c r="CO88" t="b">
        <f t="shared" si="18"/>
        <v>1</v>
      </c>
      <c r="CS88" s="20">
        <v>54</v>
      </c>
      <c r="CT88" s="20" t="s">
        <v>97</v>
      </c>
      <c r="CU88" s="20">
        <v>0.43</v>
      </c>
      <c r="CV88" s="20">
        <v>0.56999999999999995</v>
      </c>
      <c r="CW88" s="20">
        <v>-0.25</v>
      </c>
      <c r="CX88" s="20">
        <v>0.25</v>
      </c>
      <c r="CY88" s="198">
        <v>14</v>
      </c>
      <c r="CZ88" s="20">
        <v>3.4000000000000002E-2</v>
      </c>
      <c r="DA88" s="20">
        <v>0.02</v>
      </c>
      <c r="DB88" s="79">
        <v>10</v>
      </c>
      <c r="DC88" s="20">
        <v>0</v>
      </c>
      <c r="DD88" s="60">
        <v>14</v>
      </c>
      <c r="DE88" s="17">
        <v>-1</v>
      </c>
      <c r="DF88" s="17">
        <v>-4.4642859999999996E-3</v>
      </c>
      <c r="DG88" s="17" t="e">
        <f>_xlfn.XLOOKUP(CS88,' Brechas'!$A$35:$A$67,' Brechas'!#REF!)</f>
        <v>#REF!</v>
      </c>
      <c r="DH88" t="e">
        <f t="shared" si="19"/>
        <v>#REF!</v>
      </c>
      <c r="DL88" s="20">
        <v>54</v>
      </c>
      <c r="DM88" s="20" t="s">
        <v>97</v>
      </c>
      <c r="DN88" s="20">
        <v>10.39</v>
      </c>
      <c r="DO88" s="20">
        <v>16.02</v>
      </c>
      <c r="DP88" s="20">
        <v>-0.35</v>
      </c>
      <c r="DQ88" s="20">
        <v>0.35</v>
      </c>
      <c r="DR88" s="59">
        <v>13</v>
      </c>
      <c r="DS88" s="20">
        <v>13.16</v>
      </c>
      <c r="DT88" s="20">
        <v>0.1</v>
      </c>
      <c r="DU88" s="68">
        <v>19</v>
      </c>
      <c r="DV88" s="20">
        <v>0.03</v>
      </c>
      <c r="DW88" s="61">
        <v>18</v>
      </c>
      <c r="DX88" s="17">
        <v>-1</v>
      </c>
      <c r="DY88" s="17">
        <v>-3.4637599999999998E-2</v>
      </c>
      <c r="DZ88" s="17" t="e">
        <f>_xlfn.XLOOKUP(DL88,' Brechas'!$A$35:$A$67,' Brechas'!#REF!)</f>
        <v>#REF!</v>
      </c>
      <c r="EA88" t="e">
        <f t="shared" si="20"/>
        <v>#REF!</v>
      </c>
    </row>
    <row r="89" spans="2:131">
      <c r="B89" s="18">
        <v>63</v>
      </c>
      <c r="C89" s="18" t="s">
        <v>98</v>
      </c>
      <c r="D89" s="18">
        <v>0.82</v>
      </c>
      <c r="E89" s="18">
        <v>0.79</v>
      </c>
      <c r="F89" s="18">
        <v>0.04</v>
      </c>
      <c r="G89" s="18">
        <v>0.04</v>
      </c>
      <c r="H89" s="37">
        <v>14</v>
      </c>
      <c r="I89" s="18">
        <v>0.81</v>
      </c>
      <c r="J89" s="18">
        <v>0.09</v>
      </c>
      <c r="K89" s="24">
        <v>3</v>
      </c>
      <c r="L89" s="18">
        <v>0</v>
      </c>
      <c r="M89" s="36">
        <v>9</v>
      </c>
      <c r="N89" s="17">
        <v>1</v>
      </c>
      <c r="O89" s="17">
        <v>4.2561500000000002E-3</v>
      </c>
      <c r="P89" s="17">
        <f>_xlfn.XLOOKUP(B89,' Brechas'!$A$35:$A$67,' Brechas'!$F$35:$F$67)</f>
        <v>4.2561499666906397E-3</v>
      </c>
      <c r="Q89" t="b">
        <f t="shared" si="14"/>
        <v>1</v>
      </c>
      <c r="U89" s="20">
        <v>63</v>
      </c>
      <c r="V89" s="20" t="s">
        <v>98</v>
      </c>
      <c r="W89" s="20">
        <v>0.68</v>
      </c>
      <c r="X89" s="20">
        <v>0.6</v>
      </c>
      <c r="Y89" s="20">
        <v>0.13</v>
      </c>
      <c r="Z89" s="20">
        <v>0.13</v>
      </c>
      <c r="AA89" s="61">
        <v>18</v>
      </c>
      <c r="AB89" s="20">
        <v>0.67</v>
      </c>
      <c r="AC89" s="20">
        <v>0.11</v>
      </c>
      <c r="AD89" s="67">
        <v>2</v>
      </c>
      <c r="AE89" s="20">
        <v>1.49E-2</v>
      </c>
      <c r="AF89" s="86">
        <v>11</v>
      </c>
      <c r="AG89" s="17">
        <v>1</v>
      </c>
      <c r="AH89" s="17">
        <v>1.4928163E-2</v>
      </c>
      <c r="AI89">
        <f>_xlfn.XLOOKUP(U89,' Brechas'!$A$35:$A$67,' Brechas'!$L$35:$L$67)</f>
        <v>1.49281632644408E-2</v>
      </c>
      <c r="AJ89" t="b">
        <f t="shared" si="15"/>
        <v>1</v>
      </c>
      <c r="AN89" s="20">
        <v>63</v>
      </c>
      <c r="AO89" s="20" t="s">
        <v>98</v>
      </c>
      <c r="AP89" s="20">
        <v>0.11</v>
      </c>
      <c r="AQ89" s="20">
        <v>0.1</v>
      </c>
      <c r="AR89" s="20">
        <v>0.09</v>
      </c>
      <c r="AS89" s="20">
        <v>0.09</v>
      </c>
      <c r="AT89" s="63">
        <v>15</v>
      </c>
      <c r="AU89" s="20">
        <v>0.11</v>
      </c>
      <c r="AV89" s="20">
        <v>0.3</v>
      </c>
      <c r="AW89" s="63">
        <v>15</v>
      </c>
      <c r="AX89" s="20">
        <v>0.03</v>
      </c>
      <c r="AY89" s="81">
        <v>17</v>
      </c>
      <c r="AZ89" s="17">
        <v>1</v>
      </c>
      <c r="BA89" s="17">
        <v>2.7610745999999999E-2</v>
      </c>
      <c r="BB89" s="17">
        <f>_xlfn.XLOOKUP(AN89,' Brechas'!$A$35:$A$67,' Brechas'!$U$35:$U$67)</f>
        <v>2.7610745590242999E-2</v>
      </c>
      <c r="BC89" t="b">
        <f t="shared" si="16"/>
        <v>1</v>
      </c>
      <c r="BG89" s="20">
        <v>63</v>
      </c>
      <c r="BH89" s="20" t="s">
        <v>292</v>
      </c>
      <c r="BI89" s="20">
        <v>0.92</v>
      </c>
      <c r="BJ89" s="20">
        <v>0.91</v>
      </c>
      <c r="BK89" s="20">
        <v>0.01</v>
      </c>
      <c r="BL89" s="20">
        <v>1.2E-2</v>
      </c>
      <c r="BM89" s="75">
        <v>21</v>
      </c>
      <c r="BN89" s="20">
        <v>0.91</v>
      </c>
      <c r="BO89" s="20">
        <v>0.61</v>
      </c>
      <c r="BP89" s="79">
        <v>10</v>
      </c>
      <c r="BQ89" s="20">
        <v>8.0000000000000002E-3</v>
      </c>
      <c r="BR89" s="75">
        <v>21</v>
      </c>
      <c r="BS89" s="17">
        <v>1</v>
      </c>
      <c r="BT89" s="17">
        <v>7.6231390000000001E-3</v>
      </c>
      <c r="BU89" s="17">
        <f>_xlfn.XLOOKUP(BG89,' Brechas'!$A$35:$A$67,' Brechas'!$AI$35:$AI$67)</f>
        <v>7.6231389817284197E-3</v>
      </c>
      <c r="BV89" t="b">
        <f t="shared" si="17"/>
        <v>1</v>
      </c>
      <c r="BZ89" s="20">
        <v>63</v>
      </c>
      <c r="CA89" s="20" t="s">
        <v>98</v>
      </c>
      <c r="CB89" s="20">
        <v>5.98</v>
      </c>
      <c r="CC89" s="20">
        <v>6.07</v>
      </c>
      <c r="CD89" s="20">
        <v>-0.02</v>
      </c>
      <c r="CE89" s="20">
        <v>1.4999999999999999E-2</v>
      </c>
      <c r="CF89" s="59">
        <v>13</v>
      </c>
      <c r="CG89" s="20">
        <v>6.03</v>
      </c>
      <c r="CH89" s="20">
        <v>0.96</v>
      </c>
      <c r="CI89" s="94">
        <v>31</v>
      </c>
      <c r="CJ89" s="20">
        <v>1.4999999999999999E-2</v>
      </c>
      <c r="CK89" s="63">
        <v>15</v>
      </c>
      <c r="CL89" s="17">
        <v>-1</v>
      </c>
      <c r="CM89" s="17">
        <v>-1.4686983000000001E-2</v>
      </c>
      <c r="CN89" s="17">
        <f>_xlfn.XLOOKUP(BZ89,' Brechas'!$A$35:$A$67,' Brechas'!$BE$35:$BE$67)</f>
        <v>-1.4686983195728601E-2</v>
      </c>
      <c r="CO89" t="b">
        <f t="shared" si="18"/>
        <v>1</v>
      </c>
      <c r="CS89" s="20">
        <v>63</v>
      </c>
      <c r="CT89" s="20" t="s">
        <v>98</v>
      </c>
      <c r="CU89" s="20">
        <v>0.4</v>
      </c>
      <c r="CV89" s="20">
        <v>0.6</v>
      </c>
      <c r="CW89" s="20">
        <v>-0.33</v>
      </c>
      <c r="CX89" s="20">
        <v>0.33</v>
      </c>
      <c r="CY89" s="133">
        <v>20</v>
      </c>
      <c r="CZ89" s="20">
        <v>1.2E-2</v>
      </c>
      <c r="DA89" s="20">
        <v>0.05</v>
      </c>
      <c r="DB89" s="74">
        <v>23</v>
      </c>
      <c r="DC89" s="20">
        <v>0.02</v>
      </c>
      <c r="DD89" s="74">
        <v>23</v>
      </c>
      <c r="DE89" s="17">
        <v>-1</v>
      </c>
      <c r="DF89" s="17">
        <v>-1.6666667E-2</v>
      </c>
      <c r="DG89" s="17" t="e">
        <f>_xlfn.XLOOKUP(CS89,' Brechas'!$A$35:$A$67,' Brechas'!#REF!)</f>
        <v>#REF!</v>
      </c>
      <c r="DH89" t="e">
        <f t="shared" si="19"/>
        <v>#REF!</v>
      </c>
      <c r="DL89" s="20">
        <v>63</v>
      </c>
      <c r="DM89" s="20" t="s">
        <v>98</v>
      </c>
      <c r="DN89" s="20">
        <v>16.64</v>
      </c>
      <c r="DO89" s="20">
        <v>26.11</v>
      </c>
      <c r="DP89" s="20">
        <v>-0.36</v>
      </c>
      <c r="DQ89" s="20">
        <v>0.36</v>
      </c>
      <c r="DR89" s="63">
        <v>15</v>
      </c>
      <c r="DS89" s="20">
        <v>21.2</v>
      </c>
      <c r="DT89" s="20">
        <v>0.16</v>
      </c>
      <c r="DU89" s="79">
        <v>10</v>
      </c>
      <c r="DV89" s="20">
        <v>0.06</v>
      </c>
      <c r="DW89" s="72">
        <v>27</v>
      </c>
      <c r="DX89" s="17">
        <v>-1</v>
      </c>
      <c r="DY89" s="17">
        <v>-5.7563864999999999E-2</v>
      </c>
      <c r="DZ89" s="17" t="e">
        <f>_xlfn.XLOOKUP(DL89,' Brechas'!$A$35:$A$67,' Brechas'!#REF!)</f>
        <v>#REF!</v>
      </c>
      <c r="EA89" t="e">
        <f t="shared" si="20"/>
        <v>#REF!</v>
      </c>
    </row>
    <row r="90" spans="2:131">
      <c r="B90" s="18">
        <v>66</v>
      </c>
      <c r="C90" s="18" t="s">
        <v>99</v>
      </c>
      <c r="D90" s="18">
        <v>0.78</v>
      </c>
      <c r="E90" s="18">
        <v>0.75</v>
      </c>
      <c r="F90" s="18">
        <v>0.04</v>
      </c>
      <c r="G90" s="18">
        <v>0.04</v>
      </c>
      <c r="H90" s="30">
        <v>8</v>
      </c>
      <c r="I90" s="18">
        <v>0.77</v>
      </c>
      <c r="J90" s="18">
        <v>0.1</v>
      </c>
      <c r="K90" s="26">
        <v>4</v>
      </c>
      <c r="L90" s="18">
        <v>0</v>
      </c>
      <c r="M90" s="42">
        <v>5</v>
      </c>
      <c r="N90" s="17">
        <v>1</v>
      </c>
      <c r="O90" s="17">
        <v>3.5494340000000002E-3</v>
      </c>
      <c r="P90" s="17">
        <f>_xlfn.XLOOKUP(B90,' Brechas'!$A$35:$A$67,' Brechas'!$F$35:$F$67)</f>
        <v>3.54943443161107E-3</v>
      </c>
      <c r="Q90" t="b">
        <f t="shared" si="14"/>
        <v>1</v>
      </c>
      <c r="U90" s="20">
        <v>66</v>
      </c>
      <c r="V90" s="20" t="s">
        <v>99</v>
      </c>
      <c r="W90" s="20">
        <v>0.53</v>
      </c>
      <c r="X90" s="20">
        <v>0.47</v>
      </c>
      <c r="Y90" s="20">
        <v>0.12</v>
      </c>
      <c r="Z90" s="20">
        <v>0.12</v>
      </c>
      <c r="AA90" s="63">
        <v>15</v>
      </c>
      <c r="AB90" s="20">
        <v>0.52</v>
      </c>
      <c r="AC90" s="20">
        <v>0.15</v>
      </c>
      <c r="AD90" s="58">
        <v>16</v>
      </c>
      <c r="AE90" s="20">
        <v>1.78E-2</v>
      </c>
      <c r="AF90" s="60">
        <v>14</v>
      </c>
      <c r="AG90" s="17">
        <v>1</v>
      </c>
      <c r="AH90" s="17">
        <v>1.7798528000000001E-2</v>
      </c>
      <c r="AI90">
        <f>_xlfn.XLOOKUP(U90,' Brechas'!$A$35:$A$67,' Brechas'!$L$35:$L$67)</f>
        <v>1.7798528375956899E-2</v>
      </c>
      <c r="AJ90" t="b">
        <f t="shared" si="15"/>
        <v>1</v>
      </c>
      <c r="AN90" s="20">
        <v>66</v>
      </c>
      <c r="AO90" s="20" t="s">
        <v>99</v>
      </c>
      <c r="AP90" s="20">
        <v>0.11</v>
      </c>
      <c r="AQ90" s="20">
        <v>0.09</v>
      </c>
      <c r="AR90" s="20">
        <v>0.3</v>
      </c>
      <c r="AS90" s="20">
        <v>0.3</v>
      </c>
      <c r="AT90" s="95">
        <v>32</v>
      </c>
      <c r="AU90" s="20">
        <v>0.1</v>
      </c>
      <c r="AV90" s="20">
        <v>0.28999999999999998</v>
      </c>
      <c r="AW90" s="60">
        <v>14</v>
      </c>
      <c r="AX90" s="20">
        <v>0.09</v>
      </c>
      <c r="AY90" s="94">
        <v>31</v>
      </c>
      <c r="AZ90" s="17">
        <v>1</v>
      </c>
      <c r="BA90" s="17">
        <v>8.6385292000000002E-2</v>
      </c>
      <c r="BB90" s="17">
        <f>_xlfn.XLOOKUP(AN90,' Brechas'!$A$35:$A$67,' Brechas'!$U$35:$U$67)</f>
        <v>8.6385291960924204E-2</v>
      </c>
      <c r="BC90" t="b">
        <f t="shared" si="16"/>
        <v>1</v>
      </c>
      <c r="BG90" s="20">
        <v>66</v>
      </c>
      <c r="BH90" s="20" t="s">
        <v>293</v>
      </c>
      <c r="BI90" s="20">
        <v>0.94</v>
      </c>
      <c r="BJ90" s="20">
        <v>0.92</v>
      </c>
      <c r="BK90" s="20">
        <v>0.02</v>
      </c>
      <c r="BL90" s="20">
        <v>2.3E-2</v>
      </c>
      <c r="BM90" s="87">
        <v>30</v>
      </c>
      <c r="BN90" s="20">
        <v>0.93</v>
      </c>
      <c r="BO90" s="20">
        <v>0.6</v>
      </c>
      <c r="BP90" s="64">
        <v>7</v>
      </c>
      <c r="BQ90" s="20">
        <v>1.4E-2</v>
      </c>
      <c r="BR90" s="73">
        <v>28</v>
      </c>
      <c r="BS90" s="17">
        <v>1</v>
      </c>
      <c r="BT90" s="17">
        <v>1.3811924E-2</v>
      </c>
      <c r="BU90" s="17">
        <f>_xlfn.XLOOKUP(BG90,' Brechas'!$A$35:$A$67,' Brechas'!$AI$35:$AI$67)</f>
        <v>1.3811923658770899E-2</v>
      </c>
      <c r="BV90" t="b">
        <f t="shared" si="17"/>
        <v>1</v>
      </c>
      <c r="BZ90" s="20">
        <v>66</v>
      </c>
      <c r="CA90" s="20" t="s">
        <v>99</v>
      </c>
      <c r="CB90" s="20">
        <v>6.12</v>
      </c>
      <c r="CC90" s="20">
        <v>6.21</v>
      </c>
      <c r="CD90" s="20">
        <v>-0.02</v>
      </c>
      <c r="CE90" s="20">
        <v>1.4999999999999999E-2</v>
      </c>
      <c r="CF90" s="66">
        <v>12</v>
      </c>
      <c r="CG90" s="20">
        <v>6.17</v>
      </c>
      <c r="CH90" s="20">
        <v>0.94</v>
      </c>
      <c r="CI90" s="84">
        <v>26</v>
      </c>
      <c r="CJ90" s="20">
        <v>1.4E-2</v>
      </c>
      <c r="CK90" s="59">
        <v>13</v>
      </c>
      <c r="CL90" s="17">
        <v>-1</v>
      </c>
      <c r="CM90" s="17">
        <v>-1.4269367E-2</v>
      </c>
      <c r="CN90" s="17">
        <f>_xlfn.XLOOKUP(BZ90,' Brechas'!$A$35:$A$67,' Brechas'!$BE$35:$BE$67)</f>
        <v>-1.4269367357813E-2</v>
      </c>
      <c r="CO90" t="b">
        <f t="shared" si="18"/>
        <v>1</v>
      </c>
      <c r="CS90" s="20">
        <v>66</v>
      </c>
      <c r="CT90" s="20" t="s">
        <v>99</v>
      </c>
      <c r="CU90" s="20">
        <v>0.59</v>
      </c>
      <c r="CV90" s="20">
        <v>0.41</v>
      </c>
      <c r="CW90" s="20">
        <v>0.46</v>
      </c>
      <c r="CX90" s="20">
        <v>0.46</v>
      </c>
      <c r="CY90" s="217">
        <v>23</v>
      </c>
      <c r="CZ90" s="20">
        <v>1.9E-2</v>
      </c>
      <c r="DA90" s="20">
        <v>0.03</v>
      </c>
      <c r="DB90" s="58">
        <v>16</v>
      </c>
      <c r="DC90" s="20">
        <v>0.01</v>
      </c>
      <c r="DD90" s="82">
        <v>22</v>
      </c>
      <c r="DE90" s="17">
        <v>1</v>
      </c>
      <c r="DF90" s="17">
        <v>1.4423076999999999E-2</v>
      </c>
      <c r="DG90" s="17" t="e">
        <f>_xlfn.XLOOKUP(CS90,' Brechas'!$A$35:$A$67,' Brechas'!#REF!)</f>
        <v>#REF!</v>
      </c>
      <c r="DH90" t="e">
        <f t="shared" si="19"/>
        <v>#REF!</v>
      </c>
      <c r="DL90" s="20">
        <v>66</v>
      </c>
      <c r="DM90" s="20" t="s">
        <v>99</v>
      </c>
      <c r="DN90" s="20">
        <v>20.5</v>
      </c>
      <c r="DO90" s="20">
        <v>21.05</v>
      </c>
      <c r="DP90" s="20">
        <v>-0.03</v>
      </c>
      <c r="DQ90" s="20">
        <v>0.03</v>
      </c>
      <c r="DR90" s="76">
        <v>1</v>
      </c>
      <c r="DS90" s="20">
        <v>20.76</v>
      </c>
      <c r="DT90" s="20">
        <v>0.16</v>
      </c>
      <c r="DU90" s="86">
        <v>11</v>
      </c>
      <c r="DV90" s="20">
        <v>0</v>
      </c>
      <c r="DW90" s="67">
        <v>2</v>
      </c>
      <c r="DX90" s="17">
        <v>-1</v>
      </c>
      <c r="DY90" s="17">
        <v>-4.0391289999999998E-3</v>
      </c>
      <c r="DZ90" s="17" t="e">
        <f>_xlfn.XLOOKUP(DL90,' Brechas'!$A$35:$A$67,' Brechas'!#REF!)</f>
        <v>#REF!</v>
      </c>
      <c r="EA90" t="e">
        <f t="shared" si="20"/>
        <v>#REF!</v>
      </c>
    </row>
    <row r="91" spans="2:131">
      <c r="B91" s="18">
        <v>68</v>
      </c>
      <c r="C91" s="18" t="s">
        <v>100</v>
      </c>
      <c r="D91" s="18">
        <v>0.74</v>
      </c>
      <c r="E91" s="18">
        <v>0.7</v>
      </c>
      <c r="F91" s="18">
        <v>0.05</v>
      </c>
      <c r="G91" s="18">
        <v>0.05</v>
      </c>
      <c r="H91" s="31">
        <v>17</v>
      </c>
      <c r="I91" s="18">
        <v>0.72</v>
      </c>
      <c r="J91" s="18">
        <v>0.11</v>
      </c>
      <c r="K91" s="30">
        <v>8</v>
      </c>
      <c r="L91" s="18">
        <v>0.01</v>
      </c>
      <c r="M91" s="49">
        <v>12</v>
      </c>
      <c r="N91" s="17">
        <v>1</v>
      </c>
      <c r="O91" s="17">
        <v>5.3021939999999997E-3</v>
      </c>
      <c r="P91" s="17">
        <f>_xlfn.XLOOKUP(B91,' Brechas'!$A$35:$A$67,' Brechas'!$F$35:$F$67)</f>
        <v>5.3021936115846798E-3</v>
      </c>
      <c r="Q91" t="b">
        <f t="shared" si="14"/>
        <v>1</v>
      </c>
      <c r="U91" s="20">
        <v>68</v>
      </c>
      <c r="V91" s="20" t="s">
        <v>100</v>
      </c>
      <c r="W91" s="20">
        <v>0.63</v>
      </c>
      <c r="X91" s="20">
        <v>0.59</v>
      </c>
      <c r="Y91" s="20">
        <v>7.0000000000000007E-2</v>
      </c>
      <c r="Z91" s="20">
        <v>7.0000000000000007E-2</v>
      </c>
      <c r="AA91" s="64">
        <v>7</v>
      </c>
      <c r="AB91" s="20">
        <v>0.62</v>
      </c>
      <c r="AC91" s="20">
        <v>0.12</v>
      </c>
      <c r="AD91" s="83">
        <v>5</v>
      </c>
      <c r="AE91" s="20">
        <v>8.6999999999999994E-3</v>
      </c>
      <c r="AF91" s="83">
        <v>5</v>
      </c>
      <c r="AG91" s="17">
        <v>1</v>
      </c>
      <c r="AH91" s="17">
        <v>8.700714E-3</v>
      </c>
      <c r="AI91">
        <f>_xlfn.XLOOKUP(U91,' Brechas'!$A$35:$A$67,' Brechas'!$L$35:$L$67)</f>
        <v>8.7007135252447892E-3</v>
      </c>
      <c r="AJ91" t="b">
        <f t="shared" si="15"/>
        <v>1</v>
      </c>
      <c r="AN91" s="20">
        <v>68</v>
      </c>
      <c r="AO91" s="20" t="s">
        <v>100</v>
      </c>
      <c r="AP91" s="20">
        <v>0.12</v>
      </c>
      <c r="AQ91" s="20">
        <v>0.11</v>
      </c>
      <c r="AR91" s="20">
        <v>0.04</v>
      </c>
      <c r="AS91" s="20">
        <v>0.04</v>
      </c>
      <c r="AT91" s="69">
        <v>9</v>
      </c>
      <c r="AU91" s="20">
        <v>0.11</v>
      </c>
      <c r="AV91" s="20">
        <v>0.32</v>
      </c>
      <c r="AW91" s="58">
        <v>16</v>
      </c>
      <c r="AX91" s="20">
        <v>0.01</v>
      </c>
      <c r="AY91" s="62">
        <v>8</v>
      </c>
      <c r="AZ91" s="17">
        <v>1</v>
      </c>
      <c r="BA91" s="17">
        <v>1.2648457E-2</v>
      </c>
      <c r="BB91" s="17">
        <f>_xlfn.XLOOKUP(AN91,' Brechas'!$A$35:$A$67,' Brechas'!$U$35:$U$67)</f>
        <v>1.2648456770971799E-2</v>
      </c>
      <c r="BC91" t="b">
        <f t="shared" si="16"/>
        <v>1</v>
      </c>
      <c r="BG91" s="20">
        <v>68</v>
      </c>
      <c r="BH91" s="20" t="s">
        <v>294</v>
      </c>
      <c r="BI91" s="20">
        <v>0.94</v>
      </c>
      <c r="BJ91" s="20">
        <v>0.93</v>
      </c>
      <c r="BK91" s="20">
        <v>0.01</v>
      </c>
      <c r="BL91" s="20">
        <v>5.0000000000000001E-3</v>
      </c>
      <c r="BM91" s="66">
        <v>12</v>
      </c>
      <c r="BN91" s="20">
        <v>0.94</v>
      </c>
      <c r="BO91" s="20">
        <v>0.6</v>
      </c>
      <c r="BP91" s="83">
        <v>5</v>
      </c>
      <c r="BQ91" s="20">
        <v>3.0000000000000001E-3</v>
      </c>
      <c r="BR91" s="66">
        <v>12</v>
      </c>
      <c r="BS91" s="17">
        <v>1</v>
      </c>
      <c r="BT91" s="17">
        <v>3.0241719999999999E-3</v>
      </c>
      <c r="BU91" s="17">
        <f>_xlfn.XLOOKUP(BG91,' Brechas'!$A$35:$A$67,' Brechas'!$AI$35:$AI$67)</f>
        <v>3.0241716534049399E-3</v>
      </c>
      <c r="BV91" t="b">
        <f t="shared" si="17"/>
        <v>1</v>
      </c>
      <c r="BZ91" s="20">
        <v>68</v>
      </c>
      <c r="CA91" s="20" t="s">
        <v>100</v>
      </c>
      <c r="CB91" s="20">
        <v>6.24</v>
      </c>
      <c r="CC91" s="20">
        <v>6.36</v>
      </c>
      <c r="CD91" s="20">
        <v>-0.02</v>
      </c>
      <c r="CE91" s="20">
        <v>1.7999999999999999E-2</v>
      </c>
      <c r="CF91" s="82">
        <v>22</v>
      </c>
      <c r="CG91" s="20">
        <v>6.31</v>
      </c>
      <c r="CH91" s="20">
        <v>0.92</v>
      </c>
      <c r="CI91" s="80">
        <v>20</v>
      </c>
      <c r="CJ91" s="20">
        <v>1.7000000000000001E-2</v>
      </c>
      <c r="CK91" s="80">
        <v>20</v>
      </c>
      <c r="CL91" s="17">
        <v>-1</v>
      </c>
      <c r="CM91" s="17">
        <v>-1.6677812E-2</v>
      </c>
      <c r="CN91" s="17">
        <f>_xlfn.XLOOKUP(BZ91,' Brechas'!$A$35:$A$67,' Brechas'!$BE$35:$BE$67)</f>
        <v>-1.6677812126846301E-2</v>
      </c>
      <c r="CO91" t="b">
        <f t="shared" si="18"/>
        <v>1</v>
      </c>
      <c r="CS91" s="20">
        <v>68</v>
      </c>
      <c r="CT91" s="20" t="s">
        <v>100</v>
      </c>
      <c r="CU91" s="20">
        <v>0.44</v>
      </c>
      <c r="CV91" s="20">
        <v>0.56000000000000005</v>
      </c>
      <c r="CW91" s="20">
        <v>-0.2</v>
      </c>
      <c r="CX91" s="20">
        <v>0.2</v>
      </c>
      <c r="CY91" s="208">
        <v>11</v>
      </c>
      <c r="CZ91" s="20">
        <v>7.0000000000000007E-2</v>
      </c>
      <c r="DA91" s="20">
        <v>0.01</v>
      </c>
      <c r="DB91" s="85">
        <v>4</v>
      </c>
      <c r="DC91" s="20">
        <v>0</v>
      </c>
      <c r="DD91" s="64">
        <v>7</v>
      </c>
      <c r="DE91" s="17">
        <v>-1</v>
      </c>
      <c r="DF91" s="17">
        <v>-1.766304E-3</v>
      </c>
      <c r="DG91" s="17" t="e">
        <f>_xlfn.XLOOKUP(CS91,' Brechas'!$A$35:$A$67,' Brechas'!#REF!)</f>
        <v>#REF!</v>
      </c>
      <c r="DH91" t="e">
        <f t="shared" si="19"/>
        <v>#REF!</v>
      </c>
      <c r="DL91" s="20">
        <v>68</v>
      </c>
      <c r="DM91" s="20" t="s">
        <v>100</v>
      </c>
      <c r="DN91" s="20">
        <v>24.15</v>
      </c>
      <c r="DO91" s="20">
        <v>25.36</v>
      </c>
      <c r="DP91" s="20">
        <v>-0.05</v>
      </c>
      <c r="DQ91" s="20">
        <v>0.05</v>
      </c>
      <c r="DR91" s="67">
        <v>2</v>
      </c>
      <c r="DS91" s="20">
        <v>24.74</v>
      </c>
      <c r="DT91" s="20">
        <v>0.19</v>
      </c>
      <c r="DU91" s="83">
        <v>5</v>
      </c>
      <c r="DV91" s="20">
        <v>0.01</v>
      </c>
      <c r="DW91" s="85">
        <v>4</v>
      </c>
      <c r="DX91" s="17">
        <v>-1</v>
      </c>
      <c r="DY91" s="17">
        <v>-8.7997349999999995E-3</v>
      </c>
      <c r="DZ91" s="17" t="e">
        <f>_xlfn.XLOOKUP(DL91,' Brechas'!$A$35:$A$67,' Brechas'!#REF!)</f>
        <v>#REF!</v>
      </c>
      <c r="EA91" t="e">
        <f t="shared" si="20"/>
        <v>#REF!</v>
      </c>
    </row>
    <row r="92" spans="2:131">
      <c r="B92" s="18">
        <v>70</v>
      </c>
      <c r="C92" s="18" t="s">
        <v>101</v>
      </c>
      <c r="D92" s="18">
        <v>0.53</v>
      </c>
      <c r="E92" s="18">
        <v>0.49</v>
      </c>
      <c r="F92" s="18">
        <v>7.0000000000000007E-2</v>
      </c>
      <c r="G92" s="18">
        <v>7.0000000000000007E-2</v>
      </c>
      <c r="H92" s="45">
        <v>26</v>
      </c>
      <c r="I92" s="18">
        <v>0.51</v>
      </c>
      <c r="J92" s="18">
        <v>0.15</v>
      </c>
      <c r="K92" s="33">
        <v>20</v>
      </c>
      <c r="L92" s="18">
        <v>0.01</v>
      </c>
      <c r="M92" s="48">
        <v>24</v>
      </c>
      <c r="N92" s="17">
        <v>1</v>
      </c>
      <c r="O92" s="17">
        <v>1.088252E-2</v>
      </c>
      <c r="P92" s="17">
        <f>_xlfn.XLOOKUP(B92,' Brechas'!$A$35:$A$67,' Brechas'!$F$35:$F$67)</f>
        <v>1.0882519856972099E-2</v>
      </c>
      <c r="Q92" t="b">
        <f t="shared" si="14"/>
        <v>1</v>
      </c>
      <c r="U92" s="20">
        <v>70</v>
      </c>
      <c r="V92" s="20" t="s">
        <v>101</v>
      </c>
      <c r="W92" s="20">
        <v>0.41</v>
      </c>
      <c r="X92" s="20">
        <v>0.36</v>
      </c>
      <c r="Y92" s="20">
        <v>0.14000000000000001</v>
      </c>
      <c r="Z92" s="20">
        <v>0.14000000000000001</v>
      </c>
      <c r="AA92" s="80">
        <v>20</v>
      </c>
      <c r="AB92" s="20">
        <v>0.39</v>
      </c>
      <c r="AC92" s="20">
        <v>0.19</v>
      </c>
      <c r="AD92" s="74">
        <v>23</v>
      </c>
      <c r="AE92" s="20">
        <v>2.5999999999999999E-2</v>
      </c>
      <c r="AF92" s="74">
        <v>23</v>
      </c>
      <c r="AG92" s="17">
        <v>1</v>
      </c>
      <c r="AH92" s="17">
        <v>2.6026596999999999E-2</v>
      </c>
      <c r="AI92">
        <f>_xlfn.XLOOKUP(U92,' Brechas'!$A$35:$A$67,' Brechas'!$L$35:$L$67)</f>
        <v>2.6026596764756799E-2</v>
      </c>
      <c r="AJ92" t="b">
        <f t="shared" si="15"/>
        <v>1</v>
      </c>
      <c r="AN92" s="20">
        <v>70</v>
      </c>
      <c r="AO92" s="20" t="s">
        <v>101</v>
      </c>
      <c r="AP92" s="20">
        <v>7.0000000000000007E-2</v>
      </c>
      <c r="AQ92" s="20">
        <v>0.06</v>
      </c>
      <c r="AR92" s="20">
        <v>0.14000000000000001</v>
      </c>
      <c r="AS92" s="20">
        <v>0.14000000000000001</v>
      </c>
      <c r="AT92" s="74">
        <v>23</v>
      </c>
      <c r="AU92" s="20">
        <v>7.0000000000000007E-2</v>
      </c>
      <c r="AV92" s="20">
        <v>0.2</v>
      </c>
      <c r="AW92" s="69">
        <v>9</v>
      </c>
      <c r="AX92" s="20">
        <v>0.03</v>
      </c>
      <c r="AY92" s="61">
        <v>18</v>
      </c>
      <c r="AZ92" s="17">
        <v>1</v>
      </c>
      <c r="BA92" s="17">
        <v>2.8555028E-2</v>
      </c>
      <c r="BB92" s="17">
        <f>_xlfn.XLOOKUP(AN92,' Brechas'!$A$35:$A$67,' Brechas'!$U$35:$U$67)</f>
        <v>2.8555028213152998E-2</v>
      </c>
      <c r="BC92" t="b">
        <f t="shared" si="16"/>
        <v>1</v>
      </c>
      <c r="BG92" s="20">
        <v>70</v>
      </c>
      <c r="BH92" s="20" t="s">
        <v>295</v>
      </c>
      <c r="BI92" s="20">
        <v>0.91</v>
      </c>
      <c r="BJ92" s="20">
        <v>0.92</v>
      </c>
      <c r="BK92" s="20">
        <v>-0.01</v>
      </c>
      <c r="BL92" s="20">
        <v>0.01</v>
      </c>
      <c r="BM92" s="68">
        <v>19</v>
      </c>
      <c r="BN92" s="20">
        <v>0.92</v>
      </c>
      <c r="BO92" s="20">
        <v>0.61</v>
      </c>
      <c r="BP92" s="69">
        <v>9</v>
      </c>
      <c r="BQ92" s="20">
        <v>6.0000000000000001E-3</v>
      </c>
      <c r="BR92" s="61">
        <v>18</v>
      </c>
      <c r="BS92" s="17">
        <v>-1</v>
      </c>
      <c r="BT92" s="17">
        <v>-5.9191419999999996E-3</v>
      </c>
      <c r="BU92" s="17">
        <f>_xlfn.XLOOKUP(BG92,' Brechas'!$A$35:$A$67,' Brechas'!$AI$35:$AI$67)</f>
        <v>-5.9191415319849398E-3</v>
      </c>
      <c r="BV92" t="b">
        <f t="shared" si="17"/>
        <v>1</v>
      </c>
      <c r="BZ92" s="20">
        <v>70</v>
      </c>
      <c r="CA92" s="20" t="s">
        <v>101</v>
      </c>
      <c r="CB92" s="20">
        <v>6.08</v>
      </c>
      <c r="CC92" s="20">
        <v>6.17</v>
      </c>
      <c r="CD92" s="20">
        <v>-0.02</v>
      </c>
      <c r="CE92" s="20">
        <v>1.4999999999999999E-2</v>
      </c>
      <c r="CF92" s="86">
        <v>11</v>
      </c>
      <c r="CG92" s="20">
        <v>6.13</v>
      </c>
      <c r="CH92" s="20">
        <v>0.95</v>
      </c>
      <c r="CI92" s="73">
        <v>28</v>
      </c>
      <c r="CJ92" s="20">
        <v>1.4E-2</v>
      </c>
      <c r="CK92" s="60">
        <v>14</v>
      </c>
      <c r="CL92" s="17">
        <v>-1</v>
      </c>
      <c r="CM92" s="17">
        <v>-1.4357072E-2</v>
      </c>
      <c r="CN92" s="17">
        <f>_xlfn.XLOOKUP(BZ92,' Brechas'!$A$35:$A$67,' Brechas'!$BE$35:$BE$67)</f>
        <v>-1.4357072288107901E-2</v>
      </c>
      <c r="CO92" t="b">
        <f t="shared" si="18"/>
        <v>1</v>
      </c>
      <c r="CS92" s="20">
        <v>70</v>
      </c>
      <c r="CT92" s="154" t="s">
        <v>101</v>
      </c>
      <c r="CU92" s="20">
        <v>0.53</v>
      </c>
      <c r="CV92" s="20">
        <v>0.47</v>
      </c>
      <c r="CW92" s="20">
        <v>0.14000000000000001</v>
      </c>
      <c r="CX92" s="20">
        <v>0.14000000000000001</v>
      </c>
      <c r="CY92" s="200">
        <v>8</v>
      </c>
      <c r="CZ92" s="20">
        <v>1.7999999999999999E-2</v>
      </c>
      <c r="DA92" s="20">
        <v>0.03</v>
      </c>
      <c r="DB92" s="61">
        <v>18</v>
      </c>
      <c r="DC92" s="20">
        <v>0</v>
      </c>
      <c r="DD92" s="63">
        <v>15</v>
      </c>
      <c r="DE92" s="17">
        <v>1</v>
      </c>
      <c r="DF92" s="17">
        <v>4.7619050000000003E-3</v>
      </c>
      <c r="DG92" s="17" t="e">
        <f>_xlfn.XLOOKUP(CS92,' Brechas'!$A$35:$A$67,' Brechas'!#REF!)</f>
        <v>#REF!</v>
      </c>
      <c r="DH92" t="e">
        <f t="shared" si="19"/>
        <v>#REF!</v>
      </c>
      <c r="DL92" s="20">
        <v>70</v>
      </c>
      <c r="DM92" s="154" t="s">
        <v>101</v>
      </c>
      <c r="DN92" s="20">
        <v>4.97</v>
      </c>
      <c r="DO92" s="20">
        <v>15.83</v>
      </c>
      <c r="DP92" s="20">
        <v>-0.69</v>
      </c>
      <c r="DQ92" s="20">
        <v>0.69</v>
      </c>
      <c r="DR92" s="94">
        <v>31</v>
      </c>
      <c r="DS92" s="20">
        <v>10.42</v>
      </c>
      <c r="DT92" s="20">
        <v>0.08</v>
      </c>
      <c r="DU92" s="82">
        <v>22</v>
      </c>
      <c r="DV92" s="20">
        <v>0.05</v>
      </c>
      <c r="DW92" s="71">
        <v>25</v>
      </c>
      <c r="DX92" s="17">
        <v>-1</v>
      </c>
      <c r="DY92" s="17">
        <v>-5.3526558000000002E-2</v>
      </c>
      <c r="DZ92" s="17" t="e">
        <f>_xlfn.XLOOKUP(DL92,' Brechas'!$A$35:$A$67,' Brechas'!#REF!)</f>
        <v>#REF!</v>
      </c>
      <c r="EA92" t="e">
        <f t="shared" si="20"/>
        <v>#REF!</v>
      </c>
    </row>
    <row r="93" spans="2:131">
      <c r="B93" s="18">
        <v>73</v>
      </c>
      <c r="C93" s="18" t="s">
        <v>102</v>
      </c>
      <c r="D93" s="18">
        <v>0.59</v>
      </c>
      <c r="E93" s="18">
        <v>0.56000000000000005</v>
      </c>
      <c r="F93" s="18">
        <v>7.0000000000000007E-2</v>
      </c>
      <c r="G93" s="18">
        <v>7.0000000000000007E-2</v>
      </c>
      <c r="H93" s="39">
        <v>25</v>
      </c>
      <c r="I93" s="18">
        <v>0.57999999999999996</v>
      </c>
      <c r="J93" s="18">
        <v>0.13</v>
      </c>
      <c r="K93" s="25">
        <v>15</v>
      </c>
      <c r="L93" s="18">
        <v>0.01</v>
      </c>
      <c r="M93" s="40">
        <v>21</v>
      </c>
      <c r="N93" s="17">
        <v>1</v>
      </c>
      <c r="O93" s="17">
        <v>9.2918619999999997E-3</v>
      </c>
      <c r="P93" s="17">
        <f>_xlfn.XLOOKUP(B93,' Brechas'!$A$35:$A$67,' Brechas'!$F$35:$F$67)</f>
        <v>9.2918616651881496E-3</v>
      </c>
      <c r="Q93" t="b">
        <f t="shared" si="14"/>
        <v>1</v>
      </c>
      <c r="U93" s="20">
        <v>73</v>
      </c>
      <c r="V93" s="20" t="s">
        <v>102</v>
      </c>
      <c r="W93" s="20">
        <v>0.54</v>
      </c>
      <c r="X93" s="20">
        <v>0.47</v>
      </c>
      <c r="Y93" s="20">
        <v>0.15</v>
      </c>
      <c r="Z93" s="20">
        <v>0.15</v>
      </c>
      <c r="AA93" s="84">
        <v>26</v>
      </c>
      <c r="AB93" s="20">
        <v>0.52</v>
      </c>
      <c r="AC93" s="20">
        <v>0.15</v>
      </c>
      <c r="AD93" s="60">
        <v>14</v>
      </c>
      <c r="AE93" s="20">
        <v>2.24E-2</v>
      </c>
      <c r="AF93" s="61">
        <v>18</v>
      </c>
      <c r="AG93" s="17">
        <v>1</v>
      </c>
      <c r="AH93" s="17">
        <v>2.2406407999999999E-2</v>
      </c>
      <c r="AI93">
        <f>_xlfn.XLOOKUP(U93,' Brechas'!$A$35:$A$67,' Brechas'!$L$35:$L$67)</f>
        <v>2.2406408029859701E-2</v>
      </c>
      <c r="AJ93" t="b">
        <f t="shared" si="15"/>
        <v>1</v>
      </c>
      <c r="AN93" s="20">
        <v>73</v>
      </c>
      <c r="AO93" s="20" t="s">
        <v>102</v>
      </c>
      <c r="AP93" s="20">
        <v>0.15</v>
      </c>
      <c r="AQ93" s="20">
        <v>0.14000000000000001</v>
      </c>
      <c r="AR93" s="20">
        <v>0.11</v>
      </c>
      <c r="AS93" s="20">
        <v>0.11</v>
      </c>
      <c r="AT93" s="68">
        <v>19</v>
      </c>
      <c r="AU93" s="20">
        <v>0.15</v>
      </c>
      <c r="AV93" s="20">
        <v>0.41</v>
      </c>
      <c r="AW93" s="88">
        <v>24</v>
      </c>
      <c r="AX93" s="20">
        <v>0.04</v>
      </c>
      <c r="AY93" s="82">
        <v>22</v>
      </c>
      <c r="AZ93" s="17">
        <v>1</v>
      </c>
      <c r="BA93" s="17">
        <v>4.4669021000000003E-2</v>
      </c>
      <c r="BB93" s="17">
        <f>_xlfn.XLOOKUP(AN93,' Brechas'!$A$35:$A$67,' Brechas'!$U$35:$U$67)</f>
        <v>4.4669020577104299E-2</v>
      </c>
      <c r="BC93" t="b">
        <f t="shared" si="16"/>
        <v>1</v>
      </c>
      <c r="BG93" s="20">
        <v>73</v>
      </c>
      <c r="BH93" s="20" t="s">
        <v>296</v>
      </c>
      <c r="BI93" s="20">
        <v>0.99</v>
      </c>
      <c r="BJ93" s="20">
        <v>0.98</v>
      </c>
      <c r="BK93" s="20">
        <v>0.01</v>
      </c>
      <c r="BL93" s="20">
        <v>6.0000000000000001E-3</v>
      </c>
      <c r="BM93" s="63">
        <v>15</v>
      </c>
      <c r="BN93" s="20">
        <v>0.99</v>
      </c>
      <c r="BO93" s="20">
        <v>0.56999999999999995</v>
      </c>
      <c r="BP93" s="67">
        <v>2</v>
      </c>
      <c r="BQ93" s="20">
        <v>4.0000000000000001E-3</v>
      </c>
      <c r="BR93" s="63">
        <v>15</v>
      </c>
      <c r="BS93" s="17">
        <v>1</v>
      </c>
      <c r="BT93" s="17">
        <v>3.6035540000000001E-3</v>
      </c>
      <c r="BU93" s="17">
        <f>_xlfn.XLOOKUP(BG93,' Brechas'!$A$35:$A$67,' Brechas'!$AI$35:$AI$67)</f>
        <v>3.60355389766015E-3</v>
      </c>
      <c r="BV93" t="b">
        <f t="shared" si="17"/>
        <v>1</v>
      </c>
      <c r="BZ93" s="20">
        <v>73</v>
      </c>
      <c r="CA93" s="20" t="s">
        <v>102</v>
      </c>
      <c r="CB93" s="20">
        <v>6.33</v>
      </c>
      <c r="CC93" s="20">
        <v>6.46</v>
      </c>
      <c r="CD93" s="20">
        <v>-0.02</v>
      </c>
      <c r="CE93" s="20">
        <v>0.02</v>
      </c>
      <c r="CF93" s="84">
        <v>26</v>
      </c>
      <c r="CG93" s="20">
        <v>6.41</v>
      </c>
      <c r="CH93" s="20">
        <v>0.9</v>
      </c>
      <c r="CI93" s="79">
        <v>10</v>
      </c>
      <c r="CJ93" s="20">
        <v>1.7999999999999999E-2</v>
      </c>
      <c r="CK93" s="72">
        <v>27</v>
      </c>
      <c r="CL93" s="17">
        <v>-1</v>
      </c>
      <c r="CM93" s="17">
        <v>-1.8456849000000001E-2</v>
      </c>
      <c r="CN93" s="17">
        <f>_xlfn.XLOOKUP(BZ93,' Brechas'!$A$35:$A$67,' Brechas'!$BE$35:$BE$67)</f>
        <v>-1.8456848903236001E-2</v>
      </c>
      <c r="CO93" t="b">
        <f t="shared" si="18"/>
        <v>1</v>
      </c>
      <c r="CS93" s="20">
        <v>73</v>
      </c>
      <c r="CT93" s="154" t="s">
        <v>102</v>
      </c>
      <c r="CU93" s="20">
        <v>0.35</v>
      </c>
      <c r="CV93" s="20">
        <v>0.65</v>
      </c>
      <c r="CW93" s="20">
        <v>-0.45</v>
      </c>
      <c r="CX93" s="20">
        <v>0.45</v>
      </c>
      <c r="CY93" s="211">
        <v>22</v>
      </c>
      <c r="CZ93" s="20">
        <v>3.7999999999999999E-2</v>
      </c>
      <c r="DA93" s="20">
        <v>0.02</v>
      </c>
      <c r="DB93" s="69">
        <v>9</v>
      </c>
      <c r="DC93" s="20">
        <v>0.01</v>
      </c>
      <c r="DD93" s="81">
        <v>17</v>
      </c>
      <c r="DE93" s="17">
        <v>-1</v>
      </c>
      <c r="DF93" s="17">
        <v>-7.2580650000000002E-3</v>
      </c>
      <c r="DG93" s="17" t="e">
        <f>_xlfn.XLOOKUP(CS93,' Brechas'!$A$35:$A$67,' Brechas'!#REF!)</f>
        <v>#REF!</v>
      </c>
      <c r="DH93" t="e">
        <f t="shared" si="19"/>
        <v>#REF!</v>
      </c>
      <c r="DL93" s="20">
        <v>73</v>
      </c>
      <c r="DM93" s="154" t="s">
        <v>102</v>
      </c>
      <c r="DN93" s="20">
        <v>16.95</v>
      </c>
      <c r="DO93" s="20">
        <v>23.23</v>
      </c>
      <c r="DP93" s="20">
        <v>-0.27</v>
      </c>
      <c r="DQ93" s="20">
        <v>0.27</v>
      </c>
      <c r="DR93" s="79">
        <v>10</v>
      </c>
      <c r="DS93" s="20">
        <v>20.05</v>
      </c>
      <c r="DT93" s="20">
        <v>0.15</v>
      </c>
      <c r="DU93" s="66">
        <v>12</v>
      </c>
      <c r="DV93" s="20">
        <v>0.04</v>
      </c>
      <c r="DW93" s="75">
        <v>21</v>
      </c>
      <c r="DX93" s="17">
        <v>-1</v>
      </c>
      <c r="DY93" s="17">
        <v>-4.0591351999999997E-2</v>
      </c>
      <c r="DZ93" s="17" t="e">
        <f>_xlfn.XLOOKUP(DL93,' Brechas'!$A$35:$A$67,' Brechas'!#REF!)</f>
        <v>#REF!</v>
      </c>
      <c r="EA93" t="e">
        <f t="shared" si="20"/>
        <v>#REF!</v>
      </c>
    </row>
    <row r="94" spans="2:131">
      <c r="B94" s="18">
        <v>76</v>
      </c>
      <c r="C94" s="18" t="s">
        <v>103</v>
      </c>
      <c r="D94" s="18">
        <v>0.71</v>
      </c>
      <c r="E94" s="18">
        <v>0.69</v>
      </c>
      <c r="F94" s="18">
        <v>0.02</v>
      </c>
      <c r="G94" s="18">
        <v>0.02</v>
      </c>
      <c r="H94" s="28">
        <v>2</v>
      </c>
      <c r="I94" s="18">
        <v>0.7</v>
      </c>
      <c r="J94" s="18">
        <v>0.11</v>
      </c>
      <c r="K94" s="36">
        <v>9</v>
      </c>
      <c r="L94" s="18">
        <v>0</v>
      </c>
      <c r="M94" s="28">
        <v>2</v>
      </c>
      <c r="N94" s="17">
        <v>1</v>
      </c>
      <c r="O94" s="17">
        <v>1.876338E-3</v>
      </c>
      <c r="P94" s="17">
        <f>_xlfn.XLOOKUP(B94,' Brechas'!$A$35:$A$67,' Brechas'!$F$35:$F$67)</f>
        <v>1.8763375583197401E-3</v>
      </c>
      <c r="Q94" t="b">
        <f t="shared" si="14"/>
        <v>1</v>
      </c>
      <c r="U94" s="20">
        <v>76</v>
      </c>
      <c r="V94" s="20" t="s">
        <v>103</v>
      </c>
      <c r="W94" s="20">
        <v>0.7</v>
      </c>
      <c r="X94" s="20">
        <v>0.61</v>
      </c>
      <c r="Y94" s="20">
        <v>0.14000000000000001</v>
      </c>
      <c r="Z94" s="20">
        <v>0.14000000000000001</v>
      </c>
      <c r="AA94" s="75">
        <v>21</v>
      </c>
      <c r="AB94" s="20">
        <v>0.69</v>
      </c>
      <c r="AC94" s="20">
        <v>0.11</v>
      </c>
      <c r="AD94" s="76">
        <v>1</v>
      </c>
      <c r="AE94" s="20">
        <v>1.49E-2</v>
      </c>
      <c r="AF94" s="66">
        <v>12</v>
      </c>
      <c r="AG94" s="17">
        <v>1</v>
      </c>
      <c r="AH94" s="17">
        <v>1.4933185999999999E-2</v>
      </c>
      <c r="AI94">
        <f>_xlfn.XLOOKUP(U94,' Brechas'!$A$35:$A$67,' Brechas'!$L$35:$L$67)</f>
        <v>1.49331861189678E-2</v>
      </c>
      <c r="AJ94" t="b">
        <f t="shared" si="15"/>
        <v>1</v>
      </c>
      <c r="AN94" s="20">
        <v>76</v>
      </c>
      <c r="AO94" s="20" t="s">
        <v>103</v>
      </c>
      <c r="AP94" s="20">
        <v>0.19</v>
      </c>
      <c r="AQ94" s="20">
        <v>0.16</v>
      </c>
      <c r="AR94" s="20">
        <v>0.16</v>
      </c>
      <c r="AS94" s="20">
        <v>0.16</v>
      </c>
      <c r="AT94" s="71">
        <v>25</v>
      </c>
      <c r="AU94" s="20">
        <v>0.17</v>
      </c>
      <c r="AV94" s="20">
        <v>0.49</v>
      </c>
      <c r="AW94" s="84">
        <v>26</v>
      </c>
      <c r="AX94" s="20">
        <v>0.08</v>
      </c>
      <c r="AY94" s="70">
        <v>29</v>
      </c>
      <c r="AZ94" s="17">
        <v>1</v>
      </c>
      <c r="BA94" s="17">
        <v>7.6474240999999998E-2</v>
      </c>
      <c r="BB94" s="17">
        <f>_xlfn.XLOOKUP(AN94,' Brechas'!$A$35:$A$67,' Brechas'!$U$35:$U$67)</f>
        <v>7.6474240708261296E-2</v>
      </c>
      <c r="BC94" t="b">
        <f t="shared" si="16"/>
        <v>1</v>
      </c>
      <c r="BG94" s="20">
        <v>76</v>
      </c>
      <c r="BH94" s="20" t="s">
        <v>297</v>
      </c>
      <c r="BI94" s="20">
        <v>0.75</v>
      </c>
      <c r="BJ94" s="20">
        <v>0.75</v>
      </c>
      <c r="BK94" s="20">
        <v>0</v>
      </c>
      <c r="BL94" s="20">
        <v>5.0000000000000001E-3</v>
      </c>
      <c r="BM94" s="62">
        <v>8</v>
      </c>
      <c r="BN94" s="20">
        <v>0.75</v>
      </c>
      <c r="BO94" s="20">
        <v>0.74</v>
      </c>
      <c r="BP94" s="87">
        <v>30</v>
      </c>
      <c r="BQ94" s="20">
        <v>3.0000000000000001E-3</v>
      </c>
      <c r="BR94" s="60">
        <v>14</v>
      </c>
      <c r="BS94" s="17">
        <v>1</v>
      </c>
      <c r="BT94" s="17">
        <v>3.4674509999999999E-3</v>
      </c>
      <c r="BU94" s="17">
        <f>_xlfn.XLOOKUP(BG94,' Brechas'!$A$35:$A$67,' Brechas'!$AI$35:$AI$67)</f>
        <v>3.4674511028213E-3</v>
      </c>
      <c r="BV94" t="b">
        <f t="shared" si="17"/>
        <v>1</v>
      </c>
      <c r="BZ94" s="20">
        <v>76</v>
      </c>
      <c r="CA94" s="20" t="s">
        <v>103</v>
      </c>
      <c r="CB94" s="20">
        <v>6.2</v>
      </c>
      <c r="CC94" s="20">
        <v>6.31</v>
      </c>
      <c r="CD94" s="20">
        <v>-0.02</v>
      </c>
      <c r="CE94" s="20">
        <v>1.6E-2</v>
      </c>
      <c r="CF94" s="81">
        <v>17</v>
      </c>
      <c r="CG94" s="20">
        <v>6.26</v>
      </c>
      <c r="CH94" s="20">
        <v>0.93</v>
      </c>
      <c r="CI94" s="75">
        <v>21</v>
      </c>
      <c r="CJ94" s="20">
        <v>1.4999999999999999E-2</v>
      </c>
      <c r="CK94" s="61">
        <v>18</v>
      </c>
      <c r="CL94" s="17">
        <v>-1</v>
      </c>
      <c r="CM94" s="17">
        <v>-1.5212564E-2</v>
      </c>
      <c r="CN94" s="17">
        <f>_xlfn.XLOOKUP(BZ94,' Brechas'!$A$35:$A$67,' Brechas'!$BE$35:$BE$67)</f>
        <v>-1.5212564049554501E-2</v>
      </c>
      <c r="CO94" t="b">
        <f t="shared" si="18"/>
        <v>1</v>
      </c>
      <c r="CS94" s="20">
        <v>76</v>
      </c>
      <c r="CT94" s="154" t="s">
        <v>103</v>
      </c>
      <c r="CU94" s="20">
        <v>0.5</v>
      </c>
      <c r="CV94" s="20">
        <v>0.5</v>
      </c>
      <c r="CW94" s="20">
        <v>-0.01</v>
      </c>
      <c r="CX94" s="20">
        <v>0.01</v>
      </c>
      <c r="CY94" s="197">
        <v>2</v>
      </c>
      <c r="CZ94" s="20">
        <v>0.10199999999999999</v>
      </c>
      <c r="DA94" s="20">
        <v>0.01</v>
      </c>
      <c r="DB94" s="78">
        <v>3</v>
      </c>
      <c r="DC94" s="20">
        <v>0</v>
      </c>
      <c r="DD94" s="67">
        <v>2</v>
      </c>
      <c r="DE94" s="17">
        <v>-1</v>
      </c>
      <c r="DF94" s="54">
        <v>-7.1285999999999995E-5</v>
      </c>
      <c r="DG94" s="17" t="e">
        <f>_xlfn.XLOOKUP(CS94,' Brechas'!$A$35:$A$67,' Brechas'!#REF!)</f>
        <v>#REF!</v>
      </c>
      <c r="DH94" t="e">
        <f t="shared" si="19"/>
        <v>#REF!</v>
      </c>
      <c r="DL94" s="20">
        <v>76</v>
      </c>
      <c r="DM94" s="154" t="s">
        <v>103</v>
      </c>
      <c r="DN94" s="20">
        <v>76.959999999999994</v>
      </c>
      <c r="DO94" s="20">
        <v>196.09</v>
      </c>
      <c r="DP94" s="20">
        <v>-0.61</v>
      </c>
      <c r="DQ94" s="20">
        <v>0.61</v>
      </c>
      <c r="DR94" s="84">
        <v>26</v>
      </c>
      <c r="DS94" s="20">
        <v>133.53</v>
      </c>
      <c r="DT94" s="20">
        <v>1</v>
      </c>
      <c r="DU94" s="76">
        <v>1</v>
      </c>
      <c r="DV94" s="20">
        <v>0.61</v>
      </c>
      <c r="DW94" s="77">
        <v>33</v>
      </c>
      <c r="DX94" s="17">
        <v>-1</v>
      </c>
      <c r="DY94" s="17">
        <v>-0.60755218700000002</v>
      </c>
      <c r="DZ94" s="17" t="e">
        <f>_xlfn.XLOOKUP(DL94,' Brechas'!$A$35:$A$67,' Brechas'!#REF!)</f>
        <v>#REF!</v>
      </c>
      <c r="EA94" t="e">
        <f t="shared" si="20"/>
        <v>#REF!</v>
      </c>
    </row>
    <row r="95" spans="2:131">
      <c r="B95" s="18">
        <v>81</v>
      </c>
      <c r="C95" s="18" t="s">
        <v>104</v>
      </c>
      <c r="D95" s="18">
        <v>0.56000000000000005</v>
      </c>
      <c r="E95" s="18">
        <v>0.54</v>
      </c>
      <c r="F95" s="18">
        <v>0.03</v>
      </c>
      <c r="G95" s="18">
        <v>0.03</v>
      </c>
      <c r="H95" s="32">
        <v>7</v>
      </c>
      <c r="I95" s="18">
        <v>0.55000000000000004</v>
      </c>
      <c r="J95" s="18">
        <v>0.14000000000000001</v>
      </c>
      <c r="K95" s="19">
        <v>19</v>
      </c>
      <c r="L95" s="18">
        <v>0</v>
      </c>
      <c r="M95" s="35">
        <v>11</v>
      </c>
      <c r="N95" s="17">
        <v>1</v>
      </c>
      <c r="O95" s="17">
        <v>4.8151979999999997E-3</v>
      </c>
      <c r="P95" s="17">
        <f>_xlfn.XLOOKUP(B95,' Brechas'!$A$35:$A$67,' Brechas'!$F$35:$F$67)</f>
        <v>4.8151979989235899E-3</v>
      </c>
      <c r="Q95" t="b">
        <f t="shared" si="14"/>
        <v>1</v>
      </c>
      <c r="U95" s="20">
        <v>81</v>
      </c>
      <c r="V95" s="20" t="s">
        <v>104</v>
      </c>
      <c r="W95" s="20">
        <v>0.47</v>
      </c>
      <c r="X95" s="20">
        <v>0.41</v>
      </c>
      <c r="Y95" s="20">
        <v>0.14000000000000001</v>
      </c>
      <c r="Z95" s="20">
        <v>0.14000000000000001</v>
      </c>
      <c r="AA95" s="74">
        <v>23</v>
      </c>
      <c r="AB95" s="20">
        <v>0.45</v>
      </c>
      <c r="AC95" s="20">
        <v>0.17</v>
      </c>
      <c r="AD95" s="75">
        <v>21</v>
      </c>
      <c r="AE95" s="20">
        <v>2.3400000000000001E-2</v>
      </c>
      <c r="AF95" s="80">
        <v>20</v>
      </c>
      <c r="AG95" s="17">
        <v>1</v>
      </c>
      <c r="AH95" s="17">
        <v>2.3435171000000001E-2</v>
      </c>
      <c r="AI95">
        <f>_xlfn.XLOOKUP(U95,' Brechas'!$A$35:$A$67,' Brechas'!$L$35:$L$67)</f>
        <v>2.3435170947971599E-2</v>
      </c>
      <c r="AJ95" t="b">
        <f t="shared" si="15"/>
        <v>1</v>
      </c>
      <c r="AN95" s="20">
        <v>81</v>
      </c>
      <c r="AO95" s="20" t="s">
        <v>104</v>
      </c>
      <c r="AP95" s="20">
        <v>0.09</v>
      </c>
      <c r="AQ95" s="20">
        <v>0.09</v>
      </c>
      <c r="AR95" s="20">
        <v>0.04</v>
      </c>
      <c r="AS95" s="20">
        <v>0.04</v>
      </c>
      <c r="AT95" s="79">
        <v>10</v>
      </c>
      <c r="AU95" s="20">
        <v>0.09</v>
      </c>
      <c r="AV95" s="20">
        <v>0.25</v>
      </c>
      <c r="AW95" s="66">
        <v>12</v>
      </c>
      <c r="AX95" s="20">
        <v>0.01</v>
      </c>
      <c r="AY95" s="83">
        <v>5</v>
      </c>
      <c r="AZ95" s="17">
        <v>1</v>
      </c>
      <c r="BA95" s="17">
        <v>9.8221520000000007E-3</v>
      </c>
      <c r="BB95" s="17">
        <f>_xlfn.XLOOKUP(AN95,' Brechas'!$A$35:$A$67,' Brechas'!$U$35:$U$67)</f>
        <v>9.8221519512696302E-3</v>
      </c>
      <c r="BC95" t="b">
        <f t="shared" si="16"/>
        <v>1</v>
      </c>
      <c r="BG95" s="20">
        <v>81</v>
      </c>
      <c r="BH95" s="20" t="s">
        <v>298</v>
      </c>
      <c r="BI95" s="20">
        <v>0.9</v>
      </c>
      <c r="BJ95" s="20">
        <v>0.88</v>
      </c>
      <c r="BK95" s="20">
        <v>0.02</v>
      </c>
      <c r="BL95" s="20">
        <v>1.7000000000000001E-2</v>
      </c>
      <c r="BM95" s="84">
        <v>26</v>
      </c>
      <c r="BN95" s="20">
        <v>0.89</v>
      </c>
      <c r="BO95" s="20">
        <v>0.63</v>
      </c>
      <c r="BP95" s="60">
        <v>14</v>
      </c>
      <c r="BQ95" s="20">
        <v>1.0999999999999999E-2</v>
      </c>
      <c r="BR95" s="84">
        <v>26</v>
      </c>
      <c r="BS95" s="17">
        <v>1</v>
      </c>
      <c r="BT95" s="17">
        <v>1.0622512000000001E-2</v>
      </c>
      <c r="BU95" s="17">
        <f>_xlfn.XLOOKUP(BG95,' Brechas'!$A$35:$A$67,' Brechas'!$AI$35:$AI$67)</f>
        <v>1.0622511651380499E-2</v>
      </c>
      <c r="BV95" t="b">
        <f t="shared" si="17"/>
        <v>1</v>
      </c>
      <c r="BZ95" s="20">
        <v>81</v>
      </c>
      <c r="CA95" s="20" t="s">
        <v>104</v>
      </c>
      <c r="CB95" s="20">
        <v>6.34</v>
      </c>
      <c r="CC95" s="20">
        <v>6.41</v>
      </c>
      <c r="CD95" s="20">
        <v>-0.01</v>
      </c>
      <c r="CE95" s="20">
        <v>0.01</v>
      </c>
      <c r="CF95" s="69">
        <v>9</v>
      </c>
      <c r="CG95" s="20">
        <v>6.38</v>
      </c>
      <c r="CH95" s="20">
        <v>0.91</v>
      </c>
      <c r="CI95" s="59">
        <v>13</v>
      </c>
      <c r="CJ95" s="20">
        <v>8.9999999999999993E-3</v>
      </c>
      <c r="CK95" s="69">
        <v>9</v>
      </c>
      <c r="CL95" s="17">
        <v>-1</v>
      </c>
      <c r="CM95" s="17">
        <v>-9.2099160000000003E-3</v>
      </c>
      <c r="CN95" s="17">
        <f>_xlfn.XLOOKUP(BZ95,' Brechas'!$A$35:$A$67,' Brechas'!$BE$35:$BE$67)</f>
        <v>-9.2099157488272701E-3</v>
      </c>
      <c r="CO95" t="b">
        <f t="shared" si="18"/>
        <v>1</v>
      </c>
      <c r="CS95" s="20">
        <v>81</v>
      </c>
      <c r="CT95" s="154" t="s">
        <v>104</v>
      </c>
      <c r="CU95" s="20">
        <v>0.5</v>
      </c>
      <c r="CV95" s="20">
        <v>0.5</v>
      </c>
      <c r="CW95" s="20">
        <v>0</v>
      </c>
      <c r="CX95" s="20">
        <v>0</v>
      </c>
      <c r="CY95" s="76">
        <v>1</v>
      </c>
      <c r="CZ95" s="20">
        <v>8.9999999999999993E-3</v>
      </c>
      <c r="DA95" s="20">
        <v>7.0000000000000007E-2</v>
      </c>
      <c r="DB95" s="71">
        <v>25</v>
      </c>
      <c r="DC95" s="20">
        <v>0</v>
      </c>
      <c r="DD95" s="76">
        <v>1</v>
      </c>
      <c r="DE95" s="17">
        <v>-1</v>
      </c>
      <c r="DF95" s="17">
        <v>0</v>
      </c>
      <c r="DG95" s="17" t="e">
        <f>_xlfn.XLOOKUP(CS95,' Brechas'!$A$35:$A$67,' Brechas'!#REF!)</f>
        <v>#REF!</v>
      </c>
      <c r="DH95" t="e">
        <f t="shared" si="19"/>
        <v>#REF!</v>
      </c>
      <c r="DL95" s="20">
        <v>81</v>
      </c>
      <c r="DM95" s="154" t="s">
        <v>104</v>
      </c>
      <c r="DN95" s="20">
        <v>5.46</v>
      </c>
      <c r="DO95" s="20">
        <v>9.0299999999999994</v>
      </c>
      <c r="DP95" s="20">
        <v>-0.39</v>
      </c>
      <c r="DQ95" s="20">
        <v>0.39</v>
      </c>
      <c r="DR95" s="61">
        <v>18</v>
      </c>
      <c r="DS95" s="20">
        <v>7.25</v>
      </c>
      <c r="DT95" s="20">
        <v>0.05</v>
      </c>
      <c r="DU95" s="84">
        <v>26</v>
      </c>
      <c r="DV95" s="20">
        <v>0.02</v>
      </c>
      <c r="DW95" s="86">
        <v>11</v>
      </c>
      <c r="DX95" s="17">
        <v>-1</v>
      </c>
      <c r="DY95" s="17">
        <v>-2.1436923E-2</v>
      </c>
      <c r="DZ95" s="17" t="e">
        <f>_xlfn.XLOOKUP(DL95,' Brechas'!$A$35:$A$67,' Brechas'!#REF!)</f>
        <v>#REF!</v>
      </c>
      <c r="EA95" t="e">
        <f t="shared" si="20"/>
        <v>#REF!</v>
      </c>
    </row>
    <row r="96" spans="2:131">
      <c r="B96" s="18">
        <v>85</v>
      </c>
      <c r="C96" s="18" t="s">
        <v>105</v>
      </c>
      <c r="D96" s="18">
        <v>0.56999999999999995</v>
      </c>
      <c r="E96" s="18">
        <v>0.54</v>
      </c>
      <c r="F96" s="18">
        <v>0.05</v>
      </c>
      <c r="G96" s="18">
        <v>0.05</v>
      </c>
      <c r="H96" s="40">
        <v>21</v>
      </c>
      <c r="I96" s="18">
        <v>0.55000000000000004</v>
      </c>
      <c r="J96" s="18">
        <v>0.14000000000000001</v>
      </c>
      <c r="K96" s="22">
        <v>18</v>
      </c>
      <c r="L96" s="18">
        <v>0.01</v>
      </c>
      <c r="M96" s="19">
        <v>19</v>
      </c>
      <c r="N96" s="17">
        <v>1</v>
      </c>
      <c r="O96" s="17">
        <v>7.5842720000000004E-3</v>
      </c>
      <c r="P96" s="17">
        <f>_xlfn.XLOOKUP(B96,' Brechas'!$A$35:$A$67,' Brechas'!$F$35:$F$67)</f>
        <v>7.5842723820636702E-3</v>
      </c>
      <c r="Q96" t="b">
        <f t="shared" si="14"/>
        <v>1</v>
      </c>
      <c r="U96" s="20">
        <v>85</v>
      </c>
      <c r="V96" s="20" t="s">
        <v>105</v>
      </c>
      <c r="W96" s="20">
        <v>0.62</v>
      </c>
      <c r="X96" s="20">
        <v>0.57999999999999996</v>
      </c>
      <c r="Y96" s="20">
        <v>7.0000000000000007E-2</v>
      </c>
      <c r="Z96" s="20">
        <v>7.0000000000000007E-2</v>
      </c>
      <c r="AA96" s="65">
        <v>6</v>
      </c>
      <c r="AB96" s="20">
        <v>0.61</v>
      </c>
      <c r="AC96" s="20">
        <v>0.12</v>
      </c>
      <c r="AD96" s="65">
        <v>6</v>
      </c>
      <c r="AE96" s="20">
        <v>8.0000000000000002E-3</v>
      </c>
      <c r="AF96" s="78">
        <v>3</v>
      </c>
      <c r="AG96" s="17">
        <v>1</v>
      </c>
      <c r="AH96" s="17">
        <v>7.9617009999999998E-3</v>
      </c>
      <c r="AI96">
        <f>_xlfn.XLOOKUP(U96,' Brechas'!$A$35:$A$67,' Brechas'!$L$35:$L$67)</f>
        <v>7.9617009064238201E-3</v>
      </c>
      <c r="AJ96" t="b">
        <f t="shared" si="15"/>
        <v>1</v>
      </c>
      <c r="AN96" s="20">
        <v>85</v>
      </c>
      <c r="AO96" s="20" t="s">
        <v>105</v>
      </c>
      <c r="AP96" s="20">
        <v>0.25</v>
      </c>
      <c r="AQ96" s="20">
        <v>0.22</v>
      </c>
      <c r="AR96" s="20">
        <v>0.15</v>
      </c>
      <c r="AS96" s="20">
        <v>0.15</v>
      </c>
      <c r="AT96" s="88">
        <v>24</v>
      </c>
      <c r="AU96" s="20">
        <v>0.23</v>
      </c>
      <c r="AV96" s="20">
        <v>0.66</v>
      </c>
      <c r="AW96" s="70">
        <v>29</v>
      </c>
      <c r="AX96" s="20">
        <v>0.1</v>
      </c>
      <c r="AY96" s="95">
        <v>32</v>
      </c>
      <c r="AZ96" s="17">
        <v>1</v>
      </c>
      <c r="BA96" s="17">
        <v>0.10158908799999999</v>
      </c>
      <c r="BB96" s="17">
        <f>_xlfn.XLOOKUP(AN96,' Brechas'!$A$35:$A$67,' Brechas'!$U$35:$U$67)</f>
        <v>0.101589087792989</v>
      </c>
      <c r="BC96" t="b">
        <f t="shared" si="16"/>
        <v>1</v>
      </c>
      <c r="BG96" s="20">
        <v>85</v>
      </c>
      <c r="BH96" s="20" t="s">
        <v>299</v>
      </c>
      <c r="BI96" s="20">
        <v>0.92</v>
      </c>
      <c r="BJ96" s="20">
        <v>0.92</v>
      </c>
      <c r="BK96" s="20">
        <v>0</v>
      </c>
      <c r="BL96" s="20">
        <v>5.0000000000000001E-3</v>
      </c>
      <c r="BM96" s="86">
        <v>11</v>
      </c>
      <c r="BN96" s="20">
        <v>0.92</v>
      </c>
      <c r="BO96" s="20">
        <v>0.61</v>
      </c>
      <c r="BP96" s="62">
        <v>8</v>
      </c>
      <c r="BQ96" s="20">
        <v>3.0000000000000001E-3</v>
      </c>
      <c r="BR96" s="86">
        <v>11</v>
      </c>
      <c r="BS96" s="17">
        <v>1</v>
      </c>
      <c r="BT96" s="17">
        <v>3.0154510000000002E-3</v>
      </c>
      <c r="BU96" s="17">
        <f>_xlfn.XLOOKUP(BG96,' Brechas'!$A$35:$A$67,' Brechas'!$AI$35:$AI$67)</f>
        <v>3.01545098786608E-3</v>
      </c>
      <c r="BV96" t="b">
        <f t="shared" si="17"/>
        <v>1</v>
      </c>
      <c r="BZ96" s="20">
        <v>85</v>
      </c>
      <c r="CA96" s="20" t="s">
        <v>105</v>
      </c>
      <c r="CB96" s="20">
        <v>6.32</v>
      </c>
      <c r="CC96" s="20">
        <v>6.44</v>
      </c>
      <c r="CD96" s="20">
        <v>-0.02</v>
      </c>
      <c r="CE96" s="20">
        <v>1.9E-2</v>
      </c>
      <c r="CF96" s="88">
        <v>24</v>
      </c>
      <c r="CG96" s="20">
        <v>6.39</v>
      </c>
      <c r="CH96" s="20">
        <v>0.91</v>
      </c>
      <c r="CI96" s="66">
        <v>12</v>
      </c>
      <c r="CJ96" s="20">
        <v>1.7000000000000001E-2</v>
      </c>
      <c r="CK96" s="74">
        <v>23</v>
      </c>
      <c r="CL96" s="17">
        <v>-1</v>
      </c>
      <c r="CM96" s="17">
        <v>-1.7191179000000001E-2</v>
      </c>
      <c r="CN96" s="17">
        <f>_xlfn.XLOOKUP(BZ96,' Brechas'!$A$35:$A$67,' Brechas'!$BE$35:$BE$67)</f>
        <v>-1.71911787980253E-2</v>
      </c>
      <c r="CO96" t="b">
        <f t="shared" si="18"/>
        <v>1</v>
      </c>
      <c r="CS96" s="20">
        <v>85</v>
      </c>
      <c r="CT96" s="154" t="s">
        <v>105</v>
      </c>
      <c r="CU96" s="20">
        <v>0.35</v>
      </c>
      <c r="CV96" s="20">
        <v>0.65</v>
      </c>
      <c r="CW96" s="20">
        <v>-0.47</v>
      </c>
      <c r="CX96" s="20">
        <v>0.47</v>
      </c>
      <c r="CY96" s="213">
        <v>24</v>
      </c>
      <c r="CZ96" s="20">
        <v>1.6E-2</v>
      </c>
      <c r="DA96" s="20">
        <v>0.04</v>
      </c>
      <c r="DB96" s="75">
        <v>21</v>
      </c>
      <c r="DC96" s="20">
        <v>0.02</v>
      </c>
      <c r="DD96" s="88">
        <v>24</v>
      </c>
      <c r="DE96" s="17">
        <v>-1</v>
      </c>
      <c r="DF96" s="17">
        <v>-1.8099548E-2</v>
      </c>
      <c r="DG96" s="17" t="e">
        <f>_xlfn.XLOOKUP(CS96,' Brechas'!$A$35:$A$67,' Brechas'!#REF!)</f>
        <v>#REF!</v>
      </c>
      <c r="DH96" t="e">
        <f t="shared" si="19"/>
        <v>#REF!</v>
      </c>
      <c r="DL96" s="20">
        <v>85</v>
      </c>
      <c r="DM96" s="154" t="s">
        <v>105</v>
      </c>
      <c r="DN96" s="20">
        <v>28.58</v>
      </c>
      <c r="DO96" s="20">
        <v>27.04</v>
      </c>
      <c r="DP96" s="20">
        <v>0.06</v>
      </c>
      <c r="DQ96" s="20">
        <v>0.06</v>
      </c>
      <c r="DR96" s="85">
        <v>4</v>
      </c>
      <c r="DS96" s="20">
        <v>27.81</v>
      </c>
      <c r="DT96" s="20">
        <v>0.21</v>
      </c>
      <c r="DU96" s="78">
        <v>3</v>
      </c>
      <c r="DV96" s="20">
        <v>0.01</v>
      </c>
      <c r="DW96" s="65">
        <v>6</v>
      </c>
      <c r="DX96" s="17">
        <v>1</v>
      </c>
      <c r="DY96" s="17">
        <v>1.1930191999999999E-2</v>
      </c>
      <c r="DZ96" s="17" t="e">
        <f>_xlfn.XLOOKUP(DL96,' Brechas'!$A$35:$A$67,' Brechas'!#REF!)</f>
        <v>#REF!</v>
      </c>
      <c r="EA96" t="e">
        <f t="shared" si="20"/>
        <v>#REF!</v>
      </c>
    </row>
    <row r="97" spans="1:131">
      <c r="B97" s="18">
        <v>86</v>
      </c>
      <c r="C97" s="18" t="s">
        <v>106</v>
      </c>
      <c r="D97" s="18">
        <v>0.3</v>
      </c>
      <c r="E97" s="18">
        <v>0.28999999999999998</v>
      </c>
      <c r="F97" s="18">
        <v>0.05</v>
      </c>
      <c r="G97" s="18">
        <v>0.05</v>
      </c>
      <c r="H97" s="22">
        <v>18</v>
      </c>
      <c r="I97" s="18">
        <v>0.28999999999999998</v>
      </c>
      <c r="J97" s="18">
        <v>0.26</v>
      </c>
      <c r="K97" s="34">
        <v>28</v>
      </c>
      <c r="L97" s="18">
        <v>0.01</v>
      </c>
      <c r="M97" s="38">
        <v>27</v>
      </c>
      <c r="N97" s="17">
        <v>1</v>
      </c>
      <c r="O97" s="17">
        <v>1.3173809999999999E-2</v>
      </c>
      <c r="P97" s="17">
        <f>_xlfn.XLOOKUP(B97,' Brechas'!$A$35:$A$67,' Brechas'!$F$35:$F$67)</f>
        <v>1.3173810026699199E-2</v>
      </c>
      <c r="Q97" t="b">
        <f t="shared" si="14"/>
        <v>1</v>
      </c>
      <c r="U97" s="20">
        <v>86</v>
      </c>
      <c r="V97" s="20" t="s">
        <v>106</v>
      </c>
      <c r="W97" s="20">
        <v>0.45</v>
      </c>
      <c r="X97" s="20">
        <v>0.39</v>
      </c>
      <c r="Y97" s="20">
        <v>0.16</v>
      </c>
      <c r="Z97" s="20">
        <v>0.16</v>
      </c>
      <c r="AA97" s="72">
        <v>27</v>
      </c>
      <c r="AB97" s="20">
        <v>0.44</v>
      </c>
      <c r="AC97" s="20">
        <v>0.17</v>
      </c>
      <c r="AD97" s="82">
        <v>22</v>
      </c>
      <c r="AE97" s="20">
        <v>2.6800000000000001E-2</v>
      </c>
      <c r="AF97" s="88">
        <v>24</v>
      </c>
      <c r="AG97" s="17">
        <v>1</v>
      </c>
      <c r="AH97" s="17">
        <v>2.6777964000000001E-2</v>
      </c>
      <c r="AI97">
        <f>_xlfn.XLOOKUP(U97,' Brechas'!$A$35:$A$67,' Brechas'!$L$35:$L$67)</f>
        <v>2.6777963785929101E-2</v>
      </c>
      <c r="AJ97" t="b">
        <f t="shared" si="15"/>
        <v>1</v>
      </c>
      <c r="AN97" s="20">
        <v>86</v>
      </c>
      <c r="AO97" s="20" t="s">
        <v>106</v>
      </c>
      <c r="AP97" s="20">
        <v>0.19</v>
      </c>
      <c r="AQ97" s="20">
        <v>0.19</v>
      </c>
      <c r="AR97" s="20">
        <v>0.01</v>
      </c>
      <c r="AS97" s="20">
        <v>0.01</v>
      </c>
      <c r="AT97" s="78">
        <v>3</v>
      </c>
      <c r="AU97" s="20">
        <v>0.19</v>
      </c>
      <c r="AV97" s="20">
        <v>0.54</v>
      </c>
      <c r="AW97" s="73">
        <v>28</v>
      </c>
      <c r="AX97" s="20">
        <v>0.01</v>
      </c>
      <c r="AY97" s="85">
        <v>4</v>
      </c>
      <c r="AZ97" s="17">
        <v>1</v>
      </c>
      <c r="BA97" s="17">
        <v>6.1866930000000001E-3</v>
      </c>
      <c r="BB97" s="17">
        <f>_xlfn.XLOOKUP(AN97,' Brechas'!$A$35:$A$67,' Brechas'!$U$35:$U$67)</f>
        <v>6.1866934151810797E-3</v>
      </c>
      <c r="BC97" t="b">
        <f t="shared" si="16"/>
        <v>1</v>
      </c>
      <c r="BG97" s="20">
        <v>86</v>
      </c>
      <c r="BH97" s="20" t="s">
        <v>300</v>
      </c>
      <c r="BI97" s="20">
        <v>0.81</v>
      </c>
      <c r="BJ97" s="20">
        <v>0.82</v>
      </c>
      <c r="BK97" s="20">
        <v>-0.01</v>
      </c>
      <c r="BL97" s="20">
        <v>0.01</v>
      </c>
      <c r="BM97" s="80">
        <v>20</v>
      </c>
      <c r="BN97" s="20">
        <v>0.81</v>
      </c>
      <c r="BO97" s="20">
        <v>0.69</v>
      </c>
      <c r="BP97" s="71">
        <v>25</v>
      </c>
      <c r="BQ97" s="20">
        <v>7.0000000000000001E-3</v>
      </c>
      <c r="BR97" s="80">
        <v>20</v>
      </c>
      <c r="BS97" s="17">
        <v>-1</v>
      </c>
      <c r="BT97" s="17">
        <v>-6.8005310000000003E-3</v>
      </c>
      <c r="BU97" s="17">
        <f>_xlfn.XLOOKUP(BG97,' Brechas'!$A$35:$A$67,' Brechas'!$AI$35:$AI$67)</f>
        <v>-6.8005312007026397E-3</v>
      </c>
      <c r="BV97" t="b">
        <f t="shared" si="17"/>
        <v>1</v>
      </c>
      <c r="BZ97" s="20">
        <v>86</v>
      </c>
      <c r="CA97" s="20" t="s">
        <v>106</v>
      </c>
      <c r="CB97" s="20">
        <v>7.06</v>
      </c>
      <c r="CC97" s="20">
        <v>7.08</v>
      </c>
      <c r="CD97" s="20">
        <v>0</v>
      </c>
      <c r="CE97" s="20">
        <v>2E-3</v>
      </c>
      <c r="CF97" s="67">
        <v>2</v>
      </c>
      <c r="CG97" s="20">
        <v>7.07</v>
      </c>
      <c r="CH97" s="20">
        <v>0.82</v>
      </c>
      <c r="CI97" s="76">
        <v>1</v>
      </c>
      <c r="CJ97" s="20">
        <v>2E-3</v>
      </c>
      <c r="CK97" s="67">
        <v>2</v>
      </c>
      <c r="CL97" s="17">
        <v>-1</v>
      </c>
      <c r="CM97" s="17">
        <v>-1.9563610000000002E-3</v>
      </c>
      <c r="CN97" s="17">
        <f>_xlfn.XLOOKUP(BZ97,' Brechas'!$A$35:$A$67,' Brechas'!$BE$35:$BE$67)</f>
        <v>-1.95636086409837E-3</v>
      </c>
      <c r="CO97" t="b">
        <f t="shared" si="18"/>
        <v>1</v>
      </c>
      <c r="CS97" s="20">
        <v>86</v>
      </c>
      <c r="CT97" s="154" t="s">
        <v>106</v>
      </c>
      <c r="CU97" s="20">
        <v>0.57999999999999996</v>
      </c>
      <c r="CV97" s="20">
        <v>0.42</v>
      </c>
      <c r="CW97" s="20">
        <v>0.4</v>
      </c>
      <c r="CX97" s="20">
        <v>0.4</v>
      </c>
      <c r="CY97" s="216">
        <v>21</v>
      </c>
      <c r="CZ97" s="20">
        <v>7.0000000000000001E-3</v>
      </c>
      <c r="DA97" s="20">
        <v>0.08</v>
      </c>
      <c r="DB97" s="72">
        <v>27</v>
      </c>
      <c r="DC97" s="20">
        <v>0.03</v>
      </c>
      <c r="DD97" s="71">
        <v>25</v>
      </c>
      <c r="DE97" s="17">
        <v>1</v>
      </c>
      <c r="DF97" s="17">
        <v>3.3333333E-2</v>
      </c>
      <c r="DG97" s="17" t="e">
        <f>_xlfn.XLOOKUP(CS97,' Brechas'!$A$35:$A$67,' Brechas'!#REF!)</f>
        <v>#REF!</v>
      </c>
      <c r="DH97" t="e">
        <f t="shared" si="19"/>
        <v>#REF!</v>
      </c>
      <c r="DL97" s="20">
        <v>86</v>
      </c>
      <c r="DM97" s="154" t="s">
        <v>106</v>
      </c>
      <c r="DN97" s="20">
        <v>3.71</v>
      </c>
      <c r="DO97" s="20">
        <v>7.53</v>
      </c>
      <c r="DP97" s="20">
        <v>-0.51</v>
      </c>
      <c r="DQ97" s="20">
        <v>0.51</v>
      </c>
      <c r="DR97" s="74">
        <v>23</v>
      </c>
      <c r="DS97" s="20">
        <v>5.62</v>
      </c>
      <c r="DT97" s="20">
        <v>0.04</v>
      </c>
      <c r="DU97" s="87">
        <v>30</v>
      </c>
      <c r="DV97" s="20">
        <v>0.02</v>
      </c>
      <c r="DW97" s="79">
        <v>10</v>
      </c>
      <c r="DX97" s="17">
        <v>-1</v>
      </c>
      <c r="DY97" s="17">
        <v>-2.1334314E-2</v>
      </c>
      <c r="DZ97" s="17" t="e">
        <f>_xlfn.XLOOKUP(DL97,' Brechas'!$A$35:$A$67,' Brechas'!#REF!)</f>
        <v>#REF!</v>
      </c>
      <c r="EA97" t="e">
        <f t="shared" si="20"/>
        <v>#REF!</v>
      </c>
    </row>
    <row r="98" spans="1:131" ht="24">
      <c r="B98" s="18">
        <v>88</v>
      </c>
      <c r="C98" s="18" t="s">
        <v>262</v>
      </c>
      <c r="D98" s="18">
        <v>0.97</v>
      </c>
      <c r="E98" s="18">
        <v>0.95</v>
      </c>
      <c r="F98" s="18">
        <v>0.03</v>
      </c>
      <c r="G98" s="18">
        <v>0.03</v>
      </c>
      <c r="H98" s="42">
        <v>5</v>
      </c>
      <c r="I98" s="18">
        <v>0.96</v>
      </c>
      <c r="J98" s="18">
        <v>0.08</v>
      </c>
      <c r="K98" s="23">
        <v>1</v>
      </c>
      <c r="L98" s="18">
        <v>0</v>
      </c>
      <c r="M98" s="24">
        <v>3</v>
      </c>
      <c r="N98" s="17">
        <v>1</v>
      </c>
      <c r="O98" s="17">
        <v>2.1773650000000001E-3</v>
      </c>
      <c r="P98" s="17">
        <f>_xlfn.XLOOKUP(B98,' Brechas'!$A$35:$A$67,' Brechas'!$F$35:$F$67)</f>
        <v>2.1773648905537399E-3</v>
      </c>
      <c r="Q98" t="b">
        <f t="shared" si="14"/>
        <v>1</v>
      </c>
      <c r="U98" s="89">
        <v>88</v>
      </c>
      <c r="V98" s="90" t="s">
        <v>107</v>
      </c>
      <c r="W98" s="20">
        <v>0.54</v>
      </c>
      <c r="X98" s="20">
        <v>0.47</v>
      </c>
      <c r="Y98" s="89">
        <v>0.16</v>
      </c>
      <c r="Z98" s="89">
        <v>0.16</v>
      </c>
      <c r="AA98" s="92">
        <v>28</v>
      </c>
      <c r="AB98" s="20">
        <v>0.53</v>
      </c>
      <c r="AC98" s="89">
        <v>0.14000000000000001</v>
      </c>
      <c r="AD98" s="193">
        <v>13</v>
      </c>
      <c r="AE98" s="89">
        <v>2.29E-2</v>
      </c>
      <c r="AF98" s="191">
        <v>19</v>
      </c>
      <c r="AG98" s="17">
        <v>1</v>
      </c>
      <c r="AH98" s="17">
        <v>2.2887530999999999E-2</v>
      </c>
      <c r="AI98">
        <f>_xlfn.XLOOKUP(U98,' Brechas'!$A$35:$A$67,' Brechas'!$L$35:$L$67)</f>
        <v>2.2887531319828801E-2</v>
      </c>
      <c r="AJ98" t="b">
        <f t="shared" si="15"/>
        <v>1</v>
      </c>
      <c r="AN98" s="20">
        <v>88</v>
      </c>
      <c r="AO98" s="20" t="s">
        <v>262</v>
      </c>
      <c r="AP98" s="20">
        <v>0.01</v>
      </c>
      <c r="AQ98" s="20">
        <v>0.01</v>
      </c>
      <c r="AR98" s="20">
        <v>0.03</v>
      </c>
      <c r="AS98" s="20">
        <v>0.03</v>
      </c>
      <c r="AT98" s="83">
        <v>5</v>
      </c>
      <c r="AU98" s="20">
        <v>0.01</v>
      </c>
      <c r="AV98" s="20">
        <v>0.04</v>
      </c>
      <c r="AW98" s="76">
        <v>1</v>
      </c>
      <c r="AX98" s="20">
        <v>0</v>
      </c>
      <c r="AY98" s="76">
        <v>1</v>
      </c>
      <c r="AZ98" s="17">
        <v>1</v>
      </c>
      <c r="BA98" s="17">
        <v>1.2402730000000001E-3</v>
      </c>
      <c r="BB98" s="17">
        <f>_xlfn.XLOOKUP(AN98,' Brechas'!$A$35:$A$67,' Brechas'!$U$35:$U$67)</f>
        <v>1.24027286996533E-3</v>
      </c>
      <c r="BC98" t="b">
        <f t="shared" si="16"/>
        <v>1</v>
      </c>
      <c r="BG98" s="20">
        <v>88</v>
      </c>
      <c r="BH98" s="20" t="s">
        <v>262</v>
      </c>
      <c r="BI98" s="20">
        <v>0.93</v>
      </c>
      <c r="BJ98" s="20">
        <v>0.94</v>
      </c>
      <c r="BK98" s="20">
        <v>0</v>
      </c>
      <c r="BL98" s="20">
        <v>5.0000000000000001E-3</v>
      </c>
      <c r="BM98" s="69">
        <v>9</v>
      </c>
      <c r="BN98" s="20">
        <v>0.94</v>
      </c>
      <c r="BO98" s="20">
        <v>0.6</v>
      </c>
      <c r="BP98" s="85">
        <v>4</v>
      </c>
      <c r="BQ98" s="20">
        <v>3.0000000000000001E-3</v>
      </c>
      <c r="BR98" s="62">
        <v>8</v>
      </c>
      <c r="BS98" s="17">
        <v>-1</v>
      </c>
      <c r="BT98" s="17">
        <v>-2.8019490000000002E-3</v>
      </c>
      <c r="BU98" s="17">
        <f>_xlfn.XLOOKUP(BG98,' Brechas'!$A$35:$A$67,' Brechas'!$AI$35:$AI$67)</f>
        <v>-2.8019492319099298E-3</v>
      </c>
      <c r="BV98" t="b">
        <f t="shared" si="17"/>
        <v>1</v>
      </c>
      <c r="BZ98" s="20">
        <v>88</v>
      </c>
      <c r="CA98" s="20" t="s">
        <v>262</v>
      </c>
      <c r="CB98" s="20">
        <v>6.13</v>
      </c>
      <c r="CC98" s="20">
        <v>6.14</v>
      </c>
      <c r="CD98" s="20">
        <v>0</v>
      </c>
      <c r="CE98" s="20">
        <v>1E-3</v>
      </c>
      <c r="CF98" s="76">
        <v>1</v>
      </c>
      <c r="CG98" s="20">
        <v>6.14</v>
      </c>
      <c r="CH98" s="20">
        <v>0.94</v>
      </c>
      <c r="CI98" s="72">
        <v>27</v>
      </c>
      <c r="CJ98" s="20">
        <v>1E-3</v>
      </c>
      <c r="CK98" s="76">
        <v>1</v>
      </c>
      <c r="CL98" s="17">
        <v>-1</v>
      </c>
      <c r="CM98" s="17">
        <v>-8.9710899999999999E-4</v>
      </c>
      <c r="CN98" s="17">
        <f>_xlfn.XLOOKUP(BZ98,' Brechas'!$A$35:$A$67,' Brechas'!$BE$35:$BE$67)</f>
        <v>-8.9710920013070605E-4</v>
      </c>
      <c r="CO98" t="b">
        <f t="shared" si="18"/>
        <v>1</v>
      </c>
      <c r="CS98" s="20">
        <v>88</v>
      </c>
      <c r="CT98" s="154" t="s">
        <v>262</v>
      </c>
      <c r="CU98" s="20">
        <v>0.67</v>
      </c>
      <c r="CV98" s="20">
        <v>0.33</v>
      </c>
      <c r="CW98" s="20">
        <v>1</v>
      </c>
      <c r="CX98" s="20">
        <v>1</v>
      </c>
      <c r="CY98" s="207">
        <v>31</v>
      </c>
      <c r="CZ98" s="20">
        <v>4.0000000000000001E-3</v>
      </c>
      <c r="DA98" s="20">
        <v>0.17</v>
      </c>
      <c r="DB98" s="73">
        <v>28</v>
      </c>
      <c r="DC98" s="20">
        <v>0.17</v>
      </c>
      <c r="DD98" s="70">
        <v>29</v>
      </c>
      <c r="DE98" s="17">
        <v>1</v>
      </c>
      <c r="DF98" s="17">
        <v>0.16666666699999999</v>
      </c>
      <c r="DG98" s="17" t="e">
        <f>_xlfn.XLOOKUP(CS98,' Brechas'!$A$35:$A$67,' Brechas'!#REF!)</f>
        <v>#REF!</v>
      </c>
      <c r="DH98" t="e">
        <f t="shared" si="19"/>
        <v>#REF!</v>
      </c>
      <c r="DL98" s="20">
        <v>88</v>
      </c>
      <c r="DM98" s="154" t="s">
        <v>107</v>
      </c>
      <c r="DN98" s="20">
        <v>24.94</v>
      </c>
      <c r="DO98" s="20">
        <v>21.49</v>
      </c>
      <c r="DP98" s="20">
        <v>0.16</v>
      </c>
      <c r="DQ98" s="20">
        <v>0.16</v>
      </c>
      <c r="DR98" s="64">
        <v>7</v>
      </c>
      <c r="DS98" s="20">
        <v>23.29</v>
      </c>
      <c r="DT98" s="20">
        <v>0.17</v>
      </c>
      <c r="DU98" s="64">
        <v>7</v>
      </c>
      <c r="DV98" s="20">
        <v>0.03</v>
      </c>
      <c r="DW98" s="60">
        <v>14</v>
      </c>
      <c r="DX98" s="17">
        <v>1</v>
      </c>
      <c r="DY98" s="17">
        <v>2.8012958000000001E-2</v>
      </c>
      <c r="DZ98" s="17" t="e">
        <f>_xlfn.XLOOKUP(DL98,' Brechas'!$A$35:$A$67,' Brechas'!#REF!)</f>
        <v>#REF!</v>
      </c>
      <c r="EA98" t="e">
        <f t="shared" si="20"/>
        <v>#REF!</v>
      </c>
    </row>
    <row r="99" spans="1:131">
      <c r="B99" s="18">
        <v>91</v>
      </c>
      <c r="C99" s="18" t="s">
        <v>108</v>
      </c>
      <c r="D99" s="18">
        <v>0.21</v>
      </c>
      <c r="E99" s="18">
        <v>0.2</v>
      </c>
      <c r="F99" s="18">
        <v>0.08</v>
      </c>
      <c r="G99" s="18">
        <v>0.08</v>
      </c>
      <c r="H99" s="34">
        <v>28</v>
      </c>
      <c r="I99" s="18">
        <v>0.21</v>
      </c>
      <c r="J99" s="18">
        <v>0.37</v>
      </c>
      <c r="K99" s="47">
        <v>30</v>
      </c>
      <c r="L99" s="18">
        <v>0.03</v>
      </c>
      <c r="M99" s="50">
        <v>31</v>
      </c>
      <c r="N99" s="17">
        <v>1</v>
      </c>
      <c r="O99" s="17">
        <v>2.9570038E-2</v>
      </c>
      <c r="P99" s="17">
        <f>_xlfn.XLOOKUP(B99,' Brechas'!$A$35:$A$67,' Brechas'!$F$35:$F$67)</f>
        <v>2.9570038415703302E-2</v>
      </c>
      <c r="Q99" t="b">
        <f t="shared" si="14"/>
        <v>1</v>
      </c>
      <c r="U99" s="20">
        <v>91</v>
      </c>
      <c r="V99" s="20" t="s">
        <v>108</v>
      </c>
      <c r="W99" s="20">
        <v>0.38</v>
      </c>
      <c r="X99" s="20">
        <v>0.38</v>
      </c>
      <c r="Y99" s="20">
        <v>-0.02</v>
      </c>
      <c r="Z99" s="20">
        <v>0.02</v>
      </c>
      <c r="AA99" s="76">
        <v>1</v>
      </c>
      <c r="AB99" s="20">
        <v>0.38</v>
      </c>
      <c r="AC99" s="20">
        <v>0.2</v>
      </c>
      <c r="AD99" s="88">
        <v>24</v>
      </c>
      <c r="AE99" s="20">
        <v>3.3E-3</v>
      </c>
      <c r="AF99" s="76">
        <v>1</v>
      </c>
      <c r="AG99" s="17">
        <v>-1</v>
      </c>
      <c r="AH99" s="17">
        <v>-3.2888349999999999E-3</v>
      </c>
      <c r="AI99">
        <f>_xlfn.XLOOKUP(U99,' Brechas'!$A$35:$A$67,' Brechas'!$L$35:$L$67)</f>
        <v>-3.2888350294685898E-3</v>
      </c>
      <c r="AJ99" t="b">
        <f t="shared" si="15"/>
        <v>1</v>
      </c>
      <c r="AN99" s="20">
        <v>91</v>
      </c>
      <c r="AO99" s="20" t="s">
        <v>108</v>
      </c>
      <c r="AP99" s="20">
        <v>0.04</v>
      </c>
      <c r="AQ99" s="20">
        <v>0.04</v>
      </c>
      <c r="AR99" s="20">
        <v>0.01</v>
      </c>
      <c r="AS99" s="20">
        <v>0.01</v>
      </c>
      <c r="AT99" s="67">
        <v>2</v>
      </c>
      <c r="AU99" s="20">
        <v>0.04</v>
      </c>
      <c r="AV99" s="20">
        <v>0.11</v>
      </c>
      <c r="AW99" s="78">
        <v>3</v>
      </c>
      <c r="AX99" s="20">
        <v>0</v>
      </c>
      <c r="AY99" s="67">
        <v>2</v>
      </c>
      <c r="AZ99" s="17">
        <v>1</v>
      </c>
      <c r="BA99" s="17">
        <v>1.2540769999999999E-3</v>
      </c>
      <c r="BB99" s="17">
        <f>_xlfn.XLOOKUP(AN99,' Brechas'!$A$35:$A$67,' Brechas'!$U$35:$U$67)</f>
        <v>1.2540768911177399E-3</v>
      </c>
      <c r="BC99" t="b">
        <f t="shared" si="16"/>
        <v>1</v>
      </c>
      <c r="BG99" s="20">
        <v>91</v>
      </c>
      <c r="BH99" s="20" t="s">
        <v>301</v>
      </c>
      <c r="BI99" s="20">
        <v>0.79</v>
      </c>
      <c r="BJ99" s="20">
        <v>0.8</v>
      </c>
      <c r="BK99" s="20">
        <v>-0.02</v>
      </c>
      <c r="BL99" s="20">
        <v>1.9E-2</v>
      </c>
      <c r="BM99" s="72">
        <v>27</v>
      </c>
      <c r="BN99" s="20">
        <v>0.79</v>
      </c>
      <c r="BO99" s="20">
        <v>0.7</v>
      </c>
      <c r="BP99" s="84">
        <v>26</v>
      </c>
      <c r="BQ99" s="20">
        <v>1.2999999999999999E-2</v>
      </c>
      <c r="BR99" s="72">
        <v>27</v>
      </c>
      <c r="BS99" s="17">
        <v>-1</v>
      </c>
      <c r="BT99" s="17">
        <v>-1.3038190999999999E-2</v>
      </c>
      <c r="BU99" s="17">
        <f>_xlfn.XLOOKUP(BG99,' Brechas'!$A$35:$A$67,' Brechas'!$AI$35:$AI$67)</f>
        <v>-1.3038191466702501E-2</v>
      </c>
      <c r="BV99" t="b">
        <f t="shared" si="17"/>
        <v>1</v>
      </c>
      <c r="BZ99" s="20">
        <v>91</v>
      </c>
      <c r="CA99" s="20" t="s">
        <v>108</v>
      </c>
      <c r="CB99" s="20">
        <v>7</v>
      </c>
      <c r="CC99" s="20">
        <v>7.03</v>
      </c>
      <c r="CD99" s="20">
        <v>0</v>
      </c>
      <c r="CE99" s="20">
        <v>4.0000000000000001E-3</v>
      </c>
      <c r="CF99" s="78">
        <v>3</v>
      </c>
      <c r="CG99" s="20">
        <v>7.02</v>
      </c>
      <c r="CH99" s="20">
        <v>0.83</v>
      </c>
      <c r="CI99" s="85">
        <v>4</v>
      </c>
      <c r="CJ99" s="20">
        <v>3.0000000000000001E-3</v>
      </c>
      <c r="CK99" s="78">
        <v>3</v>
      </c>
      <c r="CL99" s="17">
        <v>-1</v>
      </c>
      <c r="CM99" s="17">
        <v>-3.3897020000000001E-3</v>
      </c>
      <c r="CN99" s="17">
        <f>_xlfn.XLOOKUP(BZ99,' Brechas'!$A$35:$A$67,' Brechas'!$BE$35:$BE$67)</f>
        <v>-3.3897020298188601E-3</v>
      </c>
      <c r="CO99" t="b">
        <f t="shared" si="18"/>
        <v>1</v>
      </c>
      <c r="CS99" s="20">
        <v>91</v>
      </c>
      <c r="CT99" s="154" t="s">
        <v>108</v>
      </c>
      <c r="CU99" s="20">
        <v>0</v>
      </c>
      <c r="CV99" s="20">
        <v>1</v>
      </c>
      <c r="CW99" s="20">
        <v>-1</v>
      </c>
      <c r="CX99" s="20">
        <v>1</v>
      </c>
      <c r="CY99" s="153">
        <v>28</v>
      </c>
      <c r="CZ99" s="20">
        <v>2E-3</v>
      </c>
      <c r="DA99" s="20">
        <v>0.25</v>
      </c>
      <c r="DB99" s="87">
        <v>30</v>
      </c>
      <c r="DC99" s="20">
        <v>0.25</v>
      </c>
      <c r="DD99" s="87">
        <v>30</v>
      </c>
      <c r="DE99" s="17">
        <v>-1</v>
      </c>
      <c r="DF99" s="17">
        <v>-0.25</v>
      </c>
      <c r="DG99" s="17" t="e">
        <f>_xlfn.XLOOKUP(CS99,' Brechas'!$A$35:$A$67,' Brechas'!#REF!)</f>
        <v>#REF!</v>
      </c>
      <c r="DH99" t="e">
        <f t="shared" si="19"/>
        <v>#REF!</v>
      </c>
      <c r="DL99" s="20">
        <v>91</v>
      </c>
      <c r="DM99" s="154" t="s">
        <v>108</v>
      </c>
      <c r="DN99" s="20">
        <v>6.39</v>
      </c>
      <c r="DO99" s="20">
        <v>6.05</v>
      </c>
      <c r="DP99" s="20">
        <v>0.06</v>
      </c>
      <c r="DQ99" s="20">
        <v>0.06</v>
      </c>
      <c r="DR99" s="78">
        <v>3</v>
      </c>
      <c r="DS99" s="20">
        <v>6.21</v>
      </c>
      <c r="DT99" s="20">
        <v>0.05</v>
      </c>
      <c r="DU99" s="73">
        <v>28</v>
      </c>
      <c r="DV99" s="20">
        <v>0</v>
      </c>
      <c r="DW99" s="76">
        <v>1</v>
      </c>
      <c r="DX99" s="17">
        <v>1</v>
      </c>
      <c r="DY99" s="17">
        <v>2.587659E-3</v>
      </c>
      <c r="DZ99" s="17" t="e">
        <f>_xlfn.XLOOKUP(DL99,' Brechas'!$A$35:$A$67,' Brechas'!#REF!)</f>
        <v>#REF!</v>
      </c>
      <c r="EA99" t="e">
        <f t="shared" si="20"/>
        <v>#REF!</v>
      </c>
    </row>
    <row r="100" spans="1:131">
      <c r="B100" s="18">
        <v>94</v>
      </c>
      <c r="C100" s="18" t="s">
        <v>109</v>
      </c>
      <c r="D100" s="18">
        <v>0.19</v>
      </c>
      <c r="E100" s="18">
        <v>0.16</v>
      </c>
      <c r="F100" s="18">
        <v>0.19</v>
      </c>
      <c r="G100" s="18">
        <v>0.19</v>
      </c>
      <c r="H100" s="46">
        <v>33</v>
      </c>
      <c r="I100" s="18">
        <v>0.18</v>
      </c>
      <c r="J100" s="18">
        <v>0.43</v>
      </c>
      <c r="K100" s="50">
        <v>31</v>
      </c>
      <c r="L100" s="18">
        <v>0.08</v>
      </c>
      <c r="M100" s="51">
        <v>32</v>
      </c>
      <c r="N100" s="17">
        <v>1</v>
      </c>
      <c r="O100" s="17">
        <v>8.2199227E-2</v>
      </c>
      <c r="P100" s="17">
        <f>_xlfn.XLOOKUP(B100,' Brechas'!$A$35:$A$67,' Brechas'!$F$35:$F$67)</f>
        <v>8.2199227040439998E-2</v>
      </c>
      <c r="Q100" t="b">
        <f t="shared" si="14"/>
        <v>1</v>
      </c>
      <c r="U100" s="20">
        <v>94</v>
      </c>
      <c r="V100" s="20" t="s">
        <v>109</v>
      </c>
      <c r="W100" s="20">
        <v>0.21</v>
      </c>
      <c r="X100" s="20">
        <v>0.19</v>
      </c>
      <c r="Y100" s="20">
        <v>0.09</v>
      </c>
      <c r="Z100" s="20">
        <v>0.09</v>
      </c>
      <c r="AA100" s="86">
        <v>11</v>
      </c>
      <c r="AB100" s="20">
        <v>0.2</v>
      </c>
      <c r="AC100" s="20">
        <v>0.37</v>
      </c>
      <c r="AD100" s="87">
        <v>30</v>
      </c>
      <c r="AE100" s="20">
        <v>3.44E-2</v>
      </c>
      <c r="AF100" s="70">
        <v>29</v>
      </c>
      <c r="AG100" s="17">
        <v>1</v>
      </c>
      <c r="AH100" s="17">
        <v>3.4359541E-2</v>
      </c>
      <c r="AI100">
        <f>_xlfn.XLOOKUP(U100,' Brechas'!$A$35:$A$67,' Brechas'!$L$35:$L$67)</f>
        <v>3.4359540581238801E-2</v>
      </c>
      <c r="AJ100" t="b">
        <f t="shared" si="15"/>
        <v>1</v>
      </c>
      <c r="AN100" s="20">
        <v>94</v>
      </c>
      <c r="AO100" s="20" t="s">
        <v>109</v>
      </c>
      <c r="AP100" s="20">
        <v>0.28000000000000003</v>
      </c>
      <c r="AQ100" s="20">
        <v>0.27</v>
      </c>
      <c r="AR100" s="20">
        <v>0.02</v>
      </c>
      <c r="AS100" s="20">
        <v>0.02</v>
      </c>
      <c r="AT100" s="85">
        <v>4</v>
      </c>
      <c r="AU100" s="20">
        <v>0.27</v>
      </c>
      <c r="AV100" s="20">
        <v>0.77</v>
      </c>
      <c r="AW100" s="87">
        <v>30</v>
      </c>
      <c r="AX100" s="20">
        <v>0.01</v>
      </c>
      <c r="AY100" s="86">
        <v>11</v>
      </c>
      <c r="AZ100" s="17">
        <v>1</v>
      </c>
      <c r="BA100" s="17">
        <v>1.4768551E-2</v>
      </c>
      <c r="BB100" s="17">
        <f>_xlfn.XLOOKUP(AN100,' Brechas'!$A$35:$A$67,' Brechas'!$U$35:$U$67)</f>
        <v>1.4768551324947201E-2</v>
      </c>
      <c r="BC100" t="b">
        <f t="shared" si="16"/>
        <v>1</v>
      </c>
      <c r="BG100" s="20">
        <v>94</v>
      </c>
      <c r="BH100" s="20" t="s">
        <v>302</v>
      </c>
      <c r="BI100" s="20">
        <v>0.68</v>
      </c>
      <c r="BJ100" s="20">
        <v>0.67</v>
      </c>
      <c r="BK100" s="20">
        <v>0.02</v>
      </c>
      <c r="BL100" s="20">
        <v>2.1000000000000001E-2</v>
      </c>
      <c r="BM100" s="73">
        <v>28</v>
      </c>
      <c r="BN100" s="20">
        <v>0.67</v>
      </c>
      <c r="BO100" s="20">
        <v>0.83</v>
      </c>
      <c r="BP100" s="95">
        <v>32</v>
      </c>
      <c r="BQ100" s="20">
        <v>1.7999999999999999E-2</v>
      </c>
      <c r="BR100" s="87">
        <v>30</v>
      </c>
      <c r="BS100" s="17">
        <v>1</v>
      </c>
      <c r="BT100" s="17">
        <v>1.7817571000000001E-2</v>
      </c>
      <c r="BU100" s="17">
        <f>_xlfn.XLOOKUP(BG100,' Brechas'!$A$35:$A$67,' Brechas'!$AI$35:$AI$67)</f>
        <v>1.78175708128409E-2</v>
      </c>
      <c r="BV100" t="b">
        <f t="shared" si="17"/>
        <v>1</v>
      </c>
      <c r="BZ100" s="20">
        <v>94</v>
      </c>
      <c r="CA100" s="20" t="s">
        <v>109</v>
      </c>
      <c r="CB100" s="20">
        <v>6.76</v>
      </c>
      <c r="CC100" s="20">
        <v>6.91</v>
      </c>
      <c r="CD100" s="20">
        <v>-0.02</v>
      </c>
      <c r="CE100" s="20">
        <v>2.1000000000000001E-2</v>
      </c>
      <c r="CF100" s="70">
        <v>29</v>
      </c>
      <c r="CG100" s="20">
        <v>6.83</v>
      </c>
      <c r="CH100" s="20">
        <v>0.85</v>
      </c>
      <c r="CI100" s="65">
        <v>6</v>
      </c>
      <c r="CJ100" s="20">
        <v>1.7999999999999999E-2</v>
      </c>
      <c r="CK100" s="84">
        <v>26</v>
      </c>
      <c r="CL100" s="17">
        <v>-1</v>
      </c>
      <c r="CM100" s="17">
        <v>-1.8215691999999999E-2</v>
      </c>
      <c r="CN100" s="17">
        <f>_xlfn.XLOOKUP(BZ100,' Brechas'!$A$35:$A$67,' Brechas'!$BE$35:$BE$67)</f>
        <v>-1.8215692196995099E-2</v>
      </c>
      <c r="CO100" t="b">
        <f t="shared" si="18"/>
        <v>1</v>
      </c>
      <c r="CS100" s="20">
        <v>94</v>
      </c>
      <c r="CT100" s="154" t="s">
        <v>109</v>
      </c>
      <c r="CU100" s="20">
        <v>0.67</v>
      </c>
      <c r="CV100" s="20">
        <v>0.33</v>
      </c>
      <c r="CW100" s="20">
        <v>1</v>
      </c>
      <c r="CX100" s="20">
        <v>1</v>
      </c>
      <c r="CY100" s="207">
        <v>31</v>
      </c>
      <c r="CZ100" s="20">
        <v>2E-3</v>
      </c>
      <c r="DA100" s="20">
        <v>0.33</v>
      </c>
      <c r="DB100" s="94">
        <v>31</v>
      </c>
      <c r="DC100" s="20">
        <v>0.33</v>
      </c>
      <c r="DD100" s="94">
        <v>31</v>
      </c>
      <c r="DE100" s="17">
        <v>1</v>
      </c>
      <c r="DF100" s="17">
        <v>0.33333333300000001</v>
      </c>
      <c r="DG100" s="17" t="e">
        <f>_xlfn.XLOOKUP(CS100,' Brechas'!$A$35:$A$67,' Brechas'!#REF!)</f>
        <v>#REF!</v>
      </c>
      <c r="DH100" t="e">
        <f t="shared" si="19"/>
        <v>#REF!</v>
      </c>
      <c r="DL100" s="20">
        <v>94</v>
      </c>
      <c r="DM100" s="154" t="s">
        <v>109</v>
      </c>
      <c r="DN100" s="20">
        <v>1.88</v>
      </c>
      <c r="DO100" s="20">
        <v>10.16</v>
      </c>
      <c r="DP100" s="20">
        <v>-0.81</v>
      </c>
      <c r="DQ100" s="20">
        <v>0.81</v>
      </c>
      <c r="DR100" s="95">
        <v>32</v>
      </c>
      <c r="DS100" s="20">
        <v>6.17</v>
      </c>
      <c r="DT100" s="20">
        <v>0.05</v>
      </c>
      <c r="DU100" s="70">
        <v>29</v>
      </c>
      <c r="DV100" s="20">
        <v>0.04</v>
      </c>
      <c r="DW100" s="68">
        <v>19</v>
      </c>
      <c r="DX100" s="17">
        <v>-1</v>
      </c>
      <c r="DY100" s="17">
        <v>-3.7657376999999999E-2</v>
      </c>
      <c r="DZ100" s="17" t="e">
        <f>_xlfn.XLOOKUP(DL100,' Brechas'!$A$35:$A$67,' Brechas'!#REF!)</f>
        <v>#REF!</v>
      </c>
      <c r="EA100" t="e">
        <f t="shared" si="20"/>
        <v>#REF!</v>
      </c>
    </row>
    <row r="101" spans="1:131">
      <c r="B101" s="18">
        <v>95</v>
      </c>
      <c r="C101" s="18" t="s">
        <v>110</v>
      </c>
      <c r="D101" s="18">
        <v>0.46</v>
      </c>
      <c r="E101" s="18">
        <v>0.41</v>
      </c>
      <c r="F101" s="18">
        <v>0.11</v>
      </c>
      <c r="G101" s="18">
        <v>0.11</v>
      </c>
      <c r="H101" s="50">
        <v>31</v>
      </c>
      <c r="I101" s="18">
        <v>0.43</v>
      </c>
      <c r="J101" s="18">
        <v>0.18</v>
      </c>
      <c r="K101" s="48">
        <v>24</v>
      </c>
      <c r="L101" s="18">
        <v>0.02</v>
      </c>
      <c r="M101" s="34">
        <v>28</v>
      </c>
      <c r="N101" s="17">
        <v>1</v>
      </c>
      <c r="O101" s="17">
        <v>1.9590337999999999E-2</v>
      </c>
      <c r="P101" s="17">
        <f>_xlfn.XLOOKUP(B101,' Brechas'!$A$35:$A$67,' Brechas'!$F$35:$F$67)</f>
        <v>1.9590337803866601E-2</v>
      </c>
      <c r="Q101" t="b">
        <f t="shared" si="14"/>
        <v>1</v>
      </c>
      <c r="U101" s="20">
        <v>95</v>
      </c>
      <c r="V101" s="20" t="s">
        <v>110</v>
      </c>
      <c r="W101" s="20">
        <v>0.34</v>
      </c>
      <c r="X101" s="20">
        <v>0.33</v>
      </c>
      <c r="Y101" s="20">
        <v>0.05</v>
      </c>
      <c r="Z101" s="20">
        <v>0.05</v>
      </c>
      <c r="AA101" s="78">
        <v>3</v>
      </c>
      <c r="AB101" s="20">
        <v>0.33</v>
      </c>
      <c r="AC101" s="20">
        <v>0.23</v>
      </c>
      <c r="AD101" s="72">
        <v>27</v>
      </c>
      <c r="AE101" s="20">
        <v>1.18E-2</v>
      </c>
      <c r="AF101" s="69">
        <v>9</v>
      </c>
      <c r="AG101" s="17">
        <v>1</v>
      </c>
      <c r="AH101" s="17">
        <v>1.1818525E-2</v>
      </c>
      <c r="AI101">
        <f>_xlfn.XLOOKUP(U101,' Brechas'!$A$35:$A$67,' Brechas'!$L$35:$L$67)</f>
        <v>1.18185251729806E-2</v>
      </c>
      <c r="AJ101" t="b">
        <f t="shared" si="15"/>
        <v>1</v>
      </c>
      <c r="AN101" s="20">
        <v>95</v>
      </c>
      <c r="AO101" s="20" t="s">
        <v>110</v>
      </c>
      <c r="AP101" s="20">
        <v>0.33</v>
      </c>
      <c r="AQ101" s="20">
        <v>0.28999999999999998</v>
      </c>
      <c r="AR101" s="20">
        <v>0.16</v>
      </c>
      <c r="AS101" s="20">
        <v>0.16</v>
      </c>
      <c r="AT101" s="84">
        <v>26</v>
      </c>
      <c r="AU101" s="20">
        <v>0.31</v>
      </c>
      <c r="AV101" s="20">
        <v>0.87</v>
      </c>
      <c r="AW101" s="95">
        <v>32</v>
      </c>
      <c r="AX101" s="20">
        <v>0.14000000000000001</v>
      </c>
      <c r="AY101" s="77">
        <v>33</v>
      </c>
      <c r="AZ101" s="17">
        <v>1</v>
      </c>
      <c r="BA101" s="17">
        <v>0.14430108899999999</v>
      </c>
      <c r="BB101" s="17">
        <f>_xlfn.XLOOKUP(AN101,' Brechas'!$A$35:$A$67,' Brechas'!$U$35:$U$67)</f>
        <v>0.144301089445455</v>
      </c>
      <c r="BC101" t="b">
        <f t="shared" si="16"/>
        <v>1</v>
      </c>
      <c r="BG101" s="20">
        <v>95</v>
      </c>
      <c r="BH101" s="20" t="s">
        <v>303</v>
      </c>
      <c r="BI101" s="20">
        <v>0.73</v>
      </c>
      <c r="BJ101" s="20">
        <v>0.73</v>
      </c>
      <c r="BK101" s="20">
        <v>0</v>
      </c>
      <c r="BL101" s="20">
        <v>3.0000000000000001E-3</v>
      </c>
      <c r="BM101" s="83">
        <v>5</v>
      </c>
      <c r="BN101" s="20">
        <v>0.73</v>
      </c>
      <c r="BO101" s="20">
        <v>0.76</v>
      </c>
      <c r="BP101" s="94">
        <v>31</v>
      </c>
      <c r="BQ101" s="20">
        <v>3.0000000000000001E-3</v>
      </c>
      <c r="BR101" s="65">
        <v>6</v>
      </c>
      <c r="BS101" s="17">
        <v>1</v>
      </c>
      <c r="BT101" s="17">
        <v>2.6512860000000001E-3</v>
      </c>
      <c r="BU101" s="17">
        <f>_xlfn.XLOOKUP(BG101,' Brechas'!$A$35:$A$67,' Brechas'!$AI$35:$AI$67)</f>
        <v>2.6512855513238201E-3</v>
      </c>
      <c r="BV101" t="b">
        <f t="shared" si="17"/>
        <v>1</v>
      </c>
      <c r="BZ101" s="20">
        <v>95</v>
      </c>
      <c r="CA101" s="20" t="s">
        <v>110</v>
      </c>
      <c r="CB101" s="20">
        <v>7.03</v>
      </c>
      <c r="CC101" s="20">
        <v>7.08</v>
      </c>
      <c r="CD101" s="20">
        <v>-0.01</v>
      </c>
      <c r="CE101" s="20">
        <v>7.0000000000000001E-3</v>
      </c>
      <c r="CF101" s="64">
        <v>7</v>
      </c>
      <c r="CG101" s="20">
        <v>7.06</v>
      </c>
      <c r="CH101" s="20">
        <v>0.82</v>
      </c>
      <c r="CI101" s="67">
        <v>2</v>
      </c>
      <c r="CJ101" s="20">
        <v>6.0000000000000001E-3</v>
      </c>
      <c r="CK101" s="64">
        <v>7</v>
      </c>
      <c r="CL101" s="17">
        <v>-1</v>
      </c>
      <c r="CM101" s="17">
        <v>-6.09451E-3</v>
      </c>
      <c r="CN101" s="17">
        <f>_xlfn.XLOOKUP(BZ101,' Brechas'!$A$35:$A$67,' Brechas'!$BE$35:$BE$67)</f>
        <v>-6.0945095229022004E-3</v>
      </c>
      <c r="CO101" t="b">
        <f t="shared" si="18"/>
        <v>1</v>
      </c>
      <c r="CS101" s="20">
        <v>95</v>
      </c>
      <c r="CT101" s="154" t="s">
        <v>110</v>
      </c>
      <c r="CU101" s="20">
        <v>1</v>
      </c>
      <c r="CV101" s="20">
        <v>0</v>
      </c>
      <c r="CW101" s="20">
        <v>1</v>
      </c>
      <c r="CX101" s="20">
        <v>1</v>
      </c>
      <c r="CY101" s="153">
        <v>28</v>
      </c>
      <c r="CZ101" s="20">
        <v>1E-3</v>
      </c>
      <c r="DA101" s="20">
        <v>1</v>
      </c>
      <c r="DB101" s="77">
        <v>33</v>
      </c>
      <c r="DC101" s="20">
        <v>1</v>
      </c>
      <c r="DD101" s="77">
        <v>33</v>
      </c>
      <c r="DE101" s="17">
        <v>1</v>
      </c>
      <c r="DF101" s="17">
        <v>1</v>
      </c>
      <c r="DG101" s="17" t="e">
        <f>_xlfn.XLOOKUP(CS101,' Brechas'!$A$35:$A$67,' Brechas'!#REF!)</f>
        <v>#REF!</v>
      </c>
      <c r="DH101" t="e">
        <f t="shared" si="19"/>
        <v>#REF!</v>
      </c>
      <c r="DL101" s="20">
        <v>95</v>
      </c>
      <c r="DM101" s="154" t="s">
        <v>110</v>
      </c>
      <c r="DN101" s="20">
        <v>11.79</v>
      </c>
      <c r="DO101" s="20">
        <v>5.64</v>
      </c>
      <c r="DP101" s="20">
        <v>1.0900000000000001</v>
      </c>
      <c r="DQ101" s="20">
        <v>1.0900000000000001</v>
      </c>
      <c r="DR101" s="77">
        <v>33</v>
      </c>
      <c r="DS101" s="20">
        <v>8.56</v>
      </c>
      <c r="DT101" s="20">
        <v>0.06</v>
      </c>
      <c r="DU101" s="71">
        <v>25</v>
      </c>
      <c r="DV101" s="20">
        <v>7.0000000000000007E-2</v>
      </c>
      <c r="DW101" s="73">
        <v>28</v>
      </c>
      <c r="DX101" s="17">
        <v>1</v>
      </c>
      <c r="DY101" s="17">
        <v>7.0068974000000006E-2</v>
      </c>
      <c r="DZ101" s="17" t="e">
        <f>_xlfn.XLOOKUP(DL101,' Brechas'!$A$35:$A$67,' Brechas'!#REF!)</f>
        <v>#REF!</v>
      </c>
      <c r="EA101" t="e">
        <f t="shared" si="20"/>
        <v>#REF!</v>
      </c>
    </row>
    <row r="102" spans="1:131">
      <c r="B102" s="18">
        <v>97</v>
      </c>
      <c r="C102" s="18" t="s">
        <v>111</v>
      </c>
      <c r="D102" s="18">
        <v>0.08</v>
      </c>
      <c r="E102" s="18">
        <v>0.08</v>
      </c>
      <c r="F102" s="18">
        <v>0.01</v>
      </c>
      <c r="G102" s="18">
        <v>0.01</v>
      </c>
      <c r="H102" s="23">
        <v>1</v>
      </c>
      <c r="I102" s="18">
        <v>0.08</v>
      </c>
      <c r="J102" s="18">
        <v>1</v>
      </c>
      <c r="K102" s="46">
        <v>33</v>
      </c>
      <c r="L102" s="18">
        <v>0.01</v>
      </c>
      <c r="M102" s="22">
        <v>18</v>
      </c>
      <c r="N102" s="17">
        <v>1</v>
      </c>
      <c r="O102" s="17">
        <v>7.4949789999999997E-3</v>
      </c>
      <c r="P102" s="17">
        <f>_xlfn.XLOOKUP(B102,' Brechas'!$A$35:$A$67,' Brechas'!$F$35:$F$67)</f>
        <v>7.4949793785941904E-3</v>
      </c>
      <c r="Q102" t="b">
        <f t="shared" si="14"/>
        <v>1</v>
      </c>
      <c r="U102" s="20">
        <v>97</v>
      </c>
      <c r="V102" s="20" t="s">
        <v>111</v>
      </c>
      <c r="W102" s="20">
        <v>0.08</v>
      </c>
      <c r="X102" s="20">
        <v>7.0000000000000007E-2</v>
      </c>
      <c r="Y102" s="20">
        <v>0.09</v>
      </c>
      <c r="Z102" s="20">
        <v>0.09</v>
      </c>
      <c r="AA102" s="79">
        <v>10</v>
      </c>
      <c r="AB102" s="20">
        <v>0.08</v>
      </c>
      <c r="AC102" s="20">
        <v>1</v>
      </c>
      <c r="AD102" s="77">
        <v>33</v>
      </c>
      <c r="AE102" s="20">
        <v>8.5199999999999998E-2</v>
      </c>
      <c r="AF102" s="95">
        <v>32</v>
      </c>
      <c r="AG102" s="17">
        <v>1</v>
      </c>
      <c r="AH102" s="17">
        <v>8.5227273000000006E-2</v>
      </c>
      <c r="AI102">
        <f>_xlfn.XLOOKUP(U102,' Brechas'!$A$35:$A$67,' Brechas'!$L$35:$L$67)</f>
        <v>8.5227272727272804E-2</v>
      </c>
      <c r="AJ102" t="b">
        <f t="shared" si="15"/>
        <v>1</v>
      </c>
      <c r="AN102" s="20">
        <v>97</v>
      </c>
      <c r="AO102" s="20" t="s">
        <v>111</v>
      </c>
      <c r="AP102" s="20">
        <v>0.09</v>
      </c>
      <c r="AQ102" s="20">
        <v>0.1</v>
      </c>
      <c r="AR102" s="20">
        <v>-0.12</v>
      </c>
      <c r="AS102" s="20">
        <v>0.12</v>
      </c>
      <c r="AT102" s="80">
        <v>20</v>
      </c>
      <c r="AU102" s="20">
        <v>0.09</v>
      </c>
      <c r="AV102" s="20">
        <v>0.26</v>
      </c>
      <c r="AW102" s="59">
        <v>13</v>
      </c>
      <c r="AX102" s="20">
        <v>0.03</v>
      </c>
      <c r="AY102" s="68">
        <v>19</v>
      </c>
      <c r="AZ102" s="17">
        <v>-1</v>
      </c>
      <c r="BA102" s="17">
        <v>-3.1809821000000002E-2</v>
      </c>
      <c r="BB102" s="17">
        <f>_xlfn.XLOOKUP(AN102,' Brechas'!$A$35:$A$67,' Brechas'!$U$35:$U$67)</f>
        <v>-3.1809821077323802E-2</v>
      </c>
      <c r="BC102" t="b">
        <f t="shared" si="16"/>
        <v>1</v>
      </c>
      <c r="BG102" s="20">
        <v>97</v>
      </c>
      <c r="BH102" s="20" t="s">
        <v>304</v>
      </c>
      <c r="BI102" s="20">
        <v>0.56999999999999995</v>
      </c>
      <c r="BJ102" s="20">
        <v>0.55000000000000004</v>
      </c>
      <c r="BK102" s="20">
        <v>0.03</v>
      </c>
      <c r="BL102" s="20">
        <v>2.7E-2</v>
      </c>
      <c r="BM102" s="95">
        <v>32</v>
      </c>
      <c r="BN102" s="20">
        <v>0.56000000000000005</v>
      </c>
      <c r="BO102" s="20">
        <v>1</v>
      </c>
      <c r="BP102" s="77">
        <v>33</v>
      </c>
      <c r="BQ102" s="20">
        <v>2.7E-2</v>
      </c>
      <c r="BR102" s="77">
        <v>33</v>
      </c>
      <c r="BS102" s="17">
        <v>1</v>
      </c>
      <c r="BT102" s="17">
        <v>2.718483E-2</v>
      </c>
      <c r="BU102" s="17">
        <f>_xlfn.XLOOKUP(BG102,' Brechas'!$A$35:$A$67,' Brechas'!$AI$35:$AI$67)</f>
        <v>2.7184829822601699E-2</v>
      </c>
      <c r="BV102" t="b">
        <f t="shared" si="17"/>
        <v>1</v>
      </c>
      <c r="BZ102" s="20">
        <v>97</v>
      </c>
      <c r="CA102" s="20" t="s">
        <v>111</v>
      </c>
      <c r="CB102" s="20">
        <v>6.44</v>
      </c>
      <c r="CC102" s="20">
        <v>6.4</v>
      </c>
      <c r="CD102" s="20">
        <v>0.01</v>
      </c>
      <c r="CE102" s="20">
        <v>6.0000000000000001E-3</v>
      </c>
      <c r="CF102" s="83">
        <v>5</v>
      </c>
      <c r="CG102" s="20">
        <v>6.42</v>
      </c>
      <c r="CH102" s="20">
        <v>0.9</v>
      </c>
      <c r="CI102" s="69">
        <v>9</v>
      </c>
      <c r="CJ102" s="20">
        <v>5.0000000000000001E-3</v>
      </c>
      <c r="CK102" s="83">
        <v>5</v>
      </c>
      <c r="CL102" s="17">
        <v>1</v>
      </c>
      <c r="CM102" s="17">
        <v>5.2857900000000003E-3</v>
      </c>
      <c r="CN102" s="17">
        <f>_xlfn.XLOOKUP(BZ102,' Brechas'!$A$35:$A$67,' Brechas'!$BE$35:$BE$67)</f>
        <v>5.2857902903087201E-3</v>
      </c>
      <c r="CO102" t="b">
        <f t="shared" si="18"/>
        <v>1</v>
      </c>
      <c r="CS102" s="20">
        <v>97</v>
      </c>
      <c r="CT102" s="154" t="s">
        <v>111</v>
      </c>
      <c r="CU102" s="20">
        <v>1</v>
      </c>
      <c r="CV102" s="20">
        <v>0</v>
      </c>
      <c r="CW102" s="20">
        <v>1</v>
      </c>
      <c r="CX102" s="20">
        <v>1</v>
      </c>
      <c r="CY102" s="153">
        <v>28</v>
      </c>
      <c r="CZ102" s="20">
        <v>1E-3</v>
      </c>
      <c r="DA102" s="20">
        <v>0.5</v>
      </c>
      <c r="DB102" s="95">
        <v>32</v>
      </c>
      <c r="DC102" s="20">
        <v>0.5</v>
      </c>
      <c r="DD102" s="95">
        <v>32</v>
      </c>
      <c r="DE102" s="17">
        <v>1</v>
      </c>
      <c r="DF102" s="17">
        <v>0.5</v>
      </c>
      <c r="DG102" s="17" t="e">
        <f>_xlfn.XLOOKUP(CS102,' Brechas'!$A$35:$A$67,' Brechas'!#REF!)</f>
        <v>#REF!</v>
      </c>
      <c r="DH102" t="e">
        <f t="shared" si="19"/>
        <v>#REF!</v>
      </c>
      <c r="DL102" s="20">
        <v>97</v>
      </c>
      <c r="DM102" s="154" t="s">
        <v>111</v>
      </c>
      <c r="DN102" s="20">
        <v>1.38</v>
      </c>
      <c r="DO102" s="20">
        <v>3.78</v>
      </c>
      <c r="DP102" s="20">
        <v>-0.63</v>
      </c>
      <c r="DQ102" s="20">
        <v>0.63</v>
      </c>
      <c r="DR102" s="72">
        <v>27</v>
      </c>
      <c r="DS102" s="20">
        <v>2.63</v>
      </c>
      <c r="DT102" s="20">
        <v>0.02</v>
      </c>
      <c r="DU102" s="77">
        <v>33</v>
      </c>
      <c r="DV102" s="20">
        <v>0.01</v>
      </c>
      <c r="DW102" s="62">
        <v>8</v>
      </c>
      <c r="DX102" s="17">
        <v>-1</v>
      </c>
      <c r="DY102" s="17">
        <v>-1.2519885999999999E-2</v>
      </c>
      <c r="DZ102" s="17" t="e">
        <f>_xlfn.XLOOKUP(DL102,' Brechas'!$A$35:$A$67,' Brechas'!#REF!)</f>
        <v>#REF!</v>
      </c>
      <c r="EA102" t="e">
        <f t="shared" si="20"/>
        <v>#REF!</v>
      </c>
    </row>
    <row r="103" spans="1:131">
      <c r="B103" s="18">
        <v>99</v>
      </c>
      <c r="C103" s="18" t="s">
        <v>112</v>
      </c>
      <c r="D103" s="18">
        <v>0.11</v>
      </c>
      <c r="E103" s="18">
        <v>0.09</v>
      </c>
      <c r="F103" s="18">
        <v>0.17</v>
      </c>
      <c r="G103" s="18">
        <v>0.17</v>
      </c>
      <c r="H103" s="51">
        <v>32</v>
      </c>
      <c r="I103" s="18">
        <v>0.1</v>
      </c>
      <c r="J103" s="18">
        <v>0.76</v>
      </c>
      <c r="K103" s="51">
        <v>32</v>
      </c>
      <c r="L103" s="18">
        <v>0.13</v>
      </c>
      <c r="M103" s="46">
        <v>33</v>
      </c>
      <c r="N103" s="17">
        <v>1</v>
      </c>
      <c r="O103" s="17">
        <v>0.12681102</v>
      </c>
      <c r="P103" s="17">
        <f>_xlfn.XLOOKUP(B103,' Brechas'!$A$35:$A$67,' Brechas'!$F$35:$F$67)</f>
        <v>0.126811020370028</v>
      </c>
      <c r="Q103" t="b">
        <f t="shared" si="14"/>
        <v>1</v>
      </c>
      <c r="U103" s="20">
        <v>99</v>
      </c>
      <c r="V103" s="20" t="s">
        <v>112</v>
      </c>
      <c r="W103" s="20">
        <v>0.21</v>
      </c>
      <c r="X103" s="20">
        <v>0.19</v>
      </c>
      <c r="Y103" s="20">
        <v>0.11</v>
      </c>
      <c r="Z103" s="20">
        <v>0.11</v>
      </c>
      <c r="AA103" s="60">
        <v>14</v>
      </c>
      <c r="AB103" s="20">
        <v>0.2</v>
      </c>
      <c r="AC103" s="20">
        <v>0.38</v>
      </c>
      <c r="AD103" s="94">
        <v>31</v>
      </c>
      <c r="AE103" s="20">
        <v>4.19E-2</v>
      </c>
      <c r="AF103" s="94">
        <v>31</v>
      </c>
      <c r="AG103" s="17">
        <v>1</v>
      </c>
      <c r="AH103" s="17">
        <v>4.1882498999999997E-2</v>
      </c>
      <c r="AI103">
        <f>_xlfn.XLOOKUP(U103,' Brechas'!$A$35:$A$67,' Brechas'!$L$35:$L$67)</f>
        <v>4.1882499334188299E-2</v>
      </c>
      <c r="AJ103" t="b">
        <f t="shared" si="15"/>
        <v>1</v>
      </c>
      <c r="AN103" s="20">
        <v>99</v>
      </c>
      <c r="AO103" s="20" t="s">
        <v>112</v>
      </c>
      <c r="AP103" s="20">
        <v>0.06</v>
      </c>
      <c r="AQ103" s="20">
        <v>0.06</v>
      </c>
      <c r="AR103" s="20">
        <v>7.0000000000000007E-2</v>
      </c>
      <c r="AS103" s="20">
        <v>7.0000000000000007E-2</v>
      </c>
      <c r="AT103" s="66">
        <v>12</v>
      </c>
      <c r="AU103" s="20">
        <v>0.06</v>
      </c>
      <c r="AV103" s="20">
        <v>0.17</v>
      </c>
      <c r="AW103" s="65">
        <v>6</v>
      </c>
      <c r="AX103" s="20">
        <v>0.01</v>
      </c>
      <c r="AY103" s="65">
        <v>6</v>
      </c>
      <c r="AZ103" s="17">
        <v>1</v>
      </c>
      <c r="BA103" s="17">
        <v>1.1244285999999999E-2</v>
      </c>
      <c r="BB103" s="17">
        <f>_xlfn.XLOOKUP(AN103,' Brechas'!$A$35:$A$67,' Brechas'!$U$35:$U$67)</f>
        <v>1.1244285668159401E-2</v>
      </c>
      <c r="BC103" t="b">
        <f t="shared" si="16"/>
        <v>1</v>
      </c>
      <c r="BG103" s="20">
        <v>99</v>
      </c>
      <c r="BH103" s="20" t="s">
        <v>305</v>
      </c>
      <c r="BI103" s="20">
        <v>0.77</v>
      </c>
      <c r="BJ103" s="20">
        <v>0.75</v>
      </c>
      <c r="BK103" s="20">
        <v>0.03</v>
      </c>
      <c r="BL103" s="20">
        <v>2.7E-2</v>
      </c>
      <c r="BM103" s="94">
        <v>31</v>
      </c>
      <c r="BN103" s="20">
        <v>0.76</v>
      </c>
      <c r="BO103" s="20">
        <v>0.74</v>
      </c>
      <c r="BP103" s="73">
        <v>28</v>
      </c>
      <c r="BQ103" s="20">
        <v>0.02</v>
      </c>
      <c r="BR103" s="94">
        <v>31</v>
      </c>
      <c r="BS103" s="17">
        <v>1</v>
      </c>
      <c r="BT103" s="17">
        <v>1.9792365999999999E-2</v>
      </c>
      <c r="BU103" s="17">
        <f>_xlfn.XLOOKUP(BG103,' Brechas'!$A$35:$A$67,' Brechas'!$AI$35:$AI$67)</f>
        <v>1.9792366106789E-2</v>
      </c>
      <c r="BV103" t="b">
        <f t="shared" si="17"/>
        <v>1</v>
      </c>
      <c r="BZ103" s="20">
        <v>99</v>
      </c>
      <c r="CA103" s="20" t="s">
        <v>112</v>
      </c>
      <c r="CB103" s="20">
        <v>6.97</v>
      </c>
      <c r="CC103" s="20">
        <v>7.09</v>
      </c>
      <c r="CD103" s="20">
        <v>-0.02</v>
      </c>
      <c r="CE103" s="20">
        <v>1.7000000000000001E-2</v>
      </c>
      <c r="CF103" s="68">
        <v>19</v>
      </c>
      <c r="CG103" s="20">
        <v>7.04</v>
      </c>
      <c r="CH103" s="20">
        <v>0.82</v>
      </c>
      <c r="CI103" s="78">
        <v>3</v>
      </c>
      <c r="CJ103" s="20">
        <v>1.4E-2</v>
      </c>
      <c r="CK103" s="86">
        <v>11</v>
      </c>
      <c r="CL103" s="17">
        <v>-1</v>
      </c>
      <c r="CM103" s="17">
        <v>-1.3944788E-2</v>
      </c>
      <c r="CN103" s="17">
        <f>_xlfn.XLOOKUP(BZ103,' Brechas'!$A$35:$A$67,' Brechas'!$BE$35:$BE$67)</f>
        <v>-1.39447882442765E-2</v>
      </c>
      <c r="CO103" t="b">
        <f t="shared" si="18"/>
        <v>1</v>
      </c>
      <c r="CS103" s="20">
        <v>99</v>
      </c>
      <c r="CT103" s="154" t="s">
        <v>112</v>
      </c>
      <c r="CU103" s="20">
        <v>0.6</v>
      </c>
      <c r="CV103" s="20">
        <v>0.4</v>
      </c>
      <c r="CW103" s="20">
        <v>0.5</v>
      </c>
      <c r="CX103" s="20">
        <v>0.5</v>
      </c>
      <c r="CY103" s="209">
        <v>25</v>
      </c>
      <c r="CZ103" s="20">
        <v>3.0000000000000001E-3</v>
      </c>
      <c r="DA103" s="20">
        <v>0.2</v>
      </c>
      <c r="DB103" s="70">
        <v>29</v>
      </c>
      <c r="DC103" s="20">
        <v>0.1</v>
      </c>
      <c r="DD103" s="73">
        <v>28</v>
      </c>
      <c r="DE103" s="17">
        <v>1</v>
      </c>
      <c r="DF103" s="17">
        <v>0.1</v>
      </c>
      <c r="DG103" s="17" t="e">
        <f>_xlfn.XLOOKUP(CS103,' Brechas'!$A$35:$A$67,' Brechas'!#REF!)</f>
        <v>#REF!</v>
      </c>
      <c r="DH103" t="e">
        <f t="shared" si="19"/>
        <v>#REF!</v>
      </c>
      <c r="DL103" s="20">
        <v>99</v>
      </c>
      <c r="DM103" s="154" t="s">
        <v>112</v>
      </c>
      <c r="DN103" s="20">
        <v>4.34</v>
      </c>
      <c r="DO103" s="20">
        <v>6</v>
      </c>
      <c r="DP103" s="20">
        <v>-0.28000000000000003</v>
      </c>
      <c r="DQ103" s="20">
        <v>0.28000000000000003</v>
      </c>
      <c r="DR103" s="86">
        <v>11</v>
      </c>
      <c r="DS103" s="20">
        <v>5.21</v>
      </c>
      <c r="DT103" s="20">
        <v>0.04</v>
      </c>
      <c r="DU103" s="94">
        <v>31</v>
      </c>
      <c r="DV103" s="20">
        <v>0.01</v>
      </c>
      <c r="DW103" s="83">
        <v>5</v>
      </c>
      <c r="DX103" s="17">
        <v>-1</v>
      </c>
      <c r="DY103" s="17">
        <v>-1.083624E-2</v>
      </c>
      <c r="DZ103" s="17" t="e">
        <f>_xlfn.XLOOKUP(DL103,' Brechas'!$A$35:$A$67,' Brechas'!#REF!)</f>
        <v>#REF!</v>
      </c>
      <c r="EA103" t="e">
        <f t="shared" si="20"/>
        <v>#REF!</v>
      </c>
    </row>
    <row r="105" spans="1:131">
      <c r="A105" s="3" t="s">
        <v>27</v>
      </c>
      <c r="B105" s="18">
        <v>5</v>
      </c>
      <c r="C105" s="18" t="s">
        <v>79</v>
      </c>
      <c r="D105" s="18">
        <v>0.95</v>
      </c>
      <c r="E105" s="18">
        <v>0.93</v>
      </c>
      <c r="F105" s="18">
        <v>0.02</v>
      </c>
      <c r="G105" s="18">
        <v>0.02</v>
      </c>
      <c r="H105" s="30">
        <v>8</v>
      </c>
      <c r="I105" s="18">
        <v>0.94</v>
      </c>
      <c r="J105" s="18">
        <v>0.22</v>
      </c>
      <c r="K105" s="29">
        <v>6</v>
      </c>
      <c r="L105" s="18">
        <v>0</v>
      </c>
      <c r="M105" s="32">
        <v>7</v>
      </c>
      <c r="N105" s="17">
        <v>1</v>
      </c>
      <c r="O105" s="17">
        <v>3.5195819999999998E-3</v>
      </c>
      <c r="P105" s="17">
        <f>_xlfn.XLOOKUP(B105,' Brechas'!$A$35:$A$67,' Brechas'!$G$35:$G$67)</f>
        <v>3.5195817285820002E-3</v>
      </c>
      <c r="Q105" t="b">
        <f>ROUND(O105,6)=ROUND(P105,6)</f>
        <v>1</v>
      </c>
      <c r="T105" s="4" t="s">
        <v>33</v>
      </c>
      <c r="U105" s="20">
        <v>5</v>
      </c>
      <c r="V105" s="20" t="s">
        <v>79</v>
      </c>
      <c r="W105" s="20">
        <v>0.72</v>
      </c>
      <c r="X105" s="20">
        <v>0.69</v>
      </c>
      <c r="Y105" s="20">
        <v>0.05</v>
      </c>
      <c r="Z105" s="20">
        <v>0.05</v>
      </c>
      <c r="AA105" s="71">
        <v>25</v>
      </c>
      <c r="AB105" s="20">
        <v>0.71</v>
      </c>
      <c r="AC105" s="20">
        <v>0</v>
      </c>
      <c r="AD105" s="68">
        <v>19</v>
      </c>
      <c r="AE105" s="20">
        <v>1E-4</v>
      </c>
      <c r="AF105" s="88">
        <v>24</v>
      </c>
      <c r="AG105" s="17">
        <v>1</v>
      </c>
      <c r="AH105" s="54">
        <v>6.8669200000000003E-5</v>
      </c>
      <c r="AI105">
        <f>_xlfn.XLOOKUP(U105,' Brechas'!$A$35:$A$67,' Brechas'!$M$35:$M$67)</f>
        <v>6.8669240959816407E-5</v>
      </c>
      <c r="AJ105" t="b">
        <f>ROUND(AH105,6)=ROUND(AI105,6)</f>
        <v>1</v>
      </c>
      <c r="AM105" s="5" t="s">
        <v>63</v>
      </c>
      <c r="AN105" s="20">
        <v>5</v>
      </c>
      <c r="AO105" s="20" t="s">
        <v>79</v>
      </c>
      <c r="AP105" s="20">
        <v>0.03</v>
      </c>
      <c r="AQ105" s="20">
        <v>0.03</v>
      </c>
      <c r="AR105" s="20">
        <v>-0.09</v>
      </c>
      <c r="AS105" s="20">
        <v>0.09</v>
      </c>
      <c r="AT105" s="79">
        <v>10</v>
      </c>
      <c r="AU105" s="20">
        <v>0.03</v>
      </c>
      <c r="AV105" s="20">
        <v>0.1</v>
      </c>
      <c r="AW105" s="62">
        <v>8</v>
      </c>
      <c r="AX105" s="20">
        <v>0.01</v>
      </c>
      <c r="AY105" s="69">
        <v>9</v>
      </c>
      <c r="AZ105" s="17">
        <v>-1</v>
      </c>
      <c r="BA105" s="17">
        <v>-9.2071689999999994E-3</v>
      </c>
      <c r="BB105" s="17">
        <f>_xlfn.XLOOKUP(AN105,' Brechas'!$A$35:$A$67,' Brechas'!$V$35:$V$67)</f>
        <v>-9.2071692576155204E-3</v>
      </c>
      <c r="BC105" t="b">
        <f>ROUND(BA105,6)=ROUND(BB105,6)</f>
        <v>1</v>
      </c>
      <c r="BF105" s="2" t="s">
        <v>8</v>
      </c>
      <c r="BG105" s="20">
        <v>5</v>
      </c>
      <c r="BH105" s="20" t="s">
        <v>274</v>
      </c>
      <c r="BI105" s="20">
        <v>0.84</v>
      </c>
      <c r="BJ105" s="20">
        <v>0.79</v>
      </c>
      <c r="BK105" s="20">
        <v>0.06</v>
      </c>
      <c r="BL105" s="20">
        <v>6.4000000000000001E-2</v>
      </c>
      <c r="BM105" s="86">
        <v>11</v>
      </c>
      <c r="BN105" s="20">
        <v>0.82</v>
      </c>
      <c r="BO105" s="20">
        <v>0.35</v>
      </c>
      <c r="BP105" s="79">
        <v>10</v>
      </c>
      <c r="BQ105" s="20">
        <v>2.3E-2</v>
      </c>
      <c r="BR105" s="86">
        <v>11</v>
      </c>
      <c r="BS105" s="17">
        <v>1</v>
      </c>
      <c r="BT105" s="17">
        <v>2.2673887E-2</v>
      </c>
      <c r="BU105" s="17">
        <f>_xlfn.XLOOKUP(BG105,' Brechas'!$A$35:$A$67,' Brechas'!$AJ$35:$AJ$67)</f>
        <v>2.26738870342858E-2</v>
      </c>
      <c r="BV105" t="b">
        <f>ROUND(BT105,6)=ROUND(BU105,6)</f>
        <v>1</v>
      </c>
      <c r="BY105" s="6" t="s">
        <v>42</v>
      </c>
      <c r="BZ105" s="20">
        <v>5</v>
      </c>
      <c r="CA105" s="20" t="s">
        <v>79</v>
      </c>
      <c r="CB105" s="20">
        <v>8.14</v>
      </c>
      <c r="CC105" s="20">
        <v>8.1999999999999993</v>
      </c>
      <c r="CD105" s="20">
        <v>-0.01</v>
      </c>
      <c r="CE105" s="20">
        <v>8.0000000000000002E-3</v>
      </c>
      <c r="CF105" s="112">
        <v>21</v>
      </c>
      <c r="CG105" s="20">
        <v>8.17</v>
      </c>
      <c r="CH105" s="20">
        <v>0.96</v>
      </c>
      <c r="CI105" s="132">
        <v>3</v>
      </c>
      <c r="CJ105" s="20">
        <v>8.0000000000000002E-3</v>
      </c>
      <c r="CK105" s="112">
        <v>21</v>
      </c>
      <c r="CL105" s="17">
        <v>-1</v>
      </c>
      <c r="CM105" s="17">
        <v>-7.7440989999999999E-3</v>
      </c>
      <c r="CN105" s="17">
        <f>_xlfn.XLOOKUP(BZ105,' Brechas'!$A$35:$A$67,' Brechas'!$BF$35:$BF$67)</f>
        <v>-7.7440986554941898E-3</v>
      </c>
      <c r="CO105" t="b">
        <f>ROUND(CM105,6)=ROUND(CN105,6)</f>
        <v>1</v>
      </c>
      <c r="CR105" s="2" t="s">
        <v>58</v>
      </c>
      <c r="CS105" s="20">
        <v>5</v>
      </c>
      <c r="CT105" s="20" t="s">
        <v>307</v>
      </c>
      <c r="CU105" s="20">
        <v>0.38</v>
      </c>
      <c r="CV105" s="20">
        <v>0.62</v>
      </c>
      <c r="CW105" s="20">
        <v>-0.39</v>
      </c>
      <c r="CX105" s="20">
        <v>0.39</v>
      </c>
      <c r="CY105" s="119">
        <v>11</v>
      </c>
      <c r="CZ105" s="20">
        <v>0.08</v>
      </c>
      <c r="DA105" s="20">
        <v>0.04</v>
      </c>
      <c r="DB105" s="162">
        <v>2</v>
      </c>
      <c r="DC105" s="20">
        <v>0.02</v>
      </c>
      <c r="DD105" s="228">
        <v>4</v>
      </c>
      <c r="DE105" s="17">
        <v>-1</v>
      </c>
      <c r="DF105" s="17">
        <v>-1.7460317E-2</v>
      </c>
      <c r="DG105" s="17" t="e">
        <f>_xlfn.XLOOKUP(CS105,' Brechas'!$A$35:$A$67,' Brechas'!#REF!)</f>
        <v>#REF!</v>
      </c>
      <c r="DH105" t="e">
        <f>ROUND(DF105,6)=ROUND(DG105,6)</f>
        <v>#REF!</v>
      </c>
      <c r="DK105" s="7" t="s">
        <v>77</v>
      </c>
      <c r="DL105" s="20">
        <v>5</v>
      </c>
      <c r="DM105" s="20" t="s">
        <v>307</v>
      </c>
      <c r="DN105" s="20">
        <v>4.29</v>
      </c>
      <c r="DO105" s="20">
        <v>5.81</v>
      </c>
      <c r="DP105" s="20">
        <v>-0.26</v>
      </c>
      <c r="DQ105" s="20">
        <v>0.26</v>
      </c>
      <c r="DR105" s="58">
        <v>16</v>
      </c>
      <c r="DS105" s="20">
        <v>5.03</v>
      </c>
      <c r="DT105" s="20">
        <v>0.16</v>
      </c>
      <c r="DU105" s="72">
        <v>27</v>
      </c>
      <c r="DV105" s="20">
        <v>0.04</v>
      </c>
      <c r="DW105" s="66">
        <v>12</v>
      </c>
      <c r="DX105" s="17">
        <v>-1</v>
      </c>
      <c r="DY105" s="17">
        <v>-4.1058153E-2</v>
      </c>
      <c r="DZ105" s="17" t="e">
        <f>_xlfn.XLOOKUP(DL105,' Brechas'!$A$35:$A$67,' Brechas'!#REF!)</f>
        <v>#REF!</v>
      </c>
      <c r="EA105" t="e">
        <f>ROUND(DY105,6)=ROUND(DZ105,6)</f>
        <v>#REF!</v>
      </c>
    </row>
    <row r="106" spans="1:131">
      <c r="B106" s="18">
        <v>8</v>
      </c>
      <c r="C106" s="18" t="s">
        <v>81</v>
      </c>
      <c r="D106" s="18">
        <v>0.93</v>
      </c>
      <c r="E106" s="18">
        <v>0.91</v>
      </c>
      <c r="F106" s="18">
        <v>0.02</v>
      </c>
      <c r="G106" s="18">
        <v>0.02</v>
      </c>
      <c r="H106" s="25">
        <v>15</v>
      </c>
      <c r="I106" s="18">
        <v>0.92</v>
      </c>
      <c r="J106" s="18">
        <v>0.23</v>
      </c>
      <c r="K106" s="27">
        <v>10</v>
      </c>
      <c r="L106" s="18">
        <v>0.01</v>
      </c>
      <c r="M106" s="25">
        <v>15</v>
      </c>
      <c r="N106" s="17">
        <v>1</v>
      </c>
      <c r="O106" s="17">
        <v>5.3351079999999999E-3</v>
      </c>
      <c r="P106" s="17">
        <f>_xlfn.XLOOKUP(B106,' Brechas'!$A$35:$A$67,' Brechas'!$G$35:$G$67)</f>
        <v>5.3351077446907504E-3</v>
      </c>
      <c r="Q106" t="b">
        <f t="shared" ref="Q106:Q137" si="21">ROUND(O106,6)=ROUND(P106,6)</f>
        <v>1</v>
      </c>
      <c r="U106" s="20">
        <v>8</v>
      </c>
      <c r="V106" s="20" t="s">
        <v>81</v>
      </c>
      <c r="W106" s="20">
        <v>0.88</v>
      </c>
      <c r="X106" s="20">
        <v>0.86</v>
      </c>
      <c r="Y106" s="20">
        <v>0.03</v>
      </c>
      <c r="Z106" s="20">
        <v>0.03</v>
      </c>
      <c r="AA106" s="86">
        <v>11</v>
      </c>
      <c r="AB106" s="20">
        <v>0.87</v>
      </c>
      <c r="AC106" s="20">
        <v>0</v>
      </c>
      <c r="AD106" s="85">
        <v>4</v>
      </c>
      <c r="AE106" s="20">
        <v>0</v>
      </c>
      <c r="AF106" s="64">
        <v>7</v>
      </c>
      <c r="AG106" s="17">
        <v>1</v>
      </c>
      <c r="AH106" s="54">
        <v>3.2817800000000003E-5</v>
      </c>
      <c r="AI106">
        <f>_xlfn.XLOOKUP(U106,' Brechas'!$A$35:$A$67,' Brechas'!$M$35:$M$67)</f>
        <v>3.2817792604117899E-5</v>
      </c>
      <c r="AJ106" t="b">
        <f t="shared" ref="AJ106:AJ137" si="22">ROUND(AH106,6)=ROUND(AI106,6)</f>
        <v>1</v>
      </c>
      <c r="AN106" s="20">
        <v>8</v>
      </c>
      <c r="AO106" s="20" t="s">
        <v>81</v>
      </c>
      <c r="AP106" s="20">
        <v>0.09</v>
      </c>
      <c r="AQ106" s="20">
        <v>0.08</v>
      </c>
      <c r="AR106" s="20">
        <v>0.15</v>
      </c>
      <c r="AS106" s="20">
        <v>0.15</v>
      </c>
      <c r="AT106" s="81">
        <v>17</v>
      </c>
      <c r="AU106" s="20">
        <v>0.09</v>
      </c>
      <c r="AV106" s="20">
        <v>0.32</v>
      </c>
      <c r="AW106" s="61">
        <v>18</v>
      </c>
      <c r="AX106" s="20">
        <v>0.05</v>
      </c>
      <c r="AY106" s="82">
        <v>22</v>
      </c>
      <c r="AZ106" s="17">
        <v>1</v>
      </c>
      <c r="BA106" s="17">
        <v>4.6694563000000001E-2</v>
      </c>
      <c r="BB106" s="17">
        <f>_xlfn.XLOOKUP(AN106,' Brechas'!$A$35:$A$67,' Brechas'!$V$35:$V$67)</f>
        <v>4.6694563239947202E-2</v>
      </c>
      <c r="BC106" t="b">
        <f t="shared" ref="BC106:BC137" si="23">ROUND(BA106,6)=ROUND(BB106,6)</f>
        <v>1</v>
      </c>
      <c r="BG106" s="20">
        <v>8</v>
      </c>
      <c r="BH106" s="20" t="s">
        <v>275</v>
      </c>
      <c r="BI106" s="20">
        <v>0.83</v>
      </c>
      <c r="BJ106" s="20">
        <v>0.76</v>
      </c>
      <c r="BK106" s="20">
        <v>0.08</v>
      </c>
      <c r="BL106" s="20">
        <v>8.1000000000000003E-2</v>
      </c>
      <c r="BM106" s="68">
        <v>19</v>
      </c>
      <c r="BN106" s="20">
        <v>0.79</v>
      </c>
      <c r="BO106" s="20">
        <v>0.36</v>
      </c>
      <c r="BP106" s="86">
        <v>11</v>
      </c>
      <c r="BQ106" s="20">
        <v>0.03</v>
      </c>
      <c r="BR106" s="81">
        <v>17</v>
      </c>
      <c r="BS106" s="17">
        <v>1</v>
      </c>
      <c r="BT106" s="17">
        <v>2.9613556999999999E-2</v>
      </c>
      <c r="BU106" s="17">
        <f>_xlfn.XLOOKUP(BG106,' Brechas'!$A$35:$A$67,' Brechas'!$AJ$35:$AJ$67)</f>
        <v>2.96135567320591E-2</v>
      </c>
      <c r="BV106" t="b">
        <f t="shared" ref="BV106:BV137" si="24">ROUND(BT106,6)=ROUND(BU106,6)</f>
        <v>1</v>
      </c>
      <c r="BZ106" s="20">
        <v>8</v>
      </c>
      <c r="CA106" s="20" t="s">
        <v>81</v>
      </c>
      <c r="CB106" s="20">
        <v>7.95</v>
      </c>
      <c r="CC106" s="20">
        <v>8</v>
      </c>
      <c r="CD106" s="20">
        <v>-0.01</v>
      </c>
      <c r="CE106" s="20">
        <v>6.0000000000000001E-3</v>
      </c>
      <c r="CF106" s="122">
        <v>14</v>
      </c>
      <c r="CG106" s="20">
        <v>7.97</v>
      </c>
      <c r="CH106" s="20">
        <v>0.99</v>
      </c>
      <c r="CI106" s="129">
        <v>23</v>
      </c>
      <c r="CJ106" s="20">
        <v>6.0000000000000001E-3</v>
      </c>
      <c r="CK106" s="122">
        <v>14</v>
      </c>
      <c r="CL106" s="17">
        <v>-1</v>
      </c>
      <c r="CM106" s="17">
        <v>-6.1231130000000003E-3</v>
      </c>
      <c r="CN106" s="17">
        <f>_xlfn.XLOOKUP(BZ106,' Brechas'!$A$35:$A$67,' Brechas'!$BF$35:$BF$67)</f>
        <v>-6.1231126995731399E-3</v>
      </c>
      <c r="CO106" t="b">
        <f t="shared" ref="CO106:CO137" si="25">ROUND(CM106,6)=ROUND(CN106,6)</f>
        <v>1</v>
      </c>
      <c r="CS106" s="20">
        <v>8</v>
      </c>
      <c r="CT106" s="20" t="s">
        <v>81</v>
      </c>
      <c r="CU106" s="20">
        <v>0.45</v>
      </c>
      <c r="CV106" s="20">
        <v>0.55000000000000004</v>
      </c>
      <c r="CW106" s="20">
        <v>-0.17</v>
      </c>
      <c r="CX106" s="20">
        <v>0.17</v>
      </c>
      <c r="CY106" s="169">
        <v>5</v>
      </c>
      <c r="CZ106" s="20">
        <v>0.04</v>
      </c>
      <c r="DA106" s="20">
        <v>0.09</v>
      </c>
      <c r="DB106" s="229">
        <v>5</v>
      </c>
      <c r="DC106" s="20">
        <v>0.02</v>
      </c>
      <c r="DD106" s="230">
        <v>3</v>
      </c>
      <c r="DE106" s="17">
        <v>-1</v>
      </c>
      <c r="DF106" s="17">
        <v>-1.5151515000000001E-2</v>
      </c>
      <c r="DG106" s="17" t="e">
        <f>_xlfn.XLOOKUP(CS106,' Brechas'!$A$35:$A$67,' Brechas'!#REF!)</f>
        <v>#REF!</v>
      </c>
      <c r="DH106" t="e">
        <f t="shared" ref="DH106:DH137" si="26">ROUND(DF106,6)=ROUND(DG106,6)</f>
        <v>#REF!</v>
      </c>
      <c r="DL106" s="20">
        <v>8</v>
      </c>
      <c r="DM106" s="20" t="s">
        <v>81</v>
      </c>
      <c r="DN106" s="20">
        <v>6.02</v>
      </c>
      <c r="DO106" s="20">
        <v>5.01</v>
      </c>
      <c r="DP106" s="20">
        <v>0.2</v>
      </c>
      <c r="DQ106" s="20">
        <v>0.2</v>
      </c>
      <c r="DR106" s="86">
        <v>11</v>
      </c>
      <c r="DS106" s="20">
        <v>5.52</v>
      </c>
      <c r="DT106" s="20">
        <v>0.17</v>
      </c>
      <c r="DU106" s="71">
        <v>25</v>
      </c>
      <c r="DV106" s="20">
        <v>0.03</v>
      </c>
      <c r="DW106" s="62">
        <v>8</v>
      </c>
      <c r="DX106" s="17">
        <v>1</v>
      </c>
      <c r="DY106" s="17">
        <v>3.4823046000000003E-2</v>
      </c>
      <c r="DZ106" s="17" t="e">
        <f>_xlfn.XLOOKUP(DL106,' Brechas'!$A$35:$A$67,' Brechas'!#REF!)</f>
        <v>#REF!</v>
      </c>
      <c r="EA106" t="e">
        <f t="shared" ref="EA106:EA137" si="27">ROUND(DY106,6)=ROUND(DZ106,6)</f>
        <v>#REF!</v>
      </c>
    </row>
    <row r="107" spans="1:131">
      <c r="B107" s="18">
        <v>11</v>
      </c>
      <c r="C107" s="18" t="s">
        <v>82</v>
      </c>
      <c r="D107" s="18">
        <v>0.91</v>
      </c>
      <c r="E107" s="18">
        <v>0.88</v>
      </c>
      <c r="F107" s="18">
        <v>0.03</v>
      </c>
      <c r="G107" s="18">
        <v>0.03</v>
      </c>
      <c r="H107" s="31">
        <v>17</v>
      </c>
      <c r="I107" s="18">
        <v>0.9</v>
      </c>
      <c r="J107" s="18">
        <v>0.23</v>
      </c>
      <c r="K107" s="21">
        <v>13</v>
      </c>
      <c r="L107" s="18">
        <v>0.01</v>
      </c>
      <c r="M107" s="31">
        <v>17</v>
      </c>
      <c r="N107" s="17">
        <v>1</v>
      </c>
      <c r="O107" s="17">
        <v>6.8440849999999998E-3</v>
      </c>
      <c r="P107" s="17">
        <f>_xlfn.XLOOKUP(B107,' Brechas'!$A$35:$A$67,' Brechas'!$G$35:$G$67)</f>
        <v>6.8440846414769803E-3</v>
      </c>
      <c r="Q107" t="b">
        <f t="shared" si="21"/>
        <v>1</v>
      </c>
      <c r="U107" s="20">
        <v>11</v>
      </c>
      <c r="V107" s="20" t="s">
        <v>82</v>
      </c>
      <c r="W107" s="20">
        <v>0.95</v>
      </c>
      <c r="X107" s="20">
        <v>0.95</v>
      </c>
      <c r="Y107" s="20">
        <v>0.01</v>
      </c>
      <c r="Z107" s="20">
        <v>0.01</v>
      </c>
      <c r="AA107" s="67">
        <v>2</v>
      </c>
      <c r="AB107" s="20">
        <v>0.95</v>
      </c>
      <c r="AC107" s="20">
        <v>0</v>
      </c>
      <c r="AD107" s="76">
        <v>1</v>
      </c>
      <c r="AE107" s="20">
        <v>0</v>
      </c>
      <c r="AF107" s="76">
        <v>1</v>
      </c>
      <c r="AG107" s="17">
        <v>1</v>
      </c>
      <c r="AH107" s="54">
        <v>6.7358599999999999E-6</v>
      </c>
      <c r="AI107">
        <f>_xlfn.XLOOKUP(U107,' Brechas'!$A$35:$A$67,' Brechas'!$M$35:$M$67)</f>
        <v>6.7358619945162896E-6</v>
      </c>
      <c r="AJ107" t="b">
        <f t="shared" si="22"/>
        <v>1</v>
      </c>
      <c r="AN107" s="20">
        <v>11</v>
      </c>
      <c r="AO107" s="20" t="s">
        <v>82</v>
      </c>
      <c r="AP107" s="20">
        <v>0.16</v>
      </c>
      <c r="AQ107" s="20">
        <v>0.16</v>
      </c>
      <c r="AR107" s="20">
        <v>-0.01</v>
      </c>
      <c r="AS107" s="20">
        <v>0.01</v>
      </c>
      <c r="AT107" s="78">
        <v>3</v>
      </c>
      <c r="AU107" s="20">
        <v>0.16</v>
      </c>
      <c r="AV107" s="20">
        <v>0.59</v>
      </c>
      <c r="AW107" s="70">
        <v>29</v>
      </c>
      <c r="AX107" s="20">
        <v>0.01</v>
      </c>
      <c r="AY107" s="64">
        <v>7</v>
      </c>
      <c r="AZ107" s="17">
        <v>-1</v>
      </c>
      <c r="BA107" s="17">
        <v>-7.5980379999999997E-3</v>
      </c>
      <c r="BB107" s="17">
        <f>_xlfn.XLOOKUP(AN107,' Brechas'!$A$35:$A$67,' Brechas'!$V$35:$V$67)</f>
        <v>-7.5980376173989499E-3</v>
      </c>
      <c r="BC107" t="b">
        <f t="shared" si="23"/>
        <v>1</v>
      </c>
      <c r="BG107" s="20">
        <v>11</v>
      </c>
      <c r="BH107" s="20" t="s">
        <v>276</v>
      </c>
      <c r="BI107" s="20">
        <v>0.9</v>
      </c>
      <c r="BJ107" s="20">
        <v>0.87</v>
      </c>
      <c r="BK107" s="20">
        <v>0.04</v>
      </c>
      <c r="BL107" s="20">
        <v>3.5999999999999997E-2</v>
      </c>
      <c r="BM107" s="78">
        <v>3</v>
      </c>
      <c r="BN107" s="20">
        <v>0.88</v>
      </c>
      <c r="BO107" s="20">
        <v>0.33</v>
      </c>
      <c r="BP107" s="76">
        <v>1</v>
      </c>
      <c r="BQ107" s="20">
        <v>1.2E-2</v>
      </c>
      <c r="BR107" s="67">
        <v>2</v>
      </c>
      <c r="BS107" s="17">
        <v>1</v>
      </c>
      <c r="BT107" s="17">
        <v>1.1923566999999999E-2</v>
      </c>
      <c r="BU107" s="17">
        <f>_xlfn.XLOOKUP(BG107,' Brechas'!$A$35:$A$67,' Brechas'!$AJ$35:$AJ$67)</f>
        <v>1.19235665534445E-2</v>
      </c>
      <c r="BV107" t="b">
        <f t="shared" si="24"/>
        <v>1</v>
      </c>
      <c r="BZ107" s="20">
        <v>11</v>
      </c>
      <c r="CA107" s="20" t="s">
        <v>82</v>
      </c>
      <c r="CB107" s="20">
        <v>8.11</v>
      </c>
      <c r="CC107" s="20">
        <v>8.19</v>
      </c>
      <c r="CD107" s="20">
        <v>-0.01</v>
      </c>
      <c r="CE107" s="20">
        <v>0.01</v>
      </c>
      <c r="CF107" s="128">
        <v>28</v>
      </c>
      <c r="CG107" s="20">
        <v>8.15</v>
      </c>
      <c r="CH107" s="20">
        <v>0.96</v>
      </c>
      <c r="CI107" s="131">
        <v>4</v>
      </c>
      <c r="CJ107" s="20">
        <v>0.01</v>
      </c>
      <c r="CK107" s="128">
        <v>28</v>
      </c>
      <c r="CL107" s="17">
        <v>-1</v>
      </c>
      <c r="CM107" s="17">
        <v>-1.0007446999999999E-2</v>
      </c>
      <c r="CN107" s="17">
        <f>_xlfn.XLOOKUP(BZ107,' Brechas'!$A$35:$A$67,' Brechas'!$BF$35:$BF$67)</f>
        <v>-1.00074469922275E-2</v>
      </c>
      <c r="CO107" t="b">
        <f t="shared" si="25"/>
        <v>1</v>
      </c>
      <c r="CS107" s="20">
        <v>11</v>
      </c>
      <c r="CT107" s="20" t="s">
        <v>82</v>
      </c>
      <c r="CU107" s="20">
        <v>0.46</v>
      </c>
      <c r="CV107" s="20">
        <v>0.54</v>
      </c>
      <c r="CW107" s="20">
        <v>-0.13</v>
      </c>
      <c r="CX107" s="20">
        <v>0.13</v>
      </c>
      <c r="CY107" s="165">
        <v>2</v>
      </c>
      <c r="CZ107" s="20">
        <v>0.41</v>
      </c>
      <c r="DA107" s="20">
        <v>0.01</v>
      </c>
      <c r="DB107" s="76">
        <v>1</v>
      </c>
      <c r="DC107" s="20">
        <v>0</v>
      </c>
      <c r="DD107" s="162">
        <v>2</v>
      </c>
      <c r="DE107" s="17">
        <v>-1</v>
      </c>
      <c r="DF107" s="17">
        <v>-1.1504169999999999E-3</v>
      </c>
      <c r="DG107" s="17" t="e">
        <f>_xlfn.XLOOKUP(CS107,' Brechas'!$A$35:$A$67,' Brechas'!#REF!)</f>
        <v>#REF!</v>
      </c>
      <c r="DH107" t="e">
        <f t="shared" si="26"/>
        <v>#REF!</v>
      </c>
      <c r="DL107" s="20">
        <v>11</v>
      </c>
      <c r="DM107" s="20" t="s">
        <v>82</v>
      </c>
      <c r="DN107" s="20">
        <v>9.1300000000000008</v>
      </c>
      <c r="DO107" s="20">
        <v>13.43</v>
      </c>
      <c r="DP107" s="20">
        <v>-0.32</v>
      </c>
      <c r="DQ107" s="20">
        <v>0.32</v>
      </c>
      <c r="DR107" s="68">
        <v>19</v>
      </c>
      <c r="DS107" s="20">
        <v>11.19</v>
      </c>
      <c r="DT107" s="20">
        <v>0.35</v>
      </c>
      <c r="DU107" s="65">
        <v>6</v>
      </c>
      <c r="DV107" s="20">
        <v>0.11</v>
      </c>
      <c r="DW107" s="71">
        <v>25</v>
      </c>
      <c r="DX107" s="17">
        <v>-1</v>
      </c>
      <c r="DY107" s="17">
        <v>-0.111946436</v>
      </c>
      <c r="DZ107" s="17" t="e">
        <f>_xlfn.XLOOKUP(DL107,' Brechas'!$A$35:$A$67,' Brechas'!#REF!)</f>
        <v>#REF!</v>
      </c>
      <c r="EA107" t="e">
        <f t="shared" si="27"/>
        <v>#REF!</v>
      </c>
    </row>
    <row r="108" spans="1:131">
      <c r="B108" s="18">
        <v>13</v>
      </c>
      <c r="C108" s="18" t="s">
        <v>83</v>
      </c>
      <c r="D108" s="18">
        <v>0.85</v>
      </c>
      <c r="E108" s="18">
        <v>0.82</v>
      </c>
      <c r="F108" s="18">
        <v>0.03</v>
      </c>
      <c r="G108" s="18">
        <v>0.03</v>
      </c>
      <c r="H108" s="22">
        <v>18</v>
      </c>
      <c r="I108" s="18">
        <v>0.84</v>
      </c>
      <c r="J108" s="18">
        <v>0.25</v>
      </c>
      <c r="K108" s="22">
        <v>18</v>
      </c>
      <c r="L108" s="18">
        <v>0.01</v>
      </c>
      <c r="M108" s="22">
        <v>18</v>
      </c>
      <c r="N108" s="17">
        <v>1</v>
      </c>
      <c r="O108" s="17">
        <v>7.9189369999999992E-3</v>
      </c>
      <c r="P108" s="17">
        <f>_xlfn.XLOOKUP(B108,' Brechas'!$A$35:$A$67,' Brechas'!$G$35:$G$67)</f>
        <v>7.9189371330107092E-3</v>
      </c>
      <c r="Q108" t="b">
        <f t="shared" si="21"/>
        <v>1</v>
      </c>
      <c r="U108" s="20">
        <v>13</v>
      </c>
      <c r="V108" s="20" t="s">
        <v>83</v>
      </c>
      <c r="W108" s="20">
        <v>0.84</v>
      </c>
      <c r="X108" s="20">
        <v>0.82</v>
      </c>
      <c r="Y108" s="20">
        <v>0.03</v>
      </c>
      <c r="Z108" s="20">
        <v>0.03</v>
      </c>
      <c r="AA108" s="66">
        <v>12</v>
      </c>
      <c r="AB108" s="20">
        <v>0.83</v>
      </c>
      <c r="AC108" s="20">
        <v>0</v>
      </c>
      <c r="AD108" s="64">
        <v>7</v>
      </c>
      <c r="AE108" s="20">
        <v>0</v>
      </c>
      <c r="AF108" s="69">
        <v>9</v>
      </c>
      <c r="AG108" s="17">
        <v>1</v>
      </c>
      <c r="AH108" s="54">
        <v>3.7724400000000001E-5</v>
      </c>
      <c r="AI108">
        <f>_xlfn.XLOOKUP(U108,' Brechas'!$A$35:$A$67,' Brechas'!$M$35:$M$67)</f>
        <v>3.7724404359982902E-5</v>
      </c>
      <c r="AJ108" t="b">
        <f t="shared" si="22"/>
        <v>1</v>
      </c>
      <c r="AN108" s="20">
        <v>13</v>
      </c>
      <c r="AO108" s="20" t="s">
        <v>83</v>
      </c>
      <c r="AP108" s="20">
        <v>0.03</v>
      </c>
      <c r="AQ108" s="20">
        <v>0.03</v>
      </c>
      <c r="AR108" s="20">
        <v>-0.06</v>
      </c>
      <c r="AS108" s="20">
        <v>0.06</v>
      </c>
      <c r="AT108" s="64">
        <v>7</v>
      </c>
      <c r="AU108" s="20">
        <v>0.03</v>
      </c>
      <c r="AV108" s="20">
        <v>0.09</v>
      </c>
      <c r="AW108" s="64">
        <v>7</v>
      </c>
      <c r="AX108" s="20">
        <v>0.01</v>
      </c>
      <c r="AY108" s="83">
        <v>5</v>
      </c>
      <c r="AZ108" s="17">
        <v>-1</v>
      </c>
      <c r="BA108" s="17">
        <v>-5.5675789999999996E-3</v>
      </c>
      <c r="BB108" s="17">
        <f>_xlfn.XLOOKUP(AN108,' Brechas'!$A$35:$A$67,' Brechas'!$V$35:$V$67)</f>
        <v>-5.5675791871835799E-3</v>
      </c>
      <c r="BC108" t="b">
        <f t="shared" si="23"/>
        <v>1</v>
      </c>
      <c r="BG108" s="20">
        <v>13</v>
      </c>
      <c r="BH108" s="20" t="s">
        <v>277</v>
      </c>
      <c r="BI108" s="20">
        <v>0.86</v>
      </c>
      <c r="BJ108" s="20">
        <v>0.79</v>
      </c>
      <c r="BK108" s="20">
        <v>0.1</v>
      </c>
      <c r="BL108" s="20">
        <v>9.6000000000000002E-2</v>
      </c>
      <c r="BM108" s="84">
        <v>26</v>
      </c>
      <c r="BN108" s="20">
        <v>0.82</v>
      </c>
      <c r="BO108" s="20">
        <v>0.35</v>
      </c>
      <c r="BP108" s="69">
        <v>9</v>
      </c>
      <c r="BQ108" s="20">
        <v>3.4000000000000002E-2</v>
      </c>
      <c r="BR108" s="80">
        <v>20</v>
      </c>
      <c r="BS108" s="17">
        <v>1</v>
      </c>
      <c r="BT108" s="17">
        <v>3.3551681999999999E-2</v>
      </c>
      <c r="BU108" s="17">
        <f>_xlfn.XLOOKUP(BG108,' Brechas'!$A$35:$A$67,' Brechas'!$AJ$35:$AJ$67)</f>
        <v>3.35516818004103E-2</v>
      </c>
      <c r="BV108" t="b">
        <f t="shared" si="24"/>
        <v>1</v>
      </c>
      <c r="BZ108" s="20">
        <v>13</v>
      </c>
      <c r="CA108" s="20" t="s">
        <v>83</v>
      </c>
      <c r="CB108" s="20">
        <v>8.0299999999999994</v>
      </c>
      <c r="CC108" s="20">
        <v>8.08</v>
      </c>
      <c r="CD108" s="20">
        <v>-0.01</v>
      </c>
      <c r="CE108" s="20">
        <v>7.0000000000000001E-3</v>
      </c>
      <c r="CF108" s="109">
        <v>17</v>
      </c>
      <c r="CG108" s="20">
        <v>8.06</v>
      </c>
      <c r="CH108" s="20">
        <v>0.97</v>
      </c>
      <c r="CI108" s="116">
        <v>11</v>
      </c>
      <c r="CJ108" s="20">
        <v>7.0000000000000001E-3</v>
      </c>
      <c r="CK108" s="109">
        <v>17</v>
      </c>
      <c r="CL108" s="17">
        <v>-1</v>
      </c>
      <c r="CM108" s="17">
        <v>-6.6078339999999999E-3</v>
      </c>
      <c r="CN108" s="17">
        <f>_xlfn.XLOOKUP(BZ108,' Brechas'!$A$35:$A$67,' Brechas'!$BF$35:$BF$67)</f>
        <v>-6.6078343154887201E-3</v>
      </c>
      <c r="CO108" t="b">
        <f t="shared" si="25"/>
        <v>1</v>
      </c>
      <c r="CS108" s="20">
        <v>13</v>
      </c>
      <c r="CT108" s="20" t="s">
        <v>83</v>
      </c>
      <c r="CU108" s="20">
        <v>0.46</v>
      </c>
      <c r="CV108" s="20">
        <v>0.54</v>
      </c>
      <c r="CW108" s="20">
        <v>-0.14000000000000001</v>
      </c>
      <c r="CX108" s="20">
        <v>0.14000000000000001</v>
      </c>
      <c r="CY108" s="184">
        <v>3</v>
      </c>
      <c r="CZ108" s="20">
        <v>0.02</v>
      </c>
      <c r="DA108" s="20">
        <v>0.15</v>
      </c>
      <c r="DB108" s="231">
        <v>9</v>
      </c>
      <c r="DC108" s="20">
        <v>0.02</v>
      </c>
      <c r="DD108" s="232">
        <v>6</v>
      </c>
      <c r="DE108" s="17">
        <v>-1</v>
      </c>
      <c r="DF108" s="17">
        <v>-2.1978022E-2</v>
      </c>
      <c r="DG108" s="17" t="e">
        <f>_xlfn.XLOOKUP(CS108,' Brechas'!$A$35:$A$67,' Brechas'!#REF!)</f>
        <v>#REF!</v>
      </c>
      <c r="DH108" t="e">
        <f t="shared" si="26"/>
        <v>#REF!</v>
      </c>
      <c r="DL108" s="20">
        <v>13</v>
      </c>
      <c r="DM108" s="20" t="s">
        <v>83</v>
      </c>
      <c r="DN108" s="20">
        <v>3.98</v>
      </c>
      <c r="DO108" s="20">
        <v>9.2100000000000009</v>
      </c>
      <c r="DP108" s="20">
        <v>-0.56999999999999995</v>
      </c>
      <c r="DQ108" s="20">
        <v>0.56999999999999995</v>
      </c>
      <c r="DR108" s="94">
        <v>31</v>
      </c>
      <c r="DS108" s="20">
        <v>6.58</v>
      </c>
      <c r="DT108" s="20">
        <v>0.21</v>
      </c>
      <c r="DU108" s="68">
        <v>19</v>
      </c>
      <c r="DV108" s="20">
        <v>0.12</v>
      </c>
      <c r="DW108" s="84">
        <v>26</v>
      </c>
      <c r="DX108" s="17">
        <v>-1</v>
      </c>
      <c r="DY108" s="17">
        <v>-0.116782149</v>
      </c>
      <c r="DZ108" s="17" t="e">
        <f>_xlfn.XLOOKUP(DL108,' Brechas'!$A$35:$A$67,' Brechas'!#REF!)</f>
        <v>#REF!</v>
      </c>
      <c r="EA108" t="e">
        <f t="shared" si="27"/>
        <v>#REF!</v>
      </c>
    </row>
    <row r="109" spans="1:131">
      <c r="B109" s="18">
        <v>15</v>
      </c>
      <c r="C109" s="18" t="s">
        <v>84</v>
      </c>
      <c r="D109" s="18">
        <v>0.86</v>
      </c>
      <c r="E109" s="18">
        <v>0.83</v>
      </c>
      <c r="F109" s="18">
        <v>0.04</v>
      </c>
      <c r="G109" s="18">
        <v>0.04</v>
      </c>
      <c r="H109" s="33">
        <v>20</v>
      </c>
      <c r="I109" s="18">
        <v>0.84</v>
      </c>
      <c r="J109" s="18">
        <v>0.25</v>
      </c>
      <c r="K109" s="44">
        <v>16</v>
      </c>
      <c r="L109" s="18">
        <v>0.01</v>
      </c>
      <c r="M109" s="19">
        <v>19</v>
      </c>
      <c r="N109" s="17">
        <v>1</v>
      </c>
      <c r="O109" s="17">
        <v>9.546433E-3</v>
      </c>
      <c r="P109" s="17">
        <f>_xlfn.XLOOKUP(B109,' Brechas'!$A$35:$A$67,' Brechas'!$G$35:$G$67)</f>
        <v>9.5464330519574904E-3</v>
      </c>
      <c r="Q109" t="b">
        <f t="shared" si="21"/>
        <v>1</v>
      </c>
      <c r="U109" s="20">
        <v>15</v>
      </c>
      <c r="V109" s="20" t="s">
        <v>84</v>
      </c>
      <c r="W109" s="20">
        <v>0.83</v>
      </c>
      <c r="X109" s="20">
        <v>0.81</v>
      </c>
      <c r="Y109" s="20">
        <v>0.02</v>
      </c>
      <c r="Z109" s="20">
        <v>0.02</v>
      </c>
      <c r="AA109" s="83">
        <v>5</v>
      </c>
      <c r="AB109" s="20">
        <v>0.82</v>
      </c>
      <c r="AC109" s="20">
        <v>0</v>
      </c>
      <c r="AD109" s="69">
        <v>9</v>
      </c>
      <c r="AE109" s="20">
        <v>0</v>
      </c>
      <c r="AF109" s="67">
        <v>2</v>
      </c>
      <c r="AG109" s="17">
        <v>1</v>
      </c>
      <c r="AH109" s="54">
        <v>2.2252E-5</v>
      </c>
      <c r="AI109">
        <f>_xlfn.XLOOKUP(U109,' Brechas'!$A$35:$A$67,' Brechas'!$M$35:$M$67)</f>
        <v>2.2252023182821598E-5</v>
      </c>
      <c r="AJ109" t="b">
        <f t="shared" si="22"/>
        <v>1</v>
      </c>
      <c r="AN109" s="20">
        <v>15</v>
      </c>
      <c r="AO109" s="20" t="s">
        <v>84</v>
      </c>
      <c r="AP109" s="20">
        <v>0.11</v>
      </c>
      <c r="AQ109" s="20">
        <v>0.12</v>
      </c>
      <c r="AR109" s="20">
        <v>0</v>
      </c>
      <c r="AS109" s="20">
        <v>0</v>
      </c>
      <c r="AT109" s="76">
        <v>1</v>
      </c>
      <c r="AU109" s="20">
        <v>0.11</v>
      </c>
      <c r="AV109" s="20">
        <v>0.42</v>
      </c>
      <c r="AW109" s="68">
        <v>19</v>
      </c>
      <c r="AX109" s="20">
        <v>0</v>
      </c>
      <c r="AY109" s="67">
        <v>2</v>
      </c>
      <c r="AZ109" s="17">
        <v>-1</v>
      </c>
      <c r="BA109" s="17">
        <v>-1.7416179999999999E-3</v>
      </c>
      <c r="BB109" s="17">
        <f>_xlfn.XLOOKUP(AN109,' Brechas'!$A$35:$A$67,' Brechas'!$V$35:$V$67)</f>
        <v>-1.741618008011E-3</v>
      </c>
      <c r="BC109" t="b">
        <f t="shared" si="23"/>
        <v>1</v>
      </c>
      <c r="BG109" s="20">
        <v>15</v>
      </c>
      <c r="BH109" s="20" t="s">
        <v>278</v>
      </c>
      <c r="BI109" s="20">
        <v>0.9</v>
      </c>
      <c r="BJ109" s="20">
        <v>0.85</v>
      </c>
      <c r="BK109" s="20">
        <v>7.0000000000000007E-2</v>
      </c>
      <c r="BL109" s="20">
        <v>6.6000000000000003E-2</v>
      </c>
      <c r="BM109" s="63">
        <v>15</v>
      </c>
      <c r="BN109" s="20">
        <v>0.87</v>
      </c>
      <c r="BO109" s="20">
        <v>0.33</v>
      </c>
      <c r="BP109" s="78">
        <v>3</v>
      </c>
      <c r="BQ109" s="20">
        <v>2.1999999999999999E-2</v>
      </c>
      <c r="BR109" s="79">
        <v>10</v>
      </c>
      <c r="BS109" s="17">
        <v>1</v>
      </c>
      <c r="BT109" s="17">
        <v>2.1984614E-2</v>
      </c>
      <c r="BU109" s="17">
        <f>_xlfn.XLOOKUP(BG109,' Brechas'!$A$35:$A$67,' Brechas'!$AJ$35:$AJ$67)</f>
        <v>2.1984614481637001E-2</v>
      </c>
      <c r="BV109" t="b">
        <f t="shared" si="24"/>
        <v>1</v>
      </c>
      <c r="BZ109" s="20">
        <v>15</v>
      </c>
      <c r="CA109" s="20" t="s">
        <v>84</v>
      </c>
      <c r="CB109" s="20">
        <v>7.99</v>
      </c>
      <c r="CC109" s="20">
        <v>7.98</v>
      </c>
      <c r="CD109" s="20">
        <v>0</v>
      </c>
      <c r="CE109" s="20">
        <v>2E-3</v>
      </c>
      <c r="CF109" s="132">
        <v>3</v>
      </c>
      <c r="CG109" s="20">
        <v>7.98</v>
      </c>
      <c r="CH109" s="20">
        <v>0.98</v>
      </c>
      <c r="CI109" s="112">
        <v>21</v>
      </c>
      <c r="CJ109" s="20">
        <v>2E-3</v>
      </c>
      <c r="CK109" s="132">
        <v>3</v>
      </c>
      <c r="CL109" s="17">
        <v>1</v>
      </c>
      <c r="CM109" s="17">
        <v>1.5339240000000001E-3</v>
      </c>
      <c r="CN109" s="17">
        <f>_xlfn.XLOOKUP(BZ109,' Brechas'!$A$35:$A$67,' Brechas'!$BF$35:$BF$67)</f>
        <v>1.5339242548149899E-3</v>
      </c>
      <c r="CO109" t="b">
        <f t="shared" si="25"/>
        <v>1</v>
      </c>
      <c r="CS109" s="20">
        <v>15</v>
      </c>
      <c r="CT109" s="20" t="s">
        <v>84</v>
      </c>
      <c r="CU109" s="20">
        <v>0.36</v>
      </c>
      <c r="CV109" s="20">
        <v>0.64</v>
      </c>
      <c r="CW109" s="20">
        <v>-0.44</v>
      </c>
      <c r="CX109" s="20">
        <v>0.44</v>
      </c>
      <c r="CY109" s="178">
        <v>13</v>
      </c>
      <c r="CZ109" s="20">
        <v>0.03</v>
      </c>
      <c r="DA109" s="20">
        <v>0.14000000000000001</v>
      </c>
      <c r="DB109" s="233">
        <v>7</v>
      </c>
      <c r="DC109" s="20">
        <v>0.06</v>
      </c>
      <c r="DD109" s="234">
        <v>13</v>
      </c>
      <c r="DE109" s="17">
        <v>-1</v>
      </c>
      <c r="DF109" s="17">
        <v>-6.3492063000000001E-2</v>
      </c>
      <c r="DG109" s="17" t="e">
        <f>_xlfn.XLOOKUP(CS109,' Brechas'!$A$35:$A$67,' Brechas'!#REF!)</f>
        <v>#REF!</v>
      </c>
      <c r="DH109" t="e">
        <f t="shared" si="26"/>
        <v>#REF!</v>
      </c>
      <c r="DL109" s="20">
        <v>15</v>
      </c>
      <c r="DM109" s="20" t="s">
        <v>84</v>
      </c>
      <c r="DN109" s="20">
        <v>8.61</v>
      </c>
      <c r="DO109" s="20">
        <v>13.18</v>
      </c>
      <c r="DP109" s="20">
        <v>-0.35</v>
      </c>
      <c r="DQ109" s="20">
        <v>0.35</v>
      </c>
      <c r="DR109" s="80">
        <v>20</v>
      </c>
      <c r="DS109" s="20">
        <v>10.86</v>
      </c>
      <c r="DT109" s="20">
        <v>0.34</v>
      </c>
      <c r="DU109" s="62">
        <v>8</v>
      </c>
      <c r="DV109" s="20">
        <v>0.12</v>
      </c>
      <c r="DW109" s="72">
        <v>27</v>
      </c>
      <c r="DX109" s="17">
        <v>-1</v>
      </c>
      <c r="DY109" s="17">
        <v>-0.117813534</v>
      </c>
      <c r="DZ109" s="17" t="e">
        <f>_xlfn.XLOOKUP(DL109,' Brechas'!$A$35:$A$67,' Brechas'!#REF!)</f>
        <v>#REF!</v>
      </c>
      <c r="EA109" t="e">
        <f t="shared" si="27"/>
        <v>#REF!</v>
      </c>
    </row>
    <row r="110" spans="1:131">
      <c r="B110" s="18">
        <v>17</v>
      </c>
      <c r="C110" s="18" t="s">
        <v>85</v>
      </c>
      <c r="D110" s="18">
        <v>0.96</v>
      </c>
      <c r="E110" s="18">
        <v>0.94</v>
      </c>
      <c r="F110" s="18">
        <v>0.02</v>
      </c>
      <c r="G110" s="18">
        <v>0.02</v>
      </c>
      <c r="H110" s="27">
        <v>10</v>
      </c>
      <c r="I110" s="18">
        <v>0.95</v>
      </c>
      <c r="J110" s="18">
        <v>0.22</v>
      </c>
      <c r="K110" s="26">
        <v>4</v>
      </c>
      <c r="L110" s="18">
        <v>0</v>
      </c>
      <c r="M110" s="30">
        <v>8</v>
      </c>
      <c r="N110" s="17">
        <v>1</v>
      </c>
      <c r="O110" s="17">
        <v>3.934758E-3</v>
      </c>
      <c r="P110" s="17">
        <f>_xlfn.XLOOKUP(B110,' Brechas'!$A$35:$A$67,' Brechas'!$G$35:$G$67)</f>
        <v>3.9347578953617401E-3</v>
      </c>
      <c r="Q110" t="b">
        <f t="shared" si="21"/>
        <v>1</v>
      </c>
      <c r="U110" s="20">
        <v>17</v>
      </c>
      <c r="V110" s="20" t="s">
        <v>85</v>
      </c>
      <c r="W110" s="20">
        <v>0.79</v>
      </c>
      <c r="X110" s="20">
        <v>0.76</v>
      </c>
      <c r="Y110" s="20">
        <v>0.04</v>
      </c>
      <c r="Z110" s="20">
        <v>0.04</v>
      </c>
      <c r="AA110" s="75">
        <v>21</v>
      </c>
      <c r="AB110" s="20">
        <v>0.77</v>
      </c>
      <c r="AC110" s="20">
        <v>0</v>
      </c>
      <c r="AD110" s="58">
        <v>16</v>
      </c>
      <c r="AE110" s="20">
        <v>1E-4</v>
      </c>
      <c r="AF110" s="61">
        <v>18</v>
      </c>
      <c r="AG110" s="17">
        <v>1</v>
      </c>
      <c r="AH110" s="54">
        <v>6.0031300000000002E-5</v>
      </c>
      <c r="AI110">
        <f>_xlfn.XLOOKUP(U110,' Brechas'!$A$35:$A$67,' Brechas'!$M$35:$M$67)</f>
        <v>6.0031280371782501E-5</v>
      </c>
      <c r="AJ110" t="b">
        <f t="shared" si="22"/>
        <v>1</v>
      </c>
      <c r="AN110" s="20">
        <v>17</v>
      </c>
      <c r="AO110" s="20" t="s">
        <v>85</v>
      </c>
      <c r="AP110" s="20">
        <v>0.13</v>
      </c>
      <c r="AQ110" s="20">
        <v>0.12</v>
      </c>
      <c r="AR110" s="20">
        <v>0.13</v>
      </c>
      <c r="AS110" s="20">
        <v>0.13</v>
      </c>
      <c r="AT110" s="63">
        <v>15</v>
      </c>
      <c r="AU110" s="20">
        <v>0.13</v>
      </c>
      <c r="AV110" s="20">
        <v>0.46</v>
      </c>
      <c r="AW110" s="82">
        <v>22</v>
      </c>
      <c r="AX110" s="20">
        <v>0.06</v>
      </c>
      <c r="AY110" s="71">
        <v>25</v>
      </c>
      <c r="AZ110" s="17">
        <v>1</v>
      </c>
      <c r="BA110" s="17">
        <v>6.0218710000000002E-2</v>
      </c>
      <c r="BB110" s="17">
        <f>_xlfn.XLOOKUP(AN110,' Brechas'!$A$35:$A$67,' Brechas'!$V$35:$V$67)</f>
        <v>6.0218710007643998E-2</v>
      </c>
      <c r="BC110" t="b">
        <f t="shared" si="23"/>
        <v>1</v>
      </c>
      <c r="BG110" s="20">
        <v>17</v>
      </c>
      <c r="BH110" s="20" t="s">
        <v>279</v>
      </c>
      <c r="BI110" s="20">
        <v>0.77</v>
      </c>
      <c r="BJ110" s="20">
        <v>0.72</v>
      </c>
      <c r="BK110" s="20">
        <v>7.0000000000000007E-2</v>
      </c>
      <c r="BL110" s="20">
        <v>7.0999999999999994E-2</v>
      </c>
      <c r="BM110" s="81">
        <v>17</v>
      </c>
      <c r="BN110" s="20">
        <v>0.74</v>
      </c>
      <c r="BO110" s="20">
        <v>0.39</v>
      </c>
      <c r="BP110" s="61">
        <v>18</v>
      </c>
      <c r="BQ110" s="20">
        <v>2.8000000000000001E-2</v>
      </c>
      <c r="BR110" s="63">
        <v>15</v>
      </c>
      <c r="BS110" s="17">
        <v>1</v>
      </c>
      <c r="BT110" s="17">
        <v>2.7506175000000001E-2</v>
      </c>
      <c r="BU110" s="17">
        <f>_xlfn.XLOOKUP(BG110,' Brechas'!$A$35:$A$67,' Brechas'!$AJ$35:$AJ$67)</f>
        <v>2.7506174697418E-2</v>
      </c>
      <c r="BV110" t="b">
        <f t="shared" si="24"/>
        <v>1</v>
      </c>
      <c r="BZ110" s="20">
        <v>17</v>
      </c>
      <c r="CA110" s="20" t="s">
        <v>85</v>
      </c>
      <c r="CB110" s="20">
        <v>8.08</v>
      </c>
      <c r="CC110" s="20">
        <v>8.14</v>
      </c>
      <c r="CD110" s="20">
        <v>-0.01</v>
      </c>
      <c r="CE110" s="20">
        <v>7.0000000000000001E-3</v>
      </c>
      <c r="CF110" s="115">
        <v>18</v>
      </c>
      <c r="CG110" s="20">
        <v>8.11</v>
      </c>
      <c r="CH110" s="20">
        <v>0.97</v>
      </c>
      <c r="CI110" s="117">
        <v>6</v>
      </c>
      <c r="CJ110" s="20">
        <v>7.0000000000000001E-3</v>
      </c>
      <c r="CK110" s="115">
        <v>18</v>
      </c>
      <c r="CL110" s="17">
        <v>-1</v>
      </c>
      <c r="CM110" s="17">
        <v>-6.9834270000000004E-3</v>
      </c>
      <c r="CN110" s="17">
        <f>_xlfn.XLOOKUP(BZ110,' Brechas'!$A$35:$A$67,' Brechas'!$BF$35:$BF$67)</f>
        <v>-6.9834273938486503E-3</v>
      </c>
      <c r="CO110" t="b">
        <f t="shared" si="25"/>
        <v>1</v>
      </c>
      <c r="CS110" s="20">
        <v>17</v>
      </c>
      <c r="CT110" s="20" t="s">
        <v>85</v>
      </c>
      <c r="CU110" s="20">
        <v>0.54</v>
      </c>
      <c r="CV110" s="20">
        <v>0.46</v>
      </c>
      <c r="CW110" s="20">
        <v>0.17</v>
      </c>
      <c r="CX110" s="20">
        <v>0.17</v>
      </c>
      <c r="CY110" s="186">
        <v>4</v>
      </c>
      <c r="CZ110" s="20">
        <v>0.02</v>
      </c>
      <c r="DA110" s="20">
        <v>0.15</v>
      </c>
      <c r="DB110" s="231">
        <v>9</v>
      </c>
      <c r="DC110" s="20">
        <v>0.03</v>
      </c>
      <c r="DD110" s="233">
        <v>7</v>
      </c>
      <c r="DE110" s="17">
        <v>1</v>
      </c>
      <c r="DF110" s="17">
        <v>2.5641026000000001E-2</v>
      </c>
      <c r="DG110" s="17" t="e">
        <f>_xlfn.XLOOKUP(CS110,' Brechas'!$A$35:$A$67,' Brechas'!#REF!)</f>
        <v>#REF!</v>
      </c>
      <c r="DH110" t="e">
        <f t="shared" si="26"/>
        <v>#REF!</v>
      </c>
      <c r="DL110" s="20">
        <v>17</v>
      </c>
      <c r="DM110" s="20" t="s">
        <v>85</v>
      </c>
      <c r="DN110" s="20">
        <v>8.42</v>
      </c>
      <c r="DO110" s="20">
        <v>15.78</v>
      </c>
      <c r="DP110" s="20">
        <v>-0.47</v>
      </c>
      <c r="DQ110" s="20">
        <v>0.47</v>
      </c>
      <c r="DR110" s="72">
        <v>27</v>
      </c>
      <c r="DS110" s="20">
        <v>11.98</v>
      </c>
      <c r="DT110" s="20">
        <v>0.37</v>
      </c>
      <c r="DU110" s="85">
        <v>4</v>
      </c>
      <c r="DV110" s="20">
        <v>0.17</v>
      </c>
      <c r="DW110" s="87">
        <v>30</v>
      </c>
      <c r="DX110" s="17">
        <v>-1</v>
      </c>
      <c r="DY110" s="17">
        <v>-0.174738913</v>
      </c>
      <c r="DZ110" s="17" t="e">
        <f>_xlfn.XLOOKUP(DL110,' Brechas'!$A$35:$A$67,' Brechas'!#REF!)</f>
        <v>#REF!</v>
      </c>
      <c r="EA110" t="e">
        <f t="shared" si="27"/>
        <v>#REF!</v>
      </c>
    </row>
    <row r="111" spans="1:131">
      <c r="B111" s="18">
        <v>18</v>
      </c>
      <c r="C111" s="18" t="s">
        <v>86</v>
      </c>
      <c r="D111" s="18">
        <v>0.83</v>
      </c>
      <c r="E111" s="18">
        <v>0.81</v>
      </c>
      <c r="F111" s="18">
        <v>0.02</v>
      </c>
      <c r="G111" s="18">
        <v>0.02</v>
      </c>
      <c r="H111" s="36">
        <v>9</v>
      </c>
      <c r="I111" s="18">
        <v>0.82</v>
      </c>
      <c r="J111" s="18">
        <v>0.25</v>
      </c>
      <c r="K111" s="19">
        <v>19</v>
      </c>
      <c r="L111" s="18">
        <v>0</v>
      </c>
      <c r="M111" s="27">
        <v>10</v>
      </c>
      <c r="N111" s="17">
        <v>1</v>
      </c>
      <c r="O111" s="17">
        <v>4.5292199999999996E-3</v>
      </c>
      <c r="P111" s="17">
        <f>_xlfn.XLOOKUP(B111,' Brechas'!$A$35:$A$67,' Brechas'!$G$35:$G$67)</f>
        <v>4.5292197282459402E-3</v>
      </c>
      <c r="Q111" t="b">
        <f t="shared" si="21"/>
        <v>1</v>
      </c>
      <c r="U111" s="20">
        <v>18</v>
      </c>
      <c r="V111" s="20" t="s">
        <v>86</v>
      </c>
      <c r="W111" s="20">
        <v>0.7</v>
      </c>
      <c r="X111" s="20">
        <v>0.67</v>
      </c>
      <c r="Y111" s="20">
        <v>0.04</v>
      </c>
      <c r="Z111" s="20">
        <v>0.04</v>
      </c>
      <c r="AA111" s="61">
        <v>18</v>
      </c>
      <c r="AB111" s="20">
        <v>0.68</v>
      </c>
      <c r="AC111" s="20">
        <v>0</v>
      </c>
      <c r="AD111" s="75">
        <v>21</v>
      </c>
      <c r="AE111" s="20">
        <v>1E-4</v>
      </c>
      <c r="AF111" s="80">
        <v>20</v>
      </c>
      <c r="AG111" s="17">
        <v>1</v>
      </c>
      <c r="AH111" s="54">
        <v>6.2945800000000003E-5</v>
      </c>
      <c r="AI111">
        <f>_xlfn.XLOOKUP(U111,' Brechas'!$A$35:$A$67,' Brechas'!$M$35:$M$67)</f>
        <v>6.2945776504767605E-5</v>
      </c>
      <c r="AJ111" t="b">
        <f t="shared" si="22"/>
        <v>1</v>
      </c>
      <c r="AN111" s="20">
        <v>18</v>
      </c>
      <c r="AO111" s="20" t="s">
        <v>86</v>
      </c>
      <c r="AP111" s="20">
        <v>0.09</v>
      </c>
      <c r="AQ111" s="20">
        <v>0.08</v>
      </c>
      <c r="AR111" s="20">
        <v>0.21</v>
      </c>
      <c r="AS111" s="20">
        <v>0.21</v>
      </c>
      <c r="AT111" s="84">
        <v>26</v>
      </c>
      <c r="AU111" s="20">
        <v>0.08</v>
      </c>
      <c r="AV111" s="20">
        <v>0.31</v>
      </c>
      <c r="AW111" s="81">
        <v>17</v>
      </c>
      <c r="AX111" s="20">
        <v>0.06</v>
      </c>
      <c r="AY111" s="84">
        <v>26</v>
      </c>
      <c r="AZ111" s="17">
        <v>1</v>
      </c>
      <c r="BA111" s="17">
        <v>6.3478004000000005E-2</v>
      </c>
      <c r="BB111" s="17">
        <f>_xlfn.XLOOKUP(AN111,' Brechas'!$A$35:$A$67,' Brechas'!$V$35:$V$67)</f>
        <v>6.3478003704319205E-2</v>
      </c>
      <c r="BC111" t="b">
        <f t="shared" si="23"/>
        <v>1</v>
      </c>
      <c r="BG111" s="20">
        <v>18</v>
      </c>
      <c r="BH111" s="20" t="s">
        <v>280</v>
      </c>
      <c r="BI111" s="20">
        <v>0.69</v>
      </c>
      <c r="BJ111" s="20">
        <v>0.61</v>
      </c>
      <c r="BK111" s="20">
        <v>0.13</v>
      </c>
      <c r="BL111" s="20">
        <v>0.126</v>
      </c>
      <c r="BM111" s="94">
        <v>31</v>
      </c>
      <c r="BN111" s="20">
        <v>0.65</v>
      </c>
      <c r="BO111" s="20">
        <v>0.44</v>
      </c>
      <c r="BP111" s="84">
        <v>26</v>
      </c>
      <c r="BQ111" s="20">
        <v>5.6000000000000001E-2</v>
      </c>
      <c r="BR111" s="70">
        <v>29</v>
      </c>
      <c r="BS111" s="17">
        <v>1</v>
      </c>
      <c r="BT111" s="17">
        <v>5.5800372000000001E-2</v>
      </c>
      <c r="BU111" s="17">
        <f>_xlfn.XLOOKUP(BG111,' Brechas'!$A$35:$A$67,' Brechas'!$AJ$35:$AJ$67)</f>
        <v>5.5800371662530601E-2</v>
      </c>
      <c r="BV111" t="b">
        <f t="shared" si="24"/>
        <v>1</v>
      </c>
      <c r="BZ111" s="20">
        <v>18</v>
      </c>
      <c r="CA111" s="20" t="s">
        <v>86</v>
      </c>
      <c r="CB111" s="20">
        <v>8.09</v>
      </c>
      <c r="CC111" s="20">
        <v>8.06</v>
      </c>
      <c r="CD111" s="20">
        <v>0</v>
      </c>
      <c r="CE111" s="20">
        <v>3.0000000000000001E-3</v>
      </c>
      <c r="CF111" s="113">
        <v>8</v>
      </c>
      <c r="CG111" s="20">
        <v>8.07</v>
      </c>
      <c r="CH111" s="20">
        <v>0.97</v>
      </c>
      <c r="CI111" s="125">
        <v>10</v>
      </c>
      <c r="CJ111" s="20">
        <v>3.0000000000000001E-3</v>
      </c>
      <c r="CK111" s="113">
        <v>8</v>
      </c>
      <c r="CL111" s="17">
        <v>1</v>
      </c>
      <c r="CM111" s="17">
        <v>3.3842989999999999E-3</v>
      </c>
      <c r="CN111" s="17">
        <f>_xlfn.XLOOKUP(BZ111,' Brechas'!$A$35:$A$67,' Brechas'!$BF$35:$BF$67)</f>
        <v>3.3842994975796501E-3</v>
      </c>
      <c r="CO111" t="b">
        <f t="shared" si="25"/>
        <v>1</v>
      </c>
      <c r="CS111" s="20">
        <v>18</v>
      </c>
      <c r="CT111" s="20" t="s">
        <v>86</v>
      </c>
      <c r="CU111" s="20">
        <v>0.63</v>
      </c>
      <c r="CV111" s="20">
        <v>0.38</v>
      </c>
      <c r="CW111" s="20">
        <v>0.67</v>
      </c>
      <c r="CX111" s="20">
        <v>0.67</v>
      </c>
      <c r="CY111" s="172">
        <v>20</v>
      </c>
      <c r="CZ111" s="20">
        <v>0.01</v>
      </c>
      <c r="DA111" s="20">
        <v>0.25</v>
      </c>
      <c r="DB111" s="235">
        <v>18</v>
      </c>
      <c r="DC111" s="20">
        <v>0.17</v>
      </c>
      <c r="DD111" s="235">
        <v>18</v>
      </c>
      <c r="DE111" s="17">
        <v>1</v>
      </c>
      <c r="DF111" s="17">
        <v>0.16666666699999999</v>
      </c>
      <c r="DG111" s="17" t="e">
        <f>_xlfn.XLOOKUP(CS111,' Brechas'!$A$35:$A$67,' Brechas'!#REF!)</f>
        <v>#REF!</v>
      </c>
      <c r="DH111" t="e">
        <f t="shared" si="26"/>
        <v>#REF!</v>
      </c>
      <c r="DL111" s="20">
        <v>18</v>
      </c>
      <c r="DM111" s="20" t="s">
        <v>86</v>
      </c>
      <c r="DN111" s="20">
        <v>4.2</v>
      </c>
      <c r="DO111" s="20">
        <v>6.97</v>
      </c>
      <c r="DP111" s="20">
        <v>-0.4</v>
      </c>
      <c r="DQ111" s="20">
        <v>0.4</v>
      </c>
      <c r="DR111" s="74">
        <v>23</v>
      </c>
      <c r="DS111" s="20">
        <v>5.6</v>
      </c>
      <c r="DT111" s="20">
        <v>0.18</v>
      </c>
      <c r="DU111" s="82">
        <v>22</v>
      </c>
      <c r="DV111" s="20">
        <v>7.0000000000000007E-2</v>
      </c>
      <c r="DW111" s="81">
        <v>17</v>
      </c>
      <c r="DX111" s="17">
        <v>-1</v>
      </c>
      <c r="DY111" s="17">
        <v>-6.9379200000000002E-2</v>
      </c>
      <c r="DZ111" s="17" t="e">
        <f>_xlfn.XLOOKUP(DL111,' Brechas'!$A$35:$A$67,' Brechas'!#REF!)</f>
        <v>#REF!</v>
      </c>
      <c r="EA111" t="e">
        <f t="shared" si="27"/>
        <v>#REF!</v>
      </c>
    </row>
    <row r="112" spans="1:131">
      <c r="B112" s="18">
        <v>19</v>
      </c>
      <c r="C112" s="18" t="s">
        <v>87</v>
      </c>
      <c r="D112" s="18">
        <v>0.75</v>
      </c>
      <c r="E112" s="18">
        <v>0.71</v>
      </c>
      <c r="F112" s="18">
        <v>0.06</v>
      </c>
      <c r="G112" s="18">
        <v>0.06</v>
      </c>
      <c r="H112" s="34">
        <v>28</v>
      </c>
      <c r="I112" s="18">
        <v>0.73</v>
      </c>
      <c r="J112" s="18">
        <v>0.28999999999999998</v>
      </c>
      <c r="K112" s="43">
        <v>23</v>
      </c>
      <c r="L112" s="18">
        <v>0.02</v>
      </c>
      <c r="M112" s="38">
        <v>27</v>
      </c>
      <c r="N112" s="17">
        <v>1</v>
      </c>
      <c r="O112" s="17">
        <v>1.6989296000000001E-2</v>
      </c>
      <c r="P112" s="17">
        <f>_xlfn.XLOOKUP(B112,' Brechas'!$A$35:$A$67,' Brechas'!$G$35:$G$67)</f>
        <v>1.6989295880057299E-2</v>
      </c>
      <c r="Q112" t="b">
        <f t="shared" si="21"/>
        <v>1</v>
      </c>
      <c r="U112" s="20">
        <v>19</v>
      </c>
      <c r="V112" s="20" t="s">
        <v>87</v>
      </c>
      <c r="W112" s="20">
        <v>0.67</v>
      </c>
      <c r="X112" s="20">
        <v>0.65</v>
      </c>
      <c r="Y112" s="20">
        <v>0.03</v>
      </c>
      <c r="Z112" s="20">
        <v>0.03</v>
      </c>
      <c r="AA112" s="60">
        <v>14</v>
      </c>
      <c r="AB112" s="20">
        <v>0.66</v>
      </c>
      <c r="AC112" s="20">
        <v>0</v>
      </c>
      <c r="AD112" s="82">
        <v>22</v>
      </c>
      <c r="AE112" s="20">
        <v>1E-4</v>
      </c>
      <c r="AF112" s="60">
        <v>14</v>
      </c>
      <c r="AG112" s="17">
        <v>1</v>
      </c>
      <c r="AH112" s="54">
        <v>5.2324499999999997E-5</v>
      </c>
      <c r="AI112">
        <f>_xlfn.XLOOKUP(U112,' Brechas'!$A$35:$A$67,' Brechas'!$M$35:$M$67)</f>
        <v>5.2324470782576201E-5</v>
      </c>
      <c r="AJ112" t="b">
        <f t="shared" si="22"/>
        <v>1</v>
      </c>
      <c r="AN112" s="20">
        <v>19</v>
      </c>
      <c r="AO112" s="20" t="s">
        <v>87</v>
      </c>
      <c r="AP112" s="20">
        <v>0.14000000000000001</v>
      </c>
      <c r="AQ112" s="20">
        <v>0.15</v>
      </c>
      <c r="AR112" s="20">
        <v>-0.02</v>
      </c>
      <c r="AS112" s="20">
        <v>0.02</v>
      </c>
      <c r="AT112" s="85">
        <v>4</v>
      </c>
      <c r="AU112" s="20">
        <v>0.15</v>
      </c>
      <c r="AV112" s="20">
        <v>0.53</v>
      </c>
      <c r="AW112" s="84">
        <v>26</v>
      </c>
      <c r="AX112" s="20">
        <v>0.01</v>
      </c>
      <c r="AY112" s="62">
        <v>8</v>
      </c>
      <c r="AZ112" s="17">
        <v>-1</v>
      </c>
      <c r="BA112" s="17">
        <v>-9.0924200000000004E-3</v>
      </c>
      <c r="BB112" s="17">
        <f>_xlfn.XLOOKUP(AN112,' Brechas'!$A$35:$A$67,' Brechas'!$V$35:$V$67)</f>
        <v>-9.0924202961511508E-3</v>
      </c>
      <c r="BC112" t="b">
        <f t="shared" si="23"/>
        <v>1</v>
      </c>
      <c r="BG112" s="20">
        <v>19</v>
      </c>
      <c r="BH112" s="20" t="s">
        <v>281</v>
      </c>
      <c r="BI112" s="20">
        <v>0.72</v>
      </c>
      <c r="BJ112" s="20">
        <v>0.68</v>
      </c>
      <c r="BK112" s="20">
        <v>7.0000000000000007E-2</v>
      </c>
      <c r="BL112" s="20">
        <v>6.5000000000000002E-2</v>
      </c>
      <c r="BM112" s="59">
        <v>13</v>
      </c>
      <c r="BN112" s="20">
        <v>0.7</v>
      </c>
      <c r="BO112" s="20">
        <v>0.41</v>
      </c>
      <c r="BP112" s="75">
        <v>21</v>
      </c>
      <c r="BQ112" s="20">
        <v>2.7E-2</v>
      </c>
      <c r="BR112" s="60">
        <v>14</v>
      </c>
      <c r="BS112" s="17">
        <v>1</v>
      </c>
      <c r="BT112" s="17">
        <v>2.6990145E-2</v>
      </c>
      <c r="BU112" s="17">
        <f>_xlfn.XLOOKUP(BG112,' Brechas'!$A$35:$A$67,' Brechas'!$AJ$35:$AJ$67)</f>
        <v>2.69901452370322E-2</v>
      </c>
      <c r="BV112" t="b">
        <f t="shared" si="24"/>
        <v>1</v>
      </c>
      <c r="BZ112" s="20">
        <v>19</v>
      </c>
      <c r="CA112" s="20" t="s">
        <v>87</v>
      </c>
      <c r="CB112" s="20">
        <v>7.89</v>
      </c>
      <c r="CC112" s="20">
        <v>7.96</v>
      </c>
      <c r="CD112" s="20">
        <v>-0.01</v>
      </c>
      <c r="CE112" s="20">
        <v>8.0000000000000002E-3</v>
      </c>
      <c r="CF112" s="107">
        <v>25</v>
      </c>
      <c r="CG112" s="20">
        <v>7.92</v>
      </c>
      <c r="CH112" s="20">
        <v>0.99</v>
      </c>
      <c r="CI112" s="110">
        <v>29</v>
      </c>
      <c r="CJ112" s="20">
        <v>8.0000000000000002E-3</v>
      </c>
      <c r="CK112" s="107">
        <v>25</v>
      </c>
      <c r="CL112" s="17">
        <v>-1</v>
      </c>
      <c r="CM112" s="17">
        <v>-8.292509E-3</v>
      </c>
      <c r="CN112" s="17">
        <f>_xlfn.XLOOKUP(BZ112,' Brechas'!$A$35:$A$67,' Brechas'!$BF$35:$BF$67)</f>
        <v>-8.2925094644890496E-3</v>
      </c>
      <c r="CO112" t="b">
        <f t="shared" si="25"/>
        <v>1</v>
      </c>
      <c r="CS112" s="20">
        <v>19</v>
      </c>
      <c r="CT112" s="20" t="s">
        <v>87</v>
      </c>
      <c r="CU112" s="20">
        <v>0.25</v>
      </c>
      <c r="CV112" s="20">
        <v>0.75</v>
      </c>
      <c r="CW112" s="20">
        <v>-0.67</v>
      </c>
      <c r="CX112" s="20">
        <v>0.67</v>
      </c>
      <c r="CY112" s="172">
        <v>20</v>
      </c>
      <c r="CZ112" s="20">
        <v>0.01</v>
      </c>
      <c r="DA112" s="20">
        <v>0.25</v>
      </c>
      <c r="DB112" s="235">
        <v>18</v>
      </c>
      <c r="DC112" s="20">
        <v>0.17</v>
      </c>
      <c r="DD112" s="235">
        <v>18</v>
      </c>
      <c r="DE112" s="17">
        <v>-1</v>
      </c>
      <c r="DF112" s="17">
        <v>-0.16666666699999999</v>
      </c>
      <c r="DG112" s="17" t="e">
        <f>_xlfn.XLOOKUP(CS112,' Brechas'!$A$35:$A$67,' Brechas'!#REF!)</f>
        <v>#REF!</v>
      </c>
      <c r="DH112" t="e">
        <f t="shared" si="26"/>
        <v>#REF!</v>
      </c>
      <c r="DL112" s="20">
        <v>19</v>
      </c>
      <c r="DM112" s="20" t="s">
        <v>87</v>
      </c>
      <c r="DN112" s="20">
        <v>6.55</v>
      </c>
      <c r="DO112" s="20">
        <v>12.83</v>
      </c>
      <c r="DP112" s="20">
        <v>-0.49</v>
      </c>
      <c r="DQ112" s="20">
        <v>0.49</v>
      </c>
      <c r="DR112" s="70">
        <v>29</v>
      </c>
      <c r="DS112" s="20">
        <v>9.65</v>
      </c>
      <c r="DT112" s="20">
        <v>0.3</v>
      </c>
      <c r="DU112" s="66">
        <v>12</v>
      </c>
      <c r="DV112" s="20">
        <v>0.15</v>
      </c>
      <c r="DW112" s="70">
        <v>29</v>
      </c>
      <c r="DX112" s="17">
        <v>-1</v>
      </c>
      <c r="DY112" s="17">
        <v>-0.14775207400000001</v>
      </c>
      <c r="DZ112" s="17" t="e">
        <f>_xlfn.XLOOKUP(DL112,' Brechas'!$A$35:$A$67,' Brechas'!#REF!)</f>
        <v>#REF!</v>
      </c>
      <c r="EA112" t="e">
        <f t="shared" si="27"/>
        <v>#REF!</v>
      </c>
    </row>
    <row r="113" spans="2:131">
      <c r="B113" s="18">
        <v>20</v>
      </c>
      <c r="C113" s="18" t="s">
        <v>88</v>
      </c>
      <c r="D113" s="18">
        <v>0.81</v>
      </c>
      <c r="E113" s="18">
        <v>0.78</v>
      </c>
      <c r="F113" s="18">
        <v>0.04</v>
      </c>
      <c r="G113" s="18">
        <v>0.04</v>
      </c>
      <c r="H113" s="41">
        <v>22</v>
      </c>
      <c r="I113" s="18">
        <v>0.8</v>
      </c>
      <c r="J113" s="18">
        <v>0.26</v>
      </c>
      <c r="K113" s="33">
        <v>20</v>
      </c>
      <c r="L113" s="18">
        <v>0.01</v>
      </c>
      <c r="M113" s="41">
        <v>22</v>
      </c>
      <c r="N113" s="17">
        <v>1</v>
      </c>
      <c r="O113" s="17">
        <v>1.0560247E-2</v>
      </c>
      <c r="P113" s="17">
        <f>_xlfn.XLOOKUP(B113,' Brechas'!$A$35:$A$67,' Brechas'!$G$35:$G$67)</f>
        <v>1.05602466464991E-2</v>
      </c>
      <c r="Q113" t="b">
        <f t="shared" si="21"/>
        <v>1</v>
      </c>
      <c r="U113" s="20">
        <v>20</v>
      </c>
      <c r="V113" s="20" t="s">
        <v>88</v>
      </c>
      <c r="W113" s="20">
        <v>0.8</v>
      </c>
      <c r="X113" s="20">
        <v>0.77</v>
      </c>
      <c r="Y113" s="20">
        <v>0.04</v>
      </c>
      <c r="Z113" s="20">
        <v>0.04</v>
      </c>
      <c r="AA113" s="68">
        <v>19</v>
      </c>
      <c r="AB113" s="20">
        <v>0.79</v>
      </c>
      <c r="AC113" s="20">
        <v>0</v>
      </c>
      <c r="AD113" s="60">
        <v>14</v>
      </c>
      <c r="AE113" s="20">
        <v>1E-4</v>
      </c>
      <c r="AF113" s="81">
        <v>17</v>
      </c>
      <c r="AG113" s="17">
        <v>1</v>
      </c>
      <c r="AH113" s="54">
        <v>5.6878500000000001E-5</v>
      </c>
      <c r="AI113">
        <f>_xlfn.XLOOKUP(U113,' Brechas'!$A$35:$A$67,' Brechas'!$M$35:$M$67)</f>
        <v>5.6878484727117697E-5</v>
      </c>
      <c r="AJ113" t="b">
        <f t="shared" si="22"/>
        <v>1</v>
      </c>
      <c r="AN113" s="20">
        <v>20</v>
      </c>
      <c r="AO113" s="20" t="s">
        <v>88</v>
      </c>
      <c r="AP113" s="20">
        <v>0.02</v>
      </c>
      <c r="AQ113" s="20">
        <v>0.02</v>
      </c>
      <c r="AR113" s="20">
        <v>0.16</v>
      </c>
      <c r="AS113" s="20">
        <v>0.16</v>
      </c>
      <c r="AT113" s="61">
        <v>18</v>
      </c>
      <c r="AU113" s="20">
        <v>0.02</v>
      </c>
      <c r="AV113" s="20">
        <v>7.0000000000000007E-2</v>
      </c>
      <c r="AW113" s="83">
        <v>5</v>
      </c>
      <c r="AX113" s="20">
        <v>0.01</v>
      </c>
      <c r="AY113" s="79">
        <v>10</v>
      </c>
      <c r="AZ113" s="17">
        <v>1</v>
      </c>
      <c r="BA113" s="17">
        <v>1.1123925999999999E-2</v>
      </c>
      <c r="BB113" s="17">
        <f>_xlfn.XLOOKUP(AN113,' Brechas'!$A$35:$A$67,' Brechas'!$V$35:$V$67)</f>
        <v>1.11239256100415E-2</v>
      </c>
      <c r="BC113" t="b">
        <f t="shared" si="23"/>
        <v>1</v>
      </c>
      <c r="BG113" s="20">
        <v>20</v>
      </c>
      <c r="BH113" s="20" t="s">
        <v>282</v>
      </c>
      <c r="BI113" s="20">
        <v>0.73</v>
      </c>
      <c r="BJ113" s="20">
        <v>0.66</v>
      </c>
      <c r="BK113" s="20">
        <v>0.1</v>
      </c>
      <c r="BL113" s="20">
        <v>9.7000000000000003E-2</v>
      </c>
      <c r="BM113" s="73">
        <v>28</v>
      </c>
      <c r="BN113" s="20">
        <v>0.69</v>
      </c>
      <c r="BO113" s="20">
        <v>0.42</v>
      </c>
      <c r="BP113" s="82">
        <v>22</v>
      </c>
      <c r="BQ113" s="20">
        <v>4.1000000000000002E-2</v>
      </c>
      <c r="BR113" s="84">
        <v>26</v>
      </c>
      <c r="BS113" s="17">
        <v>1</v>
      </c>
      <c r="BT113" s="17">
        <v>4.0537084000000001E-2</v>
      </c>
      <c r="BU113" s="17">
        <f>_xlfn.XLOOKUP(BG113,' Brechas'!$A$35:$A$67,' Brechas'!$AJ$35:$AJ$67)</f>
        <v>4.0537084209638197E-2</v>
      </c>
      <c r="BV113" t="b">
        <f t="shared" si="24"/>
        <v>1</v>
      </c>
      <c r="BZ113" s="20">
        <v>20</v>
      </c>
      <c r="CA113" s="20" t="s">
        <v>88</v>
      </c>
      <c r="CB113" s="20">
        <v>7.99</v>
      </c>
      <c r="CC113" s="20">
        <v>8.0299999999999994</v>
      </c>
      <c r="CD113" s="20">
        <v>0</v>
      </c>
      <c r="CE113" s="20">
        <v>5.0000000000000001E-3</v>
      </c>
      <c r="CF113" s="116">
        <v>11</v>
      </c>
      <c r="CG113" s="20">
        <v>8.01</v>
      </c>
      <c r="CH113" s="20">
        <v>0.98</v>
      </c>
      <c r="CI113" s="115">
        <v>18</v>
      </c>
      <c r="CJ113" s="20">
        <v>5.0000000000000001E-3</v>
      </c>
      <c r="CK113" s="116">
        <v>11</v>
      </c>
      <c r="CL113" s="17">
        <v>-1</v>
      </c>
      <c r="CM113" s="17">
        <v>-4.5552700000000002E-3</v>
      </c>
      <c r="CN113" s="17">
        <f>_xlfn.XLOOKUP(BZ113,' Brechas'!$A$35:$A$67,' Brechas'!$BF$35:$BF$67)</f>
        <v>-4.5552704106353401E-3</v>
      </c>
      <c r="CO113" t="b">
        <f t="shared" si="25"/>
        <v>1</v>
      </c>
      <c r="CS113" s="20">
        <v>20</v>
      </c>
      <c r="CT113" s="20" t="s">
        <v>88</v>
      </c>
      <c r="CU113" s="20">
        <v>0.38</v>
      </c>
      <c r="CV113" s="20">
        <v>0.63</v>
      </c>
      <c r="CW113" s="20">
        <v>-0.4</v>
      </c>
      <c r="CX113" s="20">
        <v>0.4</v>
      </c>
      <c r="CY113" s="161">
        <v>12</v>
      </c>
      <c r="CZ113" s="20">
        <v>0.01</v>
      </c>
      <c r="DA113" s="20">
        <v>0.25</v>
      </c>
      <c r="DB113" s="235">
        <v>18</v>
      </c>
      <c r="DC113" s="20">
        <v>0.1</v>
      </c>
      <c r="DD113" s="236">
        <v>15</v>
      </c>
      <c r="DE113" s="17">
        <v>-1</v>
      </c>
      <c r="DF113" s="17">
        <v>-0.1</v>
      </c>
      <c r="DG113" s="17" t="e">
        <f>_xlfn.XLOOKUP(CS113,' Brechas'!$A$35:$A$67,' Brechas'!#REF!)</f>
        <v>#REF!</v>
      </c>
      <c r="DH113" t="e">
        <f t="shared" si="26"/>
        <v>#REF!</v>
      </c>
      <c r="DL113" s="20">
        <v>20</v>
      </c>
      <c r="DM113" s="20" t="s">
        <v>88</v>
      </c>
      <c r="DN113" s="20">
        <v>3.84</v>
      </c>
      <c r="DO113" s="20">
        <v>7.18</v>
      </c>
      <c r="DP113" s="20">
        <v>-0.46</v>
      </c>
      <c r="DQ113" s="20">
        <v>0.46</v>
      </c>
      <c r="DR113" s="84">
        <v>26</v>
      </c>
      <c r="DS113" s="20">
        <v>5.49</v>
      </c>
      <c r="DT113" s="20">
        <v>0.17</v>
      </c>
      <c r="DU113" s="84">
        <v>26</v>
      </c>
      <c r="DV113" s="20">
        <v>0.08</v>
      </c>
      <c r="DW113" s="80">
        <v>20</v>
      </c>
      <c r="DX113" s="17">
        <v>-1</v>
      </c>
      <c r="DY113" s="17">
        <v>-7.9778008999999997E-2</v>
      </c>
      <c r="DZ113" s="17" t="e">
        <f>_xlfn.XLOOKUP(DL113,' Brechas'!$A$35:$A$67,' Brechas'!#REF!)</f>
        <v>#REF!</v>
      </c>
      <c r="EA113" t="e">
        <f t="shared" si="27"/>
        <v>#REF!</v>
      </c>
    </row>
    <row r="114" spans="2:131">
      <c r="B114" s="18">
        <v>23</v>
      </c>
      <c r="C114" s="18" t="s">
        <v>89</v>
      </c>
      <c r="D114" s="18">
        <v>0.79</v>
      </c>
      <c r="E114" s="18">
        <v>0.75</v>
      </c>
      <c r="F114" s="18">
        <v>0.05</v>
      </c>
      <c r="G114" s="18">
        <v>0.05</v>
      </c>
      <c r="H114" s="45">
        <v>26</v>
      </c>
      <c r="I114" s="18">
        <v>0.77</v>
      </c>
      <c r="J114" s="18">
        <v>0.27</v>
      </c>
      <c r="K114" s="41">
        <v>22</v>
      </c>
      <c r="L114" s="18">
        <v>0.01</v>
      </c>
      <c r="M114" s="39">
        <v>25</v>
      </c>
      <c r="N114" s="17">
        <v>1</v>
      </c>
      <c r="O114" s="17">
        <v>1.3590690000000001E-2</v>
      </c>
      <c r="P114" s="17">
        <f>_xlfn.XLOOKUP(B114,' Brechas'!$A$35:$A$67,' Brechas'!$G$35:$G$67)</f>
        <v>1.3590689842653899E-2</v>
      </c>
      <c r="Q114" t="b">
        <f t="shared" si="21"/>
        <v>1</v>
      </c>
      <c r="U114" s="20">
        <v>23</v>
      </c>
      <c r="V114" s="20" t="s">
        <v>89</v>
      </c>
      <c r="W114" s="20">
        <v>0.79</v>
      </c>
      <c r="X114" s="20">
        <v>0.77</v>
      </c>
      <c r="Y114" s="20">
        <v>0.03</v>
      </c>
      <c r="Z114" s="20">
        <v>0.03</v>
      </c>
      <c r="AA114" s="79">
        <v>10</v>
      </c>
      <c r="AB114" s="20">
        <v>0.78</v>
      </c>
      <c r="AC114" s="20">
        <v>0</v>
      </c>
      <c r="AD114" s="63">
        <v>15</v>
      </c>
      <c r="AE114" s="20">
        <v>0</v>
      </c>
      <c r="AF114" s="62">
        <v>8</v>
      </c>
      <c r="AG114" s="17">
        <v>1</v>
      </c>
      <c r="AH114" s="54">
        <v>3.57958E-5</v>
      </c>
      <c r="AI114">
        <f>_xlfn.XLOOKUP(U114,' Brechas'!$A$35:$A$67,' Brechas'!$M$35:$M$67)</f>
        <v>3.5795769618406397E-5</v>
      </c>
      <c r="AJ114" t="b">
        <f t="shared" si="22"/>
        <v>1</v>
      </c>
      <c r="AN114" s="20">
        <v>23</v>
      </c>
      <c r="AO114" s="20" t="s">
        <v>89</v>
      </c>
      <c r="AP114" s="20">
        <v>0.05</v>
      </c>
      <c r="AQ114" s="20">
        <v>0.04</v>
      </c>
      <c r="AR114" s="20">
        <v>0.19</v>
      </c>
      <c r="AS114" s="20">
        <v>0.19</v>
      </c>
      <c r="AT114" s="88">
        <v>24</v>
      </c>
      <c r="AU114" s="20">
        <v>0.04</v>
      </c>
      <c r="AV114" s="20">
        <v>0.16</v>
      </c>
      <c r="AW114" s="66">
        <v>12</v>
      </c>
      <c r="AX114" s="20">
        <v>0.03</v>
      </c>
      <c r="AY114" s="63">
        <v>15</v>
      </c>
      <c r="AZ114" s="17">
        <v>1</v>
      </c>
      <c r="BA114" s="17">
        <v>3.0176756999999998E-2</v>
      </c>
      <c r="BB114" s="17">
        <f>_xlfn.XLOOKUP(AN114,' Brechas'!$A$35:$A$67,' Brechas'!$V$35:$V$67)</f>
        <v>3.0176756558856599E-2</v>
      </c>
      <c r="BC114" t="b">
        <f t="shared" si="23"/>
        <v>1</v>
      </c>
      <c r="BG114" s="20">
        <v>23</v>
      </c>
      <c r="BH114" s="20" t="s">
        <v>283</v>
      </c>
      <c r="BI114" s="20">
        <v>0.79</v>
      </c>
      <c r="BJ114" s="20">
        <v>0.74</v>
      </c>
      <c r="BK114" s="20">
        <v>0.06</v>
      </c>
      <c r="BL114" s="20">
        <v>6.5000000000000002E-2</v>
      </c>
      <c r="BM114" s="66">
        <v>12</v>
      </c>
      <c r="BN114" s="20">
        <v>0.76</v>
      </c>
      <c r="BO114" s="20">
        <v>0.38</v>
      </c>
      <c r="BP114" s="58">
        <v>16</v>
      </c>
      <c r="BQ114" s="20">
        <v>2.4E-2</v>
      </c>
      <c r="BR114" s="66">
        <v>12</v>
      </c>
      <c r="BS114" s="17">
        <v>1</v>
      </c>
      <c r="BT114" s="17">
        <v>2.4408674000000002E-2</v>
      </c>
      <c r="BU114" s="17">
        <f>_xlfn.XLOOKUP(BG114,' Brechas'!$A$35:$A$67,' Brechas'!$AJ$35:$AJ$67)</f>
        <v>2.4408673529927299E-2</v>
      </c>
      <c r="BV114" t="b">
        <f t="shared" si="24"/>
        <v>1</v>
      </c>
      <c r="BZ114" s="20">
        <v>23</v>
      </c>
      <c r="CA114" s="20" t="s">
        <v>89</v>
      </c>
      <c r="CB114" s="20">
        <v>8.0299999999999994</v>
      </c>
      <c r="CC114" s="20">
        <v>8.01</v>
      </c>
      <c r="CD114" s="20">
        <v>0</v>
      </c>
      <c r="CE114" s="20">
        <v>2E-3</v>
      </c>
      <c r="CF114" s="131">
        <v>4</v>
      </c>
      <c r="CG114" s="20">
        <v>8.02</v>
      </c>
      <c r="CH114" s="20">
        <v>0.98</v>
      </c>
      <c r="CI114" s="126">
        <v>15</v>
      </c>
      <c r="CJ114" s="20">
        <v>2E-3</v>
      </c>
      <c r="CK114" s="131">
        <v>4</v>
      </c>
      <c r="CL114" s="17">
        <v>1</v>
      </c>
      <c r="CM114" s="17">
        <v>1.7502749999999999E-3</v>
      </c>
      <c r="CN114" s="17">
        <f>_xlfn.XLOOKUP(BZ114,' Brechas'!$A$35:$A$67,' Brechas'!$BF$35:$BF$67)</f>
        <v>1.7502754417347E-3</v>
      </c>
      <c r="CO114" t="b">
        <f t="shared" si="25"/>
        <v>1</v>
      </c>
      <c r="CS114" s="20">
        <v>23</v>
      </c>
      <c r="CT114" s="20" t="s">
        <v>89</v>
      </c>
      <c r="CU114" s="20">
        <v>0.28999999999999998</v>
      </c>
      <c r="CV114" s="20">
        <v>0.71</v>
      </c>
      <c r="CW114" s="20">
        <v>-0.6</v>
      </c>
      <c r="CX114" s="20">
        <v>0.6</v>
      </c>
      <c r="CY114" s="185">
        <v>18</v>
      </c>
      <c r="CZ114" s="20">
        <v>0.01</v>
      </c>
      <c r="DA114" s="20">
        <v>0.28999999999999998</v>
      </c>
      <c r="DB114" s="237">
        <v>21</v>
      </c>
      <c r="DC114" s="20">
        <v>0.17</v>
      </c>
      <c r="DD114" s="238">
        <v>20</v>
      </c>
      <c r="DE114" s="17">
        <v>-1</v>
      </c>
      <c r="DF114" s="17">
        <v>-0.171428571</v>
      </c>
      <c r="DG114" s="17" t="e">
        <f>_xlfn.XLOOKUP(CS114,' Brechas'!$A$35:$A$67,' Brechas'!#REF!)</f>
        <v>#REF!</v>
      </c>
      <c r="DH114" t="e">
        <f t="shared" si="26"/>
        <v>#REF!</v>
      </c>
      <c r="DL114" s="20">
        <v>23</v>
      </c>
      <c r="DM114" s="20" t="s">
        <v>89</v>
      </c>
      <c r="DN114" s="20">
        <v>3.59</v>
      </c>
      <c r="DO114" s="20">
        <v>8.65</v>
      </c>
      <c r="DP114" s="20">
        <v>-0.57999999999999996</v>
      </c>
      <c r="DQ114" s="20">
        <v>0.57999999999999996</v>
      </c>
      <c r="DR114" s="95">
        <v>32</v>
      </c>
      <c r="DS114" s="20">
        <v>6.1</v>
      </c>
      <c r="DT114" s="20">
        <v>0.19</v>
      </c>
      <c r="DU114" s="80">
        <v>20</v>
      </c>
      <c r="DV114" s="20">
        <v>0.11</v>
      </c>
      <c r="DW114" s="88">
        <v>24</v>
      </c>
      <c r="DX114" s="17">
        <v>-1</v>
      </c>
      <c r="DY114" s="17">
        <v>-0.11163106</v>
      </c>
      <c r="DZ114" s="17" t="e">
        <f>_xlfn.XLOOKUP(DL114,' Brechas'!$A$35:$A$67,' Brechas'!#REF!)</f>
        <v>#REF!</v>
      </c>
      <c r="EA114" t="e">
        <f t="shared" si="27"/>
        <v>#REF!</v>
      </c>
    </row>
    <row r="115" spans="2:131">
      <c r="B115" s="18">
        <v>25</v>
      </c>
      <c r="C115" s="18" t="s">
        <v>90</v>
      </c>
      <c r="D115" s="18">
        <v>0.93</v>
      </c>
      <c r="E115" s="18">
        <v>0.91</v>
      </c>
      <c r="F115" s="18">
        <v>0.02</v>
      </c>
      <c r="G115" s="18">
        <v>0.02</v>
      </c>
      <c r="H115" s="21">
        <v>13</v>
      </c>
      <c r="I115" s="18">
        <v>0.92</v>
      </c>
      <c r="J115" s="18">
        <v>0.23</v>
      </c>
      <c r="K115" s="35">
        <v>11</v>
      </c>
      <c r="L115" s="18">
        <v>0</v>
      </c>
      <c r="M115" s="49">
        <v>12</v>
      </c>
      <c r="N115" s="17">
        <v>1</v>
      </c>
      <c r="O115" s="17">
        <v>4.6971249999999999E-3</v>
      </c>
      <c r="P115" s="17">
        <f>_xlfn.XLOOKUP(B115,' Brechas'!$A$35:$A$67,' Brechas'!$G$35:$G$67)</f>
        <v>4.69712520058188E-3</v>
      </c>
      <c r="Q115" t="b">
        <f t="shared" si="21"/>
        <v>1</v>
      </c>
      <c r="U115" s="20">
        <v>25</v>
      </c>
      <c r="V115" s="20" t="s">
        <v>90</v>
      </c>
      <c r="W115" s="20">
        <v>0.72</v>
      </c>
      <c r="X115" s="20">
        <v>0.69</v>
      </c>
      <c r="Y115" s="20">
        <v>0.04</v>
      </c>
      <c r="Z115" s="20">
        <v>0.04</v>
      </c>
      <c r="AA115" s="80">
        <v>20</v>
      </c>
      <c r="AB115" s="20">
        <v>0.71</v>
      </c>
      <c r="AC115" s="20">
        <v>0</v>
      </c>
      <c r="AD115" s="61">
        <v>18</v>
      </c>
      <c r="AE115" s="20">
        <v>1E-4</v>
      </c>
      <c r="AF115" s="75">
        <v>21</v>
      </c>
      <c r="AG115" s="17">
        <v>1</v>
      </c>
      <c r="AH115" s="54">
        <v>6.4458399999999999E-5</v>
      </c>
      <c r="AI115">
        <f>_xlfn.XLOOKUP(U115,' Brechas'!$A$35:$A$67,' Brechas'!$M$35:$M$67)</f>
        <v>6.4458397979441705E-5</v>
      </c>
      <c r="AJ115" t="b">
        <f t="shared" si="22"/>
        <v>1</v>
      </c>
      <c r="AN115" s="20">
        <v>25</v>
      </c>
      <c r="AO115" s="20" t="s">
        <v>90</v>
      </c>
      <c r="AP115" s="20">
        <v>0.15</v>
      </c>
      <c r="AQ115" s="20">
        <v>0.13</v>
      </c>
      <c r="AR115" s="20">
        <v>0.22</v>
      </c>
      <c r="AS115" s="20">
        <v>0.22</v>
      </c>
      <c r="AT115" s="72">
        <v>27</v>
      </c>
      <c r="AU115" s="20">
        <v>0.14000000000000001</v>
      </c>
      <c r="AV115" s="20">
        <v>0.52</v>
      </c>
      <c r="AW115" s="71">
        <v>25</v>
      </c>
      <c r="AX115" s="20">
        <v>0.11</v>
      </c>
      <c r="AY115" s="95">
        <v>32</v>
      </c>
      <c r="AZ115" s="17">
        <v>1</v>
      </c>
      <c r="BA115" s="17">
        <v>0.11215338399999999</v>
      </c>
      <c r="BB115" s="17">
        <f>_xlfn.XLOOKUP(AN115,' Brechas'!$A$35:$A$67,' Brechas'!$V$35:$V$67)</f>
        <v>0.112153383973017</v>
      </c>
      <c r="BC115" t="b">
        <f t="shared" si="23"/>
        <v>1</v>
      </c>
      <c r="BG115" s="20">
        <v>25</v>
      </c>
      <c r="BH115" s="20" t="s">
        <v>284</v>
      </c>
      <c r="BI115" s="20">
        <v>0.9</v>
      </c>
      <c r="BJ115" s="20">
        <v>0.86</v>
      </c>
      <c r="BK115" s="20">
        <v>0.04</v>
      </c>
      <c r="BL115" s="20">
        <v>3.9E-2</v>
      </c>
      <c r="BM115" s="85">
        <v>4</v>
      </c>
      <c r="BN115" s="20">
        <v>0.88</v>
      </c>
      <c r="BO115" s="20">
        <v>0.33</v>
      </c>
      <c r="BP115" s="67">
        <v>2</v>
      </c>
      <c r="BQ115" s="20">
        <v>1.2999999999999999E-2</v>
      </c>
      <c r="BR115" s="78">
        <v>3</v>
      </c>
      <c r="BS115" s="17">
        <v>1</v>
      </c>
      <c r="BT115" s="17">
        <v>1.2757212E-2</v>
      </c>
      <c r="BU115" s="17">
        <f>_xlfn.XLOOKUP(BG115,' Brechas'!$A$35:$A$67,' Brechas'!$AJ$35:$AJ$67)</f>
        <v>1.2757212394725499E-2</v>
      </c>
      <c r="BV115" t="b">
        <f t="shared" si="24"/>
        <v>1</v>
      </c>
      <c r="BZ115" s="20">
        <v>25</v>
      </c>
      <c r="CA115" s="20" t="s">
        <v>90</v>
      </c>
      <c r="CB115" s="20">
        <v>7.96</v>
      </c>
      <c r="CC115" s="20">
        <v>8.0299999999999994</v>
      </c>
      <c r="CD115" s="20">
        <v>-0.01</v>
      </c>
      <c r="CE115" s="20">
        <v>8.9999999999999993E-3</v>
      </c>
      <c r="CF115" s="118">
        <v>27</v>
      </c>
      <c r="CG115" s="20">
        <v>8</v>
      </c>
      <c r="CH115" s="20">
        <v>0.98</v>
      </c>
      <c r="CI115" s="123">
        <v>19</v>
      </c>
      <c r="CJ115" s="20">
        <v>8.9999999999999993E-3</v>
      </c>
      <c r="CK115" s="118">
        <v>27</v>
      </c>
      <c r="CL115" s="17">
        <v>-1</v>
      </c>
      <c r="CM115" s="17">
        <v>-8.5976850000000007E-3</v>
      </c>
      <c r="CN115" s="17">
        <f>_xlfn.XLOOKUP(BZ115,' Brechas'!$A$35:$A$67,' Brechas'!$BF$35:$BF$67)</f>
        <v>-8.5976849943699904E-3</v>
      </c>
      <c r="CO115" t="b">
        <f t="shared" si="25"/>
        <v>1</v>
      </c>
      <c r="CS115" s="20">
        <v>25</v>
      </c>
      <c r="CT115" s="20" t="s">
        <v>90</v>
      </c>
      <c r="CU115" s="20">
        <v>0.43</v>
      </c>
      <c r="CV115" s="20">
        <v>0.56999999999999995</v>
      </c>
      <c r="CW115" s="20">
        <v>-0.23</v>
      </c>
      <c r="CX115" s="20">
        <v>0.23</v>
      </c>
      <c r="CY115" s="166">
        <v>8</v>
      </c>
      <c r="CZ115" s="20">
        <v>0.04</v>
      </c>
      <c r="DA115" s="20">
        <v>0.09</v>
      </c>
      <c r="DB115" s="228">
        <v>4</v>
      </c>
      <c r="DC115" s="20">
        <v>0.02</v>
      </c>
      <c r="DD115" s="229">
        <v>5</v>
      </c>
      <c r="DE115" s="17">
        <v>-1</v>
      </c>
      <c r="DF115" s="17">
        <v>-2.006689E-2</v>
      </c>
      <c r="DG115" s="17" t="e">
        <f>_xlfn.XLOOKUP(CS115,' Brechas'!$A$35:$A$67,' Brechas'!#REF!)</f>
        <v>#REF!</v>
      </c>
      <c r="DH115" t="e">
        <f t="shared" si="26"/>
        <v>#REF!</v>
      </c>
      <c r="DL115" s="20">
        <v>25</v>
      </c>
      <c r="DM115" s="20" t="s">
        <v>90</v>
      </c>
      <c r="DN115" s="20">
        <v>9.01</v>
      </c>
      <c r="DO115" s="20">
        <v>11.01</v>
      </c>
      <c r="DP115" s="20">
        <v>-0.18</v>
      </c>
      <c r="DQ115" s="20">
        <v>0.18</v>
      </c>
      <c r="DR115" s="79">
        <v>10</v>
      </c>
      <c r="DS115" s="20">
        <v>10</v>
      </c>
      <c r="DT115" s="20">
        <v>0.31</v>
      </c>
      <c r="DU115" s="79">
        <v>10</v>
      </c>
      <c r="DV115" s="20">
        <v>0.06</v>
      </c>
      <c r="DW115" s="60">
        <v>14</v>
      </c>
      <c r="DX115" s="17">
        <v>-1</v>
      </c>
      <c r="DY115" s="17">
        <v>-5.6871185999999997E-2</v>
      </c>
      <c r="DZ115" s="17" t="e">
        <f>_xlfn.XLOOKUP(DL115,' Brechas'!$A$35:$A$67,' Brechas'!#REF!)</f>
        <v>#REF!</v>
      </c>
      <c r="EA115" t="e">
        <f t="shared" si="27"/>
        <v>#REF!</v>
      </c>
    </row>
    <row r="116" spans="2:131">
      <c r="B116" s="18">
        <v>27</v>
      </c>
      <c r="C116" s="18" t="s">
        <v>91</v>
      </c>
      <c r="D116" s="18">
        <v>0.71</v>
      </c>
      <c r="E116" s="18">
        <v>0.69</v>
      </c>
      <c r="F116" s="18">
        <v>0.04</v>
      </c>
      <c r="G116" s="18">
        <v>0.04</v>
      </c>
      <c r="H116" s="48">
        <v>24</v>
      </c>
      <c r="I116" s="18">
        <v>0.7</v>
      </c>
      <c r="J116" s="18">
        <v>0.3</v>
      </c>
      <c r="K116" s="39">
        <v>25</v>
      </c>
      <c r="L116" s="18">
        <v>0.01</v>
      </c>
      <c r="M116" s="48">
        <v>24</v>
      </c>
      <c r="N116" s="17">
        <v>1</v>
      </c>
      <c r="O116" s="17">
        <v>1.2659988E-2</v>
      </c>
      <c r="P116" s="17">
        <f>_xlfn.XLOOKUP(B116,' Brechas'!$A$35:$A$67,' Brechas'!$G$35:$G$67)</f>
        <v>1.26599881609056E-2</v>
      </c>
      <c r="Q116" t="b">
        <f t="shared" si="21"/>
        <v>1</v>
      </c>
      <c r="U116" s="20">
        <v>27</v>
      </c>
      <c r="V116" s="20" t="s">
        <v>91</v>
      </c>
      <c r="W116" s="20">
        <v>0</v>
      </c>
      <c r="X116" s="20">
        <v>0</v>
      </c>
      <c r="Y116" s="20">
        <v>-0.12</v>
      </c>
      <c r="Z116" s="20">
        <v>0.12</v>
      </c>
      <c r="AA116" s="70">
        <v>29</v>
      </c>
      <c r="AB116" s="20">
        <v>0</v>
      </c>
      <c r="AC116" s="20">
        <v>0.33</v>
      </c>
      <c r="AD116" s="87">
        <v>30</v>
      </c>
      <c r="AE116" s="20">
        <v>3.8800000000000001E-2</v>
      </c>
      <c r="AF116" s="73">
        <v>28</v>
      </c>
      <c r="AG116" s="17">
        <v>-1</v>
      </c>
      <c r="AH116" s="17">
        <v>-3.8817495E-2</v>
      </c>
      <c r="AI116">
        <f>_xlfn.XLOOKUP(U116,' Brechas'!$A$35:$A$67,' Brechas'!$M$35:$M$67)</f>
        <v>-3.8817495367064803E-2</v>
      </c>
      <c r="AJ116" t="b">
        <f t="shared" si="22"/>
        <v>1</v>
      </c>
      <c r="AN116" s="20">
        <v>27</v>
      </c>
      <c r="AO116" s="20" t="s">
        <v>91</v>
      </c>
      <c r="AP116" s="20">
        <v>0.15</v>
      </c>
      <c r="AQ116" s="20">
        <v>0.17</v>
      </c>
      <c r="AR116" s="20">
        <v>-0.1</v>
      </c>
      <c r="AS116" s="20">
        <v>0.1</v>
      </c>
      <c r="AT116" s="86">
        <v>11</v>
      </c>
      <c r="AU116" s="20">
        <v>0.16</v>
      </c>
      <c r="AV116" s="20">
        <v>0.57999999999999996</v>
      </c>
      <c r="AW116" s="72">
        <v>27</v>
      </c>
      <c r="AX116" s="20">
        <v>0.06</v>
      </c>
      <c r="AY116" s="88">
        <v>24</v>
      </c>
      <c r="AZ116" s="17">
        <v>-1</v>
      </c>
      <c r="BA116" s="17">
        <v>-5.5594426000000002E-2</v>
      </c>
      <c r="BB116" s="17">
        <f>_xlfn.XLOOKUP(AN116,' Brechas'!$A$35:$A$67,' Brechas'!$V$35:$V$67)</f>
        <v>-5.5594425807311602E-2</v>
      </c>
      <c r="BC116" t="b">
        <f t="shared" si="23"/>
        <v>1</v>
      </c>
      <c r="BG116" s="20">
        <v>27</v>
      </c>
      <c r="BH116" s="20" t="s">
        <v>285</v>
      </c>
      <c r="BI116" s="20">
        <v>0.62</v>
      </c>
      <c r="BJ116" s="20">
        <v>0.56000000000000005</v>
      </c>
      <c r="BK116" s="20">
        <v>0.1</v>
      </c>
      <c r="BL116" s="20">
        <v>0.104</v>
      </c>
      <c r="BM116" s="87">
        <v>30</v>
      </c>
      <c r="BN116" s="20">
        <v>0.59</v>
      </c>
      <c r="BO116" s="20">
        <v>0.49</v>
      </c>
      <c r="BP116" s="70">
        <v>29</v>
      </c>
      <c r="BQ116" s="20">
        <v>5.0999999999999997E-2</v>
      </c>
      <c r="BR116" s="72">
        <v>27</v>
      </c>
      <c r="BS116" s="17">
        <v>1</v>
      </c>
      <c r="BT116" s="17">
        <v>5.0785113999999999E-2</v>
      </c>
      <c r="BU116" s="17">
        <f>_xlfn.XLOOKUP(BG116,' Brechas'!$A$35:$A$67,' Brechas'!$AJ$35:$AJ$67)</f>
        <v>5.0785114319217298E-2</v>
      </c>
      <c r="BV116" t="b">
        <f t="shared" si="24"/>
        <v>1</v>
      </c>
      <c r="BZ116" s="20">
        <v>27</v>
      </c>
      <c r="CA116" s="20" t="s">
        <v>91</v>
      </c>
      <c r="CB116" s="20">
        <v>8.18</v>
      </c>
      <c r="CC116" s="20">
        <v>8.17</v>
      </c>
      <c r="CD116" s="20">
        <v>0</v>
      </c>
      <c r="CE116" s="20">
        <v>1E-3</v>
      </c>
      <c r="CF116" s="76">
        <v>1</v>
      </c>
      <c r="CG116" s="20">
        <v>8.17</v>
      </c>
      <c r="CH116" s="20">
        <v>0.96</v>
      </c>
      <c r="CI116" s="121">
        <v>2</v>
      </c>
      <c r="CJ116" s="20">
        <v>1E-3</v>
      </c>
      <c r="CK116" s="76">
        <v>1</v>
      </c>
      <c r="CL116" s="17">
        <v>1</v>
      </c>
      <c r="CM116" s="17">
        <v>8.3556400000000001E-4</v>
      </c>
      <c r="CN116" s="17">
        <f>_xlfn.XLOOKUP(BZ116,' Brechas'!$A$35:$A$67,' Brechas'!$BF$35:$BF$67)</f>
        <v>8.3556409464554098E-4</v>
      </c>
      <c r="CO116" t="b">
        <f t="shared" si="25"/>
        <v>1</v>
      </c>
      <c r="CS116" s="20">
        <v>27</v>
      </c>
      <c r="CT116" s="20" t="s">
        <v>91</v>
      </c>
      <c r="CU116" s="20">
        <v>0.6</v>
      </c>
      <c r="CV116" s="20">
        <v>0.4</v>
      </c>
      <c r="CW116" s="20">
        <v>0.5</v>
      </c>
      <c r="CX116" s="20">
        <v>0.5</v>
      </c>
      <c r="CY116" s="81">
        <v>14</v>
      </c>
      <c r="CZ116" s="20">
        <v>0.01</v>
      </c>
      <c r="DA116" s="20">
        <v>0.4</v>
      </c>
      <c r="DB116" s="155">
        <v>22</v>
      </c>
      <c r="DC116" s="20">
        <v>0.2</v>
      </c>
      <c r="DD116" s="155">
        <v>22</v>
      </c>
      <c r="DE116" s="17">
        <v>1</v>
      </c>
      <c r="DF116" s="17">
        <v>0.2</v>
      </c>
      <c r="DG116" s="17" t="e">
        <f>_xlfn.XLOOKUP(CS116,' Brechas'!$A$35:$A$67,' Brechas'!#REF!)</f>
        <v>#REF!</v>
      </c>
      <c r="DH116" t="e">
        <f t="shared" si="26"/>
        <v>#REF!</v>
      </c>
      <c r="DL116" s="20">
        <v>27</v>
      </c>
      <c r="DM116" s="20" t="s">
        <v>91</v>
      </c>
      <c r="DN116" s="20">
        <v>2.97</v>
      </c>
      <c r="DO116" s="20">
        <v>4.26</v>
      </c>
      <c r="DP116" s="20">
        <v>-0.3</v>
      </c>
      <c r="DQ116" s="20">
        <v>0.3</v>
      </c>
      <c r="DR116" s="61">
        <v>18</v>
      </c>
      <c r="DS116" s="20">
        <v>3.61</v>
      </c>
      <c r="DT116" s="20">
        <v>0.11</v>
      </c>
      <c r="DU116" s="94">
        <v>31</v>
      </c>
      <c r="DV116" s="20">
        <v>0.03</v>
      </c>
      <c r="DW116" s="64">
        <v>7</v>
      </c>
      <c r="DX116" s="17">
        <v>-1</v>
      </c>
      <c r="DY116" s="17">
        <v>-3.4149667000000002E-2</v>
      </c>
      <c r="DZ116" s="17" t="e">
        <f>_xlfn.XLOOKUP(DL116,' Brechas'!$A$35:$A$67,' Brechas'!#REF!)</f>
        <v>#REF!</v>
      </c>
      <c r="EA116" t="e">
        <f t="shared" si="27"/>
        <v>#REF!</v>
      </c>
    </row>
    <row r="117" spans="2:131">
      <c r="B117" s="18">
        <v>41</v>
      </c>
      <c r="C117" s="18" t="s">
        <v>92</v>
      </c>
      <c r="D117" s="18">
        <v>0.95</v>
      </c>
      <c r="E117" s="18">
        <v>0.94</v>
      </c>
      <c r="F117" s="18">
        <v>0.01</v>
      </c>
      <c r="G117" s="18">
        <v>0.01</v>
      </c>
      <c r="H117" s="28">
        <v>2</v>
      </c>
      <c r="I117" s="18">
        <v>0.94</v>
      </c>
      <c r="J117" s="18">
        <v>0.22</v>
      </c>
      <c r="K117" s="42">
        <v>5</v>
      </c>
      <c r="L117" s="18">
        <v>0</v>
      </c>
      <c r="M117" s="28">
        <v>2</v>
      </c>
      <c r="N117" s="17">
        <v>1</v>
      </c>
      <c r="O117" s="17">
        <v>1.51783E-3</v>
      </c>
      <c r="P117" s="17">
        <f>_xlfn.XLOOKUP(B117,' Brechas'!$A$35:$A$67,' Brechas'!$G$35:$G$67)</f>
        <v>1.5178304505941099E-3</v>
      </c>
      <c r="Q117" t="b">
        <f t="shared" si="21"/>
        <v>1</v>
      </c>
      <c r="U117" s="20">
        <v>41</v>
      </c>
      <c r="V117" s="20" t="s">
        <v>92</v>
      </c>
      <c r="W117" s="20">
        <v>0.87</v>
      </c>
      <c r="X117" s="20">
        <v>0.85</v>
      </c>
      <c r="Y117" s="20">
        <v>0.02</v>
      </c>
      <c r="Z117" s="20">
        <v>0.02</v>
      </c>
      <c r="AA117" s="62">
        <v>8</v>
      </c>
      <c r="AB117" s="20">
        <v>0.86</v>
      </c>
      <c r="AC117" s="20">
        <v>0</v>
      </c>
      <c r="AD117" s="83">
        <v>5</v>
      </c>
      <c r="AE117" s="20">
        <v>0</v>
      </c>
      <c r="AF117" s="85">
        <v>4</v>
      </c>
      <c r="AG117" s="17">
        <v>1</v>
      </c>
      <c r="AH117" s="54">
        <v>2.81562E-5</v>
      </c>
      <c r="AI117">
        <f>_xlfn.XLOOKUP(U117,' Brechas'!$A$35:$A$67,' Brechas'!$M$35:$M$67)</f>
        <v>2.8156182366005698E-5</v>
      </c>
      <c r="AJ117" t="b">
        <f t="shared" si="22"/>
        <v>1</v>
      </c>
      <c r="AN117" s="20">
        <v>41</v>
      </c>
      <c r="AO117" s="20" t="s">
        <v>92</v>
      </c>
      <c r="AP117" s="20">
        <v>0.16</v>
      </c>
      <c r="AQ117" s="20">
        <v>0.16</v>
      </c>
      <c r="AR117" s="20">
        <v>-0.04</v>
      </c>
      <c r="AS117" s="20">
        <v>0.04</v>
      </c>
      <c r="AT117" s="65">
        <v>6</v>
      </c>
      <c r="AU117" s="20">
        <v>0.16</v>
      </c>
      <c r="AV117" s="20">
        <v>0.57999999999999996</v>
      </c>
      <c r="AW117" s="73">
        <v>28</v>
      </c>
      <c r="AX117" s="20">
        <v>0.02</v>
      </c>
      <c r="AY117" s="60">
        <v>14</v>
      </c>
      <c r="AZ117" s="17">
        <v>-1</v>
      </c>
      <c r="BA117" s="17">
        <v>-2.1845514E-2</v>
      </c>
      <c r="BB117" s="17">
        <f>_xlfn.XLOOKUP(AN117,' Brechas'!$A$35:$A$67,' Brechas'!$V$35:$V$67)</f>
        <v>-2.18455137405664E-2</v>
      </c>
      <c r="BC117" t="b">
        <f t="shared" si="23"/>
        <v>1</v>
      </c>
      <c r="BG117" s="20">
        <v>41</v>
      </c>
      <c r="BH117" s="20" t="s">
        <v>286</v>
      </c>
      <c r="BI117" s="20">
        <v>0.8</v>
      </c>
      <c r="BJ117" s="20">
        <v>0.74</v>
      </c>
      <c r="BK117" s="20">
        <v>0.09</v>
      </c>
      <c r="BL117" s="20">
        <v>8.8999999999999996E-2</v>
      </c>
      <c r="BM117" s="82">
        <v>22</v>
      </c>
      <c r="BN117" s="20">
        <v>0.77</v>
      </c>
      <c r="BO117" s="20">
        <v>0.37</v>
      </c>
      <c r="BP117" s="63">
        <v>15</v>
      </c>
      <c r="BQ117" s="20">
        <v>3.3000000000000002E-2</v>
      </c>
      <c r="BR117" s="68">
        <v>19</v>
      </c>
      <c r="BS117" s="17">
        <v>1</v>
      </c>
      <c r="BT117" s="17">
        <v>3.3185449999999998E-2</v>
      </c>
      <c r="BU117" s="17">
        <f>_xlfn.XLOOKUP(BG117,' Brechas'!$A$35:$A$67,' Brechas'!$AJ$35:$AJ$67)</f>
        <v>3.3185449738477299E-2</v>
      </c>
      <c r="BV117" t="b">
        <f t="shared" si="24"/>
        <v>1</v>
      </c>
      <c r="BZ117" s="20">
        <v>41</v>
      </c>
      <c r="CA117" s="20" t="s">
        <v>92</v>
      </c>
      <c r="CB117" s="20">
        <v>7.94</v>
      </c>
      <c r="CC117" s="20">
        <v>8</v>
      </c>
      <c r="CD117" s="20">
        <v>-0.01</v>
      </c>
      <c r="CE117" s="20">
        <v>8.0000000000000002E-3</v>
      </c>
      <c r="CF117" s="106">
        <v>22</v>
      </c>
      <c r="CG117" s="20">
        <v>7.97</v>
      </c>
      <c r="CH117" s="20">
        <v>0.99</v>
      </c>
      <c r="CI117" s="107">
        <v>25</v>
      </c>
      <c r="CJ117" s="20">
        <v>8.0000000000000002E-3</v>
      </c>
      <c r="CK117" s="129">
        <v>23</v>
      </c>
      <c r="CL117" s="17">
        <v>-1</v>
      </c>
      <c r="CM117" s="17">
        <v>-8.1270800000000001E-3</v>
      </c>
      <c r="CN117" s="17">
        <f>_xlfn.XLOOKUP(BZ117,' Brechas'!$A$35:$A$67,' Brechas'!$BF$35:$BF$67)</f>
        <v>-8.1270797036711792E-3</v>
      </c>
      <c r="CO117" t="b">
        <f t="shared" si="25"/>
        <v>1</v>
      </c>
      <c r="CS117" s="20">
        <v>41</v>
      </c>
      <c r="CT117" s="20" t="s">
        <v>92</v>
      </c>
      <c r="CU117" s="20">
        <v>0.44</v>
      </c>
      <c r="CV117" s="20">
        <v>0.56000000000000005</v>
      </c>
      <c r="CW117" s="20">
        <v>-0.2</v>
      </c>
      <c r="CX117" s="20">
        <v>0.2</v>
      </c>
      <c r="CY117" s="239">
        <v>7</v>
      </c>
      <c r="CZ117" s="20">
        <v>0.02</v>
      </c>
      <c r="DA117" s="20">
        <v>0.22</v>
      </c>
      <c r="DB117" s="240">
        <v>16</v>
      </c>
      <c r="DC117" s="20">
        <v>0.04</v>
      </c>
      <c r="DD117" s="208">
        <v>10</v>
      </c>
      <c r="DE117" s="17">
        <v>-1</v>
      </c>
      <c r="DF117" s="17">
        <v>-4.4444444E-2</v>
      </c>
      <c r="DG117" s="17" t="e">
        <f>_xlfn.XLOOKUP(CS117,' Brechas'!$A$35:$A$67,' Brechas'!#REF!)</f>
        <v>#REF!</v>
      </c>
      <c r="DH117" t="e">
        <f t="shared" si="26"/>
        <v>#REF!</v>
      </c>
      <c r="DL117" s="20">
        <v>41</v>
      </c>
      <c r="DM117" s="20" t="s">
        <v>92</v>
      </c>
      <c r="DN117" s="20">
        <v>7.23</v>
      </c>
      <c r="DO117" s="20">
        <v>9.32</v>
      </c>
      <c r="DP117" s="20">
        <v>-0.22</v>
      </c>
      <c r="DQ117" s="20">
        <v>0.22</v>
      </c>
      <c r="DR117" s="59">
        <v>13</v>
      </c>
      <c r="DS117" s="20">
        <v>8.27</v>
      </c>
      <c r="DT117" s="20">
        <v>0.26</v>
      </c>
      <c r="DU117" s="58">
        <v>16</v>
      </c>
      <c r="DV117" s="20">
        <v>0.06</v>
      </c>
      <c r="DW117" s="58">
        <v>16</v>
      </c>
      <c r="DX117" s="17">
        <v>-1</v>
      </c>
      <c r="DY117" s="17">
        <v>-5.7953105999999997E-2</v>
      </c>
      <c r="DZ117" s="17" t="e">
        <f>_xlfn.XLOOKUP(DL117,' Brechas'!$A$35:$A$67,' Brechas'!#REF!)</f>
        <v>#REF!</v>
      </c>
      <c r="EA117" t="e">
        <f t="shared" si="27"/>
        <v>#REF!</v>
      </c>
    </row>
    <row r="118" spans="2:131">
      <c r="B118" s="18">
        <v>44</v>
      </c>
      <c r="C118" s="18" t="s">
        <v>93</v>
      </c>
      <c r="D118" s="18">
        <v>0.49</v>
      </c>
      <c r="E118" s="18">
        <v>0.47</v>
      </c>
      <c r="F118" s="18">
        <v>0.05</v>
      </c>
      <c r="G118" s="18">
        <v>0.05</v>
      </c>
      <c r="H118" s="39">
        <v>25</v>
      </c>
      <c r="I118" s="18">
        <v>0.48</v>
      </c>
      <c r="J118" s="18">
        <v>0.43</v>
      </c>
      <c r="K118" s="47">
        <v>30</v>
      </c>
      <c r="L118" s="18">
        <v>0.02</v>
      </c>
      <c r="M118" s="34">
        <v>28</v>
      </c>
      <c r="N118" s="17">
        <v>1</v>
      </c>
      <c r="O118" s="17">
        <v>1.9650556999999999E-2</v>
      </c>
      <c r="P118" s="17">
        <f>_xlfn.XLOOKUP(B118,' Brechas'!$A$35:$A$67,' Brechas'!$G$35:$G$67)</f>
        <v>1.96505568454826E-2</v>
      </c>
      <c r="Q118" t="b">
        <f t="shared" si="21"/>
        <v>1</v>
      </c>
      <c r="U118" s="20">
        <v>44</v>
      </c>
      <c r="V118" s="20" t="s">
        <v>93</v>
      </c>
      <c r="W118" s="20">
        <v>0.72</v>
      </c>
      <c r="X118" s="20">
        <v>0.69</v>
      </c>
      <c r="Y118" s="20">
        <v>0.05</v>
      </c>
      <c r="Z118" s="20">
        <v>0.05</v>
      </c>
      <c r="AA118" s="88">
        <v>24</v>
      </c>
      <c r="AB118" s="20">
        <v>0.7</v>
      </c>
      <c r="AC118" s="20">
        <v>0</v>
      </c>
      <c r="AD118" s="80">
        <v>20</v>
      </c>
      <c r="AE118" s="20">
        <v>1E-4</v>
      </c>
      <c r="AF118" s="74">
        <v>23</v>
      </c>
      <c r="AG118" s="17">
        <v>1</v>
      </c>
      <c r="AH118" s="54">
        <v>6.8324999999999994E-5</v>
      </c>
      <c r="AI118">
        <f>_xlfn.XLOOKUP(U118,' Brechas'!$A$35:$A$67,' Brechas'!$M$35:$M$67)</f>
        <v>6.8324955498918504E-5</v>
      </c>
      <c r="AJ118" t="b">
        <f t="shared" si="22"/>
        <v>1</v>
      </c>
      <c r="AN118" s="20">
        <v>44</v>
      </c>
      <c r="AO118" s="20" t="s">
        <v>93</v>
      </c>
      <c r="AP118" s="20">
        <v>7.0000000000000007E-2</v>
      </c>
      <c r="AQ118" s="20">
        <v>0.05</v>
      </c>
      <c r="AR118" s="20">
        <v>0.39</v>
      </c>
      <c r="AS118" s="20">
        <v>0.39</v>
      </c>
      <c r="AT118" s="87">
        <v>30</v>
      </c>
      <c r="AU118" s="20">
        <v>0.06</v>
      </c>
      <c r="AV118" s="20">
        <v>0.22</v>
      </c>
      <c r="AW118" s="63">
        <v>15</v>
      </c>
      <c r="AX118" s="20">
        <v>0.09</v>
      </c>
      <c r="AY118" s="87">
        <v>30</v>
      </c>
      <c r="AZ118" s="17">
        <v>1</v>
      </c>
      <c r="BA118" s="17">
        <v>8.5132251000000006E-2</v>
      </c>
      <c r="BB118" s="17">
        <f>_xlfn.XLOOKUP(AN118,' Brechas'!$A$35:$A$67,' Brechas'!$V$35:$V$67)</f>
        <v>8.5132250680842306E-2</v>
      </c>
      <c r="BC118" t="b">
        <f t="shared" si="23"/>
        <v>1</v>
      </c>
      <c r="BG118" s="20">
        <v>44</v>
      </c>
      <c r="BH118" s="20" t="s">
        <v>287</v>
      </c>
      <c r="BI118" s="20">
        <v>0.64</v>
      </c>
      <c r="BJ118" s="20">
        <v>0.56999999999999995</v>
      </c>
      <c r="BK118" s="20">
        <v>0.13</v>
      </c>
      <c r="BL118" s="20">
        <v>0.126</v>
      </c>
      <c r="BM118" s="95">
        <v>32</v>
      </c>
      <c r="BN118" s="20">
        <v>0.6</v>
      </c>
      <c r="BO118" s="20">
        <v>0.48</v>
      </c>
      <c r="BP118" s="73">
        <v>28</v>
      </c>
      <c r="BQ118" s="20">
        <v>6.0999999999999999E-2</v>
      </c>
      <c r="BR118" s="95">
        <v>32</v>
      </c>
      <c r="BS118" s="17">
        <v>1</v>
      </c>
      <c r="BT118" s="17">
        <v>6.0747247999999997E-2</v>
      </c>
      <c r="BU118" s="17">
        <f>_xlfn.XLOOKUP(BG118,' Brechas'!$A$35:$A$67,' Brechas'!$AJ$35:$AJ$67)</f>
        <v>6.0747248498196502E-2</v>
      </c>
      <c r="BV118" t="b">
        <f t="shared" si="24"/>
        <v>1</v>
      </c>
      <c r="BZ118" s="20">
        <v>44</v>
      </c>
      <c r="CA118" s="20" t="s">
        <v>93</v>
      </c>
      <c r="CB118" s="20">
        <v>8.1199999999999992</v>
      </c>
      <c r="CC118" s="20">
        <v>8.11</v>
      </c>
      <c r="CD118" s="20">
        <v>0</v>
      </c>
      <c r="CE118" s="20">
        <v>1E-3</v>
      </c>
      <c r="CF118" s="121">
        <v>2</v>
      </c>
      <c r="CG118" s="20">
        <v>8.1199999999999992</v>
      </c>
      <c r="CH118" s="20">
        <v>0.97</v>
      </c>
      <c r="CI118" s="130">
        <v>5</v>
      </c>
      <c r="CJ118" s="20">
        <v>1E-3</v>
      </c>
      <c r="CK118" s="121">
        <v>2</v>
      </c>
      <c r="CL118" s="17">
        <v>1</v>
      </c>
      <c r="CM118" s="17">
        <v>1.312426E-3</v>
      </c>
      <c r="CN118" s="17">
        <f>_xlfn.XLOOKUP(BZ118,' Brechas'!$A$35:$A$67,' Brechas'!$BF$35:$BF$67)</f>
        <v>1.31242572322548E-3</v>
      </c>
      <c r="CO118" t="b">
        <f t="shared" si="25"/>
        <v>1</v>
      </c>
      <c r="CS118" s="20">
        <v>44</v>
      </c>
      <c r="CT118" s="20" t="s">
        <v>93</v>
      </c>
      <c r="CU118" s="20">
        <v>0.25</v>
      </c>
      <c r="CV118" s="20">
        <v>0.75</v>
      </c>
      <c r="CW118" s="20">
        <v>-0.67</v>
      </c>
      <c r="CX118" s="20">
        <v>0.67</v>
      </c>
      <c r="CY118" s="172">
        <v>20</v>
      </c>
      <c r="CZ118" s="20">
        <v>0.02</v>
      </c>
      <c r="DA118" s="20">
        <v>0.17</v>
      </c>
      <c r="DB118" s="241">
        <v>12</v>
      </c>
      <c r="DC118" s="20">
        <v>0.11</v>
      </c>
      <c r="DD118" s="240">
        <v>16</v>
      </c>
      <c r="DE118" s="17">
        <v>-1</v>
      </c>
      <c r="DF118" s="17">
        <v>-0.111111111</v>
      </c>
      <c r="DG118" s="17" t="e">
        <f>_xlfn.XLOOKUP(CS118,' Brechas'!$A$35:$A$67,' Brechas'!#REF!)</f>
        <v>#REF!</v>
      </c>
      <c r="DH118" t="e">
        <f t="shared" si="26"/>
        <v>#REF!</v>
      </c>
      <c r="DL118" s="20">
        <v>44</v>
      </c>
      <c r="DM118" s="20" t="s">
        <v>93</v>
      </c>
      <c r="DN118" s="20">
        <v>3.73</v>
      </c>
      <c r="DO118" s="20">
        <v>4.2699999999999996</v>
      </c>
      <c r="DP118" s="20">
        <v>-0.13</v>
      </c>
      <c r="DQ118" s="20">
        <v>0.13</v>
      </c>
      <c r="DR118" s="65">
        <v>6</v>
      </c>
      <c r="DS118" s="20">
        <v>3.99</v>
      </c>
      <c r="DT118" s="20">
        <v>0.12</v>
      </c>
      <c r="DU118" s="87">
        <v>30</v>
      </c>
      <c r="DV118" s="20">
        <v>0.02</v>
      </c>
      <c r="DW118" s="85">
        <v>4</v>
      </c>
      <c r="DX118" s="17">
        <v>-1</v>
      </c>
      <c r="DY118" s="17">
        <v>-1.5823856000000001E-2</v>
      </c>
      <c r="DZ118" s="17" t="e">
        <f>_xlfn.XLOOKUP(DL118,' Brechas'!$A$35:$A$67,' Brechas'!#REF!)</f>
        <v>#REF!</v>
      </c>
      <c r="EA118" t="e">
        <f t="shared" si="27"/>
        <v>#REF!</v>
      </c>
    </row>
    <row r="119" spans="2:131">
      <c r="B119" s="18">
        <v>47</v>
      </c>
      <c r="C119" s="18" t="s">
        <v>94</v>
      </c>
      <c r="D119" s="18">
        <v>0.81</v>
      </c>
      <c r="E119" s="18">
        <v>0.78</v>
      </c>
      <c r="F119" s="18">
        <v>0.04</v>
      </c>
      <c r="G119" s="18">
        <v>0.04</v>
      </c>
      <c r="H119" s="40">
        <v>21</v>
      </c>
      <c r="I119" s="18">
        <v>0.79</v>
      </c>
      <c r="J119" s="18">
        <v>0.26</v>
      </c>
      <c r="K119" s="40">
        <v>21</v>
      </c>
      <c r="L119" s="18">
        <v>0.01</v>
      </c>
      <c r="M119" s="40">
        <v>21</v>
      </c>
      <c r="N119" s="17">
        <v>1</v>
      </c>
      <c r="O119" s="17">
        <v>1.0438879999999999E-2</v>
      </c>
      <c r="P119" s="17">
        <f>_xlfn.XLOOKUP(B119,' Brechas'!$A$35:$A$67,' Brechas'!$G$35:$G$67)</f>
        <v>1.0438879993042299E-2</v>
      </c>
      <c r="Q119" t="b">
        <f t="shared" si="21"/>
        <v>1</v>
      </c>
      <c r="U119" s="20">
        <v>47</v>
      </c>
      <c r="V119" s="20" t="s">
        <v>94</v>
      </c>
      <c r="W119" s="20">
        <v>0.81</v>
      </c>
      <c r="X119" s="20">
        <v>0.79</v>
      </c>
      <c r="Y119" s="20">
        <v>0.03</v>
      </c>
      <c r="Z119" s="20">
        <v>0.03</v>
      </c>
      <c r="AA119" s="63">
        <v>15</v>
      </c>
      <c r="AB119" s="20">
        <v>0.8</v>
      </c>
      <c r="AC119" s="20">
        <v>0</v>
      </c>
      <c r="AD119" s="66">
        <v>12</v>
      </c>
      <c r="AE119" s="20">
        <v>0</v>
      </c>
      <c r="AF119" s="59">
        <v>13</v>
      </c>
      <c r="AG119" s="17">
        <v>1</v>
      </c>
      <c r="AH119" s="54">
        <v>4.3676600000000001E-5</v>
      </c>
      <c r="AI119">
        <f>_xlfn.XLOOKUP(U119,' Brechas'!$A$35:$A$67,' Brechas'!$M$35:$M$67)</f>
        <v>4.3676551242044097E-5</v>
      </c>
      <c r="AJ119" t="b">
        <f t="shared" si="22"/>
        <v>1</v>
      </c>
      <c r="AN119" s="20">
        <v>47</v>
      </c>
      <c r="AO119" s="20" t="s">
        <v>94</v>
      </c>
      <c r="AP119" s="20">
        <v>0.02</v>
      </c>
      <c r="AQ119" s="20">
        <v>0.02</v>
      </c>
      <c r="AR119" s="20">
        <v>-0.23</v>
      </c>
      <c r="AS119" s="20">
        <v>0.23</v>
      </c>
      <c r="AT119" s="73">
        <v>28</v>
      </c>
      <c r="AU119" s="20">
        <v>0.02</v>
      </c>
      <c r="AV119" s="20">
        <v>0.08</v>
      </c>
      <c r="AW119" s="65">
        <v>6</v>
      </c>
      <c r="AX119" s="20">
        <v>0.02</v>
      </c>
      <c r="AY119" s="66">
        <v>12</v>
      </c>
      <c r="AZ119" s="17">
        <v>-1</v>
      </c>
      <c r="BA119" s="17">
        <v>-1.7727641999999998E-2</v>
      </c>
      <c r="BB119" s="17">
        <f>_xlfn.XLOOKUP(AN119,' Brechas'!$A$35:$A$67,' Brechas'!$V$35:$V$67)</f>
        <v>-1.77276415636121E-2</v>
      </c>
      <c r="BC119" t="b">
        <f t="shared" si="23"/>
        <v>1</v>
      </c>
      <c r="BG119" s="20">
        <v>47</v>
      </c>
      <c r="BH119" s="20" t="s">
        <v>288</v>
      </c>
      <c r="BI119" s="20">
        <v>0.77</v>
      </c>
      <c r="BJ119" s="20">
        <v>0.71</v>
      </c>
      <c r="BK119" s="20">
        <v>0.09</v>
      </c>
      <c r="BL119" s="20">
        <v>9.0999999999999998E-2</v>
      </c>
      <c r="BM119" s="74">
        <v>23</v>
      </c>
      <c r="BN119" s="20">
        <v>0.74</v>
      </c>
      <c r="BO119" s="20">
        <v>0.39</v>
      </c>
      <c r="BP119" s="68">
        <v>19</v>
      </c>
      <c r="BQ119" s="20">
        <v>3.5999999999999997E-2</v>
      </c>
      <c r="BR119" s="82">
        <v>22</v>
      </c>
      <c r="BS119" s="17">
        <v>1</v>
      </c>
      <c r="BT119" s="17">
        <v>3.5601290000000001E-2</v>
      </c>
      <c r="BU119" s="17">
        <f>_xlfn.XLOOKUP(BG119,' Brechas'!$A$35:$A$67,' Brechas'!$AJ$35:$AJ$67)</f>
        <v>3.5601289711556003E-2</v>
      </c>
      <c r="BV119" t="b">
        <f t="shared" si="24"/>
        <v>1</v>
      </c>
      <c r="BZ119" s="20">
        <v>47</v>
      </c>
      <c r="CA119" s="20" t="s">
        <v>94</v>
      </c>
      <c r="CB119" s="20">
        <v>8.07</v>
      </c>
      <c r="CC119" s="20">
        <v>8.1199999999999992</v>
      </c>
      <c r="CD119" s="20">
        <v>-0.01</v>
      </c>
      <c r="CE119" s="20">
        <v>6.0000000000000001E-3</v>
      </c>
      <c r="CF119" s="124">
        <v>16</v>
      </c>
      <c r="CG119" s="20">
        <v>8.09</v>
      </c>
      <c r="CH119" s="20">
        <v>0.97</v>
      </c>
      <c r="CI119" s="113">
        <v>8</v>
      </c>
      <c r="CJ119" s="20">
        <v>6.0000000000000001E-3</v>
      </c>
      <c r="CK119" s="126">
        <v>15</v>
      </c>
      <c r="CL119" s="17">
        <v>-1</v>
      </c>
      <c r="CM119" s="17">
        <v>-6.1947540000000002E-3</v>
      </c>
      <c r="CN119" s="17">
        <f>_xlfn.XLOOKUP(BZ119,' Brechas'!$A$35:$A$67,' Brechas'!$BF$35:$BF$67)</f>
        <v>-6.19475426494234E-3</v>
      </c>
      <c r="CO119" t="b">
        <f t="shared" si="25"/>
        <v>1</v>
      </c>
      <c r="CS119" s="20">
        <v>47</v>
      </c>
      <c r="CT119" s="20" t="s">
        <v>94</v>
      </c>
      <c r="CU119" s="20">
        <v>0.55000000000000004</v>
      </c>
      <c r="CV119" s="20">
        <v>0.45</v>
      </c>
      <c r="CW119" s="20">
        <v>0.2</v>
      </c>
      <c r="CX119" s="20">
        <v>0.2</v>
      </c>
      <c r="CY119" s="127">
        <v>6</v>
      </c>
      <c r="CZ119" s="20">
        <v>0.02</v>
      </c>
      <c r="DA119" s="20">
        <v>0.18</v>
      </c>
      <c r="DB119" s="124">
        <v>14</v>
      </c>
      <c r="DC119" s="20">
        <v>0.04</v>
      </c>
      <c r="DD119" s="231">
        <v>9</v>
      </c>
      <c r="DE119" s="17">
        <v>1</v>
      </c>
      <c r="DF119" s="17">
        <v>3.6363635999999998E-2</v>
      </c>
      <c r="DG119" s="17" t="e">
        <f>_xlfn.XLOOKUP(CS119,' Brechas'!$A$35:$A$67,' Brechas'!#REF!)</f>
        <v>#REF!</v>
      </c>
      <c r="DH119" t="e">
        <f t="shared" si="26"/>
        <v>#REF!</v>
      </c>
      <c r="DL119" s="20">
        <v>47</v>
      </c>
      <c r="DM119" s="20" t="s">
        <v>94</v>
      </c>
      <c r="DN119" s="20">
        <v>5.66</v>
      </c>
      <c r="DO119" s="20">
        <v>5.48</v>
      </c>
      <c r="DP119" s="20">
        <v>0.03</v>
      </c>
      <c r="DQ119" s="20">
        <v>0.03</v>
      </c>
      <c r="DR119" s="67">
        <v>2</v>
      </c>
      <c r="DS119" s="20">
        <v>5.57</v>
      </c>
      <c r="DT119" s="20">
        <v>0.17</v>
      </c>
      <c r="DU119" s="74">
        <v>23</v>
      </c>
      <c r="DV119" s="20">
        <v>0.01</v>
      </c>
      <c r="DW119" s="67">
        <v>2</v>
      </c>
      <c r="DX119" s="17">
        <v>1</v>
      </c>
      <c r="DY119" s="17">
        <v>5.8636729999999998E-3</v>
      </c>
      <c r="DZ119" s="17" t="e">
        <f>_xlfn.XLOOKUP(DL119,' Brechas'!$A$35:$A$67,' Brechas'!#REF!)</f>
        <v>#REF!</v>
      </c>
      <c r="EA119" t="e">
        <f t="shared" si="27"/>
        <v>#REF!</v>
      </c>
    </row>
    <row r="120" spans="2:131">
      <c r="B120" s="18">
        <v>50</v>
      </c>
      <c r="C120" s="18" t="s">
        <v>95</v>
      </c>
      <c r="D120" s="18">
        <v>0.9</v>
      </c>
      <c r="E120" s="18">
        <v>0.86</v>
      </c>
      <c r="F120" s="18">
        <v>0.04</v>
      </c>
      <c r="G120" s="18">
        <v>0.04</v>
      </c>
      <c r="H120" s="43">
        <v>23</v>
      </c>
      <c r="I120" s="18">
        <v>0.88</v>
      </c>
      <c r="J120" s="18">
        <v>0.24</v>
      </c>
      <c r="K120" s="37">
        <v>14</v>
      </c>
      <c r="L120" s="18">
        <v>0.01</v>
      </c>
      <c r="M120" s="33">
        <v>20</v>
      </c>
      <c r="N120" s="17">
        <v>1</v>
      </c>
      <c r="O120" s="17">
        <v>9.9844860000000007E-3</v>
      </c>
      <c r="P120" s="17">
        <f>_xlfn.XLOOKUP(B120,' Brechas'!$A$35:$A$67,' Brechas'!$G$35:$G$67)</f>
        <v>9.9844856569494891E-3</v>
      </c>
      <c r="Q120" t="b">
        <f t="shared" si="21"/>
        <v>1</v>
      </c>
      <c r="U120" s="20">
        <v>50</v>
      </c>
      <c r="V120" s="20" t="s">
        <v>95</v>
      </c>
      <c r="W120" s="20">
        <v>0.75</v>
      </c>
      <c r="X120" s="20">
        <v>0.71</v>
      </c>
      <c r="Y120" s="20">
        <v>0.05</v>
      </c>
      <c r="Z120" s="20">
        <v>0.05</v>
      </c>
      <c r="AA120" s="84">
        <v>26</v>
      </c>
      <c r="AB120" s="20">
        <v>0.73</v>
      </c>
      <c r="AC120" s="20">
        <v>0</v>
      </c>
      <c r="AD120" s="81">
        <v>17</v>
      </c>
      <c r="AE120" s="20">
        <v>1E-4</v>
      </c>
      <c r="AF120" s="71">
        <v>25</v>
      </c>
      <c r="AG120" s="17">
        <v>1</v>
      </c>
      <c r="AH120" s="54">
        <v>6.9572800000000006E-5</v>
      </c>
      <c r="AI120">
        <f>_xlfn.XLOOKUP(U120,' Brechas'!$A$35:$A$67,' Brechas'!$M$35:$M$67)</f>
        <v>6.9572761404622502E-5</v>
      </c>
      <c r="AJ120" t="b">
        <f t="shared" si="22"/>
        <v>1</v>
      </c>
      <c r="AN120" s="20">
        <v>50</v>
      </c>
      <c r="AO120" s="20" t="s">
        <v>95</v>
      </c>
      <c r="AP120" s="20">
        <v>0.13</v>
      </c>
      <c r="AQ120" s="20">
        <v>0.12</v>
      </c>
      <c r="AR120" s="20">
        <v>0.08</v>
      </c>
      <c r="AS120" s="20">
        <v>0.08</v>
      </c>
      <c r="AT120" s="69">
        <v>9</v>
      </c>
      <c r="AU120" s="20">
        <v>0.13</v>
      </c>
      <c r="AV120" s="20">
        <v>0.46</v>
      </c>
      <c r="AW120" s="74">
        <v>23</v>
      </c>
      <c r="AX120" s="20">
        <v>0.04</v>
      </c>
      <c r="AY120" s="80">
        <v>20</v>
      </c>
      <c r="AZ120" s="17">
        <v>1</v>
      </c>
      <c r="BA120" s="17">
        <v>3.5613248E-2</v>
      </c>
      <c r="BB120" s="17">
        <f>_xlfn.XLOOKUP(AN120,' Brechas'!$A$35:$A$67,' Brechas'!$V$35:$V$67)</f>
        <v>3.5613247524272099E-2</v>
      </c>
      <c r="BC120" t="b">
        <f t="shared" si="23"/>
        <v>1</v>
      </c>
      <c r="BG120" s="20">
        <v>50</v>
      </c>
      <c r="BH120" s="20" t="s">
        <v>289</v>
      </c>
      <c r="BI120" s="20">
        <v>0.81</v>
      </c>
      <c r="BJ120" s="20">
        <v>0.76</v>
      </c>
      <c r="BK120" s="20">
        <v>7.0000000000000007E-2</v>
      </c>
      <c r="BL120" s="20">
        <v>6.6000000000000003E-2</v>
      </c>
      <c r="BM120" s="60">
        <v>14</v>
      </c>
      <c r="BN120" s="20">
        <v>0.78</v>
      </c>
      <c r="BO120" s="20">
        <v>0.37</v>
      </c>
      <c r="BP120" s="59">
        <v>13</v>
      </c>
      <c r="BQ120" s="20">
        <v>2.4E-2</v>
      </c>
      <c r="BR120" s="59">
        <v>13</v>
      </c>
      <c r="BS120" s="17">
        <v>1</v>
      </c>
      <c r="BT120" s="17">
        <v>2.4495647999999998E-2</v>
      </c>
      <c r="BU120" s="17">
        <f>_xlfn.XLOOKUP(BG120,' Brechas'!$A$35:$A$67,' Brechas'!$AJ$35:$AJ$67)</f>
        <v>2.44956479356498E-2</v>
      </c>
      <c r="BV120" t="b">
        <f t="shared" si="24"/>
        <v>1</v>
      </c>
      <c r="BZ120" s="20">
        <v>50</v>
      </c>
      <c r="CA120" s="20" t="s">
        <v>95</v>
      </c>
      <c r="CB120" s="20">
        <v>7.99</v>
      </c>
      <c r="CC120" s="20">
        <v>8.02</v>
      </c>
      <c r="CD120" s="20">
        <v>0</v>
      </c>
      <c r="CE120" s="20">
        <v>4.0000000000000001E-3</v>
      </c>
      <c r="CF120" s="108">
        <v>9</v>
      </c>
      <c r="CG120" s="20">
        <v>8.01</v>
      </c>
      <c r="CH120" s="20">
        <v>0.98</v>
      </c>
      <c r="CI120" s="109">
        <v>17</v>
      </c>
      <c r="CJ120" s="20">
        <v>4.0000000000000001E-3</v>
      </c>
      <c r="CK120" s="108">
        <v>9</v>
      </c>
      <c r="CL120" s="17">
        <v>-1</v>
      </c>
      <c r="CM120" s="17">
        <v>-3.570316E-3</v>
      </c>
      <c r="CN120" s="17">
        <f>_xlfn.XLOOKUP(BZ120,' Brechas'!$A$35:$A$67,' Brechas'!$BF$35:$BF$67)</f>
        <v>-3.5703159453718699E-3</v>
      </c>
      <c r="CO120" t="b">
        <f t="shared" si="25"/>
        <v>1</v>
      </c>
      <c r="CS120" s="20">
        <v>50</v>
      </c>
      <c r="CT120" s="20" t="s">
        <v>289</v>
      </c>
      <c r="CU120" s="20">
        <v>0.42</v>
      </c>
      <c r="CV120" s="20">
        <v>0.57999999999999996</v>
      </c>
      <c r="CW120" s="20">
        <v>-0.28999999999999998</v>
      </c>
      <c r="CX120" s="20">
        <v>0.28999999999999998</v>
      </c>
      <c r="CY120" s="181">
        <v>9</v>
      </c>
      <c r="CZ120" s="20">
        <v>0.02</v>
      </c>
      <c r="DA120" s="20">
        <v>0.17</v>
      </c>
      <c r="DB120" s="241">
        <v>12</v>
      </c>
      <c r="DC120" s="20">
        <v>0.05</v>
      </c>
      <c r="DD120" s="242">
        <v>11</v>
      </c>
      <c r="DE120" s="17">
        <v>-1</v>
      </c>
      <c r="DF120" s="17">
        <v>-4.7619047999999997E-2</v>
      </c>
      <c r="DG120" s="17" t="e">
        <f>_xlfn.XLOOKUP(CS120,' Brechas'!$A$35:$A$67,' Brechas'!#REF!)</f>
        <v>#REF!</v>
      </c>
      <c r="DH120" t="e">
        <f t="shared" si="26"/>
        <v>#REF!</v>
      </c>
      <c r="DL120" s="20">
        <v>50</v>
      </c>
      <c r="DM120" s="20" t="s">
        <v>289</v>
      </c>
      <c r="DN120" s="20">
        <v>12.43</v>
      </c>
      <c r="DO120" s="20">
        <v>9.89</v>
      </c>
      <c r="DP120" s="20">
        <v>0.26</v>
      </c>
      <c r="DQ120" s="20">
        <v>0.26</v>
      </c>
      <c r="DR120" s="63">
        <v>15</v>
      </c>
      <c r="DS120" s="20">
        <v>11.15</v>
      </c>
      <c r="DT120" s="20">
        <v>0.35</v>
      </c>
      <c r="DU120" s="64">
        <v>7</v>
      </c>
      <c r="DV120" s="20">
        <v>0.09</v>
      </c>
      <c r="DW120" s="82">
        <v>22</v>
      </c>
      <c r="DX120" s="17">
        <v>1</v>
      </c>
      <c r="DY120" s="17">
        <v>8.9715534E-2</v>
      </c>
      <c r="DZ120" s="17" t="e">
        <f>_xlfn.XLOOKUP(DL120,' Brechas'!$A$35:$A$67,' Brechas'!#REF!)</f>
        <v>#REF!</v>
      </c>
      <c r="EA120" t="e">
        <f t="shared" si="27"/>
        <v>#REF!</v>
      </c>
    </row>
    <row r="121" spans="2:131">
      <c r="B121" s="18">
        <v>52</v>
      </c>
      <c r="C121" s="18" t="s">
        <v>96</v>
      </c>
      <c r="D121" s="18">
        <v>0.65</v>
      </c>
      <c r="E121" s="18">
        <v>0.64</v>
      </c>
      <c r="F121" s="18">
        <v>0.02</v>
      </c>
      <c r="G121" s="18">
        <v>0.02</v>
      </c>
      <c r="H121" s="29">
        <v>6</v>
      </c>
      <c r="I121" s="18">
        <v>0.64</v>
      </c>
      <c r="J121" s="18">
        <v>0.32</v>
      </c>
      <c r="K121" s="38">
        <v>27</v>
      </c>
      <c r="L121" s="18">
        <v>0</v>
      </c>
      <c r="M121" s="21">
        <v>13</v>
      </c>
      <c r="N121" s="17">
        <v>1</v>
      </c>
      <c r="O121" s="17">
        <v>4.9211130000000004E-3</v>
      </c>
      <c r="P121" s="17">
        <f>_xlfn.XLOOKUP(B121,' Brechas'!$A$35:$A$67,' Brechas'!$G$35:$G$67)</f>
        <v>4.9211128481295901E-3</v>
      </c>
      <c r="Q121" t="b">
        <f t="shared" si="21"/>
        <v>1</v>
      </c>
      <c r="U121" s="20">
        <v>52</v>
      </c>
      <c r="V121" s="20" t="s">
        <v>96</v>
      </c>
      <c r="W121" s="20">
        <v>0.28999999999999998</v>
      </c>
      <c r="X121" s="20">
        <v>0.28000000000000003</v>
      </c>
      <c r="Y121" s="20">
        <v>0.02</v>
      </c>
      <c r="Z121" s="20">
        <v>0.02</v>
      </c>
      <c r="AA121" s="65">
        <v>6</v>
      </c>
      <c r="AB121" s="20">
        <v>0.28000000000000003</v>
      </c>
      <c r="AC121" s="20">
        <v>0</v>
      </c>
      <c r="AD121" s="71">
        <v>25</v>
      </c>
      <c r="AE121" s="20">
        <v>1E-4</v>
      </c>
      <c r="AF121" s="84">
        <v>26</v>
      </c>
      <c r="AG121" s="17">
        <v>1</v>
      </c>
      <c r="AH121" s="54">
        <v>7.4408300000000004E-5</v>
      </c>
      <c r="AI121">
        <f>_xlfn.XLOOKUP(U121,' Brechas'!$A$35:$A$67,' Brechas'!$M$35:$M$67)</f>
        <v>7.4408308969718703E-5</v>
      </c>
      <c r="AJ121" t="b">
        <f t="shared" si="22"/>
        <v>1</v>
      </c>
      <c r="AN121" s="20">
        <v>52</v>
      </c>
      <c r="AO121" s="20" t="s">
        <v>96</v>
      </c>
      <c r="AP121" s="20">
        <v>0.13</v>
      </c>
      <c r="AQ121" s="20">
        <v>0.11</v>
      </c>
      <c r="AR121" s="20">
        <v>0.2</v>
      </c>
      <c r="AS121" s="20">
        <v>0.2</v>
      </c>
      <c r="AT121" s="71">
        <v>25</v>
      </c>
      <c r="AU121" s="20">
        <v>0.12</v>
      </c>
      <c r="AV121" s="20">
        <v>0.44</v>
      </c>
      <c r="AW121" s="75">
        <v>21</v>
      </c>
      <c r="AX121" s="20">
        <v>0.09</v>
      </c>
      <c r="AY121" s="94">
        <v>31</v>
      </c>
      <c r="AZ121" s="17">
        <v>1</v>
      </c>
      <c r="BA121" s="17">
        <v>8.7345842000000007E-2</v>
      </c>
      <c r="BB121" s="17">
        <f>_xlfn.XLOOKUP(AN121,' Brechas'!$A$35:$A$67,' Brechas'!$V$35:$V$67)</f>
        <v>8.7345841602587099E-2</v>
      </c>
      <c r="BC121" t="b">
        <f t="shared" si="23"/>
        <v>1</v>
      </c>
      <c r="BG121" s="20">
        <v>52</v>
      </c>
      <c r="BH121" s="20" t="s">
        <v>290</v>
      </c>
      <c r="BI121" s="20">
        <v>0.69</v>
      </c>
      <c r="BJ121" s="20">
        <v>0.64</v>
      </c>
      <c r="BK121" s="20">
        <v>0.09</v>
      </c>
      <c r="BL121" s="20">
        <v>8.6999999999999994E-2</v>
      </c>
      <c r="BM121" s="75">
        <v>21</v>
      </c>
      <c r="BN121" s="20">
        <v>0.66</v>
      </c>
      <c r="BO121" s="20">
        <v>0.43</v>
      </c>
      <c r="BP121" s="71">
        <v>25</v>
      </c>
      <c r="BQ121" s="20">
        <v>3.7999999999999999E-2</v>
      </c>
      <c r="BR121" s="88">
        <v>24</v>
      </c>
      <c r="BS121" s="17">
        <v>1</v>
      </c>
      <c r="BT121" s="17">
        <v>3.7793686E-2</v>
      </c>
      <c r="BU121" s="17">
        <f>_xlfn.XLOOKUP(BG121,' Brechas'!$A$35:$A$67,' Brechas'!$AJ$35:$AJ$67)</f>
        <v>3.7793686497526097E-2</v>
      </c>
      <c r="BV121" t="b">
        <f t="shared" si="24"/>
        <v>1</v>
      </c>
      <c r="BZ121" s="20">
        <v>52</v>
      </c>
      <c r="CA121" s="20" t="s">
        <v>96</v>
      </c>
      <c r="CB121" s="20">
        <v>8.07</v>
      </c>
      <c r="CC121" s="20">
        <v>8.1</v>
      </c>
      <c r="CD121" s="20">
        <v>0</v>
      </c>
      <c r="CE121" s="20">
        <v>4.0000000000000001E-3</v>
      </c>
      <c r="CF121" s="125">
        <v>10</v>
      </c>
      <c r="CG121" s="20">
        <v>8.09</v>
      </c>
      <c r="CH121" s="20">
        <v>0.97</v>
      </c>
      <c r="CI121" s="108">
        <v>9</v>
      </c>
      <c r="CJ121" s="20">
        <v>4.0000000000000001E-3</v>
      </c>
      <c r="CK121" s="125">
        <v>10</v>
      </c>
      <c r="CL121" s="17">
        <v>-1</v>
      </c>
      <c r="CM121" s="17">
        <v>-4.1843929999999998E-3</v>
      </c>
      <c r="CN121" s="17">
        <f>_xlfn.XLOOKUP(BZ121,' Brechas'!$A$35:$A$67,' Brechas'!$BF$35:$BF$67)</f>
        <v>-4.18439286645744E-3</v>
      </c>
      <c r="CO121" t="b">
        <f t="shared" si="25"/>
        <v>1</v>
      </c>
      <c r="CS121" s="20">
        <v>52</v>
      </c>
      <c r="CT121" s="20" t="s">
        <v>96</v>
      </c>
      <c r="CU121" s="20">
        <v>0.38</v>
      </c>
      <c r="CV121" s="20">
        <v>0.62</v>
      </c>
      <c r="CW121" s="20">
        <v>-0.37</v>
      </c>
      <c r="CX121" s="20">
        <v>0.37</v>
      </c>
      <c r="CY121" s="177">
        <v>10</v>
      </c>
      <c r="CZ121" s="20">
        <v>0.02</v>
      </c>
      <c r="DA121" s="20">
        <v>0.15</v>
      </c>
      <c r="DB121" s="231">
        <v>9</v>
      </c>
      <c r="DC121" s="20">
        <v>0.06</v>
      </c>
      <c r="DD121" s="241">
        <v>12</v>
      </c>
      <c r="DE121" s="17">
        <v>-1</v>
      </c>
      <c r="DF121" s="17">
        <v>-5.7692307999999998E-2</v>
      </c>
      <c r="DG121" s="17" t="e">
        <f>_xlfn.XLOOKUP(CS121,' Brechas'!$A$35:$A$67,' Brechas'!#REF!)</f>
        <v>#REF!</v>
      </c>
      <c r="DH121" t="e">
        <f t="shared" si="26"/>
        <v>#REF!</v>
      </c>
      <c r="DL121" s="20">
        <v>52</v>
      </c>
      <c r="DM121" s="20" t="s">
        <v>96</v>
      </c>
      <c r="DN121" s="20">
        <v>6.46</v>
      </c>
      <c r="DO121" s="20">
        <v>7.82</v>
      </c>
      <c r="DP121" s="20">
        <v>-0.17</v>
      </c>
      <c r="DQ121" s="20">
        <v>0.17</v>
      </c>
      <c r="DR121" s="69">
        <v>9</v>
      </c>
      <c r="DS121" s="20">
        <v>7.12</v>
      </c>
      <c r="DT121" s="20">
        <v>0.22</v>
      </c>
      <c r="DU121" s="61">
        <v>18</v>
      </c>
      <c r="DV121" s="20">
        <v>0.04</v>
      </c>
      <c r="DW121" s="69">
        <v>9</v>
      </c>
      <c r="DX121" s="17">
        <v>-1</v>
      </c>
      <c r="DY121" s="17">
        <v>-3.8689723000000002E-2</v>
      </c>
      <c r="DZ121" s="17" t="e">
        <f>_xlfn.XLOOKUP(DL121,' Brechas'!$A$35:$A$67,' Brechas'!#REF!)</f>
        <v>#REF!</v>
      </c>
      <c r="EA121" t="e">
        <f t="shared" si="27"/>
        <v>#REF!</v>
      </c>
    </row>
    <row r="122" spans="2:131" ht="24">
      <c r="B122" s="18">
        <v>54</v>
      </c>
      <c r="C122" s="18" t="s">
        <v>97</v>
      </c>
      <c r="D122" s="18">
        <v>0.92</v>
      </c>
      <c r="E122" s="18">
        <v>0.91</v>
      </c>
      <c r="F122" s="18">
        <v>0.01</v>
      </c>
      <c r="G122" s="18">
        <v>0.01</v>
      </c>
      <c r="H122" s="24">
        <v>3</v>
      </c>
      <c r="I122" s="18">
        <v>0.91</v>
      </c>
      <c r="J122" s="18">
        <v>0.23</v>
      </c>
      <c r="K122" s="49">
        <v>12</v>
      </c>
      <c r="L122" s="18">
        <v>0</v>
      </c>
      <c r="M122" s="24">
        <v>3</v>
      </c>
      <c r="N122" s="17">
        <v>1</v>
      </c>
      <c r="O122" s="17">
        <v>1.9537809999999999E-3</v>
      </c>
      <c r="P122" s="17">
        <f>_xlfn.XLOOKUP(B122,' Brechas'!$A$35:$A$67,' Brechas'!$G$35:$G$67)</f>
        <v>1.9537806086649301E-3</v>
      </c>
      <c r="Q122" t="b">
        <f t="shared" si="21"/>
        <v>1</v>
      </c>
      <c r="U122" s="20">
        <v>54</v>
      </c>
      <c r="V122" s="20" t="s">
        <v>97</v>
      </c>
      <c r="W122" s="20">
        <v>0.65</v>
      </c>
      <c r="X122" s="20">
        <v>0.63</v>
      </c>
      <c r="Y122" s="20">
        <v>0.03</v>
      </c>
      <c r="Z122" s="20">
        <v>0.03</v>
      </c>
      <c r="AA122" s="58">
        <v>16</v>
      </c>
      <c r="AB122" s="20">
        <v>0.64</v>
      </c>
      <c r="AC122" s="20">
        <v>0</v>
      </c>
      <c r="AD122" s="74">
        <v>23</v>
      </c>
      <c r="AE122" s="20">
        <v>1E-4</v>
      </c>
      <c r="AF122" s="58">
        <v>16</v>
      </c>
      <c r="AG122" s="17">
        <v>1</v>
      </c>
      <c r="AH122" s="54">
        <v>5.4901100000000002E-5</v>
      </c>
      <c r="AI122">
        <f>_xlfn.XLOOKUP(U122,' Brechas'!$A$35:$A$67,' Brechas'!$M$35:$M$67)</f>
        <v>5.4901146138076102E-5</v>
      </c>
      <c r="AJ122" t="b">
        <f t="shared" si="22"/>
        <v>1</v>
      </c>
      <c r="AN122" s="20">
        <v>54</v>
      </c>
      <c r="AO122" s="20" t="s">
        <v>97</v>
      </c>
      <c r="AP122" s="20">
        <v>0.13</v>
      </c>
      <c r="AQ122" s="20">
        <v>0.12</v>
      </c>
      <c r="AR122" s="20">
        <v>7.0000000000000007E-2</v>
      </c>
      <c r="AS122" s="20">
        <v>7.0000000000000007E-2</v>
      </c>
      <c r="AT122" s="62">
        <v>8</v>
      </c>
      <c r="AU122" s="20">
        <v>0.13</v>
      </c>
      <c r="AV122" s="20">
        <v>0.47</v>
      </c>
      <c r="AW122" s="88">
        <v>24</v>
      </c>
      <c r="AX122" s="20">
        <v>0.03</v>
      </c>
      <c r="AY122" s="61">
        <v>18</v>
      </c>
      <c r="AZ122" s="17">
        <v>1</v>
      </c>
      <c r="BA122" s="17">
        <v>3.2305939999999998E-2</v>
      </c>
      <c r="BB122" s="17">
        <f>_xlfn.XLOOKUP(AN122,' Brechas'!$A$35:$A$67,' Brechas'!$V$35:$V$67)</f>
        <v>3.2305940305491498E-2</v>
      </c>
      <c r="BC122" t="b">
        <f t="shared" si="23"/>
        <v>1</v>
      </c>
      <c r="BG122" s="20">
        <v>54</v>
      </c>
      <c r="BH122" s="20" t="s">
        <v>291</v>
      </c>
      <c r="BI122" s="20">
        <v>0.8</v>
      </c>
      <c r="BJ122" s="20">
        <v>0.73</v>
      </c>
      <c r="BK122" s="20">
        <v>0.1</v>
      </c>
      <c r="BL122" s="20">
        <v>9.7000000000000003E-2</v>
      </c>
      <c r="BM122" s="70">
        <v>29</v>
      </c>
      <c r="BN122" s="20">
        <v>0.76</v>
      </c>
      <c r="BO122" s="20">
        <v>0.38</v>
      </c>
      <c r="BP122" s="81">
        <v>17</v>
      </c>
      <c r="BQ122" s="20">
        <v>3.6999999999999998E-2</v>
      </c>
      <c r="BR122" s="74">
        <v>23</v>
      </c>
      <c r="BS122" s="17">
        <v>1</v>
      </c>
      <c r="BT122" s="17">
        <v>3.6849313000000002E-2</v>
      </c>
      <c r="BU122" s="17">
        <f>_xlfn.XLOOKUP(BG122,' Brechas'!$A$35:$A$67,' Brechas'!$AJ$35:$AJ$67)</f>
        <v>3.6849313407501097E-2</v>
      </c>
      <c r="BV122" t="b">
        <f t="shared" si="24"/>
        <v>1</v>
      </c>
      <c r="BZ122" s="20">
        <v>54</v>
      </c>
      <c r="CA122" s="20" t="s">
        <v>97</v>
      </c>
      <c r="CB122" s="20">
        <v>7.9</v>
      </c>
      <c r="CC122" s="20">
        <v>7.97</v>
      </c>
      <c r="CD122" s="20">
        <v>-0.01</v>
      </c>
      <c r="CE122" s="20">
        <v>8.9999999999999993E-3</v>
      </c>
      <c r="CF122" s="114">
        <v>26</v>
      </c>
      <c r="CG122" s="20">
        <v>7.93</v>
      </c>
      <c r="CH122" s="20">
        <v>0.99</v>
      </c>
      <c r="CI122" s="128">
        <v>28</v>
      </c>
      <c r="CJ122" s="20">
        <v>8.0000000000000002E-3</v>
      </c>
      <c r="CK122" s="114">
        <v>26</v>
      </c>
      <c r="CL122" s="17">
        <v>-1</v>
      </c>
      <c r="CM122" s="17">
        <v>-8.4657740000000006E-3</v>
      </c>
      <c r="CN122" s="17">
        <f>_xlfn.XLOOKUP(BZ122,' Brechas'!$A$35:$A$67,' Brechas'!$BF$35:$BF$67)</f>
        <v>-8.4657742190774894E-3</v>
      </c>
      <c r="CO122" t="b">
        <f t="shared" si="25"/>
        <v>1</v>
      </c>
      <c r="CS122" s="20">
        <v>54</v>
      </c>
      <c r="CT122" s="20" t="s">
        <v>97</v>
      </c>
      <c r="CU122" s="20">
        <v>0.28999999999999998</v>
      </c>
      <c r="CV122" s="20">
        <v>0.71</v>
      </c>
      <c r="CW122" s="20">
        <v>-0.6</v>
      </c>
      <c r="CX122" s="20">
        <v>0.6</v>
      </c>
      <c r="CY122" s="185">
        <v>18</v>
      </c>
      <c r="CZ122" s="20">
        <v>0.03</v>
      </c>
      <c r="DA122" s="20">
        <v>0.14000000000000001</v>
      </c>
      <c r="DB122" s="233">
        <v>7</v>
      </c>
      <c r="DC122" s="20">
        <v>0.09</v>
      </c>
      <c r="DD122" s="124">
        <v>14</v>
      </c>
      <c r="DE122" s="17">
        <v>-1</v>
      </c>
      <c r="DF122" s="17">
        <v>-8.5714286000000001E-2</v>
      </c>
      <c r="DG122" s="17" t="e">
        <f>_xlfn.XLOOKUP(CS122,' Brechas'!$A$35:$A$67,' Brechas'!#REF!)</f>
        <v>#REF!</v>
      </c>
      <c r="DH122" t="e">
        <f t="shared" si="26"/>
        <v>#REF!</v>
      </c>
      <c r="DL122" s="20">
        <v>54</v>
      </c>
      <c r="DM122" s="20" t="s">
        <v>97</v>
      </c>
      <c r="DN122" s="20">
        <v>4.13</v>
      </c>
      <c r="DO122" s="20">
        <v>6.98</v>
      </c>
      <c r="DP122" s="20">
        <v>-0.41</v>
      </c>
      <c r="DQ122" s="20">
        <v>0.41</v>
      </c>
      <c r="DR122" s="88">
        <v>24</v>
      </c>
      <c r="DS122" s="20">
        <v>5.53</v>
      </c>
      <c r="DT122" s="20">
        <v>0.17</v>
      </c>
      <c r="DU122" s="88">
        <v>24</v>
      </c>
      <c r="DV122" s="20">
        <v>7.0000000000000007E-2</v>
      </c>
      <c r="DW122" s="68">
        <v>19</v>
      </c>
      <c r="DX122" s="17">
        <v>-1</v>
      </c>
      <c r="DY122" s="17">
        <v>-7.0549912000000006E-2</v>
      </c>
      <c r="DZ122" s="17" t="e">
        <f>_xlfn.XLOOKUP(DL122,' Brechas'!$A$35:$A$67,' Brechas'!#REF!)</f>
        <v>#REF!</v>
      </c>
      <c r="EA122" t="e">
        <f t="shared" si="27"/>
        <v>#REF!</v>
      </c>
    </row>
    <row r="123" spans="2:131">
      <c r="B123" s="18">
        <v>63</v>
      </c>
      <c r="C123" s="18" t="s">
        <v>98</v>
      </c>
      <c r="D123" s="18">
        <v>0.97</v>
      </c>
      <c r="E123" s="18">
        <v>0.96</v>
      </c>
      <c r="F123" s="18">
        <v>0.01</v>
      </c>
      <c r="G123" s="18">
        <v>0.01</v>
      </c>
      <c r="H123" s="26">
        <v>4</v>
      </c>
      <c r="I123" s="18">
        <v>0.97</v>
      </c>
      <c r="J123" s="18">
        <v>0.21</v>
      </c>
      <c r="K123" s="23">
        <v>1</v>
      </c>
      <c r="L123" s="18">
        <v>0</v>
      </c>
      <c r="M123" s="26">
        <v>4</v>
      </c>
      <c r="N123" s="17">
        <v>1</v>
      </c>
      <c r="O123" s="17">
        <v>2.4264109999999998E-3</v>
      </c>
      <c r="P123" s="17">
        <f>_xlfn.XLOOKUP(B123,' Brechas'!$A$35:$A$67,' Brechas'!$G$35:$G$67)</f>
        <v>2.4264113190009999E-3</v>
      </c>
      <c r="Q123" t="b">
        <f t="shared" si="21"/>
        <v>1</v>
      </c>
      <c r="U123" s="20">
        <v>63</v>
      </c>
      <c r="V123" s="20" t="s">
        <v>98</v>
      </c>
      <c r="W123" s="20">
        <v>0.89</v>
      </c>
      <c r="X123" s="20">
        <v>0.85</v>
      </c>
      <c r="Y123" s="20">
        <v>0.04</v>
      </c>
      <c r="Z123" s="20">
        <v>0.04</v>
      </c>
      <c r="AA123" s="82">
        <v>22</v>
      </c>
      <c r="AB123" s="20">
        <v>0.87</v>
      </c>
      <c r="AC123" s="20">
        <v>0</v>
      </c>
      <c r="AD123" s="78">
        <v>3</v>
      </c>
      <c r="AE123" s="20">
        <v>1E-4</v>
      </c>
      <c r="AF123" s="63">
        <v>15</v>
      </c>
      <c r="AG123" s="17">
        <v>1</v>
      </c>
      <c r="AH123" s="54">
        <v>5.4212799999999997E-5</v>
      </c>
      <c r="AI123">
        <f>_xlfn.XLOOKUP(U123,' Brechas'!$A$35:$A$67,' Brechas'!$M$35:$M$67)</f>
        <v>5.4212845946631798E-5</v>
      </c>
      <c r="AJ123" t="b">
        <f t="shared" si="22"/>
        <v>1</v>
      </c>
      <c r="AN123" s="20">
        <v>63</v>
      </c>
      <c r="AO123" s="20" t="s">
        <v>98</v>
      </c>
      <c r="AP123" s="20">
        <v>0.04</v>
      </c>
      <c r="AQ123" s="20">
        <v>0.05</v>
      </c>
      <c r="AR123" s="20">
        <v>-0.19</v>
      </c>
      <c r="AS123" s="20">
        <v>0.19</v>
      </c>
      <c r="AT123" s="74">
        <v>23</v>
      </c>
      <c r="AU123" s="20">
        <v>0.04</v>
      </c>
      <c r="AV123" s="20">
        <v>0.16</v>
      </c>
      <c r="AW123" s="59">
        <v>13</v>
      </c>
      <c r="AX123" s="20">
        <v>0.03</v>
      </c>
      <c r="AY123" s="58">
        <v>16</v>
      </c>
      <c r="AZ123" s="17">
        <v>-1</v>
      </c>
      <c r="BA123" s="17">
        <v>-3.1241978E-2</v>
      </c>
      <c r="BB123" s="17">
        <f>_xlfn.XLOOKUP(AN123,' Brechas'!$A$35:$A$67,' Brechas'!$V$35:$V$67)</f>
        <v>-3.12419782703196E-2</v>
      </c>
      <c r="BC123" t="b">
        <f t="shared" si="23"/>
        <v>1</v>
      </c>
      <c r="BG123" s="20">
        <v>63</v>
      </c>
      <c r="BH123" s="20" t="s">
        <v>292</v>
      </c>
      <c r="BI123" s="20">
        <v>0.87</v>
      </c>
      <c r="BJ123" s="20">
        <v>0.83</v>
      </c>
      <c r="BK123" s="20">
        <v>0.06</v>
      </c>
      <c r="BL123" s="20">
        <v>5.7000000000000002E-2</v>
      </c>
      <c r="BM123" s="79">
        <v>10</v>
      </c>
      <c r="BN123" s="20">
        <v>0.85</v>
      </c>
      <c r="BO123" s="20">
        <v>0.34</v>
      </c>
      <c r="BP123" s="64">
        <v>7</v>
      </c>
      <c r="BQ123" s="20">
        <v>1.9E-2</v>
      </c>
      <c r="BR123" s="62">
        <v>8</v>
      </c>
      <c r="BS123" s="17">
        <v>1</v>
      </c>
      <c r="BT123" s="17">
        <v>1.9319853000000001E-2</v>
      </c>
      <c r="BU123" s="17">
        <f>_xlfn.XLOOKUP(BG123,' Brechas'!$A$35:$A$67,' Brechas'!$AJ$35:$AJ$67)</f>
        <v>1.9319853022212501E-2</v>
      </c>
      <c r="BV123" t="b">
        <f t="shared" si="24"/>
        <v>1</v>
      </c>
      <c r="BZ123" s="20">
        <v>63</v>
      </c>
      <c r="CA123" s="20" t="s">
        <v>98</v>
      </c>
      <c r="CB123" s="20">
        <v>7.95</v>
      </c>
      <c r="CC123" s="20">
        <v>8</v>
      </c>
      <c r="CD123" s="20">
        <v>-0.01</v>
      </c>
      <c r="CE123" s="20">
        <v>7.0000000000000001E-3</v>
      </c>
      <c r="CF123" s="123">
        <v>19</v>
      </c>
      <c r="CG123" s="20">
        <v>7.98</v>
      </c>
      <c r="CH123" s="20">
        <v>0.98</v>
      </c>
      <c r="CI123" s="106">
        <v>22</v>
      </c>
      <c r="CJ123" s="20">
        <v>7.0000000000000001E-3</v>
      </c>
      <c r="CK123" s="123">
        <v>19</v>
      </c>
      <c r="CL123" s="17">
        <v>-1</v>
      </c>
      <c r="CM123" s="17">
        <v>-7.1196819999999996E-3</v>
      </c>
      <c r="CN123" s="17">
        <f>_xlfn.XLOOKUP(BZ123,' Brechas'!$A$35:$A$67,' Brechas'!$BF$35:$BF$67)</f>
        <v>-7.1196821498508804E-3</v>
      </c>
      <c r="CO123" t="b">
        <f t="shared" si="25"/>
        <v>1</v>
      </c>
      <c r="CS123" s="20">
        <v>63</v>
      </c>
      <c r="CT123" s="20" t="s">
        <v>98</v>
      </c>
      <c r="CU123" s="20">
        <v>0.25</v>
      </c>
      <c r="CV123" s="20">
        <v>0.75</v>
      </c>
      <c r="CW123" s="20">
        <v>-0.67</v>
      </c>
      <c r="CX123" s="20">
        <v>0.67</v>
      </c>
      <c r="CY123" s="172">
        <v>20</v>
      </c>
      <c r="CZ123" s="20">
        <v>0.01</v>
      </c>
      <c r="DA123" s="20">
        <v>0.5</v>
      </c>
      <c r="DB123" s="243">
        <v>24</v>
      </c>
      <c r="DC123" s="20">
        <v>0.33</v>
      </c>
      <c r="DD123" s="243">
        <v>24</v>
      </c>
      <c r="DE123" s="17">
        <v>-1</v>
      </c>
      <c r="DF123" s="17">
        <v>-0.33333333300000001</v>
      </c>
      <c r="DG123" s="17" t="e">
        <f>_xlfn.XLOOKUP(CS123,' Brechas'!$A$35:$A$67,' Brechas'!#REF!)</f>
        <v>#REF!</v>
      </c>
      <c r="DH123" t="e">
        <f t="shared" si="26"/>
        <v>#REF!</v>
      </c>
      <c r="DL123" s="20">
        <v>63</v>
      </c>
      <c r="DM123" s="20" t="s">
        <v>98</v>
      </c>
      <c r="DN123" s="20">
        <v>7.17</v>
      </c>
      <c r="DO123" s="20">
        <v>10.24</v>
      </c>
      <c r="DP123" s="20">
        <v>-0.3</v>
      </c>
      <c r="DQ123" s="20">
        <v>0.3</v>
      </c>
      <c r="DR123" s="81">
        <v>17</v>
      </c>
      <c r="DS123" s="20">
        <v>8.65</v>
      </c>
      <c r="DT123" s="20">
        <v>0.27</v>
      </c>
      <c r="DU123" s="59">
        <v>13</v>
      </c>
      <c r="DV123" s="20">
        <v>0.08</v>
      </c>
      <c r="DW123" s="75">
        <v>21</v>
      </c>
      <c r="DX123" s="17">
        <v>-1</v>
      </c>
      <c r="DY123" s="17">
        <v>-8.1071119999999997E-2</v>
      </c>
      <c r="DZ123" s="17" t="e">
        <f>_xlfn.XLOOKUP(DL123,' Brechas'!$A$35:$A$67,' Brechas'!#REF!)</f>
        <v>#REF!</v>
      </c>
      <c r="EA123" t="e">
        <f t="shared" si="27"/>
        <v>#REF!</v>
      </c>
    </row>
    <row r="124" spans="2:131">
      <c r="B124" s="18">
        <v>66</v>
      </c>
      <c r="C124" s="18" t="s">
        <v>99</v>
      </c>
      <c r="D124" s="18">
        <v>0.97</v>
      </c>
      <c r="E124" s="18">
        <v>0.95</v>
      </c>
      <c r="F124" s="18">
        <v>0.02</v>
      </c>
      <c r="G124" s="18">
        <v>0.02</v>
      </c>
      <c r="H124" s="35">
        <v>11</v>
      </c>
      <c r="I124" s="18">
        <v>0.96</v>
      </c>
      <c r="J124" s="18">
        <v>0.22</v>
      </c>
      <c r="K124" s="24">
        <v>3</v>
      </c>
      <c r="L124" s="18">
        <v>0</v>
      </c>
      <c r="M124" s="36">
        <v>9</v>
      </c>
      <c r="N124" s="17">
        <v>1</v>
      </c>
      <c r="O124" s="17">
        <v>3.9863980000000004E-3</v>
      </c>
      <c r="P124" s="17">
        <f>_xlfn.XLOOKUP(B124,' Brechas'!$A$35:$A$67,' Brechas'!$G$35:$G$67)</f>
        <v>3.9863978671176598E-3</v>
      </c>
      <c r="Q124" t="b">
        <f t="shared" si="21"/>
        <v>1</v>
      </c>
      <c r="U124" s="20">
        <v>66</v>
      </c>
      <c r="V124" s="20" t="s">
        <v>99</v>
      </c>
      <c r="W124" s="20">
        <v>0.84</v>
      </c>
      <c r="X124" s="20">
        <v>0.82</v>
      </c>
      <c r="Y124" s="20">
        <v>0.03</v>
      </c>
      <c r="Z124" s="20">
        <v>0.03</v>
      </c>
      <c r="AA124" s="81">
        <v>17</v>
      </c>
      <c r="AB124" s="20">
        <v>0.83</v>
      </c>
      <c r="AC124" s="20">
        <v>0</v>
      </c>
      <c r="AD124" s="62">
        <v>8</v>
      </c>
      <c r="AE124" s="20">
        <v>0</v>
      </c>
      <c r="AF124" s="66">
        <v>12</v>
      </c>
      <c r="AG124" s="17">
        <v>1</v>
      </c>
      <c r="AH124" s="54">
        <v>4.2155099999999999E-5</v>
      </c>
      <c r="AI124">
        <f>_xlfn.XLOOKUP(U124,' Brechas'!$A$35:$A$67,' Brechas'!$M$35:$M$67)</f>
        <v>4.2155107774665398E-5</v>
      </c>
      <c r="AJ124" t="b">
        <f t="shared" si="22"/>
        <v>1</v>
      </c>
      <c r="AN124" s="20">
        <v>66</v>
      </c>
      <c r="AO124" s="20" t="s">
        <v>99</v>
      </c>
      <c r="AP124" s="20">
        <v>0.13</v>
      </c>
      <c r="AQ124" s="20">
        <v>0.11</v>
      </c>
      <c r="AR124" s="20">
        <v>0.19</v>
      </c>
      <c r="AS124" s="20">
        <v>0.19</v>
      </c>
      <c r="AT124" s="82">
        <v>22</v>
      </c>
      <c r="AU124" s="20">
        <v>0.12</v>
      </c>
      <c r="AV124" s="20">
        <v>0.43</v>
      </c>
      <c r="AW124" s="80">
        <v>20</v>
      </c>
      <c r="AX124" s="20">
        <v>0.08</v>
      </c>
      <c r="AY124" s="70">
        <v>29</v>
      </c>
      <c r="AZ124" s="17">
        <v>1</v>
      </c>
      <c r="BA124" s="17">
        <v>7.9765406999999997E-2</v>
      </c>
      <c r="BB124" s="17">
        <f>_xlfn.XLOOKUP(AN124,' Brechas'!$A$35:$A$67,' Brechas'!$V$35:$V$67)</f>
        <v>7.97654068357007E-2</v>
      </c>
      <c r="BC124" t="b">
        <f t="shared" si="23"/>
        <v>1</v>
      </c>
      <c r="BG124" s="20">
        <v>66</v>
      </c>
      <c r="BH124" s="20" t="s">
        <v>293</v>
      </c>
      <c r="BI124" s="20">
        <v>0.87</v>
      </c>
      <c r="BJ124" s="20">
        <v>0.84</v>
      </c>
      <c r="BK124" s="20">
        <v>0.04</v>
      </c>
      <c r="BL124" s="20">
        <v>4.3999999999999997E-2</v>
      </c>
      <c r="BM124" s="64">
        <v>7</v>
      </c>
      <c r="BN124" s="20">
        <v>0.85</v>
      </c>
      <c r="BO124" s="20">
        <v>0.34</v>
      </c>
      <c r="BP124" s="83">
        <v>5</v>
      </c>
      <c r="BQ124" s="20">
        <v>1.4999999999999999E-2</v>
      </c>
      <c r="BR124" s="65">
        <v>6</v>
      </c>
      <c r="BS124" s="17">
        <v>1</v>
      </c>
      <c r="BT124" s="17">
        <v>1.5042853E-2</v>
      </c>
      <c r="BU124" s="17">
        <f>_xlfn.XLOOKUP(BG124,' Brechas'!$A$35:$A$67,' Brechas'!$AJ$35:$AJ$67)</f>
        <v>1.5042852637749699E-2</v>
      </c>
      <c r="BV124" t="b">
        <f t="shared" si="24"/>
        <v>1</v>
      </c>
      <c r="BZ124" s="20">
        <v>66</v>
      </c>
      <c r="CA124" s="20" t="s">
        <v>99</v>
      </c>
      <c r="CB124" s="20">
        <v>8.01</v>
      </c>
      <c r="CC124" s="20">
        <v>8.08</v>
      </c>
      <c r="CD124" s="20">
        <v>-0.01</v>
      </c>
      <c r="CE124" s="20">
        <v>8.0000000000000002E-3</v>
      </c>
      <c r="CF124" s="129">
        <v>23</v>
      </c>
      <c r="CG124" s="20">
        <v>8.0500000000000007</v>
      </c>
      <c r="CH124" s="20">
        <v>0.98</v>
      </c>
      <c r="CI124" s="119">
        <v>13</v>
      </c>
      <c r="CJ124" s="20">
        <v>8.0000000000000002E-3</v>
      </c>
      <c r="CK124" s="106">
        <v>22</v>
      </c>
      <c r="CL124" s="17">
        <v>-1</v>
      </c>
      <c r="CM124" s="17">
        <v>-8.0873820000000006E-3</v>
      </c>
      <c r="CN124" s="17">
        <f>_xlfn.XLOOKUP(BZ124,' Brechas'!$A$35:$A$67,' Brechas'!$BF$35:$BF$67)</f>
        <v>-8.0873821818699208E-3</v>
      </c>
      <c r="CO124" t="b">
        <f t="shared" si="25"/>
        <v>1</v>
      </c>
      <c r="CS124" s="20">
        <v>66</v>
      </c>
      <c r="CT124" s="20" t="s">
        <v>99</v>
      </c>
      <c r="CU124" s="20">
        <v>0.22</v>
      </c>
      <c r="CV124" s="20">
        <v>0.78</v>
      </c>
      <c r="CW124" s="20">
        <v>-0.71</v>
      </c>
      <c r="CX124" s="20">
        <v>0.71</v>
      </c>
      <c r="CY124" s="182">
        <v>24</v>
      </c>
      <c r="CZ124" s="20">
        <v>0.02</v>
      </c>
      <c r="DA124" s="20">
        <v>0.22</v>
      </c>
      <c r="DB124" s="240">
        <v>16</v>
      </c>
      <c r="DC124" s="20">
        <v>0.16</v>
      </c>
      <c r="DD124" s="150">
        <v>17</v>
      </c>
      <c r="DE124" s="17">
        <v>-1</v>
      </c>
      <c r="DF124" s="17">
        <v>-0.15873015900000001</v>
      </c>
      <c r="DG124" s="17" t="e">
        <f>_xlfn.XLOOKUP(CS124,' Brechas'!$A$35:$A$67,' Brechas'!#REF!)</f>
        <v>#REF!</v>
      </c>
      <c r="DH124" t="e">
        <f t="shared" si="26"/>
        <v>#REF!</v>
      </c>
      <c r="DL124" s="20">
        <v>66</v>
      </c>
      <c r="DM124" s="20" t="s">
        <v>99</v>
      </c>
      <c r="DN124" s="20">
        <v>7.48</v>
      </c>
      <c r="DO124" s="20">
        <v>9.5399999999999991</v>
      </c>
      <c r="DP124" s="20">
        <v>-0.22</v>
      </c>
      <c r="DQ124" s="20">
        <v>0.22</v>
      </c>
      <c r="DR124" s="66">
        <v>12</v>
      </c>
      <c r="DS124" s="20">
        <v>8.4600000000000009</v>
      </c>
      <c r="DT124" s="20">
        <v>0.26</v>
      </c>
      <c r="DU124" s="63">
        <v>15</v>
      </c>
      <c r="DV124" s="20">
        <v>0.06</v>
      </c>
      <c r="DW124" s="63">
        <v>15</v>
      </c>
      <c r="DX124" s="17">
        <v>-1</v>
      </c>
      <c r="DY124" s="17">
        <v>-5.7253115E-2</v>
      </c>
      <c r="DZ124" s="17" t="e">
        <f>_xlfn.XLOOKUP(DL124,' Brechas'!$A$35:$A$67,' Brechas'!#REF!)</f>
        <v>#REF!</v>
      </c>
      <c r="EA124" t="e">
        <f t="shared" si="27"/>
        <v>#REF!</v>
      </c>
    </row>
    <row r="125" spans="2:131">
      <c r="B125" s="18">
        <v>68</v>
      </c>
      <c r="C125" s="18" t="s">
        <v>100</v>
      </c>
      <c r="D125" s="18">
        <v>0.94</v>
      </c>
      <c r="E125" s="18">
        <v>0.92</v>
      </c>
      <c r="F125" s="18">
        <v>0.02</v>
      </c>
      <c r="G125" s="18">
        <v>0.02</v>
      </c>
      <c r="H125" s="32">
        <v>7</v>
      </c>
      <c r="I125" s="18">
        <v>0.93</v>
      </c>
      <c r="J125" s="18">
        <v>0.22</v>
      </c>
      <c r="K125" s="36">
        <v>9</v>
      </c>
      <c r="L125" s="18">
        <v>0</v>
      </c>
      <c r="M125" s="29">
        <v>6</v>
      </c>
      <c r="N125" s="17">
        <v>1</v>
      </c>
      <c r="O125" s="17">
        <v>3.4318370000000001E-3</v>
      </c>
      <c r="P125" s="17">
        <f>_xlfn.XLOOKUP(B125,' Brechas'!$A$35:$A$67,' Brechas'!$G$35:$G$67)</f>
        <v>3.4318371249749402E-3</v>
      </c>
      <c r="Q125" t="b">
        <f t="shared" si="21"/>
        <v>1</v>
      </c>
      <c r="U125" s="20">
        <v>68</v>
      </c>
      <c r="V125" s="20" t="s">
        <v>100</v>
      </c>
      <c r="W125" s="20">
        <v>0.84</v>
      </c>
      <c r="X125" s="20">
        <v>0.82</v>
      </c>
      <c r="Y125" s="20">
        <v>0.02</v>
      </c>
      <c r="Z125" s="20">
        <v>0.02</v>
      </c>
      <c r="AA125" s="69">
        <v>9</v>
      </c>
      <c r="AB125" s="20">
        <v>0.83</v>
      </c>
      <c r="AC125" s="20">
        <v>0</v>
      </c>
      <c r="AD125" s="65">
        <v>6</v>
      </c>
      <c r="AE125" s="20">
        <v>0</v>
      </c>
      <c r="AF125" s="83">
        <v>5</v>
      </c>
      <c r="AG125" s="17">
        <v>1</v>
      </c>
      <c r="AH125" s="54">
        <v>2.9757400000000001E-5</v>
      </c>
      <c r="AI125">
        <f>_xlfn.XLOOKUP(U125,' Brechas'!$A$35:$A$67,' Brechas'!$M$35:$M$67)</f>
        <v>2.9757439249406199E-5</v>
      </c>
      <c r="AJ125" t="b">
        <f t="shared" si="22"/>
        <v>1</v>
      </c>
      <c r="AN125" s="20">
        <v>68</v>
      </c>
      <c r="AO125" s="20" t="s">
        <v>100</v>
      </c>
      <c r="AP125" s="20">
        <v>0.04</v>
      </c>
      <c r="AQ125" s="20">
        <v>0.03</v>
      </c>
      <c r="AR125" s="20">
        <v>0.11</v>
      </c>
      <c r="AS125" s="20">
        <v>0.11</v>
      </c>
      <c r="AT125" s="59">
        <v>13</v>
      </c>
      <c r="AU125" s="20">
        <v>0.04</v>
      </c>
      <c r="AV125" s="20">
        <v>0.13</v>
      </c>
      <c r="AW125" s="79">
        <v>10</v>
      </c>
      <c r="AX125" s="20">
        <v>0.01</v>
      </c>
      <c r="AY125" s="86">
        <v>11</v>
      </c>
      <c r="AZ125" s="17">
        <v>1</v>
      </c>
      <c r="BA125" s="17">
        <v>1.4366917E-2</v>
      </c>
      <c r="BB125" s="17">
        <f>_xlfn.XLOOKUP(AN125,' Brechas'!$A$35:$A$67,' Brechas'!$V$35:$V$67)</f>
        <v>1.43669171872704E-2</v>
      </c>
      <c r="BC125" t="b">
        <f t="shared" si="23"/>
        <v>1</v>
      </c>
      <c r="BG125" s="20">
        <v>68</v>
      </c>
      <c r="BH125" s="20" t="s">
        <v>294</v>
      </c>
      <c r="BI125" s="20">
        <v>0.86</v>
      </c>
      <c r="BJ125" s="20">
        <v>0.82</v>
      </c>
      <c r="BK125" s="20">
        <v>0.05</v>
      </c>
      <c r="BL125" s="20">
        <v>5.1999999999999998E-2</v>
      </c>
      <c r="BM125" s="69">
        <v>9</v>
      </c>
      <c r="BN125" s="20">
        <v>0.84</v>
      </c>
      <c r="BO125" s="20">
        <v>0.34</v>
      </c>
      <c r="BP125" s="62">
        <v>8</v>
      </c>
      <c r="BQ125" s="20">
        <v>1.7999999999999999E-2</v>
      </c>
      <c r="BR125" s="64">
        <v>7</v>
      </c>
      <c r="BS125" s="17">
        <v>1</v>
      </c>
      <c r="BT125" s="17">
        <v>1.8032394E-2</v>
      </c>
      <c r="BU125" s="17">
        <f>_xlfn.XLOOKUP(BG125,' Brechas'!$A$35:$A$67,' Brechas'!$AJ$35:$AJ$67)</f>
        <v>1.8032394367542198E-2</v>
      </c>
      <c r="BV125" t="b">
        <f t="shared" si="24"/>
        <v>1</v>
      </c>
      <c r="BZ125" s="20">
        <v>68</v>
      </c>
      <c r="CA125" s="20" t="s">
        <v>100</v>
      </c>
      <c r="CB125" s="20">
        <v>8.01</v>
      </c>
      <c r="CC125" s="20">
        <v>8.06</v>
      </c>
      <c r="CD125" s="20">
        <v>-0.01</v>
      </c>
      <c r="CE125" s="20">
        <v>6.0000000000000001E-3</v>
      </c>
      <c r="CF125" s="126">
        <v>15</v>
      </c>
      <c r="CG125" s="20">
        <v>8.0399999999999991</v>
      </c>
      <c r="CH125" s="20">
        <v>0.98</v>
      </c>
      <c r="CI125" s="122">
        <v>14</v>
      </c>
      <c r="CJ125" s="20">
        <v>6.0000000000000001E-3</v>
      </c>
      <c r="CK125" s="124">
        <v>16</v>
      </c>
      <c r="CL125" s="17">
        <v>-1</v>
      </c>
      <c r="CM125" s="17">
        <v>-6.2059460000000004E-3</v>
      </c>
      <c r="CN125" s="17">
        <f>_xlfn.XLOOKUP(BZ125,' Brechas'!$A$35:$A$67,' Brechas'!$BF$35:$BF$67)</f>
        <v>-6.2059463382854304E-3</v>
      </c>
      <c r="CO125" t="b">
        <f t="shared" si="25"/>
        <v>1</v>
      </c>
      <c r="CS125" s="20">
        <v>68</v>
      </c>
      <c r="CT125" s="20" t="s">
        <v>100</v>
      </c>
      <c r="CU125" s="20">
        <v>0.5</v>
      </c>
      <c r="CV125" s="20">
        <v>0.5</v>
      </c>
      <c r="CW125" s="20">
        <v>0</v>
      </c>
      <c r="CX125" s="20">
        <v>0</v>
      </c>
      <c r="CY125" s="76">
        <v>1</v>
      </c>
      <c r="CZ125" s="20">
        <v>0.03</v>
      </c>
      <c r="DA125" s="20">
        <v>0.11</v>
      </c>
      <c r="DB125" s="232">
        <v>6</v>
      </c>
      <c r="DC125" s="20">
        <v>0</v>
      </c>
      <c r="DD125" s="76">
        <v>1</v>
      </c>
      <c r="DE125" s="17">
        <v>-1</v>
      </c>
      <c r="DF125" s="17">
        <v>0</v>
      </c>
      <c r="DG125" s="17" t="e">
        <f>_xlfn.XLOOKUP(CS125,' Brechas'!$A$35:$A$67,' Brechas'!#REF!)</f>
        <v>#REF!</v>
      </c>
      <c r="DH125" t="e">
        <f t="shared" si="26"/>
        <v>#REF!</v>
      </c>
      <c r="DL125" s="20">
        <v>68</v>
      </c>
      <c r="DM125" s="20" t="s">
        <v>100</v>
      </c>
      <c r="DN125" s="20">
        <v>7.67</v>
      </c>
      <c r="DO125" s="20">
        <v>11.79</v>
      </c>
      <c r="DP125" s="20">
        <v>-0.35</v>
      </c>
      <c r="DQ125" s="20">
        <v>0.35</v>
      </c>
      <c r="DR125" s="75">
        <v>21</v>
      </c>
      <c r="DS125" s="20">
        <v>9.69</v>
      </c>
      <c r="DT125" s="20">
        <v>0.3</v>
      </c>
      <c r="DU125" s="86">
        <v>11</v>
      </c>
      <c r="DV125" s="20">
        <v>0.11</v>
      </c>
      <c r="DW125" s="74">
        <v>23</v>
      </c>
      <c r="DX125" s="17">
        <v>-1</v>
      </c>
      <c r="DY125" s="17">
        <v>-0.105871198</v>
      </c>
      <c r="DZ125" s="17" t="e">
        <f>_xlfn.XLOOKUP(DL125,' Brechas'!$A$35:$A$67,' Brechas'!#REF!)</f>
        <v>#REF!</v>
      </c>
      <c r="EA125" t="e">
        <f t="shared" si="27"/>
        <v>#REF!</v>
      </c>
    </row>
    <row r="126" spans="2:131">
      <c r="B126" s="18">
        <v>70</v>
      </c>
      <c r="C126" s="18" t="s">
        <v>101</v>
      </c>
      <c r="D126" s="18">
        <v>0.73</v>
      </c>
      <c r="E126" s="18">
        <v>0.69</v>
      </c>
      <c r="F126" s="18">
        <v>0.06</v>
      </c>
      <c r="G126" s="18">
        <v>0.06</v>
      </c>
      <c r="H126" s="38">
        <v>27</v>
      </c>
      <c r="I126" s="18">
        <v>0.71</v>
      </c>
      <c r="J126" s="18">
        <v>0.28999999999999998</v>
      </c>
      <c r="K126" s="48">
        <v>24</v>
      </c>
      <c r="L126" s="18">
        <v>0.02</v>
      </c>
      <c r="M126" s="45">
        <v>26</v>
      </c>
      <c r="N126" s="17">
        <v>1</v>
      </c>
      <c r="O126" s="17">
        <v>1.6766367000000001E-2</v>
      </c>
      <c r="P126" s="17">
        <f>_xlfn.XLOOKUP(B126,' Brechas'!$A$35:$A$67,' Brechas'!$G$35:$G$67)</f>
        <v>1.6766367039816401E-2</v>
      </c>
      <c r="Q126" t="b">
        <f t="shared" si="21"/>
        <v>1</v>
      </c>
      <c r="U126" s="20">
        <v>70</v>
      </c>
      <c r="V126" s="20" t="s">
        <v>101</v>
      </c>
      <c r="W126" s="20">
        <v>0.81</v>
      </c>
      <c r="X126" s="20">
        <v>0.77</v>
      </c>
      <c r="Y126" s="20">
        <v>0.05</v>
      </c>
      <c r="Z126" s="20">
        <v>0.05</v>
      </c>
      <c r="AA126" s="74">
        <v>23</v>
      </c>
      <c r="AB126" s="20">
        <v>0.79</v>
      </c>
      <c r="AC126" s="20">
        <v>0</v>
      </c>
      <c r="AD126" s="59">
        <v>13</v>
      </c>
      <c r="AE126" s="20">
        <v>1E-4</v>
      </c>
      <c r="AF126" s="68">
        <v>19</v>
      </c>
      <c r="AG126" s="17">
        <v>1</v>
      </c>
      <c r="AH126" s="54">
        <v>6.0217299999999997E-5</v>
      </c>
      <c r="AI126">
        <f>_xlfn.XLOOKUP(U126,' Brechas'!$A$35:$A$67,' Brechas'!$M$35:$M$67)</f>
        <v>6.0217330235992201E-5</v>
      </c>
      <c r="AJ126" t="b">
        <f t="shared" si="22"/>
        <v>1</v>
      </c>
      <c r="AN126" s="20">
        <v>70</v>
      </c>
      <c r="AO126" s="20" t="s">
        <v>101</v>
      </c>
      <c r="AP126" s="20">
        <v>0.27</v>
      </c>
      <c r="AQ126" s="20">
        <v>0.28000000000000003</v>
      </c>
      <c r="AR126" s="20">
        <v>-0.03</v>
      </c>
      <c r="AS126" s="20">
        <v>0.03</v>
      </c>
      <c r="AT126" s="83">
        <v>5</v>
      </c>
      <c r="AU126" s="20">
        <v>0.27</v>
      </c>
      <c r="AV126" s="20">
        <v>1</v>
      </c>
      <c r="AW126" s="77">
        <v>33</v>
      </c>
      <c r="AX126" s="20">
        <v>0.03</v>
      </c>
      <c r="AY126" s="68">
        <v>19</v>
      </c>
      <c r="AZ126" s="17">
        <v>-1</v>
      </c>
      <c r="BA126" s="17">
        <v>-3.3509876000000001E-2</v>
      </c>
      <c r="BB126" s="17">
        <f>_xlfn.XLOOKUP(AN126,' Brechas'!$A$35:$A$67,' Brechas'!$V$35:$V$67)</f>
        <v>-3.3509875613813703E-2</v>
      </c>
      <c r="BC126" t="b">
        <f t="shared" si="23"/>
        <v>1</v>
      </c>
      <c r="BG126" s="20">
        <v>70</v>
      </c>
      <c r="BH126" s="20" t="s">
        <v>295</v>
      </c>
      <c r="BI126" s="20">
        <v>0.81</v>
      </c>
      <c r="BJ126" s="20">
        <v>0.74</v>
      </c>
      <c r="BK126" s="20">
        <v>0.09</v>
      </c>
      <c r="BL126" s="20">
        <v>9.0999999999999998E-2</v>
      </c>
      <c r="BM126" s="88">
        <v>24</v>
      </c>
      <c r="BN126" s="20">
        <v>0.77</v>
      </c>
      <c r="BO126" s="20">
        <v>0.37</v>
      </c>
      <c r="BP126" s="60">
        <v>14</v>
      </c>
      <c r="BQ126" s="20">
        <v>3.4000000000000002E-2</v>
      </c>
      <c r="BR126" s="75">
        <v>21</v>
      </c>
      <c r="BS126" s="17">
        <v>1</v>
      </c>
      <c r="BT126" s="17">
        <v>3.4131135999999999E-2</v>
      </c>
      <c r="BU126" s="17">
        <f>_xlfn.XLOOKUP(BG126,' Brechas'!$A$35:$A$67,' Brechas'!$AJ$35:$AJ$67)</f>
        <v>3.4131136025980398E-2</v>
      </c>
      <c r="BV126" t="b">
        <f t="shared" si="24"/>
        <v>1</v>
      </c>
      <c r="BZ126" s="20">
        <v>70</v>
      </c>
      <c r="CA126" s="20" t="s">
        <v>101</v>
      </c>
      <c r="CB126" s="20">
        <v>8.0399999999999991</v>
      </c>
      <c r="CC126" s="20">
        <v>8.08</v>
      </c>
      <c r="CD126" s="20">
        <v>-0.01</v>
      </c>
      <c r="CE126" s="20">
        <v>5.0000000000000001E-3</v>
      </c>
      <c r="CF126" s="111">
        <v>12</v>
      </c>
      <c r="CG126" s="20">
        <v>8.06</v>
      </c>
      <c r="CH126" s="20">
        <v>0.98</v>
      </c>
      <c r="CI126" s="111">
        <v>12</v>
      </c>
      <c r="CJ126" s="20">
        <v>5.0000000000000001E-3</v>
      </c>
      <c r="CK126" s="111">
        <v>12</v>
      </c>
      <c r="CL126" s="17">
        <v>-1</v>
      </c>
      <c r="CM126" s="17">
        <v>-5.0528200000000004E-3</v>
      </c>
      <c r="CN126" s="17">
        <f>_xlfn.XLOOKUP(BZ126,' Brechas'!$A$35:$A$67,' Brechas'!$BF$35:$BF$67)</f>
        <v>-5.0528200827900096E-3</v>
      </c>
      <c r="CO126" t="b">
        <f t="shared" si="25"/>
        <v>1</v>
      </c>
      <c r="CS126" s="20">
        <v>70</v>
      </c>
      <c r="CT126" s="154" t="s">
        <v>101</v>
      </c>
      <c r="CU126" s="20">
        <v>0.6</v>
      </c>
      <c r="CV126" s="20">
        <v>0.4</v>
      </c>
      <c r="CW126" s="20">
        <v>0.5</v>
      </c>
      <c r="CX126" s="20">
        <v>0.5</v>
      </c>
      <c r="CY126" s="81">
        <v>14</v>
      </c>
      <c r="CZ126" s="20">
        <v>0.01</v>
      </c>
      <c r="DA126" s="20">
        <v>0.4</v>
      </c>
      <c r="DB126" s="155">
        <v>22</v>
      </c>
      <c r="DC126" s="20">
        <v>0.2</v>
      </c>
      <c r="DD126" s="155">
        <v>22</v>
      </c>
      <c r="DE126" s="17">
        <v>1</v>
      </c>
      <c r="DF126" s="17">
        <v>0.2</v>
      </c>
      <c r="DG126" s="17" t="e">
        <f>_xlfn.XLOOKUP(CS126,' Brechas'!$A$35:$A$67,' Brechas'!#REF!)</f>
        <v>#REF!</v>
      </c>
      <c r="DH126" t="e">
        <f t="shared" si="26"/>
        <v>#REF!</v>
      </c>
      <c r="DL126" s="20">
        <v>70</v>
      </c>
      <c r="DM126" s="154" t="s">
        <v>101</v>
      </c>
      <c r="DN126" s="20">
        <v>2.68</v>
      </c>
      <c r="DO126" s="20">
        <v>4.29</v>
      </c>
      <c r="DP126" s="20">
        <v>-0.38</v>
      </c>
      <c r="DQ126" s="20">
        <v>0.38</v>
      </c>
      <c r="DR126" s="82">
        <v>22</v>
      </c>
      <c r="DS126" s="20">
        <v>3.49</v>
      </c>
      <c r="DT126" s="20">
        <v>0.11</v>
      </c>
      <c r="DU126" s="95">
        <v>32</v>
      </c>
      <c r="DV126" s="20">
        <v>0.04</v>
      </c>
      <c r="DW126" s="86">
        <v>11</v>
      </c>
      <c r="DX126" s="17">
        <v>-1</v>
      </c>
      <c r="DY126" s="17">
        <v>-4.0907116E-2</v>
      </c>
      <c r="DZ126" s="17" t="e">
        <f>_xlfn.XLOOKUP(DL126,' Brechas'!$A$35:$A$67,' Brechas'!#REF!)</f>
        <v>#REF!</v>
      </c>
      <c r="EA126" t="e">
        <f t="shared" si="27"/>
        <v>#REF!</v>
      </c>
    </row>
    <row r="127" spans="2:131">
      <c r="B127" s="18">
        <v>73</v>
      </c>
      <c r="C127" s="18" t="s">
        <v>102</v>
      </c>
      <c r="D127" s="18">
        <v>0.95</v>
      </c>
      <c r="E127" s="18">
        <v>0.93</v>
      </c>
      <c r="F127" s="18">
        <v>0.02</v>
      </c>
      <c r="G127" s="18">
        <v>0.02</v>
      </c>
      <c r="H127" s="49">
        <v>12</v>
      </c>
      <c r="I127" s="18">
        <v>0.94</v>
      </c>
      <c r="J127" s="18">
        <v>0.22</v>
      </c>
      <c r="K127" s="32">
        <v>7</v>
      </c>
      <c r="L127" s="18">
        <v>0</v>
      </c>
      <c r="M127" s="35">
        <v>11</v>
      </c>
      <c r="N127" s="17">
        <v>1</v>
      </c>
      <c r="O127" s="17">
        <v>4.5701149999999996E-3</v>
      </c>
      <c r="P127" s="17">
        <f>_xlfn.XLOOKUP(B127,' Brechas'!$A$35:$A$67,' Brechas'!$G$35:$G$67)</f>
        <v>4.57011498077121E-3</v>
      </c>
      <c r="Q127" t="b">
        <f t="shared" si="21"/>
        <v>1</v>
      </c>
      <c r="U127" s="20">
        <v>73</v>
      </c>
      <c r="V127" s="20" t="s">
        <v>102</v>
      </c>
      <c r="W127" s="20">
        <v>0.83</v>
      </c>
      <c r="X127" s="20">
        <v>0.79</v>
      </c>
      <c r="Y127" s="20">
        <v>0.05</v>
      </c>
      <c r="Z127" s="20">
        <v>0.05</v>
      </c>
      <c r="AA127" s="72">
        <v>27</v>
      </c>
      <c r="AB127" s="20">
        <v>0.81</v>
      </c>
      <c r="AC127" s="20">
        <v>0</v>
      </c>
      <c r="AD127" s="86">
        <v>11</v>
      </c>
      <c r="AE127" s="20">
        <v>1E-4</v>
      </c>
      <c r="AF127" s="82">
        <v>22</v>
      </c>
      <c r="AG127" s="17">
        <v>1</v>
      </c>
      <c r="AH127" s="54">
        <v>6.4468900000000002E-5</v>
      </c>
      <c r="AI127">
        <f>_xlfn.XLOOKUP(U127,' Brechas'!$A$35:$A$67,' Brechas'!$M$35:$M$67)</f>
        <v>6.44689073642162E-5</v>
      </c>
      <c r="AJ127" t="b">
        <f t="shared" si="22"/>
        <v>1</v>
      </c>
      <c r="AN127" s="20">
        <v>73</v>
      </c>
      <c r="AO127" s="20" t="s">
        <v>102</v>
      </c>
      <c r="AP127" s="20">
        <v>0.02</v>
      </c>
      <c r="AQ127" s="20">
        <v>0.04</v>
      </c>
      <c r="AR127" s="20">
        <v>-0.41</v>
      </c>
      <c r="AS127" s="20">
        <v>0.41</v>
      </c>
      <c r="AT127" s="94">
        <v>31</v>
      </c>
      <c r="AU127" s="20">
        <v>0.03</v>
      </c>
      <c r="AV127" s="20">
        <v>0.11</v>
      </c>
      <c r="AW127" s="69">
        <v>9</v>
      </c>
      <c r="AX127" s="20">
        <v>0.05</v>
      </c>
      <c r="AY127" s="74">
        <v>23</v>
      </c>
      <c r="AZ127" s="17">
        <v>-1</v>
      </c>
      <c r="BA127" s="17">
        <v>-4.6718628999999998E-2</v>
      </c>
      <c r="BB127" s="17">
        <f>_xlfn.XLOOKUP(AN127,' Brechas'!$A$35:$A$67,' Brechas'!$V$35:$V$67)</f>
        <v>-4.67186293934653E-2</v>
      </c>
      <c r="BC127" t="b">
        <f t="shared" si="23"/>
        <v>1</v>
      </c>
      <c r="BG127" s="20">
        <v>73</v>
      </c>
      <c r="BH127" s="20" t="s">
        <v>296</v>
      </c>
      <c r="BI127" s="20">
        <v>0.87</v>
      </c>
      <c r="BJ127" s="20">
        <v>0.84</v>
      </c>
      <c r="BK127" s="20">
        <v>0.04</v>
      </c>
      <c r="BL127" s="20">
        <v>0.04</v>
      </c>
      <c r="BM127" s="83">
        <v>5</v>
      </c>
      <c r="BN127" s="20">
        <v>0.85</v>
      </c>
      <c r="BO127" s="20">
        <v>0.34</v>
      </c>
      <c r="BP127" s="65">
        <v>6</v>
      </c>
      <c r="BQ127" s="20">
        <v>1.4E-2</v>
      </c>
      <c r="BR127" s="85">
        <v>4</v>
      </c>
      <c r="BS127" s="17">
        <v>1</v>
      </c>
      <c r="BT127" s="17">
        <v>1.3615390999999999E-2</v>
      </c>
      <c r="BU127" s="17">
        <f>_xlfn.XLOOKUP(BG127,' Brechas'!$A$35:$A$67,' Brechas'!$AJ$35:$AJ$67)</f>
        <v>1.36153906802681E-2</v>
      </c>
      <c r="BV127" t="b">
        <f t="shared" si="24"/>
        <v>1</v>
      </c>
      <c r="BZ127" s="20">
        <v>73</v>
      </c>
      <c r="CA127" s="20" t="s">
        <v>102</v>
      </c>
      <c r="CB127" s="20">
        <v>7.88</v>
      </c>
      <c r="CC127" s="20">
        <v>7.95</v>
      </c>
      <c r="CD127" s="20">
        <v>-0.01</v>
      </c>
      <c r="CE127" s="20">
        <v>8.0000000000000002E-3</v>
      </c>
      <c r="CF127" s="120">
        <v>24</v>
      </c>
      <c r="CG127" s="20">
        <v>7.92</v>
      </c>
      <c r="CH127" s="20">
        <v>0.99</v>
      </c>
      <c r="CI127" s="95">
        <v>31</v>
      </c>
      <c r="CJ127" s="20">
        <v>8.0000000000000002E-3</v>
      </c>
      <c r="CK127" s="120">
        <v>24</v>
      </c>
      <c r="CL127" s="17">
        <v>-1</v>
      </c>
      <c r="CM127" s="17">
        <v>-8.2538690000000005E-3</v>
      </c>
      <c r="CN127" s="17">
        <f>_xlfn.XLOOKUP(BZ127,' Brechas'!$A$35:$A$67,' Brechas'!$BF$35:$BF$67)</f>
        <v>-8.2538687832501498E-3</v>
      </c>
      <c r="CO127" t="b">
        <f t="shared" si="25"/>
        <v>1</v>
      </c>
      <c r="CS127" s="20">
        <v>73</v>
      </c>
      <c r="CT127" s="154" t="s">
        <v>102</v>
      </c>
      <c r="CU127" s="20">
        <v>0.1</v>
      </c>
      <c r="CV127" s="20">
        <v>0.9</v>
      </c>
      <c r="CW127" s="20">
        <v>-0.89</v>
      </c>
      <c r="CX127" s="20">
        <v>0.89</v>
      </c>
      <c r="CY127" s="189">
        <v>25</v>
      </c>
      <c r="CZ127" s="20">
        <v>0.02</v>
      </c>
      <c r="DA127" s="20">
        <v>0.2</v>
      </c>
      <c r="DB127" s="236">
        <v>15</v>
      </c>
      <c r="DC127" s="20">
        <v>0.18</v>
      </c>
      <c r="DD127" s="237">
        <v>21</v>
      </c>
      <c r="DE127" s="17">
        <v>-1</v>
      </c>
      <c r="DF127" s="17">
        <v>-0.177777778</v>
      </c>
      <c r="DG127" s="17" t="e">
        <f>_xlfn.XLOOKUP(CS127,' Brechas'!$A$35:$A$67,' Brechas'!#REF!)</f>
        <v>#REF!</v>
      </c>
      <c r="DH127" t="e">
        <f t="shared" si="26"/>
        <v>#REF!</v>
      </c>
      <c r="DL127" s="20">
        <v>73</v>
      </c>
      <c r="DM127" s="154" t="s">
        <v>102</v>
      </c>
      <c r="DN127" s="20">
        <v>10.119999999999999</v>
      </c>
      <c r="DO127" s="20">
        <v>10.89</v>
      </c>
      <c r="DP127" s="20">
        <v>-7.0000000000000007E-2</v>
      </c>
      <c r="DQ127" s="20">
        <v>7.0000000000000007E-2</v>
      </c>
      <c r="DR127" s="85">
        <v>4</v>
      </c>
      <c r="DS127" s="20">
        <v>10.5</v>
      </c>
      <c r="DT127" s="20">
        <v>0.33</v>
      </c>
      <c r="DU127" s="69">
        <v>9</v>
      </c>
      <c r="DV127" s="20">
        <v>0.02</v>
      </c>
      <c r="DW127" s="83">
        <v>5</v>
      </c>
      <c r="DX127" s="17">
        <v>-1</v>
      </c>
      <c r="DY127" s="17">
        <v>-2.3341033000000001E-2</v>
      </c>
      <c r="DZ127" s="17" t="e">
        <f>_xlfn.XLOOKUP(DL127,' Brechas'!$A$35:$A$67,' Brechas'!#REF!)</f>
        <v>#REF!</v>
      </c>
      <c r="EA127" t="e">
        <f t="shared" si="27"/>
        <v>#REF!</v>
      </c>
    </row>
    <row r="128" spans="2:131">
      <c r="B128" s="18">
        <v>76</v>
      </c>
      <c r="C128" s="18" t="s">
        <v>103</v>
      </c>
      <c r="D128" s="18">
        <v>0.94</v>
      </c>
      <c r="E128" s="18">
        <v>0.94</v>
      </c>
      <c r="F128" s="18">
        <v>0</v>
      </c>
      <c r="G128" s="18">
        <v>0</v>
      </c>
      <c r="H128" s="23">
        <v>1</v>
      </c>
      <c r="I128" s="18">
        <v>0.94</v>
      </c>
      <c r="J128" s="18">
        <v>0.22</v>
      </c>
      <c r="K128" s="30">
        <v>8</v>
      </c>
      <c r="L128" s="18">
        <v>0</v>
      </c>
      <c r="M128" s="23">
        <v>1</v>
      </c>
      <c r="N128" s="17">
        <v>1</v>
      </c>
      <c r="O128" s="17">
        <v>1.020371E-3</v>
      </c>
      <c r="P128" s="17">
        <f>_xlfn.XLOOKUP(B128,' Brechas'!$A$35:$A$67,' Brechas'!$G$35:$G$67)</f>
        <v>1.0203706821791899E-3</v>
      </c>
      <c r="Q128" t="b">
        <f t="shared" si="21"/>
        <v>1</v>
      </c>
      <c r="U128" s="20">
        <v>76</v>
      </c>
      <c r="V128" s="20" t="s">
        <v>103</v>
      </c>
      <c r="W128" s="20">
        <v>0.82</v>
      </c>
      <c r="X128" s="20">
        <v>0.8</v>
      </c>
      <c r="Y128" s="20">
        <v>0.03</v>
      </c>
      <c r="Z128" s="20">
        <v>0.03</v>
      </c>
      <c r="AA128" s="59">
        <v>13</v>
      </c>
      <c r="AB128" s="20">
        <v>0.81</v>
      </c>
      <c r="AC128" s="20">
        <v>0</v>
      </c>
      <c r="AD128" s="79">
        <v>10</v>
      </c>
      <c r="AE128" s="20">
        <v>0</v>
      </c>
      <c r="AF128" s="86">
        <v>11</v>
      </c>
      <c r="AG128" s="17">
        <v>1</v>
      </c>
      <c r="AH128" s="54">
        <v>3.8781800000000002E-5</v>
      </c>
      <c r="AI128">
        <f>_xlfn.XLOOKUP(U128,' Brechas'!$A$35:$A$67,' Brechas'!$M$35:$M$67)</f>
        <v>3.87817598769472E-5</v>
      </c>
      <c r="AJ128" t="b">
        <f t="shared" si="22"/>
        <v>1</v>
      </c>
      <c r="AN128" s="20">
        <v>76</v>
      </c>
      <c r="AO128" s="20" t="s">
        <v>103</v>
      </c>
      <c r="AP128" s="20">
        <v>7.0000000000000007E-2</v>
      </c>
      <c r="AQ128" s="20">
        <v>0.08</v>
      </c>
      <c r="AR128" s="20">
        <v>-0.16</v>
      </c>
      <c r="AS128" s="20">
        <v>0.16</v>
      </c>
      <c r="AT128" s="68">
        <v>19</v>
      </c>
      <c r="AU128" s="20">
        <v>7.0000000000000007E-2</v>
      </c>
      <c r="AV128" s="20">
        <v>0.28000000000000003</v>
      </c>
      <c r="AW128" s="58">
        <v>16</v>
      </c>
      <c r="AX128" s="20">
        <v>0.04</v>
      </c>
      <c r="AY128" s="75">
        <v>21</v>
      </c>
      <c r="AZ128" s="17">
        <v>-1</v>
      </c>
      <c r="BA128" s="17">
        <v>-4.4577170999999999E-2</v>
      </c>
      <c r="BB128" s="17">
        <f>_xlfn.XLOOKUP(AN128,' Brechas'!$A$35:$A$67,' Brechas'!$V$35:$V$67)</f>
        <v>-4.4577170877556901E-2</v>
      </c>
      <c r="BC128" t="b">
        <f t="shared" si="23"/>
        <v>1</v>
      </c>
      <c r="BG128" s="20">
        <v>76</v>
      </c>
      <c r="BH128" s="20" t="s">
        <v>297</v>
      </c>
      <c r="BI128" s="20">
        <v>0.7</v>
      </c>
      <c r="BJ128" s="20">
        <v>0.67</v>
      </c>
      <c r="BK128" s="20">
        <v>0.05</v>
      </c>
      <c r="BL128" s="20">
        <v>4.7E-2</v>
      </c>
      <c r="BM128" s="62">
        <v>8</v>
      </c>
      <c r="BN128" s="20">
        <v>0.68</v>
      </c>
      <c r="BO128" s="20">
        <v>0.42</v>
      </c>
      <c r="BP128" s="74">
        <v>23</v>
      </c>
      <c r="BQ128" s="20">
        <v>0.02</v>
      </c>
      <c r="BR128" s="69">
        <v>9</v>
      </c>
      <c r="BS128" s="17">
        <v>1</v>
      </c>
      <c r="BT128" s="17">
        <v>2.0095932E-2</v>
      </c>
      <c r="BU128" s="17">
        <f>_xlfn.XLOOKUP(BG128,' Brechas'!$A$35:$A$67,' Brechas'!$AJ$35:$AJ$67)</f>
        <v>2.0095931632753701E-2</v>
      </c>
      <c r="BV128" t="b">
        <f t="shared" si="24"/>
        <v>1</v>
      </c>
      <c r="BZ128" s="20">
        <v>76</v>
      </c>
      <c r="CA128" s="20" t="s">
        <v>103</v>
      </c>
      <c r="CB128" s="20">
        <v>7.96</v>
      </c>
      <c r="CC128" s="20">
        <v>8.02</v>
      </c>
      <c r="CD128" s="20">
        <v>-0.01</v>
      </c>
      <c r="CE128" s="20">
        <v>7.0000000000000001E-3</v>
      </c>
      <c r="CF128" s="105">
        <v>20</v>
      </c>
      <c r="CG128" s="20">
        <v>7.99</v>
      </c>
      <c r="CH128" s="20">
        <v>0.98</v>
      </c>
      <c r="CI128" s="105">
        <v>20</v>
      </c>
      <c r="CJ128" s="20">
        <v>7.0000000000000001E-3</v>
      </c>
      <c r="CK128" s="105">
        <v>20</v>
      </c>
      <c r="CL128" s="17">
        <v>-1</v>
      </c>
      <c r="CM128" s="17">
        <v>-7.3099180000000003E-3</v>
      </c>
      <c r="CN128" s="17">
        <f>_xlfn.XLOOKUP(BZ128,' Brechas'!$A$35:$A$67,' Brechas'!$BF$35:$BF$67)</f>
        <v>-7.3099176027665701E-3</v>
      </c>
      <c r="CO128" t="b">
        <f t="shared" si="25"/>
        <v>1</v>
      </c>
      <c r="CS128" s="20">
        <v>76</v>
      </c>
      <c r="CT128" s="154" t="s">
        <v>103</v>
      </c>
      <c r="CU128" s="20">
        <v>0.32</v>
      </c>
      <c r="CV128" s="20">
        <v>0.68</v>
      </c>
      <c r="CW128" s="20">
        <v>-0.52</v>
      </c>
      <c r="CX128" s="20">
        <v>0.52</v>
      </c>
      <c r="CY128" s="170">
        <v>17</v>
      </c>
      <c r="CZ128" s="20">
        <v>0.06</v>
      </c>
      <c r="DA128" s="20">
        <v>0.06</v>
      </c>
      <c r="DB128" s="230">
        <v>3</v>
      </c>
      <c r="DC128" s="20">
        <v>0.03</v>
      </c>
      <c r="DD128" s="108">
        <v>8</v>
      </c>
      <c r="DE128" s="17">
        <v>-1</v>
      </c>
      <c r="DF128" s="17">
        <v>-3.0690537E-2</v>
      </c>
      <c r="DG128" s="17" t="e">
        <f>_xlfn.XLOOKUP(CS128,' Brechas'!$A$35:$A$67,' Brechas'!#REF!)</f>
        <v>#REF!</v>
      </c>
      <c r="DH128" t="e">
        <f t="shared" si="26"/>
        <v>#REF!</v>
      </c>
      <c r="DL128" s="20">
        <v>76</v>
      </c>
      <c r="DM128" s="154" t="s">
        <v>103</v>
      </c>
      <c r="DN128" s="20">
        <v>6.67</v>
      </c>
      <c r="DO128" s="20">
        <v>28.41</v>
      </c>
      <c r="DP128" s="20">
        <v>-0.77</v>
      </c>
      <c r="DQ128" s="20">
        <v>0.77</v>
      </c>
      <c r="DR128" s="77">
        <v>33</v>
      </c>
      <c r="DS128" s="20">
        <v>17</v>
      </c>
      <c r="DT128" s="20">
        <v>0.53</v>
      </c>
      <c r="DU128" s="67">
        <v>2</v>
      </c>
      <c r="DV128" s="20">
        <v>0.41</v>
      </c>
      <c r="DW128" s="77">
        <v>33</v>
      </c>
      <c r="DX128" s="17">
        <v>-1</v>
      </c>
      <c r="DY128" s="17">
        <v>-0.40681151100000001</v>
      </c>
      <c r="DZ128" s="17" t="e">
        <f>_xlfn.XLOOKUP(DL128,' Brechas'!$A$35:$A$67,' Brechas'!#REF!)</f>
        <v>#REF!</v>
      </c>
      <c r="EA128" t="e">
        <f t="shared" si="27"/>
        <v>#REF!</v>
      </c>
    </row>
    <row r="129" spans="1:131">
      <c r="B129" s="18">
        <v>81</v>
      </c>
      <c r="C129" s="18" t="s">
        <v>104</v>
      </c>
      <c r="D129" s="18">
        <v>0.85</v>
      </c>
      <c r="E129" s="18">
        <v>0.84</v>
      </c>
      <c r="F129" s="18">
        <v>0.01</v>
      </c>
      <c r="G129" s="18">
        <v>0.01</v>
      </c>
      <c r="H129" s="42">
        <v>5</v>
      </c>
      <c r="I129" s="18">
        <v>0.84</v>
      </c>
      <c r="J129" s="18">
        <v>0.25</v>
      </c>
      <c r="K129" s="31">
        <v>17</v>
      </c>
      <c r="L129" s="18">
        <v>0</v>
      </c>
      <c r="M129" s="42">
        <v>5</v>
      </c>
      <c r="N129" s="17">
        <v>1</v>
      </c>
      <c r="O129" s="17">
        <v>3.0414320000000002E-3</v>
      </c>
      <c r="P129" s="17">
        <f>_xlfn.XLOOKUP(B129,' Brechas'!$A$35:$A$67,' Brechas'!$G$35:$G$67)</f>
        <v>3.0414322695268602E-3</v>
      </c>
      <c r="Q129" t="b">
        <f t="shared" si="21"/>
        <v>1</v>
      </c>
      <c r="U129" s="20">
        <v>81</v>
      </c>
      <c r="V129" s="20" t="s">
        <v>104</v>
      </c>
      <c r="W129" s="20">
        <v>0.01</v>
      </c>
      <c r="X129" s="20">
        <v>0.01</v>
      </c>
      <c r="Y129" s="20">
        <v>0.33</v>
      </c>
      <c r="Z129" s="20">
        <v>0.33</v>
      </c>
      <c r="AA129" s="94">
        <v>31</v>
      </c>
      <c r="AB129" s="20">
        <v>0.01</v>
      </c>
      <c r="AC129" s="20">
        <v>0.17</v>
      </c>
      <c r="AD129" s="72">
        <v>27</v>
      </c>
      <c r="AE129" s="20">
        <v>5.4600000000000003E-2</v>
      </c>
      <c r="AF129" s="70">
        <v>29</v>
      </c>
      <c r="AG129" s="17">
        <v>1</v>
      </c>
      <c r="AH129" s="17">
        <v>5.4580377999999999E-2</v>
      </c>
      <c r="AI129">
        <f>_xlfn.XLOOKUP(U129,' Brechas'!$A$35:$A$67,' Brechas'!$M$35:$M$67)</f>
        <v>5.4580378492101102E-2</v>
      </c>
      <c r="AJ129" t="b">
        <f t="shared" si="22"/>
        <v>1</v>
      </c>
      <c r="AN129" s="20">
        <v>81</v>
      </c>
      <c r="AO129" s="20" t="s">
        <v>104</v>
      </c>
      <c r="AP129" s="20">
        <v>0.01</v>
      </c>
      <c r="AQ129" s="20">
        <v>0.01</v>
      </c>
      <c r="AR129" s="20">
        <v>0.1</v>
      </c>
      <c r="AS129" s="20">
        <v>0.1</v>
      </c>
      <c r="AT129" s="66">
        <v>12</v>
      </c>
      <c r="AU129" s="20">
        <v>0.01</v>
      </c>
      <c r="AV129" s="20">
        <v>0.03</v>
      </c>
      <c r="AW129" s="78">
        <v>3</v>
      </c>
      <c r="AX129" s="20">
        <v>0</v>
      </c>
      <c r="AY129" s="78">
        <v>3</v>
      </c>
      <c r="AZ129" s="17">
        <v>1</v>
      </c>
      <c r="BA129" s="17">
        <v>3.4057760000000001E-3</v>
      </c>
      <c r="BB129" s="17">
        <f>_xlfn.XLOOKUP(AN129,' Brechas'!$A$35:$A$67,' Brechas'!$V$35:$V$67)</f>
        <v>3.40577613233203E-3</v>
      </c>
      <c r="BC129" t="b">
        <f t="shared" si="23"/>
        <v>1</v>
      </c>
      <c r="BG129" s="20">
        <v>81</v>
      </c>
      <c r="BH129" s="20" t="s">
        <v>298</v>
      </c>
      <c r="BI129" s="20">
        <v>0.76</v>
      </c>
      <c r="BJ129" s="20">
        <v>0.66</v>
      </c>
      <c r="BK129" s="20">
        <v>0.14000000000000001</v>
      </c>
      <c r="BL129" s="20">
        <v>0.14299999999999999</v>
      </c>
      <c r="BM129" s="77">
        <v>33</v>
      </c>
      <c r="BN129" s="20">
        <v>0.71</v>
      </c>
      <c r="BO129" s="20">
        <v>0.41</v>
      </c>
      <c r="BP129" s="80">
        <v>20</v>
      </c>
      <c r="BQ129" s="20">
        <v>5.8999999999999997E-2</v>
      </c>
      <c r="BR129" s="87">
        <v>30</v>
      </c>
      <c r="BS129" s="17">
        <v>1</v>
      </c>
      <c r="BT129" s="17">
        <v>5.8557496000000001E-2</v>
      </c>
      <c r="BU129" s="17">
        <f>_xlfn.XLOOKUP(BG129,' Brechas'!$A$35:$A$67,' Brechas'!$AJ$35:$AJ$67)</f>
        <v>5.85574959478148E-2</v>
      </c>
      <c r="BV129" t="b">
        <f t="shared" si="24"/>
        <v>1</v>
      </c>
      <c r="BZ129" s="20">
        <v>81</v>
      </c>
      <c r="CA129" s="20" t="s">
        <v>104</v>
      </c>
      <c r="CB129" s="20">
        <v>8</v>
      </c>
      <c r="CC129" s="20">
        <v>8.0299999999999994</v>
      </c>
      <c r="CD129" s="20">
        <v>0</v>
      </c>
      <c r="CE129" s="20">
        <v>3.0000000000000001E-3</v>
      </c>
      <c r="CF129" s="127">
        <v>7</v>
      </c>
      <c r="CG129" s="20">
        <v>8.01</v>
      </c>
      <c r="CH129" s="20">
        <v>0.98</v>
      </c>
      <c r="CI129" s="124">
        <v>16</v>
      </c>
      <c r="CJ129" s="20">
        <v>3.0000000000000001E-3</v>
      </c>
      <c r="CK129" s="127">
        <v>7</v>
      </c>
      <c r="CL129" s="17">
        <v>-1</v>
      </c>
      <c r="CM129" s="17">
        <v>-2.8260020000000002E-3</v>
      </c>
      <c r="CN129" s="17">
        <f>_xlfn.XLOOKUP(BZ129,' Brechas'!$A$35:$A$67,' Brechas'!$BF$35:$BF$67)</f>
        <v>-2.8260022261199901E-3</v>
      </c>
      <c r="CO129" t="b">
        <f t="shared" si="25"/>
        <v>1</v>
      </c>
      <c r="CS129" s="20">
        <v>81</v>
      </c>
      <c r="CT129" s="154" t="s">
        <v>104</v>
      </c>
      <c r="CU129" s="20">
        <v>1</v>
      </c>
      <c r="CV129" s="20">
        <v>0</v>
      </c>
      <c r="CW129" s="20">
        <v>1</v>
      </c>
      <c r="CX129" s="20">
        <v>1</v>
      </c>
      <c r="CY129" s="188">
        <v>26</v>
      </c>
      <c r="CZ129" s="20">
        <v>0</v>
      </c>
      <c r="DA129" s="20">
        <v>1</v>
      </c>
      <c r="DB129" s="77">
        <v>27</v>
      </c>
      <c r="DC129" s="20">
        <v>1</v>
      </c>
      <c r="DD129" s="77">
        <v>27</v>
      </c>
      <c r="DE129" s="17">
        <v>1</v>
      </c>
      <c r="DF129" s="17">
        <v>1</v>
      </c>
      <c r="DG129" s="17" t="e">
        <f>_xlfn.XLOOKUP(CS129,' Brechas'!$A$35:$A$67,' Brechas'!#REF!)</f>
        <v>#REF!</v>
      </c>
      <c r="DH129" t="e">
        <f t="shared" si="26"/>
        <v>#REF!</v>
      </c>
      <c r="DL129" s="20">
        <v>81</v>
      </c>
      <c r="DM129" s="154" t="s">
        <v>104</v>
      </c>
      <c r="DN129" s="20">
        <v>5.92</v>
      </c>
      <c r="DO129" s="20">
        <v>4.09</v>
      </c>
      <c r="DP129" s="20">
        <v>0.45</v>
      </c>
      <c r="DQ129" s="20">
        <v>0.45</v>
      </c>
      <c r="DR129" s="71">
        <v>25</v>
      </c>
      <c r="DS129" s="20">
        <v>5.01</v>
      </c>
      <c r="DT129" s="20">
        <v>0.16</v>
      </c>
      <c r="DU129" s="73">
        <v>28</v>
      </c>
      <c r="DV129" s="20">
        <v>7.0000000000000007E-2</v>
      </c>
      <c r="DW129" s="61">
        <v>18</v>
      </c>
      <c r="DX129" s="17">
        <v>1</v>
      </c>
      <c r="DY129" s="17">
        <v>6.9909999E-2</v>
      </c>
      <c r="DZ129" s="17" t="e">
        <f>_xlfn.XLOOKUP(DL129,' Brechas'!$A$35:$A$67,' Brechas'!#REF!)</f>
        <v>#REF!</v>
      </c>
      <c r="EA129" t="e">
        <f t="shared" si="27"/>
        <v>#REF!</v>
      </c>
    </row>
    <row r="130" spans="1:131">
      <c r="B130" s="18">
        <v>85</v>
      </c>
      <c r="C130" s="18" t="s">
        <v>105</v>
      </c>
      <c r="D130" s="18">
        <v>0.87</v>
      </c>
      <c r="E130" s="18">
        <v>0.85</v>
      </c>
      <c r="F130" s="18">
        <v>0.02</v>
      </c>
      <c r="G130" s="18">
        <v>0.02</v>
      </c>
      <c r="H130" s="37">
        <v>14</v>
      </c>
      <c r="I130" s="18">
        <v>0.86</v>
      </c>
      <c r="J130" s="18">
        <v>0.24</v>
      </c>
      <c r="K130" s="25">
        <v>15</v>
      </c>
      <c r="L130" s="18">
        <v>0.01</v>
      </c>
      <c r="M130" s="37">
        <v>14</v>
      </c>
      <c r="N130" s="17">
        <v>1</v>
      </c>
      <c r="O130" s="17">
        <v>5.1518880000000003E-3</v>
      </c>
      <c r="P130" s="17">
        <f>_xlfn.XLOOKUP(B130,' Brechas'!$A$35:$A$67,' Brechas'!$G$35:$G$67)</f>
        <v>5.1518877291673896E-3</v>
      </c>
      <c r="Q130" t="b">
        <f t="shared" si="21"/>
        <v>1</v>
      </c>
      <c r="U130" s="20">
        <v>85</v>
      </c>
      <c r="V130" s="20" t="s">
        <v>105</v>
      </c>
      <c r="W130" s="20">
        <v>0.95</v>
      </c>
      <c r="X130" s="20">
        <v>0.93</v>
      </c>
      <c r="Y130" s="20">
        <v>0.02</v>
      </c>
      <c r="Z130" s="20">
        <v>0.02</v>
      </c>
      <c r="AA130" s="64">
        <v>7</v>
      </c>
      <c r="AB130" s="20">
        <v>0.94</v>
      </c>
      <c r="AC130" s="20">
        <v>0</v>
      </c>
      <c r="AD130" s="67">
        <v>2</v>
      </c>
      <c r="AE130" s="20">
        <v>0</v>
      </c>
      <c r="AF130" s="78">
        <v>3</v>
      </c>
      <c r="AG130" s="17">
        <v>1</v>
      </c>
      <c r="AH130" s="54">
        <v>2.3719699999999999E-5</v>
      </c>
      <c r="AI130">
        <f>_xlfn.XLOOKUP(U130,' Brechas'!$A$35:$A$67,' Brechas'!$M$35:$M$67)</f>
        <v>2.37196670205073E-5</v>
      </c>
      <c r="AJ130" t="b">
        <f t="shared" si="22"/>
        <v>1</v>
      </c>
      <c r="AN130" s="20">
        <v>85</v>
      </c>
      <c r="AO130" s="20" t="s">
        <v>105</v>
      </c>
      <c r="AP130" s="20">
        <v>0.03</v>
      </c>
      <c r="AQ130" s="20">
        <v>0.05</v>
      </c>
      <c r="AR130" s="20">
        <v>-0.47</v>
      </c>
      <c r="AS130" s="20">
        <v>0.47</v>
      </c>
      <c r="AT130" s="95">
        <v>32</v>
      </c>
      <c r="AU130" s="20">
        <v>0.04</v>
      </c>
      <c r="AV130" s="20">
        <v>0.14000000000000001</v>
      </c>
      <c r="AW130" s="86">
        <v>11</v>
      </c>
      <c r="AX130" s="20">
        <v>7.0000000000000007E-2</v>
      </c>
      <c r="AY130" s="72">
        <v>27</v>
      </c>
      <c r="AZ130" s="17">
        <v>-1</v>
      </c>
      <c r="BA130" s="17">
        <v>-6.7866718000000006E-2</v>
      </c>
      <c r="BB130" s="17">
        <f>_xlfn.XLOOKUP(AN130,' Brechas'!$A$35:$A$67,' Brechas'!$V$35:$V$67)</f>
        <v>-6.7866717687620107E-2</v>
      </c>
      <c r="BC130" t="b">
        <f t="shared" si="23"/>
        <v>1</v>
      </c>
      <c r="BG130" s="20">
        <v>85</v>
      </c>
      <c r="BH130" s="20" t="s">
        <v>299</v>
      </c>
      <c r="BI130" s="20">
        <v>0.81</v>
      </c>
      <c r="BJ130" s="20">
        <v>0.78</v>
      </c>
      <c r="BK130" s="20">
        <v>0.04</v>
      </c>
      <c r="BL130" s="20">
        <v>0.04</v>
      </c>
      <c r="BM130" s="65">
        <v>6</v>
      </c>
      <c r="BN130" s="20">
        <v>0.79</v>
      </c>
      <c r="BO130" s="20">
        <v>0.36</v>
      </c>
      <c r="BP130" s="66">
        <v>12</v>
      </c>
      <c r="BQ130" s="20">
        <v>1.4999999999999999E-2</v>
      </c>
      <c r="BR130" s="83">
        <v>5</v>
      </c>
      <c r="BS130" s="17">
        <v>1</v>
      </c>
      <c r="BT130" s="17">
        <v>1.4725859000000001E-2</v>
      </c>
      <c r="BU130" s="17">
        <f>_xlfn.XLOOKUP(BG130,' Brechas'!$A$35:$A$67,' Brechas'!$AJ$35:$AJ$67)</f>
        <v>1.4725858621197E-2</v>
      </c>
      <c r="BV130" t="b">
        <f t="shared" si="24"/>
        <v>1</v>
      </c>
      <c r="BZ130" s="20">
        <v>85</v>
      </c>
      <c r="CA130" s="20" t="s">
        <v>105</v>
      </c>
      <c r="CB130" s="20">
        <v>7.86</v>
      </c>
      <c r="CC130" s="20">
        <v>7.97</v>
      </c>
      <c r="CD130" s="20">
        <v>-0.01</v>
      </c>
      <c r="CE130" s="20">
        <v>1.4E-2</v>
      </c>
      <c r="CF130" s="95">
        <v>31</v>
      </c>
      <c r="CG130" s="20">
        <v>7.92</v>
      </c>
      <c r="CH130" s="20">
        <v>0.99</v>
      </c>
      <c r="CI130" s="94">
        <v>30</v>
      </c>
      <c r="CJ130" s="20">
        <v>1.4E-2</v>
      </c>
      <c r="CK130" s="95">
        <v>31</v>
      </c>
      <c r="CL130" s="17">
        <v>-1</v>
      </c>
      <c r="CM130" s="17">
        <v>-1.4058896E-2</v>
      </c>
      <c r="CN130" s="17">
        <f>_xlfn.XLOOKUP(BZ130,' Brechas'!$A$35:$A$67,' Brechas'!$BF$35:$BF$67)</f>
        <v>-1.40588961020627E-2</v>
      </c>
      <c r="CO130" t="b">
        <f t="shared" si="25"/>
        <v>1</v>
      </c>
      <c r="CS130" s="20">
        <v>85</v>
      </c>
      <c r="CT130" s="154" t="s">
        <v>105</v>
      </c>
      <c r="CU130" s="20">
        <v>0.75</v>
      </c>
      <c r="CV130" s="20">
        <v>0.25</v>
      </c>
      <c r="CW130" s="20">
        <v>2</v>
      </c>
      <c r="CX130" s="20">
        <v>2</v>
      </c>
      <c r="CY130" s="77">
        <v>28</v>
      </c>
      <c r="CZ130" s="20">
        <v>0.01</v>
      </c>
      <c r="DA130" s="20">
        <v>0.5</v>
      </c>
      <c r="DB130" s="243">
        <v>24</v>
      </c>
      <c r="DC130" s="20">
        <v>1</v>
      </c>
      <c r="DD130" s="244">
        <v>26</v>
      </c>
      <c r="DE130" s="17">
        <v>1</v>
      </c>
      <c r="DF130" s="17">
        <v>1</v>
      </c>
      <c r="DG130" s="17" t="e">
        <f>_xlfn.XLOOKUP(CS130,' Brechas'!$A$35:$A$67,' Brechas'!#REF!)</f>
        <v>#REF!</v>
      </c>
      <c r="DH130" t="e">
        <f t="shared" si="26"/>
        <v>#REF!</v>
      </c>
      <c r="DL130" s="20">
        <v>85</v>
      </c>
      <c r="DM130" s="154" t="s">
        <v>105</v>
      </c>
      <c r="DN130" s="20">
        <v>8.52</v>
      </c>
      <c r="DO130" s="20">
        <v>16.22</v>
      </c>
      <c r="DP130" s="20">
        <v>-0.47</v>
      </c>
      <c r="DQ130" s="20">
        <v>0.47</v>
      </c>
      <c r="DR130" s="73">
        <v>28</v>
      </c>
      <c r="DS130" s="20">
        <v>12.39</v>
      </c>
      <c r="DT130" s="20">
        <v>0.39</v>
      </c>
      <c r="DU130" s="78">
        <v>3</v>
      </c>
      <c r="DV130" s="20">
        <v>0.18</v>
      </c>
      <c r="DW130" s="94">
        <v>31</v>
      </c>
      <c r="DX130" s="17">
        <v>-1</v>
      </c>
      <c r="DY130" s="17">
        <v>-0.18398436800000001</v>
      </c>
      <c r="DZ130" s="17" t="e">
        <f>_xlfn.XLOOKUP(DL130,' Brechas'!$A$35:$A$67,' Brechas'!#REF!)</f>
        <v>#REF!</v>
      </c>
      <c r="EA130" t="e">
        <f t="shared" si="27"/>
        <v>#REF!</v>
      </c>
    </row>
    <row r="131" spans="1:131">
      <c r="B131" s="18">
        <v>86</v>
      </c>
      <c r="C131" s="18" t="s">
        <v>106</v>
      </c>
      <c r="D131" s="18">
        <v>0.66</v>
      </c>
      <c r="E131" s="18">
        <v>0.62</v>
      </c>
      <c r="F131" s="18">
        <v>0.06</v>
      </c>
      <c r="G131" s="18">
        <v>0.06</v>
      </c>
      <c r="H131" s="47">
        <v>30</v>
      </c>
      <c r="I131" s="18">
        <v>0.64</v>
      </c>
      <c r="J131" s="18">
        <v>0.32</v>
      </c>
      <c r="K131" s="34">
        <v>28</v>
      </c>
      <c r="L131" s="18">
        <v>0.02</v>
      </c>
      <c r="M131" s="52">
        <v>29</v>
      </c>
      <c r="N131" s="17">
        <v>1</v>
      </c>
      <c r="O131" s="17">
        <v>2.0453637E-2</v>
      </c>
      <c r="P131" s="17">
        <f>_xlfn.XLOOKUP(B131,' Brechas'!$A$35:$A$67,' Brechas'!$G$35:$G$67)</f>
        <v>2.0453637334936801E-2</v>
      </c>
      <c r="Q131" t="b">
        <f t="shared" si="21"/>
        <v>1</v>
      </c>
      <c r="U131" s="20">
        <v>86</v>
      </c>
      <c r="V131" s="20" t="s">
        <v>106</v>
      </c>
      <c r="W131" s="20">
        <v>0.18</v>
      </c>
      <c r="X131" s="20">
        <v>0.18</v>
      </c>
      <c r="Y131" s="20">
        <v>-0.01</v>
      </c>
      <c r="Z131" s="20">
        <v>0.01</v>
      </c>
      <c r="AA131" s="76">
        <v>1</v>
      </c>
      <c r="AB131" s="20">
        <v>0.18</v>
      </c>
      <c r="AC131" s="20">
        <v>0.01</v>
      </c>
      <c r="AD131" s="84">
        <v>26</v>
      </c>
      <c r="AE131" s="20">
        <v>0</v>
      </c>
      <c r="AF131" s="65">
        <v>6</v>
      </c>
      <c r="AG131" s="17">
        <v>-1</v>
      </c>
      <c r="AH131" s="54">
        <v>-3.1396499999999997E-5</v>
      </c>
      <c r="AI131">
        <f>_xlfn.XLOOKUP(U131,' Brechas'!$A$35:$A$67,' Brechas'!$M$35:$M$67)</f>
        <v>-3.1396517731409199E-5</v>
      </c>
      <c r="AJ131" t="b">
        <f t="shared" si="22"/>
        <v>1</v>
      </c>
      <c r="AN131" s="20">
        <v>86</v>
      </c>
      <c r="AO131" s="20" t="s">
        <v>106</v>
      </c>
      <c r="AP131" s="20">
        <v>0.21</v>
      </c>
      <c r="AQ131" s="20">
        <v>0.21</v>
      </c>
      <c r="AR131" s="20">
        <v>0.01</v>
      </c>
      <c r="AS131" s="20">
        <v>0.01</v>
      </c>
      <c r="AT131" s="67">
        <v>2</v>
      </c>
      <c r="AU131" s="20">
        <v>0.21</v>
      </c>
      <c r="AV131" s="20">
        <v>0.76</v>
      </c>
      <c r="AW131" s="94">
        <v>31</v>
      </c>
      <c r="AX131" s="20">
        <v>0.01</v>
      </c>
      <c r="AY131" s="65">
        <v>6</v>
      </c>
      <c r="AZ131" s="17">
        <v>1</v>
      </c>
      <c r="BA131" s="17">
        <v>6.6379079999999997E-3</v>
      </c>
      <c r="BB131" s="17">
        <f>_xlfn.XLOOKUP(AN131,' Brechas'!$A$35:$A$67,' Brechas'!$V$35:$V$67)</f>
        <v>6.6379077656175999E-3</v>
      </c>
      <c r="BC131" t="b">
        <f t="shared" si="23"/>
        <v>1</v>
      </c>
      <c r="BG131" s="20">
        <v>86</v>
      </c>
      <c r="BH131" s="20" t="s">
        <v>300</v>
      </c>
      <c r="BI131" s="20">
        <v>0.69</v>
      </c>
      <c r="BJ131" s="20">
        <v>0.64</v>
      </c>
      <c r="BK131" s="20">
        <v>0.08</v>
      </c>
      <c r="BL131" s="20">
        <v>7.5999999999999998E-2</v>
      </c>
      <c r="BM131" s="61">
        <v>18</v>
      </c>
      <c r="BN131" s="20">
        <v>0.67</v>
      </c>
      <c r="BO131" s="20">
        <v>0.43</v>
      </c>
      <c r="BP131" s="88">
        <v>24</v>
      </c>
      <c r="BQ131" s="20">
        <v>3.3000000000000002E-2</v>
      </c>
      <c r="BR131" s="61">
        <v>18</v>
      </c>
      <c r="BS131" s="17">
        <v>1</v>
      </c>
      <c r="BT131" s="17">
        <v>3.2809343999999997E-2</v>
      </c>
      <c r="BU131" s="17">
        <f>_xlfn.XLOOKUP(BG131,' Brechas'!$A$35:$A$67,' Brechas'!$AJ$35:$AJ$67)</f>
        <v>3.2809344481583097E-2</v>
      </c>
      <c r="BV131" t="b">
        <f t="shared" si="24"/>
        <v>1</v>
      </c>
      <c r="BZ131" s="20">
        <v>86</v>
      </c>
      <c r="CA131" s="20" t="s">
        <v>106</v>
      </c>
      <c r="CB131" s="20">
        <v>7.95</v>
      </c>
      <c r="CC131" s="20">
        <v>8</v>
      </c>
      <c r="CD131" s="20">
        <v>-0.01</v>
      </c>
      <c r="CE131" s="20">
        <v>6.0000000000000001E-3</v>
      </c>
      <c r="CF131" s="119">
        <v>13</v>
      </c>
      <c r="CG131" s="20">
        <v>7.97</v>
      </c>
      <c r="CH131" s="20">
        <v>0.99</v>
      </c>
      <c r="CI131" s="120">
        <v>24</v>
      </c>
      <c r="CJ131" s="20">
        <v>6.0000000000000001E-3</v>
      </c>
      <c r="CK131" s="119">
        <v>13</v>
      </c>
      <c r="CL131" s="17">
        <v>-1</v>
      </c>
      <c r="CM131" s="17">
        <v>-5.8346470000000001E-3</v>
      </c>
      <c r="CN131" s="17">
        <f>_xlfn.XLOOKUP(BZ131,' Brechas'!$A$35:$A$67,' Brechas'!$BF$35:$BF$67)</f>
        <v>-5.8346471943379798E-3</v>
      </c>
      <c r="CO131" t="b">
        <f t="shared" si="25"/>
        <v>1</v>
      </c>
      <c r="CS131" s="20">
        <v>86</v>
      </c>
      <c r="CT131" s="154" t="s">
        <v>106</v>
      </c>
      <c r="CU131" s="20">
        <v>0</v>
      </c>
      <c r="CV131" s="20">
        <v>1</v>
      </c>
      <c r="CW131" s="20">
        <v>-1</v>
      </c>
      <c r="CX131" s="20">
        <v>1</v>
      </c>
      <c r="CY131" s="188">
        <v>26</v>
      </c>
      <c r="CZ131" s="20">
        <v>0</v>
      </c>
      <c r="DA131" s="20">
        <v>1</v>
      </c>
      <c r="DB131" s="77">
        <v>27</v>
      </c>
      <c r="DC131" s="20">
        <v>1</v>
      </c>
      <c r="DD131" s="77">
        <v>27</v>
      </c>
      <c r="DE131" s="17">
        <v>-1</v>
      </c>
      <c r="DF131" s="17">
        <v>-1</v>
      </c>
      <c r="DG131" s="17" t="e">
        <f>_xlfn.XLOOKUP(CS131,' Brechas'!$A$35:$A$67,' Brechas'!#REF!)</f>
        <v>#REF!</v>
      </c>
      <c r="DH131" t="e">
        <f t="shared" si="26"/>
        <v>#REF!</v>
      </c>
      <c r="DL131" s="20">
        <v>86</v>
      </c>
      <c r="DM131" s="154" t="s">
        <v>106</v>
      </c>
      <c r="DN131" s="20">
        <v>5.31</v>
      </c>
      <c r="DO131" s="20">
        <v>6.42</v>
      </c>
      <c r="DP131" s="20">
        <v>-0.17</v>
      </c>
      <c r="DQ131" s="20">
        <v>0.17</v>
      </c>
      <c r="DR131" s="62">
        <v>8</v>
      </c>
      <c r="DS131" s="20">
        <v>5.86</v>
      </c>
      <c r="DT131" s="20">
        <v>0.18</v>
      </c>
      <c r="DU131" s="75">
        <v>21</v>
      </c>
      <c r="DV131" s="20">
        <v>0.03</v>
      </c>
      <c r="DW131" s="65">
        <v>6</v>
      </c>
      <c r="DX131" s="17">
        <v>-1</v>
      </c>
      <c r="DY131" s="17">
        <v>-3.1717640999999998E-2</v>
      </c>
      <c r="DZ131" s="17" t="e">
        <f>_xlfn.XLOOKUP(DL131,' Brechas'!$A$35:$A$67,' Brechas'!#REF!)</f>
        <v>#REF!</v>
      </c>
      <c r="EA131" t="e">
        <f t="shared" si="27"/>
        <v>#REF!</v>
      </c>
    </row>
    <row r="132" spans="1:131" ht="24">
      <c r="B132" s="18">
        <v>88</v>
      </c>
      <c r="C132" s="18" t="s">
        <v>262</v>
      </c>
      <c r="D132" s="18">
        <v>0.98</v>
      </c>
      <c r="E132" s="18">
        <v>0.95</v>
      </c>
      <c r="F132" s="18">
        <v>0.03</v>
      </c>
      <c r="G132" s="18">
        <v>0.03</v>
      </c>
      <c r="H132" s="44">
        <v>16</v>
      </c>
      <c r="I132" s="18">
        <v>0.96</v>
      </c>
      <c r="J132" s="18">
        <v>0.22</v>
      </c>
      <c r="K132" s="28">
        <v>2</v>
      </c>
      <c r="L132" s="18">
        <v>0.01</v>
      </c>
      <c r="M132" s="44">
        <v>16</v>
      </c>
      <c r="N132" s="17">
        <v>1</v>
      </c>
      <c r="O132" s="17">
        <v>6.0824850000000003E-3</v>
      </c>
      <c r="P132" s="17">
        <f>_xlfn.XLOOKUP(B132,' Brechas'!$A$35:$A$67,' Brechas'!$G$35:$G$67)</f>
        <v>6.0824852181276499E-3</v>
      </c>
      <c r="Q132" t="b">
        <f t="shared" si="21"/>
        <v>1</v>
      </c>
      <c r="U132" s="89">
        <v>88</v>
      </c>
      <c r="V132" s="90" t="s">
        <v>107</v>
      </c>
      <c r="W132" s="20">
        <v>0</v>
      </c>
      <c r="X132" s="20">
        <v>0</v>
      </c>
      <c r="Y132" s="89">
        <v>-0.01</v>
      </c>
      <c r="Z132" s="89">
        <v>0.01</v>
      </c>
      <c r="AA132" s="194">
        <v>3</v>
      </c>
      <c r="AB132" s="20">
        <v>0</v>
      </c>
      <c r="AC132" s="89">
        <v>0.22</v>
      </c>
      <c r="AD132" s="92">
        <v>28</v>
      </c>
      <c r="AE132" s="89">
        <v>2.8999999999999998E-3</v>
      </c>
      <c r="AF132" s="148">
        <v>27</v>
      </c>
      <c r="AG132" s="17">
        <v>-1</v>
      </c>
      <c r="AH132" s="17">
        <v>-2.9336369999999998E-3</v>
      </c>
      <c r="AI132">
        <f>_xlfn.XLOOKUP(U132,' Brechas'!$A$35:$A$67,' Brechas'!$M$35:$M$67)</f>
        <v>-2.9336372239877999E-3</v>
      </c>
      <c r="AJ132" t="b">
        <f t="shared" si="22"/>
        <v>1</v>
      </c>
      <c r="AN132" s="20">
        <v>88</v>
      </c>
      <c r="AO132" s="20" t="s">
        <v>262</v>
      </c>
      <c r="AP132" s="20">
        <v>0</v>
      </c>
      <c r="AQ132" s="20">
        <v>0</v>
      </c>
      <c r="AR132" s="20">
        <v>1</v>
      </c>
      <c r="AS132" s="20">
        <v>1</v>
      </c>
      <c r="AT132" s="77">
        <v>33</v>
      </c>
      <c r="AU132" s="20">
        <v>0</v>
      </c>
      <c r="AV132" s="20">
        <v>0</v>
      </c>
      <c r="AW132" s="76">
        <v>1</v>
      </c>
      <c r="AX132" s="20">
        <v>0</v>
      </c>
      <c r="AY132" s="76">
        <v>1</v>
      </c>
      <c r="AZ132" s="17">
        <v>1</v>
      </c>
      <c r="BA132" s="17">
        <v>4.9006400000000002E-4</v>
      </c>
      <c r="BB132" s="17">
        <f>_xlfn.XLOOKUP(AN132,' Brechas'!$A$35:$A$67,' Brechas'!$V$35:$V$67)</f>
        <v>4.90064368509001E-4</v>
      </c>
      <c r="BC132" t="b">
        <f t="shared" si="23"/>
        <v>1</v>
      </c>
      <c r="BG132" s="20">
        <v>88</v>
      </c>
      <c r="BH132" s="20" t="s">
        <v>262</v>
      </c>
      <c r="BI132" s="20">
        <v>0.87</v>
      </c>
      <c r="BJ132" s="20">
        <v>0.87</v>
      </c>
      <c r="BK132" s="20">
        <v>0</v>
      </c>
      <c r="BL132" s="20">
        <v>2E-3</v>
      </c>
      <c r="BM132" s="76">
        <v>1</v>
      </c>
      <c r="BN132" s="20">
        <v>0.87</v>
      </c>
      <c r="BO132" s="20">
        <v>0.33</v>
      </c>
      <c r="BP132" s="85">
        <v>4</v>
      </c>
      <c r="BQ132" s="20">
        <v>1E-3</v>
      </c>
      <c r="BR132" s="76">
        <v>1</v>
      </c>
      <c r="BS132" s="17">
        <v>-1</v>
      </c>
      <c r="BT132" s="17">
        <v>-7.8285699999999998E-4</v>
      </c>
      <c r="BU132" s="17">
        <f>_xlfn.XLOOKUP(BG132,' Brechas'!$A$35:$A$67,' Brechas'!$AJ$35:$AJ$67)</f>
        <v>-7.8285748659743702E-4</v>
      </c>
      <c r="BV132" t="b">
        <f t="shared" si="24"/>
        <v>1</v>
      </c>
      <c r="BZ132" s="20">
        <v>88</v>
      </c>
      <c r="CA132" s="20" t="s">
        <v>262</v>
      </c>
      <c r="CB132" s="20">
        <v>8.23</v>
      </c>
      <c r="CC132" s="20">
        <v>8.2200000000000006</v>
      </c>
      <c r="CD132" s="20">
        <v>0</v>
      </c>
      <c r="CE132" s="20">
        <v>2E-3</v>
      </c>
      <c r="CF132" s="117">
        <v>6</v>
      </c>
      <c r="CG132" s="20">
        <v>8.23</v>
      </c>
      <c r="CH132" s="20">
        <v>0.96</v>
      </c>
      <c r="CI132" s="76">
        <v>1</v>
      </c>
      <c r="CJ132" s="20">
        <v>2E-3</v>
      </c>
      <c r="CK132" s="130">
        <v>5</v>
      </c>
      <c r="CL132" s="17">
        <v>1</v>
      </c>
      <c r="CM132" s="17">
        <v>2.0789839999999999E-3</v>
      </c>
      <c r="CN132" s="17">
        <f>_xlfn.XLOOKUP(BZ132,' Brechas'!$A$35:$A$67,' Brechas'!$BF$35:$BF$67)</f>
        <v>2.0789838709787101E-3</v>
      </c>
      <c r="CO132" t="b">
        <f t="shared" si="25"/>
        <v>1</v>
      </c>
      <c r="CS132" s="20">
        <v>88</v>
      </c>
      <c r="CT132" s="154" t="s">
        <v>262</v>
      </c>
      <c r="CU132" s="20">
        <v>0.33</v>
      </c>
      <c r="CV132" s="20">
        <v>0.67</v>
      </c>
      <c r="CW132" s="20">
        <v>-0.5</v>
      </c>
      <c r="CX132" s="20">
        <v>0.5</v>
      </c>
      <c r="CY132" s="151">
        <v>16</v>
      </c>
      <c r="CZ132" s="20">
        <v>0.01</v>
      </c>
      <c r="DA132" s="20">
        <v>0.67</v>
      </c>
      <c r="DB132" s="244">
        <v>26</v>
      </c>
      <c r="DC132" s="20">
        <v>0.33</v>
      </c>
      <c r="DD132" s="245">
        <v>25</v>
      </c>
      <c r="DE132" s="17">
        <v>-1</v>
      </c>
      <c r="DF132" s="17">
        <v>-0.33333333300000001</v>
      </c>
      <c r="DG132" s="17" t="e">
        <f>_xlfn.XLOOKUP(CS132,' Brechas'!$A$35:$A$67,' Brechas'!#REF!)</f>
        <v>#REF!</v>
      </c>
      <c r="DH132" t="e">
        <f t="shared" si="26"/>
        <v>#REF!</v>
      </c>
      <c r="DL132" s="20">
        <v>88</v>
      </c>
      <c r="DM132" s="154" t="s">
        <v>107</v>
      </c>
      <c r="DN132" s="20">
        <v>35.409999999999997</v>
      </c>
      <c r="DO132" s="20">
        <v>28.21</v>
      </c>
      <c r="DP132" s="20">
        <v>0.26</v>
      </c>
      <c r="DQ132" s="20">
        <v>0.26</v>
      </c>
      <c r="DR132" s="60">
        <v>14</v>
      </c>
      <c r="DS132" s="20">
        <v>31.97</v>
      </c>
      <c r="DT132" s="20">
        <v>1</v>
      </c>
      <c r="DU132" s="76">
        <v>1</v>
      </c>
      <c r="DV132" s="20">
        <v>0.26</v>
      </c>
      <c r="DW132" s="95">
        <v>32</v>
      </c>
      <c r="DX132" s="17">
        <v>1</v>
      </c>
      <c r="DY132" s="17">
        <v>0.25543458299999999</v>
      </c>
      <c r="DZ132" s="17" t="e">
        <f>_xlfn.XLOOKUP(DL132,' Brechas'!$A$35:$A$67,' Brechas'!#REF!)</f>
        <v>#REF!</v>
      </c>
      <c r="EA132" t="e">
        <f t="shared" si="27"/>
        <v>#REF!</v>
      </c>
    </row>
    <row r="133" spans="1:131">
      <c r="B133" s="18">
        <v>91</v>
      </c>
      <c r="C133" s="18" t="s">
        <v>108</v>
      </c>
      <c r="D133" s="18">
        <v>0.65</v>
      </c>
      <c r="E133" s="18">
        <v>0.63</v>
      </c>
      <c r="F133" s="18">
        <v>0.03</v>
      </c>
      <c r="G133" s="18">
        <v>0.03</v>
      </c>
      <c r="H133" s="19">
        <v>19</v>
      </c>
      <c r="I133" s="18">
        <v>0.64</v>
      </c>
      <c r="J133" s="18">
        <v>0.33</v>
      </c>
      <c r="K133" s="52">
        <v>29</v>
      </c>
      <c r="L133" s="18">
        <v>0.01</v>
      </c>
      <c r="M133" s="43">
        <v>23</v>
      </c>
      <c r="N133" s="17">
        <v>1</v>
      </c>
      <c r="O133" s="17">
        <v>1.1229527E-2</v>
      </c>
      <c r="P133" s="17">
        <f>_xlfn.XLOOKUP(B133,' Brechas'!$A$35:$A$67,' Brechas'!$G$35:$G$67)</f>
        <v>1.1229527004725799E-2</v>
      </c>
      <c r="Q133" t="b">
        <f t="shared" si="21"/>
        <v>1</v>
      </c>
      <c r="U133" s="20">
        <v>91</v>
      </c>
      <c r="V133" s="20" t="s">
        <v>108</v>
      </c>
      <c r="W133" s="20">
        <v>0</v>
      </c>
      <c r="X133" s="20">
        <v>0</v>
      </c>
      <c r="Y133" s="20">
        <v>0.38</v>
      </c>
      <c r="Z133" s="20">
        <v>0.38</v>
      </c>
      <c r="AA133" s="77">
        <v>33</v>
      </c>
      <c r="AB133" s="20">
        <v>0</v>
      </c>
      <c r="AC133" s="20">
        <v>0.56999999999999995</v>
      </c>
      <c r="AD133" s="95">
        <v>32</v>
      </c>
      <c r="AE133" s="20">
        <v>0.21729999999999999</v>
      </c>
      <c r="AF133" s="77">
        <v>33</v>
      </c>
      <c r="AG133" s="17">
        <v>1</v>
      </c>
      <c r="AH133" s="17">
        <v>0.21731439499999999</v>
      </c>
      <c r="AI133">
        <f>_xlfn.XLOOKUP(U133,' Brechas'!$A$35:$A$67,' Brechas'!$M$35:$M$67)</f>
        <v>0.217314395466294</v>
      </c>
      <c r="AJ133" t="b">
        <f t="shared" si="22"/>
        <v>1</v>
      </c>
      <c r="AN133" s="20">
        <v>91</v>
      </c>
      <c r="AO133" s="20" t="s">
        <v>108</v>
      </c>
      <c r="AP133" s="20">
        <v>0.18</v>
      </c>
      <c r="AQ133" s="20">
        <v>0.16</v>
      </c>
      <c r="AR133" s="20">
        <v>0.12</v>
      </c>
      <c r="AS133" s="20">
        <v>0.12</v>
      </c>
      <c r="AT133" s="60">
        <v>14</v>
      </c>
      <c r="AU133" s="20">
        <v>0.17</v>
      </c>
      <c r="AV133" s="20">
        <v>0.62</v>
      </c>
      <c r="AW133" s="87">
        <v>30</v>
      </c>
      <c r="AX133" s="20">
        <v>7.0000000000000007E-2</v>
      </c>
      <c r="AY133" s="73">
        <v>28</v>
      </c>
      <c r="AZ133" s="17">
        <v>1</v>
      </c>
      <c r="BA133" s="17">
        <v>7.1792274000000003E-2</v>
      </c>
      <c r="BB133" s="17">
        <f>_xlfn.XLOOKUP(AN133,' Brechas'!$A$35:$A$67,' Brechas'!$V$35:$V$67)</f>
        <v>7.1792273608412602E-2</v>
      </c>
      <c r="BC133" t="b">
        <f t="shared" si="23"/>
        <v>1</v>
      </c>
      <c r="BG133" s="20">
        <v>91</v>
      </c>
      <c r="BH133" s="20" t="s">
        <v>301</v>
      </c>
      <c r="BI133" s="20">
        <v>0.56999999999999995</v>
      </c>
      <c r="BJ133" s="20">
        <v>0.52</v>
      </c>
      <c r="BK133" s="20">
        <v>0.1</v>
      </c>
      <c r="BL133" s="20">
        <v>9.7000000000000003E-2</v>
      </c>
      <c r="BM133" s="72">
        <v>27</v>
      </c>
      <c r="BN133" s="20">
        <v>0.55000000000000004</v>
      </c>
      <c r="BO133" s="20">
        <v>0.53</v>
      </c>
      <c r="BP133" s="87">
        <v>30</v>
      </c>
      <c r="BQ133" s="20">
        <v>5.0999999999999997E-2</v>
      </c>
      <c r="BR133" s="73">
        <v>28</v>
      </c>
      <c r="BS133" s="17">
        <v>1</v>
      </c>
      <c r="BT133" s="17">
        <v>5.1027651E-2</v>
      </c>
      <c r="BU133" s="17">
        <f>_xlfn.XLOOKUP(BG133,' Brechas'!$A$35:$A$67,' Brechas'!$AJ$35:$AJ$67)</f>
        <v>5.102765146984E-2</v>
      </c>
      <c r="BV133" t="b">
        <f t="shared" si="24"/>
        <v>1</v>
      </c>
      <c r="BZ133" s="20">
        <v>91</v>
      </c>
      <c r="CA133" s="20" t="s">
        <v>108</v>
      </c>
      <c r="CB133" s="20">
        <v>8.02</v>
      </c>
      <c r="CC133" s="20">
        <v>8.14</v>
      </c>
      <c r="CD133" s="20">
        <v>-0.01</v>
      </c>
      <c r="CE133" s="20">
        <v>1.4999999999999999E-2</v>
      </c>
      <c r="CF133" s="77">
        <v>32</v>
      </c>
      <c r="CG133" s="20">
        <v>8.1</v>
      </c>
      <c r="CH133" s="20">
        <v>0.97</v>
      </c>
      <c r="CI133" s="127">
        <v>7</v>
      </c>
      <c r="CJ133" s="20">
        <v>1.4E-2</v>
      </c>
      <c r="CK133" s="77">
        <v>32</v>
      </c>
      <c r="CL133" s="17">
        <v>-1</v>
      </c>
      <c r="CM133" s="17">
        <v>-1.4165797000000001E-2</v>
      </c>
      <c r="CN133" s="17">
        <f>_xlfn.XLOOKUP(BZ133,' Brechas'!$A$35:$A$67,' Brechas'!$BF$35:$BF$67)</f>
        <v>-1.4165797111597E-2</v>
      </c>
      <c r="CO133" t="b">
        <f t="shared" si="25"/>
        <v>1</v>
      </c>
      <c r="CS133" s="20">
        <v>91</v>
      </c>
      <c r="CT133" s="154" t="s">
        <v>108</v>
      </c>
      <c r="CU133" s="20" t="s">
        <v>272</v>
      </c>
      <c r="CV133" s="20" t="s">
        <v>272</v>
      </c>
      <c r="CW133" s="20" t="s">
        <v>272</v>
      </c>
      <c r="CX133" s="20" t="s">
        <v>272</v>
      </c>
      <c r="CY133" s="20" t="s">
        <v>272</v>
      </c>
      <c r="CZ133" s="20" t="s">
        <v>272</v>
      </c>
      <c r="DA133" s="20" t="s">
        <v>272</v>
      </c>
      <c r="DB133" s="20" t="s">
        <v>272</v>
      </c>
      <c r="DC133" s="20" t="s">
        <v>272</v>
      </c>
      <c r="DD133" s="20" t="s">
        <v>272</v>
      </c>
      <c r="DE133" s="17">
        <v>1</v>
      </c>
      <c r="DF133" s="17" t="e">
        <v>#VALUE!</v>
      </c>
      <c r="DG133" s="17" t="e">
        <f>_xlfn.XLOOKUP(CS133,' Brechas'!$A$35:$A$67,' Brechas'!#REF!)</f>
        <v>#REF!</v>
      </c>
      <c r="DH133" t="e">
        <f t="shared" si="26"/>
        <v>#VALUE!</v>
      </c>
      <c r="DL133" s="20">
        <v>91</v>
      </c>
      <c r="DM133" s="154" t="s">
        <v>108</v>
      </c>
      <c r="DN133" s="20">
        <v>4.18</v>
      </c>
      <c r="DO133" s="20">
        <v>3.96</v>
      </c>
      <c r="DP133" s="20">
        <v>0.06</v>
      </c>
      <c r="DQ133" s="20">
        <v>0.06</v>
      </c>
      <c r="DR133" s="78">
        <v>3</v>
      </c>
      <c r="DS133" s="20">
        <v>4.0599999999999996</v>
      </c>
      <c r="DT133" s="20">
        <v>0.13</v>
      </c>
      <c r="DU133" s="70">
        <v>29</v>
      </c>
      <c r="DV133" s="20">
        <v>0.01</v>
      </c>
      <c r="DW133" s="78">
        <v>3</v>
      </c>
      <c r="DX133" s="17">
        <v>1</v>
      </c>
      <c r="DY133" s="17">
        <v>7.0675649999999996E-3</v>
      </c>
      <c r="DZ133" s="17" t="e">
        <f>_xlfn.XLOOKUP(DL133,' Brechas'!$A$35:$A$67,' Brechas'!#REF!)</f>
        <v>#REF!</v>
      </c>
      <c r="EA133" t="e">
        <f t="shared" si="27"/>
        <v>#REF!</v>
      </c>
    </row>
    <row r="134" spans="1:131">
      <c r="B134" s="18">
        <v>94</v>
      </c>
      <c r="C134" s="18" t="s">
        <v>109</v>
      </c>
      <c r="D134" s="18">
        <v>0.38</v>
      </c>
      <c r="E134" s="18">
        <v>0.34</v>
      </c>
      <c r="F134" s="18">
        <v>0.11</v>
      </c>
      <c r="G134" s="18">
        <v>0.11</v>
      </c>
      <c r="H134" s="51">
        <v>32</v>
      </c>
      <c r="I134" s="18">
        <v>0.36</v>
      </c>
      <c r="J134" s="18">
        <v>0.57999999999999996</v>
      </c>
      <c r="K134" s="50">
        <v>31</v>
      </c>
      <c r="L134" s="18">
        <v>7.0000000000000007E-2</v>
      </c>
      <c r="M134" s="51">
        <v>32</v>
      </c>
      <c r="N134" s="17">
        <v>1</v>
      </c>
      <c r="O134" s="17">
        <v>6.5413550000000001E-2</v>
      </c>
      <c r="P134" s="17">
        <f>_xlfn.XLOOKUP(B134,' Brechas'!$A$35:$A$67,' Brechas'!$G$35:$G$67)</f>
        <v>6.5413550318686606E-2</v>
      </c>
      <c r="Q134" t="b">
        <f t="shared" si="21"/>
        <v>1</v>
      </c>
      <c r="U134" s="20">
        <v>94</v>
      </c>
      <c r="V134" s="20" t="s">
        <v>109</v>
      </c>
      <c r="W134" s="20">
        <v>0</v>
      </c>
      <c r="X134" s="20">
        <v>0</v>
      </c>
      <c r="Y134" s="20">
        <v>0.18</v>
      </c>
      <c r="Z134" s="20">
        <v>0.18</v>
      </c>
      <c r="AA134" s="87">
        <v>30</v>
      </c>
      <c r="AB134" s="20">
        <v>0</v>
      </c>
      <c r="AC134" s="20">
        <v>0.48</v>
      </c>
      <c r="AD134" s="94">
        <v>31</v>
      </c>
      <c r="AE134" s="20">
        <v>8.7400000000000005E-2</v>
      </c>
      <c r="AF134" s="94">
        <v>31</v>
      </c>
      <c r="AG134" s="17">
        <v>1</v>
      </c>
      <c r="AH134" s="17">
        <v>8.7421145000000006E-2</v>
      </c>
      <c r="AI134">
        <f>_xlfn.XLOOKUP(U134,' Brechas'!$A$35:$A$67,' Brechas'!$M$35:$M$67)</f>
        <v>8.7421144594903605E-2</v>
      </c>
      <c r="AJ134" t="b">
        <f t="shared" si="22"/>
        <v>1</v>
      </c>
      <c r="AN134" s="20">
        <v>94</v>
      </c>
      <c r="AO134" s="20" t="s">
        <v>109</v>
      </c>
      <c r="AP134" s="20">
        <v>0.01</v>
      </c>
      <c r="AQ134" s="20">
        <v>0.02</v>
      </c>
      <c r="AR134" s="20">
        <v>-0.34</v>
      </c>
      <c r="AS134" s="20">
        <v>0.34</v>
      </c>
      <c r="AT134" s="70">
        <v>29</v>
      </c>
      <c r="AU134" s="20">
        <v>0.01</v>
      </c>
      <c r="AV134" s="20">
        <v>0.05</v>
      </c>
      <c r="AW134" s="85">
        <v>4</v>
      </c>
      <c r="AX134" s="20">
        <v>0.02</v>
      </c>
      <c r="AY134" s="59">
        <v>13</v>
      </c>
      <c r="AZ134" s="17">
        <v>-1</v>
      </c>
      <c r="BA134" s="17">
        <v>-1.8471094E-2</v>
      </c>
      <c r="BB134" s="17">
        <f>_xlfn.XLOOKUP(AN134,' Brechas'!$A$35:$A$67,' Brechas'!$V$35:$V$67)</f>
        <v>-1.8471093862282999E-2</v>
      </c>
      <c r="BC134" t="b">
        <f t="shared" si="23"/>
        <v>1</v>
      </c>
      <c r="BG134" s="20">
        <v>94</v>
      </c>
      <c r="BH134" s="20" t="s">
        <v>302</v>
      </c>
      <c r="BI134" s="20">
        <v>0.34</v>
      </c>
      <c r="BJ134" s="20">
        <v>0.33</v>
      </c>
      <c r="BK134" s="20">
        <v>0.03</v>
      </c>
      <c r="BL134" s="20">
        <v>3.3000000000000002E-2</v>
      </c>
      <c r="BM134" s="67">
        <v>2</v>
      </c>
      <c r="BN134" s="20">
        <v>0.34</v>
      </c>
      <c r="BO134" s="20">
        <v>0.85</v>
      </c>
      <c r="BP134" s="95">
        <v>32</v>
      </c>
      <c r="BQ134" s="20">
        <v>2.8000000000000001E-2</v>
      </c>
      <c r="BR134" s="58">
        <v>16</v>
      </c>
      <c r="BS134" s="17">
        <v>1</v>
      </c>
      <c r="BT134" s="17">
        <v>2.8319444999999999E-2</v>
      </c>
      <c r="BU134" s="17">
        <f>_xlfn.XLOOKUP(BG134,' Brechas'!$A$35:$A$67,' Brechas'!$AJ$35:$AJ$67)</f>
        <v>2.8319444680155501E-2</v>
      </c>
      <c r="BV134" t="b">
        <f t="shared" si="24"/>
        <v>1</v>
      </c>
      <c r="BZ134" s="20">
        <v>94</v>
      </c>
      <c r="CA134" s="20" t="s">
        <v>109</v>
      </c>
      <c r="CB134" s="20">
        <v>7.9</v>
      </c>
      <c r="CC134" s="20">
        <v>7.81</v>
      </c>
      <c r="CD134" s="20">
        <v>0.01</v>
      </c>
      <c r="CE134" s="20">
        <v>1.0999999999999999E-2</v>
      </c>
      <c r="CF134" s="110">
        <v>29</v>
      </c>
      <c r="CG134" s="20">
        <v>7.86</v>
      </c>
      <c r="CH134" s="20">
        <v>1</v>
      </c>
      <c r="CI134" s="77">
        <v>32</v>
      </c>
      <c r="CJ134" s="20">
        <v>1.0999999999999999E-2</v>
      </c>
      <c r="CK134" s="110">
        <v>29</v>
      </c>
      <c r="CL134" s="17">
        <v>1</v>
      </c>
      <c r="CM134" s="17">
        <v>1.1233748E-2</v>
      </c>
      <c r="CN134" s="17">
        <f>_xlfn.XLOOKUP(BZ134,' Brechas'!$A$35:$A$67,' Brechas'!$BF$35:$BF$67)</f>
        <v>1.12337482525362E-2</v>
      </c>
      <c r="CO134" t="b">
        <f t="shared" si="25"/>
        <v>1</v>
      </c>
      <c r="CS134" s="20">
        <v>94</v>
      </c>
      <c r="CT134" s="154" t="s">
        <v>109</v>
      </c>
      <c r="CU134" s="20" t="s">
        <v>272</v>
      </c>
      <c r="CV134" s="20" t="s">
        <v>272</v>
      </c>
      <c r="CW134" s="20" t="s">
        <v>272</v>
      </c>
      <c r="CX134" s="20" t="s">
        <v>272</v>
      </c>
      <c r="CY134" s="20" t="s">
        <v>272</v>
      </c>
      <c r="CZ134" s="20" t="s">
        <v>272</v>
      </c>
      <c r="DA134" s="20" t="s">
        <v>272</v>
      </c>
      <c r="DB134" s="20" t="s">
        <v>272</v>
      </c>
      <c r="DC134" s="20" t="s">
        <v>272</v>
      </c>
      <c r="DD134" s="20" t="s">
        <v>272</v>
      </c>
      <c r="DE134" s="17">
        <v>1</v>
      </c>
      <c r="DF134" s="17" t="e">
        <v>#VALUE!</v>
      </c>
      <c r="DG134" s="17" t="e">
        <f>_xlfn.XLOOKUP(CS134,' Brechas'!$A$35:$A$67,' Brechas'!#REF!)</f>
        <v>#REF!</v>
      </c>
      <c r="DH134" t="e">
        <f t="shared" si="26"/>
        <v>#VALUE!</v>
      </c>
      <c r="DL134" s="20">
        <v>94</v>
      </c>
      <c r="DM134" s="154" t="s">
        <v>109</v>
      </c>
      <c r="DN134" s="20">
        <v>10.54</v>
      </c>
      <c r="DO134" s="20">
        <v>11.92</v>
      </c>
      <c r="DP134" s="20">
        <v>-0.12</v>
      </c>
      <c r="DQ134" s="20">
        <v>0.12</v>
      </c>
      <c r="DR134" s="83">
        <v>5</v>
      </c>
      <c r="DS134" s="20">
        <v>11.25</v>
      </c>
      <c r="DT134" s="20">
        <v>0.35</v>
      </c>
      <c r="DU134" s="83">
        <v>5</v>
      </c>
      <c r="DV134" s="20">
        <v>0.04</v>
      </c>
      <c r="DW134" s="79">
        <v>10</v>
      </c>
      <c r="DX134" s="17">
        <v>-1</v>
      </c>
      <c r="DY134" s="17">
        <v>-4.0523455999999999E-2</v>
      </c>
      <c r="DZ134" s="17" t="e">
        <f>_xlfn.XLOOKUP(DL134,' Brechas'!$A$35:$A$67,' Brechas'!#REF!)</f>
        <v>#REF!</v>
      </c>
      <c r="EA134" t="e">
        <f t="shared" si="27"/>
        <v>#REF!</v>
      </c>
    </row>
    <row r="135" spans="1:131">
      <c r="B135" s="18">
        <v>95</v>
      </c>
      <c r="C135" s="18" t="s">
        <v>110</v>
      </c>
      <c r="D135" s="18">
        <v>0.69</v>
      </c>
      <c r="E135" s="18">
        <v>0.63</v>
      </c>
      <c r="F135" s="18">
        <v>0.09</v>
      </c>
      <c r="G135" s="18">
        <v>0.09</v>
      </c>
      <c r="H135" s="50">
        <v>31</v>
      </c>
      <c r="I135" s="18">
        <v>0.66</v>
      </c>
      <c r="J135" s="18">
        <v>0.32</v>
      </c>
      <c r="K135" s="45">
        <v>26</v>
      </c>
      <c r="L135" s="18">
        <v>0.03</v>
      </c>
      <c r="M135" s="47">
        <v>30</v>
      </c>
      <c r="N135" s="17">
        <v>1</v>
      </c>
      <c r="O135" s="17">
        <v>2.9918726999999999E-2</v>
      </c>
      <c r="P135" s="17">
        <f>_xlfn.XLOOKUP(B135,' Brechas'!$A$35:$A$67,' Brechas'!$G$35:$G$67)</f>
        <v>2.9918726525739101E-2</v>
      </c>
      <c r="Q135" t="b">
        <f t="shared" si="21"/>
        <v>1</v>
      </c>
      <c r="U135" s="20">
        <v>95</v>
      </c>
      <c r="V135" s="20" t="s">
        <v>110</v>
      </c>
      <c r="W135" s="20">
        <v>0.46</v>
      </c>
      <c r="X135" s="20">
        <v>0.45</v>
      </c>
      <c r="Y135" s="20">
        <v>0.02</v>
      </c>
      <c r="Z135" s="20">
        <v>0.02</v>
      </c>
      <c r="AA135" s="85">
        <v>4</v>
      </c>
      <c r="AB135" s="20">
        <v>0.46</v>
      </c>
      <c r="AC135" s="20">
        <v>0</v>
      </c>
      <c r="AD135" s="88">
        <v>24</v>
      </c>
      <c r="AE135" s="20">
        <v>0</v>
      </c>
      <c r="AF135" s="79">
        <v>10</v>
      </c>
      <c r="AG135" s="17">
        <v>1</v>
      </c>
      <c r="AH135" s="54">
        <v>3.7799500000000003E-5</v>
      </c>
      <c r="AI135">
        <f>_xlfn.XLOOKUP(U135,' Brechas'!$A$35:$A$67,' Brechas'!$M$35:$M$67)</f>
        <v>3.7799459055929203E-5</v>
      </c>
      <c r="AJ135" t="b">
        <f t="shared" si="22"/>
        <v>1</v>
      </c>
      <c r="AN135" s="20">
        <v>95</v>
      </c>
      <c r="AO135" s="20" t="s">
        <v>110</v>
      </c>
      <c r="AP135" s="20">
        <v>0.24</v>
      </c>
      <c r="AQ135" s="20">
        <v>0.2</v>
      </c>
      <c r="AR135" s="20">
        <v>0.16</v>
      </c>
      <c r="AS135" s="20">
        <v>0.16</v>
      </c>
      <c r="AT135" s="75">
        <v>21</v>
      </c>
      <c r="AU135" s="20">
        <v>0.22</v>
      </c>
      <c r="AV135" s="20">
        <v>0.8</v>
      </c>
      <c r="AW135" s="95">
        <v>32</v>
      </c>
      <c r="AX135" s="20">
        <v>0.13</v>
      </c>
      <c r="AY135" s="77">
        <v>33</v>
      </c>
      <c r="AZ135" s="17">
        <v>1</v>
      </c>
      <c r="BA135" s="17">
        <v>0.13037690399999999</v>
      </c>
      <c r="BB135" s="17">
        <f>_xlfn.XLOOKUP(AN135,' Brechas'!$A$35:$A$67,' Brechas'!$V$35:$V$67)</f>
        <v>0.130376904372934</v>
      </c>
      <c r="BC135" t="b">
        <f t="shared" si="23"/>
        <v>1</v>
      </c>
      <c r="BG135" s="20">
        <v>95</v>
      </c>
      <c r="BH135" s="20" t="s">
        <v>303</v>
      </c>
      <c r="BI135" s="20">
        <v>0.66</v>
      </c>
      <c r="BJ135" s="20">
        <v>0.61</v>
      </c>
      <c r="BK135" s="20">
        <v>0.09</v>
      </c>
      <c r="BL135" s="20">
        <v>8.5000000000000006E-2</v>
      </c>
      <c r="BM135" s="80">
        <v>20</v>
      </c>
      <c r="BN135" s="20">
        <v>0.63</v>
      </c>
      <c r="BO135" s="20">
        <v>0.46</v>
      </c>
      <c r="BP135" s="72">
        <v>27</v>
      </c>
      <c r="BQ135" s="20">
        <v>3.9E-2</v>
      </c>
      <c r="BR135" s="71">
        <v>25</v>
      </c>
      <c r="BS135" s="17">
        <v>1</v>
      </c>
      <c r="BT135" s="17">
        <v>3.9045734999999998E-2</v>
      </c>
      <c r="BU135" s="17">
        <f>_xlfn.XLOOKUP(BG135,' Brechas'!$A$35:$A$67,' Brechas'!$AJ$35:$AJ$67)</f>
        <v>3.90457351359908E-2</v>
      </c>
      <c r="BV135" t="b">
        <f t="shared" si="24"/>
        <v>1</v>
      </c>
      <c r="BZ135" s="20">
        <v>95</v>
      </c>
      <c r="CA135" s="20" t="s">
        <v>110</v>
      </c>
      <c r="CB135" s="20">
        <v>7.91</v>
      </c>
      <c r="CC135" s="20">
        <v>8.02</v>
      </c>
      <c r="CD135" s="20">
        <v>-0.01</v>
      </c>
      <c r="CE135" s="20">
        <v>1.4E-2</v>
      </c>
      <c r="CF135" s="94">
        <v>30</v>
      </c>
      <c r="CG135" s="20">
        <v>7.95</v>
      </c>
      <c r="CH135" s="20">
        <v>0.99</v>
      </c>
      <c r="CI135" s="114">
        <v>26</v>
      </c>
      <c r="CJ135" s="20">
        <v>1.2999999999999999E-2</v>
      </c>
      <c r="CK135" s="94">
        <v>30</v>
      </c>
      <c r="CL135" s="17">
        <v>-1</v>
      </c>
      <c r="CM135" s="17">
        <v>-1.3444477E-2</v>
      </c>
      <c r="CN135" s="17">
        <f>_xlfn.XLOOKUP(BZ135,' Brechas'!$A$35:$A$67,' Brechas'!$BF$35:$BF$67)</f>
        <v>-1.3444476724457401E-2</v>
      </c>
      <c r="CO135" t="b">
        <f t="shared" si="25"/>
        <v>1</v>
      </c>
      <c r="CS135" s="20">
        <v>95</v>
      </c>
      <c r="CT135" s="154" t="s">
        <v>110</v>
      </c>
      <c r="CU135" s="20" t="s">
        <v>272</v>
      </c>
      <c r="CV135" s="20" t="s">
        <v>272</v>
      </c>
      <c r="CW135" s="20" t="s">
        <v>272</v>
      </c>
      <c r="CX135" s="20" t="s">
        <v>272</v>
      </c>
      <c r="CY135" s="20" t="s">
        <v>272</v>
      </c>
      <c r="CZ135" s="20" t="s">
        <v>272</v>
      </c>
      <c r="DA135" s="20" t="s">
        <v>272</v>
      </c>
      <c r="DB135" s="20" t="s">
        <v>272</v>
      </c>
      <c r="DC135" s="20" t="s">
        <v>272</v>
      </c>
      <c r="DD135" s="20" t="s">
        <v>272</v>
      </c>
      <c r="DE135" s="17">
        <v>1</v>
      </c>
      <c r="DF135" s="17" t="e">
        <v>#VALUE!</v>
      </c>
      <c r="DG135" s="17" t="e">
        <f>_xlfn.XLOOKUP(CS135,' Brechas'!$A$35:$A$67,' Brechas'!#REF!)</f>
        <v>#REF!</v>
      </c>
      <c r="DH135" t="e">
        <f t="shared" si="26"/>
        <v>#VALUE!</v>
      </c>
      <c r="DL135" s="20">
        <v>95</v>
      </c>
      <c r="DM135" s="154" t="s">
        <v>110</v>
      </c>
      <c r="DN135" s="20">
        <v>7.79</v>
      </c>
      <c r="DO135" s="20">
        <v>9.26</v>
      </c>
      <c r="DP135" s="20">
        <v>-0.16</v>
      </c>
      <c r="DQ135" s="20">
        <v>0.16</v>
      </c>
      <c r="DR135" s="64">
        <v>7</v>
      </c>
      <c r="DS135" s="20">
        <v>8.56</v>
      </c>
      <c r="DT135" s="20">
        <v>0.27</v>
      </c>
      <c r="DU135" s="60">
        <v>14</v>
      </c>
      <c r="DV135" s="20">
        <v>0.04</v>
      </c>
      <c r="DW135" s="59">
        <v>13</v>
      </c>
      <c r="DX135" s="17">
        <v>-1</v>
      </c>
      <c r="DY135" s="17">
        <v>-4.2495343999999997E-2</v>
      </c>
      <c r="DZ135" s="17" t="e">
        <f>_xlfn.XLOOKUP(DL135,' Brechas'!$A$35:$A$67,' Brechas'!#REF!)</f>
        <v>#REF!</v>
      </c>
      <c r="EA135" t="e">
        <f t="shared" si="27"/>
        <v>#REF!</v>
      </c>
    </row>
    <row r="136" spans="1:131">
      <c r="B136" s="18">
        <v>97</v>
      </c>
      <c r="C136" s="18" t="s">
        <v>111</v>
      </c>
      <c r="D136" s="18">
        <v>0.21</v>
      </c>
      <c r="E136" s="18">
        <v>0.2</v>
      </c>
      <c r="F136" s="18">
        <v>0.06</v>
      </c>
      <c r="G136" s="18">
        <v>0.06</v>
      </c>
      <c r="H136" s="52">
        <v>29</v>
      </c>
      <c r="I136" s="18">
        <v>0.21</v>
      </c>
      <c r="J136" s="18">
        <v>1</v>
      </c>
      <c r="K136" s="46">
        <v>33</v>
      </c>
      <c r="L136" s="18">
        <v>0.06</v>
      </c>
      <c r="M136" s="50">
        <v>31</v>
      </c>
      <c r="N136" s="17">
        <v>1</v>
      </c>
      <c r="O136" s="17">
        <v>6.0403683999999999E-2</v>
      </c>
      <c r="P136" s="17">
        <f>_xlfn.XLOOKUP(B136,' Brechas'!$A$35:$A$67,' Brechas'!$G$35:$G$67)</f>
        <v>6.0403684428794999E-2</v>
      </c>
      <c r="Q136" t="b">
        <f t="shared" si="21"/>
        <v>1</v>
      </c>
      <c r="U136" s="20">
        <v>97</v>
      </c>
      <c r="V136" s="20" t="s">
        <v>111</v>
      </c>
      <c r="W136" s="20">
        <v>0</v>
      </c>
      <c r="X136" s="20">
        <v>0</v>
      </c>
      <c r="Y136" s="20">
        <v>0.35</v>
      </c>
      <c r="Z136" s="20">
        <v>0.35</v>
      </c>
      <c r="AA136" s="95">
        <v>32</v>
      </c>
      <c r="AB136" s="20">
        <v>0</v>
      </c>
      <c r="AC136" s="20">
        <v>0.28000000000000003</v>
      </c>
      <c r="AD136" s="70">
        <v>29</v>
      </c>
      <c r="AE136" s="20">
        <v>9.6100000000000005E-2</v>
      </c>
      <c r="AF136" s="95">
        <v>32</v>
      </c>
      <c r="AG136" s="17">
        <v>1</v>
      </c>
      <c r="AH136" s="17">
        <v>9.6073685000000006E-2</v>
      </c>
      <c r="AI136">
        <f>_xlfn.XLOOKUP(U136,' Brechas'!$A$35:$A$67,' Brechas'!$M$35:$M$67)</f>
        <v>9.6073685319896907E-2</v>
      </c>
      <c r="AJ136" t="b">
        <f t="shared" si="22"/>
        <v>1</v>
      </c>
      <c r="AN136" s="20">
        <v>97</v>
      </c>
      <c r="AO136" s="20" t="s">
        <v>111</v>
      </c>
      <c r="AP136" s="20">
        <v>0.06</v>
      </c>
      <c r="AQ136" s="20">
        <v>0.06</v>
      </c>
      <c r="AR136" s="20">
        <v>0.14000000000000001</v>
      </c>
      <c r="AS136" s="20">
        <v>0.14000000000000001</v>
      </c>
      <c r="AT136" s="58">
        <v>16</v>
      </c>
      <c r="AU136" s="20">
        <v>0.06</v>
      </c>
      <c r="AV136" s="20">
        <v>0.22</v>
      </c>
      <c r="AW136" s="60">
        <v>14</v>
      </c>
      <c r="AX136" s="20">
        <v>0.03</v>
      </c>
      <c r="AY136" s="81">
        <v>17</v>
      </c>
      <c r="AZ136" s="17">
        <v>1</v>
      </c>
      <c r="BA136" s="17">
        <v>3.1337482E-2</v>
      </c>
      <c r="BB136" s="17">
        <f>_xlfn.XLOOKUP(AN136,' Brechas'!$A$35:$A$67,' Brechas'!$V$35:$V$67)</f>
        <v>3.1337482163950603E-2</v>
      </c>
      <c r="BC136" t="b">
        <f t="shared" si="23"/>
        <v>1</v>
      </c>
      <c r="BG136" s="20">
        <v>97</v>
      </c>
      <c r="BH136" s="20" t="s">
        <v>304</v>
      </c>
      <c r="BI136" s="20">
        <v>0.35</v>
      </c>
      <c r="BJ136" s="20">
        <v>0.33</v>
      </c>
      <c r="BK136" s="20">
        <v>7.0000000000000007E-2</v>
      </c>
      <c r="BL136" s="20">
        <v>7.0000000000000007E-2</v>
      </c>
      <c r="BM136" s="58">
        <v>16</v>
      </c>
      <c r="BN136" s="20">
        <v>0.34</v>
      </c>
      <c r="BO136" s="20">
        <v>0.85</v>
      </c>
      <c r="BP136" s="94">
        <v>31</v>
      </c>
      <c r="BQ136" s="20">
        <v>0.06</v>
      </c>
      <c r="BR136" s="94">
        <v>31</v>
      </c>
      <c r="BS136" s="17">
        <v>1</v>
      </c>
      <c r="BT136" s="17">
        <v>5.9882810000000002E-2</v>
      </c>
      <c r="BU136" s="17">
        <f>_xlfn.XLOOKUP(BG136,' Brechas'!$A$35:$A$67,' Brechas'!$AJ$35:$AJ$67)</f>
        <v>5.9882810053431601E-2</v>
      </c>
      <c r="BV136" t="b">
        <f t="shared" si="24"/>
        <v>1</v>
      </c>
      <c r="BZ136" s="20">
        <v>97</v>
      </c>
      <c r="CA136" s="20" t="s">
        <v>111</v>
      </c>
      <c r="CB136" s="20" t="s">
        <v>272</v>
      </c>
      <c r="CC136" s="20" t="s">
        <v>272</v>
      </c>
      <c r="CD136" s="20" t="s">
        <v>272</v>
      </c>
      <c r="CE136" s="20" t="s">
        <v>272</v>
      </c>
      <c r="CF136" s="20" t="s">
        <v>272</v>
      </c>
      <c r="CG136" s="20" t="s">
        <v>272</v>
      </c>
      <c r="CH136" s="20" t="s">
        <v>272</v>
      </c>
      <c r="CI136" s="20" t="s">
        <v>272</v>
      </c>
      <c r="CJ136" s="20" t="s">
        <v>272</v>
      </c>
      <c r="CK136" s="20" t="s">
        <v>272</v>
      </c>
      <c r="CL136" s="17">
        <v>1</v>
      </c>
      <c r="CM136" s="17" t="e">
        <v>#VALUE!</v>
      </c>
      <c r="CN136" s="17">
        <f>_xlfn.XLOOKUP(BZ136,' Brechas'!$A$35:$A$67,' Brechas'!$BF$35:$BF$67)</f>
        <v>1.0758817841701001E-3</v>
      </c>
      <c r="CO136" t="e">
        <f t="shared" si="25"/>
        <v>#VALUE!</v>
      </c>
      <c r="CS136" s="20">
        <v>97</v>
      </c>
      <c r="CT136" s="154" t="s">
        <v>111</v>
      </c>
      <c r="CU136" s="20" t="s">
        <v>272</v>
      </c>
      <c r="CV136" s="20" t="s">
        <v>272</v>
      </c>
      <c r="CW136" s="20" t="s">
        <v>272</v>
      </c>
      <c r="CX136" s="20" t="s">
        <v>272</v>
      </c>
      <c r="CY136" s="20" t="s">
        <v>272</v>
      </c>
      <c r="CZ136" s="20" t="s">
        <v>272</v>
      </c>
      <c r="DA136" s="20" t="s">
        <v>272</v>
      </c>
      <c r="DB136" s="20" t="s">
        <v>272</v>
      </c>
      <c r="DC136" s="20" t="s">
        <v>272</v>
      </c>
      <c r="DD136" s="20" t="s">
        <v>272</v>
      </c>
      <c r="DE136" s="17">
        <v>1</v>
      </c>
      <c r="DF136" s="17" t="e">
        <v>#VALUE!</v>
      </c>
      <c r="DG136" s="17" t="e">
        <f>_xlfn.XLOOKUP(CS136,' Brechas'!$A$35:$A$67,' Brechas'!#REF!)</f>
        <v>#REF!</v>
      </c>
      <c r="DH136" t="e">
        <f t="shared" si="26"/>
        <v>#VALUE!</v>
      </c>
      <c r="DL136" s="20">
        <v>97</v>
      </c>
      <c r="DM136" s="154" t="s">
        <v>111</v>
      </c>
      <c r="DN136" s="20">
        <v>5.0599999999999996</v>
      </c>
      <c r="DO136" s="20">
        <v>10.91</v>
      </c>
      <c r="DP136" s="20">
        <v>-0.54</v>
      </c>
      <c r="DQ136" s="20">
        <v>0.54</v>
      </c>
      <c r="DR136" s="87">
        <v>30</v>
      </c>
      <c r="DS136" s="20">
        <v>8.1199999999999992</v>
      </c>
      <c r="DT136" s="20">
        <v>0.25</v>
      </c>
      <c r="DU136" s="81">
        <v>17</v>
      </c>
      <c r="DV136" s="20">
        <v>0.14000000000000001</v>
      </c>
      <c r="DW136" s="73">
        <v>28</v>
      </c>
      <c r="DX136" s="17">
        <v>-1</v>
      </c>
      <c r="DY136" s="17">
        <v>-0.13629464299999999</v>
      </c>
      <c r="DZ136" s="17" t="e">
        <f>_xlfn.XLOOKUP(DL136,' Brechas'!$A$35:$A$67,' Brechas'!#REF!)</f>
        <v>#REF!</v>
      </c>
      <c r="EA136" t="e">
        <f t="shared" si="27"/>
        <v>#REF!</v>
      </c>
    </row>
    <row r="137" spans="1:131">
      <c r="B137" s="18">
        <v>99</v>
      </c>
      <c r="C137" s="18" t="s">
        <v>112</v>
      </c>
      <c r="D137" s="18">
        <v>0.23</v>
      </c>
      <c r="E137" s="18">
        <v>0.19</v>
      </c>
      <c r="F137" s="18">
        <v>0.2</v>
      </c>
      <c r="G137" s="18">
        <v>0.2</v>
      </c>
      <c r="H137" s="46">
        <v>33</v>
      </c>
      <c r="I137" s="18">
        <v>0.21</v>
      </c>
      <c r="J137" s="18">
        <v>1</v>
      </c>
      <c r="K137" s="51">
        <v>32</v>
      </c>
      <c r="L137" s="18">
        <v>0.2</v>
      </c>
      <c r="M137" s="46">
        <v>33</v>
      </c>
      <c r="N137" s="17">
        <v>1</v>
      </c>
      <c r="O137" s="17">
        <v>0.19822679900000001</v>
      </c>
      <c r="P137" s="17">
        <f>_xlfn.XLOOKUP(B137,' Brechas'!$A$35:$A$67,' Brechas'!$G$35:$G$67)</f>
        <v>0.19822679857367401</v>
      </c>
      <c r="Q137" t="b">
        <f t="shared" si="21"/>
        <v>1</v>
      </c>
      <c r="U137" s="20">
        <v>99</v>
      </c>
      <c r="V137" s="20" t="s">
        <v>112</v>
      </c>
      <c r="W137" s="20">
        <v>0</v>
      </c>
      <c r="X137" s="20">
        <v>0</v>
      </c>
      <c r="Y137" s="20">
        <v>-7.0000000000000007E-2</v>
      </c>
      <c r="Z137" s="20">
        <v>7.0000000000000007E-2</v>
      </c>
      <c r="AA137" s="73">
        <v>28</v>
      </c>
      <c r="AB137" s="20">
        <v>0</v>
      </c>
      <c r="AC137" s="20">
        <v>1</v>
      </c>
      <c r="AD137" s="77">
        <v>33</v>
      </c>
      <c r="AE137" s="20">
        <v>7.3499999999999996E-2</v>
      </c>
      <c r="AF137" s="87">
        <v>30</v>
      </c>
      <c r="AG137" s="17">
        <v>-1</v>
      </c>
      <c r="AH137" s="17">
        <v>-7.3492143999999995E-2</v>
      </c>
      <c r="AI137">
        <f>_xlfn.XLOOKUP(U137,' Brechas'!$A$35:$A$67,' Brechas'!$M$35:$M$67)</f>
        <v>-7.3492143943233598E-2</v>
      </c>
      <c r="AJ137" t="b">
        <f t="shared" si="22"/>
        <v>1</v>
      </c>
      <c r="AN137" s="20">
        <v>99</v>
      </c>
      <c r="AO137" s="20" t="s">
        <v>112</v>
      </c>
      <c r="AP137" s="20">
        <v>0.01</v>
      </c>
      <c r="AQ137" s="20">
        <v>0.01</v>
      </c>
      <c r="AR137" s="20">
        <v>0.16</v>
      </c>
      <c r="AS137" s="20">
        <v>0.16</v>
      </c>
      <c r="AT137" s="80">
        <v>20</v>
      </c>
      <c r="AU137" s="20">
        <v>0.01</v>
      </c>
      <c r="AV137" s="20">
        <v>0.03</v>
      </c>
      <c r="AW137" s="67">
        <v>2</v>
      </c>
      <c r="AX137" s="20">
        <v>0</v>
      </c>
      <c r="AY137" s="85">
        <v>4</v>
      </c>
      <c r="AZ137" s="17">
        <v>1</v>
      </c>
      <c r="BA137" s="17">
        <v>4.5616049999999998E-3</v>
      </c>
      <c r="BB137" s="17">
        <f>_xlfn.XLOOKUP(AN137,' Brechas'!$A$35:$A$67,' Brechas'!$V$35:$V$67)</f>
        <v>4.5616053641648301E-3</v>
      </c>
      <c r="BC137" t="b">
        <f t="shared" si="23"/>
        <v>1</v>
      </c>
      <c r="BG137" s="20">
        <v>99</v>
      </c>
      <c r="BH137" s="20" t="s">
        <v>305</v>
      </c>
      <c r="BI137" s="20">
        <v>0.3</v>
      </c>
      <c r="BJ137" s="20">
        <v>0.28000000000000003</v>
      </c>
      <c r="BK137" s="20">
        <v>0.09</v>
      </c>
      <c r="BL137" s="20">
        <v>9.4E-2</v>
      </c>
      <c r="BM137" s="71">
        <v>25</v>
      </c>
      <c r="BN137" s="20">
        <v>0.28999999999999998</v>
      </c>
      <c r="BO137" s="20">
        <v>1</v>
      </c>
      <c r="BP137" s="77">
        <v>33</v>
      </c>
      <c r="BQ137" s="20">
        <v>9.4E-2</v>
      </c>
      <c r="BR137" s="77">
        <v>33</v>
      </c>
      <c r="BS137" s="17">
        <v>1</v>
      </c>
      <c r="BT137" s="17">
        <v>9.4375557999999998E-2</v>
      </c>
      <c r="BU137" s="17">
        <f>_xlfn.XLOOKUP(BG137,' Brechas'!$A$35:$A$67,' Brechas'!$AJ$35:$AJ$67)</f>
        <v>9.4375558086798497E-2</v>
      </c>
      <c r="BV137" t="b">
        <f t="shared" si="24"/>
        <v>1</v>
      </c>
      <c r="BZ137" s="20">
        <v>99</v>
      </c>
      <c r="CA137" s="20" t="s">
        <v>112</v>
      </c>
      <c r="CB137" s="20">
        <v>7.96</v>
      </c>
      <c r="CC137" s="20">
        <v>7.94</v>
      </c>
      <c r="CD137" s="20">
        <v>0</v>
      </c>
      <c r="CE137" s="20">
        <v>2E-3</v>
      </c>
      <c r="CF137" s="130">
        <v>5</v>
      </c>
      <c r="CG137" s="20">
        <v>7.95</v>
      </c>
      <c r="CH137" s="20">
        <v>0.99</v>
      </c>
      <c r="CI137" s="118">
        <v>27</v>
      </c>
      <c r="CJ137" s="20">
        <v>2E-3</v>
      </c>
      <c r="CK137" s="117">
        <v>6</v>
      </c>
      <c r="CL137" s="17">
        <v>1</v>
      </c>
      <c r="CM137" s="17">
        <v>2.1194920000000002E-3</v>
      </c>
      <c r="CN137" s="17">
        <f>_xlfn.XLOOKUP(BZ137,' Brechas'!$A$35:$A$67,' Brechas'!$BF$35:$BF$67)</f>
        <v>2.1194916199878998E-3</v>
      </c>
      <c r="CO137" t="b">
        <f t="shared" si="25"/>
        <v>1</v>
      </c>
      <c r="CS137" s="20">
        <v>99</v>
      </c>
      <c r="CT137" s="154" t="s">
        <v>112</v>
      </c>
      <c r="CU137" s="20" t="s">
        <v>272</v>
      </c>
      <c r="CV137" s="20" t="s">
        <v>272</v>
      </c>
      <c r="CW137" s="20" t="s">
        <v>272</v>
      </c>
      <c r="CX137" s="20" t="s">
        <v>272</v>
      </c>
      <c r="CY137" s="20" t="s">
        <v>272</v>
      </c>
      <c r="CZ137" s="20" t="s">
        <v>272</v>
      </c>
      <c r="DA137" s="20" t="s">
        <v>272</v>
      </c>
      <c r="DB137" s="20" t="s">
        <v>272</v>
      </c>
      <c r="DC137" s="20" t="s">
        <v>272</v>
      </c>
      <c r="DD137" s="20" t="s">
        <v>272</v>
      </c>
      <c r="DE137" s="17">
        <v>1</v>
      </c>
      <c r="DF137" s="17" t="e">
        <v>#VALUE!</v>
      </c>
      <c r="DG137" s="17" t="e">
        <f>_xlfn.XLOOKUP(CS137,' Brechas'!$A$35:$A$67,' Brechas'!#REF!)</f>
        <v>#REF!</v>
      </c>
      <c r="DH137" t="e">
        <f t="shared" si="26"/>
        <v>#VALUE!</v>
      </c>
      <c r="DL137" s="20">
        <v>99</v>
      </c>
      <c r="DM137" s="154" t="s">
        <v>112</v>
      </c>
      <c r="DN137" s="20">
        <v>2.08</v>
      </c>
      <c r="DO137" s="20">
        <v>2.0499999999999998</v>
      </c>
      <c r="DP137" s="20">
        <v>0.01</v>
      </c>
      <c r="DQ137" s="20">
        <v>0.01</v>
      </c>
      <c r="DR137" s="76">
        <v>1</v>
      </c>
      <c r="DS137" s="20">
        <v>2.0699999999999998</v>
      </c>
      <c r="DT137" s="20">
        <v>0.06</v>
      </c>
      <c r="DU137" s="77">
        <v>33</v>
      </c>
      <c r="DV137" s="20">
        <v>0</v>
      </c>
      <c r="DW137" s="76">
        <v>1</v>
      </c>
      <c r="DX137" s="17">
        <v>1</v>
      </c>
      <c r="DY137" s="17">
        <v>8.6317700000000002E-4</v>
      </c>
      <c r="DZ137" s="17" t="e">
        <f>_xlfn.XLOOKUP(DL137,' Brechas'!$A$35:$A$67,' Brechas'!#REF!)</f>
        <v>#REF!</v>
      </c>
      <c r="EA137" t="e">
        <f t="shared" si="27"/>
        <v>#REF!</v>
      </c>
    </row>
    <row r="139" spans="1:131">
      <c r="A139" s="3" t="s">
        <v>28</v>
      </c>
      <c r="B139" s="18">
        <v>5</v>
      </c>
      <c r="C139" s="18" t="s">
        <v>79</v>
      </c>
      <c r="D139" s="18">
        <v>0.89</v>
      </c>
      <c r="E139" s="18">
        <v>0.88</v>
      </c>
      <c r="F139" s="18">
        <v>0.01</v>
      </c>
      <c r="G139" s="18">
        <v>0.01</v>
      </c>
      <c r="H139" s="26">
        <v>4</v>
      </c>
      <c r="I139" s="18">
        <v>0.89</v>
      </c>
      <c r="J139" s="18">
        <v>0.23</v>
      </c>
      <c r="K139" s="31">
        <v>17</v>
      </c>
      <c r="L139" s="18">
        <v>0</v>
      </c>
      <c r="M139" s="42">
        <v>5</v>
      </c>
      <c r="N139" s="17">
        <v>1</v>
      </c>
      <c r="O139" s="17">
        <v>2.4108350000000001E-3</v>
      </c>
      <c r="P139" s="17">
        <f>_xlfn.XLOOKUP(B139,' Brechas'!$A$35:$A$67,' Brechas'!$H$35:$H$67)</f>
        <v>2.41083508930553E-3</v>
      </c>
      <c r="Q139" t="b">
        <f>ROUND(O139,6)=ROUND(P139,6)</f>
        <v>1</v>
      </c>
      <c r="T139" s="4" t="s">
        <v>34</v>
      </c>
      <c r="U139" s="20">
        <v>5</v>
      </c>
      <c r="V139" s="20" t="s">
        <v>79</v>
      </c>
      <c r="W139" s="20">
        <v>0.53</v>
      </c>
      <c r="X139" s="20">
        <v>0.49</v>
      </c>
      <c r="Y139" s="20">
        <v>0.08</v>
      </c>
      <c r="Z139" s="20">
        <v>0.08</v>
      </c>
      <c r="AA139" s="68">
        <v>19</v>
      </c>
      <c r="AB139" s="20">
        <v>0.51</v>
      </c>
      <c r="AC139" s="20">
        <v>0.08</v>
      </c>
      <c r="AD139" s="81">
        <v>17</v>
      </c>
      <c r="AE139" s="20">
        <v>6.8999999999999999E-3</v>
      </c>
      <c r="AF139" s="61">
        <v>18</v>
      </c>
      <c r="AG139" s="17">
        <v>1</v>
      </c>
      <c r="AH139" s="17">
        <v>6.8736359999999998E-3</v>
      </c>
      <c r="AI139">
        <f>_xlfn.XLOOKUP(U139,' Brechas'!$A$35:$A$67,' Brechas'!$N$35:$N$67)</f>
        <v>6.8736357545592201E-3</v>
      </c>
      <c r="AJ139" t="b">
        <f>ROUND(AH139,6)=ROUND(AI139,6)</f>
        <v>1</v>
      </c>
      <c r="AM139" s="5" t="s">
        <v>64</v>
      </c>
      <c r="AN139" s="20">
        <v>5</v>
      </c>
      <c r="AO139" s="20" t="s">
        <v>79</v>
      </c>
      <c r="AP139" s="20">
        <v>9.1590000000000007</v>
      </c>
      <c r="AQ139" s="20">
        <v>4.6020000000000003</v>
      </c>
      <c r="AR139" s="20">
        <v>0.99</v>
      </c>
      <c r="AS139" s="20">
        <v>0.99</v>
      </c>
      <c r="AT139" s="78">
        <v>3</v>
      </c>
      <c r="AU139" s="20">
        <v>6.9589999999999996</v>
      </c>
      <c r="AV139" s="20">
        <v>1</v>
      </c>
      <c r="AW139" s="77">
        <v>33</v>
      </c>
      <c r="AX139" s="20">
        <v>0.99</v>
      </c>
      <c r="AY139" s="77">
        <v>33</v>
      </c>
      <c r="AZ139" s="17">
        <v>1</v>
      </c>
      <c r="BA139" s="17">
        <v>0.99023705799999995</v>
      </c>
      <c r="BB139" s="17">
        <f>_xlfn.XLOOKUP(AN139,' Brechas'!$A$35:$A$67,' Brechas'!$W$35:$W$67)</f>
        <v>0.990237057555447</v>
      </c>
      <c r="BC139" t="b">
        <f>ROUND(BA139,6)=ROUND(BB139,6)</f>
        <v>1</v>
      </c>
      <c r="BF139" s="2" t="s">
        <v>9</v>
      </c>
      <c r="BG139" s="20">
        <v>5</v>
      </c>
      <c r="BH139" s="20" t="s">
        <v>274</v>
      </c>
      <c r="BI139" s="20">
        <v>0.57999999999999996</v>
      </c>
      <c r="BJ139" s="20">
        <v>0.44</v>
      </c>
      <c r="BK139" s="20">
        <v>0.3</v>
      </c>
      <c r="BL139" s="20">
        <v>0.3</v>
      </c>
      <c r="BM139" s="61">
        <v>18</v>
      </c>
      <c r="BN139" s="20">
        <v>0.51</v>
      </c>
      <c r="BO139" s="20">
        <v>0.2</v>
      </c>
      <c r="BP139" s="69">
        <v>9</v>
      </c>
      <c r="BQ139" s="20">
        <v>0.06</v>
      </c>
      <c r="BR139" s="59">
        <v>13</v>
      </c>
      <c r="BS139" s="17">
        <v>1</v>
      </c>
      <c r="BT139" s="17">
        <v>6.0426063000000002E-2</v>
      </c>
      <c r="BU139" s="17">
        <f>_xlfn.XLOOKUP(BG139,' Brechas'!$A$35:$A$67,' Brechas'!$AK$35:$AK$67)</f>
        <v>6.0426062970857099E-2</v>
      </c>
      <c r="BV139" t="b">
        <f>ROUND(BT139,6)=ROUND(BU139,6)</f>
        <v>1</v>
      </c>
      <c r="BY139" s="6" t="s">
        <v>43</v>
      </c>
      <c r="BZ139" s="20">
        <v>5</v>
      </c>
      <c r="CA139" s="20" t="s">
        <v>79</v>
      </c>
      <c r="CB139" s="20">
        <v>6.84</v>
      </c>
      <c r="CC139" s="20">
        <v>6.94</v>
      </c>
      <c r="CD139" s="20">
        <v>-0.01</v>
      </c>
      <c r="CE139" s="20">
        <v>1.4E-2</v>
      </c>
      <c r="CF139" s="72">
        <v>27</v>
      </c>
      <c r="CG139" s="20">
        <v>6.89</v>
      </c>
      <c r="CH139" s="20">
        <v>0.95</v>
      </c>
      <c r="CI139" s="65">
        <v>6</v>
      </c>
      <c r="CJ139" s="20">
        <v>1.2999999999999999E-2</v>
      </c>
      <c r="CK139" s="72">
        <v>27</v>
      </c>
      <c r="CL139" s="17">
        <v>-1</v>
      </c>
      <c r="CM139" s="17">
        <v>-1.3431189E-2</v>
      </c>
      <c r="CN139" s="17">
        <f>_xlfn.XLOOKUP(BZ139,' Brechas'!$A$35:$A$67,' Brechas'!$BG$35:$BG$67)</f>
        <v>-1.3431188938075243E-2</v>
      </c>
      <c r="CO139" t="b">
        <f>ROUND(CM139,6)=ROUND(CN139,6)</f>
        <v>1</v>
      </c>
      <c r="CR139" s="2" t="s">
        <v>59</v>
      </c>
      <c r="CS139" s="20">
        <v>5</v>
      </c>
      <c r="CT139" s="20" t="s">
        <v>307</v>
      </c>
      <c r="CU139" s="20">
        <v>0.44</v>
      </c>
      <c r="CV139" s="20">
        <v>0.56000000000000005</v>
      </c>
      <c r="CW139" s="20">
        <v>-0.21</v>
      </c>
      <c r="CX139" s="20">
        <v>0.21</v>
      </c>
      <c r="CY139" s="58">
        <v>16</v>
      </c>
      <c r="CZ139" s="20">
        <v>0.12</v>
      </c>
      <c r="DA139" s="20">
        <v>0.01</v>
      </c>
      <c r="DB139" s="67">
        <v>2</v>
      </c>
      <c r="DC139" s="20">
        <v>0</v>
      </c>
      <c r="DD139" s="65">
        <v>6</v>
      </c>
      <c r="DE139" s="17">
        <v>-1</v>
      </c>
      <c r="DF139" s="17">
        <v>-2.7099289999999998E-3</v>
      </c>
      <c r="DG139" s="17">
        <f>_xlfn.XLOOKUP(CS139,' Brechas'!$A$35:$A$67,' Brechas'!$BU$35:$BU$67)</f>
        <v>-2.7099291805174099E-3</v>
      </c>
      <c r="DH139" t="b">
        <f>ROUND(DF139,6)=ROUND(DG139,6)</f>
        <v>1</v>
      </c>
      <c r="DK139" s="7" t="s">
        <v>78</v>
      </c>
      <c r="DL139" s="20">
        <v>5</v>
      </c>
      <c r="DM139" s="20" t="s">
        <v>307</v>
      </c>
      <c r="DN139" s="20">
        <v>12.01</v>
      </c>
      <c r="DO139" s="20">
        <v>2.1</v>
      </c>
      <c r="DP139" s="20">
        <v>4.7300000000000004</v>
      </c>
      <c r="DQ139" s="20">
        <v>4.7300000000000004</v>
      </c>
      <c r="DR139" s="88">
        <v>24</v>
      </c>
      <c r="DS139" s="20">
        <v>7.23</v>
      </c>
      <c r="DT139" s="20">
        <v>0.61</v>
      </c>
      <c r="DU139" s="83">
        <v>5</v>
      </c>
      <c r="DV139" s="20">
        <v>2.86</v>
      </c>
      <c r="DW139" s="70">
        <v>29</v>
      </c>
      <c r="DX139" s="17">
        <v>1</v>
      </c>
      <c r="DY139" s="17">
        <v>2.8609618650000002</v>
      </c>
      <c r="DZ139" s="17" t="e">
        <f>_xlfn.XLOOKUP(DL139,' Brechas'!$A$35:$A$67,' Brechas'!#REF!)</f>
        <v>#REF!</v>
      </c>
      <c r="EA139" t="e">
        <f>ROUND(DY139,6)=ROUND(DZ139,6)</f>
        <v>#REF!</v>
      </c>
    </row>
    <row r="140" spans="1:131">
      <c r="B140" s="18">
        <v>8</v>
      </c>
      <c r="C140" s="18" t="s">
        <v>81</v>
      </c>
      <c r="D140" s="18">
        <v>0.97</v>
      </c>
      <c r="E140" s="18">
        <v>0.96</v>
      </c>
      <c r="F140" s="18">
        <v>0.01</v>
      </c>
      <c r="G140" s="18">
        <v>0.01</v>
      </c>
      <c r="H140" s="24">
        <v>3</v>
      </c>
      <c r="I140" s="18">
        <v>0.97</v>
      </c>
      <c r="J140" s="18">
        <v>0.21</v>
      </c>
      <c r="K140" s="26">
        <v>4</v>
      </c>
      <c r="L140" s="18">
        <v>0</v>
      </c>
      <c r="M140" s="24">
        <v>3</v>
      </c>
      <c r="N140" s="17">
        <v>1</v>
      </c>
      <c r="O140" s="17">
        <v>1.3889530000000001E-3</v>
      </c>
      <c r="P140" s="17">
        <f>_xlfn.XLOOKUP(B140,' Brechas'!$A$35:$A$67,' Brechas'!$H$35:$H$67)</f>
        <v>1.38895298992893E-3</v>
      </c>
      <c r="Q140" t="b">
        <f t="shared" ref="Q140:Q171" si="28">ROUND(O140,6)=ROUND(P140,6)</f>
        <v>1</v>
      </c>
      <c r="U140" s="20">
        <v>8</v>
      </c>
      <c r="V140" s="20" t="s">
        <v>81</v>
      </c>
      <c r="W140" s="20">
        <v>0.52</v>
      </c>
      <c r="X140" s="20">
        <v>0.48</v>
      </c>
      <c r="Y140" s="20">
        <v>0.08</v>
      </c>
      <c r="Z140" s="20">
        <v>0.08</v>
      </c>
      <c r="AA140" s="59">
        <v>13</v>
      </c>
      <c r="AB140" s="20">
        <v>0.5</v>
      </c>
      <c r="AC140" s="20">
        <v>0.08</v>
      </c>
      <c r="AD140" s="61">
        <v>18</v>
      </c>
      <c r="AE140" s="20">
        <v>6.4000000000000003E-3</v>
      </c>
      <c r="AF140" s="60">
        <v>14</v>
      </c>
      <c r="AG140" s="17">
        <v>1</v>
      </c>
      <c r="AH140" s="17">
        <v>6.3560120000000003E-3</v>
      </c>
      <c r="AI140">
        <f>_xlfn.XLOOKUP(U140,' Brechas'!$A$35:$A$67,' Brechas'!$N$35:$N$67)</f>
        <v>6.3560122070373502E-3</v>
      </c>
      <c r="AJ140" t="b">
        <f t="shared" ref="AJ140:AJ171" si="29">ROUND(AH140,6)=ROUND(AI140,6)</f>
        <v>1</v>
      </c>
      <c r="AN140" s="20">
        <v>8</v>
      </c>
      <c r="AO140" s="20" t="s">
        <v>81</v>
      </c>
      <c r="AP140" s="20">
        <v>1.397</v>
      </c>
      <c r="AQ140" s="20">
        <v>0.56699999999999995</v>
      </c>
      <c r="AR140" s="20">
        <v>1.46</v>
      </c>
      <c r="AS140" s="20">
        <v>1.46</v>
      </c>
      <c r="AT140" s="58">
        <v>16</v>
      </c>
      <c r="AU140" s="20">
        <v>0.99199999999999999</v>
      </c>
      <c r="AV140" s="20">
        <v>0.14000000000000001</v>
      </c>
      <c r="AW140" s="68">
        <v>19</v>
      </c>
      <c r="AX140" s="20">
        <v>0.21</v>
      </c>
      <c r="AY140" s="81">
        <v>17</v>
      </c>
      <c r="AZ140" s="17">
        <v>1</v>
      </c>
      <c r="BA140" s="17">
        <v>0.208902963</v>
      </c>
      <c r="BB140" s="17">
        <f>_xlfn.XLOOKUP(AN140,' Brechas'!$A$35:$A$67,' Brechas'!$W$35:$W$67)</f>
        <v>0.208902962764482</v>
      </c>
      <c r="BC140" t="b">
        <f t="shared" ref="BC140:BC171" si="30">ROUND(BA140,6)=ROUND(BB140,6)</f>
        <v>1</v>
      </c>
      <c r="BG140" s="20">
        <v>8</v>
      </c>
      <c r="BH140" s="20" t="s">
        <v>275</v>
      </c>
      <c r="BI140" s="20">
        <v>0.53</v>
      </c>
      <c r="BJ140" s="20">
        <v>0.45</v>
      </c>
      <c r="BK140" s="20">
        <v>0.16</v>
      </c>
      <c r="BL140" s="20">
        <v>0.16300000000000001</v>
      </c>
      <c r="BM140" s="67">
        <v>2</v>
      </c>
      <c r="BN140" s="20">
        <v>0.49</v>
      </c>
      <c r="BO140" s="20">
        <v>0.21</v>
      </c>
      <c r="BP140" s="59">
        <v>13</v>
      </c>
      <c r="BQ140" s="20">
        <v>3.4000000000000002E-2</v>
      </c>
      <c r="BR140" s="78">
        <v>3</v>
      </c>
      <c r="BS140" s="17">
        <v>1</v>
      </c>
      <c r="BT140" s="17">
        <v>3.4144862999999998E-2</v>
      </c>
      <c r="BU140" s="17">
        <f>_xlfn.XLOOKUP(BG140,' Brechas'!$A$35:$A$67,' Brechas'!$AK$35:$AK$67)</f>
        <v>3.4144863037848097E-2</v>
      </c>
      <c r="BV140" t="b">
        <f t="shared" ref="BV140:BV171" si="31">ROUND(BT140,6)=ROUND(BU140,6)</f>
        <v>1</v>
      </c>
      <c r="BZ140" s="20">
        <v>8</v>
      </c>
      <c r="CA140" s="20" t="s">
        <v>81</v>
      </c>
      <c r="CB140" s="20">
        <v>6.73</v>
      </c>
      <c r="CC140" s="20">
        <v>6.78</v>
      </c>
      <c r="CD140" s="20">
        <v>-0.01</v>
      </c>
      <c r="CE140" s="20">
        <v>8.9999999999999993E-3</v>
      </c>
      <c r="CF140" s="65">
        <v>6</v>
      </c>
      <c r="CG140" s="20">
        <v>6.75</v>
      </c>
      <c r="CH140" s="20">
        <v>0.97</v>
      </c>
      <c r="CI140" s="74">
        <v>23</v>
      </c>
      <c r="CJ140" s="20">
        <v>8.0000000000000002E-3</v>
      </c>
      <c r="CK140" s="62">
        <v>8</v>
      </c>
      <c r="CL140" s="17">
        <v>-1</v>
      </c>
      <c r="CM140" s="17">
        <v>-8.4285130000000003E-3</v>
      </c>
      <c r="CN140" s="17">
        <f>_xlfn.XLOOKUP(BZ140,' Brechas'!$A$35:$A$67,' Brechas'!$BG$35:$BG$67)</f>
        <v>-8.4285132081107876E-3</v>
      </c>
      <c r="CO140" t="b">
        <f t="shared" ref="CO140:CO171" si="32">ROUND(CM140,6)=ROUND(CN140,6)</f>
        <v>1</v>
      </c>
      <c r="CS140" s="20">
        <v>8</v>
      </c>
      <c r="CT140" s="20" t="s">
        <v>81</v>
      </c>
      <c r="CU140" s="20">
        <v>0.44</v>
      </c>
      <c r="CV140" s="20">
        <v>0.56000000000000005</v>
      </c>
      <c r="CW140" s="20">
        <v>-0.2</v>
      </c>
      <c r="CX140" s="20">
        <v>0.2</v>
      </c>
      <c r="CY140" s="63">
        <v>15</v>
      </c>
      <c r="CZ140" s="20">
        <v>0.03</v>
      </c>
      <c r="DA140" s="20">
        <v>0.06</v>
      </c>
      <c r="DB140" s="79">
        <v>10</v>
      </c>
      <c r="DC140" s="20">
        <v>0.01</v>
      </c>
      <c r="DD140" s="59">
        <v>13</v>
      </c>
      <c r="DE140" s="17">
        <v>-1</v>
      </c>
      <c r="DF140" s="17">
        <v>-1.1410234E-2</v>
      </c>
      <c r="DG140" s="17">
        <f>_xlfn.XLOOKUP(CS140,' Brechas'!$A$35:$A$67,' Brechas'!$BU$35:$BU$67)</f>
        <v>-1.1410233553218E-2</v>
      </c>
      <c r="DH140" t="b">
        <f t="shared" ref="DH140:DH171" si="33">ROUND(DF140,6)=ROUND(DG140,6)</f>
        <v>1</v>
      </c>
      <c r="DL140" s="20">
        <v>8</v>
      </c>
      <c r="DM140" s="20" t="s">
        <v>81</v>
      </c>
      <c r="DN140" s="20">
        <v>7.16</v>
      </c>
      <c r="DO140" s="20">
        <v>1.1000000000000001</v>
      </c>
      <c r="DP140" s="20">
        <v>5.5</v>
      </c>
      <c r="DQ140" s="20">
        <v>5.5</v>
      </c>
      <c r="DR140" s="72">
        <v>27</v>
      </c>
      <c r="DS140" s="20">
        <v>4.2</v>
      </c>
      <c r="DT140" s="20">
        <v>0.35</v>
      </c>
      <c r="DU140" s="58">
        <v>16</v>
      </c>
      <c r="DV140" s="20">
        <v>1.94</v>
      </c>
      <c r="DW140" s="84">
        <v>26</v>
      </c>
      <c r="DX140" s="17">
        <v>1</v>
      </c>
      <c r="DY140" s="17">
        <v>1.93631441</v>
      </c>
      <c r="DZ140" s="17" t="e">
        <f>_xlfn.XLOOKUP(DL140,' Brechas'!$A$35:$A$67,' Brechas'!#REF!)</f>
        <v>#REF!</v>
      </c>
      <c r="EA140" t="e">
        <f t="shared" ref="EA140:EA171" si="34">ROUND(DY140,6)=ROUND(DZ140,6)</f>
        <v>#REF!</v>
      </c>
    </row>
    <row r="141" spans="1:131">
      <c r="B141" s="18">
        <v>11</v>
      </c>
      <c r="C141" s="18" t="s">
        <v>82</v>
      </c>
      <c r="D141" s="18">
        <v>0.98</v>
      </c>
      <c r="E141" s="18">
        <v>0.97</v>
      </c>
      <c r="F141" s="18">
        <v>0.01</v>
      </c>
      <c r="G141" s="18">
        <v>0.01</v>
      </c>
      <c r="H141" s="28">
        <v>2</v>
      </c>
      <c r="I141" s="18">
        <v>0.97</v>
      </c>
      <c r="J141" s="18">
        <v>0.21</v>
      </c>
      <c r="K141" s="23">
        <v>1</v>
      </c>
      <c r="L141" s="18">
        <v>0</v>
      </c>
      <c r="M141" s="28">
        <v>2</v>
      </c>
      <c r="N141" s="17">
        <v>1</v>
      </c>
      <c r="O141" s="17">
        <v>1.348098E-3</v>
      </c>
      <c r="P141" s="17">
        <f>_xlfn.XLOOKUP(B141,' Brechas'!$A$35:$A$67,' Brechas'!$H$35:$H$67)</f>
        <v>1.3480983173660001E-3</v>
      </c>
      <c r="Q141" t="b">
        <f t="shared" si="28"/>
        <v>1</v>
      </c>
      <c r="U141" s="20">
        <v>11</v>
      </c>
      <c r="V141" s="20" t="s">
        <v>82</v>
      </c>
      <c r="W141" s="20">
        <v>0.77</v>
      </c>
      <c r="X141" s="20">
        <v>0.73</v>
      </c>
      <c r="Y141" s="20">
        <v>0.05</v>
      </c>
      <c r="Z141" s="20">
        <v>0.05</v>
      </c>
      <c r="AA141" s="64">
        <v>7</v>
      </c>
      <c r="AB141" s="20">
        <v>0.75</v>
      </c>
      <c r="AC141" s="20">
        <v>0.05</v>
      </c>
      <c r="AD141" s="76">
        <v>1</v>
      </c>
      <c r="AE141" s="20">
        <v>2.8E-3</v>
      </c>
      <c r="AF141" s="78">
        <v>3</v>
      </c>
      <c r="AG141" s="17">
        <v>1</v>
      </c>
      <c r="AH141" s="17">
        <v>2.8301730000000001E-3</v>
      </c>
      <c r="AI141">
        <f>_xlfn.XLOOKUP(U141,' Brechas'!$A$35:$A$67,' Brechas'!$N$35:$N$67)</f>
        <v>2.8301733447500901E-3</v>
      </c>
      <c r="AJ141" t="b">
        <f t="shared" si="29"/>
        <v>1</v>
      </c>
      <c r="AN141" s="20">
        <v>11</v>
      </c>
      <c r="AO141" s="20" t="s">
        <v>269</v>
      </c>
      <c r="AP141" s="20">
        <v>2.181</v>
      </c>
      <c r="AQ141" s="20">
        <v>0.95299999999999996</v>
      </c>
      <c r="AR141" s="20">
        <v>1.29</v>
      </c>
      <c r="AS141" s="20">
        <v>1.29</v>
      </c>
      <c r="AT141" s="86">
        <v>11</v>
      </c>
      <c r="AU141" s="20">
        <v>1.593</v>
      </c>
      <c r="AV141" s="20">
        <v>0.23</v>
      </c>
      <c r="AW141" s="71">
        <v>25</v>
      </c>
      <c r="AX141" s="20">
        <v>0.3</v>
      </c>
      <c r="AY141" s="88">
        <v>24</v>
      </c>
      <c r="AZ141" s="17">
        <v>1</v>
      </c>
      <c r="BA141" s="17">
        <v>0.29504108800000001</v>
      </c>
      <c r="BB141" s="17">
        <f>_xlfn.XLOOKUP(AN141,' Brechas'!$A$35:$A$67,' Brechas'!$W$35:$W$67)</f>
        <v>0.29504108819491698</v>
      </c>
      <c r="BC141" t="b">
        <f t="shared" si="30"/>
        <v>1</v>
      </c>
      <c r="BG141" s="20">
        <v>11</v>
      </c>
      <c r="BH141" s="20" t="s">
        <v>276</v>
      </c>
      <c r="BI141" s="20">
        <v>0.64</v>
      </c>
      <c r="BJ141" s="20">
        <v>0.54</v>
      </c>
      <c r="BK141" s="20">
        <v>0.19</v>
      </c>
      <c r="BL141" s="20">
        <v>0.189</v>
      </c>
      <c r="BM141" s="85">
        <v>4</v>
      </c>
      <c r="BN141" s="20">
        <v>0.59</v>
      </c>
      <c r="BO141" s="20">
        <v>0.17</v>
      </c>
      <c r="BP141" s="76">
        <v>1</v>
      </c>
      <c r="BQ141" s="20">
        <v>3.3000000000000002E-2</v>
      </c>
      <c r="BR141" s="67">
        <v>2</v>
      </c>
      <c r="BS141" s="17">
        <v>1</v>
      </c>
      <c r="BT141" s="17">
        <v>3.2848789000000003E-2</v>
      </c>
      <c r="BU141" s="17">
        <f>_xlfn.XLOOKUP(BG141,' Brechas'!$A$35:$A$67,' Brechas'!$AK$35:$AK$67)</f>
        <v>3.2848788895217598E-2</v>
      </c>
      <c r="BV141" t="b">
        <f t="shared" si="31"/>
        <v>1</v>
      </c>
      <c r="BZ141" s="20">
        <v>11</v>
      </c>
      <c r="CA141" s="20" t="s">
        <v>82</v>
      </c>
      <c r="CB141" s="20">
        <v>6.88</v>
      </c>
      <c r="CC141" s="20">
        <v>6.97</v>
      </c>
      <c r="CD141" s="20">
        <v>-0.01</v>
      </c>
      <c r="CE141" s="20">
        <v>1.2999999999999999E-2</v>
      </c>
      <c r="CF141" s="84">
        <v>26</v>
      </c>
      <c r="CG141" s="20">
        <v>6.92</v>
      </c>
      <c r="CH141" s="20">
        <v>0.94</v>
      </c>
      <c r="CI141" s="67">
        <v>2</v>
      </c>
      <c r="CJ141" s="20">
        <v>1.2E-2</v>
      </c>
      <c r="CK141" s="84">
        <v>26</v>
      </c>
      <c r="CL141" s="17">
        <v>-1</v>
      </c>
      <c r="CM141" s="17">
        <v>-1.2434106E-2</v>
      </c>
      <c r="CN141" s="17">
        <f>_xlfn.XLOOKUP(BZ141,' Brechas'!$A$35:$A$67,' Brechas'!$BG$35:$BG$67)</f>
        <v>-1.2434105500131458E-2</v>
      </c>
      <c r="CO141" t="b">
        <f t="shared" si="32"/>
        <v>1</v>
      </c>
      <c r="CS141" s="20">
        <v>11</v>
      </c>
      <c r="CT141" s="20" t="s">
        <v>82</v>
      </c>
      <c r="CU141" s="20">
        <v>0.42</v>
      </c>
      <c r="CV141" s="20">
        <v>0.57999999999999996</v>
      </c>
      <c r="CW141" s="20">
        <v>-0.28000000000000003</v>
      </c>
      <c r="CX141" s="20">
        <v>0.28000000000000003</v>
      </c>
      <c r="CY141" s="82">
        <v>22</v>
      </c>
      <c r="CZ141" s="20">
        <v>0.21</v>
      </c>
      <c r="DA141" s="20">
        <v>0.01</v>
      </c>
      <c r="DB141" s="76">
        <v>1</v>
      </c>
      <c r="DC141" s="20">
        <v>0</v>
      </c>
      <c r="DD141" s="67">
        <v>2</v>
      </c>
      <c r="DE141" s="17">
        <v>-1</v>
      </c>
      <c r="DF141" s="17">
        <v>-2.0386850000000001E-3</v>
      </c>
      <c r="DG141" s="17">
        <f>_xlfn.XLOOKUP(CS141,' Brechas'!$A$35:$A$67,' Brechas'!$BU$35:$BU$67)</f>
        <v>-2.03868543359257E-3</v>
      </c>
      <c r="DH141" t="b">
        <f t="shared" si="33"/>
        <v>1</v>
      </c>
      <c r="DL141" s="20">
        <v>11</v>
      </c>
      <c r="DM141" s="20" t="s">
        <v>82</v>
      </c>
      <c r="DN141" s="20">
        <v>7.96</v>
      </c>
      <c r="DO141" s="20">
        <v>6.77</v>
      </c>
      <c r="DP141" s="20">
        <v>0.18</v>
      </c>
      <c r="DQ141" s="20">
        <v>0.18</v>
      </c>
      <c r="DR141" s="67">
        <v>2</v>
      </c>
      <c r="DS141" s="20">
        <v>7.39</v>
      </c>
      <c r="DT141" s="20">
        <v>0.62</v>
      </c>
      <c r="DU141" s="85">
        <v>4</v>
      </c>
      <c r="DV141" s="20">
        <v>0.11</v>
      </c>
      <c r="DW141" s="67">
        <v>2</v>
      </c>
      <c r="DX141" s="17">
        <v>1</v>
      </c>
      <c r="DY141" s="17">
        <v>0.109096315</v>
      </c>
      <c r="DZ141" s="17" t="e">
        <f>_xlfn.XLOOKUP(DL141,' Brechas'!$A$35:$A$67,' Brechas'!#REF!)</f>
        <v>#REF!</v>
      </c>
      <c r="EA141" t="e">
        <f t="shared" si="34"/>
        <v>#REF!</v>
      </c>
    </row>
    <row r="142" spans="1:131">
      <c r="B142" s="18">
        <v>13</v>
      </c>
      <c r="C142" s="18" t="s">
        <v>83</v>
      </c>
      <c r="D142" s="18">
        <v>0.86</v>
      </c>
      <c r="E142" s="18">
        <v>0.84</v>
      </c>
      <c r="F142" s="18">
        <v>0.03</v>
      </c>
      <c r="G142" s="18">
        <v>0.03</v>
      </c>
      <c r="H142" s="48">
        <v>24</v>
      </c>
      <c r="I142" s="18">
        <v>0.85</v>
      </c>
      <c r="J142" s="18">
        <v>0.24</v>
      </c>
      <c r="K142" s="43">
        <v>23</v>
      </c>
      <c r="L142" s="18">
        <v>0.01</v>
      </c>
      <c r="M142" s="43">
        <v>23</v>
      </c>
      <c r="N142" s="17">
        <v>1</v>
      </c>
      <c r="O142" s="17">
        <v>7.9372959999999999E-3</v>
      </c>
      <c r="P142" s="17">
        <f>_xlfn.XLOOKUP(B142,' Brechas'!$A$35:$A$67,' Brechas'!$H$35:$H$67)</f>
        <v>7.9372957116269401E-3</v>
      </c>
      <c r="Q142" t="b">
        <f t="shared" si="28"/>
        <v>1</v>
      </c>
      <c r="U142" s="20">
        <v>13</v>
      </c>
      <c r="V142" s="20" t="s">
        <v>83</v>
      </c>
      <c r="W142" s="20">
        <v>0.36</v>
      </c>
      <c r="X142" s="20">
        <v>0.34</v>
      </c>
      <c r="Y142" s="20">
        <v>0.06</v>
      </c>
      <c r="Z142" s="20">
        <v>0.06</v>
      </c>
      <c r="AA142" s="62">
        <v>8</v>
      </c>
      <c r="AB142" s="20">
        <v>0.35</v>
      </c>
      <c r="AC142" s="20">
        <v>0.12</v>
      </c>
      <c r="AD142" s="87">
        <v>30</v>
      </c>
      <c r="AE142" s="20">
        <v>6.4999999999999997E-3</v>
      </c>
      <c r="AF142" s="63">
        <v>15</v>
      </c>
      <c r="AG142" s="17">
        <v>1</v>
      </c>
      <c r="AH142" s="17">
        <v>6.5418550000000001E-3</v>
      </c>
      <c r="AI142">
        <f>_xlfn.XLOOKUP(U142,' Brechas'!$A$35:$A$67,' Brechas'!$N$35:$N$67)</f>
        <v>6.5418552150915098E-3</v>
      </c>
      <c r="AJ142" t="b">
        <f t="shared" si="29"/>
        <v>1</v>
      </c>
      <c r="AN142" s="20">
        <v>13</v>
      </c>
      <c r="AO142" s="20" t="s">
        <v>83</v>
      </c>
      <c r="AP142" s="20">
        <v>0.70499999999999996</v>
      </c>
      <c r="AQ142" s="20">
        <v>0.22800000000000001</v>
      </c>
      <c r="AR142" s="20">
        <v>2.09</v>
      </c>
      <c r="AS142" s="20">
        <v>2.09</v>
      </c>
      <c r="AT142" s="88">
        <v>24</v>
      </c>
      <c r="AU142" s="20">
        <v>0.46800000000000003</v>
      </c>
      <c r="AV142" s="20">
        <v>7.0000000000000007E-2</v>
      </c>
      <c r="AW142" s="69">
        <v>9</v>
      </c>
      <c r="AX142" s="20">
        <v>0.14000000000000001</v>
      </c>
      <c r="AY142" s="66">
        <v>12</v>
      </c>
      <c r="AZ142" s="17">
        <v>1</v>
      </c>
      <c r="BA142" s="17">
        <v>0.14083694399999999</v>
      </c>
      <c r="BB142" s="17">
        <f>_xlfn.XLOOKUP(AN142,' Brechas'!$A$35:$A$67,' Brechas'!$W$35:$W$67)</f>
        <v>0.14083694372043101</v>
      </c>
      <c r="BC142" t="b">
        <f t="shared" si="30"/>
        <v>1</v>
      </c>
      <c r="BG142" s="20">
        <v>13</v>
      </c>
      <c r="BH142" s="20" t="s">
        <v>277</v>
      </c>
      <c r="BI142" s="20">
        <v>0.56000000000000005</v>
      </c>
      <c r="BJ142" s="20">
        <v>0.43</v>
      </c>
      <c r="BK142" s="20">
        <v>0.28000000000000003</v>
      </c>
      <c r="BL142" s="20">
        <v>0.28199999999999997</v>
      </c>
      <c r="BM142" s="60">
        <v>14</v>
      </c>
      <c r="BN142" s="20">
        <v>0.49</v>
      </c>
      <c r="BO142" s="20">
        <v>0.21</v>
      </c>
      <c r="BP142" s="86">
        <v>11</v>
      </c>
      <c r="BQ142" s="20">
        <v>5.8999999999999997E-2</v>
      </c>
      <c r="BR142" s="86">
        <v>11</v>
      </c>
      <c r="BS142" s="17">
        <v>1</v>
      </c>
      <c r="BT142" s="17">
        <v>5.8879813000000003E-2</v>
      </c>
      <c r="BU142" s="17">
        <f>_xlfn.XLOOKUP(BG142,' Brechas'!$A$35:$A$67,' Brechas'!$AK$35:$AK$67)</f>
        <v>5.8879812639655603E-2</v>
      </c>
      <c r="BV142" t="b">
        <f t="shared" si="31"/>
        <v>1</v>
      </c>
      <c r="BZ142" s="20">
        <v>13</v>
      </c>
      <c r="CA142" s="20" t="s">
        <v>83</v>
      </c>
      <c r="CB142" s="20">
        <v>6.73</v>
      </c>
      <c r="CC142" s="20">
        <v>6.8</v>
      </c>
      <c r="CD142" s="20">
        <v>-0.01</v>
      </c>
      <c r="CE142" s="20">
        <v>0.01</v>
      </c>
      <c r="CF142" s="61">
        <v>18</v>
      </c>
      <c r="CG142" s="20">
        <v>6.76</v>
      </c>
      <c r="CH142" s="20">
        <v>0.97</v>
      </c>
      <c r="CI142" s="75">
        <v>21</v>
      </c>
      <c r="CJ142" s="20">
        <v>0.01</v>
      </c>
      <c r="CK142" s="68">
        <v>19</v>
      </c>
      <c r="CL142" s="17">
        <v>-1</v>
      </c>
      <c r="CM142" s="17">
        <v>-1.0125396E-2</v>
      </c>
      <c r="CN142" s="17">
        <f>_xlfn.XLOOKUP(BZ142,' Brechas'!$A$35:$A$67,' Brechas'!$BG$35:$BG$67)</f>
        <v>-1.0125396466354873E-2</v>
      </c>
      <c r="CO142" t="b">
        <f t="shared" si="32"/>
        <v>1</v>
      </c>
      <c r="CS142" s="20">
        <v>13</v>
      </c>
      <c r="CT142" s="20" t="s">
        <v>83</v>
      </c>
      <c r="CU142" s="20">
        <v>0.41</v>
      </c>
      <c r="CV142" s="20">
        <v>0.59</v>
      </c>
      <c r="CW142" s="20">
        <v>-0.3</v>
      </c>
      <c r="CX142" s="20">
        <v>0.3</v>
      </c>
      <c r="CY142" s="74">
        <v>23</v>
      </c>
      <c r="CZ142" s="20">
        <v>0.04</v>
      </c>
      <c r="DA142" s="20">
        <v>0.04</v>
      </c>
      <c r="DB142" s="62">
        <v>8</v>
      </c>
      <c r="DC142" s="20">
        <v>0.01</v>
      </c>
      <c r="DD142" s="60">
        <v>14</v>
      </c>
      <c r="DE142" s="17">
        <v>-1</v>
      </c>
      <c r="DF142" s="17">
        <v>-1.2962145E-2</v>
      </c>
      <c r="DG142" s="17">
        <f>_xlfn.XLOOKUP(CS142,' Brechas'!$A$35:$A$67,' Brechas'!$BU$35:$BU$67)</f>
        <v>-1.29621446457505E-2</v>
      </c>
      <c r="DH142" t="b">
        <f t="shared" si="33"/>
        <v>1</v>
      </c>
      <c r="DL142" s="20">
        <v>13</v>
      </c>
      <c r="DM142" s="20" t="s">
        <v>83</v>
      </c>
      <c r="DN142" s="20">
        <v>7.26</v>
      </c>
      <c r="DO142" s="20">
        <v>2.2000000000000002</v>
      </c>
      <c r="DP142" s="20">
        <v>2.2999999999999998</v>
      </c>
      <c r="DQ142" s="20">
        <v>2.2999999999999998</v>
      </c>
      <c r="DR142" s="59">
        <v>13</v>
      </c>
      <c r="DS142" s="20">
        <v>4.75</v>
      </c>
      <c r="DT142" s="20">
        <v>0.4</v>
      </c>
      <c r="DU142" s="60">
        <v>14</v>
      </c>
      <c r="DV142" s="20">
        <v>0.92</v>
      </c>
      <c r="DW142" s="58">
        <v>16</v>
      </c>
      <c r="DX142" s="17">
        <v>1</v>
      </c>
      <c r="DY142" s="17">
        <v>0.916294791</v>
      </c>
      <c r="DZ142" s="17" t="e">
        <f>_xlfn.XLOOKUP(DL142,' Brechas'!$A$35:$A$67,' Brechas'!#REF!)</f>
        <v>#REF!</v>
      </c>
      <c r="EA142" t="e">
        <f t="shared" si="34"/>
        <v>#REF!</v>
      </c>
    </row>
    <row r="143" spans="1:131">
      <c r="B143" s="18">
        <v>15</v>
      </c>
      <c r="C143" s="18" t="s">
        <v>84</v>
      </c>
      <c r="D143" s="18">
        <v>0.89</v>
      </c>
      <c r="E143" s="18">
        <v>0.87</v>
      </c>
      <c r="F143" s="18">
        <v>0.02</v>
      </c>
      <c r="G143" s="18">
        <v>0.02</v>
      </c>
      <c r="H143" s="44">
        <v>16</v>
      </c>
      <c r="I143" s="18">
        <v>0.88</v>
      </c>
      <c r="J143" s="18">
        <v>0.23</v>
      </c>
      <c r="K143" s="33">
        <v>20</v>
      </c>
      <c r="L143" s="18">
        <v>0</v>
      </c>
      <c r="M143" s="44">
        <v>16</v>
      </c>
      <c r="N143" s="17">
        <v>1</v>
      </c>
      <c r="O143" s="17">
        <v>4.9192280000000003E-3</v>
      </c>
      <c r="P143" s="17">
        <f>_xlfn.XLOOKUP(B143,' Brechas'!$A$35:$A$67,' Brechas'!$H$35:$H$67)</f>
        <v>4.9192280446255102E-3</v>
      </c>
      <c r="Q143" t="b">
        <f t="shared" si="28"/>
        <v>1</v>
      </c>
      <c r="U143" s="20">
        <v>15</v>
      </c>
      <c r="V143" s="20" t="s">
        <v>84</v>
      </c>
      <c r="W143" s="20">
        <v>0.56000000000000005</v>
      </c>
      <c r="X143" s="20">
        <v>0.52</v>
      </c>
      <c r="Y143" s="20">
        <v>0.08</v>
      </c>
      <c r="Z143" s="20">
        <v>0.08</v>
      </c>
      <c r="AA143" s="61">
        <v>18</v>
      </c>
      <c r="AB143" s="20">
        <v>0.54</v>
      </c>
      <c r="AC143" s="20">
        <v>0.08</v>
      </c>
      <c r="AD143" s="66">
        <v>12</v>
      </c>
      <c r="AE143" s="20">
        <v>6.3E-3</v>
      </c>
      <c r="AF143" s="59">
        <v>13</v>
      </c>
      <c r="AG143" s="17">
        <v>1</v>
      </c>
      <c r="AH143" s="17">
        <v>6.2515369999999997E-3</v>
      </c>
      <c r="AI143">
        <f>_xlfn.XLOOKUP(U143,' Brechas'!$A$35:$A$67,' Brechas'!$N$35:$N$67)</f>
        <v>6.2515372654417204E-3</v>
      </c>
      <c r="AJ143" t="b">
        <f t="shared" si="29"/>
        <v>1</v>
      </c>
      <c r="AN143" s="20">
        <v>15</v>
      </c>
      <c r="AO143" s="20" t="s">
        <v>84</v>
      </c>
      <c r="AP143" s="20">
        <v>1.371</v>
      </c>
      <c r="AQ143" s="20">
        <v>0.57399999999999995</v>
      </c>
      <c r="AR143" s="20">
        <v>1.39</v>
      </c>
      <c r="AS143" s="20">
        <v>1.39</v>
      </c>
      <c r="AT143" s="60">
        <v>14</v>
      </c>
      <c r="AU143" s="20">
        <v>0.97799999999999998</v>
      </c>
      <c r="AV143" s="20">
        <v>0.14000000000000001</v>
      </c>
      <c r="AW143" s="61">
        <v>18</v>
      </c>
      <c r="AX143" s="20">
        <v>0.19</v>
      </c>
      <c r="AY143" s="58">
        <v>16</v>
      </c>
      <c r="AZ143" s="17">
        <v>1</v>
      </c>
      <c r="BA143" s="17">
        <v>0.194866067</v>
      </c>
      <c r="BB143" s="17">
        <f>_xlfn.XLOOKUP(AN143,' Brechas'!$A$35:$A$67,' Brechas'!$W$35:$W$67)</f>
        <v>0.19486606732942</v>
      </c>
      <c r="BC143" t="b">
        <f t="shared" si="30"/>
        <v>1</v>
      </c>
      <c r="BG143" s="20">
        <v>15</v>
      </c>
      <c r="BH143" s="20" t="s">
        <v>278</v>
      </c>
      <c r="BI143" s="20">
        <v>0.68</v>
      </c>
      <c r="BJ143" s="20">
        <v>0.5</v>
      </c>
      <c r="BK143" s="20">
        <v>0.35</v>
      </c>
      <c r="BL143" s="20">
        <v>0.34699999999999998</v>
      </c>
      <c r="BM143" s="70">
        <v>29</v>
      </c>
      <c r="BN143" s="20">
        <v>0.59</v>
      </c>
      <c r="BO143" s="20">
        <v>0.18</v>
      </c>
      <c r="BP143" s="67">
        <v>2</v>
      </c>
      <c r="BQ143" s="20">
        <v>6.0999999999999999E-2</v>
      </c>
      <c r="BR143" s="60">
        <v>14</v>
      </c>
      <c r="BS143" s="17">
        <v>1</v>
      </c>
      <c r="BT143" s="17">
        <v>6.0801792E-2</v>
      </c>
      <c r="BU143" s="17">
        <f>_xlfn.XLOOKUP(BG143,' Brechas'!$A$35:$A$67,' Brechas'!$AK$35:$AK$67)</f>
        <v>6.0801791506567497E-2</v>
      </c>
      <c r="BV143" t="b">
        <f t="shared" si="31"/>
        <v>1</v>
      </c>
      <c r="BZ143" s="20">
        <v>15</v>
      </c>
      <c r="CA143" s="20" t="s">
        <v>84</v>
      </c>
      <c r="CB143" s="20">
        <v>6.89</v>
      </c>
      <c r="CC143" s="20">
        <v>6.95</v>
      </c>
      <c r="CD143" s="20">
        <v>-0.01</v>
      </c>
      <c r="CE143" s="20">
        <v>8.9999999999999993E-3</v>
      </c>
      <c r="CF143" s="62">
        <v>8</v>
      </c>
      <c r="CG143" s="20">
        <v>6.92</v>
      </c>
      <c r="CH143" s="20">
        <v>0.95</v>
      </c>
      <c r="CI143" s="78">
        <v>3</v>
      </c>
      <c r="CJ143" s="20">
        <v>8.0000000000000002E-3</v>
      </c>
      <c r="CK143" s="65">
        <v>6</v>
      </c>
      <c r="CL143" s="17">
        <v>-1</v>
      </c>
      <c r="CM143" s="17">
        <v>-8.3615600000000005E-3</v>
      </c>
      <c r="CN143" s="17">
        <f>_xlfn.XLOOKUP(BZ143,' Brechas'!$A$35:$A$67,' Brechas'!$BG$35:$BG$67)</f>
        <v>-8.3615598070391744E-3</v>
      </c>
      <c r="CO143" t="b">
        <f t="shared" si="32"/>
        <v>1</v>
      </c>
      <c r="CS143" s="20">
        <v>15</v>
      </c>
      <c r="CT143" s="20" t="s">
        <v>84</v>
      </c>
      <c r="CU143" s="20">
        <v>0.48</v>
      </c>
      <c r="CV143" s="20">
        <v>0.52</v>
      </c>
      <c r="CW143" s="20">
        <v>-0.08</v>
      </c>
      <c r="CX143" s="20">
        <v>0.08</v>
      </c>
      <c r="CY143" s="85">
        <v>4</v>
      </c>
      <c r="CZ143" s="20">
        <v>0.05</v>
      </c>
      <c r="DA143" s="20">
        <v>0.03</v>
      </c>
      <c r="DB143" s="65">
        <v>6</v>
      </c>
      <c r="DC143" s="20">
        <v>0</v>
      </c>
      <c r="DD143" s="83">
        <v>5</v>
      </c>
      <c r="DE143" s="17">
        <v>-1</v>
      </c>
      <c r="DF143" s="17">
        <v>-2.4719329999999999E-3</v>
      </c>
      <c r="DG143" s="17">
        <f>_xlfn.XLOOKUP(CS143,' Brechas'!$A$35:$A$67,' Brechas'!$BU$35:$BU$67)</f>
        <v>-2.4719332578019798E-3</v>
      </c>
      <c r="DH143" t="b">
        <f t="shared" si="33"/>
        <v>1</v>
      </c>
      <c r="DL143" s="20">
        <v>15</v>
      </c>
      <c r="DM143" s="20" t="s">
        <v>84</v>
      </c>
      <c r="DN143" s="20">
        <v>8.1199999999999992</v>
      </c>
      <c r="DO143" s="20">
        <v>2.35</v>
      </c>
      <c r="DP143" s="20">
        <v>2.4500000000000002</v>
      </c>
      <c r="DQ143" s="20">
        <v>2.4500000000000002</v>
      </c>
      <c r="DR143" s="63">
        <v>15</v>
      </c>
      <c r="DS143" s="20">
        <v>5.28</v>
      </c>
      <c r="DT143" s="20">
        <v>0.44</v>
      </c>
      <c r="DU143" s="86">
        <v>11</v>
      </c>
      <c r="DV143" s="20">
        <v>1.08</v>
      </c>
      <c r="DW143" s="61">
        <v>18</v>
      </c>
      <c r="DX143" s="17">
        <v>1</v>
      </c>
      <c r="DY143" s="17">
        <v>1.083550931</v>
      </c>
      <c r="DZ143" s="17" t="e">
        <f>_xlfn.XLOOKUP(DL143,' Brechas'!$A$35:$A$67,' Brechas'!#REF!)</f>
        <v>#REF!</v>
      </c>
      <c r="EA143" t="e">
        <f t="shared" si="34"/>
        <v>#REF!</v>
      </c>
    </row>
    <row r="144" spans="1:131">
      <c r="B144" s="18">
        <v>17</v>
      </c>
      <c r="C144" s="18" t="s">
        <v>85</v>
      </c>
      <c r="D144" s="18">
        <v>0.97</v>
      </c>
      <c r="E144" s="18">
        <v>0.95</v>
      </c>
      <c r="F144" s="18">
        <v>0.02</v>
      </c>
      <c r="G144" s="18">
        <v>0.02</v>
      </c>
      <c r="H144" s="25">
        <v>15</v>
      </c>
      <c r="I144" s="18">
        <v>0.96</v>
      </c>
      <c r="J144" s="18">
        <v>0.21</v>
      </c>
      <c r="K144" s="42">
        <v>5</v>
      </c>
      <c r="L144" s="18">
        <v>0</v>
      </c>
      <c r="M144" s="25">
        <v>15</v>
      </c>
      <c r="N144" s="17">
        <v>1</v>
      </c>
      <c r="O144" s="17">
        <v>4.1477739999999999E-3</v>
      </c>
      <c r="P144" s="17">
        <f>_xlfn.XLOOKUP(B144,' Brechas'!$A$35:$A$67,' Brechas'!$H$35:$H$67)</f>
        <v>4.1477741599472099E-3</v>
      </c>
      <c r="Q144" t="b">
        <f t="shared" si="28"/>
        <v>1</v>
      </c>
      <c r="U144" s="20">
        <v>17</v>
      </c>
      <c r="V144" s="20" t="s">
        <v>85</v>
      </c>
      <c r="W144" s="20">
        <v>0.69</v>
      </c>
      <c r="X144" s="20">
        <v>0.63</v>
      </c>
      <c r="Y144" s="20">
        <v>0.09</v>
      </c>
      <c r="Z144" s="20">
        <v>0.09</v>
      </c>
      <c r="AA144" s="74">
        <v>23</v>
      </c>
      <c r="AB144" s="20">
        <v>0.67</v>
      </c>
      <c r="AC144" s="20">
        <v>0.06</v>
      </c>
      <c r="AD144" s="78">
        <v>3</v>
      </c>
      <c r="AE144" s="20">
        <v>5.7999999999999996E-3</v>
      </c>
      <c r="AF144" s="79">
        <v>10</v>
      </c>
      <c r="AG144" s="17">
        <v>1</v>
      </c>
      <c r="AH144" s="17">
        <v>5.8485229999999996E-3</v>
      </c>
      <c r="AI144">
        <f>_xlfn.XLOOKUP(U144,' Brechas'!$A$35:$A$67,' Brechas'!$N$35:$N$67)</f>
        <v>5.8485234057822797E-3</v>
      </c>
      <c r="AJ144" t="b">
        <f t="shared" si="29"/>
        <v>1</v>
      </c>
      <c r="AN144" s="20">
        <v>17</v>
      </c>
      <c r="AO144" s="20" t="s">
        <v>85</v>
      </c>
      <c r="AP144" s="20">
        <v>3.7029999999999998</v>
      </c>
      <c r="AQ144" s="20">
        <v>1.891</v>
      </c>
      <c r="AR144" s="20">
        <v>0.96</v>
      </c>
      <c r="AS144" s="20">
        <v>0.96</v>
      </c>
      <c r="AT144" s="67">
        <v>2</v>
      </c>
      <c r="AU144" s="20">
        <v>2.8260000000000001</v>
      </c>
      <c r="AV144" s="20">
        <v>0.41</v>
      </c>
      <c r="AW144" s="95">
        <v>32</v>
      </c>
      <c r="AX144" s="20">
        <v>0.39</v>
      </c>
      <c r="AY144" s="94">
        <v>31</v>
      </c>
      <c r="AZ144" s="17">
        <v>1</v>
      </c>
      <c r="BA144" s="17">
        <v>0.38928758299999999</v>
      </c>
      <c r="BB144" s="17">
        <f>_xlfn.XLOOKUP(AN144,' Brechas'!$A$35:$A$67,' Brechas'!$W$35:$W$67)</f>
        <v>0.38928758295002502</v>
      </c>
      <c r="BC144" t="b">
        <f t="shared" si="30"/>
        <v>1</v>
      </c>
      <c r="BG144" s="20">
        <v>17</v>
      </c>
      <c r="BH144" s="20" t="s">
        <v>279</v>
      </c>
      <c r="BI144" s="20">
        <v>0.55000000000000004</v>
      </c>
      <c r="BJ144" s="20">
        <v>0.45</v>
      </c>
      <c r="BK144" s="20">
        <v>0.22</v>
      </c>
      <c r="BL144" s="20">
        <v>0.223</v>
      </c>
      <c r="BM144" s="62">
        <v>8</v>
      </c>
      <c r="BN144" s="20">
        <v>0.5</v>
      </c>
      <c r="BO144" s="20">
        <v>0.2</v>
      </c>
      <c r="BP144" s="79">
        <v>10</v>
      </c>
      <c r="BQ144" s="20">
        <v>4.5999999999999999E-2</v>
      </c>
      <c r="BR144" s="65">
        <v>6</v>
      </c>
      <c r="BS144" s="17">
        <v>1</v>
      </c>
      <c r="BT144" s="17">
        <v>4.5667385999999997E-2</v>
      </c>
      <c r="BU144" s="17">
        <f>_xlfn.XLOOKUP(BG144,' Brechas'!$A$35:$A$67,' Brechas'!$AK$35:$AK$67)</f>
        <v>4.5667385696076902E-2</v>
      </c>
      <c r="BV144" t="b">
        <f t="shared" si="31"/>
        <v>1</v>
      </c>
      <c r="BZ144" s="20">
        <v>17</v>
      </c>
      <c r="CA144" s="20" t="s">
        <v>85</v>
      </c>
      <c r="CB144" s="20">
        <v>6.72</v>
      </c>
      <c r="CC144" s="20">
        <v>6.78</v>
      </c>
      <c r="CD144" s="20">
        <v>-0.01</v>
      </c>
      <c r="CE144" s="20">
        <v>8.0000000000000002E-3</v>
      </c>
      <c r="CF144" s="85">
        <v>4</v>
      </c>
      <c r="CG144" s="20">
        <v>6.75</v>
      </c>
      <c r="CH144" s="20">
        <v>0.97</v>
      </c>
      <c r="CI144" s="82">
        <v>22</v>
      </c>
      <c r="CJ144" s="20">
        <v>8.0000000000000002E-3</v>
      </c>
      <c r="CK144" s="85">
        <v>4</v>
      </c>
      <c r="CL144" s="17">
        <v>-1</v>
      </c>
      <c r="CM144" s="17">
        <v>-8.0405140000000003E-3</v>
      </c>
      <c r="CN144" s="17">
        <f>_xlfn.XLOOKUP(BZ144,' Brechas'!$A$35:$A$67,' Brechas'!$BG$35:$BG$67)</f>
        <v>-8.0405141721121651E-3</v>
      </c>
      <c r="CO144" t="b">
        <f t="shared" si="32"/>
        <v>1</v>
      </c>
      <c r="CS144" s="20">
        <v>17</v>
      </c>
      <c r="CT144" s="20" t="s">
        <v>85</v>
      </c>
      <c r="CU144" s="20">
        <v>0.37</v>
      </c>
      <c r="CV144" s="20">
        <v>0.63</v>
      </c>
      <c r="CW144" s="20">
        <v>-0.41</v>
      </c>
      <c r="CX144" s="20">
        <v>0.41</v>
      </c>
      <c r="CY144" s="73">
        <v>28</v>
      </c>
      <c r="CZ144" s="20">
        <v>0.02</v>
      </c>
      <c r="DA144" s="20">
        <v>7.0000000000000007E-2</v>
      </c>
      <c r="DB144" s="60">
        <v>14</v>
      </c>
      <c r="DC144" s="20">
        <v>0.03</v>
      </c>
      <c r="DD144" s="80">
        <v>20</v>
      </c>
      <c r="DE144" s="17">
        <v>-1</v>
      </c>
      <c r="DF144" s="17">
        <v>-2.8183310999999999E-2</v>
      </c>
      <c r="DG144" s="17">
        <f>_xlfn.XLOOKUP(CS144,' Brechas'!$A$35:$A$67,' Brechas'!$BU$35:$BU$67)</f>
        <v>-2.8183310941931598E-2</v>
      </c>
      <c r="DH144" t="b">
        <f t="shared" si="33"/>
        <v>1</v>
      </c>
      <c r="DL144" s="20">
        <v>17</v>
      </c>
      <c r="DM144" s="20" t="s">
        <v>85</v>
      </c>
      <c r="DN144" s="20">
        <v>6.53</v>
      </c>
      <c r="DO144" s="20">
        <v>1.3</v>
      </c>
      <c r="DP144" s="20">
        <v>4.03</v>
      </c>
      <c r="DQ144" s="20">
        <v>4.03</v>
      </c>
      <c r="DR144" s="82">
        <v>22</v>
      </c>
      <c r="DS144" s="20">
        <v>4</v>
      </c>
      <c r="DT144" s="20">
        <v>0.34</v>
      </c>
      <c r="DU144" s="68">
        <v>19</v>
      </c>
      <c r="DV144" s="20">
        <v>1.35</v>
      </c>
      <c r="DW144" s="74">
        <v>23</v>
      </c>
      <c r="DX144" s="17">
        <v>1</v>
      </c>
      <c r="DY144" s="17">
        <v>1.349347684</v>
      </c>
      <c r="DZ144" s="17" t="e">
        <f>_xlfn.XLOOKUP(DL144,' Brechas'!$A$35:$A$67,' Brechas'!#REF!)</f>
        <v>#REF!</v>
      </c>
      <c r="EA144" t="e">
        <f t="shared" si="34"/>
        <v>#REF!</v>
      </c>
    </row>
    <row r="145" spans="2:131">
      <c r="B145" s="18">
        <v>18</v>
      </c>
      <c r="C145" s="18" t="s">
        <v>86</v>
      </c>
      <c r="D145" s="18">
        <v>0.9</v>
      </c>
      <c r="E145" s="18">
        <v>0.88</v>
      </c>
      <c r="F145" s="18">
        <v>0.02</v>
      </c>
      <c r="G145" s="18">
        <v>0.02</v>
      </c>
      <c r="H145" s="37">
        <v>14</v>
      </c>
      <c r="I145" s="18">
        <v>0.89</v>
      </c>
      <c r="J145" s="18">
        <v>0.23</v>
      </c>
      <c r="K145" s="44">
        <v>16</v>
      </c>
      <c r="L145" s="18">
        <v>0</v>
      </c>
      <c r="M145" s="37">
        <v>14</v>
      </c>
      <c r="N145" s="17">
        <v>1</v>
      </c>
      <c r="O145" s="17">
        <v>3.9084080000000004E-3</v>
      </c>
      <c r="P145" s="17">
        <f>_xlfn.XLOOKUP(B145,' Brechas'!$A$35:$A$67,' Brechas'!$H$35:$H$67)</f>
        <v>3.9084076594902402E-3</v>
      </c>
      <c r="Q145" t="b">
        <f t="shared" si="28"/>
        <v>1</v>
      </c>
      <c r="U145" s="20">
        <v>18</v>
      </c>
      <c r="V145" s="20" t="s">
        <v>86</v>
      </c>
      <c r="W145" s="20">
        <v>0.51</v>
      </c>
      <c r="X145" s="20">
        <v>0.47</v>
      </c>
      <c r="Y145" s="20">
        <v>0.1</v>
      </c>
      <c r="Z145" s="20">
        <v>0.1</v>
      </c>
      <c r="AA145" s="84">
        <v>26</v>
      </c>
      <c r="AB145" s="20">
        <v>0.49</v>
      </c>
      <c r="AC145" s="20">
        <v>0.08</v>
      </c>
      <c r="AD145" s="68">
        <v>19</v>
      </c>
      <c r="AE145" s="20">
        <v>8.6E-3</v>
      </c>
      <c r="AF145" s="71">
        <v>25</v>
      </c>
      <c r="AG145" s="17">
        <v>1</v>
      </c>
      <c r="AH145" s="17">
        <v>8.599476E-3</v>
      </c>
      <c r="AI145">
        <f>_xlfn.XLOOKUP(U145,' Brechas'!$A$35:$A$67,' Brechas'!$N$35:$N$67)</f>
        <v>8.5994763412319594E-3</v>
      </c>
      <c r="AJ145" t="b">
        <f t="shared" si="29"/>
        <v>1</v>
      </c>
      <c r="AN145" s="20">
        <v>18</v>
      </c>
      <c r="AO145" s="20" t="s">
        <v>86</v>
      </c>
      <c r="AP145" s="20">
        <v>2.1909999999999998</v>
      </c>
      <c r="AQ145" s="20">
        <v>0.91900000000000004</v>
      </c>
      <c r="AR145" s="20">
        <v>1.38</v>
      </c>
      <c r="AS145" s="20">
        <v>1.38</v>
      </c>
      <c r="AT145" s="59">
        <v>13</v>
      </c>
      <c r="AU145" s="20">
        <v>1.5489999999999999</v>
      </c>
      <c r="AV145" s="20">
        <v>0.22</v>
      </c>
      <c r="AW145" s="88">
        <v>24</v>
      </c>
      <c r="AX145" s="20">
        <v>0.31</v>
      </c>
      <c r="AY145" s="71">
        <v>25</v>
      </c>
      <c r="AZ145" s="17">
        <v>1</v>
      </c>
      <c r="BA145" s="17">
        <v>0.30803628399999999</v>
      </c>
      <c r="BB145" s="17">
        <f>_xlfn.XLOOKUP(AN145,' Brechas'!$A$35:$A$67,' Brechas'!$W$35:$W$67)</f>
        <v>0.30803628363580698</v>
      </c>
      <c r="BC145" t="b">
        <f t="shared" si="30"/>
        <v>1</v>
      </c>
      <c r="BG145" s="20">
        <v>18</v>
      </c>
      <c r="BH145" s="20" t="s">
        <v>280</v>
      </c>
      <c r="BI145" s="20">
        <v>0.35</v>
      </c>
      <c r="BJ145" s="20">
        <v>0.27</v>
      </c>
      <c r="BK145" s="20">
        <v>0.3</v>
      </c>
      <c r="BL145" s="20">
        <v>0.30399999999999999</v>
      </c>
      <c r="BM145" s="75">
        <v>21</v>
      </c>
      <c r="BN145" s="20">
        <v>0.31</v>
      </c>
      <c r="BO145" s="20">
        <v>0.33</v>
      </c>
      <c r="BP145" s="84">
        <v>26</v>
      </c>
      <c r="BQ145" s="20">
        <v>0.10100000000000001</v>
      </c>
      <c r="BR145" s="73">
        <v>28</v>
      </c>
      <c r="BS145" s="17">
        <v>1</v>
      </c>
      <c r="BT145" s="17">
        <v>0.100698734</v>
      </c>
      <c r="BU145" s="17">
        <f>_xlfn.XLOOKUP(BG145,' Brechas'!$A$35:$A$67,' Brechas'!$AK$35:$AK$67)</f>
        <v>0.100698734100906</v>
      </c>
      <c r="BV145" t="b">
        <f t="shared" si="31"/>
        <v>1</v>
      </c>
      <c r="BZ145" s="20">
        <v>18</v>
      </c>
      <c r="CA145" s="20" t="s">
        <v>86</v>
      </c>
      <c r="CB145" s="20">
        <v>6.77</v>
      </c>
      <c r="CC145" s="20">
        <v>6.88</v>
      </c>
      <c r="CD145" s="20">
        <v>-0.02</v>
      </c>
      <c r="CE145" s="20">
        <v>1.6E-2</v>
      </c>
      <c r="CF145" s="94">
        <v>31</v>
      </c>
      <c r="CG145" s="20">
        <v>6.82</v>
      </c>
      <c r="CH145" s="20">
        <v>0.96</v>
      </c>
      <c r="CI145" s="59">
        <v>13</v>
      </c>
      <c r="CJ145" s="20">
        <v>1.4999999999999999E-2</v>
      </c>
      <c r="CK145" s="94">
        <v>31</v>
      </c>
      <c r="CL145" s="17">
        <v>-1</v>
      </c>
      <c r="CM145" s="17">
        <v>-1.5204156999999999E-2</v>
      </c>
      <c r="CN145" s="17">
        <f>_xlfn.XLOOKUP(BZ145,' Brechas'!$A$35:$A$67,' Brechas'!$BG$35:$BG$67)</f>
        <v>-1.5204157257032841E-2</v>
      </c>
      <c r="CO145" t="b">
        <f t="shared" si="32"/>
        <v>1</v>
      </c>
      <c r="CS145" s="20">
        <v>18</v>
      </c>
      <c r="CT145" s="20" t="s">
        <v>86</v>
      </c>
      <c r="CU145" s="20">
        <v>0.61</v>
      </c>
      <c r="CV145" s="20">
        <v>0.39</v>
      </c>
      <c r="CW145" s="20">
        <v>0.54</v>
      </c>
      <c r="CX145" s="20">
        <v>0.54</v>
      </c>
      <c r="CY145" s="94">
        <v>31</v>
      </c>
      <c r="CZ145" s="20">
        <v>0.01</v>
      </c>
      <c r="DA145" s="20">
        <v>0.16</v>
      </c>
      <c r="DB145" s="71">
        <v>25</v>
      </c>
      <c r="DC145" s="20">
        <v>0.09</v>
      </c>
      <c r="DD145" s="70">
        <v>29</v>
      </c>
      <c r="DE145" s="17">
        <v>1</v>
      </c>
      <c r="DF145" s="17">
        <v>8.7024087E-2</v>
      </c>
      <c r="DG145" s="17">
        <f>_xlfn.XLOOKUP(CS145,' Brechas'!$A$35:$A$67,' Brechas'!$BU$35:$BU$67)</f>
        <v>8.7024087024086802E-2</v>
      </c>
      <c r="DH145" t="b">
        <f t="shared" si="33"/>
        <v>1</v>
      </c>
      <c r="DL145" s="20">
        <v>18</v>
      </c>
      <c r="DM145" s="20" t="s">
        <v>86</v>
      </c>
      <c r="DN145" s="20">
        <v>6.45</v>
      </c>
      <c r="DO145" s="20">
        <v>1.27</v>
      </c>
      <c r="DP145" s="20">
        <v>4.08</v>
      </c>
      <c r="DQ145" s="20">
        <v>4.08</v>
      </c>
      <c r="DR145" s="74">
        <v>23</v>
      </c>
      <c r="DS145" s="20">
        <v>3.84</v>
      </c>
      <c r="DT145" s="20">
        <v>0.32</v>
      </c>
      <c r="DU145" s="75">
        <v>21</v>
      </c>
      <c r="DV145" s="20">
        <v>1.31</v>
      </c>
      <c r="DW145" s="82">
        <v>22</v>
      </c>
      <c r="DX145" s="17">
        <v>1</v>
      </c>
      <c r="DY145" s="17">
        <v>1.3109071329999999</v>
      </c>
      <c r="DZ145" s="17" t="e">
        <f>_xlfn.XLOOKUP(DL145,' Brechas'!$A$35:$A$67,' Brechas'!#REF!)</f>
        <v>#REF!</v>
      </c>
      <c r="EA145" t="e">
        <f t="shared" si="34"/>
        <v>#REF!</v>
      </c>
    </row>
    <row r="146" spans="2:131">
      <c r="B146" s="18">
        <v>19</v>
      </c>
      <c r="C146" s="18" t="s">
        <v>87</v>
      </c>
      <c r="D146" s="18">
        <v>0.75</v>
      </c>
      <c r="E146" s="18">
        <v>0.73</v>
      </c>
      <c r="F146" s="18">
        <v>0.04</v>
      </c>
      <c r="G146" s="18">
        <v>0.04</v>
      </c>
      <c r="H146" s="38">
        <v>27</v>
      </c>
      <c r="I146" s="18">
        <v>0.74</v>
      </c>
      <c r="J146" s="18">
        <v>0.27</v>
      </c>
      <c r="K146" s="39">
        <v>25</v>
      </c>
      <c r="L146" s="18">
        <v>0.01</v>
      </c>
      <c r="M146" s="45">
        <v>26</v>
      </c>
      <c r="N146" s="17">
        <v>1</v>
      </c>
      <c r="O146" s="17">
        <v>1.018937E-2</v>
      </c>
      <c r="P146" s="17">
        <f>_xlfn.XLOOKUP(B146,' Brechas'!$A$35:$A$67,' Brechas'!$H$35:$H$67)</f>
        <v>1.0189369600088399E-2</v>
      </c>
      <c r="Q146" t="b">
        <f t="shared" si="28"/>
        <v>1</v>
      </c>
      <c r="U146" s="20">
        <v>19</v>
      </c>
      <c r="V146" s="20" t="s">
        <v>87</v>
      </c>
      <c r="W146" s="20">
        <v>0.44</v>
      </c>
      <c r="X146" s="20">
        <v>0.4</v>
      </c>
      <c r="Y146" s="20">
        <v>0.1</v>
      </c>
      <c r="Z146" s="20">
        <v>0.1</v>
      </c>
      <c r="AA146" s="88">
        <v>24</v>
      </c>
      <c r="AB146" s="20">
        <v>0.42</v>
      </c>
      <c r="AC146" s="20">
        <v>0.1</v>
      </c>
      <c r="AD146" s="74">
        <v>23</v>
      </c>
      <c r="AE146" s="20">
        <v>9.7999999999999997E-3</v>
      </c>
      <c r="AF146" s="72">
        <v>27</v>
      </c>
      <c r="AG146" s="17">
        <v>1</v>
      </c>
      <c r="AH146" s="17">
        <v>9.785073E-3</v>
      </c>
      <c r="AI146">
        <f>_xlfn.XLOOKUP(U146,' Brechas'!$A$35:$A$67,' Brechas'!$N$35:$N$67)</f>
        <v>9.7850728504569502E-3</v>
      </c>
      <c r="AJ146" t="b">
        <f t="shared" si="29"/>
        <v>1</v>
      </c>
      <c r="AN146" s="20">
        <v>19</v>
      </c>
      <c r="AO146" s="20" t="s">
        <v>87</v>
      </c>
      <c r="AP146" s="20">
        <v>0.78100000000000003</v>
      </c>
      <c r="AQ146" s="20">
        <v>0.27300000000000002</v>
      </c>
      <c r="AR146" s="20">
        <v>1.86</v>
      </c>
      <c r="AS146" s="20">
        <v>1.86</v>
      </c>
      <c r="AT146" s="74">
        <v>23</v>
      </c>
      <c r="AU146" s="20">
        <v>0.53</v>
      </c>
      <c r="AV146" s="20">
        <v>0.08</v>
      </c>
      <c r="AW146" s="66">
        <v>12</v>
      </c>
      <c r="AX146" s="20">
        <v>0.14000000000000001</v>
      </c>
      <c r="AY146" s="59">
        <v>13</v>
      </c>
      <c r="AZ146" s="17">
        <v>1</v>
      </c>
      <c r="BA146" s="17">
        <v>0.14142077</v>
      </c>
      <c r="BB146" s="17">
        <f>_xlfn.XLOOKUP(AN146,' Brechas'!$A$35:$A$67,' Brechas'!$W$35:$W$67)</f>
        <v>0.14142076989440899</v>
      </c>
      <c r="BC146" t="b">
        <f t="shared" si="30"/>
        <v>1</v>
      </c>
      <c r="BG146" s="20">
        <v>19</v>
      </c>
      <c r="BH146" s="20" t="s">
        <v>281</v>
      </c>
      <c r="BI146" s="20">
        <v>0.44</v>
      </c>
      <c r="BJ146" s="20">
        <v>0.34</v>
      </c>
      <c r="BK146" s="20">
        <v>0.31</v>
      </c>
      <c r="BL146" s="20">
        <v>0.309</v>
      </c>
      <c r="BM146" s="82">
        <v>22</v>
      </c>
      <c r="BN146" s="20">
        <v>0.39</v>
      </c>
      <c r="BO146" s="20">
        <v>0.26</v>
      </c>
      <c r="BP146" s="82">
        <v>22</v>
      </c>
      <c r="BQ146" s="20">
        <v>8.2000000000000003E-2</v>
      </c>
      <c r="BR146" s="75">
        <v>21</v>
      </c>
      <c r="BS146" s="17">
        <v>1</v>
      </c>
      <c r="BT146" s="17">
        <v>8.1786842999999998E-2</v>
      </c>
      <c r="BU146" s="17">
        <f>_xlfn.XLOOKUP(BG146,' Brechas'!$A$35:$A$67,' Brechas'!$AK$35:$AK$67)</f>
        <v>8.1786842594809506E-2</v>
      </c>
      <c r="BV146" t="b">
        <f t="shared" si="31"/>
        <v>1</v>
      </c>
      <c r="BZ146" s="20">
        <v>19</v>
      </c>
      <c r="CA146" s="20" t="s">
        <v>87</v>
      </c>
      <c r="CB146" s="20">
        <v>6.75</v>
      </c>
      <c r="CC146" s="20">
        <v>6.8</v>
      </c>
      <c r="CD146" s="20">
        <v>-0.01</v>
      </c>
      <c r="CE146" s="20">
        <v>8.0000000000000002E-3</v>
      </c>
      <c r="CF146" s="67">
        <v>2</v>
      </c>
      <c r="CG146" s="20">
        <v>6.77</v>
      </c>
      <c r="CH146" s="20">
        <v>0.97</v>
      </c>
      <c r="CI146" s="61">
        <v>18</v>
      </c>
      <c r="CJ146" s="20">
        <v>8.0000000000000002E-3</v>
      </c>
      <c r="CK146" s="67">
        <v>2</v>
      </c>
      <c r="CL146" s="17">
        <v>-1</v>
      </c>
      <c r="CM146" s="17">
        <v>-7.5904630000000004E-3</v>
      </c>
      <c r="CN146" s="17">
        <f>_xlfn.XLOOKUP(BZ146,' Brechas'!$A$35:$A$67,' Brechas'!$BG$35:$BG$67)</f>
        <v>-7.5904630118712301E-3</v>
      </c>
      <c r="CO146" t="b">
        <f t="shared" si="32"/>
        <v>1</v>
      </c>
      <c r="CS146" s="20">
        <v>19</v>
      </c>
      <c r="CT146" s="20" t="s">
        <v>87</v>
      </c>
      <c r="CU146" s="20">
        <v>0.44</v>
      </c>
      <c r="CV146" s="20">
        <v>0.56000000000000005</v>
      </c>
      <c r="CW146" s="20">
        <v>-0.2</v>
      </c>
      <c r="CX146" s="20">
        <v>0.2</v>
      </c>
      <c r="CY146" s="59">
        <v>13</v>
      </c>
      <c r="CZ146" s="20">
        <v>0.02</v>
      </c>
      <c r="DA146" s="20">
        <v>7.0000000000000007E-2</v>
      </c>
      <c r="DB146" s="59">
        <v>13</v>
      </c>
      <c r="DC146" s="20">
        <v>0.01</v>
      </c>
      <c r="DD146" s="63">
        <v>15</v>
      </c>
      <c r="DE146" s="17">
        <v>-1</v>
      </c>
      <c r="DF146" s="17">
        <v>-1.3455816000000001E-2</v>
      </c>
      <c r="DG146" s="17">
        <f>_xlfn.XLOOKUP(CS146,' Brechas'!$A$35:$A$67,' Brechas'!$BU$35:$BU$67)</f>
        <v>-1.3455815758830401E-2</v>
      </c>
      <c r="DH146" t="b">
        <f t="shared" si="33"/>
        <v>1</v>
      </c>
      <c r="DL146" s="20">
        <v>19</v>
      </c>
      <c r="DM146" s="20" t="s">
        <v>87</v>
      </c>
      <c r="DN146" s="20">
        <v>6.49</v>
      </c>
      <c r="DO146" s="20">
        <v>2.21</v>
      </c>
      <c r="DP146" s="20">
        <v>1.94</v>
      </c>
      <c r="DQ146" s="20">
        <v>1.94</v>
      </c>
      <c r="DR146" s="86">
        <v>11</v>
      </c>
      <c r="DS146" s="20">
        <v>4.37</v>
      </c>
      <c r="DT146" s="20">
        <v>0.37</v>
      </c>
      <c r="DU146" s="63">
        <v>15</v>
      </c>
      <c r="DV146" s="20">
        <v>0.71</v>
      </c>
      <c r="DW146" s="79">
        <v>10</v>
      </c>
      <c r="DX146" s="17">
        <v>1</v>
      </c>
      <c r="DY146" s="17">
        <v>0.71095523400000005</v>
      </c>
      <c r="DZ146" s="17" t="e">
        <f>_xlfn.XLOOKUP(DL146,' Brechas'!$A$35:$A$67,' Brechas'!#REF!)</f>
        <v>#REF!</v>
      </c>
      <c r="EA146" t="e">
        <f t="shared" si="34"/>
        <v>#REF!</v>
      </c>
    </row>
    <row r="147" spans="2:131">
      <c r="B147" s="18">
        <v>20</v>
      </c>
      <c r="C147" s="18" t="s">
        <v>88</v>
      </c>
      <c r="D147" s="18">
        <v>0.88</v>
      </c>
      <c r="E147" s="18">
        <v>0.85</v>
      </c>
      <c r="F147" s="18">
        <v>0.03</v>
      </c>
      <c r="G147" s="18">
        <v>0.03</v>
      </c>
      <c r="H147" s="41">
        <v>22</v>
      </c>
      <c r="I147" s="18">
        <v>0.86</v>
      </c>
      <c r="J147" s="18">
        <v>0.23</v>
      </c>
      <c r="K147" s="41">
        <v>22</v>
      </c>
      <c r="L147" s="18">
        <v>0.01</v>
      </c>
      <c r="M147" s="40">
        <v>21</v>
      </c>
      <c r="N147" s="17">
        <v>1</v>
      </c>
      <c r="O147" s="17">
        <v>7.0891419999999997E-3</v>
      </c>
      <c r="P147" s="17">
        <f>_xlfn.XLOOKUP(B147,' Brechas'!$A$35:$A$67,' Brechas'!$H$35:$H$67)</f>
        <v>7.0891422286790302E-3</v>
      </c>
      <c r="Q147" t="b">
        <f t="shared" si="28"/>
        <v>1</v>
      </c>
      <c r="U147" s="20">
        <v>20</v>
      </c>
      <c r="V147" s="20" t="s">
        <v>88</v>
      </c>
      <c r="W147" s="20">
        <v>0.64</v>
      </c>
      <c r="X147" s="20">
        <v>0.59</v>
      </c>
      <c r="Y147" s="20">
        <v>0.09</v>
      </c>
      <c r="Z147" s="20">
        <v>0.09</v>
      </c>
      <c r="AA147" s="80">
        <v>20</v>
      </c>
      <c r="AB147" s="20">
        <v>0.62</v>
      </c>
      <c r="AC147" s="20">
        <v>7.0000000000000007E-2</v>
      </c>
      <c r="AD147" s="65">
        <v>6</v>
      </c>
      <c r="AE147" s="20">
        <v>5.7000000000000002E-3</v>
      </c>
      <c r="AF147" s="62">
        <v>8</v>
      </c>
      <c r="AG147" s="17">
        <v>1</v>
      </c>
      <c r="AH147" s="17">
        <v>5.694724E-3</v>
      </c>
      <c r="AI147">
        <f>_xlfn.XLOOKUP(U147,' Brechas'!$A$35:$A$67,' Brechas'!$N$35:$N$67)</f>
        <v>5.6947242579875696E-3</v>
      </c>
      <c r="AJ147" t="b">
        <f t="shared" si="29"/>
        <v>1</v>
      </c>
      <c r="AN147" s="20">
        <v>20</v>
      </c>
      <c r="AO147" s="20" t="s">
        <v>88</v>
      </c>
      <c r="AP147" s="20">
        <v>0.67500000000000004</v>
      </c>
      <c r="AQ147" s="20">
        <v>0.35799999999999998</v>
      </c>
      <c r="AR147" s="20">
        <v>0.89</v>
      </c>
      <c r="AS147" s="20">
        <v>0.89</v>
      </c>
      <c r="AT147" s="76">
        <v>1</v>
      </c>
      <c r="AU147" s="20">
        <v>0.51800000000000002</v>
      </c>
      <c r="AV147" s="20">
        <v>7.0000000000000007E-2</v>
      </c>
      <c r="AW147" s="86">
        <v>11</v>
      </c>
      <c r="AX147" s="20">
        <v>7.0000000000000007E-2</v>
      </c>
      <c r="AY147" s="78">
        <v>3</v>
      </c>
      <c r="AZ147" s="17">
        <v>1</v>
      </c>
      <c r="BA147" s="17">
        <v>6.6151748999999996E-2</v>
      </c>
      <c r="BB147" s="17">
        <f>_xlfn.XLOOKUP(AN147,' Brechas'!$A$35:$A$67,' Brechas'!$W$35:$W$67)</f>
        <v>6.6151749258252193E-2</v>
      </c>
      <c r="BC147" t="b">
        <f t="shared" si="30"/>
        <v>1</v>
      </c>
      <c r="BG147" s="20">
        <v>20</v>
      </c>
      <c r="BH147" s="20" t="s">
        <v>282</v>
      </c>
      <c r="BI147" s="20">
        <v>0.42</v>
      </c>
      <c r="BJ147" s="20">
        <v>0.33</v>
      </c>
      <c r="BK147" s="20">
        <v>0.3</v>
      </c>
      <c r="BL147" s="20">
        <v>0.30099999999999999</v>
      </c>
      <c r="BM147" s="68">
        <v>19</v>
      </c>
      <c r="BN147" s="20">
        <v>0.37</v>
      </c>
      <c r="BO147" s="20">
        <v>0.27</v>
      </c>
      <c r="BP147" s="88">
        <v>24</v>
      </c>
      <c r="BQ147" s="20">
        <v>8.2000000000000003E-2</v>
      </c>
      <c r="BR147" s="82">
        <v>22</v>
      </c>
      <c r="BS147" s="17">
        <v>1</v>
      </c>
      <c r="BT147" s="17">
        <v>8.2313836000000001E-2</v>
      </c>
      <c r="BU147" s="17">
        <f>_xlfn.XLOOKUP(BG147,' Brechas'!$A$35:$A$67,' Brechas'!$AK$35:$AK$67)</f>
        <v>8.2313835726900098E-2</v>
      </c>
      <c r="BV147" t="b">
        <f t="shared" si="31"/>
        <v>1</v>
      </c>
      <c r="BZ147" s="20">
        <v>20</v>
      </c>
      <c r="CA147" s="20" t="s">
        <v>88</v>
      </c>
      <c r="CB147" s="20">
        <v>6.7</v>
      </c>
      <c r="CC147" s="20">
        <v>6.8</v>
      </c>
      <c r="CD147" s="20">
        <v>-0.01</v>
      </c>
      <c r="CE147" s="20">
        <v>1.4999999999999999E-2</v>
      </c>
      <c r="CF147" s="73">
        <v>28</v>
      </c>
      <c r="CG147" s="20">
        <v>6.74</v>
      </c>
      <c r="CH147" s="20">
        <v>0.97</v>
      </c>
      <c r="CI147" s="84">
        <v>26</v>
      </c>
      <c r="CJ147" s="20">
        <v>1.4E-2</v>
      </c>
      <c r="CK147" s="73">
        <v>28</v>
      </c>
      <c r="CL147" s="17">
        <v>-1</v>
      </c>
      <c r="CM147" s="17">
        <v>-1.4378963E-2</v>
      </c>
      <c r="CN147" s="17">
        <f>_xlfn.XLOOKUP(BZ147,' Brechas'!$A$35:$A$67,' Brechas'!$BG$35:$BG$67)</f>
        <v>-1.4378963149931045E-2</v>
      </c>
      <c r="CO147" t="b">
        <f t="shared" si="32"/>
        <v>1</v>
      </c>
      <c r="CS147" s="20">
        <v>20</v>
      </c>
      <c r="CT147" s="20" t="s">
        <v>88</v>
      </c>
      <c r="CU147" s="20">
        <v>0.47</v>
      </c>
      <c r="CV147" s="20">
        <v>0.53</v>
      </c>
      <c r="CW147" s="20">
        <v>-0.12</v>
      </c>
      <c r="CX147" s="20">
        <v>0.12</v>
      </c>
      <c r="CY147" s="62">
        <v>8</v>
      </c>
      <c r="CZ147" s="20">
        <v>0.02</v>
      </c>
      <c r="DA147" s="20">
        <v>0.08</v>
      </c>
      <c r="DB147" s="58">
        <v>16</v>
      </c>
      <c r="DC147" s="20">
        <v>0.01</v>
      </c>
      <c r="DD147" s="66">
        <v>12</v>
      </c>
      <c r="DE147" s="17">
        <v>-1</v>
      </c>
      <c r="DF147" s="17">
        <v>-8.9659040000000002E-3</v>
      </c>
      <c r="DG147" s="17">
        <f>_xlfn.XLOOKUP(CS147,' Brechas'!$A$35:$A$67,' Brechas'!$BU$35:$BU$67)</f>
        <v>-8.9659037027459403E-3</v>
      </c>
      <c r="DH147" t="b">
        <f t="shared" si="33"/>
        <v>1</v>
      </c>
      <c r="DL147" s="20">
        <v>20</v>
      </c>
      <c r="DM147" s="20" t="s">
        <v>88</v>
      </c>
      <c r="DN147" s="20">
        <v>6.19</v>
      </c>
      <c r="DO147" s="20">
        <v>2.16</v>
      </c>
      <c r="DP147" s="20">
        <v>1.87</v>
      </c>
      <c r="DQ147" s="20">
        <v>1.87</v>
      </c>
      <c r="DR147" s="69">
        <v>9</v>
      </c>
      <c r="DS147" s="20">
        <v>4.2</v>
      </c>
      <c r="DT147" s="20">
        <v>0.35</v>
      </c>
      <c r="DU147" s="81">
        <v>17</v>
      </c>
      <c r="DV147" s="20">
        <v>0.66</v>
      </c>
      <c r="DW147" s="69">
        <v>9</v>
      </c>
      <c r="DX147" s="17">
        <v>1</v>
      </c>
      <c r="DY147" s="17">
        <v>0.65697043099999997</v>
      </c>
      <c r="DZ147" s="17" t="e">
        <f>_xlfn.XLOOKUP(DL147,' Brechas'!$A$35:$A$67,' Brechas'!#REF!)</f>
        <v>#REF!</v>
      </c>
      <c r="EA147" t="e">
        <f t="shared" si="34"/>
        <v>#REF!</v>
      </c>
    </row>
    <row r="148" spans="2:131">
      <c r="B148" s="18">
        <v>23</v>
      </c>
      <c r="C148" s="18" t="s">
        <v>89</v>
      </c>
      <c r="D148" s="18">
        <v>0.72</v>
      </c>
      <c r="E148" s="18">
        <v>0.69</v>
      </c>
      <c r="F148" s="18">
        <v>0.05</v>
      </c>
      <c r="G148" s="18">
        <v>0.05</v>
      </c>
      <c r="H148" s="34">
        <v>28</v>
      </c>
      <c r="I148" s="18">
        <v>0.7</v>
      </c>
      <c r="J148" s="18">
        <v>0.28999999999999998</v>
      </c>
      <c r="K148" s="34">
        <v>28</v>
      </c>
      <c r="L148" s="18">
        <v>0.02</v>
      </c>
      <c r="M148" s="38">
        <v>27</v>
      </c>
      <c r="N148" s="17">
        <v>1</v>
      </c>
      <c r="O148" s="17">
        <v>1.5481796000000001E-2</v>
      </c>
      <c r="P148" s="17">
        <f>_xlfn.XLOOKUP(B148,' Brechas'!$A$35:$A$67,' Brechas'!$H$35:$H$67)</f>
        <v>1.5481795899063899E-2</v>
      </c>
      <c r="Q148" t="b">
        <f t="shared" si="28"/>
        <v>1</v>
      </c>
      <c r="U148" s="20">
        <v>23</v>
      </c>
      <c r="V148" s="20" t="s">
        <v>89</v>
      </c>
      <c r="W148" s="20">
        <v>0.43</v>
      </c>
      <c r="X148" s="20">
        <v>0.39</v>
      </c>
      <c r="Y148" s="20">
        <v>0.1</v>
      </c>
      <c r="Z148" s="20">
        <v>0.1</v>
      </c>
      <c r="AA148" s="71">
        <v>25</v>
      </c>
      <c r="AB148" s="20">
        <v>0.41</v>
      </c>
      <c r="AC148" s="20">
        <v>0.1</v>
      </c>
      <c r="AD148" s="84">
        <v>26</v>
      </c>
      <c r="AE148" s="20">
        <v>1.0200000000000001E-2</v>
      </c>
      <c r="AF148" s="70">
        <v>29</v>
      </c>
      <c r="AG148" s="17">
        <v>1</v>
      </c>
      <c r="AH148" s="17">
        <v>1.0233124E-2</v>
      </c>
      <c r="AI148">
        <f>_xlfn.XLOOKUP(U148,' Brechas'!$A$35:$A$67,' Brechas'!$N$35:$N$67)</f>
        <v>1.0233124488348099E-2</v>
      </c>
      <c r="AJ148" t="b">
        <f t="shared" si="29"/>
        <v>1</v>
      </c>
      <c r="AN148" s="20">
        <v>23</v>
      </c>
      <c r="AO148" s="20" t="s">
        <v>89</v>
      </c>
      <c r="AP148" s="20">
        <v>0.83799999999999997</v>
      </c>
      <c r="AQ148" s="20">
        <v>0.29899999999999999</v>
      </c>
      <c r="AR148" s="20">
        <v>1.8</v>
      </c>
      <c r="AS148" s="20">
        <v>1.8</v>
      </c>
      <c r="AT148" s="82">
        <v>22</v>
      </c>
      <c r="AU148" s="20">
        <v>0.56999999999999995</v>
      </c>
      <c r="AV148" s="20">
        <v>0.08</v>
      </c>
      <c r="AW148" s="59">
        <v>13</v>
      </c>
      <c r="AX148" s="20">
        <v>0.15</v>
      </c>
      <c r="AY148" s="60">
        <v>14</v>
      </c>
      <c r="AZ148" s="17">
        <v>1</v>
      </c>
      <c r="BA148" s="17">
        <v>0.14767379999999999</v>
      </c>
      <c r="BB148" s="17">
        <f>_xlfn.XLOOKUP(AN148,' Brechas'!$A$35:$A$67,' Brechas'!$W$35:$W$67)</f>
        <v>0.14767380039375899</v>
      </c>
      <c r="BC148" t="b">
        <f t="shared" si="30"/>
        <v>1</v>
      </c>
      <c r="BG148" s="20">
        <v>23</v>
      </c>
      <c r="BH148" s="20" t="s">
        <v>283</v>
      </c>
      <c r="BI148" s="20">
        <v>0.56000000000000005</v>
      </c>
      <c r="BJ148" s="20">
        <v>0.43</v>
      </c>
      <c r="BK148" s="20">
        <v>0.28999999999999998</v>
      </c>
      <c r="BL148" s="20">
        <v>0.29299999999999998</v>
      </c>
      <c r="BM148" s="58">
        <v>16</v>
      </c>
      <c r="BN148" s="20">
        <v>0.49</v>
      </c>
      <c r="BO148" s="20">
        <v>0.21</v>
      </c>
      <c r="BP148" s="66">
        <v>12</v>
      </c>
      <c r="BQ148" s="20">
        <v>6.0999999999999999E-2</v>
      </c>
      <c r="BR148" s="63">
        <v>15</v>
      </c>
      <c r="BS148" s="17">
        <v>1</v>
      </c>
      <c r="BT148" s="17">
        <v>6.1264207000000001E-2</v>
      </c>
      <c r="BU148" s="17">
        <f>_xlfn.XLOOKUP(BG148,' Brechas'!$A$35:$A$67,' Brechas'!$AK$35:$AK$67)</f>
        <v>6.1264207430391002E-2</v>
      </c>
      <c r="BV148" t="b">
        <f t="shared" si="31"/>
        <v>1</v>
      </c>
      <c r="BZ148" s="20">
        <v>23</v>
      </c>
      <c r="CA148" s="20" t="s">
        <v>89</v>
      </c>
      <c r="CB148" s="20">
        <v>6.69</v>
      </c>
      <c r="CC148" s="20">
        <v>6.75</v>
      </c>
      <c r="CD148" s="20">
        <v>-0.01</v>
      </c>
      <c r="CE148" s="20">
        <v>8.0000000000000002E-3</v>
      </c>
      <c r="CF148" s="78">
        <v>3</v>
      </c>
      <c r="CG148" s="20">
        <v>6.72</v>
      </c>
      <c r="CH148" s="20">
        <v>0.97</v>
      </c>
      <c r="CI148" s="70">
        <v>29</v>
      </c>
      <c r="CJ148" s="20">
        <v>8.0000000000000002E-3</v>
      </c>
      <c r="CK148" s="78">
        <v>3</v>
      </c>
      <c r="CL148" s="17">
        <v>-1</v>
      </c>
      <c r="CM148" s="17">
        <v>-7.9753380000000002E-3</v>
      </c>
      <c r="CN148" s="17">
        <f>_xlfn.XLOOKUP(BZ148,' Brechas'!$A$35:$A$67,' Brechas'!$BG$35:$BG$67)</f>
        <v>-7.975338284400996E-3</v>
      </c>
      <c r="CO148" t="b">
        <f t="shared" si="32"/>
        <v>1</v>
      </c>
      <c r="CS148" s="20">
        <v>23</v>
      </c>
      <c r="CT148" s="20" t="s">
        <v>89</v>
      </c>
      <c r="CU148" s="20">
        <v>0.39</v>
      </c>
      <c r="CV148" s="20">
        <v>0.62</v>
      </c>
      <c r="CW148" s="20">
        <v>-0.37</v>
      </c>
      <c r="CX148" s="20">
        <v>0.37</v>
      </c>
      <c r="CY148" s="88">
        <v>24</v>
      </c>
      <c r="CZ148" s="20">
        <v>0.02</v>
      </c>
      <c r="DA148" s="20">
        <v>0.08</v>
      </c>
      <c r="DB148" s="81">
        <v>17</v>
      </c>
      <c r="DC148" s="20">
        <v>0.03</v>
      </c>
      <c r="DD148" s="75">
        <v>21</v>
      </c>
      <c r="DE148" s="17">
        <v>-1</v>
      </c>
      <c r="DF148" s="17">
        <v>-2.9918699E-2</v>
      </c>
      <c r="DG148" s="17">
        <f>_xlfn.XLOOKUP(CS148,' Brechas'!$A$35:$A$67,' Brechas'!$BU$35:$BU$67)</f>
        <v>-2.9918699186991801E-2</v>
      </c>
      <c r="DH148" t="b">
        <f t="shared" si="33"/>
        <v>1</v>
      </c>
      <c r="DL148" s="20">
        <v>23</v>
      </c>
      <c r="DM148" s="20" t="s">
        <v>89</v>
      </c>
      <c r="DN148" s="20">
        <v>3.8</v>
      </c>
      <c r="DO148" s="20">
        <v>0.65</v>
      </c>
      <c r="DP148" s="20">
        <v>4.83</v>
      </c>
      <c r="DQ148" s="20">
        <v>4.83</v>
      </c>
      <c r="DR148" s="71">
        <v>25</v>
      </c>
      <c r="DS148" s="20">
        <v>2.2400000000000002</v>
      </c>
      <c r="DT148" s="20">
        <v>0.19</v>
      </c>
      <c r="DU148" s="70">
        <v>29</v>
      </c>
      <c r="DV148" s="20">
        <v>0.91</v>
      </c>
      <c r="DW148" s="60">
        <v>14</v>
      </c>
      <c r="DX148" s="17">
        <v>1</v>
      </c>
      <c r="DY148" s="17">
        <v>0.90543547999999996</v>
      </c>
      <c r="DZ148" s="17" t="e">
        <f>_xlfn.XLOOKUP(DL148,' Brechas'!$A$35:$A$67,' Brechas'!#REF!)</f>
        <v>#REF!</v>
      </c>
      <c r="EA148" t="e">
        <f t="shared" si="34"/>
        <v>#REF!</v>
      </c>
    </row>
    <row r="149" spans="2:131">
      <c r="B149" s="18">
        <v>25</v>
      </c>
      <c r="C149" s="18" t="s">
        <v>90</v>
      </c>
      <c r="D149" s="18">
        <v>0.97</v>
      </c>
      <c r="E149" s="18">
        <v>0.96</v>
      </c>
      <c r="F149" s="18">
        <v>0.01</v>
      </c>
      <c r="G149" s="18">
        <v>0.01</v>
      </c>
      <c r="H149" s="30">
        <v>8</v>
      </c>
      <c r="I149" s="18">
        <v>0.97</v>
      </c>
      <c r="J149" s="18">
        <v>0.21</v>
      </c>
      <c r="K149" s="24">
        <v>3</v>
      </c>
      <c r="L149" s="18">
        <v>0</v>
      </c>
      <c r="M149" s="32">
        <v>7</v>
      </c>
      <c r="N149" s="17">
        <v>1</v>
      </c>
      <c r="O149" s="17">
        <v>2.4310780000000001E-3</v>
      </c>
      <c r="P149" s="17">
        <f>_xlfn.XLOOKUP(B149,' Brechas'!$A$35:$A$67,' Brechas'!$H$35:$H$67)</f>
        <v>2.4310781730655E-3</v>
      </c>
      <c r="Q149" t="b">
        <f t="shared" si="28"/>
        <v>1</v>
      </c>
      <c r="U149" s="20">
        <v>25</v>
      </c>
      <c r="V149" s="20" t="s">
        <v>90</v>
      </c>
      <c r="W149" s="20">
        <v>0.56999999999999995</v>
      </c>
      <c r="X149" s="20">
        <v>0.54</v>
      </c>
      <c r="Y149" s="20">
        <v>0.06</v>
      </c>
      <c r="Z149" s="20">
        <v>0.06</v>
      </c>
      <c r="AA149" s="69">
        <v>9</v>
      </c>
      <c r="AB149" s="20">
        <v>0.55000000000000004</v>
      </c>
      <c r="AC149" s="20">
        <v>7.0000000000000007E-2</v>
      </c>
      <c r="AD149" s="79">
        <v>10</v>
      </c>
      <c r="AE149" s="20">
        <v>4.3E-3</v>
      </c>
      <c r="AF149" s="85">
        <v>4</v>
      </c>
      <c r="AG149" s="17">
        <v>1</v>
      </c>
      <c r="AH149" s="17">
        <v>4.3055979999999999E-3</v>
      </c>
      <c r="AI149">
        <f>_xlfn.XLOOKUP(U149,' Brechas'!$A$35:$A$67,' Brechas'!$N$35:$N$67)</f>
        <v>4.3055978328030804E-3</v>
      </c>
      <c r="AJ149" t="b">
        <f t="shared" si="29"/>
        <v>1</v>
      </c>
      <c r="AN149" s="20">
        <v>25</v>
      </c>
      <c r="AO149" s="20" t="s">
        <v>90</v>
      </c>
      <c r="AP149" s="20">
        <v>1.0289999999999999</v>
      </c>
      <c r="AQ149" s="20">
        <v>0.4</v>
      </c>
      <c r="AR149" s="20">
        <v>1.57</v>
      </c>
      <c r="AS149" s="20">
        <v>1.57</v>
      </c>
      <c r="AT149" s="61">
        <v>18</v>
      </c>
      <c r="AU149" s="20">
        <v>0.71799999999999997</v>
      </c>
      <c r="AV149" s="20">
        <v>0.1</v>
      </c>
      <c r="AW149" s="58">
        <v>16</v>
      </c>
      <c r="AX149" s="20">
        <v>0.16</v>
      </c>
      <c r="AY149" s="63">
        <v>15</v>
      </c>
      <c r="AZ149" s="17">
        <v>1</v>
      </c>
      <c r="BA149" s="17">
        <v>0.16248185800000001</v>
      </c>
      <c r="BB149" s="17">
        <f>_xlfn.XLOOKUP(AN149,' Brechas'!$A$35:$A$67,' Brechas'!$W$35:$W$67)</f>
        <v>0.16248185785778199</v>
      </c>
      <c r="BC149" t="b">
        <f t="shared" si="30"/>
        <v>1</v>
      </c>
      <c r="BG149" s="20">
        <v>25</v>
      </c>
      <c r="BH149" s="20" t="s">
        <v>284</v>
      </c>
      <c r="BI149" s="20">
        <v>0.57999999999999996</v>
      </c>
      <c r="BJ149" s="20">
        <v>0.47</v>
      </c>
      <c r="BK149" s="20">
        <v>0.25</v>
      </c>
      <c r="BL149" s="20">
        <v>0.246</v>
      </c>
      <c r="BM149" s="79">
        <v>10</v>
      </c>
      <c r="BN149" s="20">
        <v>0.52</v>
      </c>
      <c r="BO149" s="20">
        <v>0.2</v>
      </c>
      <c r="BP149" s="65">
        <v>6</v>
      </c>
      <c r="BQ149" s="20">
        <v>4.8000000000000001E-2</v>
      </c>
      <c r="BR149" s="62">
        <v>8</v>
      </c>
      <c r="BS149" s="17">
        <v>1</v>
      </c>
      <c r="BT149" s="17">
        <v>4.8233729000000003E-2</v>
      </c>
      <c r="BU149" s="17">
        <f>_xlfn.XLOOKUP(BG149,' Brechas'!$A$35:$A$67,' Brechas'!$AK$35:$AK$67)</f>
        <v>4.8233729417751302E-2</v>
      </c>
      <c r="BV149" t="b">
        <f t="shared" si="31"/>
        <v>1</v>
      </c>
      <c r="BZ149" s="20">
        <v>25</v>
      </c>
      <c r="CA149" s="20" t="s">
        <v>90</v>
      </c>
      <c r="CB149" s="20">
        <v>6.83</v>
      </c>
      <c r="CC149" s="20">
        <v>6.89</v>
      </c>
      <c r="CD149" s="20">
        <v>-0.01</v>
      </c>
      <c r="CE149" s="20">
        <v>8.9999999999999993E-3</v>
      </c>
      <c r="CF149" s="66">
        <v>12</v>
      </c>
      <c r="CG149" s="20">
        <v>6.86</v>
      </c>
      <c r="CH149" s="20">
        <v>0.95</v>
      </c>
      <c r="CI149" s="79">
        <v>10</v>
      </c>
      <c r="CJ149" s="20">
        <v>8.9999999999999993E-3</v>
      </c>
      <c r="CK149" s="86">
        <v>11</v>
      </c>
      <c r="CL149" s="17">
        <v>-1</v>
      </c>
      <c r="CM149" s="17">
        <v>-8.8602620000000007E-3</v>
      </c>
      <c r="CN149" s="17">
        <f>_xlfn.XLOOKUP(BZ149,' Brechas'!$A$35:$A$67,' Brechas'!$BG$35:$BG$67)</f>
        <v>-8.8602617704597875E-3</v>
      </c>
      <c r="CO149" t="b">
        <f t="shared" si="32"/>
        <v>1</v>
      </c>
      <c r="CS149" s="20">
        <v>25</v>
      </c>
      <c r="CT149" s="20" t="s">
        <v>90</v>
      </c>
      <c r="CU149" s="20">
        <v>0.44</v>
      </c>
      <c r="CV149" s="20">
        <v>0.56000000000000005</v>
      </c>
      <c r="CW149" s="20">
        <v>-0.2</v>
      </c>
      <c r="CX149" s="20">
        <v>0.2</v>
      </c>
      <c r="CY149" s="60">
        <v>14</v>
      </c>
      <c r="CZ149" s="20">
        <v>7.0000000000000007E-2</v>
      </c>
      <c r="DA149" s="20">
        <v>0.02</v>
      </c>
      <c r="DB149" s="85">
        <v>4</v>
      </c>
      <c r="DC149" s="20">
        <v>0</v>
      </c>
      <c r="DD149" s="79">
        <v>10</v>
      </c>
      <c r="DE149" s="17">
        <v>-1</v>
      </c>
      <c r="DF149" s="17">
        <v>-4.4267489999999998E-3</v>
      </c>
      <c r="DG149" s="17">
        <f>_xlfn.XLOOKUP(CS149,' Brechas'!$A$35:$A$67,' Brechas'!$BU$35:$BU$67)</f>
        <v>-4.4267494432822796E-3</v>
      </c>
      <c r="DH149" t="b">
        <f t="shared" si="33"/>
        <v>1</v>
      </c>
      <c r="DL149" s="20">
        <v>25</v>
      </c>
      <c r="DM149" s="20" t="s">
        <v>90</v>
      </c>
      <c r="DN149" s="20">
        <v>10.1</v>
      </c>
      <c r="DO149" s="20">
        <v>3.46</v>
      </c>
      <c r="DP149" s="20">
        <v>1.92</v>
      </c>
      <c r="DQ149" s="20">
        <v>1.92</v>
      </c>
      <c r="DR149" s="79">
        <v>10</v>
      </c>
      <c r="DS149" s="20">
        <v>6.83</v>
      </c>
      <c r="DT149" s="20">
        <v>0.56999999999999995</v>
      </c>
      <c r="DU149" s="64">
        <v>7</v>
      </c>
      <c r="DV149" s="20">
        <v>1.1000000000000001</v>
      </c>
      <c r="DW149" s="68">
        <v>19</v>
      </c>
      <c r="DX149" s="17">
        <v>1</v>
      </c>
      <c r="DY149" s="17">
        <v>1.095706761</v>
      </c>
      <c r="DZ149" s="17" t="e">
        <f>_xlfn.XLOOKUP(DL149,' Brechas'!$A$35:$A$67,' Brechas'!#REF!)</f>
        <v>#REF!</v>
      </c>
      <c r="EA149" t="e">
        <f t="shared" si="34"/>
        <v>#REF!</v>
      </c>
    </row>
    <row r="150" spans="2:131">
      <c r="B150" s="18">
        <v>27</v>
      </c>
      <c r="C150" s="18" t="s">
        <v>91</v>
      </c>
      <c r="D150" s="18">
        <v>0.75</v>
      </c>
      <c r="E150" s="18">
        <v>0.73</v>
      </c>
      <c r="F150" s="18">
        <v>0.02</v>
      </c>
      <c r="G150" s="18">
        <v>0.02</v>
      </c>
      <c r="H150" s="22">
        <v>18</v>
      </c>
      <c r="I150" s="18">
        <v>0.74</v>
      </c>
      <c r="J150" s="18">
        <v>0.27</v>
      </c>
      <c r="K150" s="45">
        <v>26</v>
      </c>
      <c r="L150" s="18">
        <v>0.01</v>
      </c>
      <c r="M150" s="19">
        <v>19</v>
      </c>
      <c r="N150" s="17">
        <v>1</v>
      </c>
      <c r="O150" s="17">
        <v>6.1045259999999999E-3</v>
      </c>
      <c r="P150" s="17">
        <f>_xlfn.XLOOKUP(B150,' Brechas'!$A$35:$A$67,' Brechas'!$H$35:$H$67)</f>
        <v>6.1045259299723096E-3</v>
      </c>
      <c r="Q150" t="b">
        <f t="shared" si="28"/>
        <v>1</v>
      </c>
      <c r="U150" s="20">
        <v>27</v>
      </c>
      <c r="V150" s="20" t="s">
        <v>91</v>
      </c>
      <c r="W150" s="20">
        <v>0.21</v>
      </c>
      <c r="X150" s="20">
        <v>0.21</v>
      </c>
      <c r="Y150" s="20">
        <v>0.03</v>
      </c>
      <c r="Z150" s="20">
        <v>0.03</v>
      </c>
      <c r="AA150" s="67">
        <v>2</v>
      </c>
      <c r="AB150" s="20">
        <v>0.21</v>
      </c>
      <c r="AC150" s="20">
        <v>0.2</v>
      </c>
      <c r="AD150" s="95">
        <v>32</v>
      </c>
      <c r="AE150" s="20">
        <v>6.7999999999999996E-3</v>
      </c>
      <c r="AF150" s="81">
        <v>17</v>
      </c>
      <c r="AG150" s="17">
        <v>1</v>
      </c>
      <c r="AH150" s="17">
        <v>6.7762400000000002E-3</v>
      </c>
      <c r="AI150">
        <f>_xlfn.XLOOKUP(U150,' Brechas'!$A$35:$A$67,' Brechas'!$N$35:$N$67)</f>
        <v>6.7762403056186599E-3</v>
      </c>
      <c r="AJ150" t="b">
        <f t="shared" si="29"/>
        <v>1</v>
      </c>
      <c r="AN150" s="20">
        <v>27</v>
      </c>
      <c r="AO150" s="20" t="s">
        <v>91</v>
      </c>
      <c r="AP150" s="20">
        <v>0.33700000000000002</v>
      </c>
      <c r="AQ150" s="20">
        <v>0.06</v>
      </c>
      <c r="AR150" s="20">
        <v>4.62</v>
      </c>
      <c r="AS150" s="20">
        <v>4.62</v>
      </c>
      <c r="AT150" s="77">
        <v>33</v>
      </c>
      <c r="AU150" s="20">
        <v>0.2</v>
      </c>
      <c r="AV150" s="20">
        <v>0.03</v>
      </c>
      <c r="AW150" s="67">
        <v>2</v>
      </c>
      <c r="AX150" s="20">
        <v>0.13</v>
      </c>
      <c r="AY150" s="86">
        <v>11</v>
      </c>
      <c r="AZ150" s="17">
        <v>1</v>
      </c>
      <c r="BA150" s="17">
        <v>0.133155844</v>
      </c>
      <c r="BB150" s="17">
        <f>_xlfn.XLOOKUP(AN150,' Brechas'!$A$35:$A$67,' Brechas'!$W$35:$W$67)</f>
        <v>0.133155844191435</v>
      </c>
      <c r="BC150" t="b">
        <f t="shared" si="30"/>
        <v>1</v>
      </c>
      <c r="BG150" s="20">
        <v>27</v>
      </c>
      <c r="BH150" s="20" t="s">
        <v>285</v>
      </c>
      <c r="BI150" s="20">
        <v>0.33</v>
      </c>
      <c r="BJ150" s="20">
        <v>0.24</v>
      </c>
      <c r="BK150" s="20">
        <v>0.35</v>
      </c>
      <c r="BL150" s="20">
        <v>0.34599999999999997</v>
      </c>
      <c r="BM150" s="73">
        <v>28</v>
      </c>
      <c r="BN150" s="20">
        <v>0.28000000000000003</v>
      </c>
      <c r="BO150" s="20">
        <v>0.36</v>
      </c>
      <c r="BP150" s="73">
        <v>28</v>
      </c>
      <c r="BQ150" s="20">
        <v>0.125</v>
      </c>
      <c r="BR150" s="70">
        <v>29</v>
      </c>
      <c r="BS150" s="17">
        <v>1</v>
      </c>
      <c r="BT150" s="17">
        <v>0.12541745800000001</v>
      </c>
      <c r="BU150" s="17">
        <f>_xlfn.XLOOKUP(BG150,' Brechas'!$A$35:$A$67,' Brechas'!$AK$35:$AK$67)</f>
        <v>0.12541745844833499</v>
      </c>
      <c r="BV150" t="b">
        <f t="shared" si="31"/>
        <v>1</v>
      </c>
      <c r="BZ150" s="20">
        <v>27</v>
      </c>
      <c r="CA150" s="20" t="s">
        <v>91</v>
      </c>
      <c r="CB150" s="20">
        <v>6.8</v>
      </c>
      <c r="CC150" s="20">
        <v>6.93</v>
      </c>
      <c r="CD150" s="20">
        <v>-0.02</v>
      </c>
      <c r="CE150" s="20">
        <v>1.7999999999999999E-2</v>
      </c>
      <c r="CF150" s="77">
        <v>33</v>
      </c>
      <c r="CG150" s="20">
        <v>6.86</v>
      </c>
      <c r="CH150" s="20">
        <v>0.95</v>
      </c>
      <c r="CI150" s="62">
        <v>8</v>
      </c>
      <c r="CJ150" s="20">
        <v>1.7999999999999999E-2</v>
      </c>
      <c r="CK150" s="77">
        <v>33</v>
      </c>
      <c r="CL150" s="17">
        <v>-1</v>
      </c>
      <c r="CM150" s="17">
        <v>-1.7577453999999999E-2</v>
      </c>
      <c r="CN150" s="17">
        <f>_xlfn.XLOOKUP(BZ150,' Brechas'!$A$35:$A$67,' Brechas'!$BG$35:$BG$67)</f>
        <v>-1.7577454285834845E-2</v>
      </c>
      <c r="CO150" t="b">
        <f t="shared" si="32"/>
        <v>1</v>
      </c>
      <c r="CS150" s="20">
        <v>27</v>
      </c>
      <c r="CT150" s="20" t="s">
        <v>91</v>
      </c>
      <c r="CU150" s="20">
        <v>0.38</v>
      </c>
      <c r="CV150" s="20">
        <v>0.62</v>
      </c>
      <c r="CW150" s="20">
        <v>-0.39</v>
      </c>
      <c r="CX150" s="20">
        <v>0.39</v>
      </c>
      <c r="CY150" s="84">
        <v>26</v>
      </c>
      <c r="CZ150" s="20">
        <v>0.01</v>
      </c>
      <c r="DA150" s="20">
        <v>0.13</v>
      </c>
      <c r="DB150" s="74">
        <v>23</v>
      </c>
      <c r="DC150" s="20">
        <v>0.05</v>
      </c>
      <c r="DD150" s="71">
        <v>25</v>
      </c>
      <c r="DE150" s="17">
        <v>-1</v>
      </c>
      <c r="DF150" s="17">
        <v>-4.9436858E-2</v>
      </c>
      <c r="DG150" s="17">
        <f>_xlfn.XLOOKUP(CS150,' Brechas'!$A$35:$A$67,' Brechas'!$BU$35:$BU$67)</f>
        <v>-4.9436858367387398E-2</v>
      </c>
      <c r="DH150" t="b">
        <f t="shared" si="33"/>
        <v>1</v>
      </c>
      <c r="DL150" s="20">
        <v>27</v>
      </c>
      <c r="DM150" s="20" t="s">
        <v>91</v>
      </c>
      <c r="DN150" s="20">
        <v>3.38</v>
      </c>
      <c r="DO150" s="20">
        <v>0.52</v>
      </c>
      <c r="DP150" s="20">
        <v>5.5</v>
      </c>
      <c r="DQ150" s="20">
        <v>5.5</v>
      </c>
      <c r="DR150" s="84">
        <v>26</v>
      </c>
      <c r="DS150" s="20">
        <v>1.97</v>
      </c>
      <c r="DT150" s="20">
        <v>0.16</v>
      </c>
      <c r="DU150" s="87">
        <v>30</v>
      </c>
      <c r="DV150" s="20">
        <v>0.91</v>
      </c>
      <c r="DW150" s="63">
        <v>15</v>
      </c>
      <c r="DX150" s="17">
        <v>1</v>
      </c>
      <c r="DY150" s="17">
        <v>0.90618310999999996</v>
      </c>
      <c r="DZ150" s="17" t="e">
        <f>_xlfn.XLOOKUP(DL150,' Brechas'!$A$35:$A$67,' Brechas'!#REF!)</f>
        <v>#REF!</v>
      </c>
      <c r="EA150" t="e">
        <f t="shared" si="34"/>
        <v>#REF!</v>
      </c>
    </row>
    <row r="151" spans="2:131">
      <c r="B151" s="18">
        <v>41</v>
      </c>
      <c r="C151" s="18" t="s">
        <v>92</v>
      </c>
      <c r="D151" s="18">
        <v>0.91</v>
      </c>
      <c r="E151" s="18">
        <v>0.9</v>
      </c>
      <c r="F151" s="18">
        <v>0.01</v>
      </c>
      <c r="G151" s="18">
        <v>0.01</v>
      </c>
      <c r="H151" s="42">
        <v>5</v>
      </c>
      <c r="I151" s="18">
        <v>0.9</v>
      </c>
      <c r="J151" s="18">
        <v>0.22</v>
      </c>
      <c r="K151" s="37">
        <v>14</v>
      </c>
      <c r="L151" s="18">
        <v>0</v>
      </c>
      <c r="M151" s="30">
        <v>8</v>
      </c>
      <c r="N151" s="17">
        <v>1</v>
      </c>
      <c r="O151" s="17">
        <v>2.4855979999999999E-3</v>
      </c>
      <c r="P151" s="17">
        <f>_xlfn.XLOOKUP(B151,' Brechas'!$A$35:$A$67,' Brechas'!$H$35:$H$67)</f>
        <v>2.4855983768503199E-3</v>
      </c>
      <c r="Q151" t="b">
        <f t="shared" si="28"/>
        <v>1</v>
      </c>
      <c r="U151" s="20">
        <v>41</v>
      </c>
      <c r="V151" s="20" t="s">
        <v>92</v>
      </c>
      <c r="W151" s="20">
        <v>0.56999999999999995</v>
      </c>
      <c r="X151" s="20">
        <v>0.53</v>
      </c>
      <c r="Y151" s="20">
        <v>0.08</v>
      </c>
      <c r="Z151" s="20">
        <v>0.08</v>
      </c>
      <c r="AA151" s="60">
        <v>14</v>
      </c>
      <c r="AB151" s="20">
        <v>0.55000000000000004</v>
      </c>
      <c r="AC151" s="20">
        <v>7.0000000000000007E-2</v>
      </c>
      <c r="AD151" s="69">
        <v>9</v>
      </c>
      <c r="AE151" s="20">
        <v>5.7999999999999996E-3</v>
      </c>
      <c r="AF151" s="69">
        <v>9</v>
      </c>
      <c r="AG151" s="17">
        <v>1</v>
      </c>
      <c r="AH151" s="17">
        <v>5.7910130000000002E-3</v>
      </c>
      <c r="AI151">
        <f>_xlfn.XLOOKUP(U151,' Brechas'!$A$35:$A$67,' Brechas'!$N$35:$N$67)</f>
        <v>5.7910125097269897E-3</v>
      </c>
      <c r="AJ151" t="b">
        <f t="shared" si="29"/>
        <v>1</v>
      </c>
      <c r="AN151" s="20">
        <v>41</v>
      </c>
      <c r="AO151" s="20" t="s">
        <v>92</v>
      </c>
      <c r="AP151" s="20">
        <v>0.73599999999999999</v>
      </c>
      <c r="AQ151" s="20">
        <v>0.29099999999999998</v>
      </c>
      <c r="AR151" s="20">
        <v>1.53</v>
      </c>
      <c r="AS151" s="20">
        <v>1.53</v>
      </c>
      <c r="AT151" s="81">
        <v>17</v>
      </c>
      <c r="AU151" s="20">
        <v>0.51400000000000001</v>
      </c>
      <c r="AV151" s="20">
        <v>7.0000000000000007E-2</v>
      </c>
      <c r="AW151" s="79">
        <v>10</v>
      </c>
      <c r="AX151" s="20">
        <v>0.11</v>
      </c>
      <c r="AY151" s="69">
        <v>9</v>
      </c>
      <c r="AZ151" s="17">
        <v>1</v>
      </c>
      <c r="BA151" s="17">
        <v>0.112739638</v>
      </c>
      <c r="BB151" s="17">
        <f>_xlfn.XLOOKUP(AN151,' Brechas'!$A$35:$A$67,' Brechas'!$W$35:$W$67)</f>
        <v>0.11273963808689901</v>
      </c>
      <c r="BC151" t="b">
        <f t="shared" si="30"/>
        <v>1</v>
      </c>
      <c r="BG151" s="20">
        <v>41</v>
      </c>
      <c r="BH151" s="20" t="s">
        <v>286</v>
      </c>
      <c r="BI151" s="20">
        <v>0.54</v>
      </c>
      <c r="BJ151" s="20">
        <v>0.39</v>
      </c>
      <c r="BK151" s="20">
        <v>0.39</v>
      </c>
      <c r="BL151" s="20">
        <v>0.38700000000000001</v>
      </c>
      <c r="BM151" s="94">
        <v>31</v>
      </c>
      <c r="BN151" s="20">
        <v>0.46</v>
      </c>
      <c r="BO151" s="20">
        <v>0.22</v>
      </c>
      <c r="BP151" s="63">
        <v>15</v>
      </c>
      <c r="BQ151" s="20">
        <v>8.5999999999999993E-2</v>
      </c>
      <c r="BR151" s="74">
        <v>23</v>
      </c>
      <c r="BS151" s="17">
        <v>1</v>
      </c>
      <c r="BT151" s="17">
        <v>8.5970464999999996E-2</v>
      </c>
      <c r="BU151" s="17">
        <f>_xlfn.XLOOKUP(BG151,' Brechas'!$A$35:$A$67,' Brechas'!$AK$35:$AK$67)</f>
        <v>8.5970465183401096E-2</v>
      </c>
      <c r="BV151" t="b">
        <f t="shared" si="31"/>
        <v>1</v>
      </c>
      <c r="BZ151" s="20">
        <v>41</v>
      </c>
      <c r="CA151" s="20" t="s">
        <v>92</v>
      </c>
      <c r="CB151" s="20">
        <v>6.71</v>
      </c>
      <c r="CC151" s="20">
        <v>6.78</v>
      </c>
      <c r="CD151" s="20">
        <v>-0.01</v>
      </c>
      <c r="CE151" s="20">
        <v>0.01</v>
      </c>
      <c r="CF151" s="60">
        <v>14</v>
      </c>
      <c r="CG151" s="20">
        <v>6.74</v>
      </c>
      <c r="CH151" s="20">
        <v>0.97</v>
      </c>
      <c r="CI151" s="72">
        <v>27</v>
      </c>
      <c r="CJ151" s="20">
        <v>0.01</v>
      </c>
      <c r="CK151" s="60">
        <v>14</v>
      </c>
      <c r="CL151" s="17">
        <v>-1</v>
      </c>
      <c r="CM151" s="17">
        <v>-9.529292E-3</v>
      </c>
      <c r="CN151" s="17">
        <f>_xlfn.XLOOKUP(BZ151,' Brechas'!$A$35:$A$67,' Brechas'!$BG$35:$BG$67)</f>
        <v>-9.5292915405542095E-3</v>
      </c>
      <c r="CO151" t="b">
        <f t="shared" si="32"/>
        <v>1</v>
      </c>
      <c r="CS151" s="20">
        <v>41</v>
      </c>
      <c r="CT151" s="20" t="s">
        <v>92</v>
      </c>
      <c r="CU151" s="20">
        <v>0.43</v>
      </c>
      <c r="CV151" s="20">
        <v>0.56999999999999995</v>
      </c>
      <c r="CW151" s="20">
        <v>-0.23</v>
      </c>
      <c r="CX151" s="20">
        <v>0.23</v>
      </c>
      <c r="CY151" s="68">
        <v>19</v>
      </c>
      <c r="CZ151" s="20">
        <v>0.02</v>
      </c>
      <c r="DA151" s="20">
        <v>0.09</v>
      </c>
      <c r="DB151" s="75">
        <v>21</v>
      </c>
      <c r="DC151" s="20">
        <v>0.02</v>
      </c>
      <c r="DD151" s="81">
        <v>17</v>
      </c>
      <c r="DE151" s="17">
        <v>-1</v>
      </c>
      <c r="DF151" s="17">
        <v>-2.1705792000000002E-2</v>
      </c>
      <c r="DG151" s="17">
        <f>_xlfn.XLOOKUP(CS151,' Brechas'!$A$35:$A$67,' Brechas'!$BU$35:$BU$67)</f>
        <v>-2.1705792143446801E-2</v>
      </c>
      <c r="DH151" t="b">
        <f t="shared" si="33"/>
        <v>1</v>
      </c>
      <c r="DL151" s="20">
        <v>41</v>
      </c>
      <c r="DM151" s="20" t="s">
        <v>92</v>
      </c>
      <c r="DN151" s="20">
        <v>7.8</v>
      </c>
      <c r="DO151" s="20">
        <v>2</v>
      </c>
      <c r="DP151" s="20">
        <v>2.89</v>
      </c>
      <c r="DQ151" s="20">
        <v>2.89</v>
      </c>
      <c r="DR151" s="81">
        <v>17</v>
      </c>
      <c r="DS151" s="20">
        <v>4.91</v>
      </c>
      <c r="DT151" s="20">
        <v>0.41</v>
      </c>
      <c r="DU151" s="66">
        <v>12</v>
      </c>
      <c r="DV151" s="20">
        <v>1.19</v>
      </c>
      <c r="DW151" s="80">
        <v>20</v>
      </c>
      <c r="DX151" s="17">
        <v>1</v>
      </c>
      <c r="DY151" s="17">
        <v>1.1904978719999999</v>
      </c>
      <c r="DZ151" s="17" t="e">
        <f>_xlfn.XLOOKUP(DL151,' Brechas'!$A$35:$A$67,' Brechas'!#REF!)</f>
        <v>#REF!</v>
      </c>
      <c r="EA151" t="e">
        <f t="shared" si="34"/>
        <v>#REF!</v>
      </c>
    </row>
    <row r="152" spans="2:131">
      <c r="B152" s="18">
        <v>44</v>
      </c>
      <c r="C152" s="18" t="s">
        <v>93</v>
      </c>
      <c r="D152" s="18">
        <v>0.56999999999999995</v>
      </c>
      <c r="E152" s="18">
        <v>0.55000000000000004</v>
      </c>
      <c r="F152" s="18">
        <v>0.03</v>
      </c>
      <c r="G152" s="18">
        <v>0.03</v>
      </c>
      <c r="H152" s="19">
        <v>19</v>
      </c>
      <c r="I152" s="18">
        <v>0.56000000000000005</v>
      </c>
      <c r="J152" s="18">
        <v>0.36</v>
      </c>
      <c r="K152" s="47">
        <v>30</v>
      </c>
      <c r="L152" s="18">
        <v>0.01</v>
      </c>
      <c r="M152" s="39">
        <v>25</v>
      </c>
      <c r="N152" s="17">
        <v>1</v>
      </c>
      <c r="O152" s="17">
        <v>9.1359739999999998E-3</v>
      </c>
      <c r="P152" s="17">
        <f>_xlfn.XLOOKUP(B152,' Brechas'!$A$35:$A$67,' Brechas'!$H$35:$H$67)</f>
        <v>9.1359739225250897E-3</v>
      </c>
      <c r="Q152" t="b">
        <f t="shared" si="28"/>
        <v>1</v>
      </c>
      <c r="U152" s="20">
        <v>44</v>
      </c>
      <c r="V152" s="20" t="s">
        <v>93</v>
      </c>
      <c r="W152" s="20">
        <v>0.38</v>
      </c>
      <c r="X152" s="20">
        <v>0.35</v>
      </c>
      <c r="Y152" s="20">
        <v>7.0000000000000007E-2</v>
      </c>
      <c r="Z152" s="20">
        <v>7.0000000000000007E-2</v>
      </c>
      <c r="AA152" s="66">
        <v>12</v>
      </c>
      <c r="AB152" s="20">
        <v>0.37</v>
      </c>
      <c r="AC152" s="20">
        <v>0.11</v>
      </c>
      <c r="AD152" s="70">
        <v>29</v>
      </c>
      <c r="AE152" s="20">
        <v>8.5000000000000006E-3</v>
      </c>
      <c r="AF152" s="74">
        <v>23</v>
      </c>
      <c r="AG152" s="17">
        <v>1</v>
      </c>
      <c r="AH152" s="17">
        <v>8.4588389999999992E-3</v>
      </c>
      <c r="AI152">
        <f>_xlfn.XLOOKUP(U152,' Brechas'!$A$35:$A$67,' Brechas'!$N$35:$N$67)</f>
        <v>8.4588393695098404E-3</v>
      </c>
      <c r="AJ152" t="b">
        <f t="shared" si="29"/>
        <v>1</v>
      </c>
      <c r="AN152" s="20">
        <v>44</v>
      </c>
      <c r="AO152" s="20" t="s">
        <v>93</v>
      </c>
      <c r="AP152" s="20">
        <v>0.502</v>
      </c>
      <c r="AQ152" s="20">
        <v>0.158</v>
      </c>
      <c r="AR152" s="20">
        <v>2.1800000000000002</v>
      </c>
      <c r="AS152" s="20">
        <v>2.1800000000000002</v>
      </c>
      <c r="AT152" s="71">
        <v>25</v>
      </c>
      <c r="AU152" s="20">
        <v>0.33300000000000002</v>
      </c>
      <c r="AV152" s="20">
        <v>0.05</v>
      </c>
      <c r="AW152" s="65">
        <v>6</v>
      </c>
      <c r="AX152" s="20">
        <v>0.1</v>
      </c>
      <c r="AY152" s="62">
        <v>8</v>
      </c>
      <c r="AZ152" s="17">
        <v>1</v>
      </c>
      <c r="BA152" s="17">
        <v>0.104300817</v>
      </c>
      <c r="BB152" s="17">
        <f>_xlfn.XLOOKUP(AN152,' Brechas'!$A$35:$A$67,' Brechas'!$W$35:$W$67)</f>
        <v>0.10430081696982201</v>
      </c>
      <c r="BC152" t="b">
        <f t="shared" si="30"/>
        <v>1</v>
      </c>
      <c r="BG152" s="20">
        <v>44</v>
      </c>
      <c r="BH152" s="20" t="s">
        <v>287</v>
      </c>
      <c r="BI152" s="20">
        <v>0.32</v>
      </c>
      <c r="BJ152" s="20">
        <v>0.23</v>
      </c>
      <c r="BK152" s="20">
        <v>0.38</v>
      </c>
      <c r="BL152" s="20">
        <v>0.38200000000000001</v>
      </c>
      <c r="BM152" s="87">
        <v>30</v>
      </c>
      <c r="BN152" s="20">
        <v>0.28000000000000003</v>
      </c>
      <c r="BO152" s="20">
        <v>0.37</v>
      </c>
      <c r="BP152" s="70">
        <v>29</v>
      </c>
      <c r="BQ152" s="20">
        <v>0.14099999999999999</v>
      </c>
      <c r="BR152" s="87">
        <v>30</v>
      </c>
      <c r="BS152" s="17">
        <v>1</v>
      </c>
      <c r="BT152" s="17">
        <v>0.14138035400000001</v>
      </c>
      <c r="BU152" s="17">
        <f>_xlfn.XLOOKUP(BG152,' Brechas'!$A$35:$A$67,' Brechas'!$AK$35:$AK$67)</f>
        <v>0.14138035449393799</v>
      </c>
      <c r="BV152" t="b">
        <f t="shared" si="31"/>
        <v>1</v>
      </c>
      <c r="BZ152" s="20">
        <v>44</v>
      </c>
      <c r="CA152" s="20" t="s">
        <v>93</v>
      </c>
      <c r="CB152" s="20">
        <v>6.65</v>
      </c>
      <c r="CC152" s="20">
        <v>6.76</v>
      </c>
      <c r="CD152" s="20">
        <v>-0.02</v>
      </c>
      <c r="CE152" s="20">
        <v>1.4999999999999999E-2</v>
      </c>
      <c r="CF152" s="87">
        <v>30</v>
      </c>
      <c r="CG152" s="20">
        <v>6.7</v>
      </c>
      <c r="CH152" s="20">
        <v>0.98</v>
      </c>
      <c r="CI152" s="94">
        <v>31</v>
      </c>
      <c r="CJ152" s="20">
        <v>1.4999999999999999E-2</v>
      </c>
      <c r="CK152" s="87">
        <v>30</v>
      </c>
      <c r="CL152" s="17">
        <v>-1</v>
      </c>
      <c r="CM152" s="17">
        <v>-1.4956565999999999E-2</v>
      </c>
      <c r="CN152" s="17">
        <f>_xlfn.XLOOKUP(BZ152,' Brechas'!$A$35:$A$67,' Brechas'!$BG$35:$BG$67)</f>
        <v>-1.4956566139845263E-2</v>
      </c>
      <c r="CO152" t="b">
        <f t="shared" si="32"/>
        <v>1</v>
      </c>
      <c r="CS152" s="20">
        <v>44</v>
      </c>
      <c r="CT152" s="20" t="s">
        <v>93</v>
      </c>
      <c r="CU152" s="20">
        <v>0.44</v>
      </c>
      <c r="CV152" s="20">
        <v>0.56000000000000005</v>
      </c>
      <c r="CW152" s="20">
        <v>-0.22</v>
      </c>
      <c r="CX152" s="20">
        <v>0.22</v>
      </c>
      <c r="CY152" s="81">
        <v>17</v>
      </c>
      <c r="CZ152" s="20">
        <v>0.01</v>
      </c>
      <c r="DA152" s="20">
        <v>0.14000000000000001</v>
      </c>
      <c r="DB152" s="88">
        <v>24</v>
      </c>
      <c r="DC152" s="20">
        <v>0.03</v>
      </c>
      <c r="DD152" s="82">
        <v>22</v>
      </c>
      <c r="DE152" s="17">
        <v>-1</v>
      </c>
      <c r="DF152" s="17">
        <v>-3.0701754000000001E-2</v>
      </c>
      <c r="DG152" s="17">
        <f>_xlfn.XLOOKUP(CS152,' Brechas'!$A$35:$A$67,' Brechas'!$BU$35:$BU$67)</f>
        <v>-3.07017543859649E-2</v>
      </c>
      <c r="DH152" t="b">
        <f t="shared" si="33"/>
        <v>1</v>
      </c>
      <c r="DL152" s="20">
        <v>44</v>
      </c>
      <c r="DM152" s="20" t="s">
        <v>93</v>
      </c>
      <c r="DN152" s="20">
        <v>1.66</v>
      </c>
      <c r="DO152" s="20">
        <v>0.2</v>
      </c>
      <c r="DP152" s="20">
        <v>7.29</v>
      </c>
      <c r="DQ152" s="20">
        <v>7.29</v>
      </c>
      <c r="DR152" s="95">
        <v>32</v>
      </c>
      <c r="DS152" s="20">
        <v>0.94</v>
      </c>
      <c r="DT152" s="20">
        <v>0.08</v>
      </c>
      <c r="DU152" s="77">
        <v>33</v>
      </c>
      <c r="DV152" s="20">
        <v>0.57999999999999996</v>
      </c>
      <c r="DW152" s="62">
        <v>8</v>
      </c>
      <c r="DX152" s="17">
        <v>1</v>
      </c>
      <c r="DY152" s="17">
        <v>0.57605444400000005</v>
      </c>
      <c r="DZ152" s="17" t="e">
        <f>_xlfn.XLOOKUP(DL152,' Brechas'!$A$35:$A$67,' Brechas'!#REF!)</f>
        <v>#REF!</v>
      </c>
      <c r="EA152" t="e">
        <f t="shared" si="34"/>
        <v>#REF!</v>
      </c>
    </row>
    <row r="153" spans="2:131">
      <c r="B153" s="18">
        <v>47</v>
      </c>
      <c r="C153" s="18" t="s">
        <v>94</v>
      </c>
      <c r="D153" s="18">
        <v>0.88</v>
      </c>
      <c r="E153" s="18">
        <v>0.85</v>
      </c>
      <c r="F153" s="18">
        <v>0.04</v>
      </c>
      <c r="G153" s="18">
        <v>0.04</v>
      </c>
      <c r="H153" s="45">
        <v>26</v>
      </c>
      <c r="I153" s="18">
        <v>0.87</v>
      </c>
      <c r="J153" s="18">
        <v>0.23</v>
      </c>
      <c r="K153" s="40">
        <v>21</v>
      </c>
      <c r="L153" s="18">
        <v>0.01</v>
      </c>
      <c r="M153" s="48">
        <v>24</v>
      </c>
      <c r="N153" s="17">
        <v>1</v>
      </c>
      <c r="O153" s="17">
        <v>8.6072920000000008E-3</v>
      </c>
      <c r="P153" s="17">
        <f>_xlfn.XLOOKUP(B153,' Brechas'!$A$35:$A$67,' Brechas'!$H$35:$H$67)</f>
        <v>8.6072916254512008E-3</v>
      </c>
      <c r="Q153" t="b">
        <f t="shared" si="28"/>
        <v>1</v>
      </c>
      <c r="U153" s="20">
        <v>47</v>
      </c>
      <c r="V153" s="20" t="s">
        <v>94</v>
      </c>
      <c r="W153" s="20">
        <v>0.44</v>
      </c>
      <c r="X153" s="20">
        <v>0.4</v>
      </c>
      <c r="Y153" s="20">
        <v>0.12</v>
      </c>
      <c r="Z153" s="20">
        <v>0.12</v>
      </c>
      <c r="AA153" s="94">
        <v>31</v>
      </c>
      <c r="AB153" s="20">
        <v>0.42</v>
      </c>
      <c r="AC153" s="20">
        <v>0.1</v>
      </c>
      <c r="AD153" s="88">
        <v>24</v>
      </c>
      <c r="AE153" s="20">
        <v>1.1299999999999999E-2</v>
      </c>
      <c r="AF153" s="94">
        <v>31</v>
      </c>
      <c r="AG153" s="17">
        <v>1</v>
      </c>
      <c r="AH153" s="17">
        <v>1.1340295E-2</v>
      </c>
      <c r="AI153">
        <f>_xlfn.XLOOKUP(U153,' Brechas'!$A$35:$A$67,' Brechas'!$N$35:$N$67)</f>
        <v>1.1340295487478801E-2</v>
      </c>
      <c r="AJ153" t="b">
        <f t="shared" si="29"/>
        <v>1</v>
      </c>
      <c r="AN153" s="20">
        <v>47</v>
      </c>
      <c r="AO153" s="20" t="s">
        <v>94</v>
      </c>
      <c r="AP153" s="20">
        <v>0.498</v>
      </c>
      <c r="AQ153" s="20">
        <v>0.23699999999999999</v>
      </c>
      <c r="AR153" s="20">
        <v>1.1000000000000001</v>
      </c>
      <c r="AS153" s="20">
        <v>1.1000000000000001</v>
      </c>
      <c r="AT153" s="85">
        <v>4</v>
      </c>
      <c r="AU153" s="20">
        <v>0.36699999999999999</v>
      </c>
      <c r="AV153" s="20">
        <v>0.05</v>
      </c>
      <c r="AW153" s="62">
        <v>8</v>
      </c>
      <c r="AX153" s="20">
        <v>0.06</v>
      </c>
      <c r="AY153" s="67">
        <v>2</v>
      </c>
      <c r="AZ153" s="17">
        <v>1</v>
      </c>
      <c r="BA153" s="17">
        <v>5.8280752999999998E-2</v>
      </c>
      <c r="BB153" s="17">
        <f>_xlfn.XLOOKUP(AN153,' Brechas'!$A$35:$A$67,' Brechas'!$W$35:$W$67)</f>
        <v>5.8280753423417903E-2</v>
      </c>
      <c r="BC153" t="b">
        <f t="shared" si="30"/>
        <v>1</v>
      </c>
      <c r="BG153" s="20">
        <v>47</v>
      </c>
      <c r="BH153" s="20" t="s">
        <v>288</v>
      </c>
      <c r="BI153" s="20">
        <v>0.47</v>
      </c>
      <c r="BJ153" s="20">
        <v>0.35</v>
      </c>
      <c r="BK153" s="20">
        <v>0.32</v>
      </c>
      <c r="BL153" s="20">
        <v>0.32300000000000001</v>
      </c>
      <c r="BM153" s="88">
        <v>24</v>
      </c>
      <c r="BN153" s="20">
        <v>0.41</v>
      </c>
      <c r="BO153" s="20">
        <v>0.25</v>
      </c>
      <c r="BP153" s="80">
        <v>20</v>
      </c>
      <c r="BQ153" s="20">
        <v>8.1000000000000003E-2</v>
      </c>
      <c r="BR153" s="80">
        <v>20</v>
      </c>
      <c r="BS153" s="17">
        <v>1</v>
      </c>
      <c r="BT153" s="17">
        <v>8.1329909000000006E-2</v>
      </c>
      <c r="BU153" s="17">
        <f>_xlfn.XLOOKUP(BG153,' Brechas'!$A$35:$A$67,' Brechas'!$AK$35:$AK$67)</f>
        <v>8.1329908877597001E-2</v>
      </c>
      <c r="BV153" t="b">
        <f t="shared" si="31"/>
        <v>1</v>
      </c>
      <c r="BZ153" s="20">
        <v>47</v>
      </c>
      <c r="CA153" s="20" t="s">
        <v>94</v>
      </c>
      <c r="CB153" s="20">
        <v>6.69</v>
      </c>
      <c r="CC153" s="20">
        <v>6.76</v>
      </c>
      <c r="CD153" s="20">
        <v>-0.01</v>
      </c>
      <c r="CE153" s="20">
        <v>1.0999999999999999E-2</v>
      </c>
      <c r="CF153" s="82">
        <v>22</v>
      </c>
      <c r="CG153" s="20">
        <v>6.72</v>
      </c>
      <c r="CH153" s="20">
        <v>0.97</v>
      </c>
      <c r="CI153" s="73">
        <v>28</v>
      </c>
      <c r="CJ153" s="20">
        <v>1.0999999999999999E-2</v>
      </c>
      <c r="CK153" s="74">
        <v>23</v>
      </c>
      <c r="CL153" s="17">
        <v>-1</v>
      </c>
      <c r="CM153" s="17">
        <v>-1.1054138999999999E-2</v>
      </c>
      <c r="CN153" s="17">
        <f>_xlfn.XLOOKUP(BZ153,' Brechas'!$A$35:$A$67,' Brechas'!$BG$35:$BG$67)</f>
        <v>-1.1054139089320545E-2</v>
      </c>
      <c r="CO153" t="b">
        <f t="shared" si="32"/>
        <v>1</v>
      </c>
      <c r="CS153" s="20">
        <v>47</v>
      </c>
      <c r="CT153" s="20" t="s">
        <v>94</v>
      </c>
      <c r="CU153" s="20">
        <v>0.38</v>
      </c>
      <c r="CV153" s="20">
        <v>0.62</v>
      </c>
      <c r="CW153" s="20">
        <v>-0.4</v>
      </c>
      <c r="CX153" s="20">
        <v>0.4</v>
      </c>
      <c r="CY153" s="72">
        <v>27</v>
      </c>
      <c r="CZ153" s="20">
        <v>0.02</v>
      </c>
      <c r="DA153" s="20">
        <v>0.06</v>
      </c>
      <c r="DB153" s="86">
        <v>11</v>
      </c>
      <c r="DC153" s="20">
        <v>0.03</v>
      </c>
      <c r="DD153" s="68">
        <v>19</v>
      </c>
      <c r="DE153" s="17">
        <v>-1</v>
      </c>
      <c r="DF153" s="17">
        <v>-2.5658552000000001E-2</v>
      </c>
      <c r="DG153" s="17">
        <f>_xlfn.XLOOKUP(CS153,' Brechas'!$A$35:$A$67,' Brechas'!$BU$35:$BU$67)</f>
        <v>-2.5658551974341401E-2</v>
      </c>
      <c r="DH153" t="b">
        <f t="shared" si="33"/>
        <v>1</v>
      </c>
      <c r="DL153" s="20">
        <v>47</v>
      </c>
      <c r="DM153" s="20" t="s">
        <v>94</v>
      </c>
      <c r="DN153" s="20">
        <v>9.5299999999999994</v>
      </c>
      <c r="DO153" s="20">
        <v>1.1499999999999999</v>
      </c>
      <c r="DP153" s="20">
        <v>7.27</v>
      </c>
      <c r="DQ153" s="20">
        <v>7.27</v>
      </c>
      <c r="DR153" s="94">
        <v>31</v>
      </c>
      <c r="DS153" s="20">
        <v>5.34</v>
      </c>
      <c r="DT153" s="20">
        <v>0.45</v>
      </c>
      <c r="DU153" s="79">
        <v>10</v>
      </c>
      <c r="DV153" s="20">
        <v>3.26</v>
      </c>
      <c r="DW153" s="87">
        <v>30</v>
      </c>
      <c r="DX153" s="17">
        <v>1</v>
      </c>
      <c r="DY153" s="17">
        <v>3.2554401290000001</v>
      </c>
      <c r="DZ153" s="17" t="e">
        <f>_xlfn.XLOOKUP(DL153,' Brechas'!$A$35:$A$67,' Brechas'!#REF!)</f>
        <v>#REF!</v>
      </c>
      <c r="EA153" t="e">
        <f t="shared" si="34"/>
        <v>#REF!</v>
      </c>
    </row>
    <row r="154" spans="2:131">
      <c r="B154" s="18">
        <v>50</v>
      </c>
      <c r="C154" s="18" t="s">
        <v>95</v>
      </c>
      <c r="D154" s="18">
        <v>0.95</v>
      </c>
      <c r="E154" s="18">
        <v>0.93</v>
      </c>
      <c r="F154" s="18">
        <v>0.03</v>
      </c>
      <c r="G154" s="18">
        <v>0.03</v>
      </c>
      <c r="H154" s="33">
        <v>20</v>
      </c>
      <c r="I154" s="18">
        <v>0.94</v>
      </c>
      <c r="J154" s="18">
        <v>0.21</v>
      </c>
      <c r="K154" s="35">
        <v>11</v>
      </c>
      <c r="L154" s="18">
        <v>0.01</v>
      </c>
      <c r="M154" s="22">
        <v>18</v>
      </c>
      <c r="N154" s="17">
        <v>1</v>
      </c>
      <c r="O154" s="17">
        <v>5.4911459999999997E-3</v>
      </c>
      <c r="P154" s="17">
        <f>_xlfn.XLOOKUP(B154,' Brechas'!$A$35:$A$67,' Brechas'!$H$35:$H$67)</f>
        <v>5.4911461214296802E-3</v>
      </c>
      <c r="Q154" t="b">
        <f t="shared" si="28"/>
        <v>1</v>
      </c>
      <c r="U154" s="20">
        <v>50</v>
      </c>
      <c r="V154" s="20" t="s">
        <v>95</v>
      </c>
      <c r="W154" s="20">
        <v>0.56999999999999995</v>
      </c>
      <c r="X154" s="20">
        <v>0.56000000000000005</v>
      </c>
      <c r="Y154" s="20">
        <v>0.01</v>
      </c>
      <c r="Z154" s="20">
        <v>0.01</v>
      </c>
      <c r="AA154" s="76">
        <v>1</v>
      </c>
      <c r="AB154" s="20">
        <v>0.56999999999999995</v>
      </c>
      <c r="AC154" s="20">
        <v>7.0000000000000007E-2</v>
      </c>
      <c r="AD154" s="62">
        <v>8</v>
      </c>
      <c r="AE154" s="20">
        <v>8.9999999999999998E-4</v>
      </c>
      <c r="AF154" s="76">
        <v>1</v>
      </c>
      <c r="AG154" s="17">
        <v>1</v>
      </c>
      <c r="AH154" s="17">
        <v>8.5971799999999998E-4</v>
      </c>
      <c r="AI154">
        <f>_xlfn.XLOOKUP(U154,' Brechas'!$A$35:$A$67,' Brechas'!$N$35:$N$67)</f>
        <v>8.5971795674028495E-4</v>
      </c>
      <c r="AJ154" t="b">
        <f t="shared" si="29"/>
        <v>1</v>
      </c>
      <c r="AN154" s="20">
        <v>50</v>
      </c>
      <c r="AO154" s="20" t="s">
        <v>95</v>
      </c>
      <c r="AP154" s="20">
        <v>1.6060000000000001</v>
      </c>
      <c r="AQ154" s="20">
        <v>0.59499999999999997</v>
      </c>
      <c r="AR154" s="20">
        <v>1.7</v>
      </c>
      <c r="AS154" s="20">
        <v>1.7</v>
      </c>
      <c r="AT154" s="75">
        <v>21</v>
      </c>
      <c r="AU154" s="20">
        <v>1.0960000000000001</v>
      </c>
      <c r="AV154" s="20">
        <v>0.16</v>
      </c>
      <c r="AW154" s="75">
        <v>21</v>
      </c>
      <c r="AX154" s="20">
        <v>0.27</v>
      </c>
      <c r="AY154" s="80">
        <v>20</v>
      </c>
      <c r="AZ154" s="17">
        <v>1</v>
      </c>
      <c r="BA154" s="17">
        <v>0.26789629199999998</v>
      </c>
      <c r="BB154" s="17">
        <f>_xlfn.XLOOKUP(AN154,' Brechas'!$A$35:$A$67,' Brechas'!$W$35:$W$67)</f>
        <v>0.267896292360917</v>
      </c>
      <c r="BC154" t="b">
        <f t="shared" si="30"/>
        <v>1</v>
      </c>
      <c r="BG154" s="20">
        <v>50</v>
      </c>
      <c r="BH154" s="20" t="s">
        <v>289</v>
      </c>
      <c r="BI154" s="20">
        <v>0.5</v>
      </c>
      <c r="BJ154" s="20">
        <v>0.39</v>
      </c>
      <c r="BK154" s="20">
        <v>0.3</v>
      </c>
      <c r="BL154" s="20">
        <v>0.3</v>
      </c>
      <c r="BM154" s="81">
        <v>17</v>
      </c>
      <c r="BN154" s="20">
        <v>0.44</v>
      </c>
      <c r="BO154" s="20">
        <v>0.23</v>
      </c>
      <c r="BP154" s="68">
        <v>19</v>
      </c>
      <c r="BQ154" s="20">
        <v>7.0000000000000007E-2</v>
      </c>
      <c r="BR154" s="81">
        <v>17</v>
      </c>
      <c r="BS154" s="17">
        <v>1</v>
      </c>
      <c r="BT154" s="17">
        <v>6.9650017999999994E-2</v>
      </c>
      <c r="BU154" s="17">
        <f>_xlfn.XLOOKUP(BG154,' Brechas'!$A$35:$A$67,' Brechas'!$AK$35:$AK$67)</f>
        <v>6.9650017997513802E-2</v>
      </c>
      <c r="BV154" t="b">
        <f t="shared" si="31"/>
        <v>1</v>
      </c>
      <c r="BZ154" s="20">
        <v>50</v>
      </c>
      <c r="CA154" s="20" t="s">
        <v>95</v>
      </c>
      <c r="CB154" s="20">
        <v>6.8</v>
      </c>
      <c r="CC154" s="20">
        <v>6.88</v>
      </c>
      <c r="CD154" s="20">
        <v>-0.01</v>
      </c>
      <c r="CE154" s="20">
        <v>1.0999999999999999E-2</v>
      </c>
      <c r="CF154" s="75">
        <v>21</v>
      </c>
      <c r="CG154" s="20">
        <v>6.84</v>
      </c>
      <c r="CH154" s="20">
        <v>0.96</v>
      </c>
      <c r="CI154" s="66">
        <v>12</v>
      </c>
      <c r="CJ154" s="20">
        <v>0.01</v>
      </c>
      <c r="CK154" s="75">
        <v>21</v>
      </c>
      <c r="CL154" s="17">
        <v>-1</v>
      </c>
      <c r="CM154" s="17">
        <v>-1.0484799E-2</v>
      </c>
      <c r="CN154" s="17">
        <f>_xlfn.XLOOKUP(BZ154,' Brechas'!$A$35:$A$67,' Brechas'!$BG$35:$BG$67)</f>
        <v>-1.0484798946218362E-2</v>
      </c>
      <c r="CO154" t="b">
        <f t="shared" si="32"/>
        <v>1</v>
      </c>
      <c r="CS154" s="20">
        <v>50</v>
      </c>
      <c r="CT154" s="20" t="s">
        <v>289</v>
      </c>
      <c r="CU154" s="20">
        <v>0.5</v>
      </c>
      <c r="CV154" s="20">
        <v>0.5</v>
      </c>
      <c r="CW154" s="20">
        <v>0.01</v>
      </c>
      <c r="CX154" s="20">
        <v>0.01</v>
      </c>
      <c r="CY154" s="76">
        <v>1</v>
      </c>
      <c r="CZ154" s="20">
        <v>0.02</v>
      </c>
      <c r="DA154" s="20">
        <v>7.0000000000000007E-2</v>
      </c>
      <c r="DB154" s="63">
        <v>15</v>
      </c>
      <c r="DC154" s="20">
        <v>0</v>
      </c>
      <c r="DD154" s="76">
        <v>1</v>
      </c>
      <c r="DE154" s="17">
        <v>1</v>
      </c>
      <c r="DF154" s="17">
        <v>6.2375699999999996E-4</v>
      </c>
      <c r="DG154" s="17">
        <f>_xlfn.XLOOKUP(CS154,' Brechas'!$A$35:$A$67,' Brechas'!$BU$35:$BU$67)</f>
        <v>6.2375735838753705E-4</v>
      </c>
      <c r="DH154" t="b">
        <f t="shared" si="33"/>
        <v>1</v>
      </c>
      <c r="DL154" s="20">
        <v>50</v>
      </c>
      <c r="DM154" s="20" t="s">
        <v>289</v>
      </c>
      <c r="DN154" s="20">
        <v>9.86</v>
      </c>
      <c r="DO154" s="20">
        <v>2.77</v>
      </c>
      <c r="DP154" s="20">
        <v>2.57</v>
      </c>
      <c r="DQ154" s="20">
        <v>2.57</v>
      </c>
      <c r="DR154" s="58">
        <v>16</v>
      </c>
      <c r="DS154" s="20">
        <v>6.29</v>
      </c>
      <c r="DT154" s="20">
        <v>0.53</v>
      </c>
      <c r="DU154" s="62">
        <v>8</v>
      </c>
      <c r="DV154" s="20">
        <v>1.35</v>
      </c>
      <c r="DW154" s="88">
        <v>24</v>
      </c>
      <c r="DX154" s="17">
        <v>1</v>
      </c>
      <c r="DY154" s="17">
        <v>1.3523479249999999</v>
      </c>
      <c r="DZ154" s="17" t="e">
        <f>_xlfn.XLOOKUP(DL154,' Brechas'!$A$35:$A$67,' Brechas'!#REF!)</f>
        <v>#REF!</v>
      </c>
      <c r="EA154" t="e">
        <f t="shared" si="34"/>
        <v>#REF!</v>
      </c>
    </row>
    <row r="155" spans="2:131">
      <c r="B155" s="18">
        <v>52</v>
      </c>
      <c r="C155" s="18" t="s">
        <v>96</v>
      </c>
      <c r="D155" s="18">
        <v>0.89</v>
      </c>
      <c r="E155" s="18">
        <v>0.87</v>
      </c>
      <c r="F155" s="18">
        <v>0.02</v>
      </c>
      <c r="G155" s="18">
        <v>0.02</v>
      </c>
      <c r="H155" s="31">
        <v>17</v>
      </c>
      <c r="I155" s="18">
        <v>0.88</v>
      </c>
      <c r="J155" s="18">
        <v>0.23</v>
      </c>
      <c r="K155" s="22">
        <v>18</v>
      </c>
      <c r="L155" s="18">
        <v>0.01</v>
      </c>
      <c r="M155" s="31">
        <v>17</v>
      </c>
      <c r="N155" s="17">
        <v>1</v>
      </c>
      <c r="O155" s="17">
        <v>5.0018889999999998E-3</v>
      </c>
      <c r="P155" s="17">
        <f>_xlfn.XLOOKUP(B155,' Brechas'!$A$35:$A$67,' Brechas'!$H$35:$H$67)</f>
        <v>5.0018891844674203E-3</v>
      </c>
      <c r="Q155" t="b">
        <f t="shared" si="28"/>
        <v>1</v>
      </c>
      <c r="U155" s="20">
        <v>52</v>
      </c>
      <c r="V155" s="20" t="s">
        <v>96</v>
      </c>
      <c r="W155" s="20">
        <v>0.46</v>
      </c>
      <c r="X155" s="20">
        <v>0.43</v>
      </c>
      <c r="Y155" s="20">
        <v>7.0000000000000007E-2</v>
      </c>
      <c r="Z155" s="20">
        <v>7.0000000000000007E-2</v>
      </c>
      <c r="AA155" s="79">
        <v>10</v>
      </c>
      <c r="AB155" s="20">
        <v>0.45</v>
      </c>
      <c r="AC155" s="20">
        <v>0.09</v>
      </c>
      <c r="AD155" s="75">
        <v>21</v>
      </c>
      <c r="AE155" s="20">
        <v>6.1000000000000004E-3</v>
      </c>
      <c r="AF155" s="86">
        <v>11</v>
      </c>
      <c r="AG155" s="17">
        <v>1</v>
      </c>
      <c r="AH155" s="17">
        <v>6.0951729999999997E-3</v>
      </c>
      <c r="AI155">
        <f>_xlfn.XLOOKUP(U155,' Brechas'!$A$35:$A$67,' Brechas'!$N$35:$N$67)</f>
        <v>6.0951727904119297E-3</v>
      </c>
      <c r="AJ155" t="b">
        <f t="shared" si="29"/>
        <v>1</v>
      </c>
      <c r="AN155" s="20">
        <v>52</v>
      </c>
      <c r="AO155" s="20" t="s">
        <v>96</v>
      </c>
      <c r="AP155" s="20">
        <v>1.9179999999999999</v>
      </c>
      <c r="AQ155" s="20">
        <v>0.82699999999999996</v>
      </c>
      <c r="AR155" s="20">
        <v>1.32</v>
      </c>
      <c r="AS155" s="20">
        <v>1.32</v>
      </c>
      <c r="AT155" s="66">
        <v>12</v>
      </c>
      <c r="AU155" s="20">
        <v>1.3859999999999999</v>
      </c>
      <c r="AV155" s="20">
        <v>0.2</v>
      </c>
      <c r="AW155" s="74">
        <v>23</v>
      </c>
      <c r="AX155" s="20">
        <v>0.26</v>
      </c>
      <c r="AY155" s="68">
        <v>19</v>
      </c>
      <c r="AZ155" s="17">
        <v>1</v>
      </c>
      <c r="BA155" s="17">
        <v>0.262575848</v>
      </c>
      <c r="BB155" s="17">
        <f>_xlfn.XLOOKUP(AN155,' Brechas'!$A$35:$A$67,' Brechas'!$W$35:$W$67)</f>
        <v>0.26257584790965</v>
      </c>
      <c r="BC155" t="b">
        <f t="shared" si="30"/>
        <v>1</v>
      </c>
      <c r="BG155" s="20">
        <v>52</v>
      </c>
      <c r="BH155" s="20" t="s">
        <v>290</v>
      </c>
      <c r="BI155" s="20">
        <v>0.45</v>
      </c>
      <c r="BJ155" s="20">
        <v>0.35</v>
      </c>
      <c r="BK155" s="20">
        <v>0.28999999999999998</v>
      </c>
      <c r="BL155" s="20">
        <v>0.29199999999999998</v>
      </c>
      <c r="BM155" s="63">
        <v>15</v>
      </c>
      <c r="BN155" s="20">
        <v>0.4</v>
      </c>
      <c r="BO155" s="20">
        <v>0.26</v>
      </c>
      <c r="BP155" s="75">
        <v>21</v>
      </c>
      <c r="BQ155" s="20">
        <v>7.4999999999999997E-2</v>
      </c>
      <c r="BR155" s="68">
        <v>19</v>
      </c>
      <c r="BS155" s="17">
        <v>1</v>
      </c>
      <c r="BT155" s="17">
        <v>7.4920677000000005E-2</v>
      </c>
      <c r="BU155" s="17">
        <f>_xlfn.XLOOKUP(BG155,' Brechas'!$A$35:$A$67,' Brechas'!$AK$35:$AK$67)</f>
        <v>7.4920676779461196E-2</v>
      </c>
      <c r="BV155" t="b">
        <f t="shared" si="31"/>
        <v>1</v>
      </c>
      <c r="BZ155" s="20">
        <v>52</v>
      </c>
      <c r="CA155" s="20" t="s">
        <v>96</v>
      </c>
      <c r="CB155" s="20">
        <v>6.78</v>
      </c>
      <c r="CC155" s="20">
        <v>6.84</v>
      </c>
      <c r="CD155" s="20">
        <v>-0.01</v>
      </c>
      <c r="CE155" s="20">
        <v>8.9999999999999993E-3</v>
      </c>
      <c r="CF155" s="64">
        <v>7</v>
      </c>
      <c r="CG155" s="20">
        <v>6.81</v>
      </c>
      <c r="CH155" s="20">
        <v>0.96</v>
      </c>
      <c r="CI155" s="63">
        <v>15</v>
      </c>
      <c r="CJ155" s="20">
        <v>8.0000000000000002E-3</v>
      </c>
      <c r="CK155" s="64">
        <v>7</v>
      </c>
      <c r="CL155" s="17">
        <v>-1</v>
      </c>
      <c r="CM155" s="17">
        <v>-8.3770460000000008E-3</v>
      </c>
      <c r="CN155" s="17">
        <f>_xlfn.XLOOKUP(BZ155,' Brechas'!$A$35:$A$67,' Brechas'!$BG$35:$BG$67)</f>
        <v>-8.3770459444864817E-3</v>
      </c>
      <c r="CO155" t="b">
        <f t="shared" si="32"/>
        <v>1</v>
      </c>
      <c r="CS155" s="20">
        <v>52</v>
      </c>
      <c r="CT155" s="20" t="s">
        <v>96</v>
      </c>
      <c r="CU155" s="20">
        <v>0.47</v>
      </c>
      <c r="CV155" s="20">
        <v>0.53</v>
      </c>
      <c r="CW155" s="20">
        <v>-0.12</v>
      </c>
      <c r="CX155" s="20">
        <v>0.12</v>
      </c>
      <c r="CY155" s="69">
        <v>9</v>
      </c>
      <c r="CZ155" s="20">
        <v>0.04</v>
      </c>
      <c r="DA155" s="20">
        <v>0.04</v>
      </c>
      <c r="DB155" s="64">
        <v>7</v>
      </c>
      <c r="DC155" s="20">
        <v>0</v>
      </c>
      <c r="DD155" s="69">
        <v>9</v>
      </c>
      <c r="DE155" s="17">
        <v>-1</v>
      </c>
      <c r="DF155" s="17">
        <v>-4.2754619999999998E-3</v>
      </c>
      <c r="DG155" s="17">
        <f>_xlfn.XLOOKUP(CS155,' Brechas'!$A$35:$A$67,' Brechas'!$BU$35:$BU$67)</f>
        <v>-4.2754619025806E-3</v>
      </c>
      <c r="DH155" t="b">
        <f t="shared" si="33"/>
        <v>1</v>
      </c>
      <c r="DL155" s="20">
        <v>52</v>
      </c>
      <c r="DM155" s="20" t="s">
        <v>96</v>
      </c>
      <c r="DN155" s="20">
        <v>4.84</v>
      </c>
      <c r="DO155" s="20">
        <v>2.61</v>
      </c>
      <c r="DP155" s="20">
        <v>0.86</v>
      </c>
      <c r="DQ155" s="20">
        <v>0.86</v>
      </c>
      <c r="DR155" s="78">
        <v>3</v>
      </c>
      <c r="DS155" s="20">
        <v>3.75</v>
      </c>
      <c r="DT155" s="20">
        <v>0.31</v>
      </c>
      <c r="DU155" s="82">
        <v>22</v>
      </c>
      <c r="DV155" s="20">
        <v>0.27</v>
      </c>
      <c r="DW155" s="83">
        <v>5</v>
      </c>
      <c r="DX155" s="17">
        <v>1</v>
      </c>
      <c r="DY155" s="17">
        <v>0.26885632900000001</v>
      </c>
      <c r="DZ155" s="17" t="e">
        <f>_xlfn.XLOOKUP(DL155,' Brechas'!$A$35:$A$67,' Brechas'!#REF!)</f>
        <v>#REF!</v>
      </c>
      <c r="EA155" t="e">
        <f t="shared" si="34"/>
        <v>#REF!</v>
      </c>
    </row>
    <row r="156" spans="2:131" ht="24">
      <c r="B156" s="18">
        <v>54</v>
      </c>
      <c r="C156" s="18" t="s">
        <v>97</v>
      </c>
      <c r="D156" s="18">
        <v>0.92</v>
      </c>
      <c r="E156" s="18">
        <v>0.9</v>
      </c>
      <c r="F156" s="18">
        <v>0.02</v>
      </c>
      <c r="G156" s="18">
        <v>0.02</v>
      </c>
      <c r="H156" s="27">
        <v>10</v>
      </c>
      <c r="I156" s="18">
        <v>0.91</v>
      </c>
      <c r="J156" s="18">
        <v>0.22</v>
      </c>
      <c r="K156" s="21">
        <v>13</v>
      </c>
      <c r="L156" s="18">
        <v>0</v>
      </c>
      <c r="M156" s="35">
        <v>11</v>
      </c>
      <c r="N156" s="17">
        <v>1</v>
      </c>
      <c r="O156" s="17">
        <v>3.3570380000000001E-3</v>
      </c>
      <c r="P156" s="17">
        <f>_xlfn.XLOOKUP(B156,' Brechas'!$A$35:$A$67,' Brechas'!$H$35:$H$67)</f>
        <v>3.3570380371964401E-3</v>
      </c>
      <c r="Q156" t="b">
        <f t="shared" si="28"/>
        <v>1</v>
      </c>
      <c r="U156" s="20">
        <v>54</v>
      </c>
      <c r="V156" s="20" t="s">
        <v>97</v>
      </c>
      <c r="W156" s="20">
        <v>0.65</v>
      </c>
      <c r="X156" s="20">
        <v>0.61</v>
      </c>
      <c r="Y156" s="20">
        <v>7.0000000000000007E-2</v>
      </c>
      <c r="Z156" s="20">
        <v>7.0000000000000007E-2</v>
      </c>
      <c r="AA156" s="86">
        <v>11</v>
      </c>
      <c r="AB156" s="20">
        <v>0.63</v>
      </c>
      <c r="AC156" s="20">
        <v>7.0000000000000007E-2</v>
      </c>
      <c r="AD156" s="85">
        <v>4</v>
      </c>
      <c r="AE156" s="20">
        <v>4.7000000000000002E-3</v>
      </c>
      <c r="AF156" s="65">
        <v>6</v>
      </c>
      <c r="AG156" s="17">
        <v>1</v>
      </c>
      <c r="AH156" s="17">
        <v>4.7230299999999996E-3</v>
      </c>
      <c r="AI156">
        <f>_xlfn.XLOOKUP(U156,' Brechas'!$A$35:$A$67,' Brechas'!$N$35:$N$67)</f>
        <v>4.7230297080529098E-3</v>
      </c>
      <c r="AJ156" t="b">
        <f t="shared" si="29"/>
        <v>1</v>
      </c>
      <c r="AN156" s="20">
        <v>54</v>
      </c>
      <c r="AO156" s="20" t="s">
        <v>97</v>
      </c>
      <c r="AP156" s="20">
        <v>1.0609999999999999</v>
      </c>
      <c r="AQ156" s="20">
        <v>0.49199999999999999</v>
      </c>
      <c r="AR156" s="20">
        <v>1.1599999999999999</v>
      </c>
      <c r="AS156" s="20">
        <v>1.1599999999999999</v>
      </c>
      <c r="AT156" s="64">
        <v>7</v>
      </c>
      <c r="AU156" s="20">
        <v>0.78</v>
      </c>
      <c r="AV156" s="20">
        <v>0.11</v>
      </c>
      <c r="AW156" s="81">
        <v>17</v>
      </c>
      <c r="AX156" s="20">
        <v>0.13</v>
      </c>
      <c r="AY156" s="79">
        <v>10</v>
      </c>
      <c r="AZ156" s="17">
        <v>1</v>
      </c>
      <c r="BA156" s="17">
        <v>0.129773796</v>
      </c>
      <c r="BB156" s="17">
        <f>_xlfn.XLOOKUP(AN156,' Brechas'!$A$35:$A$67,' Brechas'!$W$35:$W$67)</f>
        <v>0.12977379566764399</v>
      </c>
      <c r="BC156" t="b">
        <f t="shared" si="30"/>
        <v>1</v>
      </c>
      <c r="BG156" s="20">
        <v>54</v>
      </c>
      <c r="BH156" s="20" t="s">
        <v>291</v>
      </c>
      <c r="BI156" s="20">
        <v>0.5</v>
      </c>
      <c r="BJ156" s="20">
        <v>0.39</v>
      </c>
      <c r="BK156" s="20">
        <v>0.3</v>
      </c>
      <c r="BL156" s="20">
        <v>0.30099999999999999</v>
      </c>
      <c r="BM156" s="80">
        <v>20</v>
      </c>
      <c r="BN156" s="20">
        <v>0.44</v>
      </c>
      <c r="BO156" s="20">
        <v>0.23</v>
      </c>
      <c r="BP156" s="61">
        <v>18</v>
      </c>
      <c r="BQ156" s="20">
        <v>6.9000000000000006E-2</v>
      </c>
      <c r="BR156" s="58">
        <v>16</v>
      </c>
      <c r="BS156" s="17">
        <v>1</v>
      </c>
      <c r="BT156" s="17">
        <v>6.9452660999999999E-2</v>
      </c>
      <c r="BU156" s="17">
        <f>_xlfn.XLOOKUP(BG156,' Brechas'!$A$35:$A$67,' Brechas'!$AK$35:$AK$67)</f>
        <v>6.9452661168726906E-2</v>
      </c>
      <c r="BV156" t="b">
        <f t="shared" si="31"/>
        <v>1</v>
      </c>
      <c r="BZ156" s="20">
        <v>54</v>
      </c>
      <c r="CA156" s="20" t="s">
        <v>97</v>
      </c>
      <c r="CB156" s="20">
        <v>6.82</v>
      </c>
      <c r="CC156" s="20">
        <v>6.91</v>
      </c>
      <c r="CD156" s="20">
        <v>-0.01</v>
      </c>
      <c r="CE156" s="20">
        <v>1.2999999999999999E-2</v>
      </c>
      <c r="CF156" s="71">
        <v>25</v>
      </c>
      <c r="CG156" s="20">
        <v>6.86</v>
      </c>
      <c r="CH156" s="20">
        <v>0.95</v>
      </c>
      <c r="CI156" s="69">
        <v>9</v>
      </c>
      <c r="CJ156" s="20">
        <v>1.2E-2</v>
      </c>
      <c r="CK156" s="71">
        <v>25</v>
      </c>
      <c r="CL156" s="17">
        <v>-1</v>
      </c>
      <c r="CM156" s="17">
        <v>-1.2414958E-2</v>
      </c>
      <c r="CN156" s="17">
        <f>_xlfn.XLOOKUP(BZ156,' Brechas'!$A$35:$A$67,' Brechas'!$BG$35:$BG$67)</f>
        <v>-1.241495826784737E-2</v>
      </c>
      <c r="CO156" t="b">
        <f t="shared" si="32"/>
        <v>1</v>
      </c>
      <c r="CS156" s="20">
        <v>54</v>
      </c>
      <c r="CT156" s="20" t="s">
        <v>97</v>
      </c>
      <c r="CU156" s="20">
        <v>0.43</v>
      </c>
      <c r="CV156" s="20">
        <v>0.56999999999999995</v>
      </c>
      <c r="CW156" s="20">
        <v>-0.25</v>
      </c>
      <c r="CX156" s="20">
        <v>0.25</v>
      </c>
      <c r="CY156" s="80">
        <v>20</v>
      </c>
      <c r="CZ156" s="20">
        <v>0.02</v>
      </c>
      <c r="DA156" s="20">
        <v>0.09</v>
      </c>
      <c r="DB156" s="68">
        <v>19</v>
      </c>
      <c r="DC156" s="20">
        <v>0.02</v>
      </c>
      <c r="DD156" s="61">
        <v>18</v>
      </c>
      <c r="DE156" s="17">
        <v>-1</v>
      </c>
      <c r="DF156" s="17">
        <v>-2.1908205E-2</v>
      </c>
      <c r="DG156" s="17">
        <f>_xlfn.XLOOKUP(CS156,' Brechas'!$A$35:$A$67,' Brechas'!$BU$35:$BU$67)</f>
        <v>-2.19082046226311E-2</v>
      </c>
      <c r="DH156" t="b">
        <f t="shared" si="33"/>
        <v>1</v>
      </c>
      <c r="DL156" s="20">
        <v>54</v>
      </c>
      <c r="DM156" s="20" t="s">
        <v>97</v>
      </c>
      <c r="DN156" s="20">
        <v>4.53</v>
      </c>
      <c r="DO156" s="20">
        <v>1.64</v>
      </c>
      <c r="DP156" s="20">
        <v>1.76</v>
      </c>
      <c r="DQ156" s="20">
        <v>1.76</v>
      </c>
      <c r="DR156" s="62">
        <v>8</v>
      </c>
      <c r="DS156" s="20">
        <v>3.11</v>
      </c>
      <c r="DT156" s="20">
        <v>0.26</v>
      </c>
      <c r="DU156" s="84">
        <v>26</v>
      </c>
      <c r="DV156" s="20">
        <v>0.46</v>
      </c>
      <c r="DW156" s="65">
        <v>6</v>
      </c>
      <c r="DX156" s="17">
        <v>1</v>
      </c>
      <c r="DY156" s="17">
        <v>0.45723375300000002</v>
      </c>
      <c r="DZ156" s="17" t="e">
        <f>_xlfn.XLOOKUP(DL156,' Brechas'!$A$35:$A$67,' Brechas'!#REF!)</f>
        <v>#REF!</v>
      </c>
      <c r="EA156" t="e">
        <f t="shared" si="34"/>
        <v>#REF!</v>
      </c>
    </row>
    <row r="157" spans="2:131">
      <c r="B157" s="18">
        <v>63</v>
      </c>
      <c r="C157" s="18" t="s">
        <v>98</v>
      </c>
      <c r="D157" s="18">
        <v>0.98</v>
      </c>
      <c r="E157" s="18">
        <v>0.96</v>
      </c>
      <c r="F157" s="18">
        <v>0.02</v>
      </c>
      <c r="G157" s="18">
        <v>0.02</v>
      </c>
      <c r="H157" s="35">
        <v>11</v>
      </c>
      <c r="I157" s="18">
        <v>0.97</v>
      </c>
      <c r="J157" s="18">
        <v>0.21</v>
      </c>
      <c r="K157" s="28">
        <v>2</v>
      </c>
      <c r="L157" s="18">
        <v>0</v>
      </c>
      <c r="M157" s="27">
        <v>10</v>
      </c>
      <c r="N157" s="17">
        <v>1</v>
      </c>
      <c r="O157" s="17">
        <v>3.309775E-3</v>
      </c>
      <c r="P157" s="17">
        <f>_xlfn.XLOOKUP(B157,' Brechas'!$A$35:$A$67,' Brechas'!$H$35:$H$67)</f>
        <v>3.30977475730178E-3</v>
      </c>
      <c r="Q157" t="b">
        <f t="shared" si="28"/>
        <v>1</v>
      </c>
      <c r="U157" s="20">
        <v>63</v>
      </c>
      <c r="V157" s="20" t="s">
        <v>98</v>
      </c>
      <c r="W157" s="20">
        <v>0.65</v>
      </c>
      <c r="X157" s="20">
        <v>0.59</v>
      </c>
      <c r="Y157" s="20">
        <v>0.11</v>
      </c>
      <c r="Z157" s="20">
        <v>0.11</v>
      </c>
      <c r="AA157" s="70">
        <v>29</v>
      </c>
      <c r="AB157" s="20">
        <v>0.62</v>
      </c>
      <c r="AC157" s="20">
        <v>7.0000000000000007E-2</v>
      </c>
      <c r="AD157" s="83">
        <v>5</v>
      </c>
      <c r="AE157" s="20">
        <v>7.1999999999999998E-3</v>
      </c>
      <c r="AF157" s="80">
        <v>20</v>
      </c>
      <c r="AG157" s="17">
        <v>1</v>
      </c>
      <c r="AH157" s="17">
        <v>7.2183760000000003E-3</v>
      </c>
      <c r="AI157">
        <f>_xlfn.XLOOKUP(U157,' Brechas'!$A$35:$A$67,' Brechas'!$N$35:$N$67)</f>
        <v>7.2183760916676998E-3</v>
      </c>
      <c r="AJ157" t="b">
        <f t="shared" si="29"/>
        <v>1</v>
      </c>
      <c r="AN157" s="20">
        <v>63</v>
      </c>
      <c r="AO157" s="20" t="s">
        <v>270</v>
      </c>
      <c r="AP157" s="20">
        <v>3.4809999999999999</v>
      </c>
      <c r="AQ157" s="20">
        <v>1.6319999999999999</v>
      </c>
      <c r="AR157" s="20">
        <v>1.1299999999999999</v>
      </c>
      <c r="AS157" s="20">
        <v>1.1299999999999999</v>
      </c>
      <c r="AT157" s="83">
        <v>5</v>
      </c>
      <c r="AU157" s="20">
        <v>2.59</v>
      </c>
      <c r="AV157" s="20">
        <v>0.37</v>
      </c>
      <c r="AW157" s="94">
        <v>31</v>
      </c>
      <c r="AX157" s="20">
        <v>0.42</v>
      </c>
      <c r="AY157" s="95">
        <v>32</v>
      </c>
      <c r="AZ157" s="17">
        <v>1</v>
      </c>
      <c r="BA157" s="17">
        <v>0.42151026200000002</v>
      </c>
      <c r="BB157" s="17">
        <f>_xlfn.XLOOKUP(AN157,' Brechas'!$A$35:$A$67,' Brechas'!$W$35:$W$67)</f>
        <v>0.42151026221791799</v>
      </c>
      <c r="BC157" t="b">
        <f t="shared" si="30"/>
        <v>1</v>
      </c>
      <c r="BG157" s="20">
        <v>63</v>
      </c>
      <c r="BH157" s="20" t="s">
        <v>292</v>
      </c>
      <c r="BI157" s="20">
        <v>0.62</v>
      </c>
      <c r="BJ157" s="20">
        <v>0.52</v>
      </c>
      <c r="BK157" s="20">
        <v>0.19</v>
      </c>
      <c r="BL157" s="20">
        <v>0.192</v>
      </c>
      <c r="BM157" s="83">
        <v>5</v>
      </c>
      <c r="BN157" s="20">
        <v>0.56999999999999995</v>
      </c>
      <c r="BO157" s="20">
        <v>0.18</v>
      </c>
      <c r="BP157" s="78">
        <v>3</v>
      </c>
      <c r="BQ157" s="20">
        <v>3.4000000000000002E-2</v>
      </c>
      <c r="BR157" s="85">
        <v>4</v>
      </c>
      <c r="BS157" s="17">
        <v>1</v>
      </c>
      <c r="BT157" s="17">
        <v>3.4393455000000003E-2</v>
      </c>
      <c r="BU157" s="17">
        <f>_xlfn.XLOOKUP(BG157,' Brechas'!$A$35:$A$67,' Brechas'!$AK$35:$AK$67)</f>
        <v>3.4393455327756499E-2</v>
      </c>
      <c r="BV157" t="b">
        <f t="shared" si="31"/>
        <v>1</v>
      </c>
      <c r="BZ157" s="20">
        <v>63</v>
      </c>
      <c r="CA157" s="20" t="s">
        <v>98</v>
      </c>
      <c r="CB157" s="20">
        <v>6.68</v>
      </c>
      <c r="CC157" s="20">
        <v>6.73</v>
      </c>
      <c r="CD157" s="20">
        <v>-0.01</v>
      </c>
      <c r="CE157" s="20">
        <v>8.9999999999999993E-3</v>
      </c>
      <c r="CF157" s="83">
        <v>5</v>
      </c>
      <c r="CG157" s="20">
        <v>6.7</v>
      </c>
      <c r="CH157" s="20">
        <v>0.98</v>
      </c>
      <c r="CI157" s="87">
        <v>30</v>
      </c>
      <c r="CJ157" s="20">
        <v>8.0000000000000002E-3</v>
      </c>
      <c r="CK157" s="83">
        <v>5</v>
      </c>
      <c r="CL157" s="17">
        <v>-1</v>
      </c>
      <c r="CM157" s="17">
        <v>-8.3450060000000003E-3</v>
      </c>
      <c r="CN157" s="17">
        <f>_xlfn.XLOOKUP(BZ157,' Brechas'!$A$35:$A$67,' Brechas'!$BG$35:$BG$67)</f>
        <v>-8.3450064729301363E-3</v>
      </c>
      <c r="CO157" t="b">
        <f t="shared" si="32"/>
        <v>1</v>
      </c>
      <c r="CS157" s="20">
        <v>63</v>
      </c>
      <c r="CT157" s="20" t="s">
        <v>98</v>
      </c>
      <c r="CU157" s="20">
        <v>0.44</v>
      </c>
      <c r="CV157" s="20">
        <v>0.56000000000000005</v>
      </c>
      <c r="CW157" s="20">
        <v>-0.22</v>
      </c>
      <c r="CX157" s="20">
        <v>0.22</v>
      </c>
      <c r="CY157" s="61">
        <v>18</v>
      </c>
      <c r="CZ157" s="20">
        <v>0.02</v>
      </c>
      <c r="DA157" s="20">
        <v>0.08</v>
      </c>
      <c r="DB157" s="61">
        <v>18</v>
      </c>
      <c r="DC157" s="20">
        <v>0.02</v>
      </c>
      <c r="DD157" s="58">
        <v>16</v>
      </c>
      <c r="DE157" s="17">
        <v>-1</v>
      </c>
      <c r="DF157" s="17">
        <v>-1.8518519000000001E-2</v>
      </c>
      <c r="DG157" s="17">
        <f>_xlfn.XLOOKUP(CS157,' Brechas'!$A$35:$A$67,' Brechas'!$BU$35:$BU$67)</f>
        <v>-1.85185185185185E-2</v>
      </c>
      <c r="DH157" t="b">
        <f t="shared" si="33"/>
        <v>1</v>
      </c>
      <c r="DL157" s="20">
        <v>63</v>
      </c>
      <c r="DM157" s="20" t="s">
        <v>98</v>
      </c>
      <c r="DN157" s="20">
        <v>6.41</v>
      </c>
      <c r="DO157" s="20">
        <v>1.34</v>
      </c>
      <c r="DP157" s="20">
        <v>3.8</v>
      </c>
      <c r="DQ157" s="20">
        <v>3.8</v>
      </c>
      <c r="DR157" s="68">
        <v>19</v>
      </c>
      <c r="DS157" s="20">
        <v>3.97</v>
      </c>
      <c r="DT157" s="20">
        <v>0.33</v>
      </c>
      <c r="DU157" s="80">
        <v>20</v>
      </c>
      <c r="DV157" s="20">
        <v>1.26</v>
      </c>
      <c r="DW157" s="75">
        <v>21</v>
      </c>
      <c r="DX157" s="17">
        <v>1</v>
      </c>
      <c r="DY157" s="17">
        <v>1.2621749680000001</v>
      </c>
      <c r="DZ157" s="17" t="e">
        <f>_xlfn.XLOOKUP(DL157,' Brechas'!$A$35:$A$67,' Brechas'!#REF!)</f>
        <v>#REF!</v>
      </c>
      <c r="EA157" t="e">
        <f t="shared" si="34"/>
        <v>#REF!</v>
      </c>
    </row>
    <row r="158" spans="2:131">
      <c r="B158" s="18">
        <v>66</v>
      </c>
      <c r="C158" s="18" t="s">
        <v>99</v>
      </c>
      <c r="D158" s="18">
        <v>0.96</v>
      </c>
      <c r="E158" s="18">
        <v>0.96</v>
      </c>
      <c r="F158" s="18">
        <v>0</v>
      </c>
      <c r="G158" s="18">
        <v>0</v>
      </c>
      <c r="H158" s="23">
        <v>1</v>
      </c>
      <c r="I158" s="18">
        <v>0.96</v>
      </c>
      <c r="J158" s="18">
        <v>0.21</v>
      </c>
      <c r="K158" s="29">
        <v>6</v>
      </c>
      <c r="L158" s="18">
        <v>0</v>
      </c>
      <c r="M158" s="23">
        <v>1</v>
      </c>
      <c r="N158" s="17">
        <v>1</v>
      </c>
      <c r="O158" s="17">
        <v>1.024046E-3</v>
      </c>
      <c r="P158" s="17">
        <f>_xlfn.XLOOKUP(B158,' Brechas'!$A$35:$A$67,' Brechas'!$H$35:$H$67)</f>
        <v>1.0240456493211701E-3</v>
      </c>
      <c r="Q158" t="b">
        <f t="shared" si="28"/>
        <v>1</v>
      </c>
      <c r="U158" s="20">
        <v>66</v>
      </c>
      <c r="V158" s="20" t="s">
        <v>99</v>
      </c>
      <c r="W158" s="20">
        <v>0.63</v>
      </c>
      <c r="X158" s="20">
        <v>0.57999999999999996</v>
      </c>
      <c r="Y158" s="20">
        <v>0.08</v>
      </c>
      <c r="Z158" s="20">
        <v>0.08</v>
      </c>
      <c r="AA158" s="58">
        <v>16</v>
      </c>
      <c r="AB158" s="20">
        <v>0.6</v>
      </c>
      <c r="AC158" s="20">
        <v>7.0000000000000007E-2</v>
      </c>
      <c r="AD158" s="64">
        <v>7</v>
      </c>
      <c r="AE158" s="20">
        <v>5.4000000000000003E-3</v>
      </c>
      <c r="AF158" s="64">
        <v>7</v>
      </c>
      <c r="AG158" s="17">
        <v>1</v>
      </c>
      <c r="AH158" s="17">
        <v>5.4392370000000004E-3</v>
      </c>
      <c r="AI158">
        <f>_xlfn.XLOOKUP(U158,' Brechas'!$A$35:$A$67,' Brechas'!$N$35:$N$67)</f>
        <v>5.4392372060273197E-3</v>
      </c>
      <c r="AJ158" t="b">
        <f t="shared" si="29"/>
        <v>1</v>
      </c>
      <c r="AN158" s="20">
        <v>66</v>
      </c>
      <c r="AO158" s="20" t="s">
        <v>99</v>
      </c>
      <c r="AP158" s="20">
        <v>2.569</v>
      </c>
      <c r="AQ158" s="20">
        <v>1.1299999999999999</v>
      </c>
      <c r="AR158" s="20">
        <v>1.27</v>
      </c>
      <c r="AS158" s="20">
        <v>1.27</v>
      </c>
      <c r="AT158" s="79">
        <v>10</v>
      </c>
      <c r="AU158" s="20">
        <v>1.8819999999999999</v>
      </c>
      <c r="AV158" s="20">
        <v>0.27</v>
      </c>
      <c r="AW158" s="70">
        <v>29</v>
      </c>
      <c r="AX158" s="20">
        <v>0.34</v>
      </c>
      <c r="AY158" s="72">
        <v>27</v>
      </c>
      <c r="AZ158" s="17">
        <v>1</v>
      </c>
      <c r="BA158" s="17">
        <v>0.34429750100000001</v>
      </c>
      <c r="BB158" s="17">
        <f>_xlfn.XLOOKUP(AN158,' Brechas'!$A$35:$A$67,' Brechas'!$W$35:$W$67)</f>
        <v>0.34429750078167698</v>
      </c>
      <c r="BC158" t="b">
        <f t="shared" si="30"/>
        <v>1</v>
      </c>
      <c r="BG158" s="20">
        <v>66</v>
      </c>
      <c r="BH158" s="20" t="s">
        <v>293</v>
      </c>
      <c r="BI158" s="20">
        <v>0.56999999999999995</v>
      </c>
      <c r="BJ158" s="20">
        <v>0.49</v>
      </c>
      <c r="BK158" s="20">
        <v>0.17</v>
      </c>
      <c r="BL158" s="20">
        <v>0.16800000000000001</v>
      </c>
      <c r="BM158" s="78">
        <v>3</v>
      </c>
      <c r="BN158" s="20">
        <v>0.53</v>
      </c>
      <c r="BO158" s="20">
        <v>0.19</v>
      </c>
      <c r="BP158" s="83">
        <v>5</v>
      </c>
      <c r="BQ158" s="20">
        <v>3.3000000000000002E-2</v>
      </c>
      <c r="BR158" s="76">
        <v>1</v>
      </c>
      <c r="BS158" s="17">
        <v>1</v>
      </c>
      <c r="BT158" s="17">
        <v>3.2768719000000002E-2</v>
      </c>
      <c r="BU158" s="17">
        <f>_xlfn.XLOOKUP(BG158,' Brechas'!$A$35:$A$67,' Brechas'!$AK$35:$AK$67)</f>
        <v>3.2768718525524397E-2</v>
      </c>
      <c r="BV158" t="b">
        <f t="shared" si="31"/>
        <v>1</v>
      </c>
      <c r="BZ158" s="20">
        <v>66</v>
      </c>
      <c r="CA158" s="20" t="s">
        <v>99</v>
      </c>
      <c r="CB158" s="20">
        <v>6.72</v>
      </c>
      <c r="CC158" s="20">
        <v>6.78</v>
      </c>
      <c r="CD158" s="20">
        <v>-0.01</v>
      </c>
      <c r="CE158" s="20">
        <v>8.9999999999999993E-3</v>
      </c>
      <c r="CF158" s="69">
        <v>9</v>
      </c>
      <c r="CG158" s="20">
        <v>6.74</v>
      </c>
      <c r="CH158" s="20">
        <v>0.97</v>
      </c>
      <c r="CI158" s="71">
        <v>25</v>
      </c>
      <c r="CJ158" s="20">
        <v>8.9999999999999993E-3</v>
      </c>
      <c r="CK158" s="69">
        <v>9</v>
      </c>
      <c r="CL158" s="17">
        <v>-1</v>
      </c>
      <c r="CM158" s="17">
        <v>-8.6136560000000008E-3</v>
      </c>
      <c r="CN158" s="17">
        <f>_xlfn.XLOOKUP(BZ158,' Brechas'!$A$35:$A$67,' Brechas'!$BG$35:$BG$67)</f>
        <v>-8.6136558917419871E-3</v>
      </c>
      <c r="CO158" t="b">
        <f t="shared" si="32"/>
        <v>1</v>
      </c>
      <c r="CS158" s="20">
        <v>66</v>
      </c>
      <c r="CT158" s="20" t="s">
        <v>99</v>
      </c>
      <c r="CU158" s="20">
        <v>0.49</v>
      </c>
      <c r="CV158" s="20">
        <v>0.51</v>
      </c>
      <c r="CW158" s="20">
        <v>-0.06</v>
      </c>
      <c r="CX158" s="20">
        <v>0.06</v>
      </c>
      <c r="CY158" s="78">
        <v>3</v>
      </c>
      <c r="CZ158" s="20">
        <v>0.02</v>
      </c>
      <c r="DA158" s="20">
        <v>7.0000000000000007E-2</v>
      </c>
      <c r="DB158" s="66">
        <v>12</v>
      </c>
      <c r="DC158" s="20">
        <v>0</v>
      </c>
      <c r="DD158" s="62">
        <v>8</v>
      </c>
      <c r="DE158" s="17">
        <v>-1</v>
      </c>
      <c r="DF158" s="17">
        <v>-3.8735559999999998E-3</v>
      </c>
      <c r="DG158" s="17">
        <f>_xlfn.XLOOKUP(CS158,' Brechas'!$A$35:$A$67,' Brechas'!$BU$35:$BU$67)</f>
        <v>-3.87355606280695E-3</v>
      </c>
      <c r="DH158" t="b">
        <f t="shared" si="33"/>
        <v>1</v>
      </c>
      <c r="DL158" s="20">
        <v>66</v>
      </c>
      <c r="DM158" s="20" t="s">
        <v>99</v>
      </c>
      <c r="DN158" s="20">
        <v>7.16</v>
      </c>
      <c r="DO158" s="20">
        <v>2.16</v>
      </c>
      <c r="DP158" s="20">
        <v>2.3199999999999998</v>
      </c>
      <c r="DQ158" s="20">
        <v>2.3199999999999998</v>
      </c>
      <c r="DR158" s="60">
        <v>14</v>
      </c>
      <c r="DS158" s="20">
        <v>4.7699999999999996</v>
      </c>
      <c r="DT158" s="20">
        <v>0.4</v>
      </c>
      <c r="DU158" s="59">
        <v>13</v>
      </c>
      <c r="DV158" s="20">
        <v>0.93</v>
      </c>
      <c r="DW158" s="81">
        <v>17</v>
      </c>
      <c r="DX158" s="17">
        <v>1</v>
      </c>
      <c r="DY158" s="17">
        <v>0.92634006499999999</v>
      </c>
      <c r="DZ158" s="17" t="e">
        <f>_xlfn.XLOOKUP(DL158,' Brechas'!$A$35:$A$67,' Brechas'!#REF!)</f>
        <v>#REF!</v>
      </c>
      <c r="EA158" t="e">
        <f t="shared" si="34"/>
        <v>#REF!</v>
      </c>
    </row>
    <row r="159" spans="2:131">
      <c r="B159" s="18">
        <v>68</v>
      </c>
      <c r="C159" s="18" t="s">
        <v>100</v>
      </c>
      <c r="D159" s="18">
        <v>0.91</v>
      </c>
      <c r="E159" s="18">
        <v>0.89</v>
      </c>
      <c r="F159" s="18">
        <v>0.02</v>
      </c>
      <c r="G159" s="18">
        <v>0.02</v>
      </c>
      <c r="H159" s="21">
        <v>13</v>
      </c>
      <c r="I159" s="18">
        <v>0.9</v>
      </c>
      <c r="J159" s="18">
        <v>0.22</v>
      </c>
      <c r="K159" s="25">
        <v>15</v>
      </c>
      <c r="L159" s="18">
        <v>0</v>
      </c>
      <c r="M159" s="21">
        <v>13</v>
      </c>
      <c r="N159" s="17">
        <v>1</v>
      </c>
      <c r="O159" s="17">
        <v>3.7596999999999999E-3</v>
      </c>
      <c r="P159" s="17">
        <f>_xlfn.XLOOKUP(B159,' Brechas'!$A$35:$A$67,' Brechas'!$H$35:$H$67)</f>
        <v>3.7597002917719902E-3</v>
      </c>
      <c r="Q159" t="b">
        <f t="shared" si="28"/>
        <v>1</v>
      </c>
      <c r="U159" s="20">
        <v>68</v>
      </c>
      <c r="V159" s="20" t="s">
        <v>100</v>
      </c>
      <c r="W159" s="20">
        <v>0.55000000000000004</v>
      </c>
      <c r="X159" s="20">
        <v>0.5</v>
      </c>
      <c r="Y159" s="20">
        <v>0.09</v>
      </c>
      <c r="Z159" s="20">
        <v>0.09</v>
      </c>
      <c r="AA159" s="82">
        <v>22</v>
      </c>
      <c r="AB159" s="20">
        <v>0.53</v>
      </c>
      <c r="AC159" s="20">
        <v>0.08</v>
      </c>
      <c r="AD159" s="60">
        <v>14</v>
      </c>
      <c r="AE159" s="20">
        <v>7.0000000000000001E-3</v>
      </c>
      <c r="AF159" s="68">
        <v>19</v>
      </c>
      <c r="AG159" s="17">
        <v>1</v>
      </c>
      <c r="AH159" s="17">
        <v>7.0031820000000002E-3</v>
      </c>
      <c r="AI159">
        <f>_xlfn.XLOOKUP(U159,' Brechas'!$A$35:$A$67,' Brechas'!$N$35:$N$67)</f>
        <v>7.0031821534828802E-3</v>
      </c>
      <c r="AJ159" t="b">
        <f t="shared" si="29"/>
        <v>1</v>
      </c>
      <c r="AN159" s="20">
        <v>68</v>
      </c>
      <c r="AO159" s="20" t="s">
        <v>100</v>
      </c>
      <c r="AP159" s="20">
        <v>2.7469999999999999</v>
      </c>
      <c r="AQ159" s="20">
        <v>1.2130000000000001</v>
      </c>
      <c r="AR159" s="20">
        <v>1.26</v>
      </c>
      <c r="AS159" s="20">
        <v>1.26</v>
      </c>
      <c r="AT159" s="69">
        <v>9</v>
      </c>
      <c r="AU159" s="20">
        <v>1.996</v>
      </c>
      <c r="AV159" s="20">
        <v>0.28999999999999998</v>
      </c>
      <c r="AW159" s="87">
        <v>30</v>
      </c>
      <c r="AX159" s="20">
        <v>0.36</v>
      </c>
      <c r="AY159" s="70">
        <v>29</v>
      </c>
      <c r="AZ159" s="17">
        <v>1</v>
      </c>
      <c r="BA159" s="17">
        <v>0.36279161999999998</v>
      </c>
      <c r="BB159" s="17">
        <f>_xlfn.XLOOKUP(AN159,' Brechas'!$A$35:$A$67,' Brechas'!$W$35:$W$67)</f>
        <v>0.36279162013234401</v>
      </c>
      <c r="BC159" t="b">
        <f t="shared" si="30"/>
        <v>1</v>
      </c>
      <c r="BG159" s="20">
        <v>68</v>
      </c>
      <c r="BH159" s="20" t="s">
        <v>294</v>
      </c>
      <c r="BI159" s="20">
        <v>0.57999999999999996</v>
      </c>
      <c r="BJ159" s="20">
        <v>0.45</v>
      </c>
      <c r="BK159" s="20">
        <v>0.27</v>
      </c>
      <c r="BL159" s="20">
        <v>0.27</v>
      </c>
      <c r="BM159" s="66">
        <v>12</v>
      </c>
      <c r="BN159" s="20">
        <v>0.51</v>
      </c>
      <c r="BO159" s="20">
        <v>0.2</v>
      </c>
      <c r="BP159" s="62">
        <v>8</v>
      </c>
      <c r="BQ159" s="20">
        <v>5.3999999999999999E-2</v>
      </c>
      <c r="BR159" s="79">
        <v>10</v>
      </c>
      <c r="BS159" s="17">
        <v>1</v>
      </c>
      <c r="BT159" s="17">
        <v>5.4072426999999999E-2</v>
      </c>
      <c r="BU159" s="17">
        <f>_xlfn.XLOOKUP(BG159,' Brechas'!$A$35:$A$67,' Brechas'!$AK$35:$AK$67)</f>
        <v>5.4072426975425802E-2</v>
      </c>
      <c r="BV159" t="b">
        <f t="shared" si="31"/>
        <v>1</v>
      </c>
      <c r="BZ159" s="20">
        <v>68</v>
      </c>
      <c r="CA159" s="20" t="s">
        <v>100</v>
      </c>
      <c r="CB159" s="20">
        <v>6.76</v>
      </c>
      <c r="CC159" s="20">
        <v>6.83</v>
      </c>
      <c r="CD159" s="20">
        <v>-0.01</v>
      </c>
      <c r="CE159" s="20">
        <v>0.01</v>
      </c>
      <c r="CF159" s="63">
        <v>15</v>
      </c>
      <c r="CG159" s="20">
        <v>6.79</v>
      </c>
      <c r="CH159" s="20">
        <v>0.96</v>
      </c>
      <c r="CI159" s="58">
        <v>16</v>
      </c>
      <c r="CJ159" s="20">
        <v>0.01</v>
      </c>
      <c r="CK159" s="63">
        <v>15</v>
      </c>
      <c r="CL159" s="17">
        <v>-1</v>
      </c>
      <c r="CM159" s="17">
        <v>-9.7511839999999995E-3</v>
      </c>
      <c r="CN159" s="17">
        <f>_xlfn.XLOOKUP(BZ159,' Brechas'!$A$35:$A$67,' Brechas'!$BG$35:$BG$67)</f>
        <v>-9.7511837675587233E-3</v>
      </c>
      <c r="CO159" t="b">
        <f t="shared" si="32"/>
        <v>1</v>
      </c>
      <c r="CS159" s="20">
        <v>68</v>
      </c>
      <c r="CT159" s="20" t="s">
        <v>100</v>
      </c>
      <c r="CU159" s="20">
        <v>0.52</v>
      </c>
      <c r="CV159" s="20">
        <v>0.48</v>
      </c>
      <c r="CW159" s="20">
        <v>0.1</v>
      </c>
      <c r="CX159" s="20">
        <v>0.1</v>
      </c>
      <c r="CY159" s="65">
        <v>6</v>
      </c>
      <c r="CZ159" s="20">
        <v>0.05</v>
      </c>
      <c r="DA159" s="20">
        <v>0.03</v>
      </c>
      <c r="DB159" s="83">
        <v>5</v>
      </c>
      <c r="DC159" s="20">
        <v>0</v>
      </c>
      <c r="DD159" s="64">
        <v>7</v>
      </c>
      <c r="DE159" s="17">
        <v>1</v>
      </c>
      <c r="DF159" s="17">
        <v>3.0239569999999999E-3</v>
      </c>
      <c r="DG159" s="17">
        <f>_xlfn.XLOOKUP(CS159,' Brechas'!$A$35:$A$67,' Brechas'!$BU$35:$BU$67)</f>
        <v>3.0239573017229E-3</v>
      </c>
      <c r="DH159" t="b">
        <f t="shared" si="33"/>
        <v>1</v>
      </c>
      <c r="DL159" s="20">
        <v>68</v>
      </c>
      <c r="DM159" s="20" t="s">
        <v>100</v>
      </c>
      <c r="DN159" s="20">
        <v>8.41</v>
      </c>
      <c r="DO159" s="20">
        <v>3.2</v>
      </c>
      <c r="DP159" s="20">
        <v>1.62</v>
      </c>
      <c r="DQ159" s="20">
        <v>1.62</v>
      </c>
      <c r="DR159" s="83">
        <v>5</v>
      </c>
      <c r="DS159" s="20">
        <v>5.86</v>
      </c>
      <c r="DT159" s="20">
        <v>0.49</v>
      </c>
      <c r="DU159" s="69">
        <v>9</v>
      </c>
      <c r="DV159" s="20">
        <v>0.8</v>
      </c>
      <c r="DW159" s="59">
        <v>13</v>
      </c>
      <c r="DX159" s="17">
        <v>1</v>
      </c>
      <c r="DY159" s="17">
        <v>0.79762386399999996</v>
      </c>
      <c r="DZ159" s="17" t="e">
        <f>_xlfn.XLOOKUP(DL159,' Brechas'!$A$35:$A$67,' Brechas'!#REF!)</f>
        <v>#REF!</v>
      </c>
      <c r="EA159" t="e">
        <f t="shared" si="34"/>
        <v>#REF!</v>
      </c>
    </row>
    <row r="160" spans="2:131">
      <c r="B160" s="18">
        <v>70</v>
      </c>
      <c r="C160" s="18" t="s">
        <v>101</v>
      </c>
      <c r="D160" s="18">
        <v>0.73</v>
      </c>
      <c r="E160" s="18">
        <v>0.69</v>
      </c>
      <c r="F160" s="18">
        <v>0.06</v>
      </c>
      <c r="G160" s="18">
        <v>0.06</v>
      </c>
      <c r="H160" s="52">
        <v>29</v>
      </c>
      <c r="I160" s="18">
        <v>0.71</v>
      </c>
      <c r="J160" s="18">
        <v>0.28000000000000003</v>
      </c>
      <c r="K160" s="38">
        <v>27</v>
      </c>
      <c r="L160" s="18">
        <v>0.02</v>
      </c>
      <c r="M160" s="34">
        <v>28</v>
      </c>
      <c r="N160" s="17">
        <v>1</v>
      </c>
      <c r="O160" s="17">
        <v>1.6397156999999999E-2</v>
      </c>
      <c r="P160" s="17">
        <f>_xlfn.XLOOKUP(B160,' Brechas'!$A$35:$A$67,' Brechas'!$H$35:$H$67)</f>
        <v>1.6397157284559701E-2</v>
      </c>
      <c r="Q160" t="b">
        <f t="shared" si="28"/>
        <v>1</v>
      </c>
      <c r="U160" s="20">
        <v>70</v>
      </c>
      <c r="V160" s="20" t="s">
        <v>101</v>
      </c>
      <c r="W160" s="20">
        <v>0.46</v>
      </c>
      <c r="X160" s="20">
        <v>0.42</v>
      </c>
      <c r="Y160" s="20">
        <v>0.11</v>
      </c>
      <c r="Z160" s="20">
        <v>0.11</v>
      </c>
      <c r="AA160" s="73">
        <v>28</v>
      </c>
      <c r="AB160" s="20">
        <v>0.44</v>
      </c>
      <c r="AC160" s="20">
        <v>0.09</v>
      </c>
      <c r="AD160" s="82">
        <v>22</v>
      </c>
      <c r="AE160" s="20">
        <v>0.01</v>
      </c>
      <c r="AF160" s="73">
        <v>28</v>
      </c>
      <c r="AG160" s="17">
        <v>1</v>
      </c>
      <c r="AH160" s="17">
        <v>9.9626449999999991E-3</v>
      </c>
      <c r="AI160">
        <f>_xlfn.XLOOKUP(U160,' Brechas'!$A$35:$A$67,' Brechas'!$N$35:$N$67)</f>
        <v>9.9626453583309908E-3</v>
      </c>
      <c r="AJ160" t="b">
        <f t="shared" si="29"/>
        <v>1</v>
      </c>
      <c r="AN160" s="20">
        <v>70</v>
      </c>
      <c r="AO160" s="20" t="s">
        <v>101</v>
      </c>
      <c r="AP160" s="20">
        <v>0.52300000000000002</v>
      </c>
      <c r="AQ160" s="20">
        <v>0.20200000000000001</v>
      </c>
      <c r="AR160" s="20">
        <v>1.59</v>
      </c>
      <c r="AS160" s="20">
        <v>1.59</v>
      </c>
      <c r="AT160" s="80">
        <v>20</v>
      </c>
      <c r="AU160" s="20">
        <v>0.36199999999999999</v>
      </c>
      <c r="AV160" s="20">
        <v>0.05</v>
      </c>
      <c r="AW160" s="64">
        <v>7</v>
      </c>
      <c r="AX160" s="20">
        <v>0.08</v>
      </c>
      <c r="AY160" s="83">
        <v>5</v>
      </c>
      <c r="AZ160" s="17">
        <v>1</v>
      </c>
      <c r="BA160" s="17">
        <v>8.2812159999999996E-2</v>
      </c>
      <c r="BB160" s="17">
        <f>_xlfn.XLOOKUP(AN160,' Brechas'!$A$35:$A$67,' Brechas'!$W$35:$W$67)</f>
        <v>8.2812159905992805E-2</v>
      </c>
      <c r="BC160" t="b">
        <f t="shared" si="30"/>
        <v>1</v>
      </c>
      <c r="BG160" s="20">
        <v>70</v>
      </c>
      <c r="BH160" s="20" t="s">
        <v>295</v>
      </c>
      <c r="BI160" s="20">
        <v>0.52</v>
      </c>
      <c r="BJ160" s="20">
        <v>0.4</v>
      </c>
      <c r="BK160" s="20">
        <v>0.32</v>
      </c>
      <c r="BL160" s="20">
        <v>0.316</v>
      </c>
      <c r="BM160" s="74">
        <v>23</v>
      </c>
      <c r="BN160" s="20">
        <v>0.46</v>
      </c>
      <c r="BO160" s="20">
        <v>0.22</v>
      </c>
      <c r="BP160" s="58">
        <v>16</v>
      </c>
      <c r="BQ160" s="20">
        <v>7.0999999999999994E-2</v>
      </c>
      <c r="BR160" s="61">
        <v>18</v>
      </c>
      <c r="BS160" s="17">
        <v>1</v>
      </c>
      <c r="BT160" s="17">
        <v>7.0521513999999993E-2</v>
      </c>
      <c r="BU160" s="17">
        <f>_xlfn.XLOOKUP(BG160,' Brechas'!$A$35:$A$67,' Brechas'!$AK$35:$AK$67)</f>
        <v>7.0521514086736195E-2</v>
      </c>
      <c r="BV160" t="b">
        <f t="shared" si="31"/>
        <v>1</v>
      </c>
      <c r="BZ160" s="20">
        <v>70</v>
      </c>
      <c r="CA160" s="20" t="s">
        <v>101</v>
      </c>
      <c r="CB160" s="20">
        <v>6.71</v>
      </c>
      <c r="CC160" s="20">
        <v>6.78</v>
      </c>
      <c r="CD160" s="20">
        <v>-0.01</v>
      </c>
      <c r="CE160" s="20">
        <v>8.9999999999999993E-3</v>
      </c>
      <c r="CF160" s="86">
        <v>11</v>
      </c>
      <c r="CG160" s="20">
        <v>6.75</v>
      </c>
      <c r="CH160" s="20">
        <v>0.97</v>
      </c>
      <c r="CI160" s="88">
        <v>24</v>
      </c>
      <c r="CJ160" s="20">
        <v>8.9999999999999993E-3</v>
      </c>
      <c r="CK160" s="66">
        <v>12</v>
      </c>
      <c r="CL160" s="17">
        <v>-1</v>
      </c>
      <c r="CM160" s="17">
        <v>-8.9915759999999994E-3</v>
      </c>
      <c r="CN160" s="17">
        <f>_xlfn.XLOOKUP(BZ160,' Brechas'!$A$35:$A$67,' Brechas'!$BG$35:$BG$67)</f>
        <v>-8.9915756462687676E-3</v>
      </c>
      <c r="CO160" t="b">
        <f t="shared" si="32"/>
        <v>1</v>
      </c>
      <c r="CS160" s="20">
        <v>70</v>
      </c>
      <c r="CT160" s="154" t="s">
        <v>101</v>
      </c>
      <c r="CU160" s="20">
        <v>0.34</v>
      </c>
      <c r="CV160" s="20">
        <v>0.66</v>
      </c>
      <c r="CW160" s="20">
        <v>-0.49</v>
      </c>
      <c r="CX160" s="20">
        <v>0.49</v>
      </c>
      <c r="CY160" s="87">
        <v>30</v>
      </c>
      <c r="CZ160" s="20">
        <v>0.01</v>
      </c>
      <c r="DA160" s="20">
        <v>0.11</v>
      </c>
      <c r="DB160" s="82">
        <v>22</v>
      </c>
      <c r="DC160" s="20">
        <v>0.05</v>
      </c>
      <c r="DD160" s="84">
        <v>26</v>
      </c>
      <c r="DE160" s="17">
        <v>-1</v>
      </c>
      <c r="DF160" s="17">
        <v>-5.4229629000000001E-2</v>
      </c>
      <c r="DG160" s="17">
        <f>_xlfn.XLOOKUP(CS160,' Brechas'!$A$35:$A$67,' Brechas'!$BU$35:$BU$67)</f>
        <v>-5.4229628583533501E-2</v>
      </c>
      <c r="DH160" t="b">
        <f t="shared" si="33"/>
        <v>1</v>
      </c>
      <c r="DL160" s="20">
        <v>70</v>
      </c>
      <c r="DM160" s="154" t="s">
        <v>101</v>
      </c>
      <c r="DN160" s="20">
        <v>5.63</v>
      </c>
      <c r="DO160" s="20">
        <v>0.85</v>
      </c>
      <c r="DP160" s="20">
        <v>5.59</v>
      </c>
      <c r="DQ160" s="20">
        <v>5.59</v>
      </c>
      <c r="DR160" s="73">
        <v>28</v>
      </c>
      <c r="DS160" s="20">
        <v>3.23</v>
      </c>
      <c r="DT160" s="20">
        <v>0.27</v>
      </c>
      <c r="DU160" s="71">
        <v>25</v>
      </c>
      <c r="DV160" s="20">
        <v>1.51</v>
      </c>
      <c r="DW160" s="71">
        <v>25</v>
      </c>
      <c r="DX160" s="17">
        <v>1</v>
      </c>
      <c r="DY160" s="17">
        <v>1.512917584</v>
      </c>
      <c r="DZ160" s="17" t="e">
        <f>_xlfn.XLOOKUP(DL160,' Brechas'!$A$35:$A$67,' Brechas'!#REF!)</f>
        <v>#REF!</v>
      </c>
      <c r="EA160" t="e">
        <f t="shared" si="34"/>
        <v>#REF!</v>
      </c>
    </row>
    <row r="161" spans="1:131">
      <c r="B161" s="18">
        <v>73</v>
      </c>
      <c r="C161" s="18" t="s">
        <v>102</v>
      </c>
      <c r="D161" s="18">
        <v>0.92</v>
      </c>
      <c r="E161" s="18">
        <v>0.91</v>
      </c>
      <c r="F161" s="18">
        <v>0.02</v>
      </c>
      <c r="G161" s="18">
        <v>0.02</v>
      </c>
      <c r="H161" s="49">
        <v>12</v>
      </c>
      <c r="I161" s="18">
        <v>0.92</v>
      </c>
      <c r="J161" s="18">
        <v>0.22</v>
      </c>
      <c r="K161" s="49">
        <v>12</v>
      </c>
      <c r="L161" s="18">
        <v>0</v>
      </c>
      <c r="M161" s="49">
        <v>12</v>
      </c>
      <c r="N161" s="17">
        <v>1</v>
      </c>
      <c r="O161" s="17">
        <v>3.63927E-3</v>
      </c>
      <c r="P161" s="17">
        <f>_xlfn.XLOOKUP(B161,' Brechas'!$A$35:$A$67,' Brechas'!$H$35:$H$67)</f>
        <v>3.6392695945754901E-3</v>
      </c>
      <c r="Q161" t="b">
        <f t="shared" si="28"/>
        <v>1</v>
      </c>
      <c r="U161" s="20">
        <v>73</v>
      </c>
      <c r="V161" s="20" t="s">
        <v>102</v>
      </c>
      <c r="W161" s="20">
        <v>0.55000000000000004</v>
      </c>
      <c r="X161" s="20">
        <v>0.49</v>
      </c>
      <c r="Y161" s="20">
        <v>0.11</v>
      </c>
      <c r="Z161" s="20">
        <v>0.11</v>
      </c>
      <c r="AA161" s="87">
        <v>30</v>
      </c>
      <c r="AB161" s="20">
        <v>0.52</v>
      </c>
      <c r="AC161" s="20">
        <v>0.08</v>
      </c>
      <c r="AD161" s="63">
        <v>15</v>
      </c>
      <c r="AE161" s="20">
        <v>8.8999999999999999E-3</v>
      </c>
      <c r="AF161" s="84">
        <v>26</v>
      </c>
      <c r="AG161" s="17">
        <v>1</v>
      </c>
      <c r="AH161" s="17">
        <v>8.8847240000000001E-3</v>
      </c>
      <c r="AI161">
        <f>_xlfn.XLOOKUP(U161,' Brechas'!$A$35:$A$67,' Brechas'!$N$35:$N$67)</f>
        <v>8.8847235205528202E-3</v>
      </c>
      <c r="AJ161" t="b">
        <f t="shared" si="29"/>
        <v>1</v>
      </c>
      <c r="AN161" s="20">
        <v>73</v>
      </c>
      <c r="AO161" s="20" t="s">
        <v>102</v>
      </c>
      <c r="AP161" s="20">
        <v>1.7769999999999999</v>
      </c>
      <c r="AQ161" s="20">
        <v>0.68600000000000005</v>
      </c>
      <c r="AR161" s="20">
        <v>1.59</v>
      </c>
      <c r="AS161" s="20">
        <v>1.59</v>
      </c>
      <c r="AT161" s="68">
        <v>19</v>
      </c>
      <c r="AU161" s="20">
        <v>1.2370000000000001</v>
      </c>
      <c r="AV161" s="20">
        <v>0.18</v>
      </c>
      <c r="AW161" s="82">
        <v>22</v>
      </c>
      <c r="AX161" s="20">
        <v>0.28000000000000003</v>
      </c>
      <c r="AY161" s="74">
        <v>23</v>
      </c>
      <c r="AZ161" s="17">
        <v>1</v>
      </c>
      <c r="BA161" s="17">
        <v>0.28271316600000002</v>
      </c>
      <c r="BB161" s="17">
        <f>_xlfn.XLOOKUP(AN161,' Brechas'!$A$35:$A$67,' Brechas'!$W$35:$W$67)</f>
        <v>0.28271316582921602</v>
      </c>
      <c r="BC161" t="b">
        <f t="shared" si="30"/>
        <v>1</v>
      </c>
      <c r="BG161" s="20">
        <v>73</v>
      </c>
      <c r="BH161" s="20" t="s">
        <v>296</v>
      </c>
      <c r="BI161" s="20">
        <v>0.56999999999999995</v>
      </c>
      <c r="BJ161" s="20">
        <v>0.46</v>
      </c>
      <c r="BK161" s="20">
        <v>0.25</v>
      </c>
      <c r="BL161" s="20">
        <v>0.251</v>
      </c>
      <c r="BM161" s="86">
        <v>11</v>
      </c>
      <c r="BN161" s="20">
        <v>0.52</v>
      </c>
      <c r="BO161" s="20">
        <v>0.2</v>
      </c>
      <c r="BP161" s="64">
        <v>7</v>
      </c>
      <c r="BQ161" s="20">
        <v>0.05</v>
      </c>
      <c r="BR161" s="69">
        <v>9</v>
      </c>
      <c r="BS161" s="17">
        <v>1</v>
      </c>
      <c r="BT161" s="17">
        <v>4.9841139999999999E-2</v>
      </c>
      <c r="BU161" s="17">
        <f>_xlfn.XLOOKUP(BG161,' Brechas'!$A$35:$A$67,' Brechas'!$AK$35:$AK$67)</f>
        <v>4.9841140335199999E-2</v>
      </c>
      <c r="BV161" t="b">
        <f t="shared" si="31"/>
        <v>1</v>
      </c>
      <c r="BZ161" s="20">
        <v>73</v>
      </c>
      <c r="CA161" s="20" t="s">
        <v>102</v>
      </c>
      <c r="CB161" s="20">
        <v>6.74</v>
      </c>
      <c r="CC161" s="20">
        <v>6.8</v>
      </c>
      <c r="CD161" s="20">
        <v>-0.01</v>
      </c>
      <c r="CE161" s="20">
        <v>8.9999999999999993E-3</v>
      </c>
      <c r="CF161" s="79">
        <v>10</v>
      </c>
      <c r="CG161" s="20">
        <v>6.77</v>
      </c>
      <c r="CH161" s="20">
        <v>0.97</v>
      </c>
      <c r="CI161" s="68">
        <v>19</v>
      </c>
      <c r="CJ161" s="20">
        <v>8.9999999999999993E-3</v>
      </c>
      <c r="CK161" s="79">
        <v>10</v>
      </c>
      <c r="CL161" s="17">
        <v>-1</v>
      </c>
      <c r="CM161" s="17">
        <v>-8.6402990000000006E-3</v>
      </c>
      <c r="CN161" s="17">
        <f>_xlfn.XLOOKUP(BZ161,' Brechas'!$A$35:$A$67,' Brechas'!$BG$35:$BG$67)</f>
        <v>-8.6402986192319602E-3</v>
      </c>
      <c r="CO161" t="b">
        <f t="shared" si="32"/>
        <v>1</v>
      </c>
      <c r="CS161" s="20">
        <v>73</v>
      </c>
      <c r="CT161" s="154" t="s">
        <v>102</v>
      </c>
      <c r="CU161" s="20">
        <v>0.45</v>
      </c>
      <c r="CV161" s="20">
        <v>0.55000000000000004</v>
      </c>
      <c r="CW161" s="20">
        <v>-0.18</v>
      </c>
      <c r="CX161" s="20">
        <v>0.18</v>
      </c>
      <c r="CY161" s="86">
        <v>11</v>
      </c>
      <c r="CZ161" s="20">
        <v>0.03</v>
      </c>
      <c r="DA161" s="20">
        <v>0.05</v>
      </c>
      <c r="DB161" s="69">
        <v>9</v>
      </c>
      <c r="DC161" s="20">
        <v>0.01</v>
      </c>
      <c r="DD161" s="86">
        <v>11</v>
      </c>
      <c r="DE161" s="17">
        <v>-1</v>
      </c>
      <c r="DF161" s="17">
        <v>-8.6757269999999994E-3</v>
      </c>
      <c r="DG161" s="17">
        <f>_xlfn.XLOOKUP(CS161,' Brechas'!$A$35:$A$67,' Brechas'!$BU$35:$BU$67)</f>
        <v>-8.6757272043518092E-3</v>
      </c>
      <c r="DH161" t="b">
        <f t="shared" si="33"/>
        <v>1</v>
      </c>
      <c r="DL161" s="20">
        <v>73</v>
      </c>
      <c r="DM161" s="154" t="s">
        <v>102</v>
      </c>
      <c r="DN161" s="20">
        <v>14.54</v>
      </c>
      <c r="DO161" s="20">
        <v>3.02</v>
      </c>
      <c r="DP161" s="20">
        <v>3.82</v>
      </c>
      <c r="DQ161" s="20">
        <v>3.82</v>
      </c>
      <c r="DR161" s="80">
        <v>20</v>
      </c>
      <c r="DS161" s="20">
        <v>8.85</v>
      </c>
      <c r="DT161" s="20">
        <v>0.74</v>
      </c>
      <c r="DU161" s="67">
        <v>2</v>
      </c>
      <c r="DV161" s="20">
        <v>2.83</v>
      </c>
      <c r="DW161" s="73">
        <v>28</v>
      </c>
      <c r="DX161" s="17">
        <v>1</v>
      </c>
      <c r="DY161" s="17">
        <v>2.827192642</v>
      </c>
      <c r="DZ161" s="17" t="e">
        <f>_xlfn.XLOOKUP(DL161,' Brechas'!$A$35:$A$67,' Brechas'!#REF!)</f>
        <v>#REF!</v>
      </c>
      <c r="EA161" t="e">
        <f t="shared" si="34"/>
        <v>#REF!</v>
      </c>
    </row>
    <row r="162" spans="1:131">
      <c r="B162" s="18">
        <v>76</v>
      </c>
      <c r="C162" s="18" t="s">
        <v>103</v>
      </c>
      <c r="D162" s="18">
        <v>0.96</v>
      </c>
      <c r="E162" s="18">
        <v>0.95</v>
      </c>
      <c r="F162" s="18">
        <v>0.01</v>
      </c>
      <c r="G162" s="18">
        <v>0.01</v>
      </c>
      <c r="H162" s="32">
        <v>7</v>
      </c>
      <c r="I162" s="18">
        <v>0.96</v>
      </c>
      <c r="J162" s="18">
        <v>0.21</v>
      </c>
      <c r="K162" s="32">
        <v>7</v>
      </c>
      <c r="L162" s="18">
        <v>0</v>
      </c>
      <c r="M162" s="29">
        <v>6</v>
      </c>
      <c r="N162" s="17">
        <v>1</v>
      </c>
      <c r="O162" s="17">
        <v>2.414986E-3</v>
      </c>
      <c r="P162" s="17">
        <f>_xlfn.XLOOKUP(B162,' Brechas'!$A$35:$A$67,' Brechas'!$H$35:$H$67)</f>
        <v>2.4149856964493801E-3</v>
      </c>
      <c r="Q162" t="b">
        <f t="shared" si="28"/>
        <v>1</v>
      </c>
      <c r="U162" s="20">
        <v>76</v>
      </c>
      <c r="V162" s="20" t="s">
        <v>103</v>
      </c>
      <c r="W162" s="20">
        <v>0.71</v>
      </c>
      <c r="X162" s="20">
        <v>0.69</v>
      </c>
      <c r="Y162" s="20">
        <v>0.04</v>
      </c>
      <c r="Z162" s="20">
        <v>0.04</v>
      </c>
      <c r="AA162" s="78">
        <v>3</v>
      </c>
      <c r="AB162" s="20">
        <v>0.7</v>
      </c>
      <c r="AC162" s="20">
        <v>0.06</v>
      </c>
      <c r="AD162" s="67">
        <v>2</v>
      </c>
      <c r="AE162" s="20">
        <v>2.2000000000000001E-3</v>
      </c>
      <c r="AF162" s="67">
        <v>2</v>
      </c>
      <c r="AG162" s="17">
        <v>1</v>
      </c>
      <c r="AH162" s="17">
        <v>2.1510140000000001E-3</v>
      </c>
      <c r="AI162">
        <f>_xlfn.XLOOKUP(U162,' Brechas'!$A$35:$A$67,' Brechas'!$N$35:$N$67)</f>
        <v>2.15101364952774E-3</v>
      </c>
      <c r="AJ162" t="b">
        <f t="shared" si="29"/>
        <v>1</v>
      </c>
      <c r="AN162" s="20">
        <v>76</v>
      </c>
      <c r="AO162" s="20" t="s">
        <v>103</v>
      </c>
      <c r="AP162" s="20">
        <v>2.4820000000000002</v>
      </c>
      <c r="AQ162" s="20">
        <v>1.022</v>
      </c>
      <c r="AR162" s="20">
        <v>1.43</v>
      </c>
      <c r="AS162" s="20">
        <v>1.43</v>
      </c>
      <c r="AT162" s="63">
        <v>15</v>
      </c>
      <c r="AU162" s="20">
        <v>1.788</v>
      </c>
      <c r="AV162" s="20">
        <v>0.26</v>
      </c>
      <c r="AW162" s="73">
        <v>28</v>
      </c>
      <c r="AX162" s="20">
        <v>0.37</v>
      </c>
      <c r="AY162" s="87">
        <v>30</v>
      </c>
      <c r="AZ162" s="17">
        <v>1</v>
      </c>
      <c r="BA162" s="17">
        <v>0.36733584200000002</v>
      </c>
      <c r="BB162" s="17">
        <f>_xlfn.XLOOKUP(AN162,' Brechas'!$A$35:$A$67,' Brechas'!$W$35:$W$67)</f>
        <v>0.367335842054555</v>
      </c>
      <c r="BC162" t="b">
        <f t="shared" si="30"/>
        <v>1</v>
      </c>
      <c r="BG162" s="20">
        <v>76</v>
      </c>
      <c r="BH162" s="20" t="s">
        <v>297</v>
      </c>
      <c r="BI162" s="20">
        <v>0.5</v>
      </c>
      <c r="BJ162" s="20">
        <v>0.41</v>
      </c>
      <c r="BK162" s="20">
        <v>0.21</v>
      </c>
      <c r="BL162" s="20">
        <v>0.21</v>
      </c>
      <c r="BM162" s="64">
        <v>7</v>
      </c>
      <c r="BN162" s="20">
        <v>0.46</v>
      </c>
      <c r="BO162" s="20">
        <v>0.22</v>
      </c>
      <c r="BP162" s="81">
        <v>17</v>
      </c>
      <c r="BQ162" s="20">
        <v>4.7E-2</v>
      </c>
      <c r="BR162" s="64">
        <v>7</v>
      </c>
      <c r="BS162" s="17">
        <v>1</v>
      </c>
      <c r="BT162" s="17">
        <v>4.7241380999999999E-2</v>
      </c>
      <c r="BU162" s="17">
        <f>_xlfn.XLOOKUP(BG162,' Brechas'!$A$35:$A$67,' Brechas'!$AK$35:$AK$67)</f>
        <v>4.7241380569088498E-2</v>
      </c>
      <c r="BV162" t="b">
        <f t="shared" si="31"/>
        <v>1</v>
      </c>
      <c r="BZ162" s="20">
        <v>76</v>
      </c>
      <c r="CA162" s="20" t="s">
        <v>103</v>
      </c>
      <c r="CB162" s="20">
        <v>6.73</v>
      </c>
      <c r="CC162" s="20">
        <v>6.81</v>
      </c>
      <c r="CD162" s="20">
        <v>-0.01</v>
      </c>
      <c r="CE162" s="20">
        <v>0.01</v>
      </c>
      <c r="CF162" s="58">
        <v>16</v>
      </c>
      <c r="CG162" s="20">
        <v>6.76</v>
      </c>
      <c r="CH162" s="20">
        <v>0.97</v>
      </c>
      <c r="CI162" s="80">
        <v>20</v>
      </c>
      <c r="CJ162" s="20">
        <v>0.01</v>
      </c>
      <c r="CK162" s="58">
        <v>16</v>
      </c>
      <c r="CL162" s="17">
        <v>-1</v>
      </c>
      <c r="CM162" s="17">
        <v>-1.0027690000000001E-2</v>
      </c>
      <c r="CN162" s="17">
        <f>_xlfn.XLOOKUP(BZ162,' Brechas'!$A$35:$A$67,' Brechas'!$BG$35:$BG$67)</f>
        <v>-1.0027689692420733E-2</v>
      </c>
      <c r="CO162" t="b">
        <f t="shared" si="32"/>
        <v>1</v>
      </c>
      <c r="CS162" s="20">
        <v>76</v>
      </c>
      <c r="CT162" s="154" t="s">
        <v>103</v>
      </c>
      <c r="CU162" s="20">
        <v>0.47</v>
      </c>
      <c r="CV162" s="20">
        <v>0.53</v>
      </c>
      <c r="CW162" s="20">
        <v>-0.12</v>
      </c>
      <c r="CX162" s="20">
        <v>0.12</v>
      </c>
      <c r="CY162" s="79">
        <v>10</v>
      </c>
      <c r="CZ162" s="20">
        <v>7.0000000000000007E-2</v>
      </c>
      <c r="DA162" s="20">
        <v>0.02</v>
      </c>
      <c r="DB162" s="78">
        <v>3</v>
      </c>
      <c r="DC162" s="20">
        <v>0</v>
      </c>
      <c r="DD162" s="85">
        <v>4</v>
      </c>
      <c r="DE162" s="17">
        <v>-1</v>
      </c>
      <c r="DF162" s="17">
        <v>-2.4349559999999998E-3</v>
      </c>
      <c r="DG162" s="17">
        <f>_xlfn.XLOOKUP(CS162,' Brechas'!$A$35:$A$67,' Brechas'!$BU$35:$BU$67)</f>
        <v>-2.4349562316617001E-3</v>
      </c>
      <c r="DH162" t="b">
        <f t="shared" si="33"/>
        <v>1</v>
      </c>
      <c r="DL162" s="20">
        <v>76</v>
      </c>
      <c r="DM162" s="154" t="s">
        <v>103</v>
      </c>
      <c r="DN162" s="20">
        <v>6.11</v>
      </c>
      <c r="DO162" s="20">
        <v>1.86</v>
      </c>
      <c r="DP162" s="20">
        <v>2.29</v>
      </c>
      <c r="DQ162" s="20">
        <v>2.29</v>
      </c>
      <c r="DR162" s="66">
        <v>12</v>
      </c>
      <c r="DS162" s="20">
        <v>4.09</v>
      </c>
      <c r="DT162" s="20">
        <v>0.34</v>
      </c>
      <c r="DU162" s="61">
        <v>18</v>
      </c>
      <c r="DV162" s="20">
        <v>0.78</v>
      </c>
      <c r="DW162" s="66">
        <v>12</v>
      </c>
      <c r="DX162" s="17">
        <v>1</v>
      </c>
      <c r="DY162" s="17">
        <v>0.78383164299999997</v>
      </c>
      <c r="DZ162" s="17" t="e">
        <f>_xlfn.XLOOKUP(DL162,' Brechas'!$A$35:$A$67,' Brechas'!#REF!)</f>
        <v>#REF!</v>
      </c>
      <c r="EA162" t="e">
        <f t="shared" si="34"/>
        <v>#REF!</v>
      </c>
    </row>
    <row r="163" spans="1:131">
      <c r="B163" s="18">
        <v>81</v>
      </c>
      <c r="C163" s="18" t="s">
        <v>104</v>
      </c>
      <c r="D163" s="18">
        <v>0.96</v>
      </c>
      <c r="E163" s="18">
        <v>0.95</v>
      </c>
      <c r="F163" s="18">
        <v>0.01</v>
      </c>
      <c r="G163" s="18">
        <v>0.01</v>
      </c>
      <c r="H163" s="36">
        <v>9</v>
      </c>
      <c r="I163" s="18">
        <v>0.95</v>
      </c>
      <c r="J163" s="18">
        <v>0.21</v>
      </c>
      <c r="K163" s="30">
        <v>8</v>
      </c>
      <c r="L163" s="18">
        <v>0</v>
      </c>
      <c r="M163" s="36">
        <v>9</v>
      </c>
      <c r="N163" s="17">
        <v>1</v>
      </c>
      <c r="O163" s="17">
        <v>2.6855809999999998E-3</v>
      </c>
      <c r="P163" s="17">
        <f>_xlfn.XLOOKUP(B163,' Brechas'!$A$35:$A$67,' Brechas'!$H$35:$H$67)</f>
        <v>2.6855809625889E-3</v>
      </c>
      <c r="Q163" t="b">
        <f t="shared" si="28"/>
        <v>1</v>
      </c>
      <c r="U163" s="20">
        <v>81</v>
      </c>
      <c r="V163" s="20" t="s">
        <v>104</v>
      </c>
      <c r="W163" s="20">
        <v>0.55000000000000004</v>
      </c>
      <c r="X163" s="20">
        <v>0.48</v>
      </c>
      <c r="Y163" s="20">
        <v>0.15</v>
      </c>
      <c r="Z163" s="20">
        <v>0.15</v>
      </c>
      <c r="AA163" s="77">
        <v>33</v>
      </c>
      <c r="AB163" s="20">
        <v>0.51</v>
      </c>
      <c r="AC163" s="20">
        <v>0.08</v>
      </c>
      <c r="AD163" s="58">
        <v>16</v>
      </c>
      <c r="AE163" s="20">
        <v>1.1900000000000001E-2</v>
      </c>
      <c r="AF163" s="95">
        <v>32</v>
      </c>
      <c r="AG163" s="17">
        <v>1</v>
      </c>
      <c r="AH163" s="17">
        <v>1.1859567999999999E-2</v>
      </c>
      <c r="AI163">
        <f>_xlfn.XLOOKUP(U163,' Brechas'!$A$35:$A$67,' Brechas'!$N$35:$N$67)</f>
        <v>1.18595675776637E-2</v>
      </c>
      <c r="AJ163" t="b">
        <f t="shared" si="29"/>
        <v>1</v>
      </c>
      <c r="AN163" s="20">
        <v>81</v>
      </c>
      <c r="AO163" s="20" t="s">
        <v>104</v>
      </c>
      <c r="AP163" s="20">
        <v>1.615</v>
      </c>
      <c r="AQ163" s="20">
        <v>0.49099999999999999</v>
      </c>
      <c r="AR163" s="20">
        <v>2.29</v>
      </c>
      <c r="AS163" s="20">
        <v>2.29</v>
      </c>
      <c r="AT163" s="70">
        <v>29</v>
      </c>
      <c r="AU163" s="20">
        <v>1.0509999999999999</v>
      </c>
      <c r="AV163" s="20">
        <v>0.15</v>
      </c>
      <c r="AW163" s="80">
        <v>20</v>
      </c>
      <c r="AX163" s="20">
        <v>0.35</v>
      </c>
      <c r="AY163" s="73">
        <v>28</v>
      </c>
      <c r="AZ163" s="17">
        <v>1</v>
      </c>
      <c r="BA163" s="17">
        <v>0.34615919899999997</v>
      </c>
      <c r="BB163" s="17">
        <f>_xlfn.XLOOKUP(AN163,' Brechas'!$A$35:$A$67,' Brechas'!$W$35:$W$67)</f>
        <v>0.346159199149361</v>
      </c>
      <c r="BC163" t="b">
        <f t="shared" si="30"/>
        <v>1</v>
      </c>
      <c r="BG163" s="20">
        <v>81</v>
      </c>
      <c r="BH163" s="20" t="s">
        <v>298</v>
      </c>
      <c r="BI163" s="20">
        <v>0.43</v>
      </c>
      <c r="BJ163" s="20">
        <v>0.32</v>
      </c>
      <c r="BK163" s="20">
        <v>0.33</v>
      </c>
      <c r="BL163" s="20">
        <v>0.32600000000000001</v>
      </c>
      <c r="BM163" s="71">
        <v>25</v>
      </c>
      <c r="BN163" s="20">
        <v>0.37</v>
      </c>
      <c r="BO163" s="20">
        <v>0.28000000000000003</v>
      </c>
      <c r="BP163" s="71">
        <v>25</v>
      </c>
      <c r="BQ163" s="20">
        <v>0.09</v>
      </c>
      <c r="BR163" s="88">
        <v>24</v>
      </c>
      <c r="BS163" s="17">
        <v>1</v>
      </c>
      <c r="BT163" s="17">
        <v>8.9844898000000006E-2</v>
      </c>
      <c r="BU163" s="17">
        <f>_xlfn.XLOOKUP(BG163,' Brechas'!$A$35:$A$67,' Brechas'!$AK$35:$AK$67)</f>
        <v>8.9844897621066594E-2</v>
      </c>
      <c r="BV163" t="b">
        <f t="shared" si="31"/>
        <v>1</v>
      </c>
      <c r="BZ163" s="20">
        <v>81</v>
      </c>
      <c r="CA163" s="20" t="s">
        <v>104</v>
      </c>
      <c r="CB163" s="20">
        <v>6.84</v>
      </c>
      <c r="CC163" s="20">
        <v>6.91</v>
      </c>
      <c r="CD163" s="20">
        <v>-0.01</v>
      </c>
      <c r="CE163" s="20">
        <v>1.0999999999999999E-2</v>
      </c>
      <c r="CF163" s="68">
        <v>19</v>
      </c>
      <c r="CG163" s="20">
        <v>6.87</v>
      </c>
      <c r="CH163" s="20">
        <v>0.95</v>
      </c>
      <c r="CI163" s="64">
        <v>7</v>
      </c>
      <c r="CJ163" s="20">
        <v>0.01</v>
      </c>
      <c r="CK163" s="81">
        <v>17</v>
      </c>
      <c r="CL163" s="17">
        <v>-1</v>
      </c>
      <c r="CM163" s="17">
        <v>-1.0032436E-2</v>
      </c>
      <c r="CN163" s="17">
        <f>_xlfn.XLOOKUP(BZ163,' Brechas'!$A$35:$A$67,' Brechas'!$BG$35:$BG$67)</f>
        <v>-1.0032436058916013E-2</v>
      </c>
      <c r="CO163" t="b">
        <f t="shared" si="32"/>
        <v>1</v>
      </c>
      <c r="CS163" s="20">
        <v>81</v>
      </c>
      <c r="CT163" s="154" t="s">
        <v>104</v>
      </c>
      <c r="CU163" s="20">
        <v>0.45</v>
      </c>
      <c r="CV163" s="20">
        <v>0.55000000000000004</v>
      </c>
      <c r="CW163" s="20">
        <v>-0.2</v>
      </c>
      <c r="CX163" s="20">
        <v>0.2</v>
      </c>
      <c r="CY163" s="66">
        <v>12</v>
      </c>
      <c r="CZ163" s="20">
        <v>0.01</v>
      </c>
      <c r="DA163" s="20">
        <v>0.19</v>
      </c>
      <c r="DB163" s="84">
        <v>26</v>
      </c>
      <c r="DC163" s="20">
        <v>0.04</v>
      </c>
      <c r="DD163" s="88">
        <v>24</v>
      </c>
      <c r="DE163" s="17">
        <v>-1</v>
      </c>
      <c r="DF163" s="17">
        <v>-3.7716081999999998E-2</v>
      </c>
      <c r="DG163" s="17">
        <f>_xlfn.XLOOKUP(CS163,' Brechas'!$A$35:$A$67,' Brechas'!$BU$35:$BU$67)</f>
        <v>-3.7716081718177301E-2</v>
      </c>
      <c r="DH163" t="b">
        <f t="shared" si="33"/>
        <v>1</v>
      </c>
      <c r="DL163" s="20">
        <v>81</v>
      </c>
      <c r="DM163" s="154" t="s">
        <v>104</v>
      </c>
      <c r="DN163" s="20">
        <v>4.0999999999999996</v>
      </c>
      <c r="DO163" s="20">
        <v>0.91</v>
      </c>
      <c r="DP163" s="20">
        <v>3.51</v>
      </c>
      <c r="DQ163" s="20">
        <v>3.51</v>
      </c>
      <c r="DR163" s="61">
        <v>18</v>
      </c>
      <c r="DS163" s="20">
        <v>2.5</v>
      </c>
      <c r="DT163" s="20">
        <v>0.21</v>
      </c>
      <c r="DU163" s="73">
        <v>28</v>
      </c>
      <c r="DV163" s="20">
        <v>0.73</v>
      </c>
      <c r="DW163" s="86">
        <v>11</v>
      </c>
      <c r="DX163" s="17">
        <v>1</v>
      </c>
      <c r="DY163" s="17">
        <v>0.73487808499999996</v>
      </c>
      <c r="DZ163" s="17" t="e">
        <f>_xlfn.XLOOKUP(DL163,' Brechas'!$A$35:$A$67,' Brechas'!#REF!)</f>
        <v>#REF!</v>
      </c>
      <c r="EA163" t="e">
        <f t="shared" si="34"/>
        <v>#REF!</v>
      </c>
    </row>
    <row r="164" spans="1:131">
      <c r="B164" s="18">
        <v>85</v>
      </c>
      <c r="C164" s="18" t="s">
        <v>105</v>
      </c>
      <c r="D164" s="18">
        <v>0.95</v>
      </c>
      <c r="E164" s="18">
        <v>0.94</v>
      </c>
      <c r="F164" s="18">
        <v>0.01</v>
      </c>
      <c r="G164" s="18">
        <v>0.01</v>
      </c>
      <c r="H164" s="29">
        <v>6</v>
      </c>
      <c r="I164" s="18">
        <v>0.94</v>
      </c>
      <c r="J164" s="18">
        <v>0.21</v>
      </c>
      <c r="K164" s="27">
        <v>10</v>
      </c>
      <c r="L164" s="18">
        <v>0</v>
      </c>
      <c r="M164" s="26">
        <v>4</v>
      </c>
      <c r="N164" s="17">
        <v>1</v>
      </c>
      <c r="O164" s="17">
        <v>2.379646E-3</v>
      </c>
      <c r="P164" s="17">
        <f>_xlfn.XLOOKUP(B164,' Brechas'!$A$35:$A$67,' Brechas'!$H$35:$H$67)</f>
        <v>2.3796457600034899E-3</v>
      </c>
      <c r="Q164" t="b">
        <f t="shared" si="28"/>
        <v>1</v>
      </c>
      <c r="U164" s="20">
        <v>85</v>
      </c>
      <c r="V164" s="20" t="s">
        <v>105</v>
      </c>
      <c r="W164" s="20">
        <v>0.56000000000000005</v>
      </c>
      <c r="X164" s="20">
        <v>0.51</v>
      </c>
      <c r="Y164" s="20">
        <v>0.1</v>
      </c>
      <c r="Z164" s="20">
        <v>0.1</v>
      </c>
      <c r="AA164" s="72">
        <v>27</v>
      </c>
      <c r="AB164" s="20">
        <v>0.54</v>
      </c>
      <c r="AC164" s="20">
        <v>0.08</v>
      </c>
      <c r="AD164" s="59">
        <v>13</v>
      </c>
      <c r="AE164" s="20">
        <v>7.9000000000000008E-3</v>
      </c>
      <c r="AF164" s="75">
        <v>21</v>
      </c>
      <c r="AG164" s="17">
        <v>1</v>
      </c>
      <c r="AH164" s="17">
        <v>7.8937720000000003E-3</v>
      </c>
      <c r="AI164">
        <f>_xlfn.XLOOKUP(U164,' Brechas'!$A$35:$A$67,' Brechas'!$N$35:$N$67)</f>
        <v>7.8937716769024793E-3</v>
      </c>
      <c r="AJ164" t="b">
        <f t="shared" si="29"/>
        <v>1</v>
      </c>
      <c r="AN164" s="20">
        <v>85</v>
      </c>
      <c r="AO164" s="20" t="s">
        <v>105</v>
      </c>
      <c r="AP164" s="20">
        <v>2.2320000000000002</v>
      </c>
      <c r="AQ164" s="20">
        <v>1.0369999999999999</v>
      </c>
      <c r="AR164" s="20">
        <v>1.1499999999999999</v>
      </c>
      <c r="AS164" s="20">
        <v>1.1499999999999999</v>
      </c>
      <c r="AT164" s="65">
        <v>6</v>
      </c>
      <c r="AU164" s="20">
        <v>1.63</v>
      </c>
      <c r="AV164" s="20">
        <v>0.23</v>
      </c>
      <c r="AW164" s="84">
        <v>26</v>
      </c>
      <c r="AX164" s="20">
        <v>0.27</v>
      </c>
      <c r="AY164" s="75">
        <v>21</v>
      </c>
      <c r="AZ164" s="17">
        <v>1</v>
      </c>
      <c r="BA164" s="17">
        <v>0.26988013599999999</v>
      </c>
      <c r="BB164" s="17">
        <f>_xlfn.XLOOKUP(AN164,' Brechas'!$A$35:$A$67,' Brechas'!$W$35:$W$67)</f>
        <v>0.26988013627215801</v>
      </c>
      <c r="BC164" t="b">
        <f t="shared" si="30"/>
        <v>1</v>
      </c>
      <c r="BG164" s="20">
        <v>85</v>
      </c>
      <c r="BH164" s="20" t="s">
        <v>299</v>
      </c>
      <c r="BI164" s="20">
        <v>0.53</v>
      </c>
      <c r="BJ164" s="20">
        <v>0.42</v>
      </c>
      <c r="BK164" s="20">
        <v>0.27</v>
      </c>
      <c r="BL164" s="20">
        <v>0.27400000000000002</v>
      </c>
      <c r="BM164" s="59">
        <v>13</v>
      </c>
      <c r="BN164" s="20">
        <v>0.47</v>
      </c>
      <c r="BO164" s="20">
        <v>0.22</v>
      </c>
      <c r="BP164" s="60">
        <v>14</v>
      </c>
      <c r="BQ164" s="20">
        <v>0.06</v>
      </c>
      <c r="BR164" s="66">
        <v>12</v>
      </c>
      <c r="BS164" s="17">
        <v>1</v>
      </c>
      <c r="BT164" s="17">
        <v>5.9678670000000003E-2</v>
      </c>
      <c r="BU164" s="17">
        <f>_xlfn.XLOOKUP(BG164,' Brechas'!$A$35:$A$67,' Brechas'!$AK$35:$AK$67)</f>
        <v>5.9678669643623602E-2</v>
      </c>
      <c r="BV164" t="b">
        <f t="shared" si="31"/>
        <v>1</v>
      </c>
      <c r="BZ164" s="20">
        <v>85</v>
      </c>
      <c r="CA164" s="20" t="s">
        <v>105</v>
      </c>
      <c r="CB164" s="20">
        <v>6.77</v>
      </c>
      <c r="CC164" s="20">
        <v>6.87</v>
      </c>
      <c r="CD164" s="20">
        <v>-0.02</v>
      </c>
      <c r="CE164" s="20">
        <v>1.4999999999999999E-2</v>
      </c>
      <c r="CF164" s="70">
        <v>29</v>
      </c>
      <c r="CG164" s="20">
        <v>6.82</v>
      </c>
      <c r="CH164" s="20">
        <v>0.96</v>
      </c>
      <c r="CI164" s="60">
        <v>14</v>
      </c>
      <c r="CJ164" s="20">
        <v>1.4999999999999999E-2</v>
      </c>
      <c r="CK164" s="70">
        <v>29</v>
      </c>
      <c r="CL164" s="17">
        <v>-1</v>
      </c>
      <c r="CM164" s="17">
        <v>-1.4626568E-2</v>
      </c>
      <c r="CN164" s="17">
        <f>_xlfn.XLOOKUP(BZ164,' Brechas'!$A$35:$A$67,' Brechas'!$BG$35:$BG$67)</f>
        <v>-1.4626568265518133E-2</v>
      </c>
      <c r="CO164" t="b">
        <f t="shared" si="32"/>
        <v>1</v>
      </c>
      <c r="CS164" s="20">
        <v>85</v>
      </c>
      <c r="CT164" s="154" t="s">
        <v>105</v>
      </c>
      <c r="CU164" s="20">
        <v>0.49</v>
      </c>
      <c r="CV164" s="20">
        <v>0.51</v>
      </c>
      <c r="CW164" s="20">
        <v>-0.02</v>
      </c>
      <c r="CX164" s="20">
        <v>0.02</v>
      </c>
      <c r="CY164" s="67">
        <v>2</v>
      </c>
      <c r="CZ164" s="20">
        <v>0.02</v>
      </c>
      <c r="DA164" s="20">
        <v>0.09</v>
      </c>
      <c r="DB164" s="80">
        <v>20</v>
      </c>
      <c r="DC164" s="20">
        <v>0</v>
      </c>
      <c r="DD164" s="78">
        <v>3</v>
      </c>
      <c r="DE164" s="17">
        <v>-1</v>
      </c>
      <c r="DF164" s="17">
        <v>-2.0429010000000002E-3</v>
      </c>
      <c r="DG164" s="17">
        <f>_xlfn.XLOOKUP(CS164,' Brechas'!$A$35:$A$67,' Brechas'!$BU$35:$BU$67)</f>
        <v>-2.04290091930535E-3</v>
      </c>
      <c r="DH164" t="b">
        <f t="shared" si="33"/>
        <v>1</v>
      </c>
      <c r="DL164" s="20">
        <v>85</v>
      </c>
      <c r="DM164" s="154" t="s">
        <v>105</v>
      </c>
      <c r="DN164" s="20">
        <v>5.42</v>
      </c>
      <c r="DO164" s="20">
        <v>2.0299999999999998</v>
      </c>
      <c r="DP164" s="20">
        <v>1.67</v>
      </c>
      <c r="DQ164" s="20">
        <v>1.67</v>
      </c>
      <c r="DR164" s="65">
        <v>6</v>
      </c>
      <c r="DS164" s="20">
        <v>3.72</v>
      </c>
      <c r="DT164" s="20">
        <v>0.31</v>
      </c>
      <c r="DU164" s="88">
        <v>24</v>
      </c>
      <c r="DV164" s="20">
        <v>0.52</v>
      </c>
      <c r="DW164" s="64">
        <v>7</v>
      </c>
      <c r="DX164" s="17">
        <v>1</v>
      </c>
      <c r="DY164" s="17">
        <v>0.51856357799999997</v>
      </c>
      <c r="DZ164" s="17" t="e">
        <f>_xlfn.XLOOKUP(DL164,' Brechas'!$A$35:$A$67,' Brechas'!#REF!)</f>
        <v>#REF!</v>
      </c>
      <c r="EA164" t="e">
        <f t="shared" si="34"/>
        <v>#REF!</v>
      </c>
    </row>
    <row r="165" spans="1:131">
      <c r="B165" s="18">
        <v>86</v>
      </c>
      <c r="C165" s="18" t="s">
        <v>106</v>
      </c>
      <c r="D165" s="18">
        <v>0.9</v>
      </c>
      <c r="E165" s="18">
        <v>0.87</v>
      </c>
      <c r="F165" s="18">
        <v>0.03</v>
      </c>
      <c r="G165" s="18">
        <v>0.03</v>
      </c>
      <c r="H165" s="39">
        <v>25</v>
      </c>
      <c r="I165" s="18">
        <v>0.88</v>
      </c>
      <c r="J165" s="18">
        <v>0.23</v>
      </c>
      <c r="K165" s="19">
        <v>19</v>
      </c>
      <c r="L165" s="18">
        <v>0.01</v>
      </c>
      <c r="M165" s="41">
        <v>22</v>
      </c>
      <c r="N165" s="17">
        <v>1</v>
      </c>
      <c r="O165" s="17">
        <v>7.8706929999999998E-3</v>
      </c>
      <c r="P165" s="17">
        <f>_xlfn.XLOOKUP(B165,' Brechas'!$A$35:$A$67,' Brechas'!$H$35:$H$67)</f>
        <v>7.8706931170436905E-3</v>
      </c>
      <c r="Q165" t="b">
        <f t="shared" si="28"/>
        <v>1</v>
      </c>
      <c r="U165" s="20">
        <v>86</v>
      </c>
      <c r="V165" s="20" t="s">
        <v>106</v>
      </c>
      <c r="W165" s="20">
        <v>0.56999999999999995</v>
      </c>
      <c r="X165" s="20">
        <v>0.53</v>
      </c>
      <c r="Y165" s="20">
        <v>0.08</v>
      </c>
      <c r="Z165" s="20">
        <v>0.08</v>
      </c>
      <c r="AA165" s="81">
        <v>17</v>
      </c>
      <c r="AB165" s="20">
        <v>0.55000000000000004</v>
      </c>
      <c r="AC165" s="20">
        <v>0.08</v>
      </c>
      <c r="AD165" s="86">
        <v>11</v>
      </c>
      <c r="AE165" s="20">
        <v>6.1999999999999998E-3</v>
      </c>
      <c r="AF165" s="66">
        <v>12</v>
      </c>
      <c r="AG165" s="17">
        <v>1</v>
      </c>
      <c r="AH165" s="17">
        <v>6.1783000000000003E-3</v>
      </c>
      <c r="AI165">
        <f>_xlfn.XLOOKUP(U165,' Brechas'!$A$35:$A$67,' Brechas'!$N$35:$N$67)</f>
        <v>6.1783001393750196E-3</v>
      </c>
      <c r="AJ165" t="b">
        <f t="shared" si="29"/>
        <v>1</v>
      </c>
      <c r="AN165" s="20">
        <v>86</v>
      </c>
      <c r="AO165" s="20" t="s">
        <v>106</v>
      </c>
      <c r="AP165" s="20">
        <v>2.242</v>
      </c>
      <c r="AQ165" s="20">
        <v>1.0369999999999999</v>
      </c>
      <c r="AR165" s="20">
        <v>1.1599999999999999</v>
      </c>
      <c r="AS165" s="20">
        <v>1.1599999999999999</v>
      </c>
      <c r="AT165" s="62">
        <v>8</v>
      </c>
      <c r="AU165" s="20">
        <v>1.6379999999999999</v>
      </c>
      <c r="AV165" s="20">
        <v>0.24</v>
      </c>
      <c r="AW165" s="72">
        <v>27</v>
      </c>
      <c r="AX165" s="20">
        <v>0.27</v>
      </c>
      <c r="AY165" s="82">
        <v>22</v>
      </c>
      <c r="AZ165" s="17">
        <v>1</v>
      </c>
      <c r="BA165" s="17">
        <v>0.27340094700000001</v>
      </c>
      <c r="BB165" s="17">
        <f>_xlfn.XLOOKUP(AN165,' Brechas'!$A$35:$A$67,' Brechas'!$W$35:$W$67)</f>
        <v>0.27340094692056</v>
      </c>
      <c r="BC165" t="b">
        <f t="shared" si="30"/>
        <v>1</v>
      </c>
      <c r="BG165" s="20">
        <v>86</v>
      </c>
      <c r="BH165" s="20" t="s">
        <v>300</v>
      </c>
      <c r="BI165" s="20">
        <v>0.43</v>
      </c>
      <c r="BJ165" s="20">
        <v>0.32</v>
      </c>
      <c r="BK165" s="20">
        <v>0.34</v>
      </c>
      <c r="BL165" s="20">
        <v>0.33800000000000002</v>
      </c>
      <c r="BM165" s="72">
        <v>27</v>
      </c>
      <c r="BN165" s="20">
        <v>0.38</v>
      </c>
      <c r="BO165" s="20">
        <v>0.27</v>
      </c>
      <c r="BP165" s="74">
        <v>23</v>
      </c>
      <c r="BQ165" s="20">
        <v>9.1999999999999998E-2</v>
      </c>
      <c r="BR165" s="71">
        <v>25</v>
      </c>
      <c r="BS165" s="17">
        <v>1</v>
      </c>
      <c r="BT165" s="17">
        <v>9.2138976999999997E-2</v>
      </c>
      <c r="BU165" s="17">
        <f>_xlfn.XLOOKUP(BG165,' Brechas'!$A$35:$A$67,' Brechas'!$AK$35:$AK$67)</f>
        <v>9.2138976774824494E-2</v>
      </c>
      <c r="BV165" t="b">
        <f t="shared" si="31"/>
        <v>1</v>
      </c>
      <c r="BZ165" s="20">
        <v>86</v>
      </c>
      <c r="CA165" s="20" t="s">
        <v>106</v>
      </c>
      <c r="CB165" s="20">
        <v>6.75</v>
      </c>
      <c r="CC165" s="20">
        <v>6.83</v>
      </c>
      <c r="CD165" s="20">
        <v>-0.01</v>
      </c>
      <c r="CE165" s="20">
        <v>0.01</v>
      </c>
      <c r="CF165" s="81">
        <v>17</v>
      </c>
      <c r="CG165" s="20">
        <v>6.79</v>
      </c>
      <c r="CH165" s="20">
        <v>0.96</v>
      </c>
      <c r="CI165" s="81">
        <v>17</v>
      </c>
      <c r="CJ165" s="20">
        <v>0.01</v>
      </c>
      <c r="CK165" s="61">
        <v>18</v>
      </c>
      <c r="CL165" s="17">
        <v>-1</v>
      </c>
      <c r="CM165" s="17">
        <v>-1.0083030999999999E-2</v>
      </c>
      <c r="CN165" s="17">
        <f>_xlfn.XLOOKUP(BZ165,' Brechas'!$A$35:$A$67,' Brechas'!$BG$35:$BG$67)</f>
        <v>-1.0083030808990803E-2</v>
      </c>
      <c r="CO165" t="b">
        <f t="shared" si="32"/>
        <v>1</v>
      </c>
      <c r="CS165" s="20">
        <v>86</v>
      </c>
      <c r="CT165" s="154" t="s">
        <v>106</v>
      </c>
      <c r="CU165" s="20">
        <v>0.42</v>
      </c>
      <c r="CV165" s="20">
        <v>0.57999999999999996</v>
      </c>
      <c r="CW165" s="20">
        <v>-0.28000000000000003</v>
      </c>
      <c r="CX165" s="20">
        <v>0.28000000000000003</v>
      </c>
      <c r="CY165" s="75">
        <v>21</v>
      </c>
      <c r="CZ165" s="20">
        <v>0.01</v>
      </c>
      <c r="DA165" s="20">
        <v>0.2</v>
      </c>
      <c r="DB165" s="72">
        <v>27</v>
      </c>
      <c r="DC165" s="20">
        <v>0.06</v>
      </c>
      <c r="DD165" s="72">
        <v>27</v>
      </c>
      <c r="DE165" s="17">
        <v>-1</v>
      </c>
      <c r="DF165" s="17">
        <v>-5.7237204E-2</v>
      </c>
      <c r="DG165" s="17">
        <f>_xlfn.XLOOKUP(CS165,' Brechas'!$A$35:$A$67,' Brechas'!$BU$35:$BU$67)</f>
        <v>-5.7237204182718597E-2</v>
      </c>
      <c r="DH165" t="b">
        <f t="shared" si="33"/>
        <v>1</v>
      </c>
      <c r="DL165" s="20">
        <v>86</v>
      </c>
      <c r="DM165" s="154" t="s">
        <v>106</v>
      </c>
      <c r="DN165" s="20">
        <v>6.63</v>
      </c>
      <c r="DO165" s="20">
        <v>0.85</v>
      </c>
      <c r="DP165" s="20">
        <v>6.82</v>
      </c>
      <c r="DQ165" s="20">
        <v>6.82</v>
      </c>
      <c r="DR165" s="87">
        <v>30</v>
      </c>
      <c r="DS165" s="20">
        <v>3.74</v>
      </c>
      <c r="DT165" s="20">
        <v>0.31</v>
      </c>
      <c r="DU165" s="74">
        <v>23</v>
      </c>
      <c r="DV165" s="20">
        <v>2.13</v>
      </c>
      <c r="DW165" s="72">
        <v>27</v>
      </c>
      <c r="DX165" s="17">
        <v>1</v>
      </c>
      <c r="DY165" s="17">
        <v>2.134704444</v>
      </c>
      <c r="DZ165" s="17" t="e">
        <f>_xlfn.XLOOKUP(DL165,' Brechas'!$A$35:$A$67,' Brechas'!#REF!)</f>
        <v>#REF!</v>
      </c>
      <c r="EA165" t="e">
        <f t="shared" si="34"/>
        <v>#REF!</v>
      </c>
    </row>
    <row r="166" spans="1:131" ht="24">
      <c r="B166" s="18">
        <v>88</v>
      </c>
      <c r="C166" s="18" t="s">
        <v>262</v>
      </c>
      <c r="D166" s="18">
        <v>0.96</v>
      </c>
      <c r="E166" s="18">
        <v>0.93</v>
      </c>
      <c r="F166" s="18">
        <v>0.03</v>
      </c>
      <c r="G166" s="18">
        <v>0.03</v>
      </c>
      <c r="H166" s="43">
        <v>23</v>
      </c>
      <c r="I166" s="18">
        <v>0.94</v>
      </c>
      <c r="J166" s="18">
        <v>0.21</v>
      </c>
      <c r="K166" s="36">
        <v>9</v>
      </c>
      <c r="L166" s="18">
        <v>0.01</v>
      </c>
      <c r="M166" s="33">
        <v>20</v>
      </c>
      <c r="N166" s="17">
        <v>1</v>
      </c>
      <c r="O166" s="17">
        <v>6.7619589999999997E-3</v>
      </c>
      <c r="P166" s="17">
        <f>_xlfn.XLOOKUP(B166,' Brechas'!$A$35:$A$67,' Brechas'!$H$35:$H$67)</f>
        <v>6.7619589678409803E-3</v>
      </c>
      <c r="Q166" t="b">
        <f t="shared" si="28"/>
        <v>1</v>
      </c>
      <c r="U166" s="89">
        <v>88</v>
      </c>
      <c r="V166" s="90" t="s">
        <v>107</v>
      </c>
      <c r="W166" s="20">
        <v>0.37</v>
      </c>
      <c r="X166" s="20">
        <v>0.38</v>
      </c>
      <c r="Y166" s="89">
        <v>-0.04</v>
      </c>
      <c r="Z166" s="89">
        <v>0.04</v>
      </c>
      <c r="AA166" s="195">
        <v>4</v>
      </c>
      <c r="AB166" s="20">
        <v>0.38</v>
      </c>
      <c r="AC166" s="89">
        <v>0.11</v>
      </c>
      <c r="AD166" s="92">
        <v>28</v>
      </c>
      <c r="AE166" s="89">
        <v>4.4999999999999997E-3</v>
      </c>
      <c r="AF166" s="97">
        <v>5</v>
      </c>
      <c r="AG166" s="17">
        <v>-1</v>
      </c>
      <c r="AH166" s="17">
        <v>-4.4681770000000003E-3</v>
      </c>
      <c r="AI166">
        <f>_xlfn.XLOOKUP(U166,' Brechas'!$A$35:$A$67,' Brechas'!$N$35:$N$67)</f>
        <v>-4.4681771548246403E-3</v>
      </c>
      <c r="AJ166" t="b">
        <f t="shared" si="29"/>
        <v>1</v>
      </c>
      <c r="AN166" s="20">
        <v>88</v>
      </c>
      <c r="AO166" s="20" t="s">
        <v>262</v>
      </c>
      <c r="AP166" s="20">
        <v>0.99</v>
      </c>
      <c r="AQ166" s="20">
        <v>0.30199999999999999</v>
      </c>
      <c r="AR166" s="20">
        <v>2.2799999999999998</v>
      </c>
      <c r="AS166" s="20">
        <v>2.2799999999999998</v>
      </c>
      <c r="AT166" s="72">
        <v>27</v>
      </c>
      <c r="AU166" s="20">
        <v>0.66</v>
      </c>
      <c r="AV166" s="20">
        <v>0.09</v>
      </c>
      <c r="AW166" s="60">
        <v>14</v>
      </c>
      <c r="AX166" s="20">
        <v>0.22</v>
      </c>
      <c r="AY166" s="61">
        <v>18</v>
      </c>
      <c r="AZ166" s="17">
        <v>1</v>
      </c>
      <c r="BA166" s="17">
        <v>0.215997404</v>
      </c>
      <c r="BB166" s="17">
        <f>_xlfn.XLOOKUP(AN166,' Brechas'!$A$35:$A$67,' Brechas'!$W$35:$W$67)</f>
        <v>0.21599740360261799</v>
      </c>
      <c r="BC166" t="b">
        <f t="shared" si="30"/>
        <v>1</v>
      </c>
      <c r="BG166" s="20">
        <v>88</v>
      </c>
      <c r="BH166" s="20" t="s">
        <v>262</v>
      </c>
      <c r="BI166" s="20">
        <v>0.62</v>
      </c>
      <c r="BJ166" s="20">
        <v>0.52</v>
      </c>
      <c r="BK166" s="20">
        <v>0.2</v>
      </c>
      <c r="BL166" s="20">
        <v>0.19700000000000001</v>
      </c>
      <c r="BM166" s="65">
        <v>6</v>
      </c>
      <c r="BN166" s="20">
        <v>0.56999999999999995</v>
      </c>
      <c r="BO166" s="20">
        <v>0.18</v>
      </c>
      <c r="BP166" s="85">
        <v>4</v>
      </c>
      <c r="BQ166" s="20">
        <v>3.5999999999999997E-2</v>
      </c>
      <c r="BR166" s="83">
        <v>5</v>
      </c>
      <c r="BS166" s="17">
        <v>1</v>
      </c>
      <c r="BT166" s="17">
        <v>3.5576425000000002E-2</v>
      </c>
      <c r="BU166" s="17">
        <f>_xlfn.XLOOKUP(BG166,' Brechas'!$A$35:$A$67,' Brechas'!$AK$35:$AK$67)</f>
        <v>3.5576424792159098E-2</v>
      </c>
      <c r="BV166" t="b">
        <f t="shared" si="31"/>
        <v>1</v>
      </c>
      <c r="BZ166" s="20">
        <v>88</v>
      </c>
      <c r="CA166" s="20" t="s">
        <v>262</v>
      </c>
      <c r="CB166" s="20">
        <v>6.88</v>
      </c>
      <c r="CC166" s="20">
        <v>7</v>
      </c>
      <c r="CD166" s="20">
        <v>-0.02</v>
      </c>
      <c r="CE166" s="20">
        <v>1.7000000000000001E-2</v>
      </c>
      <c r="CF166" s="95">
        <v>32</v>
      </c>
      <c r="CG166" s="20">
        <v>6.93</v>
      </c>
      <c r="CH166" s="20">
        <v>0.94</v>
      </c>
      <c r="CI166" s="76">
        <v>1</v>
      </c>
      <c r="CJ166" s="20">
        <v>1.6E-2</v>
      </c>
      <c r="CK166" s="95">
        <v>32</v>
      </c>
      <c r="CL166" s="17">
        <v>-1</v>
      </c>
      <c r="CM166" s="17">
        <v>-1.6224470000000001E-2</v>
      </c>
      <c r="CN166" s="17">
        <f>_xlfn.XLOOKUP(BZ166,' Brechas'!$A$35:$A$67,' Brechas'!$BG$35:$BG$67)</f>
        <v>-1.6224469915177168E-2</v>
      </c>
      <c r="CO166" t="b">
        <f t="shared" si="32"/>
        <v>1</v>
      </c>
      <c r="CS166" s="20">
        <v>88</v>
      </c>
      <c r="CT166" s="154" t="s">
        <v>107</v>
      </c>
      <c r="CU166" s="20">
        <v>0.48</v>
      </c>
      <c r="CV166" s="20">
        <v>0.52</v>
      </c>
      <c r="CW166" s="20">
        <v>-0.09</v>
      </c>
      <c r="CX166" s="20">
        <v>0.09</v>
      </c>
      <c r="CY166" s="83">
        <v>5</v>
      </c>
      <c r="CZ166" s="20">
        <v>0</v>
      </c>
      <c r="DA166" s="20">
        <v>0.76</v>
      </c>
      <c r="DB166" s="94">
        <v>31</v>
      </c>
      <c r="DC166" s="20">
        <v>7.0000000000000007E-2</v>
      </c>
      <c r="DD166" s="73">
        <v>28</v>
      </c>
      <c r="DE166" s="17">
        <v>-1</v>
      </c>
      <c r="DF166" s="17">
        <v>-6.9264068999999998E-2</v>
      </c>
      <c r="DG166" s="17">
        <f>_xlfn.XLOOKUP(CS166,' Brechas'!$A$35:$A$67,' Brechas'!$BU$35:$BU$67)</f>
        <v>-6.92640692640695E-2</v>
      </c>
      <c r="DH166" t="b">
        <f t="shared" si="33"/>
        <v>1</v>
      </c>
      <c r="DL166" s="20">
        <v>88</v>
      </c>
      <c r="DM166" s="154" t="s">
        <v>107</v>
      </c>
      <c r="DN166" s="20">
        <v>15.09</v>
      </c>
      <c r="DO166" s="20">
        <v>2.0099999999999998</v>
      </c>
      <c r="DP166" s="20">
        <v>6.49</v>
      </c>
      <c r="DQ166" s="20">
        <v>6.49</v>
      </c>
      <c r="DR166" s="70">
        <v>29</v>
      </c>
      <c r="DS166" s="20">
        <v>8.83</v>
      </c>
      <c r="DT166" s="20">
        <v>0.74</v>
      </c>
      <c r="DU166" s="78">
        <v>3</v>
      </c>
      <c r="DV166" s="20">
        <v>4.8</v>
      </c>
      <c r="DW166" s="95">
        <v>32</v>
      </c>
      <c r="DX166" s="17">
        <v>1</v>
      </c>
      <c r="DY166" s="17">
        <v>4.8005353670000002</v>
      </c>
      <c r="DZ166" s="17" t="e">
        <f>_xlfn.XLOOKUP(DL166,' Brechas'!$A$35:$A$67,' Brechas'!#REF!)</f>
        <v>#REF!</v>
      </c>
      <c r="EA166" t="e">
        <f t="shared" si="34"/>
        <v>#REF!</v>
      </c>
    </row>
    <row r="167" spans="1:131">
      <c r="B167" s="18">
        <v>91</v>
      </c>
      <c r="C167" s="18" t="s">
        <v>108</v>
      </c>
      <c r="D167" s="18">
        <v>0.59</v>
      </c>
      <c r="E167" s="18">
        <v>0.55000000000000004</v>
      </c>
      <c r="F167" s="18">
        <v>7.0000000000000007E-2</v>
      </c>
      <c r="G167" s="18">
        <v>7.0000000000000007E-2</v>
      </c>
      <c r="H167" s="47">
        <v>30</v>
      </c>
      <c r="I167" s="18">
        <v>0.56999999999999995</v>
      </c>
      <c r="J167" s="18">
        <v>0.36</v>
      </c>
      <c r="K167" s="52">
        <v>29</v>
      </c>
      <c r="L167" s="18">
        <v>0.02</v>
      </c>
      <c r="M167" s="47">
        <v>30</v>
      </c>
      <c r="N167" s="17">
        <v>1</v>
      </c>
      <c r="O167" s="17">
        <v>2.3672644E-2</v>
      </c>
      <c r="P167" s="17">
        <f>_xlfn.XLOOKUP(B167,' Brechas'!$A$35:$A$67,' Brechas'!$H$35:$H$67)</f>
        <v>2.3672643642964002E-2</v>
      </c>
      <c r="Q167" t="b">
        <f t="shared" si="28"/>
        <v>1</v>
      </c>
      <c r="U167" s="20">
        <v>91</v>
      </c>
      <c r="V167" s="20" t="s">
        <v>108</v>
      </c>
      <c r="W167" s="20">
        <v>0.41</v>
      </c>
      <c r="X167" s="20">
        <v>0.38</v>
      </c>
      <c r="Y167" s="20">
        <v>0.08</v>
      </c>
      <c r="Z167" s="20">
        <v>0.08</v>
      </c>
      <c r="AA167" s="63">
        <v>15</v>
      </c>
      <c r="AB167" s="20">
        <v>0.39</v>
      </c>
      <c r="AC167" s="20">
        <v>0.1</v>
      </c>
      <c r="AD167" s="72">
        <v>27</v>
      </c>
      <c r="AE167" s="20">
        <v>8.2000000000000007E-3</v>
      </c>
      <c r="AF167" s="82">
        <v>22</v>
      </c>
      <c r="AG167" s="17">
        <v>1</v>
      </c>
      <c r="AH167" s="17">
        <v>8.2450179999999998E-3</v>
      </c>
      <c r="AI167">
        <f>_xlfn.XLOOKUP(U167,' Brechas'!$A$35:$A$67,' Brechas'!$N$35:$N$67)</f>
        <v>8.2450183250799506E-3</v>
      </c>
      <c r="AJ167" t="b">
        <f t="shared" si="29"/>
        <v>1</v>
      </c>
      <c r="AN167" s="20">
        <v>91</v>
      </c>
      <c r="AO167" s="20" t="s">
        <v>108</v>
      </c>
      <c r="AP167" s="20">
        <v>0.40200000000000002</v>
      </c>
      <c r="AQ167" s="20">
        <v>0.11799999999999999</v>
      </c>
      <c r="AR167" s="20">
        <v>2.41</v>
      </c>
      <c r="AS167" s="20">
        <v>2.41</v>
      </c>
      <c r="AT167" s="94">
        <v>31</v>
      </c>
      <c r="AU167" s="20">
        <v>0.25600000000000001</v>
      </c>
      <c r="AV167" s="20">
        <v>0.04</v>
      </c>
      <c r="AW167" s="85">
        <v>4</v>
      </c>
      <c r="AX167" s="20">
        <v>0.09</v>
      </c>
      <c r="AY167" s="65">
        <v>6</v>
      </c>
      <c r="AZ167" s="17">
        <v>1</v>
      </c>
      <c r="BA167" s="17">
        <v>8.8331521999999996E-2</v>
      </c>
      <c r="BB167" s="17">
        <f>_xlfn.XLOOKUP(AN167,' Brechas'!$A$35:$A$67,' Brechas'!$W$35:$W$67)</f>
        <v>8.8331521686754205E-2</v>
      </c>
      <c r="BC167" t="b">
        <f t="shared" si="30"/>
        <v>1</v>
      </c>
      <c r="BG167" s="20">
        <v>91</v>
      </c>
      <c r="BH167" s="20" t="s">
        <v>301</v>
      </c>
      <c r="BI167" s="20">
        <v>0.27</v>
      </c>
      <c r="BJ167" s="20">
        <v>0.22</v>
      </c>
      <c r="BK167" s="20">
        <v>0.23</v>
      </c>
      <c r="BL167" s="20">
        <v>0.23</v>
      </c>
      <c r="BM167" s="69">
        <v>9</v>
      </c>
      <c r="BN167" s="20">
        <v>0.24</v>
      </c>
      <c r="BO167" s="20">
        <v>0.42</v>
      </c>
      <c r="BP167" s="87">
        <v>30</v>
      </c>
      <c r="BQ167" s="20">
        <v>9.6000000000000002E-2</v>
      </c>
      <c r="BR167" s="72">
        <v>27</v>
      </c>
      <c r="BS167" s="17">
        <v>1</v>
      </c>
      <c r="BT167" s="17">
        <v>9.6425001999999996E-2</v>
      </c>
      <c r="BU167" s="17">
        <f>_xlfn.XLOOKUP(BG167,' Brechas'!$A$35:$A$67,' Brechas'!$AK$35:$AK$67)</f>
        <v>9.6425002096607898E-2</v>
      </c>
      <c r="BV167" t="b">
        <f t="shared" si="31"/>
        <v>1</v>
      </c>
      <c r="BZ167" s="20">
        <v>91</v>
      </c>
      <c r="CA167" s="20" t="s">
        <v>108</v>
      </c>
      <c r="CB167" s="20">
        <v>6.63</v>
      </c>
      <c r="CC167" s="20">
        <v>6.63</v>
      </c>
      <c r="CD167" s="20">
        <v>0</v>
      </c>
      <c r="CE167" s="20">
        <v>0</v>
      </c>
      <c r="CF167" s="76">
        <v>1</v>
      </c>
      <c r="CG167" s="20">
        <v>6.63</v>
      </c>
      <c r="CH167" s="20">
        <v>0.99</v>
      </c>
      <c r="CI167" s="95">
        <v>32</v>
      </c>
      <c r="CJ167" s="20">
        <v>0</v>
      </c>
      <c r="CK167" s="76">
        <v>1</v>
      </c>
      <c r="CL167" s="17">
        <v>1</v>
      </c>
      <c r="CM167" s="17">
        <v>4.38808E-4</v>
      </c>
      <c r="CN167" s="17">
        <f>_xlfn.XLOOKUP(BZ167,' Brechas'!$A$35:$A$67,' Brechas'!$BG$35:$BG$67)</f>
        <v>4.3880831410551932E-4</v>
      </c>
      <c r="CO167" t="b">
        <f t="shared" si="32"/>
        <v>1</v>
      </c>
      <c r="CS167" s="20">
        <v>91</v>
      </c>
      <c r="CT167" s="154" t="s">
        <v>108</v>
      </c>
      <c r="CU167" s="20">
        <v>0.25</v>
      </c>
      <c r="CV167" s="20">
        <v>0.75</v>
      </c>
      <c r="CW167" s="20">
        <v>-0.67</v>
      </c>
      <c r="CX167" s="20">
        <v>0.67</v>
      </c>
      <c r="CY167" s="95">
        <v>32</v>
      </c>
      <c r="CZ167" s="20">
        <v>0</v>
      </c>
      <c r="DA167" s="20">
        <v>1</v>
      </c>
      <c r="DB167" s="77">
        <v>33</v>
      </c>
      <c r="DC167" s="20">
        <v>0.67</v>
      </c>
      <c r="DD167" s="95">
        <v>32</v>
      </c>
      <c r="DE167" s="17">
        <v>-1</v>
      </c>
      <c r="DF167" s="17">
        <v>-0.66666666699999999</v>
      </c>
      <c r="DG167" s="17">
        <f>_xlfn.XLOOKUP(CS167,' Brechas'!$A$35:$A$67,' Brechas'!$BU$35:$BU$67)</f>
        <v>-0.66666666666666696</v>
      </c>
      <c r="DH167" t="b">
        <f t="shared" si="33"/>
        <v>1</v>
      </c>
      <c r="DL167" s="20">
        <v>91</v>
      </c>
      <c r="DM167" s="154" t="s">
        <v>108</v>
      </c>
      <c r="DN167" s="20">
        <v>2.7</v>
      </c>
      <c r="DO167" s="20">
        <v>0</v>
      </c>
      <c r="DP167" s="20">
        <v>1</v>
      </c>
      <c r="DQ167" s="20">
        <v>1</v>
      </c>
      <c r="DR167" s="85">
        <v>4</v>
      </c>
      <c r="DS167" s="20">
        <v>1.31</v>
      </c>
      <c r="DT167" s="20">
        <v>0.11</v>
      </c>
      <c r="DU167" s="94">
        <v>31</v>
      </c>
      <c r="DV167" s="20">
        <v>0.11</v>
      </c>
      <c r="DW167" s="78">
        <v>3</v>
      </c>
      <c r="DX167" s="17">
        <v>1</v>
      </c>
      <c r="DY167" s="17">
        <v>0.11006432300000001</v>
      </c>
      <c r="DZ167" s="17" t="e">
        <f>_xlfn.XLOOKUP(DL167,' Brechas'!$A$35:$A$67,' Brechas'!#REF!)</f>
        <v>#REF!</v>
      </c>
      <c r="EA167" t="e">
        <f t="shared" si="34"/>
        <v>#REF!</v>
      </c>
    </row>
    <row r="168" spans="1:131">
      <c r="B168" s="18">
        <v>94</v>
      </c>
      <c r="C168" s="18" t="s">
        <v>109</v>
      </c>
      <c r="D168" s="18">
        <v>0.37</v>
      </c>
      <c r="E168" s="18">
        <v>0.34</v>
      </c>
      <c r="F168" s="18">
        <v>0.09</v>
      </c>
      <c r="G168" s="18">
        <v>0.09</v>
      </c>
      <c r="H168" s="51">
        <v>32</v>
      </c>
      <c r="I168" s="18">
        <v>0.35</v>
      </c>
      <c r="J168" s="18">
        <v>0.56999999999999995</v>
      </c>
      <c r="K168" s="50">
        <v>31</v>
      </c>
      <c r="L168" s="18">
        <v>0.05</v>
      </c>
      <c r="M168" s="51">
        <v>32</v>
      </c>
      <c r="N168" s="17">
        <v>1</v>
      </c>
      <c r="O168" s="17">
        <v>5.3463498999999998E-2</v>
      </c>
      <c r="P168" s="17">
        <f>_xlfn.XLOOKUP(B168,' Brechas'!$A$35:$A$67,' Brechas'!$H$35:$H$67)</f>
        <v>5.3463498598871902E-2</v>
      </c>
      <c r="Q168" t="b">
        <f t="shared" si="28"/>
        <v>1</v>
      </c>
      <c r="U168" s="20">
        <v>94</v>
      </c>
      <c r="V168" s="20" t="s">
        <v>109</v>
      </c>
      <c r="W168" s="20">
        <v>0.28000000000000003</v>
      </c>
      <c r="X168" s="20">
        <v>0.27</v>
      </c>
      <c r="Y168" s="20">
        <v>0.04</v>
      </c>
      <c r="Z168" s="20">
        <v>0.04</v>
      </c>
      <c r="AA168" s="65">
        <v>6</v>
      </c>
      <c r="AB168" s="20">
        <v>0.27</v>
      </c>
      <c r="AC168" s="20">
        <v>0.15</v>
      </c>
      <c r="AD168" s="94">
        <v>31</v>
      </c>
      <c r="AE168" s="20">
        <v>6.7000000000000002E-3</v>
      </c>
      <c r="AF168" s="58">
        <v>16</v>
      </c>
      <c r="AG168" s="17">
        <v>1</v>
      </c>
      <c r="AH168" s="17">
        <v>6.7426200000000004E-3</v>
      </c>
      <c r="AI168">
        <f>_xlfn.XLOOKUP(U168,' Brechas'!$A$35:$A$67,' Brechas'!$N$35:$N$67)</f>
        <v>6.7426203929063701E-3</v>
      </c>
      <c r="AJ168" t="b">
        <f t="shared" si="29"/>
        <v>1</v>
      </c>
      <c r="AN168" s="20">
        <v>94</v>
      </c>
      <c r="AO168" s="20" t="s">
        <v>109</v>
      </c>
      <c r="AP168" s="20">
        <v>0.34899999999999998</v>
      </c>
      <c r="AQ168" s="20">
        <v>0.108</v>
      </c>
      <c r="AR168" s="20">
        <v>2.2400000000000002</v>
      </c>
      <c r="AS168" s="20">
        <v>2.2400000000000002</v>
      </c>
      <c r="AT168" s="84">
        <v>26</v>
      </c>
      <c r="AU168" s="20">
        <v>0.224</v>
      </c>
      <c r="AV168" s="20">
        <v>0.03</v>
      </c>
      <c r="AW168" s="78">
        <v>3</v>
      </c>
      <c r="AX168" s="20">
        <v>7.0000000000000007E-2</v>
      </c>
      <c r="AY168" s="85">
        <v>4</v>
      </c>
      <c r="AZ168" s="17">
        <v>1</v>
      </c>
      <c r="BA168" s="17">
        <v>7.1940356999999996E-2</v>
      </c>
      <c r="BB168" s="17">
        <f>_xlfn.XLOOKUP(AN168,' Brechas'!$A$35:$A$67,' Brechas'!$W$35:$W$67)</f>
        <v>7.1940356912449002E-2</v>
      </c>
      <c r="BC168" t="b">
        <f t="shared" si="30"/>
        <v>1</v>
      </c>
      <c r="BG168" s="20">
        <v>94</v>
      </c>
      <c r="BH168" s="20" t="s">
        <v>302</v>
      </c>
      <c r="BI168" s="20">
        <v>0.13</v>
      </c>
      <c r="BJ168" s="20">
        <v>7.0000000000000007E-2</v>
      </c>
      <c r="BK168" s="20">
        <v>0.77</v>
      </c>
      <c r="BL168" s="20">
        <v>0.76800000000000002</v>
      </c>
      <c r="BM168" s="77">
        <v>33</v>
      </c>
      <c r="BN168" s="20">
        <v>0.1</v>
      </c>
      <c r="BO168" s="20">
        <v>1</v>
      </c>
      <c r="BP168" s="77">
        <v>33</v>
      </c>
      <c r="BQ168" s="20">
        <v>0.76800000000000002</v>
      </c>
      <c r="BR168" s="77">
        <v>33</v>
      </c>
      <c r="BS168" s="17">
        <v>1</v>
      </c>
      <c r="BT168" s="17">
        <v>0.76834319500000003</v>
      </c>
      <c r="BU168" s="17">
        <f>_xlfn.XLOOKUP(BG168,' Brechas'!$A$35:$A$67,' Brechas'!$AK$35:$AK$67)</f>
        <v>0.76834319526626804</v>
      </c>
      <c r="BV168" t="b">
        <f t="shared" si="31"/>
        <v>1</v>
      </c>
      <c r="BZ168" s="20">
        <v>94</v>
      </c>
      <c r="CA168" s="20" t="s">
        <v>109</v>
      </c>
      <c r="CB168" s="20">
        <v>6.87</v>
      </c>
      <c r="CC168" s="20">
        <v>6.95</v>
      </c>
      <c r="CD168" s="20">
        <v>-0.01</v>
      </c>
      <c r="CE168" s="20">
        <v>1.2E-2</v>
      </c>
      <c r="CF168" s="74">
        <v>23</v>
      </c>
      <c r="CG168" s="20">
        <v>6.91</v>
      </c>
      <c r="CH168" s="20">
        <v>0.95</v>
      </c>
      <c r="CI168" s="83">
        <v>5</v>
      </c>
      <c r="CJ168" s="20">
        <v>1.0999999999999999E-2</v>
      </c>
      <c r="CK168" s="82">
        <v>22</v>
      </c>
      <c r="CL168" s="17">
        <v>-1</v>
      </c>
      <c r="CM168" s="17">
        <v>-1.0939025E-2</v>
      </c>
      <c r="CN168" s="17">
        <f>_xlfn.XLOOKUP(BZ168,' Brechas'!$A$35:$A$67,' Brechas'!$BG$35:$BG$67)</f>
        <v>-1.0939025160608087E-2</v>
      </c>
      <c r="CO168" t="b">
        <f t="shared" si="32"/>
        <v>1</v>
      </c>
      <c r="CS168" s="20">
        <v>94</v>
      </c>
      <c r="CT168" s="154" t="s">
        <v>109</v>
      </c>
      <c r="CU168" s="20">
        <v>0.38</v>
      </c>
      <c r="CV168" s="20">
        <v>0.62</v>
      </c>
      <c r="CW168" s="20">
        <v>-0.39</v>
      </c>
      <c r="CX168" s="20">
        <v>0.39</v>
      </c>
      <c r="CY168" s="71">
        <v>25</v>
      </c>
      <c r="CZ168" s="20">
        <v>0</v>
      </c>
      <c r="DA168" s="20">
        <v>0.55000000000000004</v>
      </c>
      <c r="DB168" s="70">
        <v>29</v>
      </c>
      <c r="DC168" s="20">
        <v>0.21</v>
      </c>
      <c r="DD168" s="87">
        <v>30</v>
      </c>
      <c r="DE168" s="17">
        <v>-1</v>
      </c>
      <c r="DF168" s="17">
        <v>-0.21455938699999999</v>
      </c>
      <c r="DG168" s="17">
        <f>_xlfn.XLOOKUP(CS168,' Brechas'!$A$35:$A$67,' Brechas'!$BU$35:$BU$67)</f>
        <v>-0.21455938697318</v>
      </c>
      <c r="DH168" t="b">
        <f t="shared" si="33"/>
        <v>1</v>
      </c>
      <c r="DL168" s="20">
        <v>94</v>
      </c>
      <c r="DM168" s="154" t="s">
        <v>109</v>
      </c>
      <c r="DN168" s="20">
        <v>5.65</v>
      </c>
      <c r="DO168" s="20">
        <v>0</v>
      </c>
      <c r="DP168" s="20">
        <v>0</v>
      </c>
      <c r="DQ168" s="20">
        <v>0</v>
      </c>
      <c r="DR168" s="76">
        <v>1</v>
      </c>
      <c r="DS168" s="20">
        <v>2.72</v>
      </c>
      <c r="DT168" s="20">
        <v>0.23</v>
      </c>
      <c r="DU168" s="72">
        <v>27</v>
      </c>
      <c r="DV168" s="20">
        <v>0</v>
      </c>
      <c r="DW168" s="76">
        <v>1</v>
      </c>
      <c r="DX168" s="17">
        <v>-1</v>
      </c>
      <c r="DY168" s="17">
        <v>0</v>
      </c>
      <c r="DZ168" s="17" t="e">
        <f>_xlfn.XLOOKUP(DL168,' Brechas'!$A$35:$A$67,' Brechas'!#REF!)</f>
        <v>#REF!</v>
      </c>
      <c r="EA168" t="e">
        <f t="shared" si="34"/>
        <v>#REF!</v>
      </c>
    </row>
    <row r="169" spans="1:131">
      <c r="B169" s="18">
        <v>95</v>
      </c>
      <c r="C169" s="18" t="s">
        <v>110</v>
      </c>
      <c r="D169" s="18">
        <v>0.77</v>
      </c>
      <c r="E169" s="18">
        <v>0.72</v>
      </c>
      <c r="F169" s="18">
        <v>0.08</v>
      </c>
      <c r="G169" s="18">
        <v>0.08</v>
      </c>
      <c r="H169" s="50">
        <v>31</v>
      </c>
      <c r="I169" s="18">
        <v>0.74</v>
      </c>
      <c r="J169" s="18">
        <v>0.27</v>
      </c>
      <c r="K169" s="48">
        <v>24</v>
      </c>
      <c r="L169" s="18">
        <v>0.02</v>
      </c>
      <c r="M169" s="52">
        <v>29</v>
      </c>
      <c r="N169" s="17">
        <v>1</v>
      </c>
      <c r="O169" s="17">
        <v>2.1346436999999999E-2</v>
      </c>
      <c r="P169" s="17">
        <f>_xlfn.XLOOKUP(B169,' Brechas'!$A$35:$A$67,' Brechas'!$H$35:$H$67)</f>
        <v>2.1346437425067501E-2</v>
      </c>
      <c r="Q169" t="b">
        <f t="shared" si="28"/>
        <v>1</v>
      </c>
      <c r="U169" s="20">
        <v>95</v>
      </c>
      <c r="V169" s="20" t="s">
        <v>110</v>
      </c>
      <c r="W169" s="20">
        <v>0.48</v>
      </c>
      <c r="X169" s="20">
        <v>0.43</v>
      </c>
      <c r="Y169" s="20">
        <v>0.12</v>
      </c>
      <c r="Z169" s="20">
        <v>0.12</v>
      </c>
      <c r="AA169" s="95">
        <v>32</v>
      </c>
      <c r="AB169" s="20">
        <v>0.46</v>
      </c>
      <c r="AC169" s="20">
        <v>0.09</v>
      </c>
      <c r="AD169" s="80">
        <v>20</v>
      </c>
      <c r="AE169" s="20">
        <v>1.12E-2</v>
      </c>
      <c r="AF169" s="87">
        <v>30</v>
      </c>
      <c r="AG169" s="17">
        <v>1</v>
      </c>
      <c r="AH169" s="17">
        <v>1.1242567E-2</v>
      </c>
      <c r="AI169">
        <f>_xlfn.XLOOKUP(U169,' Brechas'!$A$35:$A$67,' Brechas'!$N$35:$N$67)</f>
        <v>1.1242566635773801E-2</v>
      </c>
      <c r="AJ169" t="b">
        <f t="shared" si="29"/>
        <v>1</v>
      </c>
      <c r="AN169" s="20">
        <v>95</v>
      </c>
      <c r="AO169" s="20" t="s">
        <v>110</v>
      </c>
      <c r="AP169" s="20">
        <v>1.1539999999999999</v>
      </c>
      <c r="AQ169" s="20">
        <v>0.26900000000000002</v>
      </c>
      <c r="AR169" s="20">
        <v>3.29</v>
      </c>
      <c r="AS169" s="20">
        <v>3.29</v>
      </c>
      <c r="AT169" s="95">
        <v>32</v>
      </c>
      <c r="AU169" s="20">
        <v>0.68700000000000006</v>
      </c>
      <c r="AV169" s="20">
        <v>0.1</v>
      </c>
      <c r="AW169" s="63">
        <v>15</v>
      </c>
      <c r="AX169" s="20">
        <v>0.32</v>
      </c>
      <c r="AY169" s="84">
        <v>26</v>
      </c>
      <c r="AZ169" s="17">
        <v>1</v>
      </c>
      <c r="BA169" s="17">
        <v>0.324985625</v>
      </c>
      <c r="BB169" s="17">
        <f>_xlfn.XLOOKUP(AN169,' Brechas'!$A$35:$A$67,' Brechas'!$W$35:$W$67)</f>
        <v>0.32498562457747998</v>
      </c>
      <c r="BC169" t="b">
        <f t="shared" si="30"/>
        <v>1</v>
      </c>
      <c r="BG169" s="20">
        <v>95</v>
      </c>
      <c r="BH169" s="20" t="s">
        <v>303</v>
      </c>
      <c r="BI169" s="20">
        <v>0.35</v>
      </c>
      <c r="BJ169" s="20">
        <v>0.24</v>
      </c>
      <c r="BK169" s="20">
        <v>0.44</v>
      </c>
      <c r="BL169" s="20">
        <v>0.44400000000000001</v>
      </c>
      <c r="BM169" s="95">
        <v>32</v>
      </c>
      <c r="BN169" s="20">
        <v>0.28999999999999998</v>
      </c>
      <c r="BO169" s="20">
        <v>0.35</v>
      </c>
      <c r="BP169" s="72">
        <v>27</v>
      </c>
      <c r="BQ169" s="20">
        <v>0.155</v>
      </c>
      <c r="BR169" s="94">
        <v>31</v>
      </c>
      <c r="BS169" s="17">
        <v>1</v>
      </c>
      <c r="BT169" s="17">
        <v>0.15518690900000001</v>
      </c>
      <c r="BU169" s="17">
        <f>_xlfn.XLOOKUP(BG169,' Brechas'!$A$35:$A$67,' Brechas'!$AK$35:$AK$67)</f>
        <v>0.15518690931618101</v>
      </c>
      <c r="BV169" t="b">
        <f t="shared" si="31"/>
        <v>1</v>
      </c>
      <c r="BZ169" s="20">
        <v>95</v>
      </c>
      <c r="CA169" s="20" t="s">
        <v>110</v>
      </c>
      <c r="CB169" s="20">
        <v>6.86</v>
      </c>
      <c r="CC169" s="20">
        <v>6.95</v>
      </c>
      <c r="CD169" s="20">
        <v>-0.01</v>
      </c>
      <c r="CE169" s="20">
        <v>1.2999999999999999E-2</v>
      </c>
      <c r="CF169" s="88">
        <v>24</v>
      </c>
      <c r="CG169" s="20">
        <v>6.91</v>
      </c>
      <c r="CH169" s="20">
        <v>0.95</v>
      </c>
      <c r="CI169" s="85">
        <v>4</v>
      </c>
      <c r="CJ169" s="20">
        <v>1.2E-2</v>
      </c>
      <c r="CK169" s="88">
        <v>24</v>
      </c>
      <c r="CL169" s="17">
        <v>-1</v>
      </c>
      <c r="CM169" s="17">
        <v>-1.201375E-2</v>
      </c>
      <c r="CN169" s="17">
        <f>_xlfn.XLOOKUP(BZ169,' Brechas'!$A$35:$A$67,' Brechas'!$BG$35:$BG$67)</f>
        <v>-1.201375003368366E-2</v>
      </c>
      <c r="CO169" t="b">
        <f t="shared" si="32"/>
        <v>1</v>
      </c>
      <c r="CS169" s="20">
        <v>95</v>
      </c>
      <c r="CT169" s="154" t="s">
        <v>110</v>
      </c>
      <c r="CU169" s="20">
        <v>0.47</v>
      </c>
      <c r="CV169" s="20">
        <v>0.53</v>
      </c>
      <c r="CW169" s="20">
        <v>-0.11</v>
      </c>
      <c r="CX169" s="20">
        <v>0.11</v>
      </c>
      <c r="CY169" s="64">
        <v>7</v>
      </c>
      <c r="CZ169" s="20">
        <v>0</v>
      </c>
      <c r="DA169" s="20">
        <v>0.31</v>
      </c>
      <c r="DB169" s="73">
        <v>28</v>
      </c>
      <c r="DC169" s="20">
        <v>0.03</v>
      </c>
      <c r="DD169" s="74">
        <v>23</v>
      </c>
      <c r="DE169" s="17">
        <v>-1</v>
      </c>
      <c r="DF169" s="17">
        <v>-3.4858387999999997E-2</v>
      </c>
      <c r="DG169" s="17">
        <f>_xlfn.XLOOKUP(CS169,' Brechas'!$A$35:$A$67,' Brechas'!$BU$35:$BU$67)</f>
        <v>-3.4858387799563899E-2</v>
      </c>
      <c r="DH169" t="b">
        <f t="shared" si="33"/>
        <v>1</v>
      </c>
      <c r="DL169" s="20">
        <v>95</v>
      </c>
      <c r="DM169" s="154" t="s">
        <v>110</v>
      </c>
      <c r="DN169" s="20">
        <v>20.47</v>
      </c>
      <c r="DO169" s="20">
        <v>4.2300000000000004</v>
      </c>
      <c r="DP169" s="20">
        <v>3.84</v>
      </c>
      <c r="DQ169" s="20">
        <v>3.84</v>
      </c>
      <c r="DR169" s="75">
        <v>21</v>
      </c>
      <c r="DS169" s="20">
        <v>11.94</v>
      </c>
      <c r="DT169" s="20">
        <v>1</v>
      </c>
      <c r="DU169" s="76">
        <v>1</v>
      </c>
      <c r="DV169" s="20">
        <v>3.84</v>
      </c>
      <c r="DW169" s="94">
        <v>31</v>
      </c>
      <c r="DX169" s="17">
        <v>1</v>
      </c>
      <c r="DY169" s="17">
        <v>3.8441320490000002</v>
      </c>
      <c r="DZ169" s="17" t="e">
        <f>_xlfn.XLOOKUP(DL169,' Brechas'!$A$35:$A$67,' Brechas'!#REF!)</f>
        <v>#REF!</v>
      </c>
      <c r="EA169" t="e">
        <f t="shared" si="34"/>
        <v>#REF!</v>
      </c>
    </row>
    <row r="170" spans="1:131">
      <c r="B170" s="18">
        <v>97</v>
      </c>
      <c r="C170" s="18" t="s">
        <v>111</v>
      </c>
      <c r="D170" s="18">
        <v>0.2</v>
      </c>
      <c r="E170" s="18">
        <v>0.2</v>
      </c>
      <c r="F170" s="18">
        <v>0.03</v>
      </c>
      <c r="G170" s="18">
        <v>0.03</v>
      </c>
      <c r="H170" s="40">
        <v>21</v>
      </c>
      <c r="I170" s="18">
        <v>0.2</v>
      </c>
      <c r="J170" s="18">
        <v>1</v>
      </c>
      <c r="K170" s="46">
        <v>33</v>
      </c>
      <c r="L170" s="18">
        <v>0.03</v>
      </c>
      <c r="M170" s="50">
        <v>31</v>
      </c>
      <c r="N170" s="17">
        <v>1</v>
      </c>
      <c r="O170" s="17">
        <v>2.9647601999999999E-2</v>
      </c>
      <c r="P170" s="17">
        <f>_xlfn.XLOOKUP(B170,' Brechas'!$A$35:$A$67,' Brechas'!$H$35:$H$67)</f>
        <v>2.9647601880105599E-2</v>
      </c>
      <c r="Q170" t="b">
        <f t="shared" si="28"/>
        <v>1</v>
      </c>
      <c r="U170" s="20">
        <v>97</v>
      </c>
      <c r="V170" s="20" t="s">
        <v>111</v>
      </c>
      <c r="W170" s="20">
        <v>0.43</v>
      </c>
      <c r="X170" s="20">
        <v>0.4</v>
      </c>
      <c r="Y170" s="20">
        <v>0.09</v>
      </c>
      <c r="Z170" s="20">
        <v>0.09</v>
      </c>
      <c r="AA170" s="75">
        <v>21</v>
      </c>
      <c r="AB170" s="20">
        <v>0.42</v>
      </c>
      <c r="AC170" s="20">
        <v>0.1</v>
      </c>
      <c r="AD170" s="71">
        <v>25</v>
      </c>
      <c r="AE170" s="20">
        <v>8.6E-3</v>
      </c>
      <c r="AF170" s="88">
        <v>24</v>
      </c>
      <c r="AG170" s="17">
        <v>1</v>
      </c>
      <c r="AH170" s="17">
        <v>8.596299E-3</v>
      </c>
      <c r="AI170">
        <f>_xlfn.XLOOKUP(U170,' Brechas'!$A$35:$A$67,' Brechas'!$N$35:$N$67)</f>
        <v>8.5962990938374898E-3</v>
      </c>
      <c r="AJ170" t="b">
        <f t="shared" si="29"/>
        <v>1</v>
      </c>
      <c r="AN170" s="20">
        <v>97</v>
      </c>
      <c r="AO170" s="20" t="s">
        <v>111</v>
      </c>
      <c r="AP170" s="20">
        <v>0.42499999999999999</v>
      </c>
      <c r="AQ170" s="20">
        <v>0.129</v>
      </c>
      <c r="AR170" s="20">
        <v>2.29</v>
      </c>
      <c r="AS170" s="20">
        <v>2.29</v>
      </c>
      <c r="AT170" s="73">
        <v>28</v>
      </c>
      <c r="AU170" s="20">
        <v>0.27</v>
      </c>
      <c r="AV170" s="20">
        <v>0.04</v>
      </c>
      <c r="AW170" s="83">
        <v>5</v>
      </c>
      <c r="AX170" s="20">
        <v>0.09</v>
      </c>
      <c r="AY170" s="64">
        <v>7</v>
      </c>
      <c r="AZ170" s="17">
        <v>1</v>
      </c>
      <c r="BA170" s="17">
        <v>8.9040935000000002E-2</v>
      </c>
      <c r="BB170" s="17">
        <f>_xlfn.XLOOKUP(AN170,' Brechas'!$A$35:$A$67,' Brechas'!$W$35:$W$67)</f>
        <v>8.9040935417932399E-2</v>
      </c>
      <c r="BC170" t="b">
        <f t="shared" si="30"/>
        <v>1</v>
      </c>
      <c r="BG170" s="20">
        <v>97</v>
      </c>
      <c r="BH170" s="20" t="s">
        <v>304</v>
      </c>
      <c r="BI170" s="20">
        <v>0.14000000000000001</v>
      </c>
      <c r="BJ170" s="20">
        <v>0.12</v>
      </c>
      <c r="BK170" s="20">
        <v>0.12</v>
      </c>
      <c r="BL170" s="20">
        <v>0.11799999999999999</v>
      </c>
      <c r="BM170" s="76">
        <v>1</v>
      </c>
      <c r="BN170" s="20">
        <v>0.13</v>
      </c>
      <c r="BO170" s="20">
        <v>0.78</v>
      </c>
      <c r="BP170" s="94">
        <v>31</v>
      </c>
      <c r="BQ170" s="20">
        <v>9.1999999999999998E-2</v>
      </c>
      <c r="BR170" s="84">
        <v>26</v>
      </c>
      <c r="BS170" s="17">
        <v>1</v>
      </c>
      <c r="BT170" s="17">
        <v>9.2205719000000005E-2</v>
      </c>
      <c r="BU170" s="17">
        <f>_xlfn.XLOOKUP(BG170,' Brechas'!$A$35:$A$67,' Brechas'!$AK$35:$AK$67)</f>
        <v>9.2205719162066005E-2</v>
      </c>
      <c r="BV170" t="b">
        <f t="shared" si="31"/>
        <v>1</v>
      </c>
      <c r="BZ170" s="20">
        <v>97</v>
      </c>
      <c r="CA170" s="20" t="s">
        <v>111</v>
      </c>
      <c r="CB170" s="20">
        <v>6.57</v>
      </c>
      <c r="CC170" s="20">
        <v>6.51</v>
      </c>
      <c r="CD170" s="20">
        <v>0.01</v>
      </c>
      <c r="CE170" s="20">
        <v>8.9999999999999993E-3</v>
      </c>
      <c r="CF170" s="59">
        <v>13</v>
      </c>
      <c r="CG170" s="20">
        <v>6.54</v>
      </c>
      <c r="CH170" s="20">
        <v>1</v>
      </c>
      <c r="CI170" s="77">
        <v>33</v>
      </c>
      <c r="CJ170" s="20">
        <v>8.9999999999999993E-3</v>
      </c>
      <c r="CK170" s="59">
        <v>13</v>
      </c>
      <c r="CL170" s="17">
        <v>1</v>
      </c>
      <c r="CM170" s="17">
        <v>9.3987429999999993E-3</v>
      </c>
      <c r="CN170" s="17">
        <f>_xlfn.XLOOKUP(BZ170,' Brechas'!$A$35:$A$67,' Brechas'!$BG$35:$BG$67)</f>
        <v>9.3987432422865946E-3</v>
      </c>
      <c r="CO170" t="b">
        <f t="shared" si="32"/>
        <v>1</v>
      </c>
      <c r="CS170" s="20">
        <v>97</v>
      </c>
      <c r="CT170" s="154" t="s">
        <v>111</v>
      </c>
      <c r="CU170" s="20">
        <v>0.36</v>
      </c>
      <c r="CV170" s="20">
        <v>0.64</v>
      </c>
      <c r="CW170" s="20">
        <v>-0.44</v>
      </c>
      <c r="CX170" s="20">
        <v>0.44</v>
      </c>
      <c r="CY170" s="70">
        <v>29</v>
      </c>
      <c r="CZ170" s="20">
        <v>0</v>
      </c>
      <c r="DA170" s="20">
        <v>0.56999999999999995</v>
      </c>
      <c r="DB170" s="87">
        <v>30</v>
      </c>
      <c r="DC170" s="20">
        <v>0.25</v>
      </c>
      <c r="DD170" s="94">
        <v>31</v>
      </c>
      <c r="DE170" s="17">
        <v>-1</v>
      </c>
      <c r="DF170" s="17">
        <v>-0.253968254</v>
      </c>
      <c r="DG170" s="17">
        <f>_xlfn.XLOOKUP(CS170,' Brechas'!$A$35:$A$67,' Brechas'!$BU$35:$BU$67)</f>
        <v>-0.25396825396825401</v>
      </c>
      <c r="DH170" t="b">
        <f t="shared" si="33"/>
        <v>1</v>
      </c>
      <c r="DL170" s="20">
        <v>97</v>
      </c>
      <c r="DM170" s="154" t="s">
        <v>111</v>
      </c>
      <c r="DN170" s="20">
        <v>13.33</v>
      </c>
      <c r="DO170" s="20">
        <v>1.26</v>
      </c>
      <c r="DP170" s="20">
        <v>9.59</v>
      </c>
      <c r="DQ170" s="20">
        <v>9.59</v>
      </c>
      <c r="DR170" s="77">
        <v>33</v>
      </c>
      <c r="DS170" s="20">
        <v>7.02</v>
      </c>
      <c r="DT170" s="20">
        <v>0.59</v>
      </c>
      <c r="DU170" s="65">
        <v>6</v>
      </c>
      <c r="DV170" s="20">
        <v>5.64</v>
      </c>
      <c r="DW170" s="77">
        <v>33</v>
      </c>
      <c r="DX170" s="17">
        <v>1</v>
      </c>
      <c r="DY170" s="17">
        <v>5.6357348509999996</v>
      </c>
      <c r="DZ170" s="17" t="e">
        <f>_xlfn.XLOOKUP(DL170,' Brechas'!$A$35:$A$67,' Brechas'!#REF!)</f>
        <v>#REF!</v>
      </c>
      <c r="EA170" t="e">
        <f t="shared" si="34"/>
        <v>#REF!</v>
      </c>
    </row>
    <row r="171" spans="1:131">
      <c r="B171" s="18">
        <v>99</v>
      </c>
      <c r="C171" s="18" t="s">
        <v>112</v>
      </c>
      <c r="D171" s="18">
        <v>0.3</v>
      </c>
      <c r="E171" s="18">
        <v>0.26</v>
      </c>
      <c r="F171" s="18">
        <v>0.15</v>
      </c>
      <c r="G171" s="18">
        <v>0.15</v>
      </c>
      <c r="H171" s="46">
        <v>33</v>
      </c>
      <c r="I171" s="18">
        <v>0.28000000000000003</v>
      </c>
      <c r="J171" s="18">
        <v>0.72</v>
      </c>
      <c r="K171" s="51">
        <v>32</v>
      </c>
      <c r="L171" s="18">
        <v>0.11</v>
      </c>
      <c r="M171" s="46">
        <v>33</v>
      </c>
      <c r="N171" s="17">
        <v>1</v>
      </c>
      <c r="O171" s="17">
        <v>0.108582286</v>
      </c>
      <c r="P171" s="17">
        <f>_xlfn.XLOOKUP(B171,' Brechas'!$A$35:$A$67,' Brechas'!$H$35:$H$67)</f>
        <v>0.108582286020726</v>
      </c>
      <c r="Q171" t="b">
        <f t="shared" si="28"/>
        <v>1</v>
      </c>
      <c r="U171" s="20">
        <v>99</v>
      </c>
      <c r="V171" s="20" t="s">
        <v>112</v>
      </c>
      <c r="W171" s="20">
        <v>0.04</v>
      </c>
      <c r="X171" s="20">
        <v>0.04</v>
      </c>
      <c r="Y171" s="20">
        <v>0.04</v>
      </c>
      <c r="Z171" s="20">
        <v>0.04</v>
      </c>
      <c r="AA171" s="83">
        <v>5</v>
      </c>
      <c r="AB171" s="20">
        <v>0.04</v>
      </c>
      <c r="AC171" s="20">
        <v>1</v>
      </c>
      <c r="AD171" s="77">
        <v>33</v>
      </c>
      <c r="AE171" s="20">
        <v>4.2500000000000003E-2</v>
      </c>
      <c r="AF171" s="77">
        <v>33</v>
      </c>
      <c r="AG171" s="17">
        <v>1</v>
      </c>
      <c r="AH171" s="17">
        <v>4.2526413999999998E-2</v>
      </c>
      <c r="AI171">
        <f>_xlfn.XLOOKUP(U171,' Brechas'!$A$35:$A$67,' Brechas'!$N$35:$N$67)</f>
        <v>4.2526414376445103E-2</v>
      </c>
      <c r="AJ171" t="b">
        <f t="shared" si="29"/>
        <v>1</v>
      </c>
      <c r="AN171" s="20">
        <v>99</v>
      </c>
      <c r="AO171" s="20" t="s">
        <v>112</v>
      </c>
      <c r="AP171" s="20">
        <v>0.214</v>
      </c>
      <c r="AQ171" s="20">
        <v>6.4000000000000001E-2</v>
      </c>
      <c r="AR171" s="20">
        <v>2.3199999999999998</v>
      </c>
      <c r="AS171" s="20">
        <v>2.3199999999999998</v>
      </c>
      <c r="AT171" s="87">
        <v>30</v>
      </c>
      <c r="AU171" s="20">
        <v>0.13500000000000001</v>
      </c>
      <c r="AV171" s="20">
        <v>0.02</v>
      </c>
      <c r="AW171" s="76">
        <v>1</v>
      </c>
      <c r="AX171" s="20">
        <v>0.05</v>
      </c>
      <c r="AY171" s="76">
        <v>1</v>
      </c>
      <c r="AZ171" s="17">
        <v>1</v>
      </c>
      <c r="BA171" s="17">
        <v>4.5090439000000003E-2</v>
      </c>
      <c r="BB171" s="17">
        <f>_xlfn.XLOOKUP(AN171,' Brechas'!$A$35:$A$67,' Brechas'!$W$35:$W$67)</f>
        <v>4.5090438857137802E-2</v>
      </c>
      <c r="BC171" t="b">
        <f t="shared" si="30"/>
        <v>1</v>
      </c>
      <c r="BG171" s="20">
        <v>99</v>
      </c>
      <c r="BH171" s="20" t="s">
        <v>305</v>
      </c>
      <c r="BI171" s="20">
        <v>0.13</v>
      </c>
      <c r="BJ171" s="20">
        <v>0.1</v>
      </c>
      <c r="BK171" s="20">
        <v>0.33</v>
      </c>
      <c r="BL171" s="20">
        <v>0.32700000000000001</v>
      </c>
      <c r="BM171" s="84">
        <v>26</v>
      </c>
      <c r="BN171" s="20">
        <v>0.12</v>
      </c>
      <c r="BO171" s="20">
        <v>0.89</v>
      </c>
      <c r="BP171" s="95">
        <v>32</v>
      </c>
      <c r="BQ171" s="20">
        <v>0.29199999999999998</v>
      </c>
      <c r="BR171" s="95">
        <v>32</v>
      </c>
      <c r="BS171" s="17">
        <v>1</v>
      </c>
      <c r="BT171" s="17">
        <v>0.291626889</v>
      </c>
      <c r="BU171" s="17">
        <f>_xlfn.XLOOKUP(BG171,' Brechas'!$A$35:$A$67,' Brechas'!$AK$35:$AK$67)</f>
        <v>0.29162688902485301</v>
      </c>
      <c r="BV171" t="b">
        <f t="shared" si="31"/>
        <v>1</v>
      </c>
      <c r="BZ171" s="20">
        <v>99</v>
      </c>
      <c r="CA171" s="20" t="s">
        <v>112</v>
      </c>
      <c r="CB171" s="20">
        <v>6.81</v>
      </c>
      <c r="CC171" s="20">
        <v>6.88</v>
      </c>
      <c r="CD171" s="20">
        <v>-0.01</v>
      </c>
      <c r="CE171" s="20">
        <v>1.0999999999999999E-2</v>
      </c>
      <c r="CF171" s="80">
        <v>20</v>
      </c>
      <c r="CG171" s="20">
        <v>6.85</v>
      </c>
      <c r="CH171" s="20">
        <v>0.95</v>
      </c>
      <c r="CI171" s="86">
        <v>11</v>
      </c>
      <c r="CJ171" s="20">
        <v>0.01</v>
      </c>
      <c r="CK171" s="80">
        <v>20</v>
      </c>
      <c r="CL171" s="17">
        <v>-1</v>
      </c>
      <c r="CM171" s="17">
        <v>-1.0188666000000001E-2</v>
      </c>
      <c r="CN171" s="17">
        <f>_xlfn.XLOOKUP(BZ171,' Brechas'!$A$35:$A$67,' Brechas'!$BG$35:$BG$67)</f>
        <v>-1.0188666185710862E-2</v>
      </c>
      <c r="CO171" t="b">
        <f t="shared" si="32"/>
        <v>1</v>
      </c>
      <c r="CS171" s="20">
        <v>99</v>
      </c>
      <c r="CT171" s="154" t="s">
        <v>112</v>
      </c>
      <c r="CU171" s="20">
        <v>0.16</v>
      </c>
      <c r="CV171" s="20">
        <v>0.84</v>
      </c>
      <c r="CW171" s="20">
        <v>-0.81</v>
      </c>
      <c r="CX171" s="20">
        <v>0.81</v>
      </c>
      <c r="CY171" s="77">
        <v>33</v>
      </c>
      <c r="CZ171" s="20">
        <v>0</v>
      </c>
      <c r="DA171" s="20">
        <v>0.84</v>
      </c>
      <c r="DB171" s="95">
        <v>32</v>
      </c>
      <c r="DC171" s="20">
        <v>0.68</v>
      </c>
      <c r="DD171" s="77">
        <v>33</v>
      </c>
      <c r="DE171" s="17">
        <v>-1</v>
      </c>
      <c r="DF171" s="17">
        <v>-0.68421052599999999</v>
      </c>
      <c r="DG171" s="17">
        <f>_xlfn.XLOOKUP(CS171,' Brechas'!$A$35:$A$67,' Brechas'!$BU$35:$BU$67)</f>
        <v>-0.68421052631578805</v>
      </c>
      <c r="DH171" t="b">
        <f t="shared" si="33"/>
        <v>1</v>
      </c>
      <c r="DL171" s="20">
        <v>99</v>
      </c>
      <c r="DM171" s="154" t="s">
        <v>112</v>
      </c>
      <c r="DN171" s="20">
        <v>1.73</v>
      </c>
      <c r="DO171" s="20">
        <v>0.63</v>
      </c>
      <c r="DP171" s="20">
        <v>1.74</v>
      </c>
      <c r="DQ171" s="20">
        <v>1.74</v>
      </c>
      <c r="DR171" s="64">
        <v>7</v>
      </c>
      <c r="DS171" s="20">
        <v>1.1599999999999999</v>
      </c>
      <c r="DT171" s="20">
        <v>0.1</v>
      </c>
      <c r="DU171" s="95">
        <v>32</v>
      </c>
      <c r="DV171" s="20">
        <v>0.17</v>
      </c>
      <c r="DW171" s="85">
        <v>4</v>
      </c>
      <c r="DX171" s="17">
        <v>1</v>
      </c>
      <c r="DY171" s="17">
        <v>0.169100684</v>
      </c>
      <c r="DZ171" s="17" t="e">
        <f>_xlfn.XLOOKUP(DL171,' Brechas'!$A$35:$A$67,' Brechas'!#REF!)</f>
        <v>#REF!</v>
      </c>
      <c r="EA171" t="e">
        <f t="shared" si="34"/>
        <v>#REF!</v>
      </c>
    </row>
    <row r="173" spans="1:131">
      <c r="A173" s="3" t="s">
        <v>29</v>
      </c>
      <c r="B173" s="18">
        <v>5</v>
      </c>
      <c r="C173" s="18" t="s">
        <v>79</v>
      </c>
      <c r="D173" s="18">
        <v>0.37</v>
      </c>
      <c r="E173" s="18">
        <v>0.06</v>
      </c>
      <c r="F173" s="18">
        <v>5.43</v>
      </c>
      <c r="G173" s="18">
        <v>5.43</v>
      </c>
      <c r="H173" s="25">
        <v>15</v>
      </c>
      <c r="I173" s="18">
        <v>0.22</v>
      </c>
      <c r="J173" s="18">
        <v>0.66</v>
      </c>
      <c r="K173" s="33">
        <v>20</v>
      </c>
      <c r="L173" s="18">
        <v>3.58</v>
      </c>
      <c r="M173" s="25">
        <v>15</v>
      </c>
      <c r="N173" s="17">
        <v>1</v>
      </c>
      <c r="O173" s="17">
        <v>3.5799429140000001</v>
      </c>
      <c r="P173" s="17">
        <f>_xlfn.XLOOKUP(B173,' Brechas'!$A$35:$A$67,' Brechas'!$I$35:$I$67)</f>
        <v>3.5799429141493402</v>
      </c>
      <c r="Q173" t="b">
        <f>ROUND(O173,6)=ROUND(P173,6)</f>
        <v>1</v>
      </c>
      <c r="T173" s="4" t="s">
        <v>35</v>
      </c>
      <c r="U173" s="20">
        <v>5</v>
      </c>
      <c r="V173" s="20" t="s">
        <v>79</v>
      </c>
      <c r="W173" s="20">
        <v>0.41</v>
      </c>
      <c r="X173" s="20">
        <v>0.41</v>
      </c>
      <c r="Y173" s="20">
        <v>0</v>
      </c>
      <c r="Z173" s="20">
        <v>0</v>
      </c>
      <c r="AA173" s="76">
        <v>1</v>
      </c>
      <c r="AB173" s="20">
        <v>0.41</v>
      </c>
      <c r="AC173" s="20">
        <v>0.49</v>
      </c>
      <c r="AD173" s="196">
        <v>9</v>
      </c>
      <c r="AE173" s="20">
        <v>1.4E-3</v>
      </c>
      <c r="AF173" s="76">
        <v>1</v>
      </c>
      <c r="AG173" s="17">
        <v>1</v>
      </c>
      <c r="AH173" s="17">
        <v>1.4450509999999999E-3</v>
      </c>
      <c r="AI173">
        <f>_xlfn.XLOOKUP(U173,' Brechas'!$A$35:$A$67,' Brechas'!$O$35:$O$67)</f>
        <v>1.44505105357442E-3</v>
      </c>
      <c r="AJ173" t="b">
        <f>ROUND(AH173,6)=ROUND(AI173,6)</f>
        <v>1</v>
      </c>
      <c r="AM173" s="5" t="s">
        <v>65</v>
      </c>
      <c r="AN173" s="20">
        <v>5</v>
      </c>
      <c r="AO173" s="20" t="s">
        <v>79</v>
      </c>
      <c r="AP173" s="20">
        <v>0.01</v>
      </c>
      <c r="AQ173" s="20">
        <v>0.01</v>
      </c>
      <c r="AR173" s="20">
        <v>0.8</v>
      </c>
      <c r="AS173" s="20">
        <v>0.8</v>
      </c>
      <c r="AT173" s="70">
        <v>29</v>
      </c>
      <c r="AU173" s="20">
        <v>0.01</v>
      </c>
      <c r="AV173" s="20">
        <v>0.26</v>
      </c>
      <c r="AW173" s="58">
        <v>16</v>
      </c>
      <c r="AX173" s="20">
        <v>0.21</v>
      </c>
      <c r="AY173" s="73">
        <v>28</v>
      </c>
      <c r="AZ173" s="17">
        <v>1</v>
      </c>
      <c r="BA173" s="17">
        <v>0.20637096799999999</v>
      </c>
      <c r="BB173" s="17">
        <f>_xlfn.XLOOKUP(AN173,' Brechas'!$A$35:$A$67,' Brechas'!$X$35:$X$67)</f>
        <v>0.20637096777518901</v>
      </c>
      <c r="BC173" t="b">
        <f>ROUND(BA173,6)=ROUND(BB173,6)</f>
        <v>1</v>
      </c>
      <c r="BF173" s="2" t="s">
        <v>10</v>
      </c>
      <c r="BG173" s="20">
        <v>5</v>
      </c>
      <c r="BH173" s="20" t="s">
        <v>79</v>
      </c>
      <c r="BI173" s="20">
        <v>9.11</v>
      </c>
      <c r="BJ173" s="20">
        <v>8.0399999999999991</v>
      </c>
      <c r="BK173" s="20">
        <v>0.13</v>
      </c>
      <c r="BL173" s="20">
        <v>0.13300000000000001</v>
      </c>
      <c r="BM173" s="66">
        <v>12</v>
      </c>
      <c r="BN173" s="20">
        <v>8.6</v>
      </c>
      <c r="BO173" s="20">
        <v>0.13</v>
      </c>
      <c r="BP173" s="64">
        <v>7</v>
      </c>
      <c r="BQ173" s="20">
        <v>1.7000000000000001E-2</v>
      </c>
      <c r="BR173" s="62">
        <v>8</v>
      </c>
      <c r="BS173" s="17">
        <v>1</v>
      </c>
      <c r="BT173" s="17">
        <v>1.7083622999999999E-2</v>
      </c>
      <c r="BU173" s="17">
        <f>_xlfn.XLOOKUP(BG173,' Brechas'!$A$35:$A$67,' Brechas'!$AL$35:$AL$67)</f>
        <v>1.7083622997440401E-2</v>
      </c>
      <c r="BV173" t="b">
        <f>ROUND(BT173,6)=ROUND(BU173,6)</f>
        <v>1</v>
      </c>
      <c r="BY173" s="6" t="s">
        <v>44</v>
      </c>
      <c r="BZ173" s="20">
        <v>5</v>
      </c>
      <c r="CA173" s="20" t="s">
        <v>79</v>
      </c>
      <c r="CB173" s="20">
        <v>0.5</v>
      </c>
      <c r="CC173" s="20">
        <v>0.77</v>
      </c>
      <c r="CD173" s="20">
        <v>-0.35</v>
      </c>
      <c r="CE173" s="20">
        <v>0.35</v>
      </c>
      <c r="CF173" s="61">
        <v>18</v>
      </c>
      <c r="CG173" s="20">
        <v>0.63</v>
      </c>
      <c r="CH173" s="20">
        <v>0.68</v>
      </c>
      <c r="CI173" s="63">
        <v>15</v>
      </c>
      <c r="CJ173" s="20">
        <v>0.24</v>
      </c>
      <c r="CK173" s="58">
        <v>16</v>
      </c>
      <c r="CL173" s="17">
        <v>-1</v>
      </c>
      <c r="CM173" s="17">
        <v>-0.239421623</v>
      </c>
      <c r="CN173" s="17">
        <f>_xlfn.XLOOKUP(BZ173,' Brechas'!$A$35:$A$67,' Brechas'!$BH$35:$BH$67)</f>
        <v>-0.23942162254650601</v>
      </c>
      <c r="CO173" t="b">
        <f>ROUND(CM173,6)=ROUND(CN173,6)</f>
        <v>1</v>
      </c>
    </row>
    <row r="174" spans="1:131">
      <c r="B174" s="18">
        <v>8</v>
      </c>
      <c r="C174" s="18" t="s">
        <v>81</v>
      </c>
      <c r="D174" s="18">
        <v>0.38</v>
      </c>
      <c r="E174" s="18">
        <v>0.05</v>
      </c>
      <c r="F174" s="18">
        <v>6.15</v>
      </c>
      <c r="G174" s="18">
        <v>6.15</v>
      </c>
      <c r="H174" s="33">
        <v>20</v>
      </c>
      <c r="I174" s="18">
        <v>0.22</v>
      </c>
      <c r="J174" s="18">
        <v>0.67</v>
      </c>
      <c r="K174" s="44">
        <v>16</v>
      </c>
      <c r="L174" s="18">
        <v>4.1500000000000004</v>
      </c>
      <c r="M174" s="33">
        <v>20</v>
      </c>
      <c r="N174" s="17">
        <v>1</v>
      </c>
      <c r="O174" s="17">
        <v>4.1465742419999998</v>
      </c>
      <c r="P174" s="17">
        <f>_xlfn.XLOOKUP(B174,' Brechas'!$A$35:$A$67,' Brechas'!$I$35:$I$67)</f>
        <v>4.1465742416562597</v>
      </c>
      <c r="Q174" t="b">
        <f t="shared" ref="Q174:Q205" si="35">ROUND(O174,6)=ROUND(P174,6)</f>
        <v>1</v>
      </c>
      <c r="U174" s="20">
        <v>8</v>
      </c>
      <c r="V174" s="20" t="s">
        <v>81</v>
      </c>
      <c r="W174" s="20">
        <v>0.5</v>
      </c>
      <c r="X174" s="20">
        <v>0.46</v>
      </c>
      <c r="Y174" s="20">
        <v>0.08</v>
      </c>
      <c r="Z174" s="20">
        <v>0.08</v>
      </c>
      <c r="AA174" s="60">
        <v>14</v>
      </c>
      <c r="AB174" s="20">
        <v>0.48</v>
      </c>
      <c r="AC174" s="20">
        <v>0.42</v>
      </c>
      <c r="AD174" s="197">
        <v>2</v>
      </c>
      <c r="AE174" s="20">
        <v>3.3700000000000001E-2</v>
      </c>
      <c r="AF174" s="86">
        <v>11</v>
      </c>
      <c r="AG174" s="17">
        <v>1</v>
      </c>
      <c r="AH174" s="17">
        <v>3.3740192000000002E-2</v>
      </c>
      <c r="AI174">
        <f>_xlfn.XLOOKUP(U174,' Brechas'!$A$35:$A$67,' Brechas'!$O$35:$O$67)</f>
        <v>3.37401918047079E-2</v>
      </c>
      <c r="AJ174" t="b">
        <f t="shared" ref="AJ174:AJ205" si="36">ROUND(AH174,6)=ROUND(AI174,6)</f>
        <v>1</v>
      </c>
      <c r="AN174" s="20">
        <v>8</v>
      </c>
      <c r="AO174" s="20" t="s">
        <v>81</v>
      </c>
      <c r="AP174" s="20">
        <v>0.02</v>
      </c>
      <c r="AQ174" s="20">
        <v>0.01</v>
      </c>
      <c r="AR174" s="20">
        <v>0.27</v>
      </c>
      <c r="AS174" s="20">
        <v>0.27</v>
      </c>
      <c r="AT174" s="85">
        <v>4</v>
      </c>
      <c r="AU174" s="20">
        <v>0.02</v>
      </c>
      <c r="AV174" s="20">
        <v>0.17</v>
      </c>
      <c r="AW174" s="62">
        <v>8</v>
      </c>
      <c r="AX174" s="20">
        <v>0.05</v>
      </c>
      <c r="AY174" s="78">
        <v>3</v>
      </c>
      <c r="AZ174" s="17">
        <v>1</v>
      </c>
      <c r="BA174" s="17">
        <v>4.7598735000000003E-2</v>
      </c>
      <c r="BB174" s="17">
        <f>_xlfn.XLOOKUP(AN174,' Brechas'!$A$35:$A$67,' Brechas'!$X$35:$X$67)</f>
        <v>4.7598735103604399E-2</v>
      </c>
      <c r="BC174" t="b">
        <f t="shared" ref="BC174:BC205" si="37">ROUND(BA174,6)=ROUND(BB174,6)</f>
        <v>1</v>
      </c>
      <c r="BG174" s="20">
        <v>8</v>
      </c>
      <c r="BH174" s="20" t="s">
        <v>81</v>
      </c>
      <c r="BI174" s="20">
        <v>7.99</v>
      </c>
      <c r="BJ174" s="20">
        <v>9.16</v>
      </c>
      <c r="BK174" s="20">
        <v>-0.13</v>
      </c>
      <c r="BL174" s="20">
        <v>0.128</v>
      </c>
      <c r="BM174" s="86">
        <v>11</v>
      </c>
      <c r="BN174" s="20">
        <v>8.5500000000000007</v>
      </c>
      <c r="BO174" s="20">
        <v>0.13</v>
      </c>
      <c r="BP174" s="62">
        <v>8</v>
      </c>
      <c r="BQ174" s="20">
        <v>1.6E-2</v>
      </c>
      <c r="BR174" s="64">
        <v>7</v>
      </c>
      <c r="BS174" s="17">
        <v>-1</v>
      </c>
      <c r="BT174" s="17">
        <v>-1.6450273000000001E-2</v>
      </c>
      <c r="BU174" s="17">
        <f>_xlfn.XLOOKUP(BG174,' Brechas'!$A$35:$A$67,' Brechas'!$AL$35:$AL$67)</f>
        <v>-1.6450273238915899E-2</v>
      </c>
      <c r="BV174" t="b">
        <f t="shared" ref="BV174:BV205" si="38">ROUND(BT174,6)=ROUND(BU174,6)</f>
        <v>1</v>
      </c>
      <c r="BZ174" s="20">
        <v>8</v>
      </c>
      <c r="CA174" s="20" t="s">
        <v>81</v>
      </c>
      <c r="CB174" s="20">
        <v>0.54</v>
      </c>
      <c r="CC174" s="20">
        <v>0.78</v>
      </c>
      <c r="CD174" s="20">
        <v>-0.31</v>
      </c>
      <c r="CE174" s="20">
        <v>0.31</v>
      </c>
      <c r="CF174" s="66">
        <v>12</v>
      </c>
      <c r="CG174" s="20">
        <v>0.66</v>
      </c>
      <c r="CH174" s="20">
        <v>0.66</v>
      </c>
      <c r="CI174" s="69">
        <v>9</v>
      </c>
      <c r="CJ174" s="20">
        <v>0.2</v>
      </c>
      <c r="CK174" s="66">
        <v>12</v>
      </c>
      <c r="CL174" s="17">
        <v>-1</v>
      </c>
      <c r="CM174" s="17">
        <v>-0.20071287900000001</v>
      </c>
      <c r="CN174" s="17">
        <f>_xlfn.XLOOKUP(BZ174,' Brechas'!$A$35:$A$67,' Brechas'!$BH$35:$BH$67)</f>
        <v>-0.20071287883834399</v>
      </c>
      <c r="CO174" t="b">
        <f t="shared" ref="CO174:CO205" si="39">ROUND(CM174,6)=ROUND(CN174,6)</f>
        <v>1</v>
      </c>
    </row>
    <row r="175" spans="1:131">
      <c r="B175" s="18">
        <v>11</v>
      </c>
      <c r="C175" s="18" t="s">
        <v>82</v>
      </c>
      <c r="D175" s="18">
        <v>0.27</v>
      </c>
      <c r="E175" s="18">
        <v>0.06</v>
      </c>
      <c r="F175" s="18">
        <v>3.64</v>
      </c>
      <c r="G175" s="18">
        <v>3.64</v>
      </c>
      <c r="H175" s="26">
        <v>4</v>
      </c>
      <c r="I175" s="18">
        <v>0.17</v>
      </c>
      <c r="J175" s="18">
        <v>0.51</v>
      </c>
      <c r="K175" s="46">
        <v>33</v>
      </c>
      <c r="L175" s="18">
        <v>1.84</v>
      </c>
      <c r="M175" s="26">
        <v>4</v>
      </c>
      <c r="N175" s="17">
        <v>1</v>
      </c>
      <c r="O175" s="17">
        <v>1.8378416550000001</v>
      </c>
      <c r="P175" s="17">
        <f>_xlfn.XLOOKUP(B175,' Brechas'!$A$35:$A$67,' Brechas'!$I$35:$I$67)</f>
        <v>1.8378416553444199</v>
      </c>
      <c r="Q175" t="b">
        <f t="shared" si="35"/>
        <v>1</v>
      </c>
      <c r="U175" s="20">
        <v>11</v>
      </c>
      <c r="V175" s="20" t="s">
        <v>82</v>
      </c>
      <c r="W175" s="20">
        <v>0.38</v>
      </c>
      <c r="X175" s="20">
        <v>0.4</v>
      </c>
      <c r="Y175" s="20">
        <v>-0.05</v>
      </c>
      <c r="Z175" s="20">
        <v>0.05</v>
      </c>
      <c r="AA175" s="83">
        <v>5</v>
      </c>
      <c r="AB175" s="20">
        <v>0.39</v>
      </c>
      <c r="AC175" s="20">
        <v>0.52</v>
      </c>
      <c r="AD175" s="198">
        <v>14</v>
      </c>
      <c r="AE175" s="20">
        <v>2.4500000000000001E-2</v>
      </c>
      <c r="AF175" s="65">
        <v>6</v>
      </c>
      <c r="AG175" s="17">
        <v>-1</v>
      </c>
      <c r="AH175" s="17">
        <v>-2.4515090999999999E-2</v>
      </c>
      <c r="AI175">
        <f>_xlfn.XLOOKUP(U175,' Brechas'!$A$35:$A$67,' Brechas'!$O$35:$O$67)</f>
        <v>-2.4515091308751302E-2</v>
      </c>
      <c r="AJ175" t="b">
        <f t="shared" si="36"/>
        <v>1</v>
      </c>
      <c r="AN175" s="20">
        <v>11</v>
      </c>
      <c r="AO175" s="20" t="s">
        <v>269</v>
      </c>
      <c r="AP175" s="20">
        <v>0.02</v>
      </c>
      <c r="AQ175" s="20">
        <v>0.01</v>
      </c>
      <c r="AR175" s="20">
        <v>0.57999999999999996</v>
      </c>
      <c r="AS175" s="20">
        <v>0.57999999999999996</v>
      </c>
      <c r="AT175" s="80">
        <v>20</v>
      </c>
      <c r="AU175" s="20">
        <v>0.02</v>
      </c>
      <c r="AV175" s="20">
        <v>0.17</v>
      </c>
      <c r="AW175" s="83">
        <v>5</v>
      </c>
      <c r="AX175" s="20">
        <v>0.1</v>
      </c>
      <c r="AY175" s="59">
        <v>13</v>
      </c>
      <c r="AZ175" s="17">
        <v>1</v>
      </c>
      <c r="BA175" s="17">
        <v>9.7587253999999998E-2</v>
      </c>
      <c r="BB175" s="17">
        <f>_xlfn.XLOOKUP(AN175,' Brechas'!$A$35:$A$67,' Brechas'!$X$35:$X$67)</f>
        <v>9.7587253547999797E-2</v>
      </c>
      <c r="BC175" t="b">
        <f t="shared" si="37"/>
        <v>1</v>
      </c>
      <c r="BG175" s="20">
        <v>11</v>
      </c>
      <c r="BH175" s="20" t="s">
        <v>82</v>
      </c>
      <c r="BI175" s="20">
        <v>21.98</v>
      </c>
      <c r="BJ175" s="20">
        <v>26.74</v>
      </c>
      <c r="BK175" s="20">
        <v>-0.18</v>
      </c>
      <c r="BL175" s="20">
        <v>0.17799999999999999</v>
      </c>
      <c r="BM175" s="58">
        <v>16</v>
      </c>
      <c r="BN175" s="20">
        <v>24.23</v>
      </c>
      <c r="BO175" s="20">
        <v>0.05</v>
      </c>
      <c r="BP175" s="76">
        <v>1</v>
      </c>
      <c r="BQ175" s="20">
        <v>8.0000000000000002E-3</v>
      </c>
      <c r="BR175" s="83">
        <v>5</v>
      </c>
      <c r="BS175" s="17">
        <v>-1</v>
      </c>
      <c r="BT175" s="17">
        <v>-8.0897380000000008E-3</v>
      </c>
      <c r="BU175" s="17">
        <f>_xlfn.XLOOKUP(BG175,' Brechas'!$A$35:$A$67,' Brechas'!$AL$35:$AL$67)</f>
        <v>-8.0897378943780192E-3</v>
      </c>
      <c r="BV175" t="b">
        <f t="shared" si="38"/>
        <v>1</v>
      </c>
      <c r="BZ175" s="20">
        <v>11</v>
      </c>
      <c r="CA175" s="20" t="s">
        <v>82</v>
      </c>
      <c r="CB175" s="20">
        <v>0.59</v>
      </c>
      <c r="CC175" s="20">
        <v>0.75</v>
      </c>
      <c r="CD175" s="20">
        <v>-0.21</v>
      </c>
      <c r="CE175" s="20">
        <v>0.21</v>
      </c>
      <c r="CF175" s="83">
        <v>5</v>
      </c>
      <c r="CG175" s="20">
        <v>0.67</v>
      </c>
      <c r="CH175" s="20">
        <v>0.64</v>
      </c>
      <c r="CI175" s="64">
        <v>7</v>
      </c>
      <c r="CJ175" s="20">
        <v>0.14000000000000001</v>
      </c>
      <c r="CK175" s="83">
        <v>5</v>
      </c>
      <c r="CL175" s="17">
        <v>-1</v>
      </c>
      <c r="CM175" s="17">
        <v>-0.13650709599999999</v>
      </c>
      <c r="CN175" s="17">
        <f>_xlfn.XLOOKUP(BZ175,' Brechas'!$A$35:$A$67,' Brechas'!$BH$35:$BH$67)</f>
        <v>-0.136507096003886</v>
      </c>
      <c r="CO175" t="b">
        <f t="shared" si="39"/>
        <v>1</v>
      </c>
    </row>
    <row r="176" spans="1:131">
      <c r="B176" s="18">
        <v>13</v>
      </c>
      <c r="C176" s="18" t="s">
        <v>83</v>
      </c>
      <c r="D176" s="18">
        <v>0.43</v>
      </c>
      <c r="E176" s="18">
        <v>0.06</v>
      </c>
      <c r="F176" s="18">
        <v>6.02</v>
      </c>
      <c r="G176" s="18">
        <v>6.02</v>
      </c>
      <c r="H176" s="19">
        <v>19</v>
      </c>
      <c r="I176" s="18">
        <v>0.25</v>
      </c>
      <c r="J176" s="18">
        <v>0.74</v>
      </c>
      <c r="K176" s="42">
        <v>5</v>
      </c>
      <c r="L176" s="18">
        <v>4.47</v>
      </c>
      <c r="M176" s="43">
        <v>23</v>
      </c>
      <c r="N176" s="17">
        <v>1</v>
      </c>
      <c r="O176" s="17">
        <v>4.4738072109999996</v>
      </c>
      <c r="P176" s="17">
        <f>_xlfn.XLOOKUP(B176,' Brechas'!$A$35:$A$67,' Brechas'!$I$35:$I$67)</f>
        <v>4.4738072112775296</v>
      </c>
      <c r="Q176" t="b">
        <f t="shared" si="35"/>
        <v>1</v>
      </c>
      <c r="U176" s="20">
        <v>13</v>
      </c>
      <c r="V176" s="20" t="s">
        <v>83</v>
      </c>
      <c r="W176" s="20">
        <v>0.36</v>
      </c>
      <c r="X176" s="20">
        <v>0.38</v>
      </c>
      <c r="Y176" s="20">
        <v>-0.06</v>
      </c>
      <c r="Z176" s="20">
        <v>0.06</v>
      </c>
      <c r="AA176" s="79">
        <v>10</v>
      </c>
      <c r="AB176" s="20">
        <v>0.37</v>
      </c>
      <c r="AC176" s="20">
        <v>0.54</v>
      </c>
      <c r="AD176" s="199">
        <v>18</v>
      </c>
      <c r="AE176" s="20">
        <v>3.2000000000000001E-2</v>
      </c>
      <c r="AF176" s="79">
        <v>10</v>
      </c>
      <c r="AG176" s="17">
        <v>-1</v>
      </c>
      <c r="AH176" s="17">
        <v>-3.1994313000000003E-2</v>
      </c>
      <c r="AI176">
        <f>_xlfn.XLOOKUP(U176,' Brechas'!$A$35:$A$67,' Brechas'!$O$35:$O$67)</f>
        <v>-3.19943127106408E-2</v>
      </c>
      <c r="AJ176" t="b">
        <f t="shared" si="36"/>
        <v>1</v>
      </c>
      <c r="AN176" s="20">
        <v>13</v>
      </c>
      <c r="AO176" s="20" t="s">
        <v>83</v>
      </c>
      <c r="AP176" s="20">
        <v>0.01</v>
      </c>
      <c r="AQ176" s="20">
        <v>0.01</v>
      </c>
      <c r="AR176" s="20">
        <v>0.35</v>
      </c>
      <c r="AS176" s="20">
        <v>0.35</v>
      </c>
      <c r="AT176" s="69">
        <v>9</v>
      </c>
      <c r="AU176" s="20">
        <v>0.01</v>
      </c>
      <c r="AV176" s="20">
        <v>0.22</v>
      </c>
      <c r="AW176" s="79">
        <v>10</v>
      </c>
      <c r="AX176" s="20">
        <v>0.08</v>
      </c>
      <c r="AY176" s="65">
        <v>6</v>
      </c>
      <c r="AZ176" s="17">
        <v>1</v>
      </c>
      <c r="BA176" s="17">
        <v>7.5378893000000002E-2</v>
      </c>
      <c r="BB176" s="17">
        <f>_xlfn.XLOOKUP(AN176,' Brechas'!$A$35:$A$67,' Brechas'!$X$35:$X$67)</f>
        <v>7.5378893045275799E-2</v>
      </c>
      <c r="BC176" t="b">
        <f t="shared" si="37"/>
        <v>1</v>
      </c>
      <c r="BG176" s="20">
        <v>13</v>
      </c>
      <c r="BH176" s="20" t="s">
        <v>83</v>
      </c>
      <c r="BI176" s="20">
        <v>9.0500000000000007</v>
      </c>
      <c r="BJ176" s="20">
        <v>9.49</v>
      </c>
      <c r="BK176" s="20">
        <v>-0.05</v>
      </c>
      <c r="BL176" s="20">
        <v>4.5999999999999999E-2</v>
      </c>
      <c r="BM176" s="78">
        <v>3</v>
      </c>
      <c r="BN176" s="20">
        <v>9.27</v>
      </c>
      <c r="BO176" s="20">
        <v>0.12</v>
      </c>
      <c r="BP176" s="65">
        <v>6</v>
      </c>
      <c r="BQ176" s="20">
        <v>5.0000000000000001E-3</v>
      </c>
      <c r="BR176" s="78">
        <v>3</v>
      </c>
      <c r="BS176" s="17">
        <v>-1</v>
      </c>
      <c r="BT176" s="17">
        <v>-5.4414830000000004E-3</v>
      </c>
      <c r="BU176" s="17">
        <f>_xlfn.XLOOKUP(BG176,' Brechas'!$A$35:$A$67,' Brechas'!$AL$35:$AL$67)</f>
        <v>-5.4414831752335E-3</v>
      </c>
      <c r="BV176" t="b">
        <f t="shared" si="38"/>
        <v>1</v>
      </c>
      <c r="BZ176" s="20">
        <v>13</v>
      </c>
      <c r="CA176" s="20" t="s">
        <v>83</v>
      </c>
      <c r="CB176" s="20">
        <v>0.5</v>
      </c>
      <c r="CC176" s="20">
        <v>0.77</v>
      </c>
      <c r="CD176" s="20">
        <v>-0.35</v>
      </c>
      <c r="CE176" s="20">
        <v>0.35</v>
      </c>
      <c r="CF176" s="58">
        <v>16</v>
      </c>
      <c r="CG176" s="20">
        <v>0.64</v>
      </c>
      <c r="CH176" s="20">
        <v>0.68</v>
      </c>
      <c r="CI176" s="60">
        <v>14</v>
      </c>
      <c r="CJ176" s="20">
        <v>0.24</v>
      </c>
      <c r="CK176" s="63">
        <v>15</v>
      </c>
      <c r="CL176" s="17">
        <v>-1</v>
      </c>
      <c r="CM176" s="17">
        <v>-0.23637490999999999</v>
      </c>
      <c r="CN176" s="17">
        <f>_xlfn.XLOOKUP(BZ176,' Brechas'!$A$35:$A$67,' Brechas'!$BH$35:$BH$67)</f>
        <v>-0.23637491034115199</v>
      </c>
      <c r="CO176" t="b">
        <f t="shared" si="39"/>
        <v>1</v>
      </c>
    </row>
    <row r="177" spans="2:93">
      <c r="B177" s="18">
        <v>15</v>
      </c>
      <c r="C177" s="18" t="s">
        <v>84</v>
      </c>
      <c r="D177" s="18">
        <v>0.4</v>
      </c>
      <c r="E177" s="18">
        <v>0.08</v>
      </c>
      <c r="F177" s="18">
        <v>4.1900000000000004</v>
      </c>
      <c r="G177" s="18">
        <v>4.1900000000000004</v>
      </c>
      <c r="H177" s="30">
        <v>8</v>
      </c>
      <c r="I177" s="18">
        <v>0.24</v>
      </c>
      <c r="J177" s="18">
        <v>0.73</v>
      </c>
      <c r="K177" s="30">
        <v>8</v>
      </c>
      <c r="L177" s="18">
        <v>3.06</v>
      </c>
      <c r="M177" s="35">
        <v>11</v>
      </c>
      <c r="N177" s="17">
        <v>1</v>
      </c>
      <c r="O177" s="17">
        <v>3.058598988</v>
      </c>
      <c r="P177" s="17">
        <f>_xlfn.XLOOKUP(B177,' Brechas'!$A$35:$A$67,' Brechas'!$I$35:$I$67)</f>
        <v>3.0585989876493702</v>
      </c>
      <c r="Q177" t="b">
        <f t="shared" si="35"/>
        <v>1</v>
      </c>
      <c r="U177" s="20">
        <v>15</v>
      </c>
      <c r="V177" s="20" t="s">
        <v>84</v>
      </c>
      <c r="W177" s="20">
        <v>0.38</v>
      </c>
      <c r="X177" s="20">
        <v>0.43</v>
      </c>
      <c r="Y177" s="20">
        <v>-0.12</v>
      </c>
      <c r="Z177" s="20">
        <v>0.12</v>
      </c>
      <c r="AA177" s="75">
        <v>21</v>
      </c>
      <c r="AB177" s="20">
        <v>0.41</v>
      </c>
      <c r="AC177" s="20">
        <v>0.49</v>
      </c>
      <c r="AD177" s="200">
        <v>8</v>
      </c>
      <c r="AE177" s="20">
        <v>5.6099999999999997E-2</v>
      </c>
      <c r="AF177" s="75">
        <v>21</v>
      </c>
      <c r="AG177" s="17">
        <v>-1</v>
      </c>
      <c r="AH177" s="17">
        <v>-5.6078505000000001E-2</v>
      </c>
      <c r="AI177">
        <f>_xlfn.XLOOKUP(U177,' Brechas'!$A$35:$A$67,' Brechas'!$O$35:$O$67)</f>
        <v>-5.6078504586428497E-2</v>
      </c>
      <c r="AJ177" t="b">
        <f t="shared" si="36"/>
        <v>1</v>
      </c>
      <c r="AN177" s="20">
        <v>15</v>
      </c>
      <c r="AO177" s="20" t="s">
        <v>84</v>
      </c>
      <c r="AP177" s="20">
        <v>0.01</v>
      </c>
      <c r="AQ177" s="20">
        <v>0.01</v>
      </c>
      <c r="AR177" s="20">
        <v>0.74</v>
      </c>
      <c r="AS177" s="20">
        <v>0.74</v>
      </c>
      <c r="AT177" s="73">
        <v>28</v>
      </c>
      <c r="AU177" s="20">
        <v>0.01</v>
      </c>
      <c r="AV177" s="20">
        <v>0.24</v>
      </c>
      <c r="AW177" s="60">
        <v>14</v>
      </c>
      <c r="AX177" s="20">
        <v>0.18</v>
      </c>
      <c r="AY177" s="74">
        <v>23</v>
      </c>
      <c r="AZ177" s="17">
        <v>1</v>
      </c>
      <c r="BA177" s="17">
        <v>0.17730273499999999</v>
      </c>
      <c r="BB177" s="17">
        <f>_xlfn.XLOOKUP(AN177,' Brechas'!$A$35:$A$67,' Brechas'!$X$35:$X$67)</f>
        <v>0.177302734674116</v>
      </c>
      <c r="BC177" t="b">
        <f t="shared" si="37"/>
        <v>1</v>
      </c>
      <c r="BG177" s="20">
        <v>15</v>
      </c>
      <c r="BH177" s="20" t="s">
        <v>84</v>
      </c>
      <c r="BI177" s="20">
        <v>9.65</v>
      </c>
      <c r="BJ177" s="20">
        <v>6.38</v>
      </c>
      <c r="BK177" s="20">
        <v>0.51</v>
      </c>
      <c r="BL177" s="20">
        <v>0.51300000000000001</v>
      </c>
      <c r="BM177" s="71">
        <v>25</v>
      </c>
      <c r="BN177" s="20">
        <v>8.06</v>
      </c>
      <c r="BO177" s="20">
        <v>0.14000000000000001</v>
      </c>
      <c r="BP177" s="69">
        <v>9</v>
      </c>
      <c r="BQ177" s="20">
        <v>7.0000000000000007E-2</v>
      </c>
      <c r="BR177" s="74">
        <v>23</v>
      </c>
      <c r="BS177" s="17">
        <v>1</v>
      </c>
      <c r="BT177" s="17">
        <v>7.0129228000000002E-2</v>
      </c>
      <c r="BU177" s="17">
        <f>_xlfn.XLOOKUP(BG177,' Brechas'!$A$35:$A$67,' Brechas'!$AL$35:$AL$67)</f>
        <v>7.0129227710761396E-2</v>
      </c>
      <c r="BV177" t="b">
        <f t="shared" si="38"/>
        <v>1</v>
      </c>
      <c r="BZ177" s="20">
        <v>15</v>
      </c>
      <c r="CA177" s="20" t="s">
        <v>84</v>
      </c>
      <c r="CB177" s="20">
        <v>0.49</v>
      </c>
      <c r="CC177" s="20">
        <v>0.72</v>
      </c>
      <c r="CD177" s="20">
        <v>-0.32</v>
      </c>
      <c r="CE177" s="20">
        <v>0.32</v>
      </c>
      <c r="CF177" s="59">
        <v>13</v>
      </c>
      <c r="CG177" s="20">
        <v>0.6</v>
      </c>
      <c r="CH177" s="20">
        <v>0.71</v>
      </c>
      <c r="CI177" s="75">
        <v>21</v>
      </c>
      <c r="CJ177" s="20">
        <v>0.23</v>
      </c>
      <c r="CK177" s="59">
        <v>13</v>
      </c>
      <c r="CL177" s="17">
        <v>-1</v>
      </c>
      <c r="CM177" s="17">
        <v>-0.22728926699999999</v>
      </c>
      <c r="CN177" s="17">
        <f>_xlfn.XLOOKUP(BZ177,' Brechas'!$A$35:$A$67,' Brechas'!$BH$35:$BH$67)</f>
        <v>-0.22728926715324699</v>
      </c>
      <c r="CO177" t="b">
        <f t="shared" si="39"/>
        <v>1</v>
      </c>
    </row>
    <row r="178" spans="2:93">
      <c r="B178" s="18">
        <v>17</v>
      </c>
      <c r="C178" s="18" t="s">
        <v>85</v>
      </c>
      <c r="D178" s="18">
        <v>0.4</v>
      </c>
      <c r="E178" s="18">
        <v>0.06</v>
      </c>
      <c r="F178" s="18">
        <v>5.74</v>
      </c>
      <c r="G178" s="18">
        <v>5.74</v>
      </c>
      <c r="H178" s="44">
        <v>16</v>
      </c>
      <c r="I178" s="18">
        <v>0.23</v>
      </c>
      <c r="J178" s="18">
        <v>0.7</v>
      </c>
      <c r="K178" s="21">
        <v>13</v>
      </c>
      <c r="L178" s="18">
        <v>4.05</v>
      </c>
      <c r="M178" s="19">
        <v>19</v>
      </c>
      <c r="N178" s="17">
        <v>1</v>
      </c>
      <c r="O178" s="17">
        <v>4.0475803700000004</v>
      </c>
      <c r="P178" s="17">
        <f>_xlfn.XLOOKUP(B178,' Brechas'!$A$35:$A$67,' Brechas'!$I$35:$I$67)</f>
        <v>4.0475803704869602</v>
      </c>
      <c r="Q178" t="b">
        <f t="shared" si="35"/>
        <v>1</v>
      </c>
      <c r="U178" s="20">
        <v>17</v>
      </c>
      <c r="V178" s="20" t="s">
        <v>85</v>
      </c>
      <c r="W178" s="20">
        <v>0.41</v>
      </c>
      <c r="X178" s="20">
        <v>0.42</v>
      </c>
      <c r="Y178" s="20">
        <v>-0.01</v>
      </c>
      <c r="Z178" s="20">
        <v>0.01</v>
      </c>
      <c r="AA178" s="67">
        <v>2</v>
      </c>
      <c r="AB178" s="20">
        <v>0.41</v>
      </c>
      <c r="AC178" s="20">
        <v>0.48</v>
      </c>
      <c r="AD178" s="201">
        <v>6</v>
      </c>
      <c r="AE178" s="20">
        <v>4.5999999999999999E-3</v>
      </c>
      <c r="AF178" s="67">
        <v>2</v>
      </c>
      <c r="AG178" s="17">
        <v>-1</v>
      </c>
      <c r="AH178" s="17">
        <v>-4.6149750000000003E-3</v>
      </c>
      <c r="AI178">
        <f>_xlfn.XLOOKUP(U178,' Brechas'!$A$35:$A$67,' Brechas'!$O$35:$O$67)</f>
        <v>-4.6149752383769097E-3</v>
      </c>
      <c r="AJ178" t="b">
        <f t="shared" si="36"/>
        <v>1</v>
      </c>
      <c r="AN178" s="20">
        <v>17</v>
      </c>
      <c r="AO178" s="20" t="s">
        <v>85</v>
      </c>
      <c r="AP178" s="20">
        <v>0.02</v>
      </c>
      <c r="AQ178" s="20">
        <v>0.01</v>
      </c>
      <c r="AR178" s="20">
        <v>0.5</v>
      </c>
      <c r="AS178" s="20">
        <v>0.5</v>
      </c>
      <c r="AT178" s="60">
        <v>14</v>
      </c>
      <c r="AU178" s="20">
        <v>0.02</v>
      </c>
      <c r="AV178" s="20">
        <v>0.16</v>
      </c>
      <c r="AW178" s="85">
        <v>4</v>
      </c>
      <c r="AX178" s="20">
        <v>0.08</v>
      </c>
      <c r="AY178" s="64">
        <v>7</v>
      </c>
      <c r="AZ178" s="17">
        <v>1</v>
      </c>
      <c r="BA178" s="17">
        <v>7.7783005000000002E-2</v>
      </c>
      <c r="BB178" s="17">
        <f>_xlfn.XLOOKUP(AN178,' Brechas'!$A$35:$A$67,' Brechas'!$X$35:$X$67)</f>
        <v>7.7783004763632299E-2</v>
      </c>
      <c r="BC178" t="b">
        <f t="shared" si="37"/>
        <v>1</v>
      </c>
      <c r="BG178" s="20">
        <v>17</v>
      </c>
      <c r="BH178" s="20" t="s">
        <v>85</v>
      </c>
      <c r="BI178" s="20">
        <v>6.07</v>
      </c>
      <c r="BJ178" s="20">
        <v>5.0999999999999996</v>
      </c>
      <c r="BK178" s="20">
        <v>0.19</v>
      </c>
      <c r="BL178" s="20">
        <v>0.189</v>
      </c>
      <c r="BM178" s="61">
        <v>18</v>
      </c>
      <c r="BN178" s="20">
        <v>5.61</v>
      </c>
      <c r="BO178" s="20">
        <v>0.2</v>
      </c>
      <c r="BP178" s="75">
        <v>21</v>
      </c>
      <c r="BQ178" s="20">
        <v>3.6999999999999998E-2</v>
      </c>
      <c r="BR178" s="63">
        <v>15</v>
      </c>
      <c r="BS178" s="17">
        <v>1</v>
      </c>
      <c r="BT178" s="17">
        <v>3.7169655000000003E-2</v>
      </c>
      <c r="BU178" s="17">
        <f>_xlfn.XLOOKUP(BG178,' Brechas'!$A$35:$A$67,' Brechas'!$AL$35:$AL$67)</f>
        <v>3.7169654842863803E-2</v>
      </c>
      <c r="BV178" t="b">
        <f t="shared" si="38"/>
        <v>1</v>
      </c>
      <c r="BZ178" s="20">
        <v>17</v>
      </c>
      <c r="CA178" s="20" t="s">
        <v>85</v>
      </c>
      <c r="CB178" s="20">
        <v>0.44</v>
      </c>
      <c r="CC178" s="20">
        <v>0.73</v>
      </c>
      <c r="CD178" s="20">
        <v>-0.4</v>
      </c>
      <c r="CE178" s="20">
        <v>0.4</v>
      </c>
      <c r="CF178" s="71">
        <v>25</v>
      </c>
      <c r="CG178" s="20">
        <v>0.57999999999999996</v>
      </c>
      <c r="CH178" s="20">
        <v>0.74</v>
      </c>
      <c r="CI178" s="87">
        <v>30</v>
      </c>
      <c r="CJ178" s="20">
        <v>0.3</v>
      </c>
      <c r="CK178" s="73">
        <v>28</v>
      </c>
      <c r="CL178" s="17">
        <v>-1</v>
      </c>
      <c r="CM178" s="17">
        <v>-0.29550573899999999</v>
      </c>
      <c r="CN178" s="17">
        <f>_xlfn.XLOOKUP(BZ178,' Brechas'!$A$35:$A$67,' Brechas'!$BH$35:$BH$67)</f>
        <v>-0.29550573933586199</v>
      </c>
      <c r="CO178" t="b">
        <f t="shared" si="39"/>
        <v>1</v>
      </c>
    </row>
    <row r="179" spans="2:93">
      <c r="B179" s="18">
        <v>18</v>
      </c>
      <c r="C179" s="18" t="s">
        <v>86</v>
      </c>
      <c r="D179" s="18">
        <v>0.4</v>
      </c>
      <c r="E179" s="18">
        <v>0.05</v>
      </c>
      <c r="F179" s="18">
        <v>6.38</v>
      </c>
      <c r="G179" s="18">
        <v>6.38</v>
      </c>
      <c r="H179" s="40">
        <v>21</v>
      </c>
      <c r="I179" s="18">
        <v>0.23</v>
      </c>
      <c r="J179" s="18">
        <v>0.69</v>
      </c>
      <c r="K179" s="37">
        <v>14</v>
      </c>
      <c r="L179" s="18">
        <v>4.37</v>
      </c>
      <c r="M179" s="41">
        <v>22</v>
      </c>
      <c r="N179" s="17">
        <v>1</v>
      </c>
      <c r="O179" s="17">
        <v>4.3742062749999997</v>
      </c>
      <c r="P179" s="17">
        <f>_xlfn.XLOOKUP(B179,' Brechas'!$A$35:$A$67,' Brechas'!$I$35:$I$67)</f>
        <v>4.3742062746590404</v>
      </c>
      <c r="Q179" t="b">
        <f t="shared" si="35"/>
        <v>1</v>
      </c>
      <c r="U179" s="20">
        <v>18</v>
      </c>
      <c r="V179" s="20" t="s">
        <v>86</v>
      </c>
      <c r="W179" s="20">
        <v>0.32</v>
      </c>
      <c r="X179" s="20">
        <v>0.3</v>
      </c>
      <c r="Y179" s="20">
        <v>0.08</v>
      </c>
      <c r="Z179" s="20">
        <v>0.08</v>
      </c>
      <c r="AA179" s="66">
        <v>12</v>
      </c>
      <c r="AB179" s="20">
        <v>0.31</v>
      </c>
      <c r="AC179" s="20">
        <v>0.65</v>
      </c>
      <c r="AD179" s="153">
        <v>28</v>
      </c>
      <c r="AE179" s="20">
        <v>4.9099999999999998E-2</v>
      </c>
      <c r="AF179" s="68">
        <v>19</v>
      </c>
      <c r="AG179" s="17">
        <v>1</v>
      </c>
      <c r="AH179" s="17">
        <v>4.9107142999999999E-2</v>
      </c>
      <c r="AI179">
        <f>_xlfn.XLOOKUP(U179,' Brechas'!$A$35:$A$67,' Brechas'!$O$35:$O$67)</f>
        <v>4.9107142857141198E-2</v>
      </c>
      <c r="AJ179" t="b">
        <f t="shared" si="36"/>
        <v>1</v>
      </c>
      <c r="AN179" s="20">
        <v>18</v>
      </c>
      <c r="AO179" s="20" t="s">
        <v>86</v>
      </c>
      <c r="AP179" s="20">
        <v>0.01</v>
      </c>
      <c r="AQ179" s="20">
        <v>0.01</v>
      </c>
      <c r="AR179" s="20">
        <v>0.85</v>
      </c>
      <c r="AS179" s="20">
        <v>0.85</v>
      </c>
      <c r="AT179" s="94">
        <v>31</v>
      </c>
      <c r="AU179" s="20">
        <v>0.01</v>
      </c>
      <c r="AV179" s="20">
        <v>0.3</v>
      </c>
      <c r="AW179" s="82">
        <v>22</v>
      </c>
      <c r="AX179" s="20">
        <v>0.25</v>
      </c>
      <c r="AY179" s="87">
        <v>30</v>
      </c>
      <c r="AZ179" s="17">
        <v>1</v>
      </c>
      <c r="BA179" s="17">
        <v>0.25110827699999999</v>
      </c>
      <c r="BB179" s="17">
        <f>_xlfn.XLOOKUP(AN179,' Brechas'!$A$35:$A$67,' Brechas'!$X$35:$X$67)</f>
        <v>0.25110827737614799</v>
      </c>
      <c r="BC179" t="b">
        <f t="shared" si="37"/>
        <v>1</v>
      </c>
      <c r="BG179" s="20">
        <v>18</v>
      </c>
      <c r="BH179" s="20" t="s">
        <v>86</v>
      </c>
      <c r="BI179" s="20">
        <v>3.5</v>
      </c>
      <c r="BJ179" s="20">
        <v>2.97</v>
      </c>
      <c r="BK179" s="20">
        <v>0.18</v>
      </c>
      <c r="BL179" s="20">
        <v>0.17799999999999999</v>
      </c>
      <c r="BM179" s="81">
        <v>17</v>
      </c>
      <c r="BN179" s="20">
        <v>3.24</v>
      </c>
      <c r="BO179" s="20">
        <v>0.34</v>
      </c>
      <c r="BP179" s="72">
        <v>27</v>
      </c>
      <c r="BQ179" s="20">
        <v>6.0999999999999999E-2</v>
      </c>
      <c r="BR179" s="82">
        <v>22</v>
      </c>
      <c r="BS179" s="17">
        <v>1</v>
      </c>
      <c r="BT179" s="17">
        <v>6.0652903000000001E-2</v>
      </c>
      <c r="BU179" s="17">
        <f>_xlfn.XLOOKUP(BG179,' Brechas'!$A$35:$A$67,' Brechas'!$AL$35:$AL$67)</f>
        <v>6.0652903034106101E-2</v>
      </c>
      <c r="BV179" t="b">
        <f t="shared" si="38"/>
        <v>1</v>
      </c>
      <c r="BZ179" s="20">
        <v>18</v>
      </c>
      <c r="CA179" s="20" t="s">
        <v>86</v>
      </c>
      <c r="CB179" s="20">
        <v>0.46</v>
      </c>
      <c r="CC179" s="20">
        <v>0.79</v>
      </c>
      <c r="CD179" s="20">
        <v>-0.42</v>
      </c>
      <c r="CE179" s="20">
        <v>0.42</v>
      </c>
      <c r="CF179" s="70">
        <v>29</v>
      </c>
      <c r="CG179" s="20">
        <v>0.62</v>
      </c>
      <c r="CH179" s="20">
        <v>0.69</v>
      </c>
      <c r="CI179" s="58">
        <v>16</v>
      </c>
      <c r="CJ179" s="20">
        <v>0.28999999999999998</v>
      </c>
      <c r="CK179" s="71">
        <v>25</v>
      </c>
      <c r="CL179" s="17">
        <v>-1</v>
      </c>
      <c r="CM179" s="17">
        <v>-0.28947022700000002</v>
      </c>
      <c r="CN179" s="17">
        <f>_xlfn.XLOOKUP(BZ179,' Brechas'!$A$35:$A$67,' Brechas'!$BH$35:$BH$67)</f>
        <v>-0.28947022743165102</v>
      </c>
      <c r="CO179" t="b">
        <f t="shared" si="39"/>
        <v>1</v>
      </c>
    </row>
    <row r="180" spans="2:93">
      <c r="B180" s="18">
        <v>19</v>
      </c>
      <c r="C180" s="18" t="s">
        <v>87</v>
      </c>
      <c r="D180" s="18">
        <v>0.42</v>
      </c>
      <c r="E180" s="18">
        <v>0.05</v>
      </c>
      <c r="F180" s="18">
        <v>8.01</v>
      </c>
      <c r="G180" s="18">
        <v>8.01</v>
      </c>
      <c r="H180" s="47">
        <v>30</v>
      </c>
      <c r="I180" s="18">
        <v>0.24</v>
      </c>
      <c r="J180" s="18">
        <v>0.72</v>
      </c>
      <c r="K180" s="27">
        <v>10</v>
      </c>
      <c r="L180" s="18">
        <v>5.73</v>
      </c>
      <c r="M180" s="51">
        <v>32</v>
      </c>
      <c r="N180" s="17">
        <v>1</v>
      </c>
      <c r="O180" s="17">
        <v>5.7265030909999997</v>
      </c>
      <c r="P180" s="17">
        <f>_xlfn.XLOOKUP(B180,' Brechas'!$A$35:$A$67,' Brechas'!$I$35:$I$67)</f>
        <v>5.7265030905478396</v>
      </c>
      <c r="Q180" t="b">
        <f t="shared" si="35"/>
        <v>1</v>
      </c>
      <c r="U180" s="20">
        <v>19</v>
      </c>
      <c r="V180" s="20" t="s">
        <v>87</v>
      </c>
      <c r="W180" s="20">
        <v>0.38</v>
      </c>
      <c r="X180" s="20">
        <v>0.4</v>
      </c>
      <c r="Y180" s="20">
        <v>-0.05</v>
      </c>
      <c r="Z180" s="20">
        <v>0.05</v>
      </c>
      <c r="AA180" s="62">
        <v>8</v>
      </c>
      <c r="AB180" s="20">
        <v>0.39</v>
      </c>
      <c r="AC180" s="20">
        <v>0.51</v>
      </c>
      <c r="AD180" s="202">
        <v>13</v>
      </c>
      <c r="AE180" s="20">
        <v>2.7699999999999999E-2</v>
      </c>
      <c r="AF180" s="62">
        <v>8</v>
      </c>
      <c r="AG180" s="17">
        <v>-1</v>
      </c>
      <c r="AH180" s="17">
        <v>-2.7667423999999999E-2</v>
      </c>
      <c r="AI180">
        <f>_xlfn.XLOOKUP(U180,' Brechas'!$A$35:$A$67,' Brechas'!$O$35:$O$67)</f>
        <v>-2.7667423770235001E-2</v>
      </c>
      <c r="AJ180" t="b">
        <f t="shared" si="36"/>
        <v>1</v>
      </c>
      <c r="AN180" s="20">
        <v>19</v>
      </c>
      <c r="AO180" s="20" t="s">
        <v>87</v>
      </c>
      <c r="AP180" s="20">
        <v>0.01</v>
      </c>
      <c r="AQ180" s="20">
        <v>0.01</v>
      </c>
      <c r="AR180" s="20">
        <v>0.83</v>
      </c>
      <c r="AS180" s="20">
        <v>0.83</v>
      </c>
      <c r="AT180" s="87">
        <v>30</v>
      </c>
      <c r="AU180" s="20">
        <v>0.01</v>
      </c>
      <c r="AV180" s="20">
        <v>0.28000000000000003</v>
      </c>
      <c r="AW180" s="75">
        <v>21</v>
      </c>
      <c r="AX180" s="20">
        <v>0.23</v>
      </c>
      <c r="AY180" s="70">
        <v>29</v>
      </c>
      <c r="AZ180" s="17">
        <v>1</v>
      </c>
      <c r="BA180" s="17">
        <v>0.23397979499999999</v>
      </c>
      <c r="BB180" s="17">
        <f>_xlfn.XLOOKUP(AN180,' Brechas'!$A$35:$A$67,' Brechas'!$X$35:$X$67)</f>
        <v>0.23397979473754299</v>
      </c>
      <c r="BC180" t="b">
        <f t="shared" si="37"/>
        <v>1</v>
      </c>
      <c r="BG180" s="20">
        <v>19</v>
      </c>
      <c r="BH180" s="20" t="s">
        <v>87</v>
      </c>
      <c r="BI180" s="20">
        <v>5.45</v>
      </c>
      <c r="BJ180" s="20">
        <v>6.13</v>
      </c>
      <c r="BK180" s="20">
        <v>-0.11</v>
      </c>
      <c r="BL180" s="20">
        <v>0.112</v>
      </c>
      <c r="BM180" s="69">
        <v>9</v>
      </c>
      <c r="BN180" s="20">
        <v>5.78</v>
      </c>
      <c r="BO180" s="20">
        <v>0.19</v>
      </c>
      <c r="BP180" s="68">
        <v>19</v>
      </c>
      <c r="BQ180" s="20">
        <v>2.1000000000000001E-2</v>
      </c>
      <c r="BR180" s="79">
        <v>10</v>
      </c>
      <c r="BS180" s="17">
        <v>-1</v>
      </c>
      <c r="BT180" s="17">
        <v>-2.1383553E-2</v>
      </c>
      <c r="BU180" s="17">
        <f>_xlfn.XLOOKUP(BG180,' Brechas'!$A$35:$A$67,' Brechas'!$AL$35:$AL$67)</f>
        <v>-2.1383553136219199E-2</v>
      </c>
      <c r="BV180" t="b">
        <f t="shared" si="38"/>
        <v>1</v>
      </c>
      <c r="BZ180" s="20">
        <v>19</v>
      </c>
      <c r="CA180" s="20" t="s">
        <v>87</v>
      </c>
      <c r="CB180" s="20">
        <v>0.49</v>
      </c>
      <c r="CC180" s="20">
        <v>0.8</v>
      </c>
      <c r="CD180" s="20">
        <v>-0.38</v>
      </c>
      <c r="CE180" s="20">
        <v>0.38</v>
      </c>
      <c r="CF180" s="75">
        <v>21</v>
      </c>
      <c r="CG180" s="20">
        <v>0.64</v>
      </c>
      <c r="CH180" s="20">
        <v>0.67</v>
      </c>
      <c r="CI180" s="59">
        <v>13</v>
      </c>
      <c r="CJ180" s="20">
        <v>0.26</v>
      </c>
      <c r="CK180" s="80">
        <v>20</v>
      </c>
      <c r="CL180" s="17">
        <v>-1</v>
      </c>
      <c r="CM180" s="17">
        <v>-0.25966860899999999</v>
      </c>
      <c r="CN180" s="17">
        <f>_xlfn.XLOOKUP(BZ180,' Brechas'!$A$35:$A$67,' Brechas'!$BH$35:$BH$67)</f>
        <v>-0.25966860852907497</v>
      </c>
      <c r="CO180" t="b">
        <f t="shared" si="39"/>
        <v>1</v>
      </c>
    </row>
    <row r="181" spans="2:93">
      <c r="B181" s="18">
        <v>20</v>
      </c>
      <c r="C181" s="18" t="s">
        <v>88</v>
      </c>
      <c r="D181" s="18">
        <v>0.39</v>
      </c>
      <c r="E181" s="18">
        <v>0.06</v>
      </c>
      <c r="F181" s="18">
        <v>6.02</v>
      </c>
      <c r="G181" s="18">
        <v>6.02</v>
      </c>
      <c r="H181" s="22">
        <v>18</v>
      </c>
      <c r="I181" s="18">
        <v>0.22</v>
      </c>
      <c r="J181" s="18">
        <v>0.67</v>
      </c>
      <c r="K181" s="22">
        <v>18</v>
      </c>
      <c r="L181" s="18">
        <v>4.04</v>
      </c>
      <c r="M181" s="22">
        <v>18</v>
      </c>
      <c r="N181" s="17">
        <v>1</v>
      </c>
      <c r="O181" s="17">
        <v>4.0449516760000002</v>
      </c>
      <c r="P181" s="17">
        <f>_xlfn.XLOOKUP(B181,' Brechas'!$A$35:$A$67,' Brechas'!$I$35:$I$67)</f>
        <v>4.0449516757703901</v>
      </c>
      <c r="Q181" t="b">
        <f t="shared" si="35"/>
        <v>1</v>
      </c>
      <c r="U181" s="20">
        <v>20</v>
      </c>
      <c r="V181" s="20" t="s">
        <v>88</v>
      </c>
      <c r="W181" s="20">
        <v>0.36</v>
      </c>
      <c r="X181" s="20">
        <v>0.31</v>
      </c>
      <c r="Y181" s="20">
        <v>0.16</v>
      </c>
      <c r="Z181" s="20">
        <v>0.16</v>
      </c>
      <c r="AA181" s="71">
        <v>25</v>
      </c>
      <c r="AB181" s="20">
        <v>0.33</v>
      </c>
      <c r="AC181" s="20">
        <v>0.6</v>
      </c>
      <c r="AD181" s="203">
        <v>26</v>
      </c>
      <c r="AE181" s="20">
        <v>9.5399999999999999E-2</v>
      </c>
      <c r="AF181" s="73">
        <v>28</v>
      </c>
      <c r="AG181" s="17">
        <v>1</v>
      </c>
      <c r="AH181" s="17">
        <v>9.5360182000000002E-2</v>
      </c>
      <c r="AI181">
        <f>_xlfn.XLOOKUP(U181,' Brechas'!$A$35:$A$67,' Brechas'!$O$35:$O$67)</f>
        <v>9.5360182316705205E-2</v>
      </c>
      <c r="AJ181" t="b">
        <f t="shared" si="36"/>
        <v>1</v>
      </c>
      <c r="AN181" s="20">
        <v>20</v>
      </c>
      <c r="AO181" s="20" t="s">
        <v>88</v>
      </c>
      <c r="AP181" s="20">
        <v>0.01</v>
      </c>
      <c r="AQ181" s="20">
        <v>0.01</v>
      </c>
      <c r="AR181" s="20">
        <v>0.35</v>
      </c>
      <c r="AS181" s="20">
        <v>0.35</v>
      </c>
      <c r="AT181" s="62">
        <v>8</v>
      </c>
      <c r="AU181" s="20">
        <v>0.01</v>
      </c>
      <c r="AV181" s="20">
        <v>0.31</v>
      </c>
      <c r="AW181" s="74">
        <v>23</v>
      </c>
      <c r="AX181" s="20">
        <v>0.11</v>
      </c>
      <c r="AY181" s="58">
        <v>16</v>
      </c>
      <c r="AZ181" s="17">
        <v>1</v>
      </c>
      <c r="BA181" s="17">
        <v>0.10949352399999999</v>
      </c>
      <c r="BB181" s="17">
        <f>_xlfn.XLOOKUP(AN181,' Brechas'!$A$35:$A$67,' Brechas'!$X$35:$X$67)</f>
        <v>0.10949352447586699</v>
      </c>
      <c r="BC181" t="b">
        <f t="shared" si="37"/>
        <v>1</v>
      </c>
      <c r="BG181" s="20">
        <v>20</v>
      </c>
      <c r="BH181" s="20" t="s">
        <v>88</v>
      </c>
      <c r="BI181" s="20">
        <v>5.01</v>
      </c>
      <c r="BJ181" s="20">
        <v>6.84</v>
      </c>
      <c r="BK181" s="20">
        <v>-0.27</v>
      </c>
      <c r="BL181" s="20">
        <v>0.26800000000000002</v>
      </c>
      <c r="BM181" s="80">
        <v>20</v>
      </c>
      <c r="BN181" s="20">
        <v>5.9</v>
      </c>
      <c r="BO181" s="20">
        <v>0.19</v>
      </c>
      <c r="BP181" s="61">
        <v>18</v>
      </c>
      <c r="BQ181" s="20">
        <v>0.05</v>
      </c>
      <c r="BR181" s="80">
        <v>20</v>
      </c>
      <c r="BS181" s="17">
        <v>-1</v>
      </c>
      <c r="BT181" s="17">
        <v>-5.0112944E-2</v>
      </c>
      <c r="BU181" s="17">
        <f>_xlfn.XLOOKUP(BG181,' Brechas'!$A$35:$A$67,' Brechas'!$AL$35:$AL$67)</f>
        <v>-5.0112944418789197E-2</v>
      </c>
      <c r="BV181" t="b">
        <f t="shared" si="38"/>
        <v>1</v>
      </c>
      <c r="BZ181" s="20">
        <v>20</v>
      </c>
      <c r="CA181" s="20" t="s">
        <v>88</v>
      </c>
      <c r="CB181" s="20">
        <v>0.44</v>
      </c>
      <c r="CC181" s="20">
        <v>0.76</v>
      </c>
      <c r="CD181" s="20">
        <v>-0.42</v>
      </c>
      <c r="CE181" s="20">
        <v>0.42</v>
      </c>
      <c r="CF181" s="87">
        <v>30</v>
      </c>
      <c r="CG181" s="20">
        <v>0.59</v>
      </c>
      <c r="CH181" s="20">
        <v>0.72</v>
      </c>
      <c r="CI181" s="84">
        <v>26</v>
      </c>
      <c r="CJ181" s="20">
        <v>0.3</v>
      </c>
      <c r="CK181" s="87">
        <v>30</v>
      </c>
      <c r="CL181" s="17">
        <v>-1</v>
      </c>
      <c r="CM181" s="17">
        <v>-0.30307857199999999</v>
      </c>
      <c r="CN181" s="17">
        <f>_xlfn.XLOOKUP(BZ181,' Brechas'!$A$35:$A$67,' Brechas'!$BH$35:$BH$67)</f>
        <v>-0.30307857221877799</v>
      </c>
      <c r="CO181" t="b">
        <f t="shared" si="39"/>
        <v>1</v>
      </c>
    </row>
    <row r="182" spans="2:93">
      <c r="B182" s="18">
        <v>23</v>
      </c>
      <c r="C182" s="18" t="s">
        <v>89</v>
      </c>
      <c r="D182" s="18">
        <v>0.49</v>
      </c>
      <c r="E182" s="18">
        <v>0.04</v>
      </c>
      <c r="F182" s="18">
        <v>10.050000000000001</v>
      </c>
      <c r="G182" s="18">
        <v>10.050000000000001</v>
      </c>
      <c r="H182" s="46">
        <v>33</v>
      </c>
      <c r="I182" s="18">
        <v>0.27</v>
      </c>
      <c r="J182" s="18">
        <v>0.8</v>
      </c>
      <c r="K182" s="24">
        <v>3</v>
      </c>
      <c r="L182" s="18">
        <v>8.07</v>
      </c>
      <c r="M182" s="46">
        <v>33</v>
      </c>
      <c r="N182" s="17">
        <v>1</v>
      </c>
      <c r="O182" s="17">
        <v>8.0699219010000007</v>
      </c>
      <c r="P182" s="17">
        <f>_xlfn.XLOOKUP(B182,' Brechas'!$A$35:$A$67,' Brechas'!$I$35:$I$67)</f>
        <v>8.0699219008131102</v>
      </c>
      <c r="Q182" t="b">
        <f t="shared" si="35"/>
        <v>1</v>
      </c>
      <c r="U182" s="20">
        <v>23</v>
      </c>
      <c r="V182" s="20" t="s">
        <v>89</v>
      </c>
      <c r="W182" s="20">
        <v>0.41</v>
      </c>
      <c r="X182" s="20">
        <v>0.41</v>
      </c>
      <c r="Y182" s="20">
        <v>-0.01</v>
      </c>
      <c r="Z182" s="20">
        <v>0.01</v>
      </c>
      <c r="AA182" s="78">
        <v>3</v>
      </c>
      <c r="AB182" s="20">
        <v>0.41</v>
      </c>
      <c r="AC182" s="20">
        <v>0.49</v>
      </c>
      <c r="AD182" s="204">
        <v>10</v>
      </c>
      <c r="AE182" s="20">
        <v>5.1000000000000004E-3</v>
      </c>
      <c r="AF182" s="78">
        <v>3</v>
      </c>
      <c r="AG182" s="17">
        <v>-1</v>
      </c>
      <c r="AH182" s="17">
        <v>-5.1195370000000004E-3</v>
      </c>
      <c r="AI182">
        <f>_xlfn.XLOOKUP(U182,' Brechas'!$A$35:$A$67,' Brechas'!$O$35:$O$67)</f>
        <v>-5.11953721335802E-3</v>
      </c>
      <c r="AJ182" t="b">
        <f t="shared" si="36"/>
        <v>1</v>
      </c>
      <c r="AN182" s="20">
        <v>23</v>
      </c>
      <c r="AO182" s="20" t="s">
        <v>89</v>
      </c>
      <c r="AP182" s="20">
        <v>0.01</v>
      </c>
      <c r="AQ182" s="20">
        <v>0.01</v>
      </c>
      <c r="AR182" s="20">
        <v>0.51</v>
      </c>
      <c r="AS182" s="20">
        <v>0.51</v>
      </c>
      <c r="AT182" s="58">
        <v>16</v>
      </c>
      <c r="AU182" s="20">
        <v>0.01</v>
      </c>
      <c r="AV182" s="20">
        <v>0.39</v>
      </c>
      <c r="AW182" s="73">
        <v>28</v>
      </c>
      <c r="AX182" s="20">
        <v>0.2</v>
      </c>
      <c r="AY182" s="72">
        <v>27</v>
      </c>
      <c r="AZ182" s="17">
        <v>1</v>
      </c>
      <c r="BA182" s="17">
        <v>0.20211816499999999</v>
      </c>
      <c r="BB182" s="17">
        <f>_xlfn.XLOOKUP(AN182,' Brechas'!$A$35:$A$67,' Brechas'!$X$35:$X$67)</f>
        <v>0.20211816473132299</v>
      </c>
      <c r="BC182" t="b">
        <f t="shared" si="37"/>
        <v>1</v>
      </c>
      <c r="BG182" s="20">
        <v>23</v>
      </c>
      <c r="BH182" s="20" t="s">
        <v>89</v>
      </c>
      <c r="BI182" s="20">
        <v>2.4500000000000002</v>
      </c>
      <c r="BJ182" s="20">
        <v>1.58</v>
      </c>
      <c r="BK182" s="20">
        <v>0.55000000000000004</v>
      </c>
      <c r="BL182" s="20">
        <v>0.54800000000000004</v>
      </c>
      <c r="BM182" s="73">
        <v>28</v>
      </c>
      <c r="BN182" s="20">
        <v>2.02</v>
      </c>
      <c r="BO182" s="20">
        <v>0.54</v>
      </c>
      <c r="BP182" s="70">
        <v>29</v>
      </c>
      <c r="BQ182" s="20">
        <v>0.29899999999999999</v>
      </c>
      <c r="BR182" s="73">
        <v>28</v>
      </c>
      <c r="BS182" s="17">
        <v>1</v>
      </c>
      <c r="BT182" s="17">
        <v>0.29856696900000002</v>
      </c>
      <c r="BU182" s="17">
        <f>_xlfn.XLOOKUP(BG182,' Brechas'!$A$35:$A$67,' Brechas'!$AL$35:$AL$67)</f>
        <v>0.29856696907821001</v>
      </c>
      <c r="BV182" t="b">
        <f t="shared" si="38"/>
        <v>1</v>
      </c>
      <c r="BZ182" s="20">
        <v>23</v>
      </c>
      <c r="CA182" s="20" t="s">
        <v>89</v>
      </c>
      <c r="CB182" s="20">
        <v>0.47</v>
      </c>
      <c r="CC182" s="20">
        <v>0.77</v>
      </c>
      <c r="CD182" s="20">
        <v>-0.39</v>
      </c>
      <c r="CE182" s="20">
        <v>0.39</v>
      </c>
      <c r="CF182" s="88">
        <v>24</v>
      </c>
      <c r="CG182" s="20">
        <v>0.62</v>
      </c>
      <c r="CH182" s="20">
        <v>0.7</v>
      </c>
      <c r="CI182" s="61">
        <v>18</v>
      </c>
      <c r="CJ182" s="20">
        <v>0.28000000000000003</v>
      </c>
      <c r="CK182" s="74">
        <v>23</v>
      </c>
      <c r="CL182" s="17">
        <v>-1</v>
      </c>
      <c r="CM182" s="17">
        <v>-0.27503168700000002</v>
      </c>
      <c r="CN182" s="17">
        <f>_xlfn.XLOOKUP(BZ182,' Brechas'!$A$35:$A$67,' Brechas'!$BH$35:$BH$67)</f>
        <v>-0.27503168745422801</v>
      </c>
      <c r="CO182" t="b">
        <f t="shared" si="39"/>
        <v>1</v>
      </c>
    </row>
    <row r="183" spans="2:93">
      <c r="B183" s="18">
        <v>25</v>
      </c>
      <c r="C183" s="18" t="s">
        <v>90</v>
      </c>
      <c r="D183" s="18">
        <v>0.34</v>
      </c>
      <c r="E183" s="18">
        <v>7.0000000000000007E-2</v>
      </c>
      <c r="F183" s="18">
        <v>3.74</v>
      </c>
      <c r="G183" s="18">
        <v>3.74</v>
      </c>
      <c r="H183" s="42">
        <v>5</v>
      </c>
      <c r="I183" s="18">
        <v>0.21</v>
      </c>
      <c r="J183" s="18">
        <v>0.63</v>
      </c>
      <c r="K183" s="45">
        <v>26</v>
      </c>
      <c r="L183" s="18">
        <v>2.35</v>
      </c>
      <c r="M183" s="42">
        <v>5</v>
      </c>
      <c r="N183" s="17">
        <v>1</v>
      </c>
      <c r="O183" s="17">
        <v>2.3500129890000001</v>
      </c>
      <c r="P183" s="17">
        <f>_xlfn.XLOOKUP(B183,' Brechas'!$A$35:$A$67,' Brechas'!$I$35:$I$67)</f>
        <v>2.3500129887677401</v>
      </c>
      <c r="Q183" t="b">
        <f t="shared" si="35"/>
        <v>1</v>
      </c>
      <c r="U183" s="20">
        <v>25</v>
      </c>
      <c r="V183" s="20" t="s">
        <v>90</v>
      </c>
      <c r="W183" s="20">
        <v>0.36</v>
      </c>
      <c r="X183" s="20">
        <v>0.4</v>
      </c>
      <c r="Y183" s="20">
        <v>-0.09</v>
      </c>
      <c r="Z183" s="20">
        <v>0.09</v>
      </c>
      <c r="AA183" s="80">
        <v>20</v>
      </c>
      <c r="AB183" s="20">
        <v>0.38</v>
      </c>
      <c r="AC183" s="20">
        <v>0.52</v>
      </c>
      <c r="AD183" s="205">
        <v>15</v>
      </c>
      <c r="AE183" s="20">
        <v>4.9200000000000001E-2</v>
      </c>
      <c r="AF183" s="80">
        <v>20</v>
      </c>
      <c r="AG183" s="17">
        <v>-1</v>
      </c>
      <c r="AH183" s="17">
        <v>-4.9233644E-2</v>
      </c>
      <c r="AI183">
        <f>_xlfn.XLOOKUP(U183,' Brechas'!$A$35:$A$67,' Brechas'!$O$35:$O$67)</f>
        <v>-4.9233644267164797E-2</v>
      </c>
      <c r="AJ183" t="b">
        <f t="shared" si="36"/>
        <v>1</v>
      </c>
      <c r="AN183" s="20">
        <v>25</v>
      </c>
      <c r="AO183" s="20" t="s">
        <v>90</v>
      </c>
      <c r="AP183" s="20">
        <v>0.01</v>
      </c>
      <c r="AQ183" s="20">
        <v>0.01</v>
      </c>
      <c r="AR183" s="20">
        <v>0.64</v>
      </c>
      <c r="AS183" s="20">
        <v>0.64</v>
      </c>
      <c r="AT183" s="88">
        <v>24</v>
      </c>
      <c r="AU183" s="20">
        <v>0.01</v>
      </c>
      <c r="AV183" s="20">
        <v>0.26</v>
      </c>
      <c r="AW183" s="81">
        <v>17</v>
      </c>
      <c r="AX183" s="20">
        <v>0.16</v>
      </c>
      <c r="AY183" s="82">
        <v>22</v>
      </c>
      <c r="AZ183" s="17">
        <v>1</v>
      </c>
      <c r="BA183" s="17">
        <v>0.164305434</v>
      </c>
      <c r="BB183" s="17">
        <f>_xlfn.XLOOKUP(AN183,' Brechas'!$A$35:$A$67,' Brechas'!$X$35:$X$67)</f>
        <v>0.164305433936555</v>
      </c>
      <c r="BC183" t="b">
        <f t="shared" si="37"/>
        <v>1</v>
      </c>
      <c r="BG183" s="20">
        <v>25</v>
      </c>
      <c r="BH183" s="20" t="s">
        <v>90</v>
      </c>
      <c r="BI183" s="20">
        <v>6.14</v>
      </c>
      <c r="BJ183" s="20">
        <v>8.67</v>
      </c>
      <c r="BK183" s="20">
        <v>-0.28999999999999998</v>
      </c>
      <c r="BL183" s="20">
        <v>0.29099999999999998</v>
      </c>
      <c r="BM183" s="82">
        <v>22</v>
      </c>
      <c r="BN183" s="20">
        <v>7.38</v>
      </c>
      <c r="BO183" s="20">
        <v>0.15</v>
      </c>
      <c r="BP183" s="66">
        <v>12</v>
      </c>
      <c r="BQ183" s="20">
        <v>4.3999999999999997E-2</v>
      </c>
      <c r="BR183" s="81">
        <v>17</v>
      </c>
      <c r="BS183" s="17">
        <v>-1</v>
      </c>
      <c r="BT183" s="17">
        <v>-4.3520041000000002E-2</v>
      </c>
      <c r="BU183" s="17">
        <f>_xlfn.XLOOKUP(BG183,' Brechas'!$A$35:$A$67,' Brechas'!$AL$35:$AL$67)</f>
        <v>-4.3520041498814201E-2</v>
      </c>
      <c r="BV183" t="b">
        <f t="shared" si="38"/>
        <v>1</v>
      </c>
      <c r="BZ183" s="20">
        <v>25</v>
      </c>
      <c r="CA183" s="20" t="s">
        <v>90</v>
      </c>
      <c r="CB183" s="20">
        <v>0.56000000000000005</v>
      </c>
      <c r="CC183" s="20">
        <v>0.78</v>
      </c>
      <c r="CD183" s="20">
        <v>-0.28000000000000003</v>
      </c>
      <c r="CE183" s="20">
        <v>0.28000000000000003</v>
      </c>
      <c r="CF183" s="79">
        <v>10</v>
      </c>
      <c r="CG183" s="20">
        <v>0.67</v>
      </c>
      <c r="CH183" s="20">
        <v>0.64</v>
      </c>
      <c r="CI183" s="62">
        <v>8</v>
      </c>
      <c r="CJ183" s="20">
        <v>0.18</v>
      </c>
      <c r="CK183" s="79">
        <v>10</v>
      </c>
      <c r="CL183" s="17">
        <v>-1</v>
      </c>
      <c r="CM183" s="17">
        <v>-0.17768784800000001</v>
      </c>
      <c r="CN183" s="17">
        <f>_xlfn.XLOOKUP(BZ183,' Brechas'!$A$35:$A$67,' Brechas'!$BH$35:$BH$67)</f>
        <v>-0.17768784800036799</v>
      </c>
      <c r="CO183" t="b">
        <f t="shared" si="39"/>
        <v>1</v>
      </c>
    </row>
    <row r="184" spans="2:93">
      <c r="B184" s="18">
        <v>27</v>
      </c>
      <c r="C184" s="18" t="s">
        <v>91</v>
      </c>
      <c r="D184" s="18">
        <v>0.42</v>
      </c>
      <c r="E184" s="18">
        <v>0.05</v>
      </c>
      <c r="F184" s="18">
        <v>7.56</v>
      </c>
      <c r="G184" s="18">
        <v>7.56</v>
      </c>
      <c r="H184" s="38">
        <v>27</v>
      </c>
      <c r="I184" s="18">
        <v>0.24</v>
      </c>
      <c r="J184" s="18">
        <v>0.71</v>
      </c>
      <c r="K184" s="35">
        <v>11</v>
      </c>
      <c r="L184" s="18">
        <v>5.39</v>
      </c>
      <c r="M184" s="47">
        <v>30</v>
      </c>
      <c r="N184" s="17">
        <v>1</v>
      </c>
      <c r="O184" s="17">
        <v>5.3948667319999997</v>
      </c>
      <c r="P184" s="17">
        <f>_xlfn.XLOOKUP(B184,' Brechas'!$A$35:$A$67,' Brechas'!$I$35:$I$67)</f>
        <v>5.3948667322739299</v>
      </c>
      <c r="Q184" t="b">
        <f t="shared" si="35"/>
        <v>1</v>
      </c>
      <c r="U184" s="20">
        <v>27</v>
      </c>
      <c r="V184" s="20" t="s">
        <v>91</v>
      </c>
      <c r="W184" s="20">
        <v>0.56999999999999995</v>
      </c>
      <c r="X184" s="20">
        <v>0.66</v>
      </c>
      <c r="Y184" s="20">
        <v>-0.13</v>
      </c>
      <c r="Z184" s="20">
        <v>0.13</v>
      </c>
      <c r="AA184" s="82">
        <v>22</v>
      </c>
      <c r="AB184" s="20">
        <v>0.61</v>
      </c>
      <c r="AC184" s="20">
        <v>0.33</v>
      </c>
      <c r="AD184" s="76">
        <v>1</v>
      </c>
      <c r="AE184" s="20">
        <v>4.2700000000000002E-2</v>
      </c>
      <c r="AF184" s="59">
        <v>13</v>
      </c>
      <c r="AG184" s="17">
        <v>-1</v>
      </c>
      <c r="AH184" s="17">
        <v>-4.2651717999999998E-2</v>
      </c>
      <c r="AI184">
        <f>_xlfn.XLOOKUP(U184,' Brechas'!$A$35:$A$67,' Brechas'!$O$35:$O$67)</f>
        <v>-4.2651717543321997E-2</v>
      </c>
      <c r="AJ184" t="b">
        <f t="shared" si="36"/>
        <v>1</v>
      </c>
      <c r="AN184" s="20">
        <v>27</v>
      </c>
      <c r="AO184" s="20" t="s">
        <v>91</v>
      </c>
      <c r="AP184" s="20">
        <v>0</v>
      </c>
      <c r="AQ184" s="20">
        <v>0</v>
      </c>
      <c r="AR184" s="20">
        <v>0.72</v>
      </c>
      <c r="AS184" s="20">
        <v>0.72</v>
      </c>
      <c r="AT184" s="72">
        <v>27</v>
      </c>
      <c r="AU184" s="20">
        <v>0</v>
      </c>
      <c r="AV184" s="20">
        <v>0.99</v>
      </c>
      <c r="AW184" s="95">
        <v>32</v>
      </c>
      <c r="AX184" s="20">
        <v>0.71</v>
      </c>
      <c r="AY184" s="94">
        <v>31</v>
      </c>
      <c r="AZ184" s="17">
        <v>1</v>
      </c>
      <c r="BA184" s="17">
        <v>0.71235888199999997</v>
      </c>
      <c r="BB184" s="17">
        <f>_xlfn.XLOOKUP(AN184,' Brechas'!$A$35:$A$67,' Brechas'!$X$35:$X$67)</f>
        <v>0.71235888157358895</v>
      </c>
      <c r="BC184" t="b">
        <f t="shared" si="37"/>
        <v>1</v>
      </c>
      <c r="BG184" s="20">
        <v>27</v>
      </c>
      <c r="BH184" s="20" t="s">
        <v>91</v>
      </c>
      <c r="BI184" s="20">
        <v>1.28</v>
      </c>
      <c r="BJ184" s="20">
        <v>1.48</v>
      </c>
      <c r="BK184" s="20">
        <v>-0.14000000000000001</v>
      </c>
      <c r="BL184" s="20">
        <v>0.13800000000000001</v>
      </c>
      <c r="BM184" s="59">
        <v>13</v>
      </c>
      <c r="BN184" s="20">
        <v>1.38</v>
      </c>
      <c r="BO184" s="20">
        <v>0.8</v>
      </c>
      <c r="BP184" s="95">
        <v>32</v>
      </c>
      <c r="BQ184" s="20">
        <v>0.11</v>
      </c>
      <c r="BR184" s="84">
        <v>26</v>
      </c>
      <c r="BS184" s="17">
        <v>-1</v>
      </c>
      <c r="BT184" s="17">
        <v>-0.110395177</v>
      </c>
      <c r="BU184" s="17">
        <f>_xlfn.XLOOKUP(BG184,' Brechas'!$A$35:$A$67,' Brechas'!$AL$35:$AL$67)</f>
        <v>-0.110395176780338</v>
      </c>
      <c r="BV184" t="b">
        <f t="shared" si="38"/>
        <v>1</v>
      </c>
      <c r="BZ184" s="20">
        <v>27</v>
      </c>
      <c r="CA184" s="20" t="s">
        <v>91</v>
      </c>
      <c r="CB184" s="20">
        <v>0.32</v>
      </c>
      <c r="CC184" s="20">
        <v>0.56000000000000005</v>
      </c>
      <c r="CD184" s="20">
        <v>-0.43</v>
      </c>
      <c r="CE184" s="20">
        <v>0.43</v>
      </c>
      <c r="CF184" s="94">
        <v>31</v>
      </c>
      <c r="CG184" s="20">
        <v>0.43</v>
      </c>
      <c r="CH184" s="20">
        <v>1</v>
      </c>
      <c r="CI184" s="77">
        <v>33</v>
      </c>
      <c r="CJ184" s="20">
        <v>0.43</v>
      </c>
      <c r="CK184" s="77">
        <v>33</v>
      </c>
      <c r="CL184" s="17">
        <v>-1</v>
      </c>
      <c r="CM184" s="17">
        <v>-0.42589873700000003</v>
      </c>
      <c r="CN184" s="17">
        <f>_xlfn.XLOOKUP(BZ184,' Brechas'!$A$35:$A$67,' Brechas'!$BH$35:$BH$67)</f>
        <v>-0.42589873697901798</v>
      </c>
      <c r="CO184" t="b">
        <f t="shared" si="39"/>
        <v>1</v>
      </c>
    </row>
    <row r="185" spans="2:93">
      <c r="B185" s="18">
        <v>41</v>
      </c>
      <c r="C185" s="18" t="s">
        <v>92</v>
      </c>
      <c r="D185" s="18">
        <v>0.39</v>
      </c>
      <c r="E185" s="18">
        <v>0.05</v>
      </c>
      <c r="F185" s="18">
        <v>6.43</v>
      </c>
      <c r="G185" s="18">
        <v>6.43</v>
      </c>
      <c r="H185" s="41">
        <v>22</v>
      </c>
      <c r="I185" s="18">
        <v>0.22</v>
      </c>
      <c r="J185" s="18">
        <v>0.67</v>
      </c>
      <c r="K185" s="31">
        <v>17</v>
      </c>
      <c r="L185" s="18">
        <v>4.33</v>
      </c>
      <c r="M185" s="40">
        <v>21</v>
      </c>
      <c r="N185" s="17">
        <v>1</v>
      </c>
      <c r="O185" s="17">
        <v>4.3265023149999999</v>
      </c>
      <c r="P185" s="17">
        <f>_xlfn.XLOOKUP(B185,' Brechas'!$A$35:$A$67,' Brechas'!$I$35:$I$67)</f>
        <v>4.3265023151015596</v>
      </c>
      <c r="Q185" t="b">
        <f t="shared" si="35"/>
        <v>1</v>
      </c>
      <c r="U185" s="20">
        <v>41</v>
      </c>
      <c r="V185" s="20" t="s">
        <v>92</v>
      </c>
      <c r="W185" s="20">
        <v>0.38</v>
      </c>
      <c r="X185" s="20">
        <v>0.47</v>
      </c>
      <c r="Y185" s="20">
        <v>-0.19</v>
      </c>
      <c r="Z185" s="20">
        <v>0.19</v>
      </c>
      <c r="AA185" s="70">
        <v>29</v>
      </c>
      <c r="AB185" s="20">
        <v>0.43</v>
      </c>
      <c r="AC185" s="20">
        <v>0.46</v>
      </c>
      <c r="AD185" s="206">
        <v>5</v>
      </c>
      <c r="AE185" s="20">
        <v>8.9399999999999993E-2</v>
      </c>
      <c r="AF185" s="84">
        <v>26</v>
      </c>
      <c r="AG185" s="17">
        <v>-1</v>
      </c>
      <c r="AH185" s="17">
        <v>-8.9375438000000001E-2</v>
      </c>
      <c r="AI185">
        <f>_xlfn.XLOOKUP(U185,' Brechas'!$A$35:$A$67,' Brechas'!$O$35:$O$67)</f>
        <v>-8.9375438292088896E-2</v>
      </c>
      <c r="AJ185" t="b">
        <f t="shared" si="36"/>
        <v>1</v>
      </c>
      <c r="AN185" s="20">
        <v>41</v>
      </c>
      <c r="AO185" s="20" t="s">
        <v>92</v>
      </c>
      <c r="AP185" s="20">
        <v>0.01</v>
      </c>
      <c r="AQ185" s="20">
        <v>0.01</v>
      </c>
      <c r="AR185" s="20">
        <v>0.42</v>
      </c>
      <c r="AS185" s="20">
        <v>0.42</v>
      </c>
      <c r="AT185" s="86">
        <v>11</v>
      </c>
      <c r="AU185" s="20">
        <v>0.01</v>
      </c>
      <c r="AV185" s="20">
        <v>0.22</v>
      </c>
      <c r="AW185" s="86">
        <v>11</v>
      </c>
      <c r="AX185" s="20">
        <v>0.09</v>
      </c>
      <c r="AY185" s="79">
        <v>10</v>
      </c>
      <c r="AZ185" s="17">
        <v>1</v>
      </c>
      <c r="BA185" s="17">
        <v>9.1891847999999998E-2</v>
      </c>
      <c r="BB185" s="17">
        <f>_xlfn.XLOOKUP(AN185,' Brechas'!$A$35:$A$67,' Brechas'!$X$35:$X$67)</f>
        <v>9.1891847536585594E-2</v>
      </c>
      <c r="BC185" t="b">
        <f t="shared" si="37"/>
        <v>1</v>
      </c>
      <c r="BG185" s="20">
        <v>41</v>
      </c>
      <c r="BH185" s="20" t="s">
        <v>92</v>
      </c>
      <c r="BI185" s="20">
        <v>6.63</v>
      </c>
      <c r="BJ185" s="20">
        <v>5.75</v>
      </c>
      <c r="BK185" s="20">
        <v>0.15</v>
      </c>
      <c r="BL185" s="20">
        <v>0.152</v>
      </c>
      <c r="BM185" s="60">
        <v>14</v>
      </c>
      <c r="BN185" s="20">
        <v>6.15</v>
      </c>
      <c r="BO185" s="20">
        <v>0.18</v>
      </c>
      <c r="BP185" s="81">
        <v>17</v>
      </c>
      <c r="BQ185" s="20">
        <v>2.7E-2</v>
      </c>
      <c r="BR185" s="86">
        <v>11</v>
      </c>
      <c r="BS185" s="17">
        <v>1</v>
      </c>
      <c r="BT185" s="17">
        <v>2.7291495999999998E-2</v>
      </c>
      <c r="BU185" s="17">
        <f>_xlfn.XLOOKUP(BG185,' Brechas'!$A$35:$A$67,' Brechas'!$AL$35:$AL$67)</f>
        <v>2.7291495679489599E-2</v>
      </c>
      <c r="BV185" t="b">
        <f t="shared" si="38"/>
        <v>1</v>
      </c>
      <c r="BZ185" s="20">
        <v>41</v>
      </c>
      <c r="CA185" s="20" t="s">
        <v>92</v>
      </c>
      <c r="CB185" s="20">
        <v>0.4</v>
      </c>
      <c r="CC185" s="20">
        <v>0.77</v>
      </c>
      <c r="CD185" s="20">
        <v>-0.48</v>
      </c>
      <c r="CE185" s="20">
        <v>0.48</v>
      </c>
      <c r="CF185" s="77">
        <v>33</v>
      </c>
      <c r="CG185" s="20">
        <v>0.57999999999999996</v>
      </c>
      <c r="CH185" s="20">
        <v>0.74</v>
      </c>
      <c r="CI185" s="70">
        <v>29</v>
      </c>
      <c r="CJ185" s="20">
        <v>0.36</v>
      </c>
      <c r="CK185" s="95">
        <v>32</v>
      </c>
      <c r="CL185" s="17">
        <v>-1</v>
      </c>
      <c r="CM185" s="17">
        <v>-0.35720554999999998</v>
      </c>
      <c r="CN185" s="17">
        <f>_xlfn.XLOOKUP(BZ185,' Brechas'!$A$35:$A$67,' Brechas'!$BH$35:$BH$67)</f>
        <v>-0.35720554989875902</v>
      </c>
      <c r="CO185" t="b">
        <f t="shared" si="39"/>
        <v>1</v>
      </c>
    </row>
    <row r="186" spans="2:93">
      <c r="B186" s="18">
        <v>44</v>
      </c>
      <c r="C186" s="18" t="s">
        <v>93</v>
      </c>
      <c r="D186" s="18">
        <v>0.36</v>
      </c>
      <c r="E186" s="18">
        <v>7.0000000000000007E-2</v>
      </c>
      <c r="F186" s="18">
        <v>4.12</v>
      </c>
      <c r="G186" s="18">
        <v>4.12</v>
      </c>
      <c r="H186" s="32">
        <v>7</v>
      </c>
      <c r="I186" s="18">
        <v>0.22</v>
      </c>
      <c r="J186" s="18">
        <v>0.66</v>
      </c>
      <c r="K186" s="19">
        <v>19</v>
      </c>
      <c r="L186" s="18">
        <v>2.74</v>
      </c>
      <c r="M186" s="32">
        <v>7</v>
      </c>
      <c r="N186" s="17">
        <v>1</v>
      </c>
      <c r="O186" s="17">
        <v>2.7351977249999999</v>
      </c>
      <c r="P186" s="17">
        <f>_xlfn.XLOOKUP(B186,' Brechas'!$A$35:$A$67,' Brechas'!$I$35:$I$67)</f>
        <v>2.7351977250899502</v>
      </c>
      <c r="Q186" t="b">
        <f t="shared" si="35"/>
        <v>1</v>
      </c>
      <c r="U186" s="20">
        <v>44</v>
      </c>
      <c r="V186" s="20" t="s">
        <v>93</v>
      </c>
      <c r="W186" s="20">
        <v>0.23</v>
      </c>
      <c r="X186" s="20">
        <v>0.21</v>
      </c>
      <c r="Y186" s="20">
        <v>0.09</v>
      </c>
      <c r="Z186" s="20">
        <v>0.09</v>
      </c>
      <c r="AA186" s="68">
        <v>19</v>
      </c>
      <c r="AB186" s="20">
        <v>0.22</v>
      </c>
      <c r="AC186" s="20">
        <v>0.9</v>
      </c>
      <c r="AD186" s="207">
        <v>31</v>
      </c>
      <c r="AE186" s="20">
        <v>8.0299999999999996E-2</v>
      </c>
      <c r="AF186" s="74">
        <v>23</v>
      </c>
      <c r="AG186" s="17">
        <v>1</v>
      </c>
      <c r="AH186" s="17">
        <v>8.0309671999999999E-2</v>
      </c>
      <c r="AI186">
        <f>_xlfn.XLOOKUP(U186,' Brechas'!$A$35:$A$67,' Brechas'!$O$35:$O$67)</f>
        <v>8.0309671945700004E-2</v>
      </c>
      <c r="AJ186" t="b">
        <f t="shared" si="36"/>
        <v>1</v>
      </c>
      <c r="AN186" s="20">
        <v>44</v>
      </c>
      <c r="AO186" s="20" t="s">
        <v>93</v>
      </c>
      <c r="AP186" s="20">
        <v>0.01</v>
      </c>
      <c r="AQ186" s="20">
        <v>0.01</v>
      </c>
      <c r="AR186" s="20">
        <v>0.42</v>
      </c>
      <c r="AS186" s="20">
        <v>0.42</v>
      </c>
      <c r="AT186" s="66">
        <v>12</v>
      </c>
      <c r="AU186" s="20">
        <v>0.01</v>
      </c>
      <c r="AV186" s="20">
        <v>0.33</v>
      </c>
      <c r="AW186" s="71">
        <v>25</v>
      </c>
      <c r="AX186" s="20">
        <v>0.14000000000000001</v>
      </c>
      <c r="AY186" s="68">
        <v>19</v>
      </c>
      <c r="AZ186" s="17">
        <v>1</v>
      </c>
      <c r="BA186" s="17">
        <v>0.138378683</v>
      </c>
      <c r="BB186" s="17">
        <f>_xlfn.XLOOKUP(AN186,' Brechas'!$A$35:$A$67,' Brechas'!$X$35:$X$67)</f>
        <v>0.138378682801307</v>
      </c>
      <c r="BC186" t="b">
        <f t="shared" si="37"/>
        <v>1</v>
      </c>
      <c r="BG186" s="20">
        <v>44</v>
      </c>
      <c r="BH186" s="20" t="s">
        <v>93</v>
      </c>
      <c r="BI186" s="20">
        <v>3.61</v>
      </c>
      <c r="BJ186" s="20">
        <v>3.4</v>
      </c>
      <c r="BK186" s="20">
        <v>0.06</v>
      </c>
      <c r="BL186" s="20">
        <v>6.3E-2</v>
      </c>
      <c r="BM186" s="83">
        <v>5</v>
      </c>
      <c r="BN186" s="20">
        <v>3.47</v>
      </c>
      <c r="BO186" s="20">
        <v>0.32</v>
      </c>
      <c r="BP186" s="84">
        <v>26</v>
      </c>
      <c r="BQ186" s="20">
        <v>0.02</v>
      </c>
      <c r="BR186" s="69">
        <v>9</v>
      </c>
      <c r="BS186" s="17">
        <v>1</v>
      </c>
      <c r="BT186" s="17">
        <v>1.9985134000000002E-2</v>
      </c>
      <c r="BU186" s="17">
        <f>_xlfn.XLOOKUP(BG186,' Brechas'!$A$35:$A$67,' Brechas'!$AL$35:$AL$67)</f>
        <v>1.9985134040559301E-2</v>
      </c>
      <c r="BV186" t="b">
        <f t="shared" si="38"/>
        <v>1</v>
      </c>
      <c r="BZ186" s="20">
        <v>44</v>
      </c>
      <c r="CA186" s="20" t="s">
        <v>93</v>
      </c>
      <c r="CB186" s="20">
        <v>0.57999999999999996</v>
      </c>
      <c r="CC186" s="20">
        <v>0.79</v>
      </c>
      <c r="CD186" s="20">
        <v>-0.27</v>
      </c>
      <c r="CE186" s="20">
        <v>0.27</v>
      </c>
      <c r="CF186" s="62">
        <v>8</v>
      </c>
      <c r="CG186" s="20">
        <v>0.68</v>
      </c>
      <c r="CH186" s="20">
        <v>0.63</v>
      </c>
      <c r="CI186" s="65">
        <v>6</v>
      </c>
      <c r="CJ186" s="20">
        <v>0.17</v>
      </c>
      <c r="CK186" s="69">
        <v>9</v>
      </c>
      <c r="CL186" s="17">
        <v>-1</v>
      </c>
      <c r="CM186" s="17">
        <v>-0.17137071100000001</v>
      </c>
      <c r="CN186" s="17">
        <f>_xlfn.XLOOKUP(BZ186,' Brechas'!$A$35:$A$67,' Brechas'!$BH$35:$BH$67)</f>
        <v>-0.17137071072775201</v>
      </c>
      <c r="CO186" t="b">
        <f t="shared" si="39"/>
        <v>1</v>
      </c>
    </row>
    <row r="187" spans="2:93">
      <c r="B187" s="18">
        <v>47</v>
      </c>
      <c r="C187" s="18" t="s">
        <v>94</v>
      </c>
      <c r="D187" s="18">
        <v>0.43</v>
      </c>
      <c r="E187" s="18">
        <v>0.05</v>
      </c>
      <c r="F187" s="18">
        <v>7.16</v>
      </c>
      <c r="G187" s="18">
        <v>7.16</v>
      </c>
      <c r="H187" s="39">
        <v>25</v>
      </c>
      <c r="I187" s="18">
        <v>0.24</v>
      </c>
      <c r="J187" s="18">
        <v>0.73</v>
      </c>
      <c r="K187" s="36">
        <v>9</v>
      </c>
      <c r="L187" s="18">
        <v>5.22</v>
      </c>
      <c r="M187" s="38">
        <v>27</v>
      </c>
      <c r="N187" s="17">
        <v>1</v>
      </c>
      <c r="O187" s="17">
        <v>5.2190949179999997</v>
      </c>
      <c r="P187" s="17">
        <f>_xlfn.XLOOKUP(B187,' Brechas'!$A$35:$A$67,' Brechas'!$I$35:$I$67)</f>
        <v>5.2190949183044699</v>
      </c>
      <c r="Q187" t="b">
        <f t="shared" si="35"/>
        <v>1</v>
      </c>
      <c r="U187" s="20">
        <v>47</v>
      </c>
      <c r="V187" s="20" t="s">
        <v>94</v>
      </c>
      <c r="W187" s="20">
        <v>0.42</v>
      </c>
      <c r="X187" s="20">
        <v>0.4</v>
      </c>
      <c r="Y187" s="20">
        <v>0.05</v>
      </c>
      <c r="Z187" s="20">
        <v>0.05</v>
      </c>
      <c r="AA187" s="64">
        <v>7</v>
      </c>
      <c r="AB187" s="20">
        <v>0.41</v>
      </c>
      <c r="AC187" s="20">
        <v>0.49</v>
      </c>
      <c r="AD187" s="208">
        <v>11</v>
      </c>
      <c r="AE187" s="20">
        <v>2.5399999999999999E-2</v>
      </c>
      <c r="AF187" s="64">
        <v>7</v>
      </c>
      <c r="AG187" s="17">
        <v>1</v>
      </c>
      <c r="AH187" s="17">
        <v>2.5438682000000001E-2</v>
      </c>
      <c r="AI187">
        <f>_xlfn.XLOOKUP(U187,' Brechas'!$A$35:$A$67,' Brechas'!$O$35:$O$67)</f>
        <v>2.5438681644022E-2</v>
      </c>
      <c r="AJ187" t="b">
        <f t="shared" si="36"/>
        <v>1</v>
      </c>
      <c r="AN187" s="20">
        <v>47</v>
      </c>
      <c r="AO187" s="20" t="s">
        <v>94</v>
      </c>
      <c r="AP187" s="20">
        <v>0.01</v>
      </c>
      <c r="AQ187" s="20">
        <v>0.01</v>
      </c>
      <c r="AR187" s="20">
        <v>0.51</v>
      </c>
      <c r="AS187" s="20">
        <v>0.51</v>
      </c>
      <c r="AT187" s="63">
        <v>15</v>
      </c>
      <c r="AU187" s="20">
        <v>0.01</v>
      </c>
      <c r="AV187" s="20">
        <v>0.39</v>
      </c>
      <c r="AW187" s="72">
        <v>27</v>
      </c>
      <c r="AX187" s="20">
        <v>0.2</v>
      </c>
      <c r="AY187" s="71">
        <v>25</v>
      </c>
      <c r="AZ187" s="17">
        <v>1</v>
      </c>
      <c r="BA187" s="17">
        <v>0.19884353799999999</v>
      </c>
      <c r="BB187" s="17">
        <f>_xlfn.XLOOKUP(AN187,' Brechas'!$A$35:$A$67,' Brechas'!$X$35:$X$67)</f>
        <v>0.19884353761392201</v>
      </c>
      <c r="BC187" t="b">
        <f t="shared" si="37"/>
        <v>1</v>
      </c>
      <c r="BG187" s="20">
        <v>47</v>
      </c>
      <c r="BH187" s="20" t="s">
        <v>94</v>
      </c>
      <c r="BI187" s="20">
        <v>7.51</v>
      </c>
      <c r="BJ187" s="20">
        <v>4.91</v>
      </c>
      <c r="BK187" s="20">
        <v>0.53</v>
      </c>
      <c r="BL187" s="20">
        <v>0.52800000000000002</v>
      </c>
      <c r="BM187" s="84">
        <v>26</v>
      </c>
      <c r="BN187" s="20">
        <v>6.22</v>
      </c>
      <c r="BO187" s="20">
        <v>0.18</v>
      </c>
      <c r="BP187" s="58">
        <v>16</v>
      </c>
      <c r="BQ187" s="20">
        <v>9.4E-2</v>
      </c>
      <c r="BR187" s="71">
        <v>25</v>
      </c>
      <c r="BS187" s="17">
        <v>1</v>
      </c>
      <c r="BT187" s="17">
        <v>9.3588254999999995E-2</v>
      </c>
      <c r="BU187" s="17">
        <f>_xlfn.XLOOKUP(BG187,' Brechas'!$A$35:$A$67,' Brechas'!$AL$35:$AL$67)</f>
        <v>9.3588255274556095E-2</v>
      </c>
      <c r="BV187" t="b">
        <f t="shared" si="38"/>
        <v>1</v>
      </c>
      <c r="BZ187" s="20">
        <v>47</v>
      </c>
      <c r="CA187" s="20" t="s">
        <v>94</v>
      </c>
      <c r="CB187" s="20">
        <v>0.47</v>
      </c>
      <c r="CC187" s="20">
        <v>0.77</v>
      </c>
      <c r="CD187" s="20">
        <v>-0.39</v>
      </c>
      <c r="CE187" s="20">
        <v>0.39</v>
      </c>
      <c r="CF187" s="82">
        <v>22</v>
      </c>
      <c r="CG187" s="20">
        <v>0.62</v>
      </c>
      <c r="CH187" s="20">
        <v>0.69</v>
      </c>
      <c r="CI187" s="81">
        <v>17</v>
      </c>
      <c r="CJ187" s="20">
        <v>0.27</v>
      </c>
      <c r="CK187" s="75">
        <v>21</v>
      </c>
      <c r="CL187" s="17">
        <v>-1</v>
      </c>
      <c r="CM187" s="17">
        <v>-0.26968756599999999</v>
      </c>
      <c r="CN187" s="17">
        <f>_xlfn.XLOOKUP(BZ187,' Brechas'!$A$35:$A$67,' Brechas'!$BH$35:$BH$67)</f>
        <v>-0.26968756588745302</v>
      </c>
      <c r="CO187" t="b">
        <f t="shared" si="39"/>
        <v>1</v>
      </c>
    </row>
    <row r="188" spans="2:93">
      <c r="B188" s="18">
        <v>50</v>
      </c>
      <c r="C188" s="18" t="s">
        <v>95</v>
      </c>
      <c r="D188" s="18">
        <v>0.35</v>
      </c>
      <c r="E188" s="18">
        <v>0.06</v>
      </c>
      <c r="F188" s="18">
        <v>5.0199999999999996</v>
      </c>
      <c r="G188" s="18">
        <v>5.0199999999999996</v>
      </c>
      <c r="H188" s="37">
        <v>14</v>
      </c>
      <c r="I188" s="18">
        <v>0.2</v>
      </c>
      <c r="J188" s="18">
        <v>0.61</v>
      </c>
      <c r="K188" s="34">
        <v>28</v>
      </c>
      <c r="L188" s="18">
        <v>3.08</v>
      </c>
      <c r="M188" s="49">
        <v>12</v>
      </c>
      <c r="N188" s="17">
        <v>1</v>
      </c>
      <c r="O188" s="17">
        <v>3.0785894090000001</v>
      </c>
      <c r="P188" s="17">
        <f>_xlfn.XLOOKUP(B188,' Brechas'!$A$35:$A$67,' Brechas'!$I$35:$I$67)</f>
        <v>3.0785894090575501</v>
      </c>
      <c r="Q188" t="b">
        <f t="shared" si="35"/>
        <v>1</v>
      </c>
      <c r="U188" s="20">
        <v>50</v>
      </c>
      <c r="V188" s="20" t="s">
        <v>95</v>
      </c>
      <c r="W188" s="20">
        <v>0.38</v>
      </c>
      <c r="X188" s="20">
        <v>0.33</v>
      </c>
      <c r="Y188" s="20">
        <v>0.15</v>
      </c>
      <c r="Z188" s="20">
        <v>0.15</v>
      </c>
      <c r="AA188" s="88">
        <v>24</v>
      </c>
      <c r="AB188" s="20">
        <v>0.35</v>
      </c>
      <c r="AC188" s="20">
        <v>0.56999999999999995</v>
      </c>
      <c r="AD188" s="209">
        <v>25</v>
      </c>
      <c r="AE188" s="20">
        <v>8.77E-2</v>
      </c>
      <c r="AF188" s="88">
        <v>24</v>
      </c>
      <c r="AG188" s="17">
        <v>1</v>
      </c>
      <c r="AH188" s="17">
        <v>8.7730263000000003E-2</v>
      </c>
      <c r="AI188">
        <f>_xlfn.XLOOKUP(U188,' Brechas'!$A$35:$A$67,' Brechas'!$O$35:$O$67)</f>
        <v>8.7730263157895005E-2</v>
      </c>
      <c r="AJ188" t="b">
        <f t="shared" si="36"/>
        <v>1</v>
      </c>
      <c r="AN188" s="20">
        <v>50</v>
      </c>
      <c r="AO188" s="20" t="s">
        <v>95</v>
      </c>
      <c r="AP188" s="20">
        <v>0.01</v>
      </c>
      <c r="AQ188" s="20">
        <v>0.01</v>
      </c>
      <c r="AR188" s="20">
        <v>0.52</v>
      </c>
      <c r="AS188" s="20">
        <v>0.52</v>
      </c>
      <c r="AT188" s="81">
        <v>17</v>
      </c>
      <c r="AU188" s="20">
        <v>0.01</v>
      </c>
      <c r="AV188" s="20">
        <v>0.27</v>
      </c>
      <c r="AW188" s="61">
        <v>18</v>
      </c>
      <c r="AX188" s="20">
        <v>0.14000000000000001</v>
      </c>
      <c r="AY188" s="80">
        <v>20</v>
      </c>
      <c r="AZ188" s="17">
        <v>1</v>
      </c>
      <c r="BA188" s="17">
        <v>0.141243592</v>
      </c>
      <c r="BB188" s="17">
        <f>_xlfn.XLOOKUP(AN188,' Brechas'!$A$35:$A$67,' Brechas'!$X$35:$X$67)</f>
        <v>0.14124359150410001</v>
      </c>
      <c r="BC188" t="b">
        <f t="shared" si="37"/>
        <v>1</v>
      </c>
      <c r="BG188" s="20">
        <v>50</v>
      </c>
      <c r="BH188" s="20" t="s">
        <v>95</v>
      </c>
      <c r="BI188" s="20">
        <v>5.0199999999999996</v>
      </c>
      <c r="BJ188" s="20">
        <v>4.47</v>
      </c>
      <c r="BK188" s="20">
        <v>0.12</v>
      </c>
      <c r="BL188" s="20">
        <v>0.124</v>
      </c>
      <c r="BM188" s="79">
        <v>10</v>
      </c>
      <c r="BN188" s="20">
        <v>4.75</v>
      </c>
      <c r="BO188" s="20">
        <v>0.23</v>
      </c>
      <c r="BP188" s="82">
        <v>22</v>
      </c>
      <c r="BQ188" s="20">
        <v>2.9000000000000001E-2</v>
      </c>
      <c r="BR188" s="66">
        <v>12</v>
      </c>
      <c r="BS188" s="17">
        <v>1</v>
      </c>
      <c r="BT188" s="17">
        <v>2.8709218000000002E-2</v>
      </c>
      <c r="BU188" s="17">
        <f>_xlfn.XLOOKUP(BG188,' Brechas'!$A$35:$A$67,' Brechas'!$AL$35:$AL$67)</f>
        <v>2.8709217610316501E-2</v>
      </c>
      <c r="BV188" t="b">
        <f t="shared" si="38"/>
        <v>1</v>
      </c>
      <c r="BZ188" s="20">
        <v>50</v>
      </c>
      <c r="CA188" s="20" t="s">
        <v>95</v>
      </c>
      <c r="CB188" s="20">
        <v>0.51</v>
      </c>
      <c r="CC188" s="20">
        <v>0.78</v>
      </c>
      <c r="CD188" s="20">
        <v>-0.35</v>
      </c>
      <c r="CE188" s="20">
        <v>0.35</v>
      </c>
      <c r="CF188" s="63">
        <v>15</v>
      </c>
      <c r="CG188" s="20">
        <v>0.64</v>
      </c>
      <c r="CH188" s="20">
        <v>0.67</v>
      </c>
      <c r="CI188" s="66">
        <v>12</v>
      </c>
      <c r="CJ188" s="20">
        <v>0.23</v>
      </c>
      <c r="CK188" s="60">
        <v>14</v>
      </c>
      <c r="CL188" s="17">
        <v>-1</v>
      </c>
      <c r="CM188" s="17">
        <v>-0.232171295</v>
      </c>
      <c r="CN188" s="17">
        <f>_xlfn.XLOOKUP(BZ188,' Brechas'!$A$35:$A$67,' Brechas'!$BH$35:$BH$67)</f>
        <v>-0.23217129527804201</v>
      </c>
      <c r="CO188" t="b">
        <f t="shared" si="39"/>
        <v>1</v>
      </c>
    </row>
    <row r="189" spans="2:93">
      <c r="B189" s="18">
        <v>52</v>
      </c>
      <c r="C189" s="18" t="s">
        <v>96</v>
      </c>
      <c r="D189" s="18">
        <v>0.39</v>
      </c>
      <c r="E189" s="18">
        <v>0.04</v>
      </c>
      <c r="F189" s="18">
        <v>7.8</v>
      </c>
      <c r="G189" s="18">
        <v>7.8</v>
      </c>
      <c r="H189" s="52">
        <v>29</v>
      </c>
      <c r="I189" s="18">
        <v>0.22</v>
      </c>
      <c r="J189" s="18">
        <v>0.68</v>
      </c>
      <c r="K189" s="25">
        <v>15</v>
      </c>
      <c r="L189" s="18">
        <v>5.28</v>
      </c>
      <c r="M189" s="34">
        <v>28</v>
      </c>
      <c r="N189" s="17">
        <v>1</v>
      </c>
      <c r="O189" s="17">
        <v>5.2766356180000002</v>
      </c>
      <c r="P189" s="17">
        <f>_xlfn.XLOOKUP(B189,' Brechas'!$A$35:$A$67,' Brechas'!$I$35:$I$67)</f>
        <v>5.2766356180493101</v>
      </c>
      <c r="Q189" t="b">
        <f t="shared" si="35"/>
        <v>1</v>
      </c>
      <c r="U189" s="20">
        <v>52</v>
      </c>
      <c r="V189" s="20" t="s">
        <v>96</v>
      </c>
      <c r="W189" s="20">
        <v>0.37</v>
      </c>
      <c r="X189" s="20">
        <v>0.44</v>
      </c>
      <c r="Y189" s="20">
        <v>-0.16</v>
      </c>
      <c r="Z189" s="20">
        <v>0.16</v>
      </c>
      <c r="AA189" s="84">
        <v>26</v>
      </c>
      <c r="AB189" s="20">
        <v>0.41</v>
      </c>
      <c r="AC189" s="20">
        <v>0.49</v>
      </c>
      <c r="AD189" s="210">
        <v>7</v>
      </c>
      <c r="AE189" s="20">
        <v>7.9399999999999998E-2</v>
      </c>
      <c r="AF189" s="82">
        <v>22</v>
      </c>
      <c r="AG189" s="17">
        <v>-1</v>
      </c>
      <c r="AH189" s="17">
        <v>-7.9432207000000005E-2</v>
      </c>
      <c r="AI189">
        <f>_xlfn.XLOOKUP(U189,' Brechas'!$A$35:$A$67,' Brechas'!$O$35:$O$67)</f>
        <v>-7.9432207199418695E-2</v>
      </c>
      <c r="AJ189" t="b">
        <f t="shared" si="36"/>
        <v>1</v>
      </c>
      <c r="AN189" s="20">
        <v>52</v>
      </c>
      <c r="AO189" s="20" t="s">
        <v>96</v>
      </c>
      <c r="AP189" s="20">
        <v>0.02</v>
      </c>
      <c r="AQ189" s="20">
        <v>0.01</v>
      </c>
      <c r="AR189" s="20">
        <v>0.65</v>
      </c>
      <c r="AS189" s="20">
        <v>0.65</v>
      </c>
      <c r="AT189" s="71">
        <v>25</v>
      </c>
      <c r="AU189" s="20">
        <v>0.02</v>
      </c>
      <c r="AV189" s="20">
        <v>0.15</v>
      </c>
      <c r="AW189" s="78">
        <v>3</v>
      </c>
      <c r="AX189" s="20">
        <v>0.1</v>
      </c>
      <c r="AY189" s="60">
        <v>14</v>
      </c>
      <c r="AZ189" s="17">
        <v>1</v>
      </c>
      <c r="BA189" s="17">
        <v>9.7799487000000004E-2</v>
      </c>
      <c r="BB189" s="17">
        <f>_xlfn.XLOOKUP(AN189,' Brechas'!$A$35:$A$67,' Brechas'!$X$35:$X$67)</f>
        <v>9.7799487212660199E-2</v>
      </c>
      <c r="BC189" t="b">
        <f t="shared" si="37"/>
        <v>1</v>
      </c>
      <c r="BG189" s="20">
        <v>52</v>
      </c>
      <c r="BH189" s="20" t="s">
        <v>96</v>
      </c>
      <c r="BI189" s="20">
        <v>2.34</v>
      </c>
      <c r="BJ189" s="20">
        <v>1.52</v>
      </c>
      <c r="BK189" s="20">
        <v>0.55000000000000004</v>
      </c>
      <c r="BL189" s="20">
        <v>0.54600000000000004</v>
      </c>
      <c r="BM189" s="72">
        <v>27</v>
      </c>
      <c r="BN189" s="20">
        <v>1.95</v>
      </c>
      <c r="BO189" s="20">
        <v>0.56999999999999995</v>
      </c>
      <c r="BP189" s="94">
        <v>31</v>
      </c>
      <c r="BQ189" s="20">
        <v>0.309</v>
      </c>
      <c r="BR189" s="94">
        <v>31</v>
      </c>
      <c r="BS189" s="17">
        <v>1</v>
      </c>
      <c r="BT189" s="17">
        <v>0.30900618400000002</v>
      </c>
      <c r="BU189" s="17">
        <f>_xlfn.XLOOKUP(BG189,' Brechas'!$A$35:$A$67,' Brechas'!$AL$35:$AL$67)</f>
        <v>0.30900618383136003</v>
      </c>
      <c r="BV189" t="b">
        <f t="shared" si="38"/>
        <v>1</v>
      </c>
      <c r="BZ189" s="20">
        <v>52</v>
      </c>
      <c r="CA189" s="20" t="s">
        <v>96</v>
      </c>
      <c r="CB189" s="20">
        <v>0.65</v>
      </c>
      <c r="CC189" s="20">
        <v>0.85</v>
      </c>
      <c r="CD189" s="20">
        <v>-0.23</v>
      </c>
      <c r="CE189" s="20">
        <v>0.23</v>
      </c>
      <c r="CF189" s="65">
        <v>6</v>
      </c>
      <c r="CG189" s="20">
        <v>0.75</v>
      </c>
      <c r="CH189" s="20">
        <v>0.57999999999999996</v>
      </c>
      <c r="CI189" s="78">
        <v>3</v>
      </c>
      <c r="CJ189" s="20">
        <v>0.13</v>
      </c>
      <c r="CK189" s="85">
        <v>4</v>
      </c>
      <c r="CL189" s="17">
        <v>-1</v>
      </c>
      <c r="CM189" s="17">
        <v>-0.134685264</v>
      </c>
      <c r="CN189" s="17">
        <f>_xlfn.XLOOKUP(BZ189,' Brechas'!$A$35:$A$67,' Brechas'!$BH$35:$BH$67)</f>
        <v>-0.13468526415406801</v>
      </c>
      <c r="CO189" t="b">
        <f t="shared" si="39"/>
        <v>1</v>
      </c>
    </row>
    <row r="190" spans="2:93" ht="24">
      <c r="B190" s="18">
        <v>54</v>
      </c>
      <c r="C190" s="18" t="s">
        <v>97</v>
      </c>
      <c r="D190" s="18">
        <v>0.37</v>
      </c>
      <c r="E190" s="18">
        <v>0.05</v>
      </c>
      <c r="F190" s="18">
        <v>5.76</v>
      </c>
      <c r="G190" s="18">
        <v>5.76</v>
      </c>
      <c r="H190" s="31">
        <v>17</v>
      </c>
      <c r="I190" s="18">
        <v>0.21</v>
      </c>
      <c r="J190" s="18">
        <v>0.64</v>
      </c>
      <c r="K190" s="43">
        <v>23</v>
      </c>
      <c r="L190" s="18">
        <v>3.71</v>
      </c>
      <c r="M190" s="31">
        <v>17</v>
      </c>
      <c r="N190" s="17">
        <v>1</v>
      </c>
      <c r="O190" s="17">
        <v>3.7073568529999998</v>
      </c>
      <c r="P190" s="17">
        <f>_xlfn.XLOOKUP(B190,' Brechas'!$A$35:$A$67,' Brechas'!$I$35:$I$67)</f>
        <v>3.7073568533021599</v>
      </c>
      <c r="Q190" t="b">
        <f t="shared" si="35"/>
        <v>1</v>
      </c>
      <c r="U190" s="20">
        <v>54</v>
      </c>
      <c r="V190" s="20" t="s">
        <v>97</v>
      </c>
      <c r="W190" s="20">
        <v>0.34</v>
      </c>
      <c r="X190" s="20">
        <v>0.36</v>
      </c>
      <c r="Y190" s="20">
        <v>-0.05</v>
      </c>
      <c r="Z190" s="20">
        <v>0.05</v>
      </c>
      <c r="AA190" s="69">
        <v>9</v>
      </c>
      <c r="AB190" s="20">
        <v>0.36</v>
      </c>
      <c r="AC190" s="20">
        <v>0.56000000000000005</v>
      </c>
      <c r="AD190" s="211">
        <v>22</v>
      </c>
      <c r="AE190" s="20">
        <v>3.0700000000000002E-2</v>
      </c>
      <c r="AF190" s="69">
        <v>9</v>
      </c>
      <c r="AG190" s="17">
        <v>-1</v>
      </c>
      <c r="AH190" s="17">
        <v>-3.0736548999999998E-2</v>
      </c>
      <c r="AI190">
        <f>_xlfn.XLOOKUP(U190,' Brechas'!$A$35:$A$67,' Brechas'!$O$35:$O$67)</f>
        <v>-3.0736549120843601E-2</v>
      </c>
      <c r="AJ190" t="b">
        <f t="shared" si="36"/>
        <v>1</v>
      </c>
      <c r="AN190" s="20">
        <v>54</v>
      </c>
      <c r="AO190" s="20" t="s">
        <v>97</v>
      </c>
      <c r="AP190" s="20">
        <v>0.01</v>
      </c>
      <c r="AQ190" s="20">
        <v>0.01</v>
      </c>
      <c r="AR190" s="20">
        <v>0.31</v>
      </c>
      <c r="AS190" s="20">
        <v>0.31</v>
      </c>
      <c r="AT190" s="65">
        <v>6</v>
      </c>
      <c r="AU190" s="20">
        <v>0.01</v>
      </c>
      <c r="AV190" s="20">
        <v>0.23</v>
      </c>
      <c r="AW190" s="66">
        <v>12</v>
      </c>
      <c r="AX190" s="20">
        <v>7.0000000000000007E-2</v>
      </c>
      <c r="AY190" s="83">
        <v>5</v>
      </c>
      <c r="AZ190" s="17">
        <v>1</v>
      </c>
      <c r="BA190" s="17">
        <v>7.1480710000000003E-2</v>
      </c>
      <c r="BB190" s="17">
        <f>_xlfn.XLOOKUP(AN190,' Brechas'!$A$35:$A$67,' Brechas'!$X$35:$X$67)</f>
        <v>7.1480710372724701E-2</v>
      </c>
      <c r="BC190" t="b">
        <f t="shared" si="37"/>
        <v>1</v>
      </c>
      <c r="BG190" s="20">
        <v>54</v>
      </c>
      <c r="BH190" s="20" t="s">
        <v>97</v>
      </c>
      <c r="BI190" s="20">
        <v>7.41</v>
      </c>
      <c r="BJ190" s="20">
        <v>5.74</v>
      </c>
      <c r="BK190" s="20">
        <v>0.28999999999999998</v>
      </c>
      <c r="BL190" s="20">
        <v>0.28999999999999998</v>
      </c>
      <c r="BM190" s="75">
        <v>21</v>
      </c>
      <c r="BN190" s="20">
        <v>6.6</v>
      </c>
      <c r="BO190" s="20">
        <v>0.17</v>
      </c>
      <c r="BP190" s="60">
        <v>14</v>
      </c>
      <c r="BQ190" s="20">
        <v>4.8000000000000001E-2</v>
      </c>
      <c r="BR190" s="68">
        <v>19</v>
      </c>
      <c r="BS190" s="17">
        <v>1</v>
      </c>
      <c r="BT190" s="17">
        <v>4.8391914000000001E-2</v>
      </c>
      <c r="BU190" s="17">
        <f>_xlfn.XLOOKUP(BG190,' Brechas'!$A$35:$A$67,' Brechas'!$AL$35:$AL$67)</f>
        <v>4.83919144256994E-2</v>
      </c>
      <c r="BV190" t="b">
        <f t="shared" si="38"/>
        <v>1</v>
      </c>
      <c r="BZ190" s="20">
        <v>54</v>
      </c>
      <c r="CA190" s="20" t="s">
        <v>97</v>
      </c>
      <c r="CB190" s="20">
        <v>0.45</v>
      </c>
      <c r="CC190" s="20">
        <v>0.76</v>
      </c>
      <c r="CD190" s="20">
        <v>-0.41</v>
      </c>
      <c r="CE190" s="20">
        <v>0.41</v>
      </c>
      <c r="CF190" s="73">
        <v>28</v>
      </c>
      <c r="CG190" s="20">
        <v>0.6</v>
      </c>
      <c r="CH190" s="20">
        <v>0.72</v>
      </c>
      <c r="CI190" s="74">
        <v>23</v>
      </c>
      <c r="CJ190" s="20">
        <v>0.28999999999999998</v>
      </c>
      <c r="CK190" s="84">
        <v>26</v>
      </c>
      <c r="CL190" s="17">
        <v>-1</v>
      </c>
      <c r="CM190" s="17">
        <v>-0.29165931499999997</v>
      </c>
      <c r="CN190" s="17">
        <f>_xlfn.XLOOKUP(BZ190,' Brechas'!$A$35:$A$67,' Brechas'!$BH$35:$BH$67)</f>
        <v>-0.291659315045525</v>
      </c>
      <c r="CO190" t="b">
        <f t="shared" si="39"/>
        <v>1</v>
      </c>
    </row>
    <row r="191" spans="2:93">
      <c r="B191" s="18">
        <v>63</v>
      </c>
      <c r="C191" s="18" t="s">
        <v>98</v>
      </c>
      <c r="D191" s="18">
        <v>0.39</v>
      </c>
      <c r="E191" s="18">
        <v>7.0000000000000007E-2</v>
      </c>
      <c r="F191" s="18">
        <v>4.8</v>
      </c>
      <c r="G191" s="18">
        <v>4.8</v>
      </c>
      <c r="H191" s="21">
        <v>13</v>
      </c>
      <c r="I191" s="18">
        <v>0.23</v>
      </c>
      <c r="J191" s="18">
        <v>0.71</v>
      </c>
      <c r="K191" s="49">
        <v>12</v>
      </c>
      <c r="L191" s="18">
        <v>3.38</v>
      </c>
      <c r="M191" s="21">
        <v>13</v>
      </c>
      <c r="N191" s="17">
        <v>1</v>
      </c>
      <c r="O191" s="17">
        <v>3.384728789</v>
      </c>
      <c r="P191" s="17">
        <f>_xlfn.XLOOKUP(B191,' Brechas'!$A$35:$A$67,' Brechas'!$I$35:$I$67)</f>
        <v>3.3847287885992601</v>
      </c>
      <c r="Q191" t="b">
        <f t="shared" si="35"/>
        <v>1</v>
      </c>
      <c r="U191" s="20">
        <v>63</v>
      </c>
      <c r="V191" s="20" t="s">
        <v>98</v>
      </c>
      <c r="W191" s="20">
        <v>0.38</v>
      </c>
      <c r="X191" s="20">
        <v>0.35</v>
      </c>
      <c r="Y191" s="20">
        <v>0.08</v>
      </c>
      <c r="Z191" s="20">
        <v>0.08</v>
      </c>
      <c r="AA191" s="63">
        <v>15</v>
      </c>
      <c r="AB191" s="20">
        <v>0.36</v>
      </c>
      <c r="AC191" s="20">
        <v>0.55000000000000004</v>
      </c>
      <c r="AD191" s="212">
        <v>19</v>
      </c>
      <c r="AE191" s="20">
        <v>4.4999999999999998E-2</v>
      </c>
      <c r="AF191" s="58">
        <v>16</v>
      </c>
      <c r="AG191" s="17">
        <v>1</v>
      </c>
      <c r="AH191" s="17">
        <v>4.5008274000000001E-2</v>
      </c>
      <c r="AI191">
        <f>_xlfn.XLOOKUP(U191,' Brechas'!$A$35:$A$67,' Brechas'!$O$35:$O$67)</f>
        <v>4.5008273579701601E-2</v>
      </c>
      <c r="AJ191" t="b">
        <f t="shared" si="36"/>
        <v>1</v>
      </c>
      <c r="AN191" s="20">
        <v>63</v>
      </c>
      <c r="AO191" s="20" t="s">
        <v>270</v>
      </c>
      <c r="AP191" s="20">
        <v>0.02</v>
      </c>
      <c r="AQ191" s="20">
        <v>0.02</v>
      </c>
      <c r="AR191" s="20">
        <v>0.34</v>
      </c>
      <c r="AS191" s="20">
        <v>0.34</v>
      </c>
      <c r="AT191" s="64">
        <v>7</v>
      </c>
      <c r="AU191" s="20">
        <v>0.02</v>
      </c>
      <c r="AV191" s="20">
        <v>0.13</v>
      </c>
      <c r="AW191" s="76">
        <v>1</v>
      </c>
      <c r="AX191" s="20">
        <v>0.04</v>
      </c>
      <c r="AY191" s="67">
        <v>2</v>
      </c>
      <c r="AZ191" s="17">
        <v>1</v>
      </c>
      <c r="BA191" s="17">
        <v>4.3212983000000003E-2</v>
      </c>
      <c r="BB191" s="17">
        <f>_xlfn.XLOOKUP(AN191,' Brechas'!$A$35:$A$67,' Brechas'!$X$35:$X$67)</f>
        <v>4.32129829852042E-2</v>
      </c>
      <c r="BC191" t="b">
        <f t="shared" si="37"/>
        <v>1</v>
      </c>
      <c r="BG191" s="20">
        <v>63</v>
      </c>
      <c r="BH191" s="20" t="s">
        <v>98</v>
      </c>
      <c r="BI191" s="20">
        <v>7.7</v>
      </c>
      <c r="BJ191" s="20">
        <v>8.36</v>
      </c>
      <c r="BK191" s="20">
        <v>-0.08</v>
      </c>
      <c r="BL191" s="20">
        <v>7.9000000000000001E-2</v>
      </c>
      <c r="BM191" s="64">
        <v>7</v>
      </c>
      <c r="BN191" s="20">
        <v>8.02</v>
      </c>
      <c r="BO191" s="20">
        <v>0.14000000000000001</v>
      </c>
      <c r="BP191" s="79">
        <v>10</v>
      </c>
      <c r="BQ191" s="20">
        <v>1.0999999999999999E-2</v>
      </c>
      <c r="BR191" s="65">
        <v>6</v>
      </c>
      <c r="BS191" s="17">
        <v>-1</v>
      </c>
      <c r="BT191" s="17">
        <v>-1.0853237999999999E-2</v>
      </c>
      <c r="BU191" s="17">
        <f>_xlfn.XLOOKUP(BG191,' Brechas'!$A$35:$A$67,' Brechas'!$AL$35:$AL$67)</f>
        <v>-1.08532381416807E-2</v>
      </c>
      <c r="BV191" t="b">
        <f t="shared" si="38"/>
        <v>1</v>
      </c>
      <c r="BZ191" s="20">
        <v>63</v>
      </c>
      <c r="CA191" s="20" t="s">
        <v>98</v>
      </c>
      <c r="CB191" s="20">
        <v>0.45</v>
      </c>
      <c r="CC191" s="20">
        <v>0.71</v>
      </c>
      <c r="CD191" s="20">
        <v>-0.36</v>
      </c>
      <c r="CE191" s="20">
        <v>0.36</v>
      </c>
      <c r="CF191" s="80">
        <v>20</v>
      </c>
      <c r="CG191" s="20">
        <v>0.57999999999999996</v>
      </c>
      <c r="CH191" s="20">
        <v>0.75</v>
      </c>
      <c r="CI191" s="95">
        <v>32</v>
      </c>
      <c r="CJ191" s="20">
        <v>0.27</v>
      </c>
      <c r="CK191" s="82">
        <v>22</v>
      </c>
      <c r="CL191" s="17">
        <v>-1</v>
      </c>
      <c r="CM191" s="17">
        <v>-0.271825231</v>
      </c>
      <c r="CN191" s="17">
        <f>_xlfn.XLOOKUP(BZ191,' Brechas'!$A$35:$A$67,' Brechas'!$BH$35:$BH$67)</f>
        <v>-0.27182523066233499</v>
      </c>
      <c r="CO191" t="b">
        <f t="shared" si="39"/>
        <v>1</v>
      </c>
    </row>
    <row r="192" spans="2:93">
      <c r="B192" s="18">
        <v>66</v>
      </c>
      <c r="C192" s="18" t="s">
        <v>99</v>
      </c>
      <c r="D192" s="18">
        <v>0.4</v>
      </c>
      <c r="E192" s="18">
        <v>7.0000000000000007E-2</v>
      </c>
      <c r="F192" s="18">
        <v>4.71</v>
      </c>
      <c r="G192" s="18">
        <v>4.71</v>
      </c>
      <c r="H192" s="49">
        <v>12</v>
      </c>
      <c r="I192" s="18">
        <v>0.25</v>
      </c>
      <c r="J192" s="18">
        <v>0.74</v>
      </c>
      <c r="K192" s="29">
        <v>6</v>
      </c>
      <c r="L192" s="18">
        <v>3.5</v>
      </c>
      <c r="M192" s="37">
        <v>14</v>
      </c>
      <c r="N192" s="17">
        <v>1</v>
      </c>
      <c r="O192" s="17">
        <v>3.4976437250000001</v>
      </c>
      <c r="P192" s="17">
        <f>_xlfn.XLOOKUP(B192,' Brechas'!$A$35:$A$67,' Brechas'!$I$35:$I$67)</f>
        <v>3.4976437251982402</v>
      </c>
      <c r="Q192" t="b">
        <f t="shared" si="35"/>
        <v>1</v>
      </c>
      <c r="U192" s="20">
        <v>66</v>
      </c>
      <c r="V192" s="20" t="s">
        <v>99</v>
      </c>
      <c r="W192" s="20">
        <v>0.34</v>
      </c>
      <c r="X192" s="20">
        <v>0.37</v>
      </c>
      <c r="Y192" s="20">
        <v>-0.08</v>
      </c>
      <c r="Z192" s="20">
        <v>0.08</v>
      </c>
      <c r="AA192" s="58">
        <v>16</v>
      </c>
      <c r="AB192" s="20">
        <v>0.35</v>
      </c>
      <c r="AC192" s="20">
        <v>0.56999999999999995</v>
      </c>
      <c r="AD192" s="213">
        <v>24</v>
      </c>
      <c r="AE192" s="20">
        <v>4.7300000000000002E-2</v>
      </c>
      <c r="AF192" s="61">
        <v>18</v>
      </c>
      <c r="AG192" s="17">
        <v>-1</v>
      </c>
      <c r="AH192" s="17">
        <v>-4.7252943999999998E-2</v>
      </c>
      <c r="AI192">
        <f>_xlfn.XLOOKUP(U192,' Brechas'!$A$35:$A$67,' Brechas'!$O$35:$O$67)</f>
        <v>-4.7252943616579099E-2</v>
      </c>
      <c r="AJ192" t="b">
        <f t="shared" si="36"/>
        <v>1</v>
      </c>
      <c r="AN192" s="20">
        <v>66</v>
      </c>
      <c r="AO192" s="20" t="s">
        <v>99</v>
      </c>
      <c r="AP192" s="20">
        <v>0.02</v>
      </c>
      <c r="AQ192" s="20">
        <v>0.02</v>
      </c>
      <c r="AR192" s="20">
        <v>0.48</v>
      </c>
      <c r="AS192" s="20">
        <v>0.48</v>
      </c>
      <c r="AT192" s="59">
        <v>13</v>
      </c>
      <c r="AU192" s="20">
        <v>0.02</v>
      </c>
      <c r="AV192" s="20">
        <v>0.13</v>
      </c>
      <c r="AW192" s="67">
        <v>2</v>
      </c>
      <c r="AX192" s="20">
        <v>0.06</v>
      </c>
      <c r="AY192" s="85">
        <v>4</v>
      </c>
      <c r="AZ192" s="17">
        <v>1</v>
      </c>
      <c r="BA192" s="17">
        <v>6.4015063999999997E-2</v>
      </c>
      <c r="BB192" s="17">
        <f>_xlfn.XLOOKUP(AN192,' Brechas'!$A$35:$A$67,' Brechas'!$X$35:$X$67)</f>
        <v>6.4015063775645503E-2</v>
      </c>
      <c r="BC192" t="b">
        <f t="shared" si="37"/>
        <v>1</v>
      </c>
      <c r="BG192" s="20">
        <v>66</v>
      </c>
      <c r="BH192" s="20" t="s">
        <v>99</v>
      </c>
      <c r="BI192" s="20">
        <v>6.55</v>
      </c>
      <c r="BJ192" s="20">
        <v>8.51</v>
      </c>
      <c r="BK192" s="20">
        <v>-0.23</v>
      </c>
      <c r="BL192" s="20">
        <v>0.23100000000000001</v>
      </c>
      <c r="BM192" s="68">
        <v>19</v>
      </c>
      <c r="BN192" s="20">
        <v>7.47</v>
      </c>
      <c r="BO192" s="20">
        <v>0.15</v>
      </c>
      <c r="BP192" s="86">
        <v>11</v>
      </c>
      <c r="BQ192" s="20">
        <v>3.4000000000000002E-2</v>
      </c>
      <c r="BR192" s="60">
        <v>14</v>
      </c>
      <c r="BS192" s="17">
        <v>-1</v>
      </c>
      <c r="BT192" s="17">
        <v>-3.4029801999999998E-2</v>
      </c>
      <c r="BU192" s="17">
        <f>_xlfn.XLOOKUP(BG192,' Brechas'!$A$35:$A$67,' Brechas'!$AL$35:$AL$67)</f>
        <v>-3.4029801760890897E-2</v>
      </c>
      <c r="BV192" t="b">
        <f t="shared" si="38"/>
        <v>1</v>
      </c>
      <c r="BZ192" s="20">
        <v>66</v>
      </c>
      <c r="CA192" s="20" t="s">
        <v>99</v>
      </c>
      <c r="CB192" s="20">
        <v>0.45</v>
      </c>
      <c r="CC192" s="20">
        <v>0.74</v>
      </c>
      <c r="CD192" s="20">
        <v>-0.4</v>
      </c>
      <c r="CE192" s="20">
        <v>0.4</v>
      </c>
      <c r="CF192" s="84">
        <v>26</v>
      </c>
      <c r="CG192" s="20">
        <v>0.59</v>
      </c>
      <c r="CH192" s="20">
        <v>0.73</v>
      </c>
      <c r="CI192" s="73">
        <v>28</v>
      </c>
      <c r="CJ192" s="20">
        <v>0.28999999999999998</v>
      </c>
      <c r="CK192" s="72">
        <v>27</v>
      </c>
      <c r="CL192" s="17">
        <v>-1</v>
      </c>
      <c r="CM192" s="17">
        <v>-0.29332079999999999</v>
      </c>
      <c r="CN192" s="17">
        <f>_xlfn.XLOOKUP(BZ192,' Brechas'!$A$35:$A$67,' Brechas'!$BH$35:$BH$67)</f>
        <v>-0.29332080008966099</v>
      </c>
      <c r="CO192" t="b">
        <f t="shared" si="39"/>
        <v>1</v>
      </c>
    </row>
    <row r="193" spans="2:93">
      <c r="B193" s="18">
        <v>68</v>
      </c>
      <c r="C193" s="18" t="s">
        <v>100</v>
      </c>
      <c r="D193" s="18">
        <v>0.37</v>
      </c>
      <c r="E193" s="18">
        <v>0.04</v>
      </c>
      <c r="F193" s="18">
        <v>7.77</v>
      </c>
      <c r="G193" s="18">
        <v>7.77</v>
      </c>
      <c r="H193" s="34">
        <v>28</v>
      </c>
      <c r="I193" s="18">
        <v>0.21</v>
      </c>
      <c r="J193" s="18">
        <v>0.63</v>
      </c>
      <c r="K193" s="38">
        <v>27</v>
      </c>
      <c r="L193" s="18">
        <v>4.88</v>
      </c>
      <c r="M193" s="39">
        <v>25</v>
      </c>
      <c r="N193" s="17">
        <v>1</v>
      </c>
      <c r="O193" s="17">
        <v>4.8750428059999997</v>
      </c>
      <c r="P193" s="17">
        <f>_xlfn.XLOOKUP(B193,' Brechas'!$A$35:$A$67,' Brechas'!$I$35:$I$67)</f>
        <v>4.8750428061162197</v>
      </c>
      <c r="Q193" t="b">
        <f t="shared" si="35"/>
        <v>1</v>
      </c>
      <c r="U193" s="20">
        <v>68</v>
      </c>
      <c r="V193" s="20" t="s">
        <v>100</v>
      </c>
      <c r="W193" s="20">
        <v>0.34</v>
      </c>
      <c r="X193" s="20">
        <v>0.37</v>
      </c>
      <c r="Y193" s="20">
        <v>-0.08</v>
      </c>
      <c r="Z193" s="20">
        <v>0.08</v>
      </c>
      <c r="AA193" s="81">
        <v>17</v>
      </c>
      <c r="AB193" s="20">
        <v>0.36</v>
      </c>
      <c r="AC193" s="20">
        <v>0.56000000000000005</v>
      </c>
      <c r="AD193" s="133">
        <v>20</v>
      </c>
      <c r="AE193" s="20">
        <v>4.7100000000000003E-2</v>
      </c>
      <c r="AF193" s="81">
        <v>17</v>
      </c>
      <c r="AG193" s="17">
        <v>-1</v>
      </c>
      <c r="AH193" s="17">
        <v>-4.7070069999999999E-2</v>
      </c>
      <c r="AI193">
        <f>_xlfn.XLOOKUP(U193,' Brechas'!$A$35:$A$67,' Brechas'!$O$35:$O$67)</f>
        <v>-4.7070070350777003E-2</v>
      </c>
      <c r="AJ193" t="b">
        <f t="shared" si="36"/>
        <v>1</v>
      </c>
      <c r="AN193" s="20">
        <v>68</v>
      </c>
      <c r="AO193" s="20" t="s">
        <v>100</v>
      </c>
      <c r="AP193" s="20">
        <v>0.02</v>
      </c>
      <c r="AQ193" s="20">
        <v>0.01</v>
      </c>
      <c r="AR193" s="20">
        <v>0.55000000000000004</v>
      </c>
      <c r="AS193" s="20">
        <v>0.55000000000000004</v>
      </c>
      <c r="AT193" s="61">
        <v>18</v>
      </c>
      <c r="AU193" s="20">
        <v>0.02</v>
      </c>
      <c r="AV193" s="20">
        <v>0.17</v>
      </c>
      <c r="AW193" s="65">
        <v>6</v>
      </c>
      <c r="AX193" s="20">
        <v>0.09</v>
      </c>
      <c r="AY193" s="86">
        <v>11</v>
      </c>
      <c r="AZ193" s="17">
        <v>1</v>
      </c>
      <c r="BA193" s="17">
        <v>9.2949771E-2</v>
      </c>
      <c r="BB193" s="17">
        <f>_xlfn.XLOOKUP(AN193,' Brechas'!$A$35:$A$67,' Brechas'!$X$35:$X$67)</f>
        <v>9.2949770921342503E-2</v>
      </c>
      <c r="BC193" t="b">
        <f t="shared" si="37"/>
        <v>1</v>
      </c>
      <c r="BG193" s="20">
        <v>68</v>
      </c>
      <c r="BH193" s="20" t="s">
        <v>100</v>
      </c>
      <c r="BI193" s="20">
        <v>14</v>
      </c>
      <c r="BJ193" s="20">
        <v>13.21</v>
      </c>
      <c r="BK193" s="20">
        <v>0.06</v>
      </c>
      <c r="BL193" s="20">
        <v>0.06</v>
      </c>
      <c r="BM193" s="85">
        <v>4</v>
      </c>
      <c r="BN193" s="20">
        <v>13.62</v>
      </c>
      <c r="BO193" s="20">
        <v>0.08</v>
      </c>
      <c r="BP193" s="67">
        <v>2</v>
      </c>
      <c r="BQ193" s="20">
        <v>5.0000000000000001E-3</v>
      </c>
      <c r="BR193" s="67">
        <v>2</v>
      </c>
      <c r="BS193" s="17">
        <v>1</v>
      </c>
      <c r="BT193" s="17">
        <v>4.8328210000000002E-3</v>
      </c>
      <c r="BU193" s="17">
        <f>_xlfn.XLOOKUP(BG193,' Brechas'!$A$35:$A$67,' Brechas'!$AL$35:$AL$67)</f>
        <v>4.8328210942333097E-3</v>
      </c>
      <c r="BV193" t="b">
        <f t="shared" si="38"/>
        <v>1</v>
      </c>
      <c r="BZ193" s="20">
        <v>68</v>
      </c>
      <c r="CA193" s="20" t="s">
        <v>100</v>
      </c>
      <c r="CB193" s="20">
        <v>0.49</v>
      </c>
      <c r="CC193" s="20">
        <v>0.75</v>
      </c>
      <c r="CD193" s="20">
        <v>-0.35</v>
      </c>
      <c r="CE193" s="20">
        <v>0.35</v>
      </c>
      <c r="CF193" s="68">
        <v>19</v>
      </c>
      <c r="CG193" s="20">
        <v>0.61</v>
      </c>
      <c r="CH193" s="20">
        <v>0.7</v>
      </c>
      <c r="CI193" s="68">
        <v>19</v>
      </c>
      <c r="CJ193" s="20">
        <v>0.25</v>
      </c>
      <c r="CK193" s="81">
        <v>17</v>
      </c>
      <c r="CL193" s="17">
        <v>-1</v>
      </c>
      <c r="CM193" s="17">
        <v>-0.24664002400000001</v>
      </c>
      <c r="CN193" s="17">
        <f>_xlfn.XLOOKUP(BZ193,' Brechas'!$A$35:$A$67,' Brechas'!$BH$35:$BH$67)</f>
        <v>-0.246640024438432</v>
      </c>
      <c r="CO193" t="b">
        <f t="shared" si="39"/>
        <v>1</v>
      </c>
    </row>
    <row r="194" spans="2:93">
      <c r="B194" s="18">
        <v>70</v>
      </c>
      <c r="C194" s="18" t="s">
        <v>101</v>
      </c>
      <c r="D194" s="18">
        <v>0.46</v>
      </c>
      <c r="E194" s="18">
        <v>0.06</v>
      </c>
      <c r="F194" s="18">
        <v>6.8</v>
      </c>
      <c r="G194" s="18">
        <v>6.8</v>
      </c>
      <c r="H194" s="43">
        <v>23</v>
      </c>
      <c r="I194" s="18">
        <v>0.26</v>
      </c>
      <c r="J194" s="18">
        <v>0.78</v>
      </c>
      <c r="K194" s="26">
        <v>4</v>
      </c>
      <c r="L194" s="18">
        <v>5.31</v>
      </c>
      <c r="M194" s="52">
        <v>29</v>
      </c>
      <c r="N194" s="17">
        <v>1</v>
      </c>
      <c r="O194" s="17">
        <v>5.3117805599999999</v>
      </c>
      <c r="P194" s="17">
        <f>_xlfn.XLOOKUP(B194,' Brechas'!$A$35:$A$67,' Brechas'!$I$35:$I$67)</f>
        <v>5.3117805603416697</v>
      </c>
      <c r="Q194" t="b">
        <f t="shared" si="35"/>
        <v>1</v>
      </c>
      <c r="U194" s="20">
        <v>70</v>
      </c>
      <c r="V194" s="20" t="s">
        <v>101</v>
      </c>
      <c r="W194" s="20">
        <v>0.43</v>
      </c>
      <c r="X194" s="20">
        <v>0.45</v>
      </c>
      <c r="Y194" s="20">
        <v>-0.05</v>
      </c>
      <c r="Z194" s="20">
        <v>0.05</v>
      </c>
      <c r="AA194" s="65">
        <v>6</v>
      </c>
      <c r="AB194" s="20">
        <v>0.44</v>
      </c>
      <c r="AC194" s="20">
        <v>0.46</v>
      </c>
      <c r="AD194" s="214">
        <v>4</v>
      </c>
      <c r="AE194" s="20">
        <v>2.1999999999999999E-2</v>
      </c>
      <c r="AF194" s="83">
        <v>5</v>
      </c>
      <c r="AG194" s="17">
        <v>-1</v>
      </c>
      <c r="AH194" s="17">
        <v>-2.2016618000000002E-2</v>
      </c>
      <c r="AI194">
        <f>_xlfn.XLOOKUP(U194,' Brechas'!$A$35:$A$67,' Brechas'!$O$35:$O$67)</f>
        <v>-2.20166180103301E-2</v>
      </c>
      <c r="AJ194" t="b">
        <f t="shared" si="36"/>
        <v>1</v>
      </c>
      <c r="AN194" s="20">
        <v>70</v>
      </c>
      <c r="AO194" s="20" t="s">
        <v>101</v>
      </c>
      <c r="AP194" s="20">
        <v>0.01</v>
      </c>
      <c r="AQ194" s="20">
        <v>0.01</v>
      </c>
      <c r="AR194" s="20">
        <v>0.3</v>
      </c>
      <c r="AS194" s="20">
        <v>0.3</v>
      </c>
      <c r="AT194" s="83">
        <v>5</v>
      </c>
      <c r="AU194" s="20">
        <v>0.01</v>
      </c>
      <c r="AV194" s="20">
        <v>0.28000000000000003</v>
      </c>
      <c r="AW194" s="80">
        <v>20</v>
      </c>
      <c r="AX194" s="20">
        <v>0.08</v>
      </c>
      <c r="AY194" s="69">
        <v>9</v>
      </c>
      <c r="AZ194" s="17">
        <v>1</v>
      </c>
      <c r="BA194" s="17">
        <v>8.4979021000000002E-2</v>
      </c>
      <c r="BB194" s="17">
        <f>_xlfn.XLOOKUP(AN194,' Brechas'!$A$35:$A$67,' Brechas'!$X$35:$X$67)</f>
        <v>8.4979021419915896E-2</v>
      </c>
      <c r="BC194" t="b">
        <f t="shared" si="37"/>
        <v>1</v>
      </c>
      <c r="BG194" s="20">
        <v>70</v>
      </c>
      <c r="BH194" s="20" t="s">
        <v>101</v>
      </c>
      <c r="BI194" s="20">
        <v>2.77</v>
      </c>
      <c r="BJ194" s="20">
        <v>2.5299999999999998</v>
      </c>
      <c r="BK194" s="20">
        <v>0.09</v>
      </c>
      <c r="BL194" s="20">
        <v>9.4E-2</v>
      </c>
      <c r="BM194" s="62">
        <v>8</v>
      </c>
      <c r="BN194" s="20">
        <v>2.65</v>
      </c>
      <c r="BO194" s="20">
        <v>0.42</v>
      </c>
      <c r="BP194" s="73">
        <v>28</v>
      </c>
      <c r="BQ194" s="20">
        <v>3.9E-2</v>
      </c>
      <c r="BR194" s="58">
        <v>16</v>
      </c>
      <c r="BS194" s="17">
        <v>1</v>
      </c>
      <c r="BT194" s="17">
        <v>3.8979585999999997E-2</v>
      </c>
      <c r="BU194" s="17">
        <f>_xlfn.XLOOKUP(BG194,' Brechas'!$A$35:$A$67,' Brechas'!$AL$35:$AL$67)</f>
        <v>3.8979585941895198E-2</v>
      </c>
      <c r="BV194" t="b">
        <f t="shared" si="38"/>
        <v>1</v>
      </c>
      <c r="BZ194" s="20">
        <v>70</v>
      </c>
      <c r="CA194" s="20" t="s">
        <v>101</v>
      </c>
      <c r="CB194" s="20">
        <v>0.42</v>
      </c>
      <c r="CC194" s="20">
        <v>0.77</v>
      </c>
      <c r="CD194" s="20">
        <v>-0.45</v>
      </c>
      <c r="CE194" s="20">
        <v>0.45</v>
      </c>
      <c r="CF194" s="95">
        <v>32</v>
      </c>
      <c r="CG194" s="20">
        <v>0.6</v>
      </c>
      <c r="CH194" s="20">
        <v>0.72</v>
      </c>
      <c r="CI194" s="71">
        <v>25</v>
      </c>
      <c r="CJ194" s="20">
        <v>0.33</v>
      </c>
      <c r="CK194" s="94">
        <v>31</v>
      </c>
      <c r="CL194" s="17">
        <v>-1</v>
      </c>
      <c r="CM194" s="17">
        <v>-0.325676032</v>
      </c>
      <c r="CN194" s="17">
        <f>_xlfn.XLOOKUP(BZ194,' Brechas'!$A$35:$A$67,' Brechas'!$BH$35:$BH$67)</f>
        <v>-0.32567603190066802</v>
      </c>
      <c r="CO194" t="b">
        <f t="shared" si="39"/>
        <v>1</v>
      </c>
    </row>
    <row r="195" spans="2:93">
      <c r="B195" s="18">
        <v>73</v>
      </c>
      <c r="C195" s="18" t="s">
        <v>102</v>
      </c>
      <c r="D195" s="18">
        <v>0.4</v>
      </c>
      <c r="E195" s="18">
        <v>0.08</v>
      </c>
      <c r="F195" s="18">
        <v>4.03</v>
      </c>
      <c r="G195" s="18">
        <v>4.03</v>
      </c>
      <c r="H195" s="29">
        <v>6</v>
      </c>
      <c r="I195" s="18">
        <v>0.24</v>
      </c>
      <c r="J195" s="18">
        <v>0.73</v>
      </c>
      <c r="K195" s="32">
        <v>7</v>
      </c>
      <c r="L195" s="18">
        <v>2.95</v>
      </c>
      <c r="M195" s="27">
        <v>10</v>
      </c>
      <c r="N195" s="17">
        <v>1</v>
      </c>
      <c r="O195" s="17">
        <v>2.9452473010000002</v>
      </c>
      <c r="P195" s="17">
        <f>_xlfn.XLOOKUP(B195,' Brechas'!$A$35:$A$67,' Brechas'!$I$35:$I$67)</f>
        <v>2.9452473005079498</v>
      </c>
      <c r="Q195" t="b">
        <f t="shared" si="35"/>
        <v>1</v>
      </c>
      <c r="U195" s="20">
        <v>73</v>
      </c>
      <c r="V195" s="20" t="s">
        <v>102</v>
      </c>
      <c r="W195" s="20">
        <v>0.44</v>
      </c>
      <c r="X195" s="20">
        <v>0.45</v>
      </c>
      <c r="Y195" s="20">
        <v>-0.03</v>
      </c>
      <c r="Z195" s="20">
        <v>0.03</v>
      </c>
      <c r="AA195" s="85">
        <v>4</v>
      </c>
      <c r="AB195" s="20">
        <v>0.45</v>
      </c>
      <c r="AC195" s="20">
        <v>0.45</v>
      </c>
      <c r="AD195" s="215">
        <v>3</v>
      </c>
      <c r="AE195" s="20">
        <v>1.1299999999999999E-2</v>
      </c>
      <c r="AF195" s="85">
        <v>4</v>
      </c>
      <c r="AG195" s="17">
        <v>-1</v>
      </c>
      <c r="AH195" s="17">
        <v>-1.1295977E-2</v>
      </c>
      <c r="AI195">
        <f>_xlfn.XLOOKUP(U195,' Brechas'!$A$35:$A$67,' Brechas'!$O$35:$O$67)</f>
        <v>-1.12959774170784E-2</v>
      </c>
      <c r="AJ195" t="b">
        <f t="shared" si="36"/>
        <v>1</v>
      </c>
      <c r="AN195" s="20">
        <v>73</v>
      </c>
      <c r="AO195" s="20" t="s">
        <v>102</v>
      </c>
      <c r="AP195" s="20">
        <v>0.02</v>
      </c>
      <c r="AQ195" s="20">
        <v>0.01</v>
      </c>
      <c r="AR195" s="20">
        <v>0.4</v>
      </c>
      <c r="AS195" s="20">
        <v>0.4</v>
      </c>
      <c r="AT195" s="79">
        <v>10</v>
      </c>
      <c r="AU195" s="20">
        <v>0.01</v>
      </c>
      <c r="AV195" s="20">
        <v>0.21</v>
      </c>
      <c r="AW195" s="69">
        <v>9</v>
      </c>
      <c r="AX195" s="20">
        <v>0.08</v>
      </c>
      <c r="AY195" s="62">
        <v>8</v>
      </c>
      <c r="AZ195" s="17">
        <v>1</v>
      </c>
      <c r="BA195" s="17">
        <v>8.1369792999999996E-2</v>
      </c>
      <c r="BB195" s="17">
        <f>_xlfn.XLOOKUP(AN195,' Brechas'!$A$35:$A$67,' Brechas'!$X$35:$X$67)</f>
        <v>8.1369793233301596E-2</v>
      </c>
      <c r="BC195" t="b">
        <f t="shared" si="37"/>
        <v>1</v>
      </c>
      <c r="BG195" s="20">
        <v>73</v>
      </c>
      <c r="BH195" s="20" t="s">
        <v>102</v>
      </c>
      <c r="BI195" s="20">
        <v>7.01</v>
      </c>
      <c r="BJ195" s="20">
        <v>7.27</v>
      </c>
      <c r="BK195" s="20">
        <v>-0.04</v>
      </c>
      <c r="BL195" s="20">
        <v>3.5999999999999997E-2</v>
      </c>
      <c r="BM195" s="67">
        <v>2</v>
      </c>
      <c r="BN195" s="20">
        <v>7.13</v>
      </c>
      <c r="BO195" s="20">
        <v>0.15</v>
      </c>
      <c r="BP195" s="59">
        <v>13</v>
      </c>
      <c r="BQ195" s="20">
        <v>6.0000000000000001E-3</v>
      </c>
      <c r="BR195" s="85">
        <v>4</v>
      </c>
      <c r="BS195" s="17">
        <v>-1</v>
      </c>
      <c r="BT195" s="17">
        <v>-5.529534E-3</v>
      </c>
      <c r="BU195" s="17">
        <f>_xlfn.XLOOKUP(BG195,' Brechas'!$A$35:$A$67,' Brechas'!$AL$35:$AL$67)</f>
        <v>-5.5295342092886004E-3</v>
      </c>
      <c r="BV195" t="b">
        <f t="shared" si="38"/>
        <v>1</v>
      </c>
      <c r="BZ195" s="20">
        <v>73</v>
      </c>
      <c r="CA195" s="20" t="s">
        <v>102</v>
      </c>
      <c r="CB195" s="20">
        <v>0.44</v>
      </c>
      <c r="CC195" s="20">
        <v>0.73</v>
      </c>
      <c r="CD195" s="20">
        <v>-0.4</v>
      </c>
      <c r="CE195" s="20">
        <v>0.4</v>
      </c>
      <c r="CF195" s="72">
        <v>27</v>
      </c>
      <c r="CG195" s="20">
        <v>0.57999999999999996</v>
      </c>
      <c r="CH195" s="20">
        <v>0.74</v>
      </c>
      <c r="CI195" s="94">
        <v>31</v>
      </c>
      <c r="CJ195" s="20">
        <v>0.3</v>
      </c>
      <c r="CK195" s="70">
        <v>29</v>
      </c>
      <c r="CL195" s="17">
        <v>-1</v>
      </c>
      <c r="CM195" s="17">
        <v>-0.29887522300000002</v>
      </c>
      <c r="CN195" s="17">
        <f>_xlfn.XLOOKUP(BZ195,' Brechas'!$A$35:$A$67,' Brechas'!$BH$35:$BH$67)</f>
        <v>-0.29887522334046501</v>
      </c>
      <c r="CO195" t="b">
        <f t="shared" si="39"/>
        <v>1</v>
      </c>
    </row>
    <row r="196" spans="2:93">
      <c r="B196" s="18">
        <v>76</v>
      </c>
      <c r="C196" s="18" t="s">
        <v>103</v>
      </c>
      <c r="D196" s="18">
        <v>0.35</v>
      </c>
      <c r="E196" s="18">
        <v>0.06</v>
      </c>
      <c r="F196" s="18">
        <v>4.4800000000000004</v>
      </c>
      <c r="G196" s="18">
        <v>4.4800000000000004</v>
      </c>
      <c r="H196" s="36">
        <v>9</v>
      </c>
      <c r="I196" s="18">
        <v>0.21</v>
      </c>
      <c r="J196" s="18">
        <v>0.65</v>
      </c>
      <c r="K196" s="41">
        <v>22</v>
      </c>
      <c r="L196" s="18">
        <v>2.9</v>
      </c>
      <c r="M196" s="36">
        <v>9</v>
      </c>
      <c r="N196" s="17">
        <v>1</v>
      </c>
      <c r="O196" s="17">
        <v>2.9033834669999998</v>
      </c>
      <c r="P196" s="17">
        <f>_xlfn.XLOOKUP(B196,' Brechas'!$A$35:$A$67,' Brechas'!$I$35:$I$67)</f>
        <v>2.90338346725563</v>
      </c>
      <c r="Q196" t="b">
        <f t="shared" si="35"/>
        <v>1</v>
      </c>
      <c r="U196" s="20">
        <v>76</v>
      </c>
      <c r="V196" s="20" t="s">
        <v>103</v>
      </c>
      <c r="W196" s="20">
        <v>0.34</v>
      </c>
      <c r="X196" s="20">
        <v>0.37</v>
      </c>
      <c r="Y196" s="20">
        <v>-7.0000000000000007E-2</v>
      </c>
      <c r="Z196" s="20">
        <v>7.0000000000000007E-2</v>
      </c>
      <c r="AA196" s="86">
        <v>11</v>
      </c>
      <c r="AB196" s="20">
        <v>0.36</v>
      </c>
      <c r="AC196" s="20">
        <v>0.56000000000000005</v>
      </c>
      <c r="AD196" s="216">
        <v>21</v>
      </c>
      <c r="AE196" s="20">
        <v>3.7900000000000003E-2</v>
      </c>
      <c r="AF196" s="66">
        <v>12</v>
      </c>
      <c r="AG196" s="17">
        <v>-1</v>
      </c>
      <c r="AH196" s="17">
        <v>-3.794405E-2</v>
      </c>
      <c r="AI196">
        <f>_xlfn.XLOOKUP(U196,' Brechas'!$A$35:$A$67,' Brechas'!$O$35:$O$67)</f>
        <v>-3.7944050335878103E-2</v>
      </c>
      <c r="AJ196" t="b">
        <f t="shared" si="36"/>
        <v>1</v>
      </c>
      <c r="AN196" s="20">
        <v>76</v>
      </c>
      <c r="AO196" s="20" t="s">
        <v>103</v>
      </c>
      <c r="AP196" s="20">
        <v>0.02</v>
      </c>
      <c r="AQ196" s="20">
        <v>0.01</v>
      </c>
      <c r="AR196" s="20">
        <v>0.59</v>
      </c>
      <c r="AS196" s="20">
        <v>0.59</v>
      </c>
      <c r="AT196" s="82">
        <v>22</v>
      </c>
      <c r="AU196" s="20">
        <v>0.02</v>
      </c>
      <c r="AV196" s="20">
        <v>0.17</v>
      </c>
      <c r="AW196" s="64">
        <v>7</v>
      </c>
      <c r="AX196" s="20">
        <v>0.1</v>
      </c>
      <c r="AY196" s="63">
        <v>15</v>
      </c>
      <c r="AZ196" s="17">
        <v>1</v>
      </c>
      <c r="BA196" s="17">
        <v>9.9066453999999998E-2</v>
      </c>
      <c r="BB196" s="17">
        <f>_xlfn.XLOOKUP(AN196,' Brechas'!$A$35:$A$67,' Brechas'!$X$35:$X$67)</f>
        <v>9.9066453932773205E-2</v>
      </c>
      <c r="BC196" t="b">
        <f t="shared" si="37"/>
        <v>1</v>
      </c>
      <c r="BG196" s="20">
        <v>76</v>
      </c>
      <c r="BH196" s="20" t="s">
        <v>103</v>
      </c>
      <c r="BI196" s="20">
        <v>5.17</v>
      </c>
      <c r="BJ196" s="20">
        <v>6.18</v>
      </c>
      <c r="BK196" s="20">
        <v>-0.16</v>
      </c>
      <c r="BL196" s="20">
        <v>0.16300000000000001</v>
      </c>
      <c r="BM196" s="63">
        <v>15</v>
      </c>
      <c r="BN196" s="20">
        <v>5.64</v>
      </c>
      <c r="BO196" s="20">
        <v>0.2</v>
      </c>
      <c r="BP196" s="80">
        <v>20</v>
      </c>
      <c r="BQ196" s="20">
        <v>3.2000000000000001E-2</v>
      </c>
      <c r="BR196" s="59">
        <v>13</v>
      </c>
      <c r="BS196" s="17">
        <v>-1</v>
      </c>
      <c r="BT196" s="17">
        <v>-3.1907141E-2</v>
      </c>
      <c r="BU196" s="17">
        <f>_xlfn.XLOOKUP(BG196,' Brechas'!$A$35:$A$67,' Brechas'!$AL$35:$AL$67)</f>
        <v>-3.1907141070972901E-2</v>
      </c>
      <c r="BV196" t="b">
        <f t="shared" si="38"/>
        <v>1</v>
      </c>
      <c r="BZ196" s="20">
        <v>76</v>
      </c>
      <c r="CA196" s="20" t="s">
        <v>103</v>
      </c>
      <c r="CB196" s="20">
        <v>0.55000000000000004</v>
      </c>
      <c r="CC196" s="20">
        <v>0.77</v>
      </c>
      <c r="CD196" s="20">
        <v>-0.28999999999999998</v>
      </c>
      <c r="CE196" s="20">
        <v>0.28999999999999998</v>
      </c>
      <c r="CF196" s="86">
        <v>11</v>
      </c>
      <c r="CG196" s="20">
        <v>0.65</v>
      </c>
      <c r="CH196" s="20">
        <v>0.66</v>
      </c>
      <c r="CI196" s="79">
        <v>10</v>
      </c>
      <c r="CJ196" s="20">
        <v>0.19</v>
      </c>
      <c r="CK196" s="86">
        <v>11</v>
      </c>
      <c r="CL196" s="17">
        <v>-1</v>
      </c>
      <c r="CM196" s="17">
        <v>-0.19172566899999999</v>
      </c>
      <c r="CN196" s="17">
        <f>_xlfn.XLOOKUP(BZ196,' Brechas'!$A$35:$A$67,' Brechas'!$BH$35:$BH$67)</f>
        <v>-0.191725668525486</v>
      </c>
      <c r="CO196" t="b">
        <f t="shared" si="39"/>
        <v>1</v>
      </c>
    </row>
    <row r="197" spans="2:93">
      <c r="B197" s="18">
        <v>81</v>
      </c>
      <c r="C197" s="18" t="s">
        <v>104</v>
      </c>
      <c r="D197" s="18">
        <v>0.38</v>
      </c>
      <c r="E197" s="18">
        <v>0.04</v>
      </c>
      <c r="F197" s="18">
        <v>8.17</v>
      </c>
      <c r="G197" s="18">
        <v>8.17</v>
      </c>
      <c r="H197" s="50">
        <v>31</v>
      </c>
      <c r="I197" s="18">
        <v>0.21</v>
      </c>
      <c r="J197" s="18">
        <v>0.63</v>
      </c>
      <c r="K197" s="39">
        <v>25</v>
      </c>
      <c r="L197" s="18">
        <v>5.16</v>
      </c>
      <c r="M197" s="45">
        <v>26</v>
      </c>
      <c r="N197" s="17">
        <v>1</v>
      </c>
      <c r="O197" s="17">
        <v>5.156386597</v>
      </c>
      <c r="P197" s="17">
        <f>_xlfn.XLOOKUP(B197,' Brechas'!$A$35:$A$67,' Brechas'!$I$35:$I$67)</f>
        <v>5.1563865968920304</v>
      </c>
      <c r="Q197" t="b">
        <f t="shared" si="35"/>
        <v>1</v>
      </c>
      <c r="U197" s="20">
        <v>81</v>
      </c>
      <c r="V197" s="20" t="s">
        <v>104</v>
      </c>
      <c r="W197" s="20">
        <v>0.34</v>
      </c>
      <c r="X197" s="20">
        <v>0.37</v>
      </c>
      <c r="Y197" s="20">
        <v>-0.08</v>
      </c>
      <c r="Z197" s="20">
        <v>0.08</v>
      </c>
      <c r="AA197" s="59">
        <v>13</v>
      </c>
      <c r="AB197" s="20">
        <v>0.35</v>
      </c>
      <c r="AC197" s="20">
        <v>0.56999999999999995</v>
      </c>
      <c r="AD197" s="217">
        <v>23</v>
      </c>
      <c r="AE197" s="20">
        <v>4.4699999999999997E-2</v>
      </c>
      <c r="AF197" s="63">
        <v>15</v>
      </c>
      <c r="AG197" s="17">
        <v>-1</v>
      </c>
      <c r="AH197" s="17">
        <v>-4.4681121999999997E-2</v>
      </c>
      <c r="AI197">
        <f>_xlfn.XLOOKUP(U197,' Brechas'!$A$35:$A$67,' Brechas'!$O$35:$O$67)</f>
        <v>-4.4681122448980003E-2</v>
      </c>
      <c r="AJ197" t="b">
        <f t="shared" si="36"/>
        <v>1</v>
      </c>
      <c r="AN197" s="20">
        <v>81</v>
      </c>
      <c r="AO197" s="20" t="s">
        <v>104</v>
      </c>
      <c r="AP197" s="20">
        <v>0.01</v>
      </c>
      <c r="AQ197" s="20">
        <v>0.01</v>
      </c>
      <c r="AR197" s="20">
        <v>0.55000000000000004</v>
      </c>
      <c r="AS197" s="20">
        <v>0.55000000000000004</v>
      </c>
      <c r="AT197" s="68">
        <v>19</v>
      </c>
      <c r="AU197" s="20">
        <v>0.01</v>
      </c>
      <c r="AV197" s="20">
        <v>0.24</v>
      </c>
      <c r="AW197" s="59">
        <v>13</v>
      </c>
      <c r="AX197" s="20">
        <v>0.13</v>
      </c>
      <c r="AY197" s="61">
        <v>18</v>
      </c>
      <c r="AZ197" s="17">
        <v>1</v>
      </c>
      <c r="BA197" s="17">
        <v>0.132534928</v>
      </c>
      <c r="BB197" s="17">
        <f>_xlfn.XLOOKUP(AN197,' Brechas'!$A$35:$A$67,' Brechas'!$X$35:$X$67)</f>
        <v>0.13253492838400699</v>
      </c>
      <c r="BC197" t="b">
        <f t="shared" si="37"/>
        <v>1</v>
      </c>
      <c r="BG197" s="20">
        <v>81</v>
      </c>
      <c r="BH197" s="20" t="s">
        <v>104</v>
      </c>
      <c r="BI197" s="20">
        <v>2.4300000000000002</v>
      </c>
      <c r="BJ197" s="20">
        <v>1.57</v>
      </c>
      <c r="BK197" s="20">
        <v>0.55000000000000004</v>
      </c>
      <c r="BL197" s="20">
        <v>0.55000000000000004</v>
      </c>
      <c r="BM197" s="70">
        <v>29</v>
      </c>
      <c r="BN197" s="20">
        <v>2</v>
      </c>
      <c r="BO197" s="20">
        <v>0.55000000000000004</v>
      </c>
      <c r="BP197" s="87">
        <v>30</v>
      </c>
      <c r="BQ197" s="20">
        <v>0.30299999999999999</v>
      </c>
      <c r="BR197" s="70">
        <v>29</v>
      </c>
      <c r="BS197" s="17">
        <v>1</v>
      </c>
      <c r="BT197" s="17">
        <v>0.30304577300000002</v>
      </c>
      <c r="BU197" s="17">
        <f>_xlfn.XLOOKUP(BG197,' Brechas'!$A$35:$A$67,' Brechas'!$AL$35:$AL$67)</f>
        <v>0.30304577342427003</v>
      </c>
      <c r="BV197" t="b">
        <f t="shared" si="38"/>
        <v>1</v>
      </c>
      <c r="BZ197" s="20">
        <v>81</v>
      </c>
      <c r="CA197" s="20" t="s">
        <v>104</v>
      </c>
      <c r="CB197" s="20">
        <v>0.55000000000000004</v>
      </c>
      <c r="CC197" s="20">
        <v>0.74</v>
      </c>
      <c r="CD197" s="20">
        <v>-0.25</v>
      </c>
      <c r="CE197" s="20">
        <v>0.25</v>
      </c>
      <c r="CF197" s="64">
        <v>7</v>
      </c>
      <c r="CG197" s="20">
        <v>0.64</v>
      </c>
      <c r="CH197" s="20">
        <v>0.67</v>
      </c>
      <c r="CI197" s="86">
        <v>11</v>
      </c>
      <c r="CJ197" s="20">
        <v>0.17</v>
      </c>
      <c r="CK197" s="64">
        <v>7</v>
      </c>
      <c r="CL197" s="17">
        <v>-1</v>
      </c>
      <c r="CM197" s="17">
        <v>-0.16902873199999999</v>
      </c>
      <c r="CN197" s="17">
        <f>_xlfn.XLOOKUP(BZ197,' Brechas'!$A$35:$A$67,' Brechas'!$BH$35:$BH$67)</f>
        <v>-0.16902873154114301</v>
      </c>
      <c r="CO197" t="b">
        <f t="shared" si="39"/>
        <v>1</v>
      </c>
    </row>
    <row r="198" spans="2:93">
      <c r="B198" s="18">
        <v>85</v>
      </c>
      <c r="C198" s="18" t="s">
        <v>105</v>
      </c>
      <c r="D198" s="18">
        <v>0.34</v>
      </c>
      <c r="E198" s="18">
        <v>0.06</v>
      </c>
      <c r="F198" s="18">
        <v>4.6100000000000003</v>
      </c>
      <c r="G198" s="18">
        <v>4.6100000000000003</v>
      </c>
      <c r="H198" s="35">
        <v>11</v>
      </c>
      <c r="I198" s="18">
        <v>0.2</v>
      </c>
      <c r="J198" s="18">
        <v>0.61</v>
      </c>
      <c r="K198" s="52">
        <v>29</v>
      </c>
      <c r="L198" s="18">
        <v>2.81</v>
      </c>
      <c r="M198" s="30">
        <v>8</v>
      </c>
      <c r="N198" s="17">
        <v>1</v>
      </c>
      <c r="O198" s="17">
        <v>2.8073711499999998</v>
      </c>
      <c r="P198" s="17">
        <f>_xlfn.XLOOKUP(B198,' Brechas'!$A$35:$A$67,' Brechas'!$I$35:$I$67)</f>
        <v>2.8073711499259302</v>
      </c>
      <c r="Q198" t="b">
        <f t="shared" si="35"/>
        <v>1</v>
      </c>
      <c r="U198" s="20">
        <v>85</v>
      </c>
      <c r="V198" s="20" t="s">
        <v>105</v>
      </c>
      <c r="W198" s="20">
        <v>0.42</v>
      </c>
      <c r="X198" s="20">
        <v>0.39</v>
      </c>
      <c r="Y198" s="20">
        <v>0.09</v>
      </c>
      <c r="Z198" s="20">
        <v>0.09</v>
      </c>
      <c r="AA198" s="61">
        <v>18</v>
      </c>
      <c r="AB198" s="20">
        <v>0.4</v>
      </c>
      <c r="AC198" s="20">
        <v>0.5</v>
      </c>
      <c r="AD198" s="218">
        <v>12</v>
      </c>
      <c r="AE198" s="20">
        <v>4.3799999999999999E-2</v>
      </c>
      <c r="AF198" s="60">
        <v>14</v>
      </c>
      <c r="AG198" s="17">
        <v>1</v>
      </c>
      <c r="AH198" s="17">
        <v>4.3765139000000002E-2</v>
      </c>
      <c r="AI198">
        <f>_xlfn.XLOOKUP(U198,' Brechas'!$A$35:$A$67,' Brechas'!$O$35:$O$67)</f>
        <v>4.3765138905804697E-2</v>
      </c>
      <c r="AJ198" t="b">
        <f t="shared" si="36"/>
        <v>1</v>
      </c>
      <c r="AN198" s="20">
        <v>85</v>
      </c>
      <c r="AO198" s="20" t="s">
        <v>105</v>
      </c>
      <c r="AP198" s="20">
        <v>0.01</v>
      </c>
      <c r="AQ198" s="20">
        <v>0.01</v>
      </c>
      <c r="AR198" s="20">
        <v>0.71</v>
      </c>
      <c r="AS198" s="20">
        <v>0.71</v>
      </c>
      <c r="AT198" s="84">
        <v>26</v>
      </c>
      <c r="AU198" s="20">
        <v>0.01</v>
      </c>
      <c r="AV198" s="20">
        <v>0.27</v>
      </c>
      <c r="AW198" s="68">
        <v>19</v>
      </c>
      <c r="AX198" s="20">
        <v>0.19</v>
      </c>
      <c r="AY198" s="88">
        <v>24</v>
      </c>
      <c r="AZ198" s="17">
        <v>1</v>
      </c>
      <c r="BA198" s="17">
        <v>0.19280771299999999</v>
      </c>
      <c r="BB198" s="17">
        <f>_xlfn.XLOOKUP(AN198,' Brechas'!$A$35:$A$67,' Brechas'!$X$35:$X$67)</f>
        <v>0.192807712679329</v>
      </c>
      <c r="BC198" t="b">
        <f t="shared" si="37"/>
        <v>1</v>
      </c>
      <c r="BG198" s="20">
        <v>85</v>
      </c>
      <c r="BH198" s="20" t="s">
        <v>105</v>
      </c>
      <c r="BI198" s="20">
        <v>5.59</v>
      </c>
      <c r="BJ198" s="20">
        <v>2.19</v>
      </c>
      <c r="BK198" s="20">
        <v>1.55</v>
      </c>
      <c r="BL198" s="20">
        <v>1.5469999999999999</v>
      </c>
      <c r="BM198" s="94">
        <v>31</v>
      </c>
      <c r="BN198" s="20">
        <v>3.89</v>
      </c>
      <c r="BO198" s="20">
        <v>0.28000000000000003</v>
      </c>
      <c r="BP198" s="88">
        <v>24</v>
      </c>
      <c r="BQ198" s="20">
        <v>0.438</v>
      </c>
      <c r="BR198" s="95">
        <v>32</v>
      </c>
      <c r="BS198" s="17">
        <v>1</v>
      </c>
      <c r="BT198" s="17">
        <v>0.43779841000000003</v>
      </c>
      <c r="BU198" s="17">
        <f>_xlfn.XLOOKUP(BG198,' Brechas'!$A$35:$A$67,' Brechas'!$AL$35:$AL$67)</f>
        <v>0.43779840993143299</v>
      </c>
      <c r="BV198" t="b">
        <f t="shared" si="38"/>
        <v>1</v>
      </c>
      <c r="BZ198" s="20">
        <v>85</v>
      </c>
      <c r="CA198" s="20" t="s">
        <v>105</v>
      </c>
      <c r="CB198" s="20">
        <v>0.68</v>
      </c>
      <c r="CC198" s="20">
        <v>0.83</v>
      </c>
      <c r="CD198" s="20">
        <v>-0.17</v>
      </c>
      <c r="CE198" s="20">
        <v>0.17</v>
      </c>
      <c r="CF198" s="67">
        <v>2</v>
      </c>
      <c r="CG198" s="20">
        <v>0.75</v>
      </c>
      <c r="CH198" s="20">
        <v>0.56999999999999995</v>
      </c>
      <c r="CI198" s="67">
        <v>2</v>
      </c>
      <c r="CJ198" s="20">
        <v>0.1</v>
      </c>
      <c r="CK198" s="67">
        <v>2</v>
      </c>
      <c r="CL198" s="17">
        <v>-1</v>
      </c>
      <c r="CM198" s="17">
        <v>-0.10010949500000001</v>
      </c>
      <c r="CN198" s="17">
        <f>_xlfn.XLOOKUP(BZ198,' Brechas'!$A$35:$A$67,' Brechas'!$BH$35:$BH$67)</f>
        <v>-0.10010949472759099</v>
      </c>
      <c r="CO198" t="b">
        <f t="shared" si="39"/>
        <v>1</v>
      </c>
    </row>
    <row r="199" spans="2:93">
      <c r="B199" s="18">
        <v>86</v>
      </c>
      <c r="C199" s="18" t="s">
        <v>106</v>
      </c>
      <c r="D199" s="18">
        <v>0.39</v>
      </c>
      <c r="E199" s="18">
        <v>0.04</v>
      </c>
      <c r="F199" s="18">
        <v>8.49</v>
      </c>
      <c r="G199" s="18">
        <v>8.49</v>
      </c>
      <c r="H199" s="51">
        <v>32</v>
      </c>
      <c r="I199" s="18">
        <v>0.22</v>
      </c>
      <c r="J199" s="18">
        <v>0.66</v>
      </c>
      <c r="K199" s="40">
        <v>21</v>
      </c>
      <c r="L199" s="18">
        <v>5.58</v>
      </c>
      <c r="M199" s="50">
        <v>31</v>
      </c>
      <c r="N199" s="17">
        <v>1</v>
      </c>
      <c r="O199" s="17">
        <v>5.5782712959999996</v>
      </c>
      <c r="P199" s="17">
        <f>_xlfn.XLOOKUP(B199,' Brechas'!$A$35:$A$67,' Brechas'!$I$35:$I$67)</f>
        <v>5.5782712962429297</v>
      </c>
      <c r="Q199" t="b">
        <f t="shared" si="35"/>
        <v>1</v>
      </c>
      <c r="U199" s="20">
        <v>86</v>
      </c>
      <c r="V199" s="20" t="s">
        <v>106</v>
      </c>
      <c r="W199" s="20">
        <v>0.3</v>
      </c>
      <c r="X199" s="20">
        <v>0.36</v>
      </c>
      <c r="Y199" s="20">
        <v>-0.15</v>
      </c>
      <c r="Z199" s="20">
        <v>0.15</v>
      </c>
      <c r="AA199" s="74">
        <v>23</v>
      </c>
      <c r="AB199" s="20">
        <v>0.33</v>
      </c>
      <c r="AC199" s="20">
        <v>0.6</v>
      </c>
      <c r="AD199" s="219">
        <v>27</v>
      </c>
      <c r="AE199" s="20">
        <v>9.2200000000000004E-2</v>
      </c>
      <c r="AF199" s="72">
        <v>27</v>
      </c>
      <c r="AG199" s="17">
        <v>-1</v>
      </c>
      <c r="AH199" s="17">
        <v>-9.2165898999999996E-2</v>
      </c>
      <c r="AI199">
        <f>_xlfn.XLOOKUP(U199,' Brechas'!$A$35:$A$67,' Brechas'!$O$35:$O$67)</f>
        <v>-9.2165898617511205E-2</v>
      </c>
      <c r="AJ199" t="b">
        <f t="shared" si="36"/>
        <v>1</v>
      </c>
      <c r="AN199" s="20">
        <v>86</v>
      </c>
      <c r="AO199" s="20" t="s">
        <v>106</v>
      </c>
      <c r="AP199" s="20">
        <v>0.01</v>
      </c>
      <c r="AQ199" s="20">
        <v>0.01</v>
      </c>
      <c r="AR199" s="20">
        <v>0.57999999999999996</v>
      </c>
      <c r="AS199" s="20">
        <v>0.57999999999999996</v>
      </c>
      <c r="AT199" s="75">
        <v>21</v>
      </c>
      <c r="AU199" s="20">
        <v>0.01</v>
      </c>
      <c r="AV199" s="20">
        <v>0.25</v>
      </c>
      <c r="AW199" s="63">
        <v>15</v>
      </c>
      <c r="AX199" s="20">
        <v>0.14000000000000001</v>
      </c>
      <c r="AY199" s="75">
        <v>21</v>
      </c>
      <c r="AZ199" s="17">
        <v>1</v>
      </c>
      <c r="BA199" s="17">
        <v>0.14386664699999999</v>
      </c>
      <c r="BB199" s="17">
        <f>_xlfn.XLOOKUP(AN199,' Brechas'!$A$35:$A$67,' Brechas'!$X$35:$X$67)</f>
        <v>0.14386664725449499</v>
      </c>
      <c r="BC199" t="b">
        <f t="shared" si="37"/>
        <v>1</v>
      </c>
      <c r="BG199" s="20">
        <v>86</v>
      </c>
      <c r="BH199" s="20" t="s">
        <v>106</v>
      </c>
      <c r="BI199" s="20">
        <v>9.2899999999999991</v>
      </c>
      <c r="BJ199" s="20">
        <v>9.61</v>
      </c>
      <c r="BK199" s="20">
        <v>-0.03</v>
      </c>
      <c r="BL199" s="20">
        <v>3.3000000000000002E-2</v>
      </c>
      <c r="BM199" s="76">
        <v>1</v>
      </c>
      <c r="BN199" s="20">
        <v>9.4499999999999993</v>
      </c>
      <c r="BO199" s="20">
        <v>0.12</v>
      </c>
      <c r="BP199" s="83">
        <v>5</v>
      </c>
      <c r="BQ199" s="20">
        <v>4.0000000000000001E-3</v>
      </c>
      <c r="BR199" s="76">
        <v>1</v>
      </c>
      <c r="BS199" s="17">
        <v>-1</v>
      </c>
      <c r="BT199" s="17">
        <v>-3.8438309999999998E-3</v>
      </c>
      <c r="BU199" s="17">
        <f>_xlfn.XLOOKUP(BG199,' Brechas'!$A$35:$A$67,' Brechas'!$AL$35:$AL$67)</f>
        <v>-3.8438306087798901E-3</v>
      </c>
      <c r="BV199" t="b">
        <f t="shared" si="38"/>
        <v>1</v>
      </c>
      <c r="BZ199" s="20">
        <v>86</v>
      </c>
      <c r="CA199" s="20" t="s">
        <v>106</v>
      </c>
      <c r="CB199" s="20">
        <v>0.48</v>
      </c>
      <c r="CC199" s="20">
        <v>0.73</v>
      </c>
      <c r="CD199" s="20">
        <v>-0.35</v>
      </c>
      <c r="CE199" s="20">
        <v>0.35</v>
      </c>
      <c r="CF199" s="81">
        <v>17</v>
      </c>
      <c r="CG199" s="20">
        <v>0.6</v>
      </c>
      <c r="CH199" s="20">
        <v>0.72</v>
      </c>
      <c r="CI199" s="88">
        <v>24</v>
      </c>
      <c r="CJ199" s="20">
        <v>0.25</v>
      </c>
      <c r="CK199" s="68">
        <v>19</v>
      </c>
      <c r="CL199" s="17">
        <v>-1</v>
      </c>
      <c r="CM199" s="17">
        <v>-0.250779896</v>
      </c>
      <c r="CN199" s="17">
        <f>_xlfn.XLOOKUP(BZ199,' Brechas'!$A$35:$A$67,' Brechas'!$BH$35:$BH$67)</f>
        <v>-0.25077989561061897</v>
      </c>
      <c r="CO199" t="b">
        <f t="shared" si="39"/>
        <v>1</v>
      </c>
    </row>
    <row r="200" spans="2:93">
      <c r="B200" s="18">
        <v>88</v>
      </c>
      <c r="C200" s="18" t="s">
        <v>262</v>
      </c>
      <c r="D200" s="18">
        <v>0.28000000000000003</v>
      </c>
      <c r="E200" s="18">
        <v>7.0000000000000007E-2</v>
      </c>
      <c r="F200" s="18">
        <v>3.24</v>
      </c>
      <c r="G200" s="18">
        <v>3.24</v>
      </c>
      <c r="H200" s="24">
        <v>3</v>
      </c>
      <c r="I200" s="18">
        <v>0.17</v>
      </c>
      <c r="J200" s="18">
        <v>0.53</v>
      </c>
      <c r="K200" s="50">
        <v>31</v>
      </c>
      <c r="L200" s="18">
        <v>1.71</v>
      </c>
      <c r="M200" s="24">
        <v>3</v>
      </c>
      <c r="N200" s="17">
        <v>1</v>
      </c>
      <c r="O200" s="17">
        <v>1.709171743</v>
      </c>
      <c r="P200" s="17">
        <f>_xlfn.XLOOKUP(B200,' Brechas'!$A$35:$A$67,' Brechas'!$I$35:$I$67)</f>
        <v>1.7091717427703601</v>
      </c>
      <c r="Q200" t="b">
        <f t="shared" si="35"/>
        <v>1</v>
      </c>
      <c r="U200" s="89">
        <v>88</v>
      </c>
      <c r="V200" s="90" t="s">
        <v>262</v>
      </c>
      <c r="W200" s="20">
        <v>0.43</v>
      </c>
      <c r="X200" s="20">
        <v>0.33</v>
      </c>
      <c r="Y200" s="20">
        <v>0.28999999999999998</v>
      </c>
      <c r="Z200" s="20">
        <v>0.28999999999999998</v>
      </c>
      <c r="AA200" s="87">
        <v>30</v>
      </c>
      <c r="AB200" s="20">
        <v>0.38</v>
      </c>
      <c r="AC200" s="20">
        <v>0.53</v>
      </c>
      <c r="AD200" s="81">
        <v>16</v>
      </c>
      <c r="AE200" s="20">
        <v>0.15240000000000001</v>
      </c>
      <c r="AF200" s="87">
        <v>30</v>
      </c>
      <c r="AG200" s="17">
        <v>1</v>
      </c>
      <c r="AH200" s="17">
        <v>0.15238095199999999</v>
      </c>
      <c r="AI200">
        <f>_xlfn.XLOOKUP(U200,' Brechas'!$A$35:$A$67,' Brechas'!$O$35:$O$67)</f>
        <v>0.152380952380954</v>
      </c>
      <c r="AJ200" t="b">
        <f t="shared" si="36"/>
        <v>1</v>
      </c>
      <c r="AN200" s="20">
        <v>88</v>
      </c>
      <c r="AO200" s="20" t="s">
        <v>262</v>
      </c>
      <c r="AP200" s="20">
        <v>0.01</v>
      </c>
      <c r="AQ200" s="20">
        <v>0.01</v>
      </c>
      <c r="AR200" s="20">
        <v>0.12</v>
      </c>
      <c r="AS200" s="20">
        <v>0.12</v>
      </c>
      <c r="AT200" s="76">
        <v>1</v>
      </c>
      <c r="AU200" s="20">
        <v>0.01</v>
      </c>
      <c r="AV200" s="20">
        <v>0.32</v>
      </c>
      <c r="AW200" s="88">
        <v>24</v>
      </c>
      <c r="AX200" s="20">
        <v>0.04</v>
      </c>
      <c r="AY200" s="76">
        <v>1</v>
      </c>
      <c r="AZ200" s="17">
        <v>1</v>
      </c>
      <c r="BA200" s="17">
        <v>3.6709598000000003E-2</v>
      </c>
      <c r="BB200" s="17">
        <f>_xlfn.XLOOKUP(AN200,' Brechas'!$A$35:$A$67,' Brechas'!$X$35:$X$67)</f>
        <v>3.6709597978129303E-2</v>
      </c>
      <c r="BC200" t="b">
        <f t="shared" si="37"/>
        <v>1</v>
      </c>
      <c r="BG200" s="20">
        <v>88</v>
      </c>
      <c r="BH200" s="20" t="s">
        <v>262</v>
      </c>
      <c r="BI200" s="20">
        <v>15.3</v>
      </c>
      <c r="BJ200" s="20">
        <v>4.0599999999999996</v>
      </c>
      <c r="BK200" s="20">
        <v>2.77</v>
      </c>
      <c r="BL200" s="20">
        <v>2.7690000000000001</v>
      </c>
      <c r="BM200" s="77">
        <v>33</v>
      </c>
      <c r="BN200" s="20">
        <v>9.8800000000000008</v>
      </c>
      <c r="BO200" s="20">
        <v>0.11</v>
      </c>
      <c r="BP200" s="85">
        <v>4</v>
      </c>
      <c r="BQ200" s="20">
        <v>0.309</v>
      </c>
      <c r="BR200" s="87">
        <v>30</v>
      </c>
      <c r="BS200" s="17">
        <v>1</v>
      </c>
      <c r="BT200" s="17">
        <v>0.30886302500000001</v>
      </c>
      <c r="BU200" s="17">
        <f>_xlfn.XLOOKUP(BG200,' Brechas'!$A$35:$A$67,' Brechas'!$AL$35:$AL$67)</f>
        <v>0.30886302493662698</v>
      </c>
      <c r="BV200" t="b">
        <f t="shared" si="38"/>
        <v>1</v>
      </c>
      <c r="BZ200" s="20">
        <v>88</v>
      </c>
      <c r="CA200" s="20" t="s">
        <v>262</v>
      </c>
      <c r="CB200" s="20">
        <v>0.57999999999999996</v>
      </c>
      <c r="CC200" s="20">
        <v>0.8</v>
      </c>
      <c r="CD200" s="20">
        <v>-0.27</v>
      </c>
      <c r="CE200" s="20">
        <v>0.27</v>
      </c>
      <c r="CF200" s="69">
        <v>9</v>
      </c>
      <c r="CG200" s="20">
        <v>0.68</v>
      </c>
      <c r="CH200" s="20">
        <v>0.63</v>
      </c>
      <c r="CI200" s="83">
        <v>5</v>
      </c>
      <c r="CJ200" s="20">
        <v>0.17</v>
      </c>
      <c r="CK200" s="62">
        <v>8</v>
      </c>
      <c r="CL200" s="17">
        <v>-1</v>
      </c>
      <c r="CM200" s="17">
        <v>-0.170609173</v>
      </c>
      <c r="CN200" s="17">
        <f>_xlfn.XLOOKUP(BZ200,' Brechas'!$A$35:$A$67,' Brechas'!$BH$35:$BH$67)</f>
        <v>-0.170609173417647</v>
      </c>
      <c r="CO200" t="b">
        <f t="shared" si="39"/>
        <v>1</v>
      </c>
    </row>
    <row r="201" spans="2:93">
      <c r="B201" s="18">
        <v>91</v>
      </c>
      <c r="C201" s="18" t="s">
        <v>108</v>
      </c>
      <c r="D201" s="18">
        <v>0.31</v>
      </c>
      <c r="E201" s="18">
        <v>0.06</v>
      </c>
      <c r="F201" s="18">
        <v>4.51</v>
      </c>
      <c r="G201" s="18">
        <v>4.51</v>
      </c>
      <c r="H201" s="27">
        <v>10</v>
      </c>
      <c r="I201" s="18">
        <v>0.18</v>
      </c>
      <c r="J201" s="18">
        <v>0.55000000000000004</v>
      </c>
      <c r="K201" s="47">
        <v>30</v>
      </c>
      <c r="L201" s="18">
        <v>2.46</v>
      </c>
      <c r="M201" s="29">
        <v>6</v>
      </c>
      <c r="N201" s="17">
        <v>1</v>
      </c>
      <c r="O201" s="17">
        <v>2.4616510159999998</v>
      </c>
      <c r="P201" s="17">
        <f>_xlfn.XLOOKUP(B201,' Brechas'!$A$35:$A$67,' Brechas'!$I$35:$I$67)</f>
        <v>2.4616510163910599</v>
      </c>
      <c r="Q201" t="b">
        <f t="shared" si="35"/>
        <v>1</v>
      </c>
      <c r="U201" s="20">
        <v>91</v>
      </c>
      <c r="V201" s="20" t="s">
        <v>108</v>
      </c>
      <c r="W201" s="20">
        <v>0.28999999999999998</v>
      </c>
      <c r="X201" s="20">
        <v>0.2</v>
      </c>
      <c r="Y201" s="20">
        <v>0.43</v>
      </c>
      <c r="Z201" s="20">
        <v>0.43</v>
      </c>
      <c r="AA201" s="95">
        <v>32</v>
      </c>
      <c r="AB201" s="20">
        <v>0.23</v>
      </c>
      <c r="AC201" s="20">
        <v>0.88</v>
      </c>
      <c r="AD201" s="220">
        <v>30</v>
      </c>
      <c r="AE201" s="20">
        <v>0.37709999999999999</v>
      </c>
      <c r="AF201" s="95">
        <v>32</v>
      </c>
      <c r="AG201" s="17">
        <v>1</v>
      </c>
      <c r="AH201" s="17">
        <v>0.377142857</v>
      </c>
      <c r="AI201">
        <f>_xlfn.XLOOKUP(U201,' Brechas'!$A$35:$A$67,' Brechas'!$O$35:$O$67)</f>
        <v>0.377142857142859</v>
      </c>
      <c r="AJ201" t="b">
        <f t="shared" si="36"/>
        <v>1</v>
      </c>
      <c r="AN201" s="20">
        <v>91</v>
      </c>
      <c r="AO201" s="20" t="s">
        <v>108</v>
      </c>
      <c r="AP201" s="20">
        <v>0.01</v>
      </c>
      <c r="AQ201" s="20">
        <v>0.01</v>
      </c>
      <c r="AR201" s="20">
        <v>0.21</v>
      </c>
      <c r="AS201" s="20">
        <v>0.21</v>
      </c>
      <c r="AT201" s="78">
        <v>3</v>
      </c>
      <c r="AU201" s="20">
        <v>0.01</v>
      </c>
      <c r="AV201" s="20">
        <v>0.47</v>
      </c>
      <c r="AW201" s="70">
        <v>29</v>
      </c>
      <c r="AX201" s="20">
        <v>0.1</v>
      </c>
      <c r="AY201" s="66">
        <v>12</v>
      </c>
      <c r="AZ201" s="17">
        <v>1</v>
      </c>
      <c r="BA201" s="17">
        <v>9.7423424999999994E-2</v>
      </c>
      <c r="BB201" s="17">
        <f>_xlfn.XLOOKUP(AN201,' Brechas'!$A$35:$A$67,' Brechas'!$X$35:$X$67)</f>
        <v>9.7423425314720799E-2</v>
      </c>
      <c r="BC201" t="b">
        <f t="shared" si="37"/>
        <v>1</v>
      </c>
      <c r="BG201" s="20">
        <v>91</v>
      </c>
      <c r="BH201" s="20" t="s">
        <v>108</v>
      </c>
      <c r="BI201" s="20">
        <v>6.3</v>
      </c>
      <c r="BJ201" s="20">
        <v>1.99</v>
      </c>
      <c r="BK201" s="20">
        <v>2.16</v>
      </c>
      <c r="BL201" s="20">
        <v>2.161</v>
      </c>
      <c r="BM201" s="95">
        <v>32</v>
      </c>
      <c r="BN201" s="20">
        <v>4.08</v>
      </c>
      <c r="BO201" s="20">
        <v>0.27</v>
      </c>
      <c r="BP201" s="74">
        <v>23</v>
      </c>
      <c r="BQ201" s="20">
        <v>0.58299999999999996</v>
      </c>
      <c r="BR201" s="77">
        <v>33</v>
      </c>
      <c r="BS201" s="17">
        <v>1</v>
      </c>
      <c r="BT201" s="17">
        <v>0.58302992399999998</v>
      </c>
      <c r="BU201" s="17">
        <f>_xlfn.XLOOKUP(BG201,' Brechas'!$A$35:$A$67,' Brechas'!$AL$35:$AL$67)</f>
        <v>0.58302992437586498</v>
      </c>
      <c r="BV201" t="b">
        <f t="shared" si="38"/>
        <v>1</v>
      </c>
      <c r="BZ201" s="20">
        <v>91</v>
      </c>
      <c r="CA201" s="20" t="s">
        <v>108</v>
      </c>
      <c r="CB201" s="20">
        <v>0.47</v>
      </c>
      <c r="CC201" s="20">
        <v>0.72</v>
      </c>
      <c r="CD201" s="20">
        <v>-0.34</v>
      </c>
      <c r="CE201" s="20">
        <v>0.34</v>
      </c>
      <c r="CF201" s="60">
        <v>14</v>
      </c>
      <c r="CG201" s="20">
        <v>0.59</v>
      </c>
      <c r="CH201" s="20">
        <v>0.73</v>
      </c>
      <c r="CI201" s="72">
        <v>27</v>
      </c>
      <c r="CJ201" s="20">
        <v>0.25</v>
      </c>
      <c r="CK201" s="61">
        <v>18</v>
      </c>
      <c r="CL201" s="17">
        <v>-1</v>
      </c>
      <c r="CM201" s="17">
        <v>-0.24907659700000001</v>
      </c>
      <c r="CN201" s="17">
        <f>_xlfn.XLOOKUP(BZ201,' Brechas'!$A$35:$A$67,' Brechas'!$BH$35:$BH$67)</f>
        <v>-0.24907659704665</v>
      </c>
      <c r="CO201" t="b">
        <f t="shared" si="39"/>
        <v>1</v>
      </c>
    </row>
    <row r="202" spans="2:93">
      <c r="B202" s="18">
        <v>94</v>
      </c>
      <c r="C202" s="18" t="s">
        <v>109</v>
      </c>
      <c r="D202" s="18">
        <v>0.39</v>
      </c>
      <c r="E202" s="18">
        <v>0.05</v>
      </c>
      <c r="F202" s="18">
        <v>7.41</v>
      </c>
      <c r="G202" s="18">
        <v>7.41</v>
      </c>
      <c r="H202" s="45">
        <v>26</v>
      </c>
      <c r="I202" s="18">
        <v>0.21</v>
      </c>
      <c r="J202" s="18">
        <v>0.64</v>
      </c>
      <c r="K202" s="48">
        <v>24</v>
      </c>
      <c r="L202" s="18">
        <v>4.75</v>
      </c>
      <c r="M202" s="48">
        <v>24</v>
      </c>
      <c r="N202" s="17">
        <v>1</v>
      </c>
      <c r="O202" s="17">
        <v>4.7539759989999997</v>
      </c>
      <c r="P202" s="17">
        <f>_xlfn.XLOOKUP(B202,' Brechas'!$A$35:$A$67,' Brechas'!$I$35:$I$67)</f>
        <v>4.7539759993789596</v>
      </c>
      <c r="Q202" t="b">
        <f t="shared" si="35"/>
        <v>1</v>
      </c>
      <c r="U202" s="20">
        <v>94</v>
      </c>
      <c r="V202" s="20" t="s">
        <v>109</v>
      </c>
      <c r="W202" s="20">
        <v>0.25</v>
      </c>
      <c r="X202" s="20">
        <v>0.18</v>
      </c>
      <c r="Y202" s="20">
        <v>0.37</v>
      </c>
      <c r="Z202" s="20">
        <v>0.37</v>
      </c>
      <c r="AA202" s="94">
        <v>31</v>
      </c>
      <c r="AB202" s="20">
        <v>0.2</v>
      </c>
      <c r="AC202" s="20">
        <v>1</v>
      </c>
      <c r="AD202" s="77">
        <v>33</v>
      </c>
      <c r="AE202" s="20">
        <v>0.375</v>
      </c>
      <c r="AF202" s="94">
        <v>31</v>
      </c>
      <c r="AG202" s="17">
        <v>1</v>
      </c>
      <c r="AH202" s="17">
        <v>0.375</v>
      </c>
      <c r="AI202">
        <f>_xlfn.XLOOKUP(U202,' Brechas'!$A$35:$A$67,' Brechas'!$O$35:$O$67)</f>
        <v>0.374999999999999</v>
      </c>
      <c r="AJ202" t="b">
        <f t="shared" si="36"/>
        <v>1</v>
      </c>
      <c r="AN202" s="20">
        <v>94</v>
      </c>
      <c r="AO202" s="20" t="s">
        <v>109</v>
      </c>
      <c r="AP202" s="20">
        <v>0</v>
      </c>
      <c r="AQ202" s="20">
        <v>0</v>
      </c>
      <c r="AR202" s="20">
        <v>0.18</v>
      </c>
      <c r="AS202" s="20">
        <v>0.18</v>
      </c>
      <c r="AT202" s="67">
        <v>2</v>
      </c>
      <c r="AU202" s="20">
        <v>0</v>
      </c>
      <c r="AV202" s="20">
        <v>0.61</v>
      </c>
      <c r="AW202" s="87">
        <v>30</v>
      </c>
      <c r="AX202" s="20">
        <v>0.11</v>
      </c>
      <c r="AY202" s="81">
        <v>17</v>
      </c>
      <c r="AZ202" s="17">
        <v>1</v>
      </c>
      <c r="BA202" s="17">
        <v>0.112690753</v>
      </c>
      <c r="BB202" s="17">
        <f>_xlfn.XLOOKUP(AN202,' Brechas'!$A$35:$A$67,' Brechas'!$X$35:$X$67)</f>
        <v>0.112690753023397</v>
      </c>
      <c r="BC202" t="b">
        <f t="shared" si="37"/>
        <v>1</v>
      </c>
      <c r="BG202" s="20">
        <v>94</v>
      </c>
      <c r="BH202" s="20" t="s">
        <v>109</v>
      </c>
      <c r="BI202" s="20">
        <v>5.08</v>
      </c>
      <c r="BJ202" s="20">
        <v>7.31</v>
      </c>
      <c r="BK202" s="20">
        <v>-0.3</v>
      </c>
      <c r="BL202" s="20">
        <v>0.30499999999999999</v>
      </c>
      <c r="BM202" s="74">
        <v>23</v>
      </c>
      <c r="BN202" s="20">
        <v>6.25</v>
      </c>
      <c r="BO202" s="20">
        <v>0.18</v>
      </c>
      <c r="BP202" s="63">
        <v>15</v>
      </c>
      <c r="BQ202" s="20">
        <v>5.3999999999999999E-2</v>
      </c>
      <c r="BR202" s="75">
        <v>21</v>
      </c>
      <c r="BS202" s="17">
        <v>-1</v>
      </c>
      <c r="BT202" s="17">
        <v>-5.3716307999999997E-2</v>
      </c>
      <c r="BU202" s="17">
        <f>_xlfn.XLOOKUP(BG202,' Brechas'!$A$35:$A$67,' Brechas'!$AL$35:$AL$67)</f>
        <v>-5.3716308494353597E-2</v>
      </c>
      <c r="BV202" t="b">
        <f t="shared" si="38"/>
        <v>1</v>
      </c>
      <c r="BZ202" s="20">
        <v>94</v>
      </c>
      <c r="CA202" s="20" t="s">
        <v>109</v>
      </c>
      <c r="CB202" s="20">
        <v>0.46</v>
      </c>
      <c r="CC202" s="20">
        <v>0.75</v>
      </c>
      <c r="CD202" s="20">
        <v>-0.39</v>
      </c>
      <c r="CE202" s="20">
        <v>0.39</v>
      </c>
      <c r="CF202" s="74">
        <v>23</v>
      </c>
      <c r="CG202" s="20">
        <v>0.6</v>
      </c>
      <c r="CH202" s="20">
        <v>0.72</v>
      </c>
      <c r="CI202" s="82">
        <v>22</v>
      </c>
      <c r="CJ202" s="20">
        <v>0.28000000000000003</v>
      </c>
      <c r="CK202" s="88">
        <v>24</v>
      </c>
      <c r="CL202" s="17">
        <v>-1</v>
      </c>
      <c r="CM202" s="17">
        <v>-0.27971752599999999</v>
      </c>
      <c r="CN202" s="17">
        <f>_xlfn.XLOOKUP(BZ202,' Brechas'!$A$35:$A$67,' Brechas'!$BH$35:$BH$67)</f>
        <v>-0.27971752643673298</v>
      </c>
      <c r="CO202" t="b">
        <f t="shared" si="39"/>
        <v>1</v>
      </c>
    </row>
    <row r="203" spans="2:93">
      <c r="B203" s="18">
        <v>95</v>
      </c>
      <c r="C203" s="18" t="s">
        <v>110</v>
      </c>
      <c r="D203" s="18">
        <v>0.32</v>
      </c>
      <c r="E203" s="18">
        <v>0.04</v>
      </c>
      <c r="F203" s="18">
        <v>7.12</v>
      </c>
      <c r="G203" s="18">
        <v>7.12</v>
      </c>
      <c r="H203" s="48">
        <v>24</v>
      </c>
      <c r="I203" s="18">
        <v>0.17</v>
      </c>
      <c r="J203" s="18">
        <v>0.52</v>
      </c>
      <c r="K203" s="51">
        <v>32</v>
      </c>
      <c r="L203" s="18">
        <v>3.7</v>
      </c>
      <c r="M203" s="44">
        <v>16</v>
      </c>
      <c r="N203" s="17">
        <v>1</v>
      </c>
      <c r="O203" s="17">
        <v>3.698850518</v>
      </c>
      <c r="P203" s="17">
        <f>_xlfn.XLOOKUP(B203,' Brechas'!$A$35:$A$67,' Brechas'!$I$35:$I$67)</f>
        <v>3.6988505177580899</v>
      </c>
      <c r="Q203" t="b">
        <f t="shared" si="35"/>
        <v>1</v>
      </c>
      <c r="U203" s="20">
        <v>95</v>
      </c>
      <c r="V203" s="20" t="s">
        <v>110</v>
      </c>
      <c r="W203" s="20">
        <v>0.33</v>
      </c>
      <c r="X203" s="20">
        <v>0.4</v>
      </c>
      <c r="Y203" s="20">
        <v>-0.17</v>
      </c>
      <c r="Z203" s="20">
        <v>0.17</v>
      </c>
      <c r="AA203" s="72">
        <v>27</v>
      </c>
      <c r="AB203" s="20">
        <v>0.38</v>
      </c>
      <c r="AC203" s="20">
        <v>0.53</v>
      </c>
      <c r="AD203" s="81">
        <v>16</v>
      </c>
      <c r="AE203" s="20">
        <v>8.8900000000000007E-2</v>
      </c>
      <c r="AF203" s="71">
        <v>25</v>
      </c>
      <c r="AG203" s="17">
        <v>-1</v>
      </c>
      <c r="AH203" s="17">
        <v>-8.8888888999999999E-2</v>
      </c>
      <c r="AI203">
        <f>_xlfn.XLOOKUP(U203,' Brechas'!$A$35:$A$67,' Brechas'!$O$35:$O$67)</f>
        <v>-8.8888888888889406E-2</v>
      </c>
      <c r="AJ203" t="b">
        <f t="shared" si="36"/>
        <v>1</v>
      </c>
      <c r="AN203" s="20">
        <v>95</v>
      </c>
      <c r="AO203" s="20" t="s">
        <v>110</v>
      </c>
      <c r="AP203" s="20">
        <v>0.01</v>
      </c>
      <c r="AQ203" s="20">
        <v>0.01</v>
      </c>
      <c r="AR203" s="20">
        <v>0.61</v>
      </c>
      <c r="AS203" s="20">
        <v>0.61</v>
      </c>
      <c r="AT203" s="74">
        <v>23</v>
      </c>
      <c r="AU203" s="20">
        <v>0.01</v>
      </c>
      <c r="AV203" s="20">
        <v>0.33</v>
      </c>
      <c r="AW203" s="84">
        <v>26</v>
      </c>
      <c r="AX203" s="20">
        <v>0.2</v>
      </c>
      <c r="AY203" s="84">
        <v>26</v>
      </c>
      <c r="AZ203" s="17">
        <v>1</v>
      </c>
      <c r="BA203" s="17">
        <v>0.201284668</v>
      </c>
      <c r="BB203" s="17">
        <f>_xlfn.XLOOKUP(AN203,' Brechas'!$A$35:$A$67,' Brechas'!$X$35:$X$67)</f>
        <v>0.201284668453454</v>
      </c>
      <c r="BC203" t="b">
        <f t="shared" si="37"/>
        <v>1</v>
      </c>
      <c r="BG203" s="20">
        <v>95</v>
      </c>
      <c r="BH203" s="20" t="s">
        <v>110</v>
      </c>
      <c r="BI203" s="20">
        <v>13.52</v>
      </c>
      <c r="BJ203" s="20">
        <v>9.31</v>
      </c>
      <c r="BK203" s="20">
        <v>0.45</v>
      </c>
      <c r="BL203" s="20">
        <v>0.45300000000000001</v>
      </c>
      <c r="BM203" s="88">
        <v>24</v>
      </c>
      <c r="BN203" s="20">
        <v>11.28</v>
      </c>
      <c r="BO203" s="20">
        <v>0.1</v>
      </c>
      <c r="BP203" s="78">
        <v>3</v>
      </c>
      <c r="BQ203" s="20">
        <v>4.3999999999999997E-2</v>
      </c>
      <c r="BR203" s="61">
        <v>18</v>
      </c>
      <c r="BS203" s="17">
        <v>1</v>
      </c>
      <c r="BT203" s="17">
        <v>4.4233183000000002E-2</v>
      </c>
      <c r="BU203" s="17">
        <f>_xlfn.XLOOKUP(BG203,' Brechas'!$A$35:$A$67,' Brechas'!$AL$35:$AL$67)</f>
        <v>4.42331832781677E-2</v>
      </c>
      <c r="BV203" t="b">
        <f t="shared" si="38"/>
        <v>1</v>
      </c>
      <c r="BZ203" s="20">
        <v>95</v>
      </c>
      <c r="CA203" s="20" t="s">
        <v>110</v>
      </c>
      <c r="CB203" s="20">
        <v>0.78</v>
      </c>
      <c r="CC203" s="20">
        <v>0.87</v>
      </c>
      <c r="CD203" s="20">
        <v>-0.11</v>
      </c>
      <c r="CE203" s="20">
        <v>0.11</v>
      </c>
      <c r="CF203" s="76">
        <v>1</v>
      </c>
      <c r="CG203" s="20">
        <v>0.83</v>
      </c>
      <c r="CH203" s="20">
        <v>0.52</v>
      </c>
      <c r="CI203" s="76">
        <v>1</v>
      </c>
      <c r="CJ203" s="20">
        <v>0.06</v>
      </c>
      <c r="CK203" s="76">
        <v>1</v>
      </c>
      <c r="CL203" s="17">
        <v>-1</v>
      </c>
      <c r="CM203" s="17">
        <v>-5.5715796999999997E-2</v>
      </c>
      <c r="CN203" s="17">
        <f>_xlfn.XLOOKUP(BZ203,' Brechas'!$A$35:$A$67,' Brechas'!$BH$35:$BH$67)</f>
        <v>-5.5715796687986402E-2</v>
      </c>
      <c r="CO203" t="b">
        <f t="shared" si="39"/>
        <v>1</v>
      </c>
    </row>
    <row r="204" spans="2:93">
      <c r="B204" s="18">
        <v>97</v>
      </c>
      <c r="C204" s="18" t="s">
        <v>111</v>
      </c>
      <c r="D204" s="18">
        <v>0.39</v>
      </c>
      <c r="E204" s="18">
        <v>0.16</v>
      </c>
      <c r="F204" s="18">
        <v>1.42</v>
      </c>
      <c r="G204" s="18">
        <v>1.42</v>
      </c>
      <c r="H204" s="23">
        <v>1</v>
      </c>
      <c r="I204" s="18">
        <v>0.27</v>
      </c>
      <c r="J204" s="18">
        <v>0.82</v>
      </c>
      <c r="K204" s="28">
        <v>2</v>
      </c>
      <c r="L204" s="18">
        <v>1.17</v>
      </c>
      <c r="M204" s="23">
        <v>1</v>
      </c>
      <c r="N204" s="17">
        <v>1</v>
      </c>
      <c r="O204" s="17">
        <v>1.1664912700000001</v>
      </c>
      <c r="P204" s="17">
        <f>_xlfn.XLOOKUP(B204,' Brechas'!$A$35:$A$67,' Brechas'!$I$35:$I$67)</f>
        <v>1.1664912704338</v>
      </c>
      <c r="Q204" t="b">
        <f t="shared" si="35"/>
        <v>1</v>
      </c>
      <c r="U204" s="20">
        <v>97</v>
      </c>
      <c r="V204" s="20" t="s">
        <v>111</v>
      </c>
      <c r="W204" s="20">
        <v>0.33</v>
      </c>
      <c r="X204" s="20">
        <v>0.18</v>
      </c>
      <c r="Y204" s="20">
        <v>0.83</v>
      </c>
      <c r="Z204" s="20">
        <v>0.83</v>
      </c>
      <c r="AA204" s="77">
        <v>33</v>
      </c>
      <c r="AB204" s="20">
        <v>0.21</v>
      </c>
      <c r="AC204" s="20">
        <v>0.93</v>
      </c>
      <c r="AD204" s="221">
        <v>32</v>
      </c>
      <c r="AE204" s="20">
        <v>0.77780000000000005</v>
      </c>
      <c r="AF204" s="77">
        <v>33</v>
      </c>
      <c r="AG204" s="17">
        <v>1</v>
      </c>
      <c r="AH204" s="17">
        <v>0.77777777800000003</v>
      </c>
      <c r="AI204">
        <f>_xlfn.XLOOKUP(U204,' Brechas'!$A$35:$A$67,' Brechas'!$O$35:$O$67)</f>
        <v>0.77777777777777601</v>
      </c>
      <c r="AJ204" t="b">
        <f t="shared" si="36"/>
        <v>1</v>
      </c>
      <c r="AN204" s="20">
        <v>97</v>
      </c>
      <c r="AO204" s="20" t="s">
        <v>111</v>
      </c>
      <c r="AP204" s="20">
        <v>0.01</v>
      </c>
      <c r="AQ204" s="20">
        <v>0</v>
      </c>
      <c r="AR204" s="20">
        <v>3.07</v>
      </c>
      <c r="AS204" s="20">
        <v>3.07</v>
      </c>
      <c r="AT204" s="77">
        <v>33</v>
      </c>
      <c r="AU204" s="20">
        <v>0</v>
      </c>
      <c r="AV204" s="20">
        <v>0.62</v>
      </c>
      <c r="AW204" s="94">
        <v>31</v>
      </c>
      <c r="AX204" s="20">
        <v>1.89</v>
      </c>
      <c r="AY204" s="77">
        <v>33</v>
      </c>
      <c r="AZ204" s="17">
        <v>1</v>
      </c>
      <c r="BA204" s="17">
        <v>1.890524965</v>
      </c>
      <c r="BB204" s="17">
        <f>_xlfn.XLOOKUP(AN204,' Brechas'!$A$35:$A$67,' Brechas'!$X$35:$X$67)</f>
        <v>1.89052496501419</v>
      </c>
      <c r="BC204" t="b">
        <f t="shared" si="37"/>
        <v>1</v>
      </c>
      <c r="BG204" s="20">
        <v>97</v>
      </c>
      <c r="BH204" s="20" t="s">
        <v>111</v>
      </c>
      <c r="BI204" s="20">
        <v>1.1499999999999999</v>
      </c>
      <c r="BJ204" s="20">
        <v>1.06</v>
      </c>
      <c r="BK204" s="20">
        <v>0.08</v>
      </c>
      <c r="BL204" s="20">
        <v>7.8E-2</v>
      </c>
      <c r="BM204" s="65">
        <v>6</v>
      </c>
      <c r="BN204" s="20">
        <v>1.1000000000000001</v>
      </c>
      <c r="BO204" s="20">
        <v>1</v>
      </c>
      <c r="BP204" s="77">
        <v>33</v>
      </c>
      <c r="BQ204" s="20">
        <v>7.8E-2</v>
      </c>
      <c r="BR204" s="88">
        <v>24</v>
      </c>
      <c r="BS204" s="17">
        <v>1</v>
      </c>
      <c r="BT204" s="17">
        <v>7.7657717000000001E-2</v>
      </c>
      <c r="BU204" s="17">
        <f>_xlfn.XLOOKUP(BG204,' Brechas'!$A$35:$A$67,' Brechas'!$AL$35:$AL$67)</f>
        <v>7.7657716655754203E-2</v>
      </c>
      <c r="BV204" t="b">
        <f t="shared" si="38"/>
        <v>1</v>
      </c>
      <c r="BZ204" s="20">
        <v>97</v>
      </c>
      <c r="CA204" s="20" t="s">
        <v>111</v>
      </c>
      <c r="CB204" s="20">
        <v>0.54</v>
      </c>
      <c r="CC204" s="20">
        <v>0.67</v>
      </c>
      <c r="CD204" s="20">
        <v>-0.2</v>
      </c>
      <c r="CE204" s="20">
        <v>0.2</v>
      </c>
      <c r="CF204" s="78">
        <v>3</v>
      </c>
      <c r="CG204" s="20">
        <v>0.61</v>
      </c>
      <c r="CH204" s="20">
        <v>0.71</v>
      </c>
      <c r="CI204" s="80">
        <v>20</v>
      </c>
      <c r="CJ204" s="20">
        <v>0.14000000000000001</v>
      </c>
      <c r="CK204" s="65">
        <v>6</v>
      </c>
      <c r="CL204" s="17">
        <v>-1</v>
      </c>
      <c r="CM204" s="17">
        <v>-0.13940973800000001</v>
      </c>
      <c r="CN204" s="17">
        <f>_xlfn.XLOOKUP(BZ204,' Brechas'!$A$35:$A$67,' Brechas'!$BH$35:$BH$67)</f>
        <v>-0.13940973823039901</v>
      </c>
      <c r="CO204" t="b">
        <f t="shared" si="39"/>
        <v>1</v>
      </c>
    </row>
    <row r="205" spans="2:93">
      <c r="B205" s="18">
        <v>99</v>
      </c>
      <c r="C205" s="18" t="s">
        <v>112</v>
      </c>
      <c r="D205" s="18">
        <v>0.48</v>
      </c>
      <c r="E205" s="18">
        <v>0.19</v>
      </c>
      <c r="F205" s="18">
        <v>1.51</v>
      </c>
      <c r="G205" s="18">
        <v>1.51</v>
      </c>
      <c r="H205" s="28">
        <v>2</v>
      </c>
      <c r="I205" s="18">
        <v>0.33</v>
      </c>
      <c r="J205" s="18">
        <v>1</v>
      </c>
      <c r="K205" s="23">
        <v>1</v>
      </c>
      <c r="L205" s="18">
        <v>1.51</v>
      </c>
      <c r="M205" s="28">
        <v>2</v>
      </c>
      <c r="N205" s="17">
        <v>1</v>
      </c>
      <c r="O205" s="17">
        <v>1.5085831359999999</v>
      </c>
      <c r="P205" s="17">
        <f>_xlfn.XLOOKUP(B205,' Brechas'!$A$35:$A$67,' Brechas'!$I$35:$I$67)</f>
        <v>1.5085831357331101</v>
      </c>
      <c r="Q205" t="b">
        <f t="shared" si="35"/>
        <v>1</v>
      </c>
      <c r="U205" s="20">
        <v>99</v>
      </c>
      <c r="V205" s="20" t="s">
        <v>112</v>
      </c>
      <c r="W205" s="20">
        <v>0.33</v>
      </c>
      <c r="X205" s="20">
        <v>0.28000000000000003</v>
      </c>
      <c r="Y205" s="20">
        <v>0.19</v>
      </c>
      <c r="Z205" s="20">
        <v>0.19</v>
      </c>
      <c r="AA205" s="73">
        <v>28</v>
      </c>
      <c r="AB205" s="20">
        <v>0.28999999999999998</v>
      </c>
      <c r="AC205" s="20">
        <v>0.68</v>
      </c>
      <c r="AD205" s="135">
        <v>29</v>
      </c>
      <c r="AE205" s="20">
        <v>0.1295</v>
      </c>
      <c r="AF205" s="70">
        <v>29</v>
      </c>
      <c r="AG205" s="17">
        <v>1</v>
      </c>
      <c r="AH205" s="17">
        <v>0.12952380999999999</v>
      </c>
      <c r="AI205">
        <f>_xlfn.XLOOKUP(U205,' Brechas'!$A$35:$A$67,' Brechas'!$O$35:$O$67)</f>
        <v>0.12952380952380799</v>
      </c>
      <c r="AJ205" t="b">
        <f t="shared" si="36"/>
        <v>1</v>
      </c>
      <c r="AN205" s="20">
        <v>99</v>
      </c>
      <c r="AO205" s="20" t="s">
        <v>112</v>
      </c>
      <c r="AP205" s="20">
        <v>0</v>
      </c>
      <c r="AQ205" s="20">
        <v>0</v>
      </c>
      <c r="AR205" s="20">
        <v>0.89</v>
      </c>
      <c r="AS205" s="20">
        <v>0.89</v>
      </c>
      <c r="AT205" s="95">
        <v>32</v>
      </c>
      <c r="AU205" s="20">
        <v>0</v>
      </c>
      <c r="AV205" s="20">
        <v>1</v>
      </c>
      <c r="AW205" s="77">
        <v>33</v>
      </c>
      <c r="AX205" s="20">
        <v>0.89</v>
      </c>
      <c r="AY205" s="95">
        <v>32</v>
      </c>
      <c r="AZ205" s="17">
        <v>1</v>
      </c>
      <c r="BA205" s="17">
        <v>0.89140583100000004</v>
      </c>
      <c r="BB205" s="17">
        <f>_xlfn.XLOOKUP(AN205,' Brechas'!$A$35:$A$67,' Brechas'!$X$35:$X$67)</f>
        <v>0.89140583113439598</v>
      </c>
      <c r="BC205" t="b">
        <f t="shared" si="37"/>
        <v>1</v>
      </c>
      <c r="BG205" s="20">
        <v>99</v>
      </c>
      <c r="BH205" s="20" t="s">
        <v>112</v>
      </c>
      <c r="BI205" s="20">
        <v>4.57</v>
      </c>
      <c r="BJ205" s="20">
        <v>2.83</v>
      </c>
      <c r="BK205" s="20">
        <v>0.62</v>
      </c>
      <c r="BL205" s="20">
        <v>0.61699999999999999</v>
      </c>
      <c r="BM205" s="87">
        <v>30</v>
      </c>
      <c r="BN205" s="20">
        <v>3.65</v>
      </c>
      <c r="BO205" s="20">
        <v>0.3</v>
      </c>
      <c r="BP205" s="71">
        <v>25</v>
      </c>
      <c r="BQ205" s="20">
        <v>0.186</v>
      </c>
      <c r="BR205" s="72">
        <v>27</v>
      </c>
      <c r="BS205" s="17">
        <v>1</v>
      </c>
      <c r="BT205" s="17">
        <v>0.186230652</v>
      </c>
      <c r="BU205" s="17">
        <f>_xlfn.XLOOKUP(BG205,' Brechas'!$A$35:$A$67,' Brechas'!$AL$35:$AL$67)</f>
        <v>0.18623065230494301</v>
      </c>
      <c r="BV205" t="b">
        <f t="shared" si="38"/>
        <v>1</v>
      </c>
      <c r="BZ205" s="20">
        <v>99</v>
      </c>
      <c r="CA205" s="20" t="s">
        <v>112</v>
      </c>
      <c r="CB205" s="20">
        <v>0.66</v>
      </c>
      <c r="CC205" s="20">
        <v>0.83</v>
      </c>
      <c r="CD205" s="20">
        <v>-0.2</v>
      </c>
      <c r="CE205" s="20">
        <v>0.2</v>
      </c>
      <c r="CF205" s="85">
        <v>4</v>
      </c>
      <c r="CG205" s="20">
        <v>0.75</v>
      </c>
      <c r="CH205" s="20">
        <v>0.57999999999999996</v>
      </c>
      <c r="CI205" s="85">
        <v>4</v>
      </c>
      <c r="CJ205" s="20">
        <v>0.11</v>
      </c>
      <c r="CK205" s="78">
        <v>3</v>
      </c>
      <c r="CL205" s="17">
        <v>-1</v>
      </c>
      <c r="CM205" s="17">
        <v>-0.113905082</v>
      </c>
      <c r="CN205" s="17">
        <f>_xlfn.XLOOKUP(BZ205,' Brechas'!$A$35:$A$67,' Brechas'!$BH$35:$BH$67)</f>
        <v>-0.113905082350516</v>
      </c>
      <c r="CO205" t="b">
        <f t="shared" si="39"/>
        <v>1</v>
      </c>
    </row>
    <row r="207" spans="2:93">
      <c r="T207" s="4" t="s">
        <v>36</v>
      </c>
      <c r="U207" s="20">
        <v>5</v>
      </c>
      <c r="V207" s="20" t="s">
        <v>79</v>
      </c>
      <c r="W207" s="20">
        <v>0.9</v>
      </c>
      <c r="X207" s="20">
        <v>0.92</v>
      </c>
      <c r="Y207" s="20">
        <v>-0.02</v>
      </c>
      <c r="Z207" s="20">
        <v>0.02</v>
      </c>
      <c r="AA207" s="64">
        <v>7</v>
      </c>
      <c r="AB207" s="20">
        <v>0.91</v>
      </c>
      <c r="AC207" s="20">
        <v>0.64</v>
      </c>
      <c r="AD207" s="83">
        <v>5</v>
      </c>
      <c r="AE207" s="20">
        <v>1.0699999999999999E-2</v>
      </c>
      <c r="AF207" s="65">
        <v>6</v>
      </c>
      <c r="AG207" s="17">
        <v>-1</v>
      </c>
      <c r="AH207" s="17">
        <v>-1.0693273E-2</v>
      </c>
      <c r="AI207">
        <f>_xlfn.XLOOKUP(U207,' Brechas'!$A$35:$A$67,' Brechas'!$P$35:$P$67)</f>
        <v>-1.06932731628799E-2</v>
      </c>
      <c r="AJ207" t="b">
        <f>ROUND(AH207,6)=ROUND(AI207,6)</f>
        <v>1</v>
      </c>
      <c r="AM207" s="5" t="s">
        <v>66</v>
      </c>
      <c r="AN207" s="20">
        <v>5</v>
      </c>
      <c r="AO207" s="20" t="s">
        <v>79</v>
      </c>
      <c r="AP207" s="20">
        <v>0.81</v>
      </c>
      <c r="AQ207" s="20">
        <v>0.45</v>
      </c>
      <c r="AR207" s="20">
        <v>0.81</v>
      </c>
      <c r="AS207" s="20">
        <v>0.81</v>
      </c>
      <c r="AT207" s="74">
        <v>23</v>
      </c>
      <c r="AU207" s="20">
        <v>0.63</v>
      </c>
      <c r="AV207" s="20">
        <v>0.64</v>
      </c>
      <c r="AW207" s="88">
        <v>24</v>
      </c>
      <c r="AX207" s="20">
        <v>0.52</v>
      </c>
      <c r="AY207" s="73">
        <v>28</v>
      </c>
      <c r="AZ207" s="17">
        <v>1</v>
      </c>
      <c r="BA207" s="17">
        <v>0.51975645800000003</v>
      </c>
      <c r="BB207" s="17">
        <f>_xlfn.XLOOKUP(AN207,' Brechas'!$A$35:$A$67,' Brechas'!$Y$35:$Y$67)</f>
        <v>0.51975645814366001</v>
      </c>
      <c r="BC207" t="b">
        <f>ROUND(BA207,6)=ROUND(BB207,6)</f>
        <v>1</v>
      </c>
      <c r="BF207" s="2" t="s">
        <v>11</v>
      </c>
      <c r="BG207" s="20">
        <v>5</v>
      </c>
      <c r="BH207" s="20" t="s">
        <v>79</v>
      </c>
      <c r="BI207" s="20">
        <v>39.6</v>
      </c>
      <c r="BJ207" s="20">
        <v>36.44</v>
      </c>
      <c r="BK207" s="20">
        <v>0.09</v>
      </c>
      <c r="BL207" s="20">
        <v>8.6999999999999994E-2</v>
      </c>
      <c r="BM207" s="65">
        <v>6</v>
      </c>
      <c r="BN207" s="20">
        <v>38.094000000000001</v>
      </c>
      <c r="BO207" s="20">
        <v>0.06</v>
      </c>
      <c r="BP207" s="69">
        <v>9</v>
      </c>
      <c r="BQ207" s="20">
        <v>6.0000000000000001E-3</v>
      </c>
      <c r="BR207" s="64">
        <v>7</v>
      </c>
      <c r="BS207" s="17">
        <v>1</v>
      </c>
      <c r="BT207" s="17">
        <v>5.55034E-3</v>
      </c>
      <c r="BU207" s="17">
        <f>_xlfn.XLOOKUP(BG207,' Brechas'!$A$35:$A$67,' Brechas'!$AM$35:$AM$67)</f>
        <v>5.5503395471209202E-3</v>
      </c>
      <c r="BV207" t="b">
        <f>ROUND(BT207,6)=ROUND(BU207,6)</f>
        <v>1</v>
      </c>
      <c r="BY207" s="6" t="s">
        <v>45</v>
      </c>
      <c r="BZ207" s="20">
        <v>5</v>
      </c>
      <c r="CA207" s="20" t="s">
        <v>79</v>
      </c>
      <c r="CB207" s="20">
        <v>0.13</v>
      </c>
      <c r="CC207" s="20">
        <v>0.08</v>
      </c>
      <c r="CD207" s="20">
        <v>0.63</v>
      </c>
      <c r="CE207" s="20">
        <v>0.63</v>
      </c>
      <c r="CF207" s="68">
        <v>19</v>
      </c>
      <c r="CG207" s="20">
        <v>0.1</v>
      </c>
      <c r="CH207" s="20">
        <v>0.34</v>
      </c>
      <c r="CI207" s="79">
        <v>10</v>
      </c>
      <c r="CJ207" s="20">
        <v>0.21</v>
      </c>
      <c r="CK207" s="58">
        <v>16</v>
      </c>
      <c r="CL207" s="17">
        <v>1</v>
      </c>
      <c r="CM207" s="17">
        <v>0.21058144600000001</v>
      </c>
      <c r="CN207" s="17">
        <f>_xlfn.XLOOKUP(BZ207,' Brechas'!$A$35:$A$67,' Brechas'!$BI$35:$BI$67)</f>
        <v>0.210581445831626</v>
      </c>
      <c r="CO207" t="b">
        <f>ROUND(CM207,6)=ROUND(CN207,6)</f>
        <v>1</v>
      </c>
    </row>
    <row r="208" spans="2:93">
      <c r="U208" s="20">
        <v>8</v>
      </c>
      <c r="V208" s="20" t="s">
        <v>81</v>
      </c>
      <c r="W208" s="20">
        <v>0.56000000000000005</v>
      </c>
      <c r="X208" s="20">
        <v>0.61</v>
      </c>
      <c r="Y208" s="20">
        <v>-0.08</v>
      </c>
      <c r="Z208" s="20">
        <v>0.08</v>
      </c>
      <c r="AA208" s="72">
        <v>27</v>
      </c>
      <c r="AB208" s="20">
        <v>0.59</v>
      </c>
      <c r="AC208" s="20">
        <v>1</v>
      </c>
      <c r="AD208" s="95">
        <v>32</v>
      </c>
      <c r="AE208" s="20">
        <v>7.9100000000000004E-2</v>
      </c>
      <c r="AF208" s="70">
        <v>29</v>
      </c>
      <c r="AG208" s="17">
        <v>-1</v>
      </c>
      <c r="AH208" s="17">
        <v>-7.9120842999999996E-2</v>
      </c>
      <c r="AI208">
        <f>_xlfn.XLOOKUP(U208,' Brechas'!$A$35:$A$67,' Brechas'!$P$35:$P$67)</f>
        <v>-7.9120843108673303E-2</v>
      </c>
      <c r="AJ208" t="b">
        <f t="shared" ref="AJ208:AJ239" si="40">ROUND(AH208,6)=ROUND(AI208,6)</f>
        <v>1</v>
      </c>
      <c r="AN208" s="20">
        <v>8</v>
      </c>
      <c r="AO208" s="20" t="s">
        <v>81</v>
      </c>
      <c r="AP208" s="20">
        <v>0.66</v>
      </c>
      <c r="AQ208" s="20">
        <v>0.31</v>
      </c>
      <c r="AR208" s="20">
        <v>1.1599999999999999</v>
      </c>
      <c r="AS208" s="20">
        <v>1.1599999999999999</v>
      </c>
      <c r="AT208" s="73">
        <v>28</v>
      </c>
      <c r="AU208" s="20">
        <v>0.49</v>
      </c>
      <c r="AV208" s="20">
        <v>0.5</v>
      </c>
      <c r="AW208" s="60">
        <v>14</v>
      </c>
      <c r="AX208" s="20">
        <v>0.56999999999999995</v>
      </c>
      <c r="AY208" s="94">
        <v>31</v>
      </c>
      <c r="AZ208" s="17">
        <v>1</v>
      </c>
      <c r="BA208" s="17">
        <v>0.57384178900000005</v>
      </c>
      <c r="BB208" s="17">
        <f>_xlfn.XLOOKUP(AN208,' Brechas'!$A$35:$A$67,' Brechas'!$Y$35:$Y$67)</f>
        <v>0.57384178861099899</v>
      </c>
      <c r="BC208" t="b">
        <f t="shared" ref="BC208:BC239" si="41">ROUND(BA208,6)=ROUND(BB208,6)</f>
        <v>1</v>
      </c>
      <c r="BG208" s="20">
        <v>8</v>
      </c>
      <c r="BH208" s="20" t="s">
        <v>81</v>
      </c>
      <c r="BI208" s="20">
        <v>46.35</v>
      </c>
      <c r="BJ208" s="20">
        <v>43.17</v>
      </c>
      <c r="BK208" s="20">
        <v>7.0000000000000007E-2</v>
      </c>
      <c r="BL208" s="20">
        <v>7.3999999999999996E-2</v>
      </c>
      <c r="BM208" s="83">
        <v>5</v>
      </c>
      <c r="BN208" s="20">
        <v>44.82</v>
      </c>
      <c r="BO208" s="20">
        <v>0.05</v>
      </c>
      <c r="BP208" s="78">
        <v>3</v>
      </c>
      <c r="BQ208" s="20">
        <v>4.0000000000000001E-3</v>
      </c>
      <c r="BR208" s="85">
        <v>4</v>
      </c>
      <c r="BS208" s="17">
        <v>1</v>
      </c>
      <c r="BT208" s="17">
        <v>4.0034529999999997E-3</v>
      </c>
      <c r="BU208" s="17">
        <f>_xlfn.XLOOKUP(BG208,' Brechas'!$A$35:$A$67,' Brechas'!$AM$35:$AM$67)</f>
        <v>4.0034531917588802E-3</v>
      </c>
      <c r="BV208" t="b">
        <f t="shared" ref="BV208:BV239" si="42">ROUND(BT208,6)=ROUND(BU208,6)</f>
        <v>1</v>
      </c>
      <c r="BZ208" s="20">
        <v>8</v>
      </c>
      <c r="CA208" s="20" t="s">
        <v>81</v>
      </c>
      <c r="CB208" s="20">
        <v>0.15</v>
      </c>
      <c r="CC208" s="20">
        <v>7.0000000000000007E-2</v>
      </c>
      <c r="CD208" s="20">
        <v>1.1100000000000001</v>
      </c>
      <c r="CE208" s="20">
        <v>1.1100000000000001</v>
      </c>
      <c r="CF208" s="70">
        <v>29</v>
      </c>
      <c r="CG208" s="20">
        <v>0.1</v>
      </c>
      <c r="CH208" s="20">
        <v>0.35</v>
      </c>
      <c r="CI208" s="86">
        <v>11</v>
      </c>
      <c r="CJ208" s="20">
        <v>0.39</v>
      </c>
      <c r="CK208" s="73">
        <v>28</v>
      </c>
      <c r="CL208" s="17">
        <v>1</v>
      </c>
      <c r="CM208" s="17">
        <v>0.39222427500000001</v>
      </c>
      <c r="CN208" s="17">
        <f>_xlfn.XLOOKUP(BZ208,' Brechas'!$A$35:$A$67,' Brechas'!$BI$35:$BI$67)</f>
        <v>0.39222427454632502</v>
      </c>
      <c r="CO208" t="b">
        <f t="shared" ref="CO208:CO239" si="43">ROUND(CM208,6)=ROUND(CN208,6)</f>
        <v>1</v>
      </c>
    </row>
    <row r="209" spans="21:93">
      <c r="U209" s="20">
        <v>11</v>
      </c>
      <c r="V209" s="20" t="s">
        <v>82</v>
      </c>
      <c r="W209" s="20">
        <v>0.56000000000000005</v>
      </c>
      <c r="X209" s="20">
        <v>0.6</v>
      </c>
      <c r="Y209" s="20">
        <v>-0.06</v>
      </c>
      <c r="Z209" s="20">
        <v>0.06</v>
      </c>
      <c r="AA209" s="75">
        <v>21</v>
      </c>
      <c r="AB209" s="20">
        <v>0.57999999999999996</v>
      </c>
      <c r="AC209" s="20">
        <v>1</v>
      </c>
      <c r="AD209" s="77">
        <v>33</v>
      </c>
      <c r="AE209" s="20">
        <v>6.0900000000000003E-2</v>
      </c>
      <c r="AF209" s="73">
        <v>28</v>
      </c>
      <c r="AG209" s="17">
        <v>-1</v>
      </c>
      <c r="AH209" s="17">
        <v>-6.0902320000000003E-2</v>
      </c>
      <c r="AI209">
        <f>_xlfn.XLOOKUP(U209,' Brechas'!$A$35:$A$67,' Brechas'!$P$35:$P$67)</f>
        <v>-6.0902320365377197E-2</v>
      </c>
      <c r="AJ209" t="b">
        <f t="shared" si="40"/>
        <v>1</v>
      </c>
      <c r="AN209" s="20">
        <v>11</v>
      </c>
      <c r="AO209" s="20" t="s">
        <v>269</v>
      </c>
      <c r="AP209" s="20">
        <v>0.71</v>
      </c>
      <c r="AQ209" s="20">
        <v>0.4</v>
      </c>
      <c r="AR209" s="20">
        <v>0.79</v>
      </c>
      <c r="AS209" s="20">
        <v>0.79</v>
      </c>
      <c r="AT209" s="82">
        <v>22</v>
      </c>
      <c r="AU209" s="20">
        <v>0.56000000000000005</v>
      </c>
      <c r="AV209" s="20">
        <v>0.56999999999999995</v>
      </c>
      <c r="AW209" s="61">
        <v>18</v>
      </c>
      <c r="AX209" s="20">
        <v>0.45</v>
      </c>
      <c r="AY209" s="88">
        <v>24</v>
      </c>
      <c r="AZ209" s="17">
        <v>1</v>
      </c>
      <c r="BA209" s="17">
        <v>0.44512268500000002</v>
      </c>
      <c r="BB209" s="17">
        <f>_xlfn.XLOOKUP(AN209,' Brechas'!$A$35:$A$67,' Brechas'!$Y$35:$Y$67)</f>
        <v>0.44512268464610499</v>
      </c>
      <c r="BC209" t="b">
        <f t="shared" si="41"/>
        <v>1</v>
      </c>
      <c r="BG209" s="20">
        <v>11</v>
      </c>
      <c r="BH209" s="20" t="s">
        <v>82</v>
      </c>
      <c r="BI209" s="20">
        <v>73.23</v>
      </c>
      <c r="BJ209" s="20">
        <v>68.63</v>
      </c>
      <c r="BK209" s="20">
        <v>7.0000000000000007E-2</v>
      </c>
      <c r="BL209" s="20">
        <v>6.7000000000000004E-2</v>
      </c>
      <c r="BM209" s="78">
        <v>3</v>
      </c>
      <c r="BN209" s="20">
        <v>71.057000000000002</v>
      </c>
      <c r="BO209" s="20">
        <v>0.03</v>
      </c>
      <c r="BP209" s="76">
        <v>1</v>
      </c>
      <c r="BQ209" s="20">
        <v>2E-3</v>
      </c>
      <c r="BR209" s="78">
        <v>3</v>
      </c>
      <c r="BS209" s="17">
        <v>1</v>
      </c>
      <c r="BT209" s="17">
        <v>2.301413E-3</v>
      </c>
      <c r="BU209" s="17">
        <f>_xlfn.XLOOKUP(BG209,' Brechas'!$A$35:$A$67,' Brechas'!$AM$35:$AM$67)</f>
        <v>2.3014133422579E-3</v>
      </c>
      <c r="BV209" t="b">
        <f t="shared" si="42"/>
        <v>1</v>
      </c>
      <c r="BZ209" s="20">
        <v>11</v>
      </c>
      <c r="CA209" s="20" t="s">
        <v>82</v>
      </c>
      <c r="CB209" s="20">
        <v>0.12</v>
      </c>
      <c r="CC209" s="20">
        <v>0.11</v>
      </c>
      <c r="CD209" s="20">
        <v>0.13</v>
      </c>
      <c r="CE209" s="20">
        <v>0.13</v>
      </c>
      <c r="CF209" s="85">
        <v>4</v>
      </c>
      <c r="CG209" s="20">
        <v>0.11</v>
      </c>
      <c r="CH209" s="20">
        <v>0.39</v>
      </c>
      <c r="CI209" s="80">
        <v>20</v>
      </c>
      <c r="CJ209" s="20">
        <v>0.05</v>
      </c>
      <c r="CK209" s="78">
        <v>3</v>
      </c>
      <c r="CL209" s="17">
        <v>1</v>
      </c>
      <c r="CM209" s="17">
        <v>5.1492448000000003E-2</v>
      </c>
      <c r="CN209" s="17">
        <f>_xlfn.XLOOKUP(BZ209,' Brechas'!$A$35:$A$67,' Brechas'!$BI$35:$BI$67)</f>
        <v>5.1492448400908199E-2</v>
      </c>
      <c r="CO209" t="b">
        <f t="shared" si="43"/>
        <v>1</v>
      </c>
    </row>
    <row r="210" spans="21:93">
      <c r="U210" s="20">
        <v>13</v>
      </c>
      <c r="V210" s="20" t="s">
        <v>83</v>
      </c>
      <c r="W210" s="20">
        <v>0.78</v>
      </c>
      <c r="X210" s="20">
        <v>0.84</v>
      </c>
      <c r="Y210" s="20">
        <v>-0.08</v>
      </c>
      <c r="Z210" s="20">
        <v>0.08</v>
      </c>
      <c r="AA210" s="70">
        <v>29</v>
      </c>
      <c r="AB210" s="20">
        <v>0.81</v>
      </c>
      <c r="AC210" s="20">
        <v>0.72</v>
      </c>
      <c r="AD210" s="81">
        <v>17</v>
      </c>
      <c r="AE210" s="20">
        <v>5.9299999999999999E-2</v>
      </c>
      <c r="AF210" s="72">
        <v>27</v>
      </c>
      <c r="AG210" s="17">
        <v>-1</v>
      </c>
      <c r="AH210" s="17">
        <v>-5.9290928999999999E-2</v>
      </c>
      <c r="AI210">
        <f>_xlfn.XLOOKUP(U210,' Brechas'!$A$35:$A$67,' Brechas'!$P$35:$P$67)</f>
        <v>-5.9290929470906098E-2</v>
      </c>
      <c r="AJ210" t="b">
        <f t="shared" si="40"/>
        <v>1</v>
      </c>
      <c r="AN210" s="20">
        <v>13</v>
      </c>
      <c r="AO210" s="20" t="s">
        <v>83</v>
      </c>
      <c r="AP210" s="20">
        <v>0.49</v>
      </c>
      <c r="AQ210" s="20">
        <v>0.26</v>
      </c>
      <c r="AR210" s="20">
        <v>0.94</v>
      </c>
      <c r="AS210" s="20">
        <v>0.94</v>
      </c>
      <c r="AT210" s="84">
        <v>26</v>
      </c>
      <c r="AU210" s="20">
        <v>0.38</v>
      </c>
      <c r="AV210" s="20">
        <v>0.38</v>
      </c>
      <c r="AW210" s="64">
        <v>7</v>
      </c>
      <c r="AX210" s="20">
        <v>0.36</v>
      </c>
      <c r="AY210" s="81">
        <v>17</v>
      </c>
      <c r="AZ210" s="17">
        <v>1</v>
      </c>
      <c r="BA210" s="17">
        <v>0.355547681</v>
      </c>
      <c r="BB210" s="17">
        <f>_xlfn.XLOOKUP(AN210,' Brechas'!$A$35:$A$67,' Brechas'!$Y$35:$Y$67)</f>
        <v>0.35554768050581598</v>
      </c>
      <c r="BC210" t="b">
        <f t="shared" si="41"/>
        <v>1</v>
      </c>
      <c r="BG210" s="20">
        <v>13</v>
      </c>
      <c r="BH210" s="20" t="s">
        <v>83</v>
      </c>
      <c r="BI210" s="20">
        <v>31.05</v>
      </c>
      <c r="BJ210" s="20">
        <v>26.68</v>
      </c>
      <c r="BK210" s="20">
        <v>0.16</v>
      </c>
      <c r="BL210" s="20">
        <v>0.16400000000000001</v>
      </c>
      <c r="BM210" s="63">
        <v>15</v>
      </c>
      <c r="BN210" s="20">
        <v>28.893999999999998</v>
      </c>
      <c r="BO210" s="20">
        <v>0.08</v>
      </c>
      <c r="BP210" s="80">
        <v>20</v>
      </c>
      <c r="BQ210" s="20">
        <v>1.4E-2</v>
      </c>
      <c r="BR210" s="58">
        <v>16</v>
      </c>
      <c r="BS210" s="17">
        <v>1</v>
      </c>
      <c r="BT210" s="17">
        <v>1.3830416999999999E-2</v>
      </c>
      <c r="BU210" s="17">
        <f>_xlfn.XLOOKUP(BG210,' Brechas'!$A$35:$A$67,' Brechas'!$AM$35:$AM$67)</f>
        <v>1.3830416520342699E-2</v>
      </c>
      <c r="BV210" t="b">
        <f t="shared" si="42"/>
        <v>1</v>
      </c>
      <c r="BZ210" s="20">
        <v>13</v>
      </c>
      <c r="CA210" s="20" t="s">
        <v>83</v>
      </c>
      <c r="CB210" s="20">
        <v>0.17</v>
      </c>
      <c r="CC210" s="20">
        <v>0.06</v>
      </c>
      <c r="CD210" s="20">
        <v>1.71</v>
      </c>
      <c r="CE210" s="20">
        <v>1.71</v>
      </c>
      <c r="CF210" s="95">
        <v>32</v>
      </c>
      <c r="CG210" s="20">
        <v>0.11</v>
      </c>
      <c r="CH210" s="20">
        <v>0.36</v>
      </c>
      <c r="CI210" s="63">
        <v>15</v>
      </c>
      <c r="CJ210" s="20">
        <v>0.62</v>
      </c>
      <c r="CK210" s="95">
        <v>32</v>
      </c>
      <c r="CL210" s="17">
        <v>1</v>
      </c>
      <c r="CM210" s="17">
        <v>0.62280395399999999</v>
      </c>
      <c r="CN210" s="17">
        <f>_xlfn.XLOOKUP(BZ210,' Brechas'!$A$35:$A$67,' Brechas'!$BI$35:$BI$67)</f>
        <v>0.62280395425975499</v>
      </c>
      <c r="CO210" t="b">
        <f t="shared" si="43"/>
        <v>1</v>
      </c>
    </row>
    <row r="211" spans="21:93">
      <c r="U211" s="20">
        <v>15</v>
      </c>
      <c r="V211" s="20" t="s">
        <v>84</v>
      </c>
      <c r="W211" s="20">
        <v>0.86</v>
      </c>
      <c r="X211" s="20">
        <v>0.91</v>
      </c>
      <c r="Y211" s="20">
        <v>-0.05</v>
      </c>
      <c r="Z211" s="20">
        <v>0.05</v>
      </c>
      <c r="AA211" s="61">
        <v>18</v>
      </c>
      <c r="AB211" s="20">
        <v>0.89</v>
      </c>
      <c r="AC211" s="20">
        <v>0.66</v>
      </c>
      <c r="AD211" s="62">
        <v>8</v>
      </c>
      <c r="AE211" s="20">
        <v>3.0499999999999999E-2</v>
      </c>
      <c r="AF211" s="58">
        <v>16</v>
      </c>
      <c r="AG211" s="17">
        <v>-1</v>
      </c>
      <c r="AH211" s="17">
        <v>-3.0468749999999999E-2</v>
      </c>
      <c r="AI211">
        <f>_xlfn.XLOOKUP(U211,' Brechas'!$A$35:$A$67,' Brechas'!$P$35:$P$67)</f>
        <v>-3.04687500000001E-2</v>
      </c>
      <c r="AJ211" t="b">
        <f t="shared" si="40"/>
        <v>1</v>
      </c>
      <c r="AN211" s="20">
        <v>15</v>
      </c>
      <c r="AO211" s="20" t="s">
        <v>84</v>
      </c>
      <c r="AP211" s="20">
        <v>0.72</v>
      </c>
      <c r="AQ211" s="20">
        <v>0.45</v>
      </c>
      <c r="AR211" s="20">
        <v>0.59</v>
      </c>
      <c r="AS211" s="20">
        <v>0.59</v>
      </c>
      <c r="AT211" s="81">
        <v>17</v>
      </c>
      <c r="AU211" s="20">
        <v>0.59</v>
      </c>
      <c r="AV211" s="20">
        <v>0.6</v>
      </c>
      <c r="AW211" s="68">
        <v>19</v>
      </c>
      <c r="AX211" s="20">
        <v>0.35</v>
      </c>
      <c r="AY211" s="63">
        <v>15</v>
      </c>
      <c r="AZ211" s="17">
        <v>1</v>
      </c>
      <c r="BA211" s="17">
        <v>0.352255712</v>
      </c>
      <c r="BB211" s="17">
        <f>_xlfn.XLOOKUP(AN211,' Brechas'!$A$35:$A$67,' Brechas'!$Y$35:$Y$67)</f>
        <v>0.35225571172360098</v>
      </c>
      <c r="BC211" t="b">
        <f t="shared" si="41"/>
        <v>1</v>
      </c>
      <c r="BG211" s="20">
        <v>15</v>
      </c>
      <c r="BH211" s="20" t="s">
        <v>84</v>
      </c>
      <c r="BI211" s="20">
        <v>53.89</v>
      </c>
      <c r="BJ211" s="20">
        <v>44.68</v>
      </c>
      <c r="BK211" s="20">
        <v>0.21</v>
      </c>
      <c r="BL211" s="20">
        <v>0.20599999999999999</v>
      </c>
      <c r="BM211" s="58">
        <v>16</v>
      </c>
      <c r="BN211" s="20">
        <v>49.402000000000001</v>
      </c>
      <c r="BO211" s="20">
        <v>0.05</v>
      </c>
      <c r="BP211" s="67">
        <v>2</v>
      </c>
      <c r="BQ211" s="20">
        <v>0.01</v>
      </c>
      <c r="BR211" s="66">
        <v>12</v>
      </c>
      <c r="BS211" s="17">
        <v>1</v>
      </c>
      <c r="BT211" s="17">
        <v>1.0182040999999999E-2</v>
      </c>
      <c r="BU211" s="17">
        <f>_xlfn.XLOOKUP(BG211,' Brechas'!$A$35:$A$67,' Brechas'!$AM$35:$AM$67)</f>
        <v>1.0182040533824301E-2</v>
      </c>
      <c r="BV211" t="b">
        <f t="shared" si="42"/>
        <v>1</v>
      </c>
      <c r="BZ211" s="20">
        <v>15</v>
      </c>
      <c r="CA211" s="20" t="s">
        <v>84</v>
      </c>
      <c r="CB211" s="20">
        <v>0.14000000000000001</v>
      </c>
      <c r="CC211" s="20">
        <v>0.09</v>
      </c>
      <c r="CD211" s="20">
        <v>0.62</v>
      </c>
      <c r="CE211" s="20">
        <v>0.62</v>
      </c>
      <c r="CF211" s="61">
        <v>18</v>
      </c>
      <c r="CG211" s="20">
        <v>0.11</v>
      </c>
      <c r="CH211" s="20">
        <v>0.37</v>
      </c>
      <c r="CI211" s="81">
        <v>17</v>
      </c>
      <c r="CJ211" s="20">
        <v>0.23</v>
      </c>
      <c r="CK211" s="68">
        <v>19</v>
      </c>
      <c r="CL211" s="17">
        <v>1</v>
      </c>
      <c r="CM211" s="17">
        <v>0.22627422</v>
      </c>
      <c r="CN211" s="17">
        <f>_xlfn.XLOOKUP(BZ211,' Brechas'!$A$35:$A$67,' Brechas'!$BI$35:$BI$67)</f>
        <v>0.22627421952918</v>
      </c>
      <c r="CO211" t="b">
        <f t="shared" si="43"/>
        <v>1</v>
      </c>
    </row>
    <row r="212" spans="21:93">
      <c r="U212" s="20">
        <v>17</v>
      </c>
      <c r="V212" s="20" t="s">
        <v>85</v>
      </c>
      <c r="W212" s="20">
        <v>0.94</v>
      </c>
      <c r="X212" s="20">
        <v>0.95</v>
      </c>
      <c r="Y212" s="20">
        <v>-0.01</v>
      </c>
      <c r="Z212" s="20">
        <v>0.01</v>
      </c>
      <c r="AA212" s="83">
        <v>5</v>
      </c>
      <c r="AB212" s="20">
        <v>0.94</v>
      </c>
      <c r="AC212" s="20">
        <v>0.62</v>
      </c>
      <c r="AD212" s="67">
        <v>2</v>
      </c>
      <c r="AE212" s="20">
        <v>7.4000000000000003E-3</v>
      </c>
      <c r="AF212" s="83">
        <v>5</v>
      </c>
      <c r="AG212" s="17">
        <v>-1</v>
      </c>
      <c r="AH212" s="17">
        <v>-7.3797730000000001E-3</v>
      </c>
      <c r="AI212">
        <f>_xlfn.XLOOKUP(U212,' Brechas'!$A$35:$A$67,' Brechas'!$P$35:$P$67)</f>
        <v>-7.3797725508341298E-3</v>
      </c>
      <c r="AJ212" t="b">
        <f t="shared" si="40"/>
        <v>1</v>
      </c>
      <c r="AN212" s="20">
        <v>17</v>
      </c>
      <c r="AO212" s="20" t="s">
        <v>85</v>
      </c>
      <c r="AP212" s="20">
        <v>1.17</v>
      </c>
      <c r="AQ212" s="20">
        <v>0.75</v>
      </c>
      <c r="AR212" s="20">
        <v>0.56000000000000005</v>
      </c>
      <c r="AS212" s="20">
        <v>0.56000000000000005</v>
      </c>
      <c r="AT212" s="60">
        <v>14</v>
      </c>
      <c r="AU212" s="20">
        <v>0.97</v>
      </c>
      <c r="AV212" s="20">
        <v>0.98</v>
      </c>
      <c r="AW212" s="94">
        <v>31</v>
      </c>
      <c r="AX212" s="20">
        <v>0.55000000000000004</v>
      </c>
      <c r="AY212" s="87">
        <v>30</v>
      </c>
      <c r="AZ212" s="17">
        <v>1</v>
      </c>
      <c r="BA212" s="17">
        <v>0.55183383600000002</v>
      </c>
      <c r="BB212" s="17">
        <f>_xlfn.XLOOKUP(AN212,' Brechas'!$A$35:$A$67,' Brechas'!$Y$35:$Y$67)</f>
        <v>0.55183383570854505</v>
      </c>
      <c r="BC212" t="b">
        <f t="shared" si="41"/>
        <v>1</v>
      </c>
      <c r="BG212" s="20">
        <v>17</v>
      </c>
      <c r="BH212" s="20" t="s">
        <v>85</v>
      </c>
      <c r="BI212" s="20">
        <v>37.4</v>
      </c>
      <c r="BJ212" s="20">
        <v>37.47</v>
      </c>
      <c r="BK212" s="20">
        <v>0</v>
      </c>
      <c r="BL212" s="20">
        <v>2E-3</v>
      </c>
      <c r="BM212" s="76">
        <v>1</v>
      </c>
      <c r="BN212" s="20">
        <v>37.435000000000002</v>
      </c>
      <c r="BO212" s="20">
        <v>7.0000000000000007E-2</v>
      </c>
      <c r="BP212" s="86">
        <v>11</v>
      </c>
      <c r="BQ212" s="20">
        <v>0</v>
      </c>
      <c r="BR212" s="76">
        <v>1</v>
      </c>
      <c r="BS212" s="17">
        <v>-1</v>
      </c>
      <c r="BT212" s="17">
        <v>-1.2315399999999999E-4</v>
      </c>
      <c r="BU212" s="17">
        <f>_xlfn.XLOOKUP(BG212,' Brechas'!$A$35:$A$67,' Brechas'!$AM$35:$AM$67)</f>
        <v>-1.2315447851228001E-4</v>
      </c>
      <c r="BV212" t="b">
        <f t="shared" si="42"/>
        <v>1</v>
      </c>
      <c r="BZ212" s="20">
        <v>17</v>
      </c>
      <c r="CA212" s="20" t="s">
        <v>85</v>
      </c>
      <c r="CB212" s="20">
        <v>0.14000000000000001</v>
      </c>
      <c r="CC212" s="20">
        <v>0.08</v>
      </c>
      <c r="CD212" s="20">
        <v>0.86</v>
      </c>
      <c r="CE212" s="20">
        <v>0.86</v>
      </c>
      <c r="CF212" s="71">
        <v>25</v>
      </c>
      <c r="CG212" s="20">
        <v>0.1</v>
      </c>
      <c r="CH212" s="20">
        <v>0.36</v>
      </c>
      <c r="CI212" s="66">
        <v>12</v>
      </c>
      <c r="CJ212" s="20">
        <v>0.31</v>
      </c>
      <c r="CK212" s="88">
        <v>24</v>
      </c>
      <c r="CL212" s="17">
        <v>1</v>
      </c>
      <c r="CM212" s="17">
        <v>0.30742825499999998</v>
      </c>
      <c r="CN212" s="17">
        <f>_xlfn.XLOOKUP(BZ212,' Brechas'!$A$35:$A$67,' Brechas'!$BI$35:$BI$67)</f>
        <v>0.30742825468479301</v>
      </c>
      <c r="CO212" t="b">
        <f t="shared" si="43"/>
        <v>1</v>
      </c>
    </row>
    <row r="213" spans="21:93">
      <c r="U213" s="20">
        <v>18</v>
      </c>
      <c r="V213" s="20" t="s">
        <v>86</v>
      </c>
      <c r="W213" s="20">
        <v>0.84</v>
      </c>
      <c r="X213" s="20">
        <v>0.84</v>
      </c>
      <c r="Y213" s="20">
        <v>0</v>
      </c>
      <c r="Z213" s="20">
        <v>0</v>
      </c>
      <c r="AA213" s="67">
        <v>2</v>
      </c>
      <c r="AB213" s="20">
        <v>0.84</v>
      </c>
      <c r="AC213" s="20">
        <v>0.7</v>
      </c>
      <c r="AD213" s="60">
        <v>14</v>
      </c>
      <c r="AE213" s="20">
        <v>2.0000000000000001E-4</v>
      </c>
      <c r="AF213" s="67">
        <v>2</v>
      </c>
      <c r="AG213" s="17">
        <v>1</v>
      </c>
      <c r="AH213" s="17">
        <v>1.7014299999999999E-4</v>
      </c>
      <c r="AI213">
        <f>_xlfn.XLOOKUP(U213,' Brechas'!$A$35:$A$67,' Brechas'!$P$35:$P$67)</f>
        <v>1.70142910392786E-4</v>
      </c>
      <c r="AJ213" t="b">
        <f t="shared" si="40"/>
        <v>1</v>
      </c>
      <c r="AN213" s="20">
        <v>18</v>
      </c>
      <c r="AO213" s="20" t="s">
        <v>86</v>
      </c>
      <c r="AP213" s="20">
        <v>0.77</v>
      </c>
      <c r="AQ213" s="20">
        <v>0.44</v>
      </c>
      <c r="AR213" s="20">
        <v>0.74</v>
      </c>
      <c r="AS213" s="20">
        <v>0.74</v>
      </c>
      <c r="AT213" s="75">
        <v>21</v>
      </c>
      <c r="AU213" s="20">
        <v>0.6</v>
      </c>
      <c r="AV213" s="20">
        <v>0.61</v>
      </c>
      <c r="AW213" s="75">
        <v>21</v>
      </c>
      <c r="AX213" s="20">
        <v>0.45</v>
      </c>
      <c r="AY213" s="84">
        <v>26</v>
      </c>
      <c r="AZ213" s="17">
        <v>1</v>
      </c>
      <c r="BA213" s="17">
        <v>0.45242539999999998</v>
      </c>
      <c r="BB213" s="17">
        <f>_xlfn.XLOOKUP(AN213,' Brechas'!$A$35:$A$67,' Brechas'!$Y$35:$Y$67)</f>
        <v>0.45242540049278401</v>
      </c>
      <c r="BC213" t="b">
        <f t="shared" si="41"/>
        <v>1</v>
      </c>
      <c r="BG213" s="20">
        <v>18</v>
      </c>
      <c r="BH213" s="20" t="s">
        <v>86</v>
      </c>
      <c r="BI213" s="20">
        <v>44.79</v>
      </c>
      <c r="BJ213" s="20">
        <v>33.159999999999997</v>
      </c>
      <c r="BK213" s="20">
        <v>0.35</v>
      </c>
      <c r="BL213" s="20">
        <v>0.35099999999999998</v>
      </c>
      <c r="BM213" s="88">
        <v>24</v>
      </c>
      <c r="BN213" s="20">
        <v>38.966999999999999</v>
      </c>
      <c r="BO213" s="20">
        <v>0.06</v>
      </c>
      <c r="BP213" s="62">
        <v>8</v>
      </c>
      <c r="BQ213" s="20">
        <v>2.1999999999999999E-2</v>
      </c>
      <c r="BR213" s="61">
        <v>18</v>
      </c>
      <c r="BS213" s="17">
        <v>1</v>
      </c>
      <c r="BT213" s="17">
        <v>2.1954746000000001E-2</v>
      </c>
      <c r="BU213" s="17">
        <f>_xlfn.XLOOKUP(BG213,' Brechas'!$A$35:$A$67,' Brechas'!$AM$35:$AM$67)</f>
        <v>2.1954746333655701E-2</v>
      </c>
      <c r="BV213" t="b">
        <f t="shared" si="42"/>
        <v>1</v>
      </c>
      <c r="BZ213" s="20">
        <v>18</v>
      </c>
      <c r="CA213" s="20" t="s">
        <v>86</v>
      </c>
      <c r="CB213" s="20">
        <v>0.15</v>
      </c>
      <c r="CC213" s="20">
        <v>0.09</v>
      </c>
      <c r="CD213" s="20">
        <v>0.74</v>
      </c>
      <c r="CE213" s="20">
        <v>0.74</v>
      </c>
      <c r="CF213" s="74">
        <v>23</v>
      </c>
      <c r="CG213" s="20">
        <v>0.11</v>
      </c>
      <c r="CH213" s="20">
        <v>0.38</v>
      </c>
      <c r="CI213" s="68">
        <v>19</v>
      </c>
      <c r="CJ213" s="20">
        <v>0.28000000000000003</v>
      </c>
      <c r="CK213" s="74">
        <v>23</v>
      </c>
      <c r="CL213" s="17">
        <v>1</v>
      </c>
      <c r="CM213" s="17">
        <v>0.28387790800000001</v>
      </c>
      <c r="CN213" s="17">
        <f>_xlfn.XLOOKUP(BZ213,' Brechas'!$A$35:$A$67,' Brechas'!$BI$35:$BI$67)</f>
        <v>0.283877907566155</v>
      </c>
      <c r="CO213" t="b">
        <f t="shared" si="43"/>
        <v>1</v>
      </c>
    </row>
    <row r="214" spans="21:93">
      <c r="U214" s="20">
        <v>19</v>
      </c>
      <c r="V214" s="20" t="s">
        <v>87</v>
      </c>
      <c r="W214" s="20">
        <v>0.78</v>
      </c>
      <c r="X214" s="20">
        <v>0.83</v>
      </c>
      <c r="Y214" s="20">
        <v>-7.0000000000000007E-2</v>
      </c>
      <c r="Z214" s="20">
        <v>7.0000000000000007E-2</v>
      </c>
      <c r="AA214" s="74">
        <v>23</v>
      </c>
      <c r="AB214" s="20">
        <v>0.81</v>
      </c>
      <c r="AC214" s="20">
        <v>0.72</v>
      </c>
      <c r="AD214" s="61">
        <v>18</v>
      </c>
      <c r="AE214" s="20">
        <v>4.9799999999999997E-2</v>
      </c>
      <c r="AF214" s="82">
        <v>22</v>
      </c>
      <c r="AG214" s="17">
        <v>-1</v>
      </c>
      <c r="AH214" s="17">
        <v>-4.9762163999999998E-2</v>
      </c>
      <c r="AI214">
        <f>_xlfn.XLOOKUP(U214,' Brechas'!$A$35:$A$67,' Brechas'!$P$35:$P$67)</f>
        <v>-4.9762163615414502E-2</v>
      </c>
      <c r="AJ214" t="b">
        <f t="shared" si="40"/>
        <v>1</v>
      </c>
      <c r="AN214" s="20">
        <v>19</v>
      </c>
      <c r="AO214" s="20" t="s">
        <v>87</v>
      </c>
      <c r="AP214" s="20">
        <v>0.48</v>
      </c>
      <c r="AQ214" s="20">
        <v>0.35</v>
      </c>
      <c r="AR214" s="20">
        <v>0.4</v>
      </c>
      <c r="AS214" s="20">
        <v>0.4</v>
      </c>
      <c r="AT214" s="65">
        <v>6</v>
      </c>
      <c r="AU214" s="20">
        <v>0.42</v>
      </c>
      <c r="AV214" s="20">
        <v>0.42</v>
      </c>
      <c r="AW214" s="62">
        <v>8</v>
      </c>
      <c r="AX214" s="20">
        <v>0.17</v>
      </c>
      <c r="AY214" s="78">
        <v>3</v>
      </c>
      <c r="AZ214" s="17">
        <v>1</v>
      </c>
      <c r="BA214" s="17">
        <v>0.16921242</v>
      </c>
      <c r="BB214" s="17">
        <f>_xlfn.XLOOKUP(AN214,' Brechas'!$A$35:$A$67,' Brechas'!$Y$35:$Y$67)</f>
        <v>0.169212419652364</v>
      </c>
      <c r="BC214" t="b">
        <f t="shared" si="41"/>
        <v>1</v>
      </c>
      <c r="BG214" s="20">
        <v>19</v>
      </c>
      <c r="BH214" s="20" t="s">
        <v>87</v>
      </c>
      <c r="BI214" s="20">
        <v>32.64</v>
      </c>
      <c r="BJ214" s="20">
        <v>28.75</v>
      </c>
      <c r="BK214" s="20">
        <v>0.14000000000000001</v>
      </c>
      <c r="BL214" s="20">
        <v>0.13500000000000001</v>
      </c>
      <c r="BM214" s="66">
        <v>12</v>
      </c>
      <c r="BN214" s="20">
        <v>30.736000000000001</v>
      </c>
      <c r="BO214" s="20">
        <v>0.08</v>
      </c>
      <c r="BP214" s="61">
        <v>18</v>
      </c>
      <c r="BQ214" s="20">
        <v>1.0999999999999999E-2</v>
      </c>
      <c r="BR214" s="63">
        <v>15</v>
      </c>
      <c r="BS214" s="17">
        <v>1</v>
      </c>
      <c r="BT214" s="17">
        <v>1.0735969E-2</v>
      </c>
      <c r="BU214" s="17">
        <f>_xlfn.XLOOKUP(BG214,' Brechas'!$A$35:$A$67,' Brechas'!$AM$35:$AM$67)</f>
        <v>1.0735969240147801E-2</v>
      </c>
      <c r="BV214" t="b">
        <f t="shared" si="42"/>
        <v>1</v>
      </c>
      <c r="BZ214" s="20">
        <v>19</v>
      </c>
      <c r="CA214" s="20" t="s">
        <v>87</v>
      </c>
      <c r="CB214" s="20">
        <v>0.14000000000000001</v>
      </c>
      <c r="CC214" s="20">
        <v>0.06</v>
      </c>
      <c r="CD214" s="20">
        <v>1.37</v>
      </c>
      <c r="CE214" s="20">
        <v>1.37</v>
      </c>
      <c r="CF214" s="94">
        <v>31</v>
      </c>
      <c r="CG214" s="20">
        <v>0.09</v>
      </c>
      <c r="CH214" s="20">
        <v>0.32</v>
      </c>
      <c r="CI214" s="64">
        <v>7</v>
      </c>
      <c r="CJ214" s="20">
        <v>0.44</v>
      </c>
      <c r="CK214" s="94">
        <v>31</v>
      </c>
      <c r="CL214" s="17">
        <v>1</v>
      </c>
      <c r="CM214" s="17">
        <v>0.439664159</v>
      </c>
      <c r="CN214" s="17">
        <f>_xlfn.XLOOKUP(BZ214,' Brechas'!$A$35:$A$67,' Brechas'!$BI$35:$BI$67)</f>
        <v>0.43966415942053</v>
      </c>
      <c r="CO214" t="b">
        <f t="shared" si="43"/>
        <v>1</v>
      </c>
    </row>
    <row r="215" spans="21:93">
      <c r="U215" s="20">
        <v>20</v>
      </c>
      <c r="V215" s="20" t="s">
        <v>88</v>
      </c>
      <c r="W215" s="20">
        <v>0.65</v>
      </c>
      <c r="X215" s="20">
        <v>0.67</v>
      </c>
      <c r="Y215" s="20">
        <v>-0.03</v>
      </c>
      <c r="Z215" s="20">
        <v>0.03</v>
      </c>
      <c r="AA215" s="59">
        <v>13</v>
      </c>
      <c r="AB215" s="20">
        <v>0.66</v>
      </c>
      <c r="AC215" s="20">
        <v>0.89</v>
      </c>
      <c r="AD215" s="94">
        <v>31</v>
      </c>
      <c r="AE215" s="20">
        <v>2.3400000000000001E-2</v>
      </c>
      <c r="AF215" s="59">
        <v>13</v>
      </c>
      <c r="AG215" s="17">
        <v>-1</v>
      </c>
      <c r="AH215" s="17">
        <v>-2.3378515999999998E-2</v>
      </c>
      <c r="AI215">
        <f>_xlfn.XLOOKUP(U215,' Brechas'!$A$35:$A$67,' Brechas'!$P$35:$P$67)</f>
        <v>-2.33785158597721E-2</v>
      </c>
      <c r="AJ215" t="b">
        <f t="shared" si="40"/>
        <v>1</v>
      </c>
      <c r="AN215" s="20">
        <v>20</v>
      </c>
      <c r="AO215" s="20" t="s">
        <v>88</v>
      </c>
      <c r="AP215" s="20">
        <v>0.48</v>
      </c>
      <c r="AQ215" s="20">
        <v>0.24</v>
      </c>
      <c r="AR215" s="20">
        <v>0.97</v>
      </c>
      <c r="AS215" s="20">
        <v>0.97</v>
      </c>
      <c r="AT215" s="72">
        <v>27</v>
      </c>
      <c r="AU215" s="20">
        <v>0.36</v>
      </c>
      <c r="AV215" s="20">
        <v>0.36</v>
      </c>
      <c r="AW215" s="65">
        <v>6</v>
      </c>
      <c r="AX215" s="20">
        <v>0.35</v>
      </c>
      <c r="AY215" s="58">
        <v>16</v>
      </c>
      <c r="AZ215" s="17">
        <v>1</v>
      </c>
      <c r="BA215" s="17">
        <v>0.35447689399999999</v>
      </c>
      <c r="BB215" s="17">
        <f>_xlfn.XLOOKUP(AN215,' Brechas'!$A$35:$A$67,' Brechas'!$Y$35:$Y$67)</f>
        <v>0.35447689380652198</v>
      </c>
      <c r="BC215" t="b">
        <f t="shared" si="41"/>
        <v>1</v>
      </c>
      <c r="BG215" s="20">
        <v>20</v>
      </c>
      <c r="BH215" s="20" t="s">
        <v>88</v>
      </c>
      <c r="BI215" s="20">
        <v>36.76</v>
      </c>
      <c r="BJ215" s="20">
        <v>32.1</v>
      </c>
      <c r="BK215" s="20">
        <v>0.15</v>
      </c>
      <c r="BL215" s="20">
        <v>0.14499999999999999</v>
      </c>
      <c r="BM215" s="59">
        <v>13</v>
      </c>
      <c r="BN215" s="20">
        <v>34.488</v>
      </c>
      <c r="BO215" s="20">
        <v>7.0000000000000007E-2</v>
      </c>
      <c r="BP215" s="59">
        <v>13</v>
      </c>
      <c r="BQ215" s="20">
        <v>0.01</v>
      </c>
      <c r="BR215" s="59">
        <v>13</v>
      </c>
      <c r="BS215" s="17">
        <v>1</v>
      </c>
      <c r="BT215" s="17">
        <v>1.0269466999999999E-2</v>
      </c>
      <c r="BU215" s="17">
        <f>_xlfn.XLOOKUP(BG215,' Brechas'!$A$35:$A$67,' Brechas'!$AM$35:$AM$67)</f>
        <v>1.02694668229339E-2</v>
      </c>
      <c r="BV215" t="b">
        <f t="shared" si="42"/>
        <v>1</v>
      </c>
      <c r="BZ215" s="20">
        <v>20</v>
      </c>
      <c r="CA215" s="20" t="s">
        <v>88</v>
      </c>
      <c r="CB215" s="20">
        <v>0.21</v>
      </c>
      <c r="CC215" s="20">
        <v>0.12</v>
      </c>
      <c r="CD215" s="20">
        <v>0.74</v>
      </c>
      <c r="CE215" s="20">
        <v>0.74</v>
      </c>
      <c r="CF215" s="82">
        <v>22</v>
      </c>
      <c r="CG215" s="20">
        <v>0.16</v>
      </c>
      <c r="CH215" s="20">
        <v>0.54</v>
      </c>
      <c r="CI215" s="70">
        <v>29</v>
      </c>
      <c r="CJ215" s="20">
        <v>0.4</v>
      </c>
      <c r="CK215" s="70">
        <v>29</v>
      </c>
      <c r="CL215" s="17">
        <v>1</v>
      </c>
      <c r="CM215" s="17">
        <v>0.397582567</v>
      </c>
      <c r="CN215" s="17">
        <f>_xlfn.XLOOKUP(BZ215,' Brechas'!$A$35:$A$67,' Brechas'!$BI$35:$BI$67)</f>
        <v>0.39758256740621301</v>
      </c>
      <c r="CO215" t="b">
        <f t="shared" si="43"/>
        <v>1</v>
      </c>
    </row>
    <row r="216" spans="21:93">
      <c r="U216" s="20">
        <v>23</v>
      </c>
      <c r="V216" s="20" t="s">
        <v>89</v>
      </c>
      <c r="W216" s="20">
        <v>0.88</v>
      </c>
      <c r="X216" s="20">
        <v>0.9</v>
      </c>
      <c r="Y216" s="20">
        <v>-0.03</v>
      </c>
      <c r="Z216" s="20">
        <v>0.03</v>
      </c>
      <c r="AA216" s="66">
        <v>12</v>
      </c>
      <c r="AB216" s="20">
        <v>0.89</v>
      </c>
      <c r="AC216" s="20">
        <v>0.66</v>
      </c>
      <c r="AD216" s="64">
        <v>7</v>
      </c>
      <c r="AE216" s="20">
        <v>1.6400000000000001E-2</v>
      </c>
      <c r="AF216" s="86">
        <v>11</v>
      </c>
      <c r="AG216" s="17">
        <v>-1</v>
      </c>
      <c r="AH216" s="17">
        <v>-1.6406835000000002E-2</v>
      </c>
      <c r="AI216">
        <f>_xlfn.XLOOKUP(U216,' Brechas'!$A$35:$A$67,' Brechas'!$P$35:$P$67)</f>
        <v>-1.6406834776660498E-2</v>
      </c>
      <c r="AJ216" t="b">
        <f t="shared" si="40"/>
        <v>1</v>
      </c>
      <c r="AN216" s="20">
        <v>23</v>
      </c>
      <c r="AO216" s="20" t="s">
        <v>89</v>
      </c>
      <c r="AP216" s="20">
        <v>0.66</v>
      </c>
      <c r="AQ216" s="20">
        <v>0.28000000000000003</v>
      </c>
      <c r="AR216" s="20">
        <v>1.36</v>
      </c>
      <c r="AS216" s="20">
        <v>1.36</v>
      </c>
      <c r="AT216" s="95">
        <v>32</v>
      </c>
      <c r="AU216" s="20">
        <v>0.47</v>
      </c>
      <c r="AV216" s="20">
        <v>0.48</v>
      </c>
      <c r="AW216" s="66">
        <v>12</v>
      </c>
      <c r="AX216" s="20">
        <v>0.65</v>
      </c>
      <c r="AY216" s="77">
        <v>33</v>
      </c>
      <c r="AZ216" s="17">
        <v>1</v>
      </c>
      <c r="BA216" s="17">
        <v>0.64841588500000003</v>
      </c>
      <c r="BB216" s="17">
        <f>_xlfn.XLOOKUP(AN216,' Brechas'!$A$35:$A$67,' Brechas'!$Y$35:$Y$67)</f>
        <v>0.64841588498491898</v>
      </c>
      <c r="BC216" t="b">
        <f t="shared" si="41"/>
        <v>1</v>
      </c>
      <c r="BG216" s="20">
        <v>23</v>
      </c>
      <c r="BH216" s="20" t="s">
        <v>89</v>
      </c>
      <c r="BI216" s="20">
        <v>29.09</v>
      </c>
      <c r="BJ216" s="20">
        <v>26.47</v>
      </c>
      <c r="BK216" s="20">
        <v>0.1</v>
      </c>
      <c r="BL216" s="20">
        <v>9.9000000000000005E-2</v>
      </c>
      <c r="BM216" s="69">
        <v>9</v>
      </c>
      <c r="BN216" s="20">
        <v>27.802</v>
      </c>
      <c r="BO216" s="20">
        <v>0.09</v>
      </c>
      <c r="BP216" s="82">
        <v>22</v>
      </c>
      <c r="BQ216" s="20">
        <v>8.9999999999999993E-3</v>
      </c>
      <c r="BR216" s="69">
        <v>9</v>
      </c>
      <c r="BS216" s="17">
        <v>1</v>
      </c>
      <c r="BT216" s="17">
        <v>8.6893999999999999E-3</v>
      </c>
      <c r="BU216" s="17">
        <f>_xlfn.XLOOKUP(BG216,' Brechas'!$A$35:$A$67,' Brechas'!$AM$35:$AM$67)</f>
        <v>8.68939959208446E-3</v>
      </c>
      <c r="BV216" t="b">
        <f t="shared" si="42"/>
        <v>1</v>
      </c>
      <c r="BZ216" s="20">
        <v>23</v>
      </c>
      <c r="CA216" s="20" t="s">
        <v>89</v>
      </c>
      <c r="CB216" s="20">
        <v>0.18</v>
      </c>
      <c r="CC216" s="20">
        <v>0.1</v>
      </c>
      <c r="CD216" s="20">
        <v>0.79</v>
      </c>
      <c r="CE216" s="20">
        <v>0.79</v>
      </c>
      <c r="CF216" s="88">
        <v>24</v>
      </c>
      <c r="CG216" s="20">
        <v>0.13</v>
      </c>
      <c r="CH216" s="20">
        <v>0.45</v>
      </c>
      <c r="CI216" s="73">
        <v>28</v>
      </c>
      <c r="CJ216" s="20">
        <v>0.36</v>
      </c>
      <c r="CK216" s="84">
        <v>26</v>
      </c>
      <c r="CL216" s="17">
        <v>1</v>
      </c>
      <c r="CM216" s="17">
        <v>0.35864844099999998</v>
      </c>
      <c r="CN216" s="17">
        <f>_xlfn.XLOOKUP(BZ216,' Brechas'!$A$35:$A$67,' Brechas'!$BI$35:$BI$67)</f>
        <v>0.35864844075011498</v>
      </c>
      <c r="CO216" t="b">
        <f t="shared" si="43"/>
        <v>1</v>
      </c>
    </row>
    <row r="217" spans="21:93">
      <c r="U217" s="20">
        <v>25</v>
      </c>
      <c r="V217" s="20" t="s">
        <v>90</v>
      </c>
      <c r="W217" s="20">
        <v>0.71</v>
      </c>
      <c r="X217" s="20">
        <v>0.74</v>
      </c>
      <c r="Y217" s="20">
        <v>-0.04</v>
      </c>
      <c r="Z217" s="20">
        <v>0.04</v>
      </c>
      <c r="AA217" s="58">
        <v>16</v>
      </c>
      <c r="AB217" s="20">
        <v>0.73</v>
      </c>
      <c r="AC217" s="20">
        <v>0.8</v>
      </c>
      <c r="AD217" s="73">
        <v>28</v>
      </c>
      <c r="AE217" s="20">
        <v>3.39E-2</v>
      </c>
      <c r="AF217" s="81">
        <v>17</v>
      </c>
      <c r="AG217" s="17">
        <v>-1</v>
      </c>
      <c r="AH217" s="17">
        <v>-3.3859172999999999E-2</v>
      </c>
      <c r="AI217">
        <f>_xlfn.XLOOKUP(U217,' Brechas'!$A$35:$A$67,' Brechas'!$P$35:$P$67)</f>
        <v>-3.3859173098570602E-2</v>
      </c>
      <c r="AJ217" t="b">
        <f t="shared" si="40"/>
        <v>1</v>
      </c>
      <c r="AN217" s="20">
        <v>25</v>
      </c>
      <c r="AO217" s="20" t="s">
        <v>90</v>
      </c>
      <c r="AP217" s="20">
        <v>0.59</v>
      </c>
      <c r="AQ217" s="20">
        <v>0.38</v>
      </c>
      <c r="AR217" s="20">
        <v>0.56999999999999995</v>
      </c>
      <c r="AS217" s="20">
        <v>0.56999999999999995</v>
      </c>
      <c r="AT217" s="63">
        <v>15</v>
      </c>
      <c r="AU217" s="20">
        <v>0.48</v>
      </c>
      <c r="AV217" s="20">
        <v>0.49</v>
      </c>
      <c r="AW217" s="59">
        <v>13</v>
      </c>
      <c r="AX217" s="20">
        <v>0.28000000000000003</v>
      </c>
      <c r="AY217" s="66">
        <v>12</v>
      </c>
      <c r="AZ217" s="17">
        <v>1</v>
      </c>
      <c r="BA217" s="17">
        <v>0.27980000700000002</v>
      </c>
      <c r="BB217" s="17">
        <f>_xlfn.XLOOKUP(AN217,' Brechas'!$A$35:$A$67,' Brechas'!$Y$35:$Y$67)</f>
        <v>0.27980000676694999</v>
      </c>
      <c r="BC217" t="b">
        <f t="shared" si="41"/>
        <v>1</v>
      </c>
      <c r="BG217" s="20">
        <v>25</v>
      </c>
      <c r="BH217" s="20" t="s">
        <v>90</v>
      </c>
      <c r="BI217" s="20">
        <v>22.09</v>
      </c>
      <c r="BJ217" s="20">
        <v>17.86</v>
      </c>
      <c r="BK217" s="20">
        <v>0.24</v>
      </c>
      <c r="BL217" s="20">
        <v>0.23699999999999999</v>
      </c>
      <c r="BM217" s="81">
        <v>17</v>
      </c>
      <c r="BN217" s="20">
        <v>20.024000000000001</v>
      </c>
      <c r="BO217" s="20">
        <v>0.12</v>
      </c>
      <c r="BP217" s="71">
        <v>25</v>
      </c>
      <c r="BQ217" s="20">
        <v>2.9000000000000001E-2</v>
      </c>
      <c r="BR217" s="74">
        <v>23</v>
      </c>
      <c r="BS217" s="17">
        <v>1</v>
      </c>
      <c r="BT217" s="17">
        <v>2.8829934000000002E-2</v>
      </c>
      <c r="BU217" s="17">
        <f>_xlfn.XLOOKUP(BG217,' Brechas'!$A$35:$A$67,' Brechas'!$AM$35:$AM$67)</f>
        <v>2.88299340667688E-2</v>
      </c>
      <c r="BV217" t="b">
        <f t="shared" si="42"/>
        <v>1</v>
      </c>
      <c r="BZ217" s="20">
        <v>25</v>
      </c>
      <c r="CA217" s="20" t="s">
        <v>90</v>
      </c>
      <c r="CB217" s="20">
        <v>0.15</v>
      </c>
      <c r="CC217" s="20">
        <v>0.1</v>
      </c>
      <c r="CD217" s="20">
        <v>0.42</v>
      </c>
      <c r="CE217" s="20">
        <v>0.42</v>
      </c>
      <c r="CF217" s="62">
        <v>8</v>
      </c>
      <c r="CG217" s="20">
        <v>0.12</v>
      </c>
      <c r="CH217" s="20">
        <v>0.42</v>
      </c>
      <c r="CI217" s="88">
        <v>24</v>
      </c>
      <c r="CJ217" s="20">
        <v>0.18</v>
      </c>
      <c r="CK217" s="79">
        <v>10</v>
      </c>
      <c r="CL217" s="17">
        <v>1</v>
      </c>
      <c r="CM217" s="17">
        <v>0.17765800500000001</v>
      </c>
      <c r="CN217" s="17">
        <f>_xlfn.XLOOKUP(BZ217,' Brechas'!$A$35:$A$67,' Brechas'!$BI$35:$BI$67)</f>
        <v>0.17765800472575899</v>
      </c>
      <c r="CO217" t="b">
        <f t="shared" si="43"/>
        <v>1</v>
      </c>
    </row>
    <row r="218" spans="21:93">
      <c r="U218" s="20">
        <v>27</v>
      </c>
      <c r="V218" s="20" t="s">
        <v>91</v>
      </c>
      <c r="W218" s="20">
        <v>0.76</v>
      </c>
      <c r="X218" s="20">
        <v>0.81</v>
      </c>
      <c r="Y218" s="20">
        <v>-7.0000000000000007E-2</v>
      </c>
      <c r="Z218" s="20">
        <v>7.0000000000000007E-2</v>
      </c>
      <c r="AA218" s="82">
        <v>22</v>
      </c>
      <c r="AB218" s="20">
        <v>0.78</v>
      </c>
      <c r="AC218" s="20">
        <v>0.74</v>
      </c>
      <c r="AD218" s="82">
        <v>22</v>
      </c>
      <c r="AE218" s="20">
        <v>5.0700000000000002E-2</v>
      </c>
      <c r="AF218" s="74">
        <v>23</v>
      </c>
      <c r="AG218" s="17">
        <v>-1</v>
      </c>
      <c r="AH218" s="17">
        <v>-5.0748824999999997E-2</v>
      </c>
      <c r="AI218">
        <f>_xlfn.XLOOKUP(U218,' Brechas'!$A$35:$A$67,' Brechas'!$P$35:$P$67)</f>
        <v>-5.0748825092040803E-2</v>
      </c>
      <c r="AJ218" t="b">
        <f t="shared" si="40"/>
        <v>1</v>
      </c>
      <c r="AN218" s="20">
        <v>27</v>
      </c>
      <c r="AO218" s="20" t="s">
        <v>91</v>
      </c>
      <c r="AP218" s="20">
        <v>0.15</v>
      </c>
      <c r="AQ218" s="20">
        <v>0.08</v>
      </c>
      <c r="AR218" s="20">
        <v>0.82</v>
      </c>
      <c r="AS218" s="20">
        <v>0.82</v>
      </c>
      <c r="AT218" s="71">
        <v>25</v>
      </c>
      <c r="AU218" s="20">
        <v>0.12</v>
      </c>
      <c r="AV218" s="20">
        <v>0.12</v>
      </c>
      <c r="AW218" s="67">
        <v>2</v>
      </c>
      <c r="AX218" s="20">
        <v>0.1</v>
      </c>
      <c r="AY218" s="67">
        <v>2</v>
      </c>
      <c r="AZ218" s="17">
        <v>1</v>
      </c>
      <c r="BA218" s="17">
        <v>9.5973381999999996E-2</v>
      </c>
      <c r="BB218" s="17">
        <f>_xlfn.XLOOKUP(AN218,' Brechas'!$A$35:$A$67,' Brechas'!$Y$35:$Y$67)</f>
        <v>9.5973381906702904E-2</v>
      </c>
      <c r="BC218" t="b">
        <f t="shared" si="41"/>
        <v>1</v>
      </c>
      <c r="BG218" s="20">
        <v>27</v>
      </c>
      <c r="BH218" s="20" t="s">
        <v>91</v>
      </c>
      <c r="BI218" s="20">
        <v>47.75</v>
      </c>
      <c r="BJ218" s="20">
        <v>34.369999999999997</v>
      </c>
      <c r="BK218" s="20">
        <v>0.39</v>
      </c>
      <c r="BL218" s="20">
        <v>0.38900000000000001</v>
      </c>
      <c r="BM218" s="71">
        <v>25</v>
      </c>
      <c r="BN218" s="20">
        <v>41.197000000000003</v>
      </c>
      <c r="BO218" s="20">
        <v>0.06</v>
      </c>
      <c r="BP218" s="65">
        <v>6</v>
      </c>
      <c r="BQ218" s="20">
        <v>2.3E-2</v>
      </c>
      <c r="BR218" s="68">
        <v>19</v>
      </c>
      <c r="BS218" s="17">
        <v>1</v>
      </c>
      <c r="BT218" s="17">
        <v>2.3053058000000001E-2</v>
      </c>
      <c r="BU218" s="17">
        <f>_xlfn.XLOOKUP(BG218,' Brechas'!$A$35:$A$67,' Brechas'!$AM$35:$AM$67)</f>
        <v>2.30530577950981E-2</v>
      </c>
      <c r="BV218" t="b">
        <f t="shared" si="42"/>
        <v>1</v>
      </c>
      <c r="BZ218" s="20">
        <v>27</v>
      </c>
      <c r="CA218" s="20" t="s">
        <v>91</v>
      </c>
      <c r="CB218" s="20">
        <v>0.18</v>
      </c>
      <c r="CC218" s="20">
        <v>0.1</v>
      </c>
      <c r="CD218" s="20">
        <v>0.87</v>
      </c>
      <c r="CE218" s="20">
        <v>0.87</v>
      </c>
      <c r="CF218" s="84">
        <v>26</v>
      </c>
      <c r="CG218" s="20">
        <v>0.13</v>
      </c>
      <c r="CH218" s="20">
        <v>0.44</v>
      </c>
      <c r="CI218" s="71">
        <v>25</v>
      </c>
      <c r="CJ218" s="20">
        <v>0.38</v>
      </c>
      <c r="CK218" s="72">
        <v>27</v>
      </c>
      <c r="CL218" s="17">
        <v>1</v>
      </c>
      <c r="CM218" s="17">
        <v>0.38216310199999998</v>
      </c>
      <c r="CN218" s="17">
        <f>_xlfn.XLOOKUP(BZ218,' Brechas'!$A$35:$A$67,' Brechas'!$BI$35:$BI$67)</f>
        <v>0.38216310170543399</v>
      </c>
      <c r="CO218" t="b">
        <f t="shared" si="43"/>
        <v>1</v>
      </c>
    </row>
    <row r="219" spans="21:93">
      <c r="U219" s="20">
        <v>41</v>
      </c>
      <c r="V219" s="20" t="s">
        <v>92</v>
      </c>
      <c r="W219" s="20">
        <v>0.68</v>
      </c>
      <c r="X219" s="20">
        <v>0.82</v>
      </c>
      <c r="Y219" s="20">
        <v>-0.17</v>
      </c>
      <c r="Z219" s="20">
        <v>0.17</v>
      </c>
      <c r="AA219" s="94">
        <v>31</v>
      </c>
      <c r="AB219" s="20">
        <v>0.77</v>
      </c>
      <c r="AC219" s="20">
        <v>0.76</v>
      </c>
      <c r="AD219" s="71">
        <v>25</v>
      </c>
      <c r="AE219" s="20">
        <v>0.12939999999999999</v>
      </c>
      <c r="AF219" s="95">
        <v>32</v>
      </c>
      <c r="AG219" s="17">
        <v>-1</v>
      </c>
      <c r="AH219" s="17">
        <v>-0.12936025500000001</v>
      </c>
      <c r="AI219">
        <f>_xlfn.XLOOKUP(U219,' Brechas'!$A$35:$A$67,' Brechas'!$P$35:$P$67)</f>
        <v>-0.129360254740194</v>
      </c>
      <c r="AJ219" t="b">
        <f t="shared" si="40"/>
        <v>1</v>
      </c>
      <c r="AN219" s="20">
        <v>41</v>
      </c>
      <c r="AO219" s="20" t="s">
        <v>92</v>
      </c>
      <c r="AP219" s="20">
        <v>0.81</v>
      </c>
      <c r="AQ219" s="20">
        <v>0.52</v>
      </c>
      <c r="AR219" s="20">
        <v>0.55000000000000004</v>
      </c>
      <c r="AS219" s="20">
        <v>0.55000000000000004</v>
      </c>
      <c r="AT219" s="66">
        <v>12</v>
      </c>
      <c r="AU219" s="20">
        <v>0.66</v>
      </c>
      <c r="AV219" s="20">
        <v>0.67</v>
      </c>
      <c r="AW219" s="71">
        <v>25</v>
      </c>
      <c r="AX219" s="20">
        <v>0.37</v>
      </c>
      <c r="AY219" s="61">
        <v>18</v>
      </c>
      <c r="AZ219" s="17">
        <v>1</v>
      </c>
      <c r="BA219" s="17">
        <v>0.36797581000000001</v>
      </c>
      <c r="BB219" s="17">
        <f>_xlfn.XLOOKUP(AN219,' Brechas'!$A$35:$A$67,' Brechas'!$Y$35:$Y$67)</f>
        <v>0.36797580964784099</v>
      </c>
      <c r="BC219" t="b">
        <f t="shared" si="41"/>
        <v>1</v>
      </c>
      <c r="BG219" s="20">
        <v>41</v>
      </c>
      <c r="BH219" s="20" t="s">
        <v>92</v>
      </c>
      <c r="BI219" s="20">
        <v>41.53</v>
      </c>
      <c r="BJ219" s="20">
        <v>31.6</v>
      </c>
      <c r="BK219" s="20">
        <v>0.31</v>
      </c>
      <c r="BL219" s="20">
        <v>0.314</v>
      </c>
      <c r="BM219" s="80">
        <v>20</v>
      </c>
      <c r="BN219" s="20">
        <v>36.639000000000003</v>
      </c>
      <c r="BO219" s="20">
        <v>7.0000000000000007E-2</v>
      </c>
      <c r="BP219" s="66">
        <v>12</v>
      </c>
      <c r="BQ219" s="20">
        <v>2.1000000000000001E-2</v>
      </c>
      <c r="BR219" s="81">
        <v>17</v>
      </c>
      <c r="BS219" s="17">
        <v>1</v>
      </c>
      <c r="BT219" s="17">
        <v>2.0922031000000001E-2</v>
      </c>
      <c r="BU219" s="17">
        <f>_xlfn.XLOOKUP(BG219,' Brechas'!$A$35:$A$67,' Brechas'!$AM$35:$AM$67)</f>
        <v>2.0922031215236399E-2</v>
      </c>
      <c r="BV219" t="b">
        <f t="shared" si="42"/>
        <v>1</v>
      </c>
      <c r="BZ219" s="20">
        <v>41</v>
      </c>
      <c r="CA219" s="20" t="s">
        <v>92</v>
      </c>
      <c r="CB219" s="20">
        <v>0.13</v>
      </c>
      <c r="CC219" s="20">
        <v>0.06</v>
      </c>
      <c r="CD219" s="20">
        <v>0.94</v>
      </c>
      <c r="CE219" s="20">
        <v>0.94</v>
      </c>
      <c r="CF219" s="73">
        <v>28</v>
      </c>
      <c r="CG219" s="20">
        <v>0.09</v>
      </c>
      <c r="CH219" s="20">
        <v>0.28999999999999998</v>
      </c>
      <c r="CI219" s="78">
        <v>3</v>
      </c>
      <c r="CJ219" s="20">
        <v>0.28000000000000003</v>
      </c>
      <c r="CK219" s="82">
        <v>22</v>
      </c>
      <c r="CL219" s="17">
        <v>1</v>
      </c>
      <c r="CM219" s="17">
        <v>0.275238013</v>
      </c>
      <c r="CN219" s="17">
        <f>_xlfn.XLOOKUP(BZ219,' Brechas'!$A$35:$A$67,' Brechas'!$BI$35:$BI$67)</f>
        <v>0.27523801274725701</v>
      </c>
      <c r="CO219" t="b">
        <f t="shared" si="43"/>
        <v>1</v>
      </c>
    </row>
    <row r="220" spans="21:93">
      <c r="U220" s="20">
        <v>44</v>
      </c>
      <c r="V220" s="20" t="s">
        <v>93</v>
      </c>
      <c r="W220" s="20">
        <v>0.73</v>
      </c>
      <c r="X220" s="20">
        <v>0.79</v>
      </c>
      <c r="Y220" s="20">
        <v>-7.0000000000000007E-2</v>
      </c>
      <c r="Z220" s="20">
        <v>7.0000000000000007E-2</v>
      </c>
      <c r="AA220" s="88">
        <v>24</v>
      </c>
      <c r="AB220" s="20">
        <v>0.76</v>
      </c>
      <c r="AC220" s="20">
        <v>0.77</v>
      </c>
      <c r="AD220" s="72">
        <v>27</v>
      </c>
      <c r="AE220" s="20">
        <v>5.5899999999999998E-2</v>
      </c>
      <c r="AF220" s="88">
        <v>24</v>
      </c>
      <c r="AG220" s="17">
        <v>-1</v>
      </c>
      <c r="AH220" s="17">
        <v>-5.5926110000000001E-2</v>
      </c>
      <c r="AI220">
        <f>_xlfn.XLOOKUP(U220,' Brechas'!$A$35:$A$67,' Brechas'!$P$35:$P$67)</f>
        <v>-5.5926110480979903E-2</v>
      </c>
      <c r="AJ220" t="b">
        <f t="shared" si="40"/>
        <v>1</v>
      </c>
      <c r="AN220" s="20">
        <v>44</v>
      </c>
      <c r="AO220" s="20" t="s">
        <v>93</v>
      </c>
      <c r="AP220" s="20">
        <v>0.27</v>
      </c>
      <c r="AQ220" s="20">
        <v>0.12</v>
      </c>
      <c r="AR220" s="20">
        <v>1.24</v>
      </c>
      <c r="AS220" s="20">
        <v>1.24</v>
      </c>
      <c r="AT220" s="70">
        <v>29</v>
      </c>
      <c r="AU220" s="20">
        <v>0.2</v>
      </c>
      <c r="AV220" s="20">
        <v>0.2</v>
      </c>
      <c r="AW220" s="85">
        <v>4</v>
      </c>
      <c r="AX220" s="20">
        <v>0.25</v>
      </c>
      <c r="AY220" s="79">
        <v>10</v>
      </c>
      <c r="AZ220" s="17">
        <v>1</v>
      </c>
      <c r="BA220" s="17">
        <v>0.24724092</v>
      </c>
      <c r="BB220" s="17">
        <f>_xlfn.XLOOKUP(AN220,' Brechas'!$A$35:$A$67,' Brechas'!$Y$35:$Y$67)</f>
        <v>0.247240920248948</v>
      </c>
      <c r="BC220" t="b">
        <f t="shared" si="41"/>
        <v>1</v>
      </c>
      <c r="BG220" s="20">
        <v>44</v>
      </c>
      <c r="BH220" s="20" t="s">
        <v>93</v>
      </c>
      <c r="BI220" s="20">
        <v>26.86</v>
      </c>
      <c r="BJ220" s="20">
        <v>20.13</v>
      </c>
      <c r="BK220" s="20">
        <v>0.33</v>
      </c>
      <c r="BL220" s="20">
        <v>0.33400000000000002</v>
      </c>
      <c r="BM220" s="74">
        <v>23</v>
      </c>
      <c r="BN220" s="20">
        <v>23.620999999999999</v>
      </c>
      <c r="BO220" s="20">
        <v>0.1</v>
      </c>
      <c r="BP220" s="74">
        <v>23</v>
      </c>
      <c r="BQ220" s="20">
        <v>3.5000000000000003E-2</v>
      </c>
      <c r="BR220" s="88">
        <v>24</v>
      </c>
      <c r="BS220" s="17">
        <v>1</v>
      </c>
      <c r="BT220" s="17">
        <v>3.4507042000000002E-2</v>
      </c>
      <c r="BU220" s="17">
        <f>_xlfn.XLOOKUP(BG220,' Brechas'!$A$35:$A$67,' Brechas'!$AM$35:$AM$67)</f>
        <v>3.4507042051790802E-2</v>
      </c>
      <c r="BV220" t="b">
        <f t="shared" si="42"/>
        <v>1</v>
      </c>
      <c r="BZ220" s="20">
        <v>44</v>
      </c>
      <c r="CA220" s="20" t="s">
        <v>93</v>
      </c>
      <c r="CB220" s="20">
        <v>0.11</v>
      </c>
      <c r="CC220" s="20">
        <v>7.0000000000000007E-2</v>
      </c>
      <c r="CD220" s="20">
        <v>0.66</v>
      </c>
      <c r="CE220" s="20">
        <v>0.66</v>
      </c>
      <c r="CF220" s="80">
        <v>20</v>
      </c>
      <c r="CG220" s="20">
        <v>0.09</v>
      </c>
      <c r="CH220" s="20">
        <v>0.31</v>
      </c>
      <c r="CI220" s="83">
        <v>5</v>
      </c>
      <c r="CJ220" s="20">
        <v>0.2</v>
      </c>
      <c r="CK220" s="59">
        <v>13</v>
      </c>
      <c r="CL220" s="17">
        <v>1</v>
      </c>
      <c r="CM220" s="17">
        <v>0.20313826400000001</v>
      </c>
      <c r="CN220" s="17">
        <f>_xlfn.XLOOKUP(BZ220,' Brechas'!$A$35:$A$67,' Brechas'!$BI$35:$BI$67)</f>
        <v>0.20313826403791799</v>
      </c>
      <c r="CO220" t="b">
        <f t="shared" si="43"/>
        <v>1</v>
      </c>
    </row>
    <row r="221" spans="21:93">
      <c r="U221" s="20">
        <v>47</v>
      </c>
      <c r="V221" s="20" t="s">
        <v>94</v>
      </c>
      <c r="W221" s="20">
        <v>0.75</v>
      </c>
      <c r="X221" s="20">
        <v>0.79</v>
      </c>
      <c r="Y221" s="20">
        <v>-0.05</v>
      </c>
      <c r="Z221" s="20">
        <v>0.05</v>
      </c>
      <c r="AA221" s="81">
        <v>17</v>
      </c>
      <c r="AB221" s="20">
        <v>0.77</v>
      </c>
      <c r="AC221" s="20">
        <v>0.76</v>
      </c>
      <c r="AD221" s="88">
        <v>24</v>
      </c>
      <c r="AE221" s="20">
        <v>3.4099999999999998E-2</v>
      </c>
      <c r="AF221" s="61">
        <v>18</v>
      </c>
      <c r="AG221" s="17">
        <v>-1</v>
      </c>
      <c r="AH221" s="17">
        <v>-3.4084188000000001E-2</v>
      </c>
      <c r="AI221">
        <f>_xlfn.XLOOKUP(U221,' Brechas'!$A$35:$A$67,' Brechas'!$P$35:$P$67)</f>
        <v>-3.4084188477650601E-2</v>
      </c>
      <c r="AJ221" t="b">
        <f t="shared" si="40"/>
        <v>1</v>
      </c>
      <c r="AN221" s="20">
        <v>47</v>
      </c>
      <c r="AO221" s="20" t="s">
        <v>94</v>
      </c>
      <c r="AP221" s="20">
        <v>0.48</v>
      </c>
      <c r="AQ221" s="20">
        <v>0.21</v>
      </c>
      <c r="AR221" s="20">
        <v>1.29</v>
      </c>
      <c r="AS221" s="20">
        <v>1.29</v>
      </c>
      <c r="AT221" s="94">
        <v>31</v>
      </c>
      <c r="AU221" s="20">
        <v>0.34</v>
      </c>
      <c r="AV221" s="20">
        <v>0.35</v>
      </c>
      <c r="AW221" s="83">
        <v>5</v>
      </c>
      <c r="AX221" s="20">
        <v>0.45</v>
      </c>
      <c r="AY221" s="71">
        <v>25</v>
      </c>
      <c r="AZ221" s="17">
        <v>1</v>
      </c>
      <c r="BA221" s="17">
        <v>0.44898666999999998</v>
      </c>
      <c r="BB221" s="17">
        <f>_xlfn.XLOOKUP(AN221,' Brechas'!$A$35:$A$67,' Brechas'!$Y$35:$Y$67)</f>
        <v>0.44898667014842902</v>
      </c>
      <c r="BC221" t="b">
        <f t="shared" si="41"/>
        <v>1</v>
      </c>
      <c r="BG221" s="20">
        <v>47</v>
      </c>
      <c r="BH221" s="20" t="s">
        <v>94</v>
      </c>
      <c r="BI221" s="20">
        <v>32.39</v>
      </c>
      <c r="BJ221" s="20">
        <v>28.65</v>
      </c>
      <c r="BK221" s="20">
        <v>0.13</v>
      </c>
      <c r="BL221" s="20">
        <v>0.13</v>
      </c>
      <c r="BM221" s="86">
        <v>11</v>
      </c>
      <c r="BN221" s="20">
        <v>30.54</v>
      </c>
      <c r="BO221" s="20">
        <v>0.08</v>
      </c>
      <c r="BP221" s="68">
        <v>19</v>
      </c>
      <c r="BQ221" s="20">
        <v>0.01</v>
      </c>
      <c r="BR221" s="60">
        <v>14</v>
      </c>
      <c r="BS221" s="17">
        <v>1</v>
      </c>
      <c r="BT221" s="17">
        <v>1.0412927000000001E-2</v>
      </c>
      <c r="BU221" s="17">
        <f>_xlfn.XLOOKUP(BG221,' Brechas'!$A$35:$A$67,' Brechas'!$AM$35:$AM$67)</f>
        <v>1.04129267548453E-2</v>
      </c>
      <c r="BV221" t="b">
        <f t="shared" si="42"/>
        <v>1</v>
      </c>
      <c r="BZ221" s="20">
        <v>47</v>
      </c>
      <c r="CA221" s="20" t="s">
        <v>94</v>
      </c>
      <c r="CB221" s="20">
        <v>0.17</v>
      </c>
      <c r="CC221" s="20">
        <v>0.05</v>
      </c>
      <c r="CD221" s="20">
        <v>2.0499999999999998</v>
      </c>
      <c r="CE221" s="20">
        <v>2.0499999999999998</v>
      </c>
      <c r="CF221" s="77">
        <v>33</v>
      </c>
      <c r="CG221" s="20">
        <v>0.1</v>
      </c>
      <c r="CH221" s="20">
        <v>0.33</v>
      </c>
      <c r="CI221" s="62">
        <v>8</v>
      </c>
      <c r="CJ221" s="20">
        <v>0.69</v>
      </c>
      <c r="CK221" s="77">
        <v>33</v>
      </c>
      <c r="CL221" s="17">
        <v>1</v>
      </c>
      <c r="CM221" s="17">
        <v>0.68735156900000005</v>
      </c>
      <c r="CN221" s="17">
        <f>_xlfn.XLOOKUP(BZ221,' Brechas'!$A$35:$A$67,' Brechas'!$BI$35:$BI$67)</f>
        <v>0.68735156884673398</v>
      </c>
      <c r="CO221" t="b">
        <f t="shared" si="43"/>
        <v>1</v>
      </c>
    </row>
    <row r="222" spans="21:93">
      <c r="U222" s="20">
        <v>50</v>
      </c>
      <c r="V222" s="20" t="s">
        <v>95</v>
      </c>
      <c r="W222" s="20">
        <v>0.8</v>
      </c>
      <c r="X222" s="20">
        <v>0.8</v>
      </c>
      <c r="Y222" s="20">
        <v>0</v>
      </c>
      <c r="Z222" s="20">
        <v>0</v>
      </c>
      <c r="AA222" s="78">
        <v>3</v>
      </c>
      <c r="AB222" s="20">
        <v>0.8</v>
      </c>
      <c r="AC222" s="20">
        <v>0.73</v>
      </c>
      <c r="AD222" s="68">
        <v>19</v>
      </c>
      <c r="AE222" s="20">
        <v>1.6999999999999999E-3</v>
      </c>
      <c r="AF222" s="78">
        <v>3</v>
      </c>
      <c r="AG222" s="17">
        <v>1</v>
      </c>
      <c r="AH222" s="17">
        <v>1.679444E-3</v>
      </c>
      <c r="AI222">
        <f>_xlfn.XLOOKUP(U222,' Brechas'!$A$35:$A$67,' Brechas'!$P$35:$P$67)</f>
        <v>1.6794441000880301E-3</v>
      </c>
      <c r="AJ222" t="b">
        <f t="shared" si="40"/>
        <v>1</v>
      </c>
      <c r="AN222" s="20">
        <v>50</v>
      </c>
      <c r="AO222" s="20" t="s">
        <v>95</v>
      </c>
      <c r="AP222" s="20">
        <v>0.75</v>
      </c>
      <c r="AQ222" s="20">
        <v>0.46</v>
      </c>
      <c r="AR222" s="20">
        <v>0.65</v>
      </c>
      <c r="AS222" s="20">
        <v>0.65</v>
      </c>
      <c r="AT222" s="68">
        <v>19</v>
      </c>
      <c r="AU222" s="20">
        <v>0.6</v>
      </c>
      <c r="AV222" s="20">
        <v>0.61</v>
      </c>
      <c r="AW222" s="82">
        <v>22</v>
      </c>
      <c r="AX222" s="20">
        <v>0.4</v>
      </c>
      <c r="AY222" s="68">
        <v>19</v>
      </c>
      <c r="AZ222" s="17">
        <v>1</v>
      </c>
      <c r="BA222" s="17">
        <v>0.39804938499999998</v>
      </c>
      <c r="BB222" s="17">
        <f>_xlfn.XLOOKUP(AN222,' Brechas'!$A$35:$A$67,' Brechas'!$Y$35:$Y$67)</f>
        <v>0.39804938455640498</v>
      </c>
      <c r="BC222" t="b">
        <f t="shared" si="41"/>
        <v>1</v>
      </c>
      <c r="BG222" s="20">
        <v>50</v>
      </c>
      <c r="BH222" s="20" t="s">
        <v>95</v>
      </c>
      <c r="BI222" s="20">
        <v>37.99</v>
      </c>
      <c r="BJ222" s="20">
        <v>28.5</v>
      </c>
      <c r="BK222" s="20">
        <v>0.33</v>
      </c>
      <c r="BL222" s="20">
        <v>0.33300000000000002</v>
      </c>
      <c r="BM222" s="82">
        <v>22</v>
      </c>
      <c r="BN222" s="20">
        <v>33.244999999999997</v>
      </c>
      <c r="BO222" s="20">
        <v>7.0000000000000007E-2</v>
      </c>
      <c r="BP222" s="63">
        <v>15</v>
      </c>
      <c r="BQ222" s="20">
        <v>2.4E-2</v>
      </c>
      <c r="BR222" s="82">
        <v>22</v>
      </c>
      <c r="BS222" s="17">
        <v>1</v>
      </c>
      <c r="BT222" s="17">
        <v>2.4426797E-2</v>
      </c>
      <c r="BU222" s="17">
        <f>_xlfn.XLOOKUP(BG222,' Brechas'!$A$35:$A$67,' Brechas'!$AM$35:$AM$67)</f>
        <v>2.4426797355797301E-2</v>
      </c>
      <c r="BV222" t="b">
        <f t="shared" si="42"/>
        <v>1</v>
      </c>
      <c r="BZ222" s="20">
        <v>50</v>
      </c>
      <c r="CA222" s="20" t="s">
        <v>95</v>
      </c>
      <c r="CB222" s="20">
        <v>0.14000000000000001</v>
      </c>
      <c r="CC222" s="20">
        <v>0.09</v>
      </c>
      <c r="CD222" s="20">
        <v>0.45</v>
      </c>
      <c r="CE222" s="20">
        <v>0.45</v>
      </c>
      <c r="CF222" s="86">
        <v>11</v>
      </c>
      <c r="CG222" s="20">
        <v>0.11</v>
      </c>
      <c r="CH222" s="20">
        <v>0.38</v>
      </c>
      <c r="CI222" s="61">
        <v>18</v>
      </c>
      <c r="CJ222" s="20">
        <v>0.17</v>
      </c>
      <c r="CK222" s="69">
        <v>9</v>
      </c>
      <c r="CL222" s="17">
        <v>1</v>
      </c>
      <c r="CM222" s="17">
        <v>0.17227609999999999</v>
      </c>
      <c r="CN222" s="17">
        <f>_xlfn.XLOOKUP(BZ222,' Brechas'!$A$35:$A$67,' Brechas'!$BI$35:$BI$67)</f>
        <v>0.17227609954836501</v>
      </c>
      <c r="CO222" t="b">
        <f t="shared" si="43"/>
        <v>1</v>
      </c>
    </row>
    <row r="223" spans="21:93">
      <c r="U223" s="20">
        <v>52</v>
      </c>
      <c r="V223" s="20" t="s">
        <v>96</v>
      </c>
      <c r="W223" s="20">
        <v>0.69</v>
      </c>
      <c r="X223" s="20">
        <v>0.74</v>
      </c>
      <c r="Y223" s="20">
        <v>-0.06</v>
      </c>
      <c r="Z223" s="20">
        <v>0.06</v>
      </c>
      <c r="AA223" s="80">
        <v>20</v>
      </c>
      <c r="AB223" s="20">
        <v>0.72</v>
      </c>
      <c r="AC223" s="20">
        <v>0.81</v>
      </c>
      <c r="AD223" s="70">
        <v>29</v>
      </c>
      <c r="AE223" s="20">
        <v>4.6800000000000001E-2</v>
      </c>
      <c r="AF223" s="75">
        <v>21</v>
      </c>
      <c r="AG223" s="17">
        <v>-1</v>
      </c>
      <c r="AH223" s="17">
        <v>-4.6837715000000002E-2</v>
      </c>
      <c r="AI223">
        <f>_xlfn.XLOOKUP(U223,' Brechas'!$A$35:$A$67,' Brechas'!$P$35:$P$67)</f>
        <v>-4.6837714984319399E-2</v>
      </c>
      <c r="AJ223" t="b">
        <f t="shared" si="40"/>
        <v>1</v>
      </c>
      <c r="AN223" s="20">
        <v>52</v>
      </c>
      <c r="AO223" s="20" t="s">
        <v>96</v>
      </c>
      <c r="AP223" s="20">
        <v>0.83</v>
      </c>
      <c r="AQ223" s="20">
        <v>0.62</v>
      </c>
      <c r="AR223" s="20">
        <v>0.34</v>
      </c>
      <c r="AS223" s="20">
        <v>0.34</v>
      </c>
      <c r="AT223" s="78">
        <v>3</v>
      </c>
      <c r="AU223" s="20">
        <v>0.72</v>
      </c>
      <c r="AV223" s="20">
        <v>0.73</v>
      </c>
      <c r="AW223" s="84">
        <v>26</v>
      </c>
      <c r="AX223" s="20">
        <v>0.25</v>
      </c>
      <c r="AY223" s="69">
        <v>9</v>
      </c>
      <c r="AZ223" s="17">
        <v>1</v>
      </c>
      <c r="BA223" s="17">
        <v>0.24666237699999999</v>
      </c>
      <c r="BB223" s="17">
        <f>_xlfn.XLOOKUP(AN223,' Brechas'!$A$35:$A$67,' Brechas'!$Y$35:$Y$67)</f>
        <v>0.246662377421317</v>
      </c>
      <c r="BC223" t="b">
        <f t="shared" si="41"/>
        <v>1</v>
      </c>
      <c r="BG223" s="20">
        <v>52</v>
      </c>
      <c r="BH223" s="20" t="s">
        <v>96</v>
      </c>
      <c r="BI223" s="20">
        <v>29.86</v>
      </c>
      <c r="BJ223" s="20">
        <v>27.08</v>
      </c>
      <c r="BK223" s="20">
        <v>0.1</v>
      </c>
      <c r="BL223" s="20">
        <v>0.10199999999999999</v>
      </c>
      <c r="BM223" s="79">
        <v>10</v>
      </c>
      <c r="BN223" s="20">
        <v>28.523</v>
      </c>
      <c r="BO223" s="20">
        <v>0.09</v>
      </c>
      <c r="BP223" s="75">
        <v>21</v>
      </c>
      <c r="BQ223" s="20">
        <v>8.9999999999999993E-3</v>
      </c>
      <c r="BR223" s="79">
        <v>10</v>
      </c>
      <c r="BS223" s="17">
        <v>1</v>
      </c>
      <c r="BT223" s="17">
        <v>8.7614470000000003E-3</v>
      </c>
      <c r="BU223" s="17">
        <f>_xlfn.XLOOKUP(BG223,' Brechas'!$A$35:$A$67,' Brechas'!$AM$35:$AM$67)</f>
        <v>8.7614468937859801E-3</v>
      </c>
      <c r="BV223" t="b">
        <f t="shared" si="42"/>
        <v>1</v>
      </c>
      <c r="BZ223" s="20">
        <v>52</v>
      </c>
      <c r="CA223" s="20" t="s">
        <v>96</v>
      </c>
      <c r="CB223" s="20">
        <v>0.08</v>
      </c>
      <c r="CC223" s="20">
        <v>0.04</v>
      </c>
      <c r="CD223" s="20">
        <v>0.9</v>
      </c>
      <c r="CE223" s="20">
        <v>0.9</v>
      </c>
      <c r="CF223" s="72">
        <v>27</v>
      </c>
      <c r="CG223" s="20">
        <v>0.06</v>
      </c>
      <c r="CH223" s="20">
        <v>0.21</v>
      </c>
      <c r="CI223" s="76">
        <v>1</v>
      </c>
      <c r="CJ223" s="20">
        <v>0.19</v>
      </c>
      <c r="CK223" s="66">
        <v>12</v>
      </c>
      <c r="CL223" s="17">
        <v>1</v>
      </c>
      <c r="CM223" s="17">
        <v>0.189093075</v>
      </c>
      <c r="CN223" s="17">
        <f>_xlfn.XLOOKUP(BZ223,' Brechas'!$A$35:$A$67,' Brechas'!$BI$35:$BI$67)</f>
        <v>0.189093075358227</v>
      </c>
      <c r="CO223" t="b">
        <f t="shared" si="43"/>
        <v>1</v>
      </c>
    </row>
    <row r="224" spans="21:93" ht="24">
      <c r="U224" s="20">
        <v>54</v>
      </c>
      <c r="V224" s="20" t="s">
        <v>97</v>
      </c>
      <c r="W224" s="20">
        <v>0.7</v>
      </c>
      <c r="X224" s="20">
        <v>0.8</v>
      </c>
      <c r="Y224" s="20">
        <v>-0.12</v>
      </c>
      <c r="Z224" s="20">
        <v>0.12</v>
      </c>
      <c r="AA224" s="87">
        <v>30</v>
      </c>
      <c r="AB224" s="20">
        <v>0.76</v>
      </c>
      <c r="AC224" s="20">
        <v>0.77</v>
      </c>
      <c r="AD224" s="84">
        <v>26</v>
      </c>
      <c r="AE224" s="20">
        <v>9.3899999999999997E-2</v>
      </c>
      <c r="AF224" s="87">
        <v>30</v>
      </c>
      <c r="AG224" s="17">
        <v>-1</v>
      </c>
      <c r="AH224" s="17">
        <v>-9.3929923999999998E-2</v>
      </c>
      <c r="AI224">
        <f>_xlfn.XLOOKUP(U224,' Brechas'!$A$35:$A$67,' Brechas'!$P$35:$P$67)</f>
        <v>-9.3929923610779995E-2</v>
      </c>
      <c r="AJ224" t="b">
        <f t="shared" si="40"/>
        <v>1</v>
      </c>
      <c r="AN224" s="20">
        <v>54</v>
      </c>
      <c r="AO224" s="20" t="s">
        <v>97</v>
      </c>
      <c r="AP224" s="20">
        <v>0.62</v>
      </c>
      <c r="AQ224" s="20">
        <v>0.45</v>
      </c>
      <c r="AR224" s="20">
        <v>0.37</v>
      </c>
      <c r="AS224" s="20">
        <v>0.37</v>
      </c>
      <c r="AT224" s="83">
        <v>5</v>
      </c>
      <c r="AU224" s="20">
        <v>0.54</v>
      </c>
      <c r="AV224" s="20">
        <v>0.55000000000000004</v>
      </c>
      <c r="AW224" s="81">
        <v>17</v>
      </c>
      <c r="AX224" s="20">
        <v>0.2</v>
      </c>
      <c r="AY224" s="83">
        <v>5</v>
      </c>
      <c r="AZ224" s="17">
        <v>1</v>
      </c>
      <c r="BA224" s="17">
        <v>0.204420201</v>
      </c>
      <c r="BB224" s="17">
        <f>_xlfn.XLOOKUP(AN224,' Brechas'!$A$35:$A$67,' Brechas'!$Y$35:$Y$67)</f>
        <v>0.204420201292039</v>
      </c>
      <c r="BC224" t="b">
        <f t="shared" si="41"/>
        <v>1</v>
      </c>
      <c r="BG224" s="20">
        <v>54</v>
      </c>
      <c r="BH224" s="20" t="s">
        <v>97</v>
      </c>
      <c r="BI224" s="20">
        <v>44.27</v>
      </c>
      <c r="BJ224" s="20">
        <v>40.380000000000003</v>
      </c>
      <c r="BK224" s="20">
        <v>0.1</v>
      </c>
      <c r="BL224" s="20">
        <v>9.6000000000000002E-2</v>
      </c>
      <c r="BM224" s="62">
        <v>8</v>
      </c>
      <c r="BN224" s="20">
        <v>42.38</v>
      </c>
      <c r="BO224" s="20">
        <v>0.06</v>
      </c>
      <c r="BP224" s="83">
        <v>5</v>
      </c>
      <c r="BQ224" s="20">
        <v>6.0000000000000001E-3</v>
      </c>
      <c r="BR224" s="65">
        <v>6</v>
      </c>
      <c r="BS224" s="17">
        <v>1</v>
      </c>
      <c r="BT224" s="17">
        <v>5.5415899999999999E-3</v>
      </c>
      <c r="BU224" s="17">
        <f>_xlfn.XLOOKUP(BG224,' Brechas'!$A$35:$A$67,' Brechas'!$AM$35:$AM$67)</f>
        <v>5.5415897135393096E-3</v>
      </c>
      <c r="BV224" t="b">
        <f t="shared" si="42"/>
        <v>1</v>
      </c>
      <c r="BZ224" s="20">
        <v>54</v>
      </c>
      <c r="CA224" s="20" t="s">
        <v>97</v>
      </c>
      <c r="CB224" s="20">
        <v>0.15</v>
      </c>
      <c r="CC224" s="20">
        <v>0.1</v>
      </c>
      <c r="CD224" s="20">
        <v>0.55000000000000004</v>
      </c>
      <c r="CE224" s="20">
        <v>0.55000000000000004</v>
      </c>
      <c r="CF224" s="60">
        <v>14</v>
      </c>
      <c r="CG224" s="20">
        <v>0.12</v>
      </c>
      <c r="CH224" s="20">
        <v>0.41</v>
      </c>
      <c r="CI224" s="74">
        <v>23</v>
      </c>
      <c r="CJ224" s="20">
        <v>0.23</v>
      </c>
      <c r="CK224" s="61">
        <v>18</v>
      </c>
      <c r="CL224" s="17">
        <v>1</v>
      </c>
      <c r="CM224" s="17">
        <v>0.22516961199999999</v>
      </c>
      <c r="CN224" s="17">
        <f>_xlfn.XLOOKUP(BZ224,' Brechas'!$A$35:$A$67,' Brechas'!$BI$35:$BI$67)</f>
        <v>0.225169611825143</v>
      </c>
      <c r="CO224" t="b">
        <f t="shared" si="43"/>
        <v>1</v>
      </c>
    </row>
    <row r="225" spans="21:93">
      <c r="U225" s="20">
        <v>63</v>
      </c>
      <c r="V225" s="20" t="s">
        <v>98</v>
      </c>
      <c r="W225" s="20">
        <v>0.84</v>
      </c>
      <c r="X225" s="20">
        <v>0.87</v>
      </c>
      <c r="Y225" s="20">
        <v>-0.04</v>
      </c>
      <c r="Z225" s="20">
        <v>0.04</v>
      </c>
      <c r="AA225" s="63">
        <v>15</v>
      </c>
      <c r="AB225" s="20">
        <v>0.85</v>
      </c>
      <c r="AC225" s="20">
        <v>0.68</v>
      </c>
      <c r="AD225" s="66">
        <v>12</v>
      </c>
      <c r="AE225" s="20">
        <v>2.46E-2</v>
      </c>
      <c r="AF225" s="63">
        <v>15</v>
      </c>
      <c r="AG225" s="17">
        <v>-1</v>
      </c>
      <c r="AH225" s="17">
        <v>-2.4591327999999999E-2</v>
      </c>
      <c r="AI225">
        <f>_xlfn.XLOOKUP(U225,' Brechas'!$A$35:$A$67,' Brechas'!$P$35:$P$67)</f>
        <v>-2.4591327826299501E-2</v>
      </c>
      <c r="AJ225" t="b">
        <f t="shared" si="40"/>
        <v>1</v>
      </c>
      <c r="AN225" s="20">
        <v>63</v>
      </c>
      <c r="AO225" s="20" t="s">
        <v>270</v>
      </c>
      <c r="AP225" s="20">
        <v>1.1299999999999999</v>
      </c>
      <c r="AQ225" s="20">
        <v>0.78</v>
      </c>
      <c r="AR225" s="20">
        <v>0.45</v>
      </c>
      <c r="AS225" s="20">
        <v>0.45</v>
      </c>
      <c r="AT225" s="64">
        <v>7</v>
      </c>
      <c r="AU225" s="20">
        <v>0.96</v>
      </c>
      <c r="AV225" s="20">
        <v>0.97</v>
      </c>
      <c r="AW225" s="87">
        <v>30</v>
      </c>
      <c r="AX225" s="20">
        <v>0.43</v>
      </c>
      <c r="AY225" s="82">
        <v>22</v>
      </c>
      <c r="AZ225" s="17">
        <v>1</v>
      </c>
      <c r="BA225" s="17">
        <v>0.43220389100000001</v>
      </c>
      <c r="BB225" s="17">
        <f>_xlfn.XLOOKUP(AN225,' Brechas'!$A$35:$A$67,' Brechas'!$Y$35:$Y$67)</f>
        <v>0.43220389066120402</v>
      </c>
      <c r="BC225" t="b">
        <f t="shared" si="41"/>
        <v>1</v>
      </c>
      <c r="BG225" s="20">
        <v>63</v>
      </c>
      <c r="BH225" s="20" t="s">
        <v>98</v>
      </c>
      <c r="BI225" s="20">
        <v>41.9</v>
      </c>
      <c r="BJ225" s="20">
        <v>39.11</v>
      </c>
      <c r="BK225" s="20">
        <v>7.0000000000000007E-2</v>
      </c>
      <c r="BL225" s="20">
        <v>7.0999999999999994E-2</v>
      </c>
      <c r="BM225" s="85">
        <v>4</v>
      </c>
      <c r="BN225" s="20">
        <v>40.515000000000001</v>
      </c>
      <c r="BO225" s="20">
        <v>0.06</v>
      </c>
      <c r="BP225" s="64">
        <v>7</v>
      </c>
      <c r="BQ225" s="20">
        <v>4.0000000000000001E-3</v>
      </c>
      <c r="BR225" s="83">
        <v>5</v>
      </c>
      <c r="BS225" s="17">
        <v>1</v>
      </c>
      <c r="BT225" s="17">
        <v>4.2871289999999998E-3</v>
      </c>
      <c r="BU225" s="17">
        <f>_xlfn.XLOOKUP(BG225,' Brechas'!$A$35:$A$67,' Brechas'!$AM$35:$AM$67)</f>
        <v>4.28712935101409E-3</v>
      </c>
      <c r="BV225" t="b">
        <f t="shared" si="42"/>
        <v>1</v>
      </c>
      <c r="BZ225" s="20">
        <v>63</v>
      </c>
      <c r="CA225" s="20" t="s">
        <v>98</v>
      </c>
      <c r="CB225" s="20">
        <v>0.16</v>
      </c>
      <c r="CC225" s="20">
        <v>0.11</v>
      </c>
      <c r="CD225" s="20">
        <v>0.45</v>
      </c>
      <c r="CE225" s="20">
        <v>0.45</v>
      </c>
      <c r="CF225" s="79">
        <v>10</v>
      </c>
      <c r="CG225" s="20">
        <v>0.13</v>
      </c>
      <c r="CH225" s="20">
        <v>0.45</v>
      </c>
      <c r="CI225" s="72">
        <v>27</v>
      </c>
      <c r="CJ225" s="20">
        <v>0.2</v>
      </c>
      <c r="CK225" s="60">
        <v>14</v>
      </c>
      <c r="CL225" s="17">
        <v>1</v>
      </c>
      <c r="CM225" s="17">
        <v>0.20394533500000001</v>
      </c>
      <c r="CN225" s="17">
        <f>_xlfn.XLOOKUP(BZ225,' Brechas'!$A$35:$A$67,' Brechas'!$BI$35:$BI$67)</f>
        <v>0.20394533544381999</v>
      </c>
      <c r="CO225" t="b">
        <f t="shared" si="43"/>
        <v>1</v>
      </c>
    </row>
    <row r="226" spans="21:93">
      <c r="U226" s="20">
        <v>66</v>
      </c>
      <c r="V226" s="20" t="s">
        <v>99</v>
      </c>
      <c r="W226" s="20">
        <v>0.91</v>
      </c>
      <c r="X226" s="20">
        <v>0.93</v>
      </c>
      <c r="Y226" s="20">
        <v>-0.02</v>
      </c>
      <c r="Z226" s="20">
        <v>0.02</v>
      </c>
      <c r="AA226" s="69">
        <v>9</v>
      </c>
      <c r="AB226" s="20">
        <v>0.92</v>
      </c>
      <c r="AC226" s="20">
        <v>0.64</v>
      </c>
      <c r="AD226" s="85">
        <v>4</v>
      </c>
      <c r="AE226" s="20">
        <v>1.2800000000000001E-2</v>
      </c>
      <c r="AF226" s="69">
        <v>9</v>
      </c>
      <c r="AG226" s="17">
        <v>-1</v>
      </c>
      <c r="AH226" s="17">
        <v>-1.2772693999999999E-2</v>
      </c>
      <c r="AI226">
        <f>_xlfn.XLOOKUP(U226,' Brechas'!$A$35:$A$67,' Brechas'!$P$35:$P$67)</f>
        <v>-1.27726941550053E-2</v>
      </c>
      <c r="AJ226" t="b">
        <f t="shared" si="40"/>
        <v>1</v>
      </c>
      <c r="AN226" s="20">
        <v>66</v>
      </c>
      <c r="AO226" s="20" t="s">
        <v>99</v>
      </c>
      <c r="AP226" s="20">
        <v>1.2</v>
      </c>
      <c r="AQ226" s="20">
        <v>0.76</v>
      </c>
      <c r="AR226" s="20">
        <v>0.57999999999999996</v>
      </c>
      <c r="AS226" s="20">
        <v>0.57999999999999996</v>
      </c>
      <c r="AT226" s="58">
        <v>16</v>
      </c>
      <c r="AU226" s="20">
        <v>0.99</v>
      </c>
      <c r="AV226" s="20">
        <v>1</v>
      </c>
      <c r="AW226" s="77">
        <v>33</v>
      </c>
      <c r="AX226" s="20">
        <v>0.57999999999999996</v>
      </c>
      <c r="AY226" s="95">
        <v>32</v>
      </c>
      <c r="AZ226" s="17">
        <v>1</v>
      </c>
      <c r="BA226" s="17">
        <v>0.57759964200000002</v>
      </c>
      <c r="BB226" s="17">
        <f>_xlfn.XLOOKUP(AN226,' Brechas'!$A$35:$A$67,' Brechas'!$Y$35:$Y$67)</f>
        <v>0.57759964198145897</v>
      </c>
      <c r="BC226" t="b">
        <f t="shared" si="41"/>
        <v>1</v>
      </c>
      <c r="BG226" s="20">
        <v>66</v>
      </c>
      <c r="BH226" s="20" t="s">
        <v>99</v>
      </c>
      <c r="BI226" s="20">
        <v>43.34</v>
      </c>
      <c r="BJ226" s="20">
        <v>41.99</v>
      </c>
      <c r="BK226" s="20">
        <v>0.03</v>
      </c>
      <c r="BL226" s="20">
        <v>3.2000000000000001E-2</v>
      </c>
      <c r="BM226" s="67">
        <v>2</v>
      </c>
      <c r="BN226" s="20">
        <v>42.703000000000003</v>
      </c>
      <c r="BO226" s="20">
        <v>0.06</v>
      </c>
      <c r="BP226" s="85">
        <v>4</v>
      </c>
      <c r="BQ226" s="20">
        <v>2E-3</v>
      </c>
      <c r="BR226" s="67">
        <v>2</v>
      </c>
      <c r="BS226" s="17">
        <v>1</v>
      </c>
      <c r="BT226" s="17">
        <v>1.836458E-3</v>
      </c>
      <c r="BU226" s="17">
        <f>_xlfn.XLOOKUP(BG226,' Brechas'!$A$35:$A$67,' Brechas'!$AM$35:$AM$67)</f>
        <v>1.8364575919016201E-3</v>
      </c>
      <c r="BV226" t="b">
        <f t="shared" si="42"/>
        <v>1</v>
      </c>
      <c r="BZ226" s="20">
        <v>66</v>
      </c>
      <c r="CA226" s="20" t="s">
        <v>99</v>
      </c>
      <c r="CB226" s="20">
        <v>0.14000000000000001</v>
      </c>
      <c r="CC226" s="20">
        <v>0.08</v>
      </c>
      <c r="CD226" s="20">
        <v>0.61</v>
      </c>
      <c r="CE226" s="20">
        <v>0.61</v>
      </c>
      <c r="CF226" s="81">
        <v>17</v>
      </c>
      <c r="CG226" s="20">
        <v>0.11</v>
      </c>
      <c r="CH226" s="20">
        <v>0.36</v>
      </c>
      <c r="CI226" s="59">
        <v>13</v>
      </c>
      <c r="CJ226" s="20">
        <v>0.22</v>
      </c>
      <c r="CK226" s="81">
        <v>17</v>
      </c>
      <c r="CL226" s="17">
        <v>1</v>
      </c>
      <c r="CM226" s="17">
        <v>0.21866192800000001</v>
      </c>
      <c r="CN226" s="17">
        <f>_xlfn.XLOOKUP(BZ226,' Brechas'!$A$35:$A$67,' Brechas'!$BI$35:$BI$67)</f>
        <v>0.21866192782474</v>
      </c>
      <c r="CO226" t="b">
        <f t="shared" si="43"/>
        <v>1</v>
      </c>
    </row>
    <row r="227" spans="21:93">
      <c r="U227" s="20">
        <v>68</v>
      </c>
      <c r="V227" s="20" t="s">
        <v>100</v>
      </c>
      <c r="W227" s="20">
        <v>0.76</v>
      </c>
      <c r="X227" s="20">
        <v>0.81</v>
      </c>
      <c r="Y227" s="20">
        <v>-0.06</v>
      </c>
      <c r="Z227" s="20">
        <v>0.06</v>
      </c>
      <c r="AA227" s="68">
        <v>19</v>
      </c>
      <c r="AB227" s="20">
        <v>0.79</v>
      </c>
      <c r="AC227" s="20">
        <v>0.74</v>
      </c>
      <c r="AD227" s="75">
        <v>21</v>
      </c>
      <c r="AE227" s="20">
        <v>4.1099999999999998E-2</v>
      </c>
      <c r="AF227" s="68">
        <v>19</v>
      </c>
      <c r="AG227" s="17">
        <v>-1</v>
      </c>
      <c r="AH227" s="17">
        <v>-4.1146561999999998E-2</v>
      </c>
      <c r="AI227">
        <f>_xlfn.XLOOKUP(U227,' Brechas'!$A$35:$A$67,' Brechas'!$P$35:$P$67)</f>
        <v>-4.1146561970529898E-2</v>
      </c>
      <c r="AJ227" t="b">
        <f t="shared" si="40"/>
        <v>1</v>
      </c>
      <c r="AN227" s="20">
        <v>68</v>
      </c>
      <c r="AO227" s="20" t="s">
        <v>100</v>
      </c>
      <c r="AP227" s="20">
        <v>0.64</v>
      </c>
      <c r="AQ227" s="20">
        <v>0.4</v>
      </c>
      <c r="AR227" s="20">
        <v>0.61</v>
      </c>
      <c r="AS227" s="20">
        <v>0.61</v>
      </c>
      <c r="AT227" s="61">
        <v>18</v>
      </c>
      <c r="AU227" s="20">
        <v>0.52</v>
      </c>
      <c r="AV227" s="20">
        <v>0.53</v>
      </c>
      <c r="AW227" s="58">
        <v>16</v>
      </c>
      <c r="AX227" s="20">
        <v>0.32</v>
      </c>
      <c r="AY227" s="60">
        <v>14</v>
      </c>
      <c r="AZ227" s="17">
        <v>1</v>
      </c>
      <c r="BA227" s="17">
        <v>0.32357211600000002</v>
      </c>
      <c r="BB227" s="17">
        <f>_xlfn.XLOOKUP(AN227,' Brechas'!$A$35:$A$67,' Brechas'!$Y$35:$Y$67)</f>
        <v>0.32357211625980398</v>
      </c>
      <c r="BC227" t="b">
        <f t="shared" si="41"/>
        <v>1</v>
      </c>
      <c r="BG227" s="20">
        <v>68</v>
      </c>
      <c r="BH227" s="20" t="s">
        <v>100</v>
      </c>
      <c r="BI227" s="20">
        <v>40.22</v>
      </c>
      <c r="BJ227" s="20">
        <v>35.090000000000003</v>
      </c>
      <c r="BK227" s="20">
        <v>0.15</v>
      </c>
      <c r="BL227" s="20">
        <v>0.14599999999999999</v>
      </c>
      <c r="BM227" s="60">
        <v>14</v>
      </c>
      <c r="BN227" s="20">
        <v>37.738999999999997</v>
      </c>
      <c r="BO227" s="20">
        <v>0.06</v>
      </c>
      <c r="BP227" s="79">
        <v>10</v>
      </c>
      <c r="BQ227" s="20">
        <v>8.9999999999999993E-3</v>
      </c>
      <c r="BR227" s="86">
        <v>11</v>
      </c>
      <c r="BS227" s="17">
        <v>1</v>
      </c>
      <c r="BT227" s="17">
        <v>9.4434900000000006E-3</v>
      </c>
      <c r="BU227" s="17">
        <f>_xlfn.XLOOKUP(BG227,' Brechas'!$A$35:$A$67,' Brechas'!$AM$35:$AM$67)</f>
        <v>9.4434896289798797E-3</v>
      </c>
      <c r="BV227" t="b">
        <f t="shared" si="42"/>
        <v>1</v>
      </c>
      <c r="BZ227" s="20">
        <v>68</v>
      </c>
      <c r="CA227" s="20" t="s">
        <v>100</v>
      </c>
      <c r="CB227" s="20">
        <v>0.13</v>
      </c>
      <c r="CC227" s="20">
        <v>0.09</v>
      </c>
      <c r="CD227" s="20">
        <v>0.46</v>
      </c>
      <c r="CE227" s="20">
        <v>0.46</v>
      </c>
      <c r="CF227" s="66">
        <v>12</v>
      </c>
      <c r="CG227" s="20">
        <v>0.11</v>
      </c>
      <c r="CH227" s="20">
        <v>0.37</v>
      </c>
      <c r="CI227" s="58">
        <v>16</v>
      </c>
      <c r="CJ227" s="20">
        <v>0.17</v>
      </c>
      <c r="CK227" s="62">
        <v>8</v>
      </c>
      <c r="CL227" s="17">
        <v>1</v>
      </c>
      <c r="CM227" s="17">
        <v>0.166840671</v>
      </c>
      <c r="CN227" s="17">
        <f>_xlfn.XLOOKUP(BZ227,' Brechas'!$A$35:$A$67,' Brechas'!$BI$35:$BI$67)</f>
        <v>0.16684067069189701</v>
      </c>
      <c r="CO227" t="b">
        <f t="shared" si="43"/>
        <v>1</v>
      </c>
    </row>
    <row r="228" spans="21:93">
      <c r="U228" s="20">
        <v>70</v>
      </c>
      <c r="V228" s="20" t="s">
        <v>101</v>
      </c>
      <c r="W228" s="20">
        <v>0.82</v>
      </c>
      <c r="X228" s="20">
        <v>0.82</v>
      </c>
      <c r="Y228" s="20">
        <v>0</v>
      </c>
      <c r="Z228" s="20">
        <v>0</v>
      </c>
      <c r="AA228" s="85">
        <v>4</v>
      </c>
      <c r="AB228" s="20">
        <v>0.82</v>
      </c>
      <c r="AC228" s="20">
        <v>0.71</v>
      </c>
      <c r="AD228" s="63">
        <v>15</v>
      </c>
      <c r="AE228" s="20">
        <v>2.0999999999999999E-3</v>
      </c>
      <c r="AF228" s="85">
        <v>4</v>
      </c>
      <c r="AG228" s="17">
        <v>-1</v>
      </c>
      <c r="AH228" s="17">
        <v>-2.0872550000000001E-3</v>
      </c>
      <c r="AI228">
        <f>_xlfn.XLOOKUP(U228,' Brechas'!$A$35:$A$67,' Brechas'!$P$35:$P$67)</f>
        <v>-2.0872552593337898E-3</v>
      </c>
      <c r="AJ228" t="b">
        <f t="shared" si="40"/>
        <v>1</v>
      </c>
      <c r="AN228" s="20">
        <v>70</v>
      </c>
      <c r="AO228" s="20" t="s">
        <v>101</v>
      </c>
      <c r="AP228" s="20">
        <v>0.59</v>
      </c>
      <c r="AQ228" s="20">
        <v>0.26</v>
      </c>
      <c r="AR228" s="20">
        <v>1.26</v>
      </c>
      <c r="AS228" s="20">
        <v>1.26</v>
      </c>
      <c r="AT228" s="87">
        <v>30</v>
      </c>
      <c r="AU228" s="20">
        <v>0.43</v>
      </c>
      <c r="AV228" s="20">
        <v>0.43</v>
      </c>
      <c r="AW228" s="69">
        <v>9</v>
      </c>
      <c r="AX228" s="20">
        <v>0.54</v>
      </c>
      <c r="AY228" s="70">
        <v>29</v>
      </c>
      <c r="AZ228" s="17">
        <v>1</v>
      </c>
      <c r="BA228" s="17">
        <v>0.544680677</v>
      </c>
      <c r="BB228" s="17">
        <f>_xlfn.XLOOKUP(AN228,' Brechas'!$A$35:$A$67,' Brechas'!$Y$35:$Y$67)</f>
        <v>0.54468067722953695</v>
      </c>
      <c r="BC228" t="b">
        <f t="shared" si="41"/>
        <v>1</v>
      </c>
      <c r="BG228" s="20">
        <v>70</v>
      </c>
      <c r="BH228" s="20" t="s">
        <v>101</v>
      </c>
      <c r="BI228" s="20">
        <v>35.11</v>
      </c>
      <c r="BJ228" s="20">
        <v>26.88</v>
      </c>
      <c r="BK228" s="20">
        <v>0.31</v>
      </c>
      <c r="BL228" s="20">
        <v>0.30599999999999999</v>
      </c>
      <c r="BM228" s="68">
        <v>19</v>
      </c>
      <c r="BN228" s="20">
        <v>30.933</v>
      </c>
      <c r="BO228" s="20">
        <v>0.08</v>
      </c>
      <c r="BP228" s="81">
        <v>17</v>
      </c>
      <c r="BQ228" s="20">
        <v>2.4E-2</v>
      </c>
      <c r="BR228" s="75">
        <v>21</v>
      </c>
      <c r="BS228" s="17">
        <v>1</v>
      </c>
      <c r="BT228" s="17">
        <v>2.4163012000000001E-2</v>
      </c>
      <c r="BU228" s="17">
        <f>_xlfn.XLOOKUP(BG228,' Brechas'!$A$35:$A$67,' Brechas'!$AM$35:$AM$67)</f>
        <v>2.4163011743004802E-2</v>
      </c>
      <c r="BV228" t="b">
        <f t="shared" si="42"/>
        <v>1</v>
      </c>
      <c r="BZ228" s="20">
        <v>70</v>
      </c>
      <c r="CA228" s="20" t="s">
        <v>101</v>
      </c>
      <c r="CB228" s="20">
        <v>0.16</v>
      </c>
      <c r="CC228" s="20">
        <v>0.08</v>
      </c>
      <c r="CD228" s="20">
        <v>1.1299999999999999</v>
      </c>
      <c r="CE228" s="20">
        <v>1.1299999999999999</v>
      </c>
      <c r="CF228" s="87">
        <v>30</v>
      </c>
      <c r="CG228" s="20">
        <v>0.11</v>
      </c>
      <c r="CH228" s="20">
        <v>0.36</v>
      </c>
      <c r="CI228" s="60">
        <v>14</v>
      </c>
      <c r="CJ228" s="20">
        <v>0.41</v>
      </c>
      <c r="CK228" s="87">
        <v>30</v>
      </c>
      <c r="CL228" s="17">
        <v>1</v>
      </c>
      <c r="CM228" s="17">
        <v>0.40547158700000002</v>
      </c>
      <c r="CN228" s="17">
        <f>_xlfn.XLOOKUP(BZ228,' Brechas'!$A$35:$A$67,' Brechas'!$BI$35:$BI$67)</f>
        <v>0.40547158720188398</v>
      </c>
      <c r="CO228" t="b">
        <f t="shared" si="43"/>
        <v>1</v>
      </c>
    </row>
    <row r="229" spans="21:93">
      <c r="U229" s="20">
        <v>73</v>
      </c>
      <c r="V229" s="20" t="s">
        <v>102</v>
      </c>
      <c r="W229" s="20">
        <v>0.85</v>
      </c>
      <c r="X229" s="20">
        <v>0.87</v>
      </c>
      <c r="Y229" s="20">
        <v>-0.02</v>
      </c>
      <c r="Z229" s="20">
        <v>0.02</v>
      </c>
      <c r="AA229" s="86">
        <v>11</v>
      </c>
      <c r="AB229" s="20">
        <v>0.86</v>
      </c>
      <c r="AC229" s="20">
        <v>0.68</v>
      </c>
      <c r="AD229" s="86">
        <v>11</v>
      </c>
      <c r="AE229" s="20">
        <v>1.67E-2</v>
      </c>
      <c r="AF229" s="66">
        <v>12</v>
      </c>
      <c r="AG229" s="17">
        <v>-1</v>
      </c>
      <c r="AH229" s="17">
        <v>-1.6711892999999998E-2</v>
      </c>
      <c r="AI229">
        <f>_xlfn.XLOOKUP(U229,' Brechas'!$A$35:$A$67,' Brechas'!$P$35:$P$67)</f>
        <v>-1.6711893035739299E-2</v>
      </c>
      <c r="AJ229" t="b">
        <f t="shared" si="40"/>
        <v>1</v>
      </c>
      <c r="AN229" s="20">
        <v>73</v>
      </c>
      <c r="AO229" s="20" t="s">
        <v>102</v>
      </c>
      <c r="AP229" s="20">
        <v>0.92</v>
      </c>
      <c r="AQ229" s="20">
        <v>0.68</v>
      </c>
      <c r="AR229" s="20">
        <v>0.35</v>
      </c>
      <c r="AS229" s="20">
        <v>0.35</v>
      </c>
      <c r="AT229" s="85">
        <v>4</v>
      </c>
      <c r="AU229" s="20">
        <v>0.8</v>
      </c>
      <c r="AV229" s="20">
        <v>0.81</v>
      </c>
      <c r="AW229" s="70">
        <v>29</v>
      </c>
      <c r="AX229" s="20">
        <v>0.28000000000000003</v>
      </c>
      <c r="AY229" s="59">
        <v>13</v>
      </c>
      <c r="AZ229" s="17">
        <v>1</v>
      </c>
      <c r="BA229" s="17">
        <v>0.28400586799999999</v>
      </c>
      <c r="BB229" s="17">
        <f>_xlfn.XLOOKUP(AN229,' Brechas'!$A$35:$A$67,' Brechas'!$Y$35:$Y$67)</f>
        <v>0.28400586802988997</v>
      </c>
      <c r="BC229" t="b">
        <f t="shared" si="41"/>
        <v>1</v>
      </c>
      <c r="BG229" s="20">
        <v>73</v>
      </c>
      <c r="BH229" s="20" t="s">
        <v>102</v>
      </c>
      <c r="BI229" s="20">
        <v>35.75</v>
      </c>
      <c r="BJ229" s="20">
        <v>27.37</v>
      </c>
      <c r="BK229" s="20">
        <v>0.31</v>
      </c>
      <c r="BL229" s="20">
        <v>0.30599999999999999</v>
      </c>
      <c r="BM229" s="61">
        <v>18</v>
      </c>
      <c r="BN229" s="20">
        <v>31.652999999999999</v>
      </c>
      <c r="BO229" s="20">
        <v>0.08</v>
      </c>
      <c r="BP229" s="58">
        <v>16</v>
      </c>
      <c r="BQ229" s="20">
        <v>2.4E-2</v>
      </c>
      <c r="BR229" s="80">
        <v>20</v>
      </c>
      <c r="BS229" s="17">
        <v>1</v>
      </c>
      <c r="BT229" s="17">
        <v>2.3582222999999999E-2</v>
      </c>
      <c r="BU229" s="17">
        <f>_xlfn.XLOOKUP(BG229,' Brechas'!$A$35:$A$67,' Brechas'!$AM$35:$AM$67)</f>
        <v>2.3582223291336E-2</v>
      </c>
      <c r="BV229" t="b">
        <f t="shared" si="42"/>
        <v>1</v>
      </c>
      <c r="BZ229" s="20">
        <v>73</v>
      </c>
      <c r="CA229" s="20" t="s">
        <v>102</v>
      </c>
      <c r="CB229" s="20">
        <v>0.21</v>
      </c>
      <c r="CC229" s="20">
        <v>0.13</v>
      </c>
      <c r="CD229" s="20">
        <v>0.56999999999999995</v>
      </c>
      <c r="CE229" s="20">
        <v>0.56999999999999995</v>
      </c>
      <c r="CF229" s="63">
        <v>15</v>
      </c>
      <c r="CG229" s="20">
        <v>0.16</v>
      </c>
      <c r="CH229" s="20">
        <v>0.55000000000000004</v>
      </c>
      <c r="CI229" s="87">
        <v>30</v>
      </c>
      <c r="CJ229" s="20">
        <v>0.31</v>
      </c>
      <c r="CK229" s="71">
        <v>25</v>
      </c>
      <c r="CL229" s="17">
        <v>1</v>
      </c>
      <c r="CM229" s="17">
        <v>0.30958696400000002</v>
      </c>
      <c r="CN229" s="17">
        <f>_xlfn.XLOOKUP(BZ229,' Brechas'!$A$35:$A$67,' Brechas'!$BI$35:$BI$67)</f>
        <v>0.30958696370988797</v>
      </c>
      <c r="CO229" t="b">
        <f t="shared" si="43"/>
        <v>1</v>
      </c>
    </row>
    <row r="230" spans="21:93">
      <c r="U230" s="20">
        <v>76</v>
      </c>
      <c r="V230" s="20" t="s">
        <v>103</v>
      </c>
      <c r="W230" s="20">
        <v>0.74</v>
      </c>
      <c r="X230" s="20">
        <v>0.8</v>
      </c>
      <c r="Y230" s="20">
        <v>-0.08</v>
      </c>
      <c r="Z230" s="20">
        <v>0.08</v>
      </c>
      <c r="AA230" s="84">
        <v>26</v>
      </c>
      <c r="AB230" s="20">
        <v>0.78</v>
      </c>
      <c r="AC230" s="20">
        <v>0.75</v>
      </c>
      <c r="AD230" s="74">
        <v>23</v>
      </c>
      <c r="AE230" s="20">
        <v>5.7700000000000001E-2</v>
      </c>
      <c r="AF230" s="84">
        <v>26</v>
      </c>
      <c r="AG230" s="17">
        <v>-1</v>
      </c>
      <c r="AH230" s="17">
        <v>-5.7669475999999997E-2</v>
      </c>
      <c r="AI230">
        <f>_xlfn.XLOOKUP(U230,' Brechas'!$A$35:$A$67,' Brechas'!$P$35:$P$67)</f>
        <v>-5.7669475791029899E-2</v>
      </c>
      <c r="AJ230" t="b">
        <f t="shared" si="40"/>
        <v>1</v>
      </c>
      <c r="AN230" s="20">
        <v>76</v>
      </c>
      <c r="AO230" s="20" t="s">
        <v>103</v>
      </c>
      <c r="AP230" s="20">
        <v>0.65</v>
      </c>
      <c r="AQ230" s="20">
        <v>0.36</v>
      </c>
      <c r="AR230" s="20">
        <v>0.82</v>
      </c>
      <c r="AS230" s="20">
        <v>0.82</v>
      </c>
      <c r="AT230" s="88">
        <v>24</v>
      </c>
      <c r="AU230" s="20">
        <v>0.51</v>
      </c>
      <c r="AV230" s="20">
        <v>0.52</v>
      </c>
      <c r="AW230" s="63">
        <v>15</v>
      </c>
      <c r="AX230" s="20">
        <v>0.42</v>
      </c>
      <c r="AY230" s="75">
        <v>21</v>
      </c>
      <c r="AZ230" s="17">
        <v>1</v>
      </c>
      <c r="BA230" s="17">
        <v>0.423874845</v>
      </c>
      <c r="BB230" s="17">
        <f>_xlfn.XLOOKUP(AN230,' Brechas'!$A$35:$A$67,' Brechas'!$Y$35:$Y$67)</f>
        <v>0.42387484495567601</v>
      </c>
      <c r="BC230" t="b">
        <f t="shared" si="41"/>
        <v>1</v>
      </c>
      <c r="BG230" s="20">
        <v>76</v>
      </c>
      <c r="BH230" s="20" t="s">
        <v>103</v>
      </c>
      <c r="BI230" s="20">
        <v>35.4</v>
      </c>
      <c r="BJ230" s="20">
        <v>32.450000000000003</v>
      </c>
      <c r="BK230" s="20">
        <v>0.09</v>
      </c>
      <c r="BL230" s="20">
        <v>9.0999999999999998E-2</v>
      </c>
      <c r="BM230" s="64">
        <v>7</v>
      </c>
      <c r="BN230" s="20">
        <v>33.929000000000002</v>
      </c>
      <c r="BO230" s="20">
        <v>7.0000000000000007E-2</v>
      </c>
      <c r="BP230" s="60">
        <v>14</v>
      </c>
      <c r="BQ230" s="20">
        <v>7.0000000000000001E-3</v>
      </c>
      <c r="BR230" s="62">
        <v>8</v>
      </c>
      <c r="BS230" s="17">
        <v>1</v>
      </c>
      <c r="BT230" s="17">
        <v>6.5269949999999998E-3</v>
      </c>
      <c r="BU230" s="17">
        <f>_xlfn.XLOOKUP(BG230,' Brechas'!$A$35:$A$67,' Brechas'!$AM$35:$AM$67)</f>
        <v>6.5269947135004102E-3</v>
      </c>
      <c r="BV230" t="b">
        <f t="shared" si="42"/>
        <v>1</v>
      </c>
      <c r="BZ230" s="20">
        <v>76</v>
      </c>
      <c r="CA230" s="20" t="s">
        <v>103</v>
      </c>
      <c r="CB230" s="20">
        <v>0.16</v>
      </c>
      <c r="CC230" s="20">
        <v>0.1</v>
      </c>
      <c r="CD230" s="20">
        <v>0.56999999999999995</v>
      </c>
      <c r="CE230" s="20">
        <v>0.56999999999999995</v>
      </c>
      <c r="CF230" s="58">
        <v>16</v>
      </c>
      <c r="CG230" s="20">
        <v>0.13</v>
      </c>
      <c r="CH230" s="20">
        <v>0.45</v>
      </c>
      <c r="CI230" s="84">
        <v>26</v>
      </c>
      <c r="CJ230" s="20">
        <v>0.26</v>
      </c>
      <c r="CK230" s="80">
        <v>20</v>
      </c>
      <c r="CL230" s="17">
        <v>1</v>
      </c>
      <c r="CM230" s="17">
        <v>0.255020733</v>
      </c>
      <c r="CN230" s="17">
        <f>_xlfn.XLOOKUP(BZ230,' Brechas'!$A$35:$A$67,' Brechas'!$BI$35:$BI$67)</f>
        <v>0.25502073267547298</v>
      </c>
      <c r="CO230" t="b">
        <f t="shared" si="43"/>
        <v>1</v>
      </c>
    </row>
    <row r="231" spans="21:93">
      <c r="U231" s="20">
        <v>81</v>
      </c>
      <c r="V231" s="20" t="s">
        <v>104</v>
      </c>
      <c r="W231" s="20">
        <v>0.84</v>
      </c>
      <c r="X231" s="20">
        <v>0.86</v>
      </c>
      <c r="Y231" s="20">
        <v>-0.02</v>
      </c>
      <c r="Z231" s="20">
        <v>0.02</v>
      </c>
      <c r="AA231" s="79">
        <v>10</v>
      </c>
      <c r="AB231" s="20">
        <v>0.85</v>
      </c>
      <c r="AC231" s="20">
        <v>0.69</v>
      </c>
      <c r="AD231" s="59">
        <v>13</v>
      </c>
      <c r="AE231" s="20">
        <v>1.6299999999999999E-2</v>
      </c>
      <c r="AF231" s="79">
        <v>10</v>
      </c>
      <c r="AG231" s="17">
        <v>-1</v>
      </c>
      <c r="AH231" s="17">
        <v>-1.6274453000000001E-2</v>
      </c>
      <c r="AI231">
        <f>_xlfn.XLOOKUP(U231,' Brechas'!$A$35:$A$67,' Brechas'!$P$35:$P$67)</f>
        <v>-1.62744534767266E-2</v>
      </c>
      <c r="AJ231" t="b">
        <f t="shared" si="40"/>
        <v>1</v>
      </c>
      <c r="AN231" s="20">
        <v>81</v>
      </c>
      <c r="AO231" s="20" t="s">
        <v>104</v>
      </c>
      <c r="AP231" s="20">
        <v>0.53</v>
      </c>
      <c r="AQ231" s="20">
        <v>0.35</v>
      </c>
      <c r="AR231" s="20">
        <v>0.52</v>
      </c>
      <c r="AS231" s="20">
        <v>0.52</v>
      </c>
      <c r="AT231" s="79">
        <v>10</v>
      </c>
      <c r="AU231" s="20">
        <v>0.44</v>
      </c>
      <c r="AV231" s="20">
        <v>0.45</v>
      </c>
      <c r="AW231" s="79">
        <v>10</v>
      </c>
      <c r="AX231" s="20">
        <v>0.23</v>
      </c>
      <c r="AY231" s="64">
        <v>7</v>
      </c>
      <c r="AZ231" s="17">
        <v>1</v>
      </c>
      <c r="BA231" s="17">
        <v>0.23271359999999999</v>
      </c>
      <c r="BB231" s="17">
        <f>_xlfn.XLOOKUP(AN231,' Brechas'!$A$35:$A$67,' Brechas'!$Y$35:$Y$67)</f>
        <v>0.23271359976913999</v>
      </c>
      <c r="BC231" t="b">
        <f t="shared" si="41"/>
        <v>1</v>
      </c>
      <c r="BG231" s="20">
        <v>81</v>
      </c>
      <c r="BH231" s="20" t="s">
        <v>104</v>
      </c>
      <c r="BI231" s="20">
        <v>6.34</v>
      </c>
      <c r="BJ231" s="20">
        <v>4.45</v>
      </c>
      <c r="BK231" s="20">
        <v>0.42</v>
      </c>
      <c r="BL231" s="20">
        <v>0.42299999999999999</v>
      </c>
      <c r="BM231" s="72">
        <v>27</v>
      </c>
      <c r="BN231" s="20">
        <v>5.4009999999999998</v>
      </c>
      <c r="BO231" s="20">
        <v>0.45</v>
      </c>
      <c r="BP231" s="94">
        <v>31</v>
      </c>
      <c r="BQ231" s="20">
        <v>0.191</v>
      </c>
      <c r="BR231" s="73">
        <v>28</v>
      </c>
      <c r="BS231" s="17">
        <v>1</v>
      </c>
      <c r="BT231" s="17">
        <v>0.190868653</v>
      </c>
      <c r="BU231" s="17">
        <f>_xlfn.XLOOKUP(BG231,' Brechas'!$A$35:$A$67,' Brechas'!$AM$35:$AM$67)</f>
        <v>0.19086865343772</v>
      </c>
      <c r="BV231" t="b">
        <f t="shared" si="42"/>
        <v>1</v>
      </c>
      <c r="BZ231" s="20">
        <v>81</v>
      </c>
      <c r="CA231" s="20" t="s">
        <v>104</v>
      </c>
      <c r="CB231" s="20">
        <v>0.3</v>
      </c>
      <c r="CC231" s="20">
        <v>0.28999999999999998</v>
      </c>
      <c r="CD231" s="20">
        <v>0.02</v>
      </c>
      <c r="CE231" s="20">
        <v>0.02</v>
      </c>
      <c r="CF231" s="76">
        <v>1</v>
      </c>
      <c r="CG231" s="20">
        <v>0.28999999999999998</v>
      </c>
      <c r="CH231" s="20">
        <v>1</v>
      </c>
      <c r="CI231" s="77">
        <v>33</v>
      </c>
      <c r="CJ231" s="20">
        <v>0.02</v>
      </c>
      <c r="CK231" s="67">
        <v>2</v>
      </c>
      <c r="CL231" s="17">
        <v>1</v>
      </c>
      <c r="CM231" s="17">
        <v>2.1124799999999999E-2</v>
      </c>
      <c r="CN231" s="17">
        <f>_xlfn.XLOOKUP(BZ231,' Brechas'!$A$35:$A$67,' Brechas'!$BI$35:$BI$67)</f>
        <v>2.11247996947421E-2</v>
      </c>
      <c r="CO231" t="b">
        <f t="shared" si="43"/>
        <v>1</v>
      </c>
    </row>
    <row r="232" spans="21:93">
      <c r="U232" s="20">
        <v>85</v>
      </c>
      <c r="V232" s="20" t="s">
        <v>105</v>
      </c>
      <c r="W232" s="20">
        <v>0.78</v>
      </c>
      <c r="X232" s="20">
        <v>0.8</v>
      </c>
      <c r="Y232" s="20">
        <v>-0.02</v>
      </c>
      <c r="Z232" s="20">
        <v>0.02</v>
      </c>
      <c r="AA232" s="65">
        <v>6</v>
      </c>
      <c r="AB232" s="20">
        <v>0.79</v>
      </c>
      <c r="AC232" s="20">
        <v>0.74</v>
      </c>
      <c r="AD232" s="80">
        <v>20</v>
      </c>
      <c r="AE232" s="20">
        <v>1.1900000000000001E-2</v>
      </c>
      <c r="AF232" s="62">
        <v>8</v>
      </c>
      <c r="AG232" s="17">
        <v>-1</v>
      </c>
      <c r="AH232" s="17">
        <v>-1.1934257E-2</v>
      </c>
      <c r="AI232">
        <f>_xlfn.XLOOKUP(U232,' Brechas'!$A$35:$A$67,' Brechas'!$P$35:$P$67)</f>
        <v>-1.1934257173115199E-2</v>
      </c>
      <c r="AJ232" t="b">
        <f t="shared" si="40"/>
        <v>1</v>
      </c>
      <c r="AN232" s="20">
        <v>85</v>
      </c>
      <c r="AO232" s="20" t="s">
        <v>105</v>
      </c>
      <c r="AP232" s="20">
        <v>0.73</v>
      </c>
      <c r="AQ232" s="20">
        <v>0.5</v>
      </c>
      <c r="AR232" s="20">
        <v>0.45</v>
      </c>
      <c r="AS232" s="20">
        <v>0.45</v>
      </c>
      <c r="AT232" s="62">
        <v>8</v>
      </c>
      <c r="AU232" s="20">
        <v>0.61</v>
      </c>
      <c r="AV232" s="20">
        <v>0.62</v>
      </c>
      <c r="AW232" s="74">
        <v>23</v>
      </c>
      <c r="AX232" s="20">
        <v>0.28000000000000003</v>
      </c>
      <c r="AY232" s="86">
        <v>11</v>
      </c>
      <c r="AZ232" s="17">
        <v>1</v>
      </c>
      <c r="BA232" s="17">
        <v>0.27893458399999999</v>
      </c>
      <c r="BB232" s="17">
        <f>_xlfn.XLOOKUP(AN232,' Brechas'!$A$35:$A$67,' Brechas'!$Y$35:$Y$67)</f>
        <v>0.27893458416490902</v>
      </c>
      <c r="BC232" t="b">
        <f t="shared" si="41"/>
        <v>1</v>
      </c>
      <c r="BG232" s="20">
        <v>85</v>
      </c>
      <c r="BH232" s="20" t="s">
        <v>105</v>
      </c>
      <c r="BI232" s="20">
        <v>26.49</v>
      </c>
      <c r="BJ232" s="20">
        <v>18.95</v>
      </c>
      <c r="BK232" s="20">
        <v>0.4</v>
      </c>
      <c r="BL232" s="20">
        <v>0.39700000000000002</v>
      </c>
      <c r="BM232" s="84">
        <v>26</v>
      </c>
      <c r="BN232" s="20">
        <v>22.722000000000001</v>
      </c>
      <c r="BO232" s="20">
        <v>0.11</v>
      </c>
      <c r="BP232" s="88">
        <v>24</v>
      </c>
      <c r="BQ232" s="20">
        <v>4.2999999999999997E-2</v>
      </c>
      <c r="BR232" s="71">
        <v>25</v>
      </c>
      <c r="BS232" s="17">
        <v>1</v>
      </c>
      <c r="BT232" s="17">
        <v>4.2647290999999997E-2</v>
      </c>
      <c r="BU232" s="17">
        <f>_xlfn.XLOOKUP(BG232,' Brechas'!$A$35:$A$67,' Brechas'!$AM$35:$AM$67)</f>
        <v>4.26472906827099E-2</v>
      </c>
      <c r="BV232" t="b">
        <f t="shared" si="42"/>
        <v>1</v>
      </c>
      <c r="BZ232" s="20">
        <v>85</v>
      </c>
      <c r="CA232" s="20" t="s">
        <v>105</v>
      </c>
      <c r="CB232" s="20">
        <v>0.14000000000000001</v>
      </c>
      <c r="CC232" s="20">
        <v>0.1</v>
      </c>
      <c r="CD232" s="20">
        <v>0.46</v>
      </c>
      <c r="CE232" s="20">
        <v>0.46</v>
      </c>
      <c r="CF232" s="59">
        <v>13</v>
      </c>
      <c r="CG232" s="20">
        <v>0.12</v>
      </c>
      <c r="CH232" s="20">
        <v>0.4</v>
      </c>
      <c r="CI232" s="82">
        <v>22</v>
      </c>
      <c r="CJ232" s="20">
        <v>0.19</v>
      </c>
      <c r="CK232" s="86">
        <v>11</v>
      </c>
      <c r="CL232" s="17">
        <v>1</v>
      </c>
      <c r="CM232" s="17">
        <v>0.185958441</v>
      </c>
      <c r="CN232" s="17">
        <f>_xlfn.XLOOKUP(BZ232,' Brechas'!$A$35:$A$67,' Brechas'!$BI$35:$BI$67)</f>
        <v>0.185958441142763</v>
      </c>
      <c r="CO232" t="b">
        <f t="shared" si="43"/>
        <v>1</v>
      </c>
    </row>
    <row r="233" spans="21:93">
      <c r="U233" s="20">
        <v>86</v>
      </c>
      <c r="V233" s="20" t="s">
        <v>106</v>
      </c>
      <c r="W233" s="20">
        <v>0.86</v>
      </c>
      <c r="X233" s="20">
        <v>0.79</v>
      </c>
      <c r="Y233" s="20">
        <v>0.08</v>
      </c>
      <c r="Z233" s="20">
        <v>0.08</v>
      </c>
      <c r="AA233" s="73">
        <v>28</v>
      </c>
      <c r="AB233" s="20">
        <v>0.82</v>
      </c>
      <c r="AC233" s="20">
        <v>0.71</v>
      </c>
      <c r="AD233" s="58">
        <v>16</v>
      </c>
      <c r="AE233" s="20">
        <v>5.7500000000000002E-2</v>
      </c>
      <c r="AF233" s="71">
        <v>25</v>
      </c>
      <c r="AG233" s="17">
        <v>1</v>
      </c>
      <c r="AH233" s="17">
        <v>5.7474285E-2</v>
      </c>
      <c r="AI233">
        <f>_xlfn.XLOOKUP(U233,' Brechas'!$A$35:$A$67,' Brechas'!$P$35:$P$67)</f>
        <v>5.7474284972282998E-2</v>
      </c>
      <c r="AJ233" t="b">
        <f t="shared" si="40"/>
        <v>1</v>
      </c>
      <c r="AN233" s="20">
        <v>86</v>
      </c>
      <c r="AO233" s="20" t="s">
        <v>106</v>
      </c>
      <c r="AP233" s="20">
        <v>0.97</v>
      </c>
      <c r="AQ233" s="20">
        <v>0.62</v>
      </c>
      <c r="AR233" s="20">
        <v>0.55000000000000004</v>
      </c>
      <c r="AS233" s="20">
        <v>0.55000000000000004</v>
      </c>
      <c r="AT233" s="59">
        <v>13</v>
      </c>
      <c r="AU233" s="20">
        <v>0.79</v>
      </c>
      <c r="AV233" s="20">
        <v>0.8</v>
      </c>
      <c r="AW233" s="73">
        <v>28</v>
      </c>
      <c r="AX233" s="20">
        <v>0.44</v>
      </c>
      <c r="AY233" s="74">
        <v>23</v>
      </c>
      <c r="AZ233" s="17">
        <v>1</v>
      </c>
      <c r="BA233" s="17">
        <v>0.44370230700000002</v>
      </c>
      <c r="BB233" s="17">
        <f>_xlfn.XLOOKUP(AN233,' Brechas'!$A$35:$A$67,' Brechas'!$Y$35:$Y$67)</f>
        <v>0.44370230738371802</v>
      </c>
      <c r="BC233" t="b">
        <f t="shared" si="41"/>
        <v>1</v>
      </c>
      <c r="BG233" s="20">
        <v>86</v>
      </c>
      <c r="BH233" s="20" t="s">
        <v>106</v>
      </c>
      <c r="BI233" s="20">
        <v>13.62</v>
      </c>
      <c r="BJ233" s="20">
        <v>7.6</v>
      </c>
      <c r="BK233" s="20">
        <v>0.79</v>
      </c>
      <c r="BL233" s="20">
        <v>0.79300000000000004</v>
      </c>
      <c r="BM233" s="87">
        <v>30</v>
      </c>
      <c r="BN233" s="20">
        <v>10.554</v>
      </c>
      <c r="BO233" s="20">
        <v>0.23</v>
      </c>
      <c r="BP233" s="72">
        <v>27</v>
      </c>
      <c r="BQ233" s="20">
        <v>0.183</v>
      </c>
      <c r="BR233" s="72">
        <v>27</v>
      </c>
      <c r="BS233" s="17">
        <v>1</v>
      </c>
      <c r="BT233" s="17">
        <v>0.183323498</v>
      </c>
      <c r="BU233" s="17">
        <f>_xlfn.XLOOKUP(BG233,' Brechas'!$A$35:$A$67,' Brechas'!$AM$35:$AM$67)</f>
        <v>0.18332349825341099</v>
      </c>
      <c r="BV233" t="b">
        <f t="shared" si="42"/>
        <v>1</v>
      </c>
      <c r="BZ233" s="20">
        <v>86</v>
      </c>
      <c r="CA233" s="20" t="s">
        <v>106</v>
      </c>
      <c r="CB233" s="20">
        <v>0.25</v>
      </c>
      <c r="CC233" s="20">
        <v>0.23</v>
      </c>
      <c r="CD233" s="20">
        <v>0.13</v>
      </c>
      <c r="CE233" s="20">
        <v>0.13</v>
      </c>
      <c r="CF233" s="78">
        <v>3</v>
      </c>
      <c r="CG233" s="20">
        <v>0.24</v>
      </c>
      <c r="CH233" s="20">
        <v>0.81</v>
      </c>
      <c r="CI233" s="95">
        <v>32</v>
      </c>
      <c r="CJ233" s="20">
        <v>0.1</v>
      </c>
      <c r="CK233" s="64">
        <v>7</v>
      </c>
      <c r="CL233" s="17">
        <v>1</v>
      </c>
      <c r="CM233" s="17">
        <v>0.102427265</v>
      </c>
      <c r="CN233" s="17">
        <f>_xlfn.XLOOKUP(BZ233,' Brechas'!$A$35:$A$67,' Brechas'!$BI$35:$BI$67)</f>
        <v>0.102427265078363</v>
      </c>
      <c r="CO233" t="b">
        <f t="shared" si="43"/>
        <v>1</v>
      </c>
    </row>
    <row r="234" spans="21:93">
      <c r="U234" s="89">
        <v>88</v>
      </c>
      <c r="V234" s="90" t="s">
        <v>262</v>
      </c>
      <c r="W234" s="20">
        <v>0.86</v>
      </c>
      <c r="X234" s="20">
        <v>0.89</v>
      </c>
      <c r="Y234" s="20">
        <v>-0.04</v>
      </c>
      <c r="Z234" s="20">
        <v>0.04</v>
      </c>
      <c r="AA234" s="60">
        <v>14</v>
      </c>
      <c r="AB234" s="20">
        <v>0.88</v>
      </c>
      <c r="AC234" s="20">
        <v>0.67</v>
      </c>
      <c r="AD234" s="69">
        <v>9</v>
      </c>
      <c r="AE234" s="20">
        <v>2.3800000000000002E-2</v>
      </c>
      <c r="AF234" s="60">
        <v>14</v>
      </c>
      <c r="AG234" s="17">
        <v>-1</v>
      </c>
      <c r="AH234" s="17">
        <v>-2.3823407000000001E-2</v>
      </c>
      <c r="AI234">
        <f>_xlfn.XLOOKUP(U234,' Brechas'!$A$35:$A$67,' Brechas'!$P$35:$P$67)</f>
        <v>-2.3823406913786101E-2</v>
      </c>
      <c r="AJ234" t="b">
        <f t="shared" si="40"/>
        <v>1</v>
      </c>
      <c r="AN234" s="20">
        <v>88</v>
      </c>
      <c r="AO234" s="20" t="s">
        <v>262</v>
      </c>
      <c r="AP234" s="20">
        <v>0.12</v>
      </c>
      <c r="AQ234" s="20">
        <v>0.13</v>
      </c>
      <c r="AR234" s="20">
        <v>-0.08</v>
      </c>
      <c r="AS234" s="20">
        <v>0.08</v>
      </c>
      <c r="AT234" s="76">
        <v>1</v>
      </c>
      <c r="AU234" s="20">
        <v>0.13</v>
      </c>
      <c r="AV234" s="20">
        <v>0.13</v>
      </c>
      <c r="AW234" s="78">
        <v>3</v>
      </c>
      <c r="AX234" s="20">
        <v>0.01</v>
      </c>
      <c r="AY234" s="76">
        <v>1</v>
      </c>
      <c r="AZ234" s="17">
        <v>-1</v>
      </c>
      <c r="BA234" s="17">
        <v>-1.0146172E-2</v>
      </c>
      <c r="BB234" s="17">
        <f>_xlfn.XLOOKUP(AN234,' Brechas'!$A$35:$A$67,' Brechas'!$Y$35:$Y$67)</f>
        <v>-1.01461723599248E-2</v>
      </c>
      <c r="BC234" t="b">
        <f t="shared" si="41"/>
        <v>1</v>
      </c>
      <c r="BG234" s="20">
        <v>88</v>
      </c>
      <c r="BH234" s="89" t="s">
        <v>306</v>
      </c>
      <c r="BI234" s="20">
        <v>3.25</v>
      </c>
      <c r="BJ234" s="20">
        <v>1.53</v>
      </c>
      <c r="BK234" s="20">
        <v>1.1200000000000001</v>
      </c>
      <c r="BL234" s="20">
        <v>1.1240000000000001</v>
      </c>
      <c r="BM234" s="95">
        <v>32</v>
      </c>
      <c r="BN234" s="20">
        <v>2.4390000000000001</v>
      </c>
      <c r="BO234" s="20">
        <v>1</v>
      </c>
      <c r="BP234" s="77">
        <v>33</v>
      </c>
      <c r="BQ234" s="20">
        <v>1.1240000000000001</v>
      </c>
      <c r="BR234" s="77">
        <v>33</v>
      </c>
      <c r="BS234" s="17">
        <v>1</v>
      </c>
      <c r="BT234" s="17">
        <v>1.1243500099999999</v>
      </c>
      <c r="BU234" s="17">
        <f>_xlfn.XLOOKUP(BG234,' Brechas'!$A$35:$A$67,' Brechas'!$AM$35:$AM$67)</f>
        <v>1.1243500096581101</v>
      </c>
      <c r="BV234" t="b">
        <f t="shared" si="42"/>
        <v>1</v>
      </c>
      <c r="BZ234" s="20">
        <v>88</v>
      </c>
      <c r="CA234" s="20" t="s">
        <v>262</v>
      </c>
      <c r="CB234" s="20">
        <v>0.08</v>
      </c>
      <c r="CC234" s="20">
        <v>0.06</v>
      </c>
      <c r="CD234" s="20">
        <v>0.23</v>
      </c>
      <c r="CE234" s="20">
        <v>0.23</v>
      </c>
      <c r="CF234" s="65">
        <v>6</v>
      </c>
      <c r="CG234" s="20">
        <v>7.0000000000000007E-2</v>
      </c>
      <c r="CH234" s="20">
        <v>0.23</v>
      </c>
      <c r="CI234" s="67">
        <v>2</v>
      </c>
      <c r="CJ234" s="20">
        <v>0.05</v>
      </c>
      <c r="CK234" s="85">
        <v>4</v>
      </c>
      <c r="CL234" s="17">
        <v>1</v>
      </c>
      <c r="CM234" s="17">
        <v>5.3850918999999997E-2</v>
      </c>
      <c r="CN234" s="17">
        <f>_xlfn.XLOOKUP(BZ234,' Brechas'!$A$35:$A$67,' Brechas'!$BI$35:$BI$67)</f>
        <v>5.38509192036263E-2</v>
      </c>
      <c r="CO234" t="b">
        <f t="shared" si="43"/>
        <v>1</v>
      </c>
    </row>
    <row r="235" spans="21:93">
      <c r="U235" s="20">
        <v>91</v>
      </c>
      <c r="V235" s="20" t="s">
        <v>108</v>
      </c>
      <c r="W235" s="20">
        <v>0.56999999999999995</v>
      </c>
      <c r="X235" s="20">
        <v>0.73</v>
      </c>
      <c r="Y235" s="20">
        <v>-0.22</v>
      </c>
      <c r="Z235" s="20">
        <v>0.22</v>
      </c>
      <c r="AA235" s="77">
        <v>33</v>
      </c>
      <c r="AB235" s="20">
        <v>0.68</v>
      </c>
      <c r="AC235" s="20">
        <v>0.86</v>
      </c>
      <c r="AD235" s="87">
        <v>30</v>
      </c>
      <c r="AE235" s="20">
        <v>0.189</v>
      </c>
      <c r="AF235" s="77">
        <v>33</v>
      </c>
      <c r="AG235" s="17">
        <v>-1</v>
      </c>
      <c r="AH235" s="17">
        <v>-0.18899902800000001</v>
      </c>
      <c r="AI235">
        <f>_xlfn.XLOOKUP(U235,' Brechas'!$A$35:$A$67,' Brechas'!$P$35:$P$67)</f>
        <v>-0.18899902818270201</v>
      </c>
      <c r="AJ235" t="b">
        <f t="shared" si="40"/>
        <v>1</v>
      </c>
      <c r="AN235" s="20">
        <v>91</v>
      </c>
      <c r="AO235" s="20" t="s">
        <v>108</v>
      </c>
      <c r="AP235" s="20">
        <v>0.83</v>
      </c>
      <c r="AQ235" s="20">
        <v>0.66</v>
      </c>
      <c r="AR235" s="20">
        <v>0.25</v>
      </c>
      <c r="AS235" s="20">
        <v>0.25</v>
      </c>
      <c r="AT235" s="67">
        <v>2</v>
      </c>
      <c r="AU235" s="20">
        <v>0.74</v>
      </c>
      <c r="AV235" s="20">
        <v>0.75</v>
      </c>
      <c r="AW235" s="72">
        <v>27</v>
      </c>
      <c r="AX235" s="20">
        <v>0.19</v>
      </c>
      <c r="AY235" s="85">
        <v>4</v>
      </c>
      <c r="AZ235" s="17">
        <v>1</v>
      </c>
      <c r="BA235" s="17">
        <v>0.19109773899999999</v>
      </c>
      <c r="BB235" s="17">
        <f>_xlfn.XLOOKUP(AN235,' Brechas'!$A$35:$A$67,' Brechas'!$Y$35:$Y$67)</f>
        <v>0.19109773894263499</v>
      </c>
      <c r="BC235" t="b">
        <f t="shared" si="41"/>
        <v>1</v>
      </c>
      <c r="BG235" s="20">
        <v>91</v>
      </c>
      <c r="BH235" s="20" t="s">
        <v>108</v>
      </c>
      <c r="BI235" s="20">
        <v>7.73</v>
      </c>
      <c r="BJ235" s="20">
        <v>5.09</v>
      </c>
      <c r="BK235" s="20">
        <v>0.52</v>
      </c>
      <c r="BL235" s="20">
        <v>0.52</v>
      </c>
      <c r="BM235" s="73">
        <v>28</v>
      </c>
      <c r="BN235" s="20">
        <v>6.3730000000000002</v>
      </c>
      <c r="BO235" s="20">
        <v>0.38</v>
      </c>
      <c r="BP235" s="70">
        <v>29</v>
      </c>
      <c r="BQ235" s="20">
        <v>0.19900000000000001</v>
      </c>
      <c r="BR235" s="87">
        <v>30</v>
      </c>
      <c r="BS235" s="17">
        <v>1</v>
      </c>
      <c r="BT235" s="17">
        <v>0.19882583100000001</v>
      </c>
      <c r="BU235" s="17">
        <f>_xlfn.XLOOKUP(BG235,' Brechas'!$A$35:$A$67,' Brechas'!$AM$35:$AM$67)</f>
        <v>0.198825831264132</v>
      </c>
      <c r="BV235" t="b">
        <f t="shared" si="42"/>
        <v>1</v>
      </c>
      <c r="BZ235" s="20">
        <v>91</v>
      </c>
      <c r="CA235" s="20" t="s">
        <v>108</v>
      </c>
      <c r="CB235" s="20">
        <v>0.09</v>
      </c>
      <c r="CC235" s="20">
        <v>0.09</v>
      </c>
      <c r="CD235" s="20">
        <v>-0.05</v>
      </c>
      <c r="CE235" s="20">
        <v>0.05</v>
      </c>
      <c r="CF235" s="67">
        <v>2</v>
      </c>
      <c r="CG235" s="20">
        <v>0.09</v>
      </c>
      <c r="CH235" s="20">
        <v>0.3</v>
      </c>
      <c r="CI235" s="85">
        <v>4</v>
      </c>
      <c r="CJ235" s="20">
        <v>0.01</v>
      </c>
      <c r="CK235" s="76">
        <v>1</v>
      </c>
      <c r="CL235" s="17">
        <v>-1</v>
      </c>
      <c r="CM235" s="17">
        <v>-1.3908779E-2</v>
      </c>
      <c r="CN235" s="17">
        <f>_xlfn.XLOOKUP(BZ235,' Brechas'!$A$35:$A$67,' Brechas'!$BI$35:$BI$67)</f>
        <v>-1.39087794112846E-2</v>
      </c>
      <c r="CO235" t="b">
        <f t="shared" si="43"/>
        <v>1</v>
      </c>
    </row>
    <row r="236" spans="21:93">
      <c r="U236" s="20">
        <v>94</v>
      </c>
      <c r="V236" s="20" t="s">
        <v>109</v>
      </c>
      <c r="W236" s="20">
        <v>0.75</v>
      </c>
      <c r="X236" s="20">
        <v>0.91</v>
      </c>
      <c r="Y236" s="20">
        <v>-0.18</v>
      </c>
      <c r="Z236" s="20">
        <v>0.18</v>
      </c>
      <c r="AA236" s="95">
        <v>32</v>
      </c>
      <c r="AB236" s="20">
        <v>0.87</v>
      </c>
      <c r="AC236" s="20">
        <v>0.67</v>
      </c>
      <c r="AD236" s="79">
        <v>10</v>
      </c>
      <c r="AE236" s="20">
        <v>0.1179</v>
      </c>
      <c r="AF236" s="94">
        <v>31</v>
      </c>
      <c r="AG236" s="17">
        <v>-1</v>
      </c>
      <c r="AH236" s="17">
        <v>-0.117857143</v>
      </c>
      <c r="AI236">
        <f>_xlfn.XLOOKUP(U236,' Brechas'!$A$35:$A$67,' Brechas'!$P$35:$P$67)</f>
        <v>-0.11785714285714299</v>
      </c>
      <c r="AJ236" t="b">
        <f t="shared" si="40"/>
        <v>1</v>
      </c>
      <c r="AN236" s="20">
        <v>94</v>
      </c>
      <c r="AO236" s="20" t="s">
        <v>271</v>
      </c>
      <c r="AP236" s="20">
        <v>0.54</v>
      </c>
      <c r="AQ236" s="20">
        <v>0.36</v>
      </c>
      <c r="AR236" s="20">
        <v>0.51</v>
      </c>
      <c r="AS236" s="20">
        <v>0.51</v>
      </c>
      <c r="AT236" s="69">
        <v>9</v>
      </c>
      <c r="AU236" s="20">
        <v>0.45</v>
      </c>
      <c r="AV236" s="20">
        <v>0.45</v>
      </c>
      <c r="AW236" s="86">
        <v>11</v>
      </c>
      <c r="AX236" s="20">
        <v>0.23</v>
      </c>
      <c r="AY236" s="65">
        <v>6</v>
      </c>
      <c r="AZ236" s="17">
        <v>1</v>
      </c>
      <c r="BA236" s="17">
        <v>0.23130321600000001</v>
      </c>
      <c r="BB236" s="17">
        <f>_xlfn.XLOOKUP(AN236,' Brechas'!$A$35:$A$67,' Brechas'!$Y$35:$Y$67)</f>
        <v>0.23130321591654299</v>
      </c>
      <c r="BC236" t="b">
        <f t="shared" si="41"/>
        <v>1</v>
      </c>
      <c r="BG236" s="20">
        <v>94</v>
      </c>
      <c r="BH236" s="20" t="s">
        <v>109</v>
      </c>
      <c r="BI236" s="20">
        <v>13.29</v>
      </c>
      <c r="BJ236" s="20">
        <v>7.25</v>
      </c>
      <c r="BK236" s="20">
        <v>0.83</v>
      </c>
      <c r="BL236" s="20">
        <v>0.83199999999999996</v>
      </c>
      <c r="BM236" s="94">
        <v>31</v>
      </c>
      <c r="BN236" s="20">
        <v>10.042</v>
      </c>
      <c r="BO236" s="20">
        <v>0.24</v>
      </c>
      <c r="BP236" s="73">
        <v>28</v>
      </c>
      <c r="BQ236" s="20">
        <v>0.20200000000000001</v>
      </c>
      <c r="BR236" s="94">
        <v>31</v>
      </c>
      <c r="BS236" s="17">
        <v>1</v>
      </c>
      <c r="BT236" s="17">
        <v>0.20208659000000001</v>
      </c>
      <c r="BU236" s="17">
        <f>_xlfn.XLOOKUP(BG236,' Brechas'!$A$35:$A$67,' Brechas'!$AM$35:$AM$67)</f>
        <v>0.20208658959977399</v>
      </c>
      <c r="BV236" t="b">
        <f t="shared" si="42"/>
        <v>1</v>
      </c>
      <c r="BZ236" s="20">
        <v>94</v>
      </c>
      <c r="CA236" s="20" t="s">
        <v>109</v>
      </c>
      <c r="CB236" s="20">
        <v>0.13</v>
      </c>
      <c r="CC236" s="20">
        <v>0.11</v>
      </c>
      <c r="CD236" s="20">
        <v>0.19</v>
      </c>
      <c r="CE236" s="20">
        <v>0.19</v>
      </c>
      <c r="CF236" s="83">
        <v>5</v>
      </c>
      <c r="CG236" s="20">
        <v>0.12</v>
      </c>
      <c r="CH236" s="20">
        <v>0.4</v>
      </c>
      <c r="CI236" s="75">
        <v>21</v>
      </c>
      <c r="CJ236" s="20">
        <v>7.0000000000000007E-2</v>
      </c>
      <c r="CK236" s="83">
        <v>5</v>
      </c>
      <c r="CL236" s="17">
        <v>1</v>
      </c>
      <c r="CM236" s="17">
        <v>7.4676297000000003E-2</v>
      </c>
      <c r="CN236" s="17">
        <f>_xlfn.XLOOKUP(BZ236,' Brechas'!$A$35:$A$67,' Brechas'!$BI$35:$BI$67)</f>
        <v>7.4676297129526004E-2</v>
      </c>
      <c r="CO236" t="b">
        <f t="shared" si="43"/>
        <v>1</v>
      </c>
    </row>
    <row r="237" spans="21:93">
      <c r="U237" s="20">
        <v>95</v>
      </c>
      <c r="V237" s="20" t="s">
        <v>110</v>
      </c>
      <c r="W237" s="20">
        <v>0.92</v>
      </c>
      <c r="X237" s="20">
        <v>0.9</v>
      </c>
      <c r="Y237" s="20">
        <v>0.02</v>
      </c>
      <c r="Z237" s="20">
        <v>0.02</v>
      </c>
      <c r="AA237" s="62">
        <v>8</v>
      </c>
      <c r="AB237" s="20">
        <v>0.91</v>
      </c>
      <c r="AC237" s="20">
        <v>0.64</v>
      </c>
      <c r="AD237" s="65">
        <v>6</v>
      </c>
      <c r="AE237" s="20">
        <v>1.1900000000000001E-2</v>
      </c>
      <c r="AF237" s="64">
        <v>7</v>
      </c>
      <c r="AG237" s="17">
        <v>1</v>
      </c>
      <c r="AH237" s="17">
        <v>1.1926915999999999E-2</v>
      </c>
      <c r="AI237">
        <f>_xlfn.XLOOKUP(U237,' Brechas'!$A$35:$A$67,' Brechas'!$P$35:$P$67)</f>
        <v>1.1926916360414101E-2</v>
      </c>
      <c r="AJ237" t="b">
        <f t="shared" si="40"/>
        <v>1</v>
      </c>
      <c r="AN237" s="20">
        <v>95</v>
      </c>
      <c r="AO237" s="20" t="s">
        <v>110</v>
      </c>
      <c r="AP237" s="20">
        <v>0.76</v>
      </c>
      <c r="AQ237" s="20">
        <v>0.45</v>
      </c>
      <c r="AR237" s="20">
        <v>0.67</v>
      </c>
      <c r="AS237" s="20">
        <v>0.67</v>
      </c>
      <c r="AT237" s="80">
        <v>20</v>
      </c>
      <c r="AU237" s="20">
        <v>0.6</v>
      </c>
      <c r="AV237" s="20">
        <v>0.61</v>
      </c>
      <c r="AW237" s="80">
        <v>20</v>
      </c>
      <c r="AX237" s="20">
        <v>0.41</v>
      </c>
      <c r="AY237" s="80">
        <v>20</v>
      </c>
      <c r="AZ237" s="17">
        <v>1</v>
      </c>
      <c r="BA237" s="17">
        <v>0.40939581000000003</v>
      </c>
      <c r="BB237" s="17">
        <f>_xlfn.XLOOKUP(AN237,' Brechas'!$A$35:$A$67,' Brechas'!$Y$35:$Y$67)</f>
        <v>0.40939580967858102</v>
      </c>
      <c r="BC237" t="b">
        <f t="shared" si="41"/>
        <v>1</v>
      </c>
      <c r="BG237" s="20">
        <v>95</v>
      </c>
      <c r="BH237" s="20" t="s">
        <v>110</v>
      </c>
      <c r="BI237" s="20">
        <v>23.98</v>
      </c>
      <c r="BJ237" s="20">
        <v>10.33</v>
      </c>
      <c r="BK237" s="20">
        <v>1.32</v>
      </c>
      <c r="BL237" s="20">
        <v>1.321</v>
      </c>
      <c r="BM237" s="77">
        <v>33</v>
      </c>
      <c r="BN237" s="20">
        <v>16.713999999999999</v>
      </c>
      <c r="BO237" s="20">
        <v>0.15</v>
      </c>
      <c r="BP237" s="84">
        <v>26</v>
      </c>
      <c r="BQ237" s="20">
        <v>0.193</v>
      </c>
      <c r="BR237" s="70">
        <v>29</v>
      </c>
      <c r="BS237" s="17">
        <v>1</v>
      </c>
      <c r="BT237" s="17">
        <v>0.19280275499999999</v>
      </c>
      <c r="BU237" s="17">
        <f>_xlfn.XLOOKUP(BG237,' Brechas'!$A$35:$A$67,' Brechas'!$AM$35:$AM$67)</f>
        <v>0.192802754767506</v>
      </c>
      <c r="BV237" t="b">
        <f t="shared" si="42"/>
        <v>1</v>
      </c>
      <c r="BZ237" s="20">
        <v>95</v>
      </c>
      <c r="CA237" s="20" t="s">
        <v>110</v>
      </c>
      <c r="CB237" s="20">
        <v>0.11</v>
      </c>
      <c r="CC237" s="20">
        <v>7.0000000000000007E-2</v>
      </c>
      <c r="CD237" s="20">
        <v>0.67</v>
      </c>
      <c r="CE237" s="20">
        <v>0.67</v>
      </c>
      <c r="CF237" s="75">
        <v>21</v>
      </c>
      <c r="CG237" s="20">
        <v>0.09</v>
      </c>
      <c r="CH237" s="20">
        <v>0.31</v>
      </c>
      <c r="CI237" s="65">
        <v>6</v>
      </c>
      <c r="CJ237" s="20">
        <v>0.2</v>
      </c>
      <c r="CK237" s="63">
        <v>15</v>
      </c>
      <c r="CL237" s="17">
        <v>1</v>
      </c>
      <c r="CM237" s="17">
        <v>0.20449202599999999</v>
      </c>
      <c r="CN237" s="17">
        <f>_xlfn.XLOOKUP(BZ237,' Brechas'!$A$35:$A$67,' Brechas'!$BI$35:$BI$67)</f>
        <v>0.20449202580203099</v>
      </c>
      <c r="CO237" t="b">
        <f t="shared" si="43"/>
        <v>1</v>
      </c>
    </row>
    <row r="238" spans="21:93">
      <c r="U238" s="20">
        <v>97</v>
      </c>
      <c r="V238" s="20" t="s">
        <v>111</v>
      </c>
      <c r="W238" s="20">
        <v>1</v>
      </c>
      <c r="X238" s="20">
        <v>1</v>
      </c>
      <c r="Y238" s="20">
        <v>0</v>
      </c>
      <c r="Z238" s="20">
        <v>0</v>
      </c>
      <c r="AA238" s="76">
        <v>1</v>
      </c>
      <c r="AB238" s="20">
        <v>1</v>
      </c>
      <c r="AC238" s="20">
        <v>0.57999999999999996</v>
      </c>
      <c r="AD238" s="76">
        <v>1</v>
      </c>
      <c r="AE238" s="20">
        <v>0</v>
      </c>
      <c r="AF238" s="76">
        <v>1</v>
      </c>
      <c r="AG238" s="17">
        <v>-1</v>
      </c>
      <c r="AH238" s="17">
        <v>0</v>
      </c>
      <c r="AI238">
        <f>_xlfn.XLOOKUP(U238,' Brechas'!$A$35:$A$67,' Brechas'!$P$35:$P$67)</f>
        <v>0</v>
      </c>
      <c r="AJ238" t="b">
        <f t="shared" si="40"/>
        <v>1</v>
      </c>
      <c r="AN238" s="20">
        <v>97</v>
      </c>
      <c r="AO238" s="20" t="s">
        <v>111</v>
      </c>
      <c r="AP238" s="20">
        <v>1.18</v>
      </c>
      <c r="AQ238" s="20">
        <v>0.78</v>
      </c>
      <c r="AR238" s="20">
        <v>0.52</v>
      </c>
      <c r="AS238" s="20">
        <v>0.52</v>
      </c>
      <c r="AT238" s="86">
        <v>11</v>
      </c>
      <c r="AU238" s="20">
        <v>0.97</v>
      </c>
      <c r="AV238" s="20">
        <v>0.98</v>
      </c>
      <c r="AW238" s="95">
        <v>32</v>
      </c>
      <c r="AX238" s="20">
        <v>0.51</v>
      </c>
      <c r="AY238" s="72">
        <v>27</v>
      </c>
      <c r="AZ238" s="17">
        <v>1</v>
      </c>
      <c r="BA238" s="17">
        <v>0.51409090300000004</v>
      </c>
      <c r="BB238" s="17">
        <f>_xlfn.XLOOKUP(AN238,' Brechas'!$A$35:$A$67,' Brechas'!$Y$35:$Y$67)</f>
        <v>0.51409090314489203</v>
      </c>
      <c r="BC238" t="b">
        <f t="shared" si="41"/>
        <v>1</v>
      </c>
      <c r="BG238" s="20">
        <v>97</v>
      </c>
      <c r="BH238" s="20" t="s">
        <v>111</v>
      </c>
      <c r="BI238" s="20">
        <v>6.14</v>
      </c>
      <c r="BJ238" s="20">
        <v>4.6100000000000003</v>
      </c>
      <c r="BK238" s="20">
        <v>0.33</v>
      </c>
      <c r="BL238" s="20">
        <v>0.33200000000000002</v>
      </c>
      <c r="BM238" s="75">
        <v>21</v>
      </c>
      <c r="BN238" s="20">
        <v>5.319</v>
      </c>
      <c r="BO238" s="20">
        <v>0.46</v>
      </c>
      <c r="BP238" s="95">
        <v>32</v>
      </c>
      <c r="BQ238" s="20">
        <v>0.152</v>
      </c>
      <c r="BR238" s="84">
        <v>26</v>
      </c>
      <c r="BS238" s="17">
        <v>1</v>
      </c>
      <c r="BT238" s="17">
        <v>0.15234149599999999</v>
      </c>
      <c r="BU238" s="17">
        <f>_xlfn.XLOOKUP(BG238,' Brechas'!$A$35:$A$67,' Brechas'!$AM$35:$AM$67)</f>
        <v>0.15234149576934999</v>
      </c>
      <c r="BV238" t="b">
        <f t="shared" si="42"/>
        <v>1</v>
      </c>
      <c r="BZ238" s="20">
        <v>97</v>
      </c>
      <c r="CA238" s="20" t="s">
        <v>111</v>
      </c>
      <c r="CB238" s="20">
        <v>0.08</v>
      </c>
      <c r="CC238" s="20">
        <v>0.11</v>
      </c>
      <c r="CD238" s="20">
        <v>-0.26</v>
      </c>
      <c r="CE238" s="20">
        <v>0.26</v>
      </c>
      <c r="CF238" s="64">
        <v>7</v>
      </c>
      <c r="CG238" s="20">
        <v>0.1</v>
      </c>
      <c r="CH238" s="20">
        <v>0.34</v>
      </c>
      <c r="CI238" s="69">
        <v>9</v>
      </c>
      <c r="CJ238" s="20">
        <v>0.09</v>
      </c>
      <c r="CK238" s="65">
        <v>6</v>
      </c>
      <c r="CL238" s="17">
        <v>-1</v>
      </c>
      <c r="CM238" s="17">
        <v>-8.6981322999999999E-2</v>
      </c>
      <c r="CN238" s="17">
        <f>_xlfn.XLOOKUP(BZ238,' Brechas'!$A$35:$A$67,' Brechas'!$BI$35:$BI$67)</f>
        <v>-8.6981322878193004E-2</v>
      </c>
      <c r="CO238" t="b">
        <f t="shared" si="43"/>
        <v>1</v>
      </c>
    </row>
    <row r="239" spans="21:93">
      <c r="U239" s="20">
        <v>99</v>
      </c>
      <c r="V239" s="20" t="s">
        <v>112</v>
      </c>
      <c r="W239" s="20">
        <v>0.89</v>
      </c>
      <c r="X239" s="20">
        <v>0.96</v>
      </c>
      <c r="Y239" s="20">
        <v>-7.0000000000000007E-2</v>
      </c>
      <c r="Z239" s="20">
        <v>7.0000000000000007E-2</v>
      </c>
      <c r="AA239" s="71">
        <v>25</v>
      </c>
      <c r="AB239" s="20">
        <v>0.94</v>
      </c>
      <c r="AC239" s="20">
        <v>0.62</v>
      </c>
      <c r="AD239" s="78">
        <v>3</v>
      </c>
      <c r="AE239" s="20">
        <v>4.5900000000000003E-2</v>
      </c>
      <c r="AF239" s="80">
        <v>20</v>
      </c>
      <c r="AG239" s="17">
        <v>-1</v>
      </c>
      <c r="AH239" s="17">
        <v>-4.5937263999999998E-2</v>
      </c>
      <c r="AI239">
        <f>_xlfn.XLOOKUP(U239,' Brechas'!$A$35:$A$67,' Brechas'!$P$35:$P$67)</f>
        <v>-4.5937263794406602E-2</v>
      </c>
      <c r="AJ239" t="b">
        <f t="shared" si="40"/>
        <v>1</v>
      </c>
      <c r="AN239" s="20">
        <v>99</v>
      </c>
      <c r="AO239" s="20" t="s">
        <v>112</v>
      </c>
      <c r="AP239" s="20">
        <v>0.16</v>
      </c>
      <c r="AQ239" s="20">
        <v>0.05</v>
      </c>
      <c r="AR239" s="20">
        <v>2.3199999999999998</v>
      </c>
      <c r="AS239" s="20">
        <v>2.3199999999999998</v>
      </c>
      <c r="AT239" s="77">
        <v>33</v>
      </c>
      <c r="AU239" s="20">
        <v>0.1</v>
      </c>
      <c r="AV239" s="20">
        <v>0.1</v>
      </c>
      <c r="AW239" s="76">
        <v>1</v>
      </c>
      <c r="AX239" s="20">
        <v>0.24</v>
      </c>
      <c r="AY239" s="62">
        <v>8</v>
      </c>
      <c r="AZ239" s="17">
        <v>1</v>
      </c>
      <c r="BA239" s="17">
        <v>0.23835909999999999</v>
      </c>
      <c r="BB239" s="17">
        <f>_xlfn.XLOOKUP(AN239,' Brechas'!$A$35:$A$67,' Brechas'!$Y$35:$Y$67)</f>
        <v>0.23835910048850101</v>
      </c>
      <c r="BC239" t="b">
        <f t="shared" si="41"/>
        <v>1</v>
      </c>
      <c r="BG239" s="20">
        <v>99</v>
      </c>
      <c r="BH239" s="20" t="s">
        <v>112</v>
      </c>
      <c r="BI239" s="20">
        <v>7.2</v>
      </c>
      <c r="BJ239" s="20">
        <v>4.22</v>
      </c>
      <c r="BK239" s="20">
        <v>0.71</v>
      </c>
      <c r="BL239" s="20">
        <v>0.70599999999999996</v>
      </c>
      <c r="BM239" s="70">
        <v>29</v>
      </c>
      <c r="BN239" s="20">
        <v>5.5030000000000001</v>
      </c>
      <c r="BO239" s="20">
        <v>0.44</v>
      </c>
      <c r="BP239" s="87">
        <v>30</v>
      </c>
      <c r="BQ239" s="20">
        <v>0.313</v>
      </c>
      <c r="BR239" s="95">
        <v>32</v>
      </c>
      <c r="BS239" s="17">
        <v>1</v>
      </c>
      <c r="BT239" s="17">
        <v>0.31280931699999998</v>
      </c>
      <c r="BU239" s="17">
        <f>_xlfn.XLOOKUP(BG239,' Brechas'!$A$35:$A$67,' Brechas'!$AM$35:$AM$67)</f>
        <v>0.31280931671159501</v>
      </c>
      <c r="BV239" t="b">
        <f t="shared" si="42"/>
        <v>1</v>
      </c>
      <c r="BZ239" s="20">
        <v>99</v>
      </c>
      <c r="CA239" s="20" t="s">
        <v>112</v>
      </c>
      <c r="CB239" s="20">
        <v>0.23</v>
      </c>
      <c r="CC239" s="20">
        <v>0.16</v>
      </c>
      <c r="CD239" s="20">
        <v>0.42</v>
      </c>
      <c r="CE239" s="20">
        <v>0.42</v>
      </c>
      <c r="CF239" s="69">
        <v>9</v>
      </c>
      <c r="CG239" s="20">
        <v>0.19</v>
      </c>
      <c r="CH239" s="20">
        <v>0.64</v>
      </c>
      <c r="CI239" s="94">
        <v>31</v>
      </c>
      <c r="CJ239" s="20">
        <v>0.27</v>
      </c>
      <c r="CK239" s="75">
        <v>21</v>
      </c>
      <c r="CL239" s="17">
        <v>1</v>
      </c>
      <c r="CM239" s="17">
        <v>0.27229349600000002</v>
      </c>
      <c r="CN239" s="17">
        <f>_xlfn.XLOOKUP(BZ239,' Brechas'!$A$35:$A$67,' Brechas'!$BI$35:$BI$67)</f>
        <v>0.27229349632550598</v>
      </c>
      <c r="CO239" t="b">
        <f t="shared" si="43"/>
        <v>1</v>
      </c>
    </row>
    <row r="241" spans="20:93">
      <c r="T241" s="4" t="s">
        <v>37</v>
      </c>
      <c r="U241" s="20">
        <v>5</v>
      </c>
      <c r="V241" s="20" t="s">
        <v>79</v>
      </c>
      <c r="W241" s="20">
        <v>0.05</v>
      </c>
      <c r="X241" s="20">
        <v>0.05</v>
      </c>
      <c r="Y241" s="20">
        <v>-7.0000000000000007E-2</v>
      </c>
      <c r="Z241" s="20">
        <v>7.0000000000000007E-2</v>
      </c>
      <c r="AA241" s="83">
        <v>5</v>
      </c>
      <c r="AB241" s="20">
        <v>0.05</v>
      </c>
      <c r="AC241" s="20">
        <v>0.06</v>
      </c>
      <c r="AD241" s="86">
        <v>11</v>
      </c>
      <c r="AE241" s="20">
        <v>3.8E-3</v>
      </c>
      <c r="AF241" s="65">
        <v>6</v>
      </c>
      <c r="AG241" s="17">
        <v>-1</v>
      </c>
      <c r="AH241" s="17">
        <v>-3.7615389999999999E-3</v>
      </c>
      <c r="AI241">
        <f>_xlfn.XLOOKUP(U241,' Brechas'!$A$35:$A$67,' Brechas'!$Q$35:$Q$67)</f>
        <v>-3.7615388884628198E-3</v>
      </c>
      <c r="AJ241" t="b">
        <f>ROUND(AH241,6)=ROUND(AI241,6)</f>
        <v>1</v>
      </c>
      <c r="AM241" s="5" t="s">
        <v>67</v>
      </c>
      <c r="AN241" s="20">
        <v>5</v>
      </c>
      <c r="AO241" s="20" t="s">
        <v>79</v>
      </c>
      <c r="AP241" s="20">
        <v>1.7</v>
      </c>
      <c r="AQ241" s="20">
        <v>1.96</v>
      </c>
      <c r="AR241" s="20">
        <v>-0.13</v>
      </c>
      <c r="AS241" s="20">
        <v>0.13</v>
      </c>
      <c r="AT241" s="59">
        <v>13</v>
      </c>
      <c r="AU241" s="20">
        <v>1.83</v>
      </c>
      <c r="AV241" s="20">
        <v>0.66</v>
      </c>
      <c r="AW241" s="82">
        <v>22</v>
      </c>
      <c r="AX241" s="20">
        <v>0.09</v>
      </c>
      <c r="AY241" s="58">
        <v>16</v>
      </c>
      <c r="AZ241" s="17">
        <v>-1</v>
      </c>
      <c r="BA241" s="17">
        <v>-8.8420390000000001E-2</v>
      </c>
      <c r="BB241" s="17">
        <f>_xlfn.XLOOKUP(AN241,' Brechas'!$A$35:$A$67,' Brechas'!$Z$35:$Z$67)</f>
        <v>-8.8420390107785296E-2</v>
      </c>
      <c r="BC241" t="b">
        <f>ROUND(BA241,6)=ROUND(BB241,6)</f>
        <v>1</v>
      </c>
      <c r="BF241" s="2" t="s">
        <v>12</v>
      </c>
      <c r="BG241" s="20">
        <v>5</v>
      </c>
      <c r="BH241" s="20" t="s">
        <v>79</v>
      </c>
      <c r="BI241" s="20">
        <v>0.98</v>
      </c>
      <c r="BJ241" s="20">
        <v>0.96</v>
      </c>
      <c r="BK241" s="20">
        <v>0.03</v>
      </c>
      <c r="BL241" s="20">
        <v>2.8000000000000001E-2</v>
      </c>
      <c r="BM241" s="76">
        <v>1</v>
      </c>
      <c r="BN241" s="20">
        <v>0.73</v>
      </c>
      <c r="BO241" s="20">
        <v>0.12</v>
      </c>
      <c r="BP241" s="109">
        <v>17</v>
      </c>
      <c r="BQ241" s="20">
        <v>3.0000000000000001E-3</v>
      </c>
      <c r="BR241" s="121">
        <v>2</v>
      </c>
      <c r="BS241" s="17">
        <v>1</v>
      </c>
      <c r="BT241" s="17">
        <v>3.3371070000000002E-3</v>
      </c>
      <c r="BU241" s="17">
        <f>_xlfn.XLOOKUP(BG241,' Brechas'!$A$35:$A$67,' Brechas'!$AN$35:$AN$67)</f>
        <v>3.33710694355551E-3</v>
      </c>
      <c r="BV241" t="b">
        <f>ROUND(BT241,6)=ROUND(BU241,6)</f>
        <v>1</v>
      </c>
      <c r="BY241" s="6" t="s">
        <v>46</v>
      </c>
      <c r="BZ241" s="20">
        <v>5</v>
      </c>
      <c r="CA241" s="20" t="s">
        <v>79</v>
      </c>
      <c r="CB241" s="20">
        <v>0.12</v>
      </c>
      <c r="CC241" s="20">
        <v>0.3</v>
      </c>
      <c r="CD241" s="20">
        <v>-0.6</v>
      </c>
      <c r="CE241" s="20">
        <v>0.6</v>
      </c>
      <c r="CF241" s="82">
        <v>22</v>
      </c>
      <c r="CG241" s="20">
        <v>0.21</v>
      </c>
      <c r="CH241" s="20">
        <v>0.5</v>
      </c>
      <c r="CI241" s="82">
        <v>22</v>
      </c>
      <c r="CJ241" s="20">
        <v>0.3</v>
      </c>
      <c r="CK241" s="63">
        <v>15</v>
      </c>
      <c r="CL241" s="17">
        <v>-1</v>
      </c>
      <c r="CM241" s="17">
        <v>-0.29723160399999998</v>
      </c>
      <c r="CN241" s="17">
        <f>_xlfn.XLOOKUP(BZ241,' Brechas'!$A$35:$A$67,' Brechas'!$BJ$35:$BJ$67)</f>
        <v>-0.29723160397543902</v>
      </c>
      <c r="CO241" t="b">
        <f>ROUND(CM241,6)=ROUND(CN241,6)</f>
        <v>1</v>
      </c>
    </row>
    <row r="242" spans="20:93">
      <c r="U242" s="20">
        <v>8</v>
      </c>
      <c r="V242" s="20" t="s">
        <v>81</v>
      </c>
      <c r="W242" s="20">
        <v>0.04</v>
      </c>
      <c r="X242" s="20">
        <v>0.04</v>
      </c>
      <c r="Y242" s="20">
        <v>7.0000000000000007E-2</v>
      </c>
      <c r="Z242" s="20">
        <v>7.0000000000000007E-2</v>
      </c>
      <c r="AA242" s="65">
        <v>6</v>
      </c>
      <c r="AB242" s="20">
        <v>0.04</v>
      </c>
      <c r="AC242" s="20">
        <v>0.04</v>
      </c>
      <c r="AD242" s="64">
        <v>7</v>
      </c>
      <c r="AE242" s="20">
        <v>3.0000000000000001E-3</v>
      </c>
      <c r="AF242" s="85">
        <v>4</v>
      </c>
      <c r="AG242" s="17">
        <v>1</v>
      </c>
      <c r="AH242" s="17">
        <v>2.9721420000000001E-3</v>
      </c>
      <c r="AI242">
        <f>_xlfn.XLOOKUP(U242,' Brechas'!$A$35:$A$67,' Brechas'!$Q$35:$Q$67)</f>
        <v>2.9721415121240899E-3</v>
      </c>
      <c r="AJ242" t="b">
        <f t="shared" ref="AJ242:AJ273" si="44">ROUND(AH242,6)=ROUND(AI242,6)</f>
        <v>1</v>
      </c>
      <c r="AN242" s="20">
        <v>8</v>
      </c>
      <c r="AO242" s="20" t="s">
        <v>81</v>
      </c>
      <c r="AP242" s="20">
        <v>1.65</v>
      </c>
      <c r="AQ242" s="20">
        <v>1.92</v>
      </c>
      <c r="AR242" s="20">
        <v>-0.14000000000000001</v>
      </c>
      <c r="AS242" s="20">
        <v>0.14000000000000001</v>
      </c>
      <c r="AT242" s="63">
        <v>15</v>
      </c>
      <c r="AU242" s="20">
        <v>1.78</v>
      </c>
      <c r="AV242" s="20">
        <v>0.65</v>
      </c>
      <c r="AW242" s="75">
        <v>21</v>
      </c>
      <c r="AX242" s="20">
        <v>0.09</v>
      </c>
      <c r="AY242" s="81">
        <v>17</v>
      </c>
      <c r="AZ242" s="17">
        <v>-1</v>
      </c>
      <c r="BA242" s="17">
        <v>-8.8637419999999995E-2</v>
      </c>
      <c r="BB242" s="17">
        <f>_xlfn.XLOOKUP(AN242,' Brechas'!$A$35:$A$67,' Brechas'!$Z$35:$Z$67)</f>
        <v>-8.8637419673810502E-2</v>
      </c>
      <c r="BC242" t="b">
        <f t="shared" ref="BC242:BC273" si="45">ROUND(BA242,6)=ROUND(BB242,6)</f>
        <v>1</v>
      </c>
      <c r="BG242" s="20">
        <v>8</v>
      </c>
      <c r="BH242" s="20" t="s">
        <v>81</v>
      </c>
      <c r="BI242" s="20">
        <v>1.53</v>
      </c>
      <c r="BJ242" s="20">
        <v>1.0900000000000001</v>
      </c>
      <c r="BK242" s="20">
        <v>0.41</v>
      </c>
      <c r="BL242" s="20">
        <v>0.40600000000000003</v>
      </c>
      <c r="BM242" s="106">
        <v>22</v>
      </c>
      <c r="BN242" s="20">
        <v>1.04</v>
      </c>
      <c r="BO242" s="20">
        <v>0.08</v>
      </c>
      <c r="BP242" s="125">
        <v>10</v>
      </c>
      <c r="BQ242" s="20">
        <v>3.4000000000000002E-2</v>
      </c>
      <c r="BR242" s="112">
        <v>21</v>
      </c>
      <c r="BS242" s="17">
        <v>1</v>
      </c>
      <c r="BT242" s="17">
        <v>3.4236424000000001E-2</v>
      </c>
      <c r="BU242" s="17">
        <f>_xlfn.XLOOKUP(BG242,' Brechas'!$A$35:$A$67,' Brechas'!$AN$35:$AN$67)</f>
        <v>3.4236424342646198E-2</v>
      </c>
      <c r="BV242" t="b">
        <f t="shared" ref="BV242:BV273" si="46">ROUND(BT242,6)=ROUND(BU242,6)</f>
        <v>1</v>
      </c>
      <c r="BZ242" s="20">
        <v>8</v>
      </c>
      <c r="CA242" s="20" t="s">
        <v>81</v>
      </c>
      <c r="CB242" s="20">
        <v>0.16</v>
      </c>
      <c r="CC242" s="20">
        <v>0.39</v>
      </c>
      <c r="CD242" s="20">
        <v>-0.59</v>
      </c>
      <c r="CE242" s="20">
        <v>0.59</v>
      </c>
      <c r="CF242" s="75">
        <v>21</v>
      </c>
      <c r="CG242" s="20">
        <v>0.27</v>
      </c>
      <c r="CH242" s="20">
        <v>0.66</v>
      </c>
      <c r="CI242" s="60">
        <v>14</v>
      </c>
      <c r="CJ242" s="20">
        <v>0.39</v>
      </c>
      <c r="CK242" s="82">
        <v>22</v>
      </c>
      <c r="CL242" s="17">
        <v>-1</v>
      </c>
      <c r="CM242" s="17">
        <v>-0.38685921400000001</v>
      </c>
      <c r="CN242" s="17">
        <f>_xlfn.XLOOKUP(BZ242,' Brechas'!$A$35:$A$67,' Brechas'!$BJ$35:$BJ$67)</f>
        <v>-0.38685921379761201</v>
      </c>
      <c r="CO242" t="b">
        <f t="shared" ref="CO242:CO273" si="47">ROUND(CM242,6)=ROUND(CN242,6)</f>
        <v>1</v>
      </c>
    </row>
    <row r="243" spans="20:93">
      <c r="U243" s="20">
        <v>11</v>
      </c>
      <c r="V243" s="20" t="s">
        <v>82</v>
      </c>
      <c r="W243" s="20">
        <v>0.01</v>
      </c>
      <c r="X243" s="20">
        <v>0.02</v>
      </c>
      <c r="Y243" s="20">
        <v>-0.44</v>
      </c>
      <c r="Z243" s="20">
        <v>0.44</v>
      </c>
      <c r="AA243" s="94">
        <v>31</v>
      </c>
      <c r="AB243" s="20">
        <v>0.01</v>
      </c>
      <c r="AC243" s="20">
        <v>0.02</v>
      </c>
      <c r="AD243" s="76">
        <v>1</v>
      </c>
      <c r="AE243" s="20">
        <v>7.0000000000000001E-3</v>
      </c>
      <c r="AF243" s="79">
        <v>10</v>
      </c>
      <c r="AG243" s="17">
        <v>-1</v>
      </c>
      <c r="AH243" s="17">
        <v>-6.9984019999999999E-3</v>
      </c>
      <c r="AI243">
        <f>_xlfn.XLOOKUP(U243,' Brechas'!$A$35:$A$67,' Brechas'!$Q$35:$Q$67)</f>
        <v>-6.9984020992361999E-3</v>
      </c>
      <c r="AJ243" t="b">
        <f t="shared" si="44"/>
        <v>1</v>
      </c>
      <c r="AN243" s="20">
        <v>11</v>
      </c>
      <c r="AO243" s="20" t="s">
        <v>269</v>
      </c>
      <c r="AP243" s="20">
        <v>1.51</v>
      </c>
      <c r="AQ243" s="20">
        <v>1.49</v>
      </c>
      <c r="AR243" s="20">
        <v>0.02</v>
      </c>
      <c r="AS243" s="20">
        <v>0.02</v>
      </c>
      <c r="AT243" s="67">
        <v>2</v>
      </c>
      <c r="AU243" s="20">
        <v>1.5</v>
      </c>
      <c r="AV243" s="20">
        <v>0.54</v>
      </c>
      <c r="AW243" s="60">
        <v>14</v>
      </c>
      <c r="AX243" s="20">
        <v>0.01</v>
      </c>
      <c r="AY243" s="67">
        <v>2</v>
      </c>
      <c r="AZ243" s="17">
        <v>1</v>
      </c>
      <c r="BA243" s="17">
        <v>9.3854579999999993E-3</v>
      </c>
      <c r="BB243" s="17">
        <f>_xlfn.XLOOKUP(AN243,' Brechas'!$A$35:$A$67,' Brechas'!$Z$35:$Z$67)</f>
        <v>9.3854578640757708E-3</v>
      </c>
      <c r="BC243" t="b">
        <f t="shared" si="45"/>
        <v>1</v>
      </c>
      <c r="BG243" s="20">
        <v>11</v>
      </c>
      <c r="BH243" s="20" t="s">
        <v>82</v>
      </c>
      <c r="BI243" s="20">
        <v>6.88</v>
      </c>
      <c r="BJ243" s="20">
        <v>4.8899999999999997</v>
      </c>
      <c r="BK243" s="20">
        <v>0.41</v>
      </c>
      <c r="BL243" s="20">
        <v>0.40799999999999997</v>
      </c>
      <c r="BM243" s="129">
        <v>23</v>
      </c>
      <c r="BN243" s="20">
        <v>5.08</v>
      </c>
      <c r="BO243" s="20">
        <v>0.02</v>
      </c>
      <c r="BP243" s="121">
        <v>2</v>
      </c>
      <c r="BQ243" s="20">
        <v>7.0000000000000001E-3</v>
      </c>
      <c r="BR243" s="130">
        <v>5</v>
      </c>
      <c r="BS243" s="17">
        <v>1</v>
      </c>
      <c r="BT243" s="17">
        <v>7.0403840000000002E-3</v>
      </c>
      <c r="BU243" s="17">
        <f>_xlfn.XLOOKUP(BG243,' Brechas'!$A$35:$A$67,' Brechas'!$AN$35:$AN$67)</f>
        <v>7.0403843075771497E-3</v>
      </c>
      <c r="BV243" t="b">
        <f t="shared" si="46"/>
        <v>1</v>
      </c>
      <c r="BZ243" s="20">
        <v>11</v>
      </c>
      <c r="CA243" s="20" t="s">
        <v>82</v>
      </c>
      <c r="CB243" s="20">
        <v>0.12</v>
      </c>
      <c r="CC243" s="20">
        <v>0.18</v>
      </c>
      <c r="CD243" s="20">
        <v>-0.34</v>
      </c>
      <c r="CE243" s="20">
        <v>0.34</v>
      </c>
      <c r="CF243" s="65">
        <v>6</v>
      </c>
      <c r="CG243" s="20">
        <v>0.14000000000000001</v>
      </c>
      <c r="CH243" s="20">
        <v>0.35</v>
      </c>
      <c r="CI243" s="84">
        <v>26</v>
      </c>
      <c r="CJ243" s="20">
        <v>0.12</v>
      </c>
      <c r="CK243" s="65">
        <v>6</v>
      </c>
      <c r="CL243" s="17">
        <v>-1</v>
      </c>
      <c r="CM243" s="17">
        <v>-0.116538698</v>
      </c>
      <c r="CN243" s="17">
        <f>_xlfn.XLOOKUP(BZ243,' Brechas'!$A$35:$A$67,' Brechas'!$BJ$35:$BJ$67)</f>
        <v>-0.116538697990205</v>
      </c>
      <c r="CO243" t="b">
        <f t="shared" si="47"/>
        <v>1</v>
      </c>
    </row>
    <row r="244" spans="20:93">
      <c r="U244" s="20">
        <v>13</v>
      </c>
      <c r="V244" s="20" t="s">
        <v>83</v>
      </c>
      <c r="W244" s="20">
        <v>0.13</v>
      </c>
      <c r="X244" s="20">
        <v>0.15</v>
      </c>
      <c r="Y244" s="20">
        <v>-0.14000000000000001</v>
      </c>
      <c r="Z244" s="20">
        <v>0.14000000000000001</v>
      </c>
      <c r="AA244" s="59">
        <v>13</v>
      </c>
      <c r="AB244" s="20">
        <v>0.14000000000000001</v>
      </c>
      <c r="AC244" s="20">
        <v>0.17</v>
      </c>
      <c r="AD244" s="82">
        <v>22</v>
      </c>
      <c r="AE244" s="20">
        <v>2.35E-2</v>
      </c>
      <c r="AF244" s="68">
        <v>19</v>
      </c>
      <c r="AG244" s="17">
        <v>-1</v>
      </c>
      <c r="AH244" s="17">
        <v>-2.3496087999999998E-2</v>
      </c>
      <c r="AI244">
        <f>_xlfn.XLOOKUP(U244,' Brechas'!$A$35:$A$67,' Brechas'!$Q$35:$Q$67)</f>
        <v>-2.34960884812517E-2</v>
      </c>
      <c r="AJ244" t="b">
        <f t="shared" si="44"/>
        <v>1</v>
      </c>
      <c r="AN244" s="20">
        <v>13</v>
      </c>
      <c r="AO244" s="20" t="s">
        <v>83</v>
      </c>
      <c r="AP244" s="20">
        <v>1.4</v>
      </c>
      <c r="AQ244" s="20">
        <v>1.63</v>
      </c>
      <c r="AR244" s="20">
        <v>-0.14000000000000001</v>
      </c>
      <c r="AS244" s="20">
        <v>0.14000000000000001</v>
      </c>
      <c r="AT244" s="58">
        <v>16</v>
      </c>
      <c r="AU244" s="20">
        <v>1.51</v>
      </c>
      <c r="AV244" s="20">
        <v>0.55000000000000004</v>
      </c>
      <c r="AW244" s="63">
        <v>15</v>
      </c>
      <c r="AX244" s="20">
        <v>0.08</v>
      </c>
      <c r="AY244" s="86">
        <v>11</v>
      </c>
      <c r="AZ244" s="17">
        <v>-1</v>
      </c>
      <c r="BA244" s="17">
        <v>-7.5636362999999998E-2</v>
      </c>
      <c r="BB244" s="17">
        <f>_xlfn.XLOOKUP(AN244,' Brechas'!$A$35:$A$67,' Brechas'!$Z$35:$Z$67)</f>
        <v>-7.5636362712020205E-2</v>
      </c>
      <c r="BC244" t="b">
        <f t="shared" si="45"/>
        <v>1</v>
      </c>
      <c r="BG244" s="20">
        <v>13</v>
      </c>
      <c r="BH244" s="20" t="s">
        <v>83</v>
      </c>
      <c r="BI244" s="20">
        <v>2.2200000000000002</v>
      </c>
      <c r="BJ244" s="20">
        <v>1.65</v>
      </c>
      <c r="BK244" s="20">
        <v>0.35</v>
      </c>
      <c r="BL244" s="20">
        <v>0.34899999999999998</v>
      </c>
      <c r="BM244" s="105">
        <v>20</v>
      </c>
      <c r="BN244" s="20">
        <v>1.76</v>
      </c>
      <c r="BO244" s="20">
        <v>0.05</v>
      </c>
      <c r="BP244" s="130">
        <v>5</v>
      </c>
      <c r="BQ244" s="20">
        <v>1.7000000000000001E-2</v>
      </c>
      <c r="BR244" s="119">
        <v>13</v>
      </c>
      <c r="BS244" s="17">
        <v>1</v>
      </c>
      <c r="BT244" s="17">
        <v>1.7329783000000001E-2</v>
      </c>
      <c r="BU244" s="17">
        <f>_xlfn.XLOOKUP(BG244,' Brechas'!$A$35:$A$67,' Brechas'!$AN$35:$AN$67)</f>
        <v>1.7329782674278701E-2</v>
      </c>
      <c r="BV244" t="b">
        <f t="shared" si="46"/>
        <v>1</v>
      </c>
      <c r="BZ244" s="20">
        <v>13</v>
      </c>
      <c r="CA244" s="20" t="s">
        <v>83</v>
      </c>
      <c r="CB244" s="20">
        <v>0.16</v>
      </c>
      <c r="CC244" s="20">
        <v>0.49</v>
      </c>
      <c r="CD244" s="20">
        <v>-0.68</v>
      </c>
      <c r="CE244" s="20">
        <v>0.68</v>
      </c>
      <c r="CF244" s="70">
        <v>29</v>
      </c>
      <c r="CG244" s="20">
        <v>0.32</v>
      </c>
      <c r="CH244" s="20">
        <v>0.78</v>
      </c>
      <c r="CI244" s="79">
        <v>10</v>
      </c>
      <c r="CJ244" s="20">
        <v>0.53</v>
      </c>
      <c r="CK244" s="70">
        <v>29</v>
      </c>
      <c r="CL244" s="17">
        <v>-1</v>
      </c>
      <c r="CM244" s="17">
        <v>-0.52780620899999997</v>
      </c>
      <c r="CN244" s="17">
        <f>_xlfn.XLOOKUP(BZ244,' Brechas'!$A$35:$A$67,' Brechas'!$BJ$35:$BJ$67)</f>
        <v>-0.52780620913749199</v>
      </c>
      <c r="CO244" t="b">
        <f t="shared" si="47"/>
        <v>1</v>
      </c>
    </row>
    <row r="245" spans="20:93">
      <c r="U245" s="20">
        <v>15</v>
      </c>
      <c r="V245" s="20" t="s">
        <v>84</v>
      </c>
      <c r="W245" s="20">
        <v>0.03</v>
      </c>
      <c r="X245" s="20">
        <v>0.02</v>
      </c>
      <c r="Y245" s="20">
        <v>0.51</v>
      </c>
      <c r="Z245" s="20">
        <v>0.51</v>
      </c>
      <c r="AA245" s="95">
        <v>32</v>
      </c>
      <c r="AB245" s="20">
        <v>0.03</v>
      </c>
      <c r="AC245" s="20">
        <v>0.03</v>
      </c>
      <c r="AD245" s="85">
        <v>4</v>
      </c>
      <c r="AE245" s="20">
        <v>1.6299999999999999E-2</v>
      </c>
      <c r="AF245" s="63">
        <v>15</v>
      </c>
      <c r="AG245" s="17">
        <v>1</v>
      </c>
      <c r="AH245" s="17">
        <v>1.6261877000000001E-2</v>
      </c>
      <c r="AI245">
        <f>_xlfn.XLOOKUP(U245,' Brechas'!$A$35:$A$67,' Brechas'!$Q$35:$Q$67)</f>
        <v>1.6261876651487001E-2</v>
      </c>
      <c r="AJ245" t="b">
        <f t="shared" si="44"/>
        <v>1</v>
      </c>
      <c r="AN245" s="20">
        <v>15</v>
      </c>
      <c r="AO245" s="20" t="s">
        <v>84</v>
      </c>
      <c r="AP245" s="20">
        <v>2.0699999999999998</v>
      </c>
      <c r="AQ245" s="20">
        <v>2.29</v>
      </c>
      <c r="AR245" s="20">
        <v>-0.09</v>
      </c>
      <c r="AS245" s="20">
        <v>0.09</v>
      </c>
      <c r="AT245" s="64">
        <v>7</v>
      </c>
      <c r="AU245" s="20">
        <v>2.1800000000000002</v>
      </c>
      <c r="AV245" s="20">
        <v>0.79</v>
      </c>
      <c r="AW245" s="73">
        <v>28</v>
      </c>
      <c r="AX245" s="20">
        <v>7.0000000000000007E-2</v>
      </c>
      <c r="AY245" s="79">
        <v>10</v>
      </c>
      <c r="AZ245" s="17">
        <v>-1</v>
      </c>
      <c r="BA245" s="17">
        <v>-7.4261628999999996E-2</v>
      </c>
      <c r="BB245" s="17">
        <f>_xlfn.XLOOKUP(AN245,' Brechas'!$A$35:$A$67,' Brechas'!$Z$35:$Z$67)</f>
        <v>-7.42616285975434E-2</v>
      </c>
      <c r="BC245" t="b">
        <f t="shared" si="45"/>
        <v>1</v>
      </c>
      <c r="BG245" s="20">
        <v>15</v>
      </c>
      <c r="BH245" s="20" t="s">
        <v>84</v>
      </c>
      <c r="BI245" s="20">
        <v>4.6500000000000004</v>
      </c>
      <c r="BJ245" s="20">
        <v>2.74</v>
      </c>
      <c r="BK245" s="20">
        <v>0.69</v>
      </c>
      <c r="BL245" s="20">
        <v>0.69299999999999995</v>
      </c>
      <c r="BM245" s="118">
        <v>27</v>
      </c>
      <c r="BN245" s="20">
        <v>2.91</v>
      </c>
      <c r="BO245" s="20">
        <v>0.03</v>
      </c>
      <c r="BP245" s="132">
        <v>3</v>
      </c>
      <c r="BQ245" s="20">
        <v>2.1000000000000001E-2</v>
      </c>
      <c r="BR245" s="124">
        <v>16</v>
      </c>
      <c r="BS245" s="17">
        <v>1</v>
      </c>
      <c r="BT245" s="17">
        <v>2.0848374999999999E-2</v>
      </c>
      <c r="BU245" s="17">
        <f>_xlfn.XLOOKUP(BG245,' Brechas'!$A$35:$A$67,' Brechas'!$AN$35:$AN$67)</f>
        <v>2.0848374717321701E-2</v>
      </c>
      <c r="BV245" t="b">
        <f t="shared" si="46"/>
        <v>1</v>
      </c>
      <c r="BZ245" s="20">
        <v>15</v>
      </c>
      <c r="CA245" s="20" t="s">
        <v>84</v>
      </c>
      <c r="CB245" s="20">
        <v>0.2</v>
      </c>
      <c r="CC245" s="20">
        <v>0.37</v>
      </c>
      <c r="CD245" s="20">
        <v>-0.46</v>
      </c>
      <c r="CE245" s="20">
        <v>0.46</v>
      </c>
      <c r="CF245" s="86">
        <v>11</v>
      </c>
      <c r="CG245" s="20">
        <v>0.28000000000000003</v>
      </c>
      <c r="CH245" s="20">
        <v>0.67</v>
      </c>
      <c r="CI245" s="66">
        <v>12</v>
      </c>
      <c r="CJ245" s="20">
        <v>0.31</v>
      </c>
      <c r="CK245" s="58">
        <v>16</v>
      </c>
      <c r="CL245" s="17">
        <v>-1</v>
      </c>
      <c r="CM245" s="17">
        <v>-0.31094523400000001</v>
      </c>
      <c r="CN245" s="17">
        <f>_xlfn.XLOOKUP(BZ245,' Brechas'!$A$35:$A$67,' Brechas'!$BJ$35:$BJ$67)</f>
        <v>-0.31094523384009298</v>
      </c>
      <c r="CO245" t="b">
        <f t="shared" si="47"/>
        <v>1</v>
      </c>
    </row>
    <row r="246" spans="20:93">
      <c r="U246" s="20">
        <v>17</v>
      </c>
      <c r="V246" s="20" t="s">
        <v>85</v>
      </c>
      <c r="W246" s="20">
        <v>0.02</v>
      </c>
      <c r="X246" s="20">
        <v>0.03</v>
      </c>
      <c r="Y246" s="20">
        <v>-0.18</v>
      </c>
      <c r="Z246" s="20">
        <v>0.18</v>
      </c>
      <c r="AA246" s="81">
        <v>17</v>
      </c>
      <c r="AB246" s="20">
        <v>0.03</v>
      </c>
      <c r="AC246" s="20">
        <v>0.03</v>
      </c>
      <c r="AD246" s="83">
        <v>5</v>
      </c>
      <c r="AE246" s="20">
        <v>5.8999999999999999E-3</v>
      </c>
      <c r="AF246" s="62">
        <v>8</v>
      </c>
      <c r="AG246" s="17">
        <v>-1</v>
      </c>
      <c r="AH246" s="17">
        <v>-5.9255030000000004E-3</v>
      </c>
      <c r="AI246">
        <f>_xlfn.XLOOKUP(U246,' Brechas'!$A$35:$A$67,' Brechas'!$Q$35:$Q$67)</f>
        <v>-5.9255025538045396E-3</v>
      </c>
      <c r="AJ246" t="b">
        <f t="shared" si="44"/>
        <v>1</v>
      </c>
      <c r="AN246" s="20">
        <v>17</v>
      </c>
      <c r="AO246" s="20" t="s">
        <v>85</v>
      </c>
      <c r="AP246" s="20">
        <v>2.27</v>
      </c>
      <c r="AQ246" s="20">
        <v>2.78</v>
      </c>
      <c r="AR246" s="20">
        <v>-0.18</v>
      </c>
      <c r="AS246" s="20">
        <v>0.18</v>
      </c>
      <c r="AT246" s="82">
        <v>22</v>
      </c>
      <c r="AU246" s="20">
        <v>2.52</v>
      </c>
      <c r="AV246" s="20">
        <v>0.91</v>
      </c>
      <c r="AW246" s="95">
        <v>32</v>
      </c>
      <c r="AX246" s="20">
        <v>0.17</v>
      </c>
      <c r="AY246" s="87">
        <v>30</v>
      </c>
      <c r="AZ246" s="17">
        <v>-1</v>
      </c>
      <c r="BA246" s="17">
        <v>-0.16737148199999999</v>
      </c>
      <c r="BB246" s="17">
        <f>_xlfn.XLOOKUP(AN246,' Brechas'!$A$35:$A$67,' Brechas'!$Z$35:$Z$67)</f>
        <v>-0.16737148198396001</v>
      </c>
      <c r="BC246" t="b">
        <f t="shared" si="45"/>
        <v>1</v>
      </c>
      <c r="BG246" s="20">
        <v>17</v>
      </c>
      <c r="BH246" s="20" t="s">
        <v>85</v>
      </c>
      <c r="BI246" s="20">
        <v>2.86</v>
      </c>
      <c r="BJ246" s="20">
        <v>2.25</v>
      </c>
      <c r="BK246" s="20">
        <v>0.27</v>
      </c>
      <c r="BL246" s="20">
        <v>0.27100000000000002</v>
      </c>
      <c r="BM246" s="115">
        <v>18</v>
      </c>
      <c r="BN246" s="20">
        <v>2.08</v>
      </c>
      <c r="BO246" s="20">
        <v>0.04</v>
      </c>
      <c r="BP246" s="131">
        <v>4</v>
      </c>
      <c r="BQ246" s="20">
        <v>1.0999999999999999E-2</v>
      </c>
      <c r="BR246" s="113">
        <v>8</v>
      </c>
      <c r="BS246" s="17">
        <v>1</v>
      </c>
      <c r="BT246" s="17">
        <v>1.1404924E-2</v>
      </c>
      <c r="BU246" s="17">
        <f>_xlfn.XLOOKUP(BG246,' Brechas'!$A$35:$A$67,' Brechas'!$AN$35:$AN$67)</f>
        <v>1.14049241085659E-2</v>
      </c>
      <c r="BV246" t="b">
        <f t="shared" si="46"/>
        <v>1</v>
      </c>
      <c r="BZ246" s="20">
        <v>17</v>
      </c>
      <c r="CA246" s="20" t="s">
        <v>85</v>
      </c>
      <c r="CB246" s="20">
        <v>0.09</v>
      </c>
      <c r="CC246" s="20">
        <v>0.31</v>
      </c>
      <c r="CD246" s="20">
        <v>-0.69</v>
      </c>
      <c r="CE246" s="20">
        <v>0.69</v>
      </c>
      <c r="CF246" s="94">
        <v>31</v>
      </c>
      <c r="CG246" s="20">
        <v>0.2</v>
      </c>
      <c r="CH246" s="20">
        <v>0.47</v>
      </c>
      <c r="CI246" s="74">
        <v>23</v>
      </c>
      <c r="CJ246" s="20">
        <v>0.33</v>
      </c>
      <c r="CK246" s="81">
        <v>17</v>
      </c>
      <c r="CL246" s="17">
        <v>-1</v>
      </c>
      <c r="CM246" s="17">
        <v>-0.32570683099999997</v>
      </c>
      <c r="CN246" s="17">
        <f>_xlfn.XLOOKUP(BZ246,' Brechas'!$A$35:$A$67,' Brechas'!$BJ$35:$BJ$67)</f>
        <v>-0.32570683054632299</v>
      </c>
      <c r="CO246" t="b">
        <f t="shared" si="47"/>
        <v>1</v>
      </c>
    </row>
    <row r="247" spans="20:93">
      <c r="U247" s="20">
        <v>18</v>
      </c>
      <c r="V247" s="20" t="s">
        <v>86</v>
      </c>
      <c r="W247" s="20">
        <v>0.2</v>
      </c>
      <c r="X247" s="20">
        <v>0.28000000000000003</v>
      </c>
      <c r="Y247" s="20">
        <v>-0.28999999999999998</v>
      </c>
      <c r="Z247" s="20">
        <v>0.28999999999999998</v>
      </c>
      <c r="AA247" s="88">
        <v>24</v>
      </c>
      <c r="AB247" s="20">
        <v>0.24</v>
      </c>
      <c r="AC247" s="20">
        <v>0.28999999999999998</v>
      </c>
      <c r="AD247" s="71">
        <v>25</v>
      </c>
      <c r="AE247" s="20">
        <v>8.3299999999999999E-2</v>
      </c>
      <c r="AF247" s="72">
        <v>27</v>
      </c>
      <c r="AG247" s="17">
        <v>-1</v>
      </c>
      <c r="AH247" s="17">
        <v>-8.3290289000000003E-2</v>
      </c>
      <c r="AI247">
        <f>_xlfn.XLOOKUP(U247,' Brechas'!$A$35:$A$67,' Brechas'!$Q$35:$Q$67)</f>
        <v>-8.3290289256198705E-2</v>
      </c>
      <c r="AJ247" t="b">
        <f t="shared" si="44"/>
        <v>1</v>
      </c>
      <c r="AN247" s="20">
        <v>18</v>
      </c>
      <c r="AO247" s="20" t="s">
        <v>86</v>
      </c>
      <c r="AP247" s="20">
        <v>1.29</v>
      </c>
      <c r="AQ247" s="20">
        <v>1.71</v>
      </c>
      <c r="AR247" s="20">
        <v>-0.25</v>
      </c>
      <c r="AS247" s="20">
        <v>0.25</v>
      </c>
      <c r="AT247" s="84">
        <v>26</v>
      </c>
      <c r="AU247" s="20">
        <v>1.5</v>
      </c>
      <c r="AV247" s="20">
        <v>0.54</v>
      </c>
      <c r="AW247" s="66">
        <v>12</v>
      </c>
      <c r="AX247" s="20">
        <v>0.13</v>
      </c>
      <c r="AY247" s="84">
        <v>26</v>
      </c>
      <c r="AZ247" s="17">
        <v>-1</v>
      </c>
      <c r="BA247" s="17">
        <v>-0.134578381</v>
      </c>
      <c r="BB247" s="17">
        <f>_xlfn.XLOOKUP(AN247,' Brechas'!$A$35:$A$67,' Brechas'!$Z$35:$Z$67)</f>
        <v>-0.13457838143065701</v>
      </c>
      <c r="BC247" t="b">
        <f t="shared" si="45"/>
        <v>1</v>
      </c>
      <c r="BG247" s="20">
        <v>18</v>
      </c>
      <c r="BH247" s="20" t="s">
        <v>86</v>
      </c>
      <c r="BI247" s="20">
        <v>1.05</v>
      </c>
      <c r="BJ247" s="20">
        <v>0.92</v>
      </c>
      <c r="BK247" s="20">
        <v>0.14000000000000001</v>
      </c>
      <c r="BL247" s="20">
        <v>0.13800000000000001</v>
      </c>
      <c r="BM247" s="108">
        <v>9</v>
      </c>
      <c r="BN247" s="20">
        <v>0.81</v>
      </c>
      <c r="BO247" s="20">
        <v>0.11</v>
      </c>
      <c r="BP247" s="122">
        <v>14</v>
      </c>
      <c r="BQ247" s="20">
        <v>1.4999999999999999E-2</v>
      </c>
      <c r="BR247" s="111">
        <v>12</v>
      </c>
      <c r="BS247" s="17">
        <v>1</v>
      </c>
      <c r="BT247" s="17">
        <v>1.4908014000000001E-2</v>
      </c>
      <c r="BU247" s="17">
        <f>_xlfn.XLOOKUP(BG247,' Brechas'!$A$35:$A$67,' Brechas'!$AN$35:$AN$67)</f>
        <v>1.49080144419003E-2</v>
      </c>
      <c r="BV247" t="b">
        <f t="shared" si="46"/>
        <v>1</v>
      </c>
      <c r="BZ247" s="20">
        <v>18</v>
      </c>
      <c r="CA247" s="20" t="s">
        <v>86</v>
      </c>
      <c r="CB247" s="20">
        <v>0.25</v>
      </c>
      <c r="CC247" s="20">
        <v>0.49</v>
      </c>
      <c r="CD247" s="20">
        <v>-0.5</v>
      </c>
      <c r="CE247" s="20">
        <v>0.5</v>
      </c>
      <c r="CF247" s="60">
        <v>14</v>
      </c>
      <c r="CG247" s="20">
        <v>0.37</v>
      </c>
      <c r="CH247" s="20">
        <v>0.89</v>
      </c>
      <c r="CI247" s="85">
        <v>4</v>
      </c>
      <c r="CJ247" s="20">
        <v>0.44</v>
      </c>
      <c r="CK247" s="88">
        <v>24</v>
      </c>
      <c r="CL247" s="17">
        <v>-1</v>
      </c>
      <c r="CM247" s="17">
        <v>-0.44291254400000002</v>
      </c>
      <c r="CN247" s="17">
        <f>_xlfn.XLOOKUP(BZ247,' Brechas'!$A$35:$A$67,' Brechas'!$BJ$35:$BJ$67)</f>
        <v>-0.44291254444373401</v>
      </c>
      <c r="CO247" t="b">
        <f t="shared" si="47"/>
        <v>1</v>
      </c>
    </row>
    <row r="248" spans="20:93">
      <c r="U248" s="20">
        <v>19</v>
      </c>
      <c r="V248" s="20" t="s">
        <v>87</v>
      </c>
      <c r="W248" s="20">
        <v>0.11</v>
      </c>
      <c r="X248" s="20">
        <v>0.13</v>
      </c>
      <c r="Y248" s="20">
        <v>-0.12</v>
      </c>
      <c r="Z248" s="20">
        <v>0.12</v>
      </c>
      <c r="AA248" s="86">
        <v>11</v>
      </c>
      <c r="AB248" s="20">
        <v>0.12</v>
      </c>
      <c r="AC248" s="20">
        <v>0.15</v>
      </c>
      <c r="AD248" s="80">
        <v>20</v>
      </c>
      <c r="AE248" s="20">
        <v>1.7500000000000002E-2</v>
      </c>
      <c r="AF248" s="81">
        <v>17</v>
      </c>
      <c r="AG248" s="17">
        <v>-1</v>
      </c>
      <c r="AH248" s="17">
        <v>-1.7475101999999999E-2</v>
      </c>
      <c r="AI248">
        <f>_xlfn.XLOOKUP(U248,' Brechas'!$A$35:$A$67,' Brechas'!$Q$35:$Q$67)</f>
        <v>-1.7475102370274598E-2</v>
      </c>
      <c r="AJ248" t="b">
        <f t="shared" si="44"/>
        <v>1</v>
      </c>
      <c r="AN248" s="20">
        <v>19</v>
      </c>
      <c r="AO248" s="20" t="s">
        <v>87</v>
      </c>
      <c r="AP248" s="20">
        <v>1.54</v>
      </c>
      <c r="AQ248" s="20">
        <v>1.67</v>
      </c>
      <c r="AR248" s="20">
        <v>-0.08</v>
      </c>
      <c r="AS248" s="20">
        <v>0.08</v>
      </c>
      <c r="AT248" s="65">
        <v>6</v>
      </c>
      <c r="AU248" s="20">
        <v>1.6</v>
      </c>
      <c r="AV248" s="20">
        <v>0.57999999999999996</v>
      </c>
      <c r="AW248" s="81">
        <v>17</v>
      </c>
      <c r="AX248" s="20">
        <v>0.05</v>
      </c>
      <c r="AY248" s="64">
        <v>7</v>
      </c>
      <c r="AZ248" s="17">
        <v>-1</v>
      </c>
      <c r="BA248" s="17">
        <v>-4.6605775000000002E-2</v>
      </c>
      <c r="BB248" s="17">
        <f>_xlfn.XLOOKUP(AN248,' Brechas'!$A$35:$A$67,' Brechas'!$Z$35:$Z$67)</f>
        <v>-4.6605774919448797E-2</v>
      </c>
      <c r="BC248" t="b">
        <f t="shared" si="45"/>
        <v>1</v>
      </c>
      <c r="BG248" s="20">
        <v>19</v>
      </c>
      <c r="BH248" s="20" t="s">
        <v>87</v>
      </c>
      <c r="BI248" s="20">
        <v>1</v>
      </c>
      <c r="BJ248" s="20">
        <v>0.81</v>
      </c>
      <c r="BK248" s="20">
        <v>0.23</v>
      </c>
      <c r="BL248" s="20">
        <v>0.22900000000000001</v>
      </c>
      <c r="BM248" s="126">
        <v>15</v>
      </c>
      <c r="BN248" s="20">
        <v>0.69</v>
      </c>
      <c r="BO248" s="20">
        <v>0.13</v>
      </c>
      <c r="BP248" s="123">
        <v>19</v>
      </c>
      <c r="BQ248" s="20">
        <v>2.9000000000000001E-2</v>
      </c>
      <c r="BR248" s="123">
        <v>19</v>
      </c>
      <c r="BS248" s="17">
        <v>1</v>
      </c>
      <c r="BT248" s="17">
        <v>2.8922379000000002E-2</v>
      </c>
      <c r="BU248" s="17">
        <f>_xlfn.XLOOKUP(BG248,' Brechas'!$A$35:$A$67,' Brechas'!$AN$35:$AN$67)</f>
        <v>2.89223794535758E-2</v>
      </c>
      <c r="BV248" t="b">
        <f t="shared" si="46"/>
        <v>1</v>
      </c>
      <c r="BZ248" s="20">
        <v>19</v>
      </c>
      <c r="CA248" s="20" t="s">
        <v>87</v>
      </c>
      <c r="CB248" s="20">
        <v>0.19</v>
      </c>
      <c r="CC248" s="20">
        <v>0.49</v>
      </c>
      <c r="CD248" s="20">
        <v>-0.61</v>
      </c>
      <c r="CE248" s="20">
        <v>0.61</v>
      </c>
      <c r="CF248" s="88">
        <v>24</v>
      </c>
      <c r="CG248" s="20">
        <v>0.34</v>
      </c>
      <c r="CH248" s="20">
        <v>0.81</v>
      </c>
      <c r="CI248" s="69">
        <v>9</v>
      </c>
      <c r="CJ248" s="20">
        <v>0.49</v>
      </c>
      <c r="CK248" s="84">
        <v>26</v>
      </c>
      <c r="CL248" s="17">
        <v>-1</v>
      </c>
      <c r="CM248" s="17">
        <v>-0.49496025700000001</v>
      </c>
      <c r="CN248" s="17">
        <f>_xlfn.XLOOKUP(BZ248,' Brechas'!$A$35:$A$67,' Brechas'!$BJ$35:$BJ$67)</f>
        <v>-0.49496025654138698</v>
      </c>
      <c r="CO248" t="b">
        <f t="shared" si="47"/>
        <v>1</v>
      </c>
    </row>
    <row r="249" spans="20:93">
      <c r="U249" s="20">
        <v>20</v>
      </c>
      <c r="V249" s="20" t="s">
        <v>88</v>
      </c>
      <c r="W249" s="20">
        <v>0.06</v>
      </c>
      <c r="X249" s="20">
        <v>0.09</v>
      </c>
      <c r="Y249" s="20">
        <v>-0.39</v>
      </c>
      <c r="Z249" s="20">
        <v>0.39</v>
      </c>
      <c r="AA249" s="87">
        <v>30</v>
      </c>
      <c r="AB249" s="20">
        <v>0.08</v>
      </c>
      <c r="AC249" s="20">
        <v>0.09</v>
      </c>
      <c r="AD249" s="63">
        <v>15</v>
      </c>
      <c r="AE249" s="20">
        <v>3.5799999999999998E-2</v>
      </c>
      <c r="AF249" s="82">
        <v>22</v>
      </c>
      <c r="AG249" s="17">
        <v>-1</v>
      </c>
      <c r="AH249" s="17">
        <v>-3.5844280999999999E-2</v>
      </c>
      <c r="AI249">
        <f>_xlfn.XLOOKUP(U249,' Brechas'!$A$35:$A$67,' Brechas'!$Q$35:$Q$67)</f>
        <v>-3.5844280889615103E-2</v>
      </c>
      <c r="AJ249" t="b">
        <f t="shared" si="44"/>
        <v>1</v>
      </c>
      <c r="AN249" s="20">
        <v>20</v>
      </c>
      <c r="AO249" s="20" t="s">
        <v>88</v>
      </c>
      <c r="AP249" s="20">
        <v>1.07</v>
      </c>
      <c r="AQ249" s="20">
        <v>1.44</v>
      </c>
      <c r="AR249" s="20">
        <v>-0.26</v>
      </c>
      <c r="AS249" s="20">
        <v>0.26</v>
      </c>
      <c r="AT249" s="72">
        <v>27</v>
      </c>
      <c r="AU249" s="20">
        <v>1.25</v>
      </c>
      <c r="AV249" s="20">
        <v>0.45</v>
      </c>
      <c r="AW249" s="79">
        <v>10</v>
      </c>
      <c r="AX249" s="20">
        <v>0.12</v>
      </c>
      <c r="AY249" s="74">
        <v>23</v>
      </c>
      <c r="AZ249" s="17">
        <v>-1</v>
      </c>
      <c r="BA249" s="17">
        <v>-0.11880866900000001</v>
      </c>
      <c r="BB249" s="17">
        <f>_xlfn.XLOOKUP(AN249,' Brechas'!$A$35:$A$67,' Brechas'!$Z$35:$Z$67)</f>
        <v>-0.118808668704488</v>
      </c>
      <c r="BC249" t="b">
        <f t="shared" si="45"/>
        <v>1</v>
      </c>
      <c r="BG249" s="20">
        <v>20</v>
      </c>
      <c r="BH249" s="20" t="s">
        <v>88</v>
      </c>
      <c r="BI249" s="20">
        <v>0.57999999999999996</v>
      </c>
      <c r="BJ249" s="20">
        <v>0.3</v>
      </c>
      <c r="BK249" s="20">
        <v>0.93</v>
      </c>
      <c r="BL249" s="20">
        <v>0.93500000000000005</v>
      </c>
      <c r="BM249" s="110">
        <v>29</v>
      </c>
      <c r="BN249" s="20">
        <v>0.38</v>
      </c>
      <c r="BO249" s="20">
        <v>0.23</v>
      </c>
      <c r="BP249" s="128">
        <v>28</v>
      </c>
      <c r="BQ249" s="20">
        <v>0.216</v>
      </c>
      <c r="BR249" s="110">
        <v>29</v>
      </c>
      <c r="BS249" s="17">
        <v>1</v>
      </c>
      <c r="BT249" s="17">
        <v>0.21626098099999999</v>
      </c>
      <c r="BU249" s="17">
        <f>_xlfn.XLOOKUP(BG249,' Brechas'!$A$35:$A$67,' Brechas'!$AN$35:$AN$67)</f>
        <v>0.216260980958943</v>
      </c>
      <c r="BV249" t="b">
        <f t="shared" si="46"/>
        <v>1</v>
      </c>
      <c r="BZ249" s="20">
        <v>20</v>
      </c>
      <c r="CA249" s="20" t="s">
        <v>88</v>
      </c>
      <c r="CB249" s="20">
        <v>0.16</v>
      </c>
      <c r="CC249" s="20">
        <v>0.46</v>
      </c>
      <c r="CD249" s="20">
        <v>-0.64</v>
      </c>
      <c r="CE249" s="20">
        <v>0.64</v>
      </c>
      <c r="CF249" s="73">
        <v>28</v>
      </c>
      <c r="CG249" s="20">
        <v>0.31</v>
      </c>
      <c r="CH249" s="20">
        <v>0.74</v>
      </c>
      <c r="CI249" s="86">
        <v>11</v>
      </c>
      <c r="CJ249" s="20">
        <v>0.47</v>
      </c>
      <c r="CK249" s="71">
        <v>25</v>
      </c>
      <c r="CL249" s="17">
        <v>-1</v>
      </c>
      <c r="CM249" s="17">
        <v>-0.47239688600000002</v>
      </c>
      <c r="CN249" s="17">
        <f>_xlfn.XLOOKUP(BZ249,' Brechas'!$A$35:$A$67,' Brechas'!$BJ$35:$BJ$67)</f>
        <v>-0.47239688633534299</v>
      </c>
      <c r="CO249" t="b">
        <f t="shared" si="47"/>
        <v>1</v>
      </c>
    </row>
    <row r="250" spans="20:93">
      <c r="U250" s="20">
        <v>23</v>
      </c>
      <c r="V250" s="20" t="s">
        <v>89</v>
      </c>
      <c r="W250" s="20">
        <v>0.16</v>
      </c>
      <c r="X250" s="20">
        <v>0.25</v>
      </c>
      <c r="Y250" s="20">
        <v>-0.38</v>
      </c>
      <c r="Z250" s="20">
        <v>0.38</v>
      </c>
      <c r="AA250" s="73">
        <v>28</v>
      </c>
      <c r="AB250" s="20">
        <v>0.21</v>
      </c>
      <c r="AC250" s="20">
        <v>0.25</v>
      </c>
      <c r="AD250" s="88">
        <v>24</v>
      </c>
      <c r="AE250" s="20">
        <v>9.5200000000000007E-2</v>
      </c>
      <c r="AF250" s="87">
        <v>30</v>
      </c>
      <c r="AG250" s="17">
        <v>-1</v>
      </c>
      <c r="AH250" s="17">
        <v>-9.5191063000000006E-2</v>
      </c>
      <c r="AI250">
        <f>_xlfn.XLOOKUP(U250,' Brechas'!$A$35:$A$67,' Brechas'!$Q$35:$Q$67)</f>
        <v>-9.5191062858713996E-2</v>
      </c>
      <c r="AJ250" t="b">
        <f t="shared" si="44"/>
        <v>1</v>
      </c>
      <c r="AN250" s="20">
        <v>23</v>
      </c>
      <c r="AO250" s="20" t="s">
        <v>89</v>
      </c>
      <c r="AP250" s="20">
        <v>1.36</v>
      </c>
      <c r="AQ250" s="20">
        <v>1.64</v>
      </c>
      <c r="AR250" s="20">
        <v>-0.17</v>
      </c>
      <c r="AS250" s="20">
        <v>0.17</v>
      </c>
      <c r="AT250" s="80">
        <v>20</v>
      </c>
      <c r="AU250" s="20">
        <v>1.5</v>
      </c>
      <c r="AV250" s="20">
        <v>0.54</v>
      </c>
      <c r="AW250" s="59">
        <v>13</v>
      </c>
      <c r="AX250" s="20">
        <v>0.09</v>
      </c>
      <c r="AY250" s="68">
        <v>19</v>
      </c>
      <c r="AZ250" s="17">
        <v>-1</v>
      </c>
      <c r="BA250" s="17">
        <v>-9.3380810999999994E-2</v>
      </c>
      <c r="BB250" s="17">
        <f>_xlfn.XLOOKUP(AN250,' Brechas'!$A$35:$A$67,' Brechas'!$Z$35:$Z$67)</f>
        <v>-9.3380811390682994E-2</v>
      </c>
      <c r="BC250" t="b">
        <f t="shared" si="45"/>
        <v>1</v>
      </c>
      <c r="BG250" s="20">
        <v>23</v>
      </c>
      <c r="BH250" s="20" t="s">
        <v>89</v>
      </c>
      <c r="BI250" s="20">
        <v>0.56000000000000005</v>
      </c>
      <c r="BJ250" s="20">
        <v>0.59</v>
      </c>
      <c r="BK250" s="20">
        <v>-0.06</v>
      </c>
      <c r="BL250" s="20">
        <v>5.5E-2</v>
      </c>
      <c r="BM250" s="132">
        <v>3</v>
      </c>
      <c r="BN250" s="20">
        <v>0.42</v>
      </c>
      <c r="BO250" s="20">
        <v>0.21</v>
      </c>
      <c r="BP250" s="118">
        <v>27</v>
      </c>
      <c r="BQ250" s="20">
        <v>1.2E-2</v>
      </c>
      <c r="BR250" s="125">
        <v>10</v>
      </c>
      <c r="BS250" s="17">
        <v>-1</v>
      </c>
      <c r="BT250" s="17">
        <v>-1.1506466E-2</v>
      </c>
      <c r="BU250" s="17">
        <f>_xlfn.XLOOKUP(BG250,' Brechas'!$A$35:$A$67,' Brechas'!$AN$35:$AN$67)</f>
        <v>-1.15064658825779E-2</v>
      </c>
      <c r="BV250" t="b">
        <f t="shared" si="46"/>
        <v>1</v>
      </c>
      <c r="BZ250" s="20">
        <v>23</v>
      </c>
      <c r="CA250" s="20" t="s">
        <v>89</v>
      </c>
      <c r="CB250" s="20">
        <v>0.15</v>
      </c>
      <c r="CC250" s="20">
        <v>0.53</v>
      </c>
      <c r="CD250" s="20">
        <v>-0.71</v>
      </c>
      <c r="CE250" s="20">
        <v>0.71</v>
      </c>
      <c r="CF250" s="77">
        <v>33</v>
      </c>
      <c r="CG250" s="20">
        <v>0.34</v>
      </c>
      <c r="CH250" s="20">
        <v>0.81</v>
      </c>
      <c r="CI250" s="62">
        <v>8</v>
      </c>
      <c r="CJ250" s="20">
        <v>0.57999999999999996</v>
      </c>
      <c r="CK250" s="95">
        <v>32</v>
      </c>
      <c r="CL250" s="17">
        <v>-1</v>
      </c>
      <c r="CM250" s="17">
        <v>-0.57894546499999999</v>
      </c>
      <c r="CN250" s="17">
        <f>_xlfn.XLOOKUP(BZ250,' Brechas'!$A$35:$A$67,' Brechas'!$BJ$35:$BJ$67)</f>
        <v>-0.57894546487260201</v>
      </c>
      <c r="CO250" t="b">
        <f t="shared" si="47"/>
        <v>1</v>
      </c>
    </row>
    <row r="251" spans="20:93">
      <c r="U251" s="20">
        <v>25</v>
      </c>
      <c r="V251" s="20" t="s">
        <v>90</v>
      </c>
      <c r="W251" s="20">
        <v>0.02</v>
      </c>
      <c r="X251" s="20">
        <v>0.02</v>
      </c>
      <c r="Y251" s="20">
        <v>0.12</v>
      </c>
      <c r="Z251" s="20">
        <v>0.12</v>
      </c>
      <c r="AA251" s="66">
        <v>12</v>
      </c>
      <c r="AB251" s="20">
        <v>0.02</v>
      </c>
      <c r="AC251" s="20">
        <v>0.03</v>
      </c>
      <c r="AD251" s="67">
        <v>2</v>
      </c>
      <c r="AE251" s="20">
        <v>3.3E-3</v>
      </c>
      <c r="AF251" s="83">
        <v>5</v>
      </c>
      <c r="AG251" s="17">
        <v>1</v>
      </c>
      <c r="AH251" s="17">
        <v>3.308816E-3</v>
      </c>
      <c r="AI251">
        <f>_xlfn.XLOOKUP(U251,' Brechas'!$A$35:$A$67,' Brechas'!$Q$35:$Q$67)</f>
        <v>3.3088164402411998E-3</v>
      </c>
      <c r="AJ251" t="b">
        <f t="shared" si="44"/>
        <v>1</v>
      </c>
      <c r="AN251" s="20">
        <v>25</v>
      </c>
      <c r="AO251" s="20" t="s">
        <v>90</v>
      </c>
      <c r="AP251" s="20">
        <v>1.76</v>
      </c>
      <c r="AQ251" s="20">
        <v>1.99</v>
      </c>
      <c r="AR251" s="20">
        <v>-0.12</v>
      </c>
      <c r="AS251" s="20">
        <v>0.12</v>
      </c>
      <c r="AT251" s="79">
        <v>10</v>
      </c>
      <c r="AU251" s="20">
        <v>1.87</v>
      </c>
      <c r="AV251" s="20">
        <v>0.68</v>
      </c>
      <c r="AW251" s="88">
        <v>24</v>
      </c>
      <c r="AX251" s="20">
        <v>0.08</v>
      </c>
      <c r="AY251" s="59">
        <v>13</v>
      </c>
      <c r="AZ251" s="17">
        <v>-1</v>
      </c>
      <c r="BA251" s="17">
        <v>-8.0002377999999999E-2</v>
      </c>
      <c r="BB251" s="17">
        <f>_xlfn.XLOOKUP(AN251,' Brechas'!$A$35:$A$67,' Brechas'!$Z$35:$Z$67)</f>
        <v>-8.0002378003926497E-2</v>
      </c>
      <c r="BC251" t="b">
        <f t="shared" si="45"/>
        <v>1</v>
      </c>
      <c r="BG251" s="20">
        <v>25</v>
      </c>
      <c r="BH251" s="20" t="s">
        <v>90</v>
      </c>
      <c r="BI251" s="20">
        <v>0.89</v>
      </c>
      <c r="BJ251" s="20">
        <v>0.78</v>
      </c>
      <c r="BK251" s="20">
        <v>0.15</v>
      </c>
      <c r="BL251" s="20">
        <v>0.14799999999999999</v>
      </c>
      <c r="BM251" s="125">
        <v>10</v>
      </c>
      <c r="BN251" s="20">
        <v>0.7</v>
      </c>
      <c r="BO251" s="20">
        <v>0.12</v>
      </c>
      <c r="BP251" s="115">
        <v>18</v>
      </c>
      <c r="BQ251" s="20">
        <v>1.7999999999999999E-2</v>
      </c>
      <c r="BR251" s="126">
        <v>15</v>
      </c>
      <c r="BS251" s="17">
        <v>1</v>
      </c>
      <c r="BT251" s="17">
        <v>1.8366272999999999E-2</v>
      </c>
      <c r="BU251" s="17">
        <f>_xlfn.XLOOKUP(BG251,' Brechas'!$A$35:$A$67,' Brechas'!$AN$35:$AN$67)</f>
        <v>1.8366272706621799E-2</v>
      </c>
      <c r="BV251" t="b">
        <f t="shared" si="46"/>
        <v>1</v>
      </c>
      <c r="BZ251" s="20">
        <v>25</v>
      </c>
      <c r="CA251" s="20" t="s">
        <v>90</v>
      </c>
      <c r="CB251" s="20">
        <v>0.15</v>
      </c>
      <c r="CC251" s="20">
        <v>0.28000000000000003</v>
      </c>
      <c r="CD251" s="20">
        <v>-0.47</v>
      </c>
      <c r="CE251" s="20">
        <v>0.47</v>
      </c>
      <c r="CF251" s="66">
        <v>12</v>
      </c>
      <c r="CG251" s="20">
        <v>0.21</v>
      </c>
      <c r="CH251" s="20">
        <v>0.51</v>
      </c>
      <c r="CI251" s="80">
        <v>20</v>
      </c>
      <c r="CJ251" s="20">
        <v>0.24</v>
      </c>
      <c r="CK251" s="66">
        <v>12</v>
      </c>
      <c r="CL251" s="17">
        <v>-1</v>
      </c>
      <c r="CM251" s="17">
        <v>-0.23986070000000001</v>
      </c>
      <c r="CN251" s="17">
        <f>_xlfn.XLOOKUP(BZ251,' Brechas'!$A$35:$A$67,' Brechas'!$BJ$35:$BJ$67)</f>
        <v>-0.23986070030163301</v>
      </c>
      <c r="CO251" t="b">
        <f t="shared" si="47"/>
        <v>1</v>
      </c>
    </row>
    <row r="252" spans="20:93">
      <c r="U252" s="20">
        <v>27</v>
      </c>
      <c r="V252" s="20" t="s">
        <v>91</v>
      </c>
      <c r="W252" s="20">
        <v>0.4</v>
      </c>
      <c r="X252" s="20">
        <v>0.48</v>
      </c>
      <c r="Y252" s="20">
        <v>-0.16</v>
      </c>
      <c r="Z252" s="20">
        <v>0.16</v>
      </c>
      <c r="AA252" s="60">
        <v>14</v>
      </c>
      <c r="AB252" s="20">
        <v>0.44</v>
      </c>
      <c r="AC252" s="20">
        <v>0.51</v>
      </c>
      <c r="AD252" s="70">
        <v>29</v>
      </c>
      <c r="AE252" s="20">
        <v>8.3900000000000002E-2</v>
      </c>
      <c r="AF252" s="73">
        <v>28</v>
      </c>
      <c r="AG252" s="17">
        <v>-1</v>
      </c>
      <c r="AH252" s="17">
        <v>-8.3892442999999997E-2</v>
      </c>
      <c r="AI252">
        <f>_xlfn.XLOOKUP(U252,' Brechas'!$A$35:$A$67,' Brechas'!$Q$35:$Q$67)</f>
        <v>-8.3892442992388294E-2</v>
      </c>
      <c r="AJ252" t="b">
        <f t="shared" si="44"/>
        <v>1</v>
      </c>
      <c r="AN252" s="20">
        <v>27</v>
      </c>
      <c r="AO252" s="20" t="s">
        <v>91</v>
      </c>
      <c r="AP252" s="20">
        <v>1.04</v>
      </c>
      <c r="AQ252" s="20">
        <v>0.98</v>
      </c>
      <c r="AR252" s="20">
        <v>0.06</v>
      </c>
      <c r="AS252" s="20">
        <v>0.06</v>
      </c>
      <c r="AT252" s="83">
        <v>5</v>
      </c>
      <c r="AU252" s="20">
        <v>1.01</v>
      </c>
      <c r="AV252" s="20">
        <v>0.37</v>
      </c>
      <c r="AW252" s="65">
        <v>6</v>
      </c>
      <c r="AX252" s="20">
        <v>0.02</v>
      </c>
      <c r="AY252" s="83">
        <v>5</v>
      </c>
      <c r="AZ252" s="17">
        <v>1</v>
      </c>
      <c r="BA252" s="17">
        <v>2.1135181999999999E-2</v>
      </c>
      <c r="BB252" s="17">
        <f>_xlfn.XLOOKUP(AN252,' Brechas'!$A$35:$A$67,' Brechas'!$Z$35:$Z$67)</f>
        <v>2.1135182290957299E-2</v>
      </c>
      <c r="BC252" t="b">
        <f t="shared" si="45"/>
        <v>1</v>
      </c>
      <c r="BG252" s="20">
        <v>27</v>
      </c>
      <c r="BH252" s="20" t="s">
        <v>91</v>
      </c>
      <c r="BI252" s="20">
        <v>1.74</v>
      </c>
      <c r="BJ252" s="20">
        <v>0.68</v>
      </c>
      <c r="BK252" s="20">
        <v>1.54</v>
      </c>
      <c r="BL252" s="20">
        <v>1.5369999999999999</v>
      </c>
      <c r="BM252" s="95">
        <v>31</v>
      </c>
      <c r="BN252" s="20">
        <v>1.1499999999999999</v>
      </c>
      <c r="BO252" s="20">
        <v>0.08</v>
      </c>
      <c r="BP252" s="113">
        <v>8</v>
      </c>
      <c r="BQ252" s="20">
        <v>0.11700000000000001</v>
      </c>
      <c r="BR252" s="118">
        <v>27</v>
      </c>
      <c r="BS252" s="17">
        <v>1</v>
      </c>
      <c r="BT252" s="17">
        <v>0.11680022900000001</v>
      </c>
      <c r="BU252" s="17">
        <f>_xlfn.XLOOKUP(BG252,' Brechas'!$A$35:$A$67,' Brechas'!$AN$35:$AN$67)</f>
        <v>0.11680022890238501</v>
      </c>
      <c r="BV252" t="b">
        <f t="shared" si="46"/>
        <v>1</v>
      </c>
      <c r="BZ252" s="20">
        <v>27</v>
      </c>
      <c r="CA252" s="20" t="s">
        <v>91</v>
      </c>
      <c r="CB252" s="20">
        <v>0.15</v>
      </c>
      <c r="CC252" s="20">
        <v>0.35</v>
      </c>
      <c r="CD252" s="20">
        <v>-0.56999999999999995</v>
      </c>
      <c r="CE252" s="20">
        <v>0.56999999999999995</v>
      </c>
      <c r="CF252" s="61">
        <v>18</v>
      </c>
      <c r="CG252" s="20">
        <v>0.25</v>
      </c>
      <c r="CH252" s="20">
        <v>0.6</v>
      </c>
      <c r="CI252" s="58">
        <v>16</v>
      </c>
      <c r="CJ252" s="20">
        <v>0.34</v>
      </c>
      <c r="CK252" s="68">
        <v>19</v>
      </c>
      <c r="CL252" s="17">
        <v>-1</v>
      </c>
      <c r="CM252" s="17">
        <v>-0.33921876400000001</v>
      </c>
      <c r="CN252" s="17">
        <f>_xlfn.XLOOKUP(BZ252,' Brechas'!$A$35:$A$67,' Brechas'!$BJ$35:$BJ$67)</f>
        <v>-0.33921876422202601</v>
      </c>
      <c r="CO252" t="b">
        <f t="shared" si="47"/>
        <v>1</v>
      </c>
    </row>
    <row r="253" spans="20:93">
      <c r="U253" s="20">
        <v>41</v>
      </c>
      <c r="V253" s="20" t="s">
        <v>92</v>
      </c>
      <c r="W253" s="20">
        <v>0.05</v>
      </c>
      <c r="X253" s="20">
        <v>0.04</v>
      </c>
      <c r="Y253" s="20">
        <v>0.28999999999999998</v>
      </c>
      <c r="Z253" s="20">
        <v>0.28999999999999998</v>
      </c>
      <c r="AA253" s="71">
        <v>25</v>
      </c>
      <c r="AB253" s="20">
        <v>0.04</v>
      </c>
      <c r="AC253" s="20">
        <v>0.05</v>
      </c>
      <c r="AD253" s="69">
        <v>9</v>
      </c>
      <c r="AE253" s="20">
        <v>1.47E-2</v>
      </c>
      <c r="AF253" s="59">
        <v>13</v>
      </c>
      <c r="AG253" s="17">
        <v>1</v>
      </c>
      <c r="AH253" s="17">
        <v>1.4662368E-2</v>
      </c>
      <c r="AI253">
        <f>_xlfn.XLOOKUP(U253,' Brechas'!$A$35:$A$67,' Brechas'!$Q$35:$Q$67)</f>
        <v>1.4662368364496E-2</v>
      </c>
      <c r="AJ253" t="b">
        <f t="shared" si="44"/>
        <v>1</v>
      </c>
      <c r="AN253" s="20">
        <v>41</v>
      </c>
      <c r="AO253" s="20" t="s">
        <v>92</v>
      </c>
      <c r="AP253" s="20">
        <v>1.96</v>
      </c>
      <c r="AQ253" s="20">
        <v>2.25</v>
      </c>
      <c r="AR253" s="20">
        <v>-0.13</v>
      </c>
      <c r="AS253" s="20">
        <v>0.13</v>
      </c>
      <c r="AT253" s="66">
        <v>12</v>
      </c>
      <c r="AU253" s="20">
        <v>2.11</v>
      </c>
      <c r="AV253" s="20">
        <v>0.76</v>
      </c>
      <c r="AW253" s="72">
        <v>27</v>
      </c>
      <c r="AX253" s="20">
        <v>0.1</v>
      </c>
      <c r="AY253" s="80">
        <v>20</v>
      </c>
      <c r="AZ253" s="17">
        <v>-1</v>
      </c>
      <c r="BA253" s="17">
        <v>-9.7653229999999994E-2</v>
      </c>
      <c r="BB253" s="17">
        <f>_xlfn.XLOOKUP(AN253,' Brechas'!$A$35:$A$67,' Brechas'!$Z$35:$Z$67)</f>
        <v>-9.7653229743734193E-2</v>
      </c>
      <c r="BC253" t="b">
        <f t="shared" si="45"/>
        <v>1</v>
      </c>
      <c r="BG253" s="20">
        <v>41</v>
      </c>
      <c r="BH253" s="20" t="s">
        <v>92</v>
      </c>
      <c r="BI253" s="20">
        <v>1.28</v>
      </c>
      <c r="BJ253" s="20">
        <v>0.81</v>
      </c>
      <c r="BK253" s="20">
        <v>0.59</v>
      </c>
      <c r="BL253" s="20">
        <v>0.58599999999999997</v>
      </c>
      <c r="BM253" s="114">
        <v>26</v>
      </c>
      <c r="BN253" s="20">
        <v>0.8</v>
      </c>
      <c r="BO253" s="20">
        <v>0.11</v>
      </c>
      <c r="BP253" s="126">
        <v>15</v>
      </c>
      <c r="BQ253" s="20">
        <v>6.4000000000000001E-2</v>
      </c>
      <c r="BR253" s="107">
        <v>25</v>
      </c>
      <c r="BS253" s="17">
        <v>1</v>
      </c>
      <c r="BT253" s="17">
        <v>6.4346636999999998E-2</v>
      </c>
      <c r="BU253" s="17">
        <f>_xlfn.XLOOKUP(BG253,' Brechas'!$A$35:$A$67,' Brechas'!$AN$35:$AN$67)</f>
        <v>6.4346637489520797E-2</v>
      </c>
      <c r="BV253" t="b">
        <f t="shared" si="46"/>
        <v>1</v>
      </c>
      <c r="BZ253" s="20">
        <v>41</v>
      </c>
      <c r="CA253" s="20" t="s">
        <v>92</v>
      </c>
      <c r="CB253" s="20">
        <v>0.19</v>
      </c>
      <c r="CC253" s="20">
        <v>0.52</v>
      </c>
      <c r="CD253" s="20">
        <v>-0.63</v>
      </c>
      <c r="CE253" s="20">
        <v>0.63</v>
      </c>
      <c r="CF253" s="84">
        <v>26</v>
      </c>
      <c r="CG253" s="20">
        <v>0.35</v>
      </c>
      <c r="CH253" s="20">
        <v>0.85</v>
      </c>
      <c r="CI253" s="83">
        <v>5</v>
      </c>
      <c r="CJ253" s="20">
        <v>0.54</v>
      </c>
      <c r="CK253" s="87">
        <v>30</v>
      </c>
      <c r="CL253" s="17">
        <v>-1</v>
      </c>
      <c r="CM253" s="17">
        <v>-0.54102604700000001</v>
      </c>
      <c r="CN253" s="17">
        <f>_xlfn.XLOOKUP(BZ253,' Brechas'!$A$35:$A$67,' Brechas'!$BJ$35:$BJ$67)</f>
        <v>-0.54102604675527</v>
      </c>
      <c r="CO253" t="b">
        <f t="shared" si="47"/>
        <v>1</v>
      </c>
    </row>
    <row r="254" spans="20:93">
      <c r="U254" s="20">
        <v>44</v>
      </c>
      <c r="V254" s="20" t="s">
        <v>93</v>
      </c>
      <c r="W254" s="20">
        <v>0.1</v>
      </c>
      <c r="X254" s="20">
        <v>0.08</v>
      </c>
      <c r="Y254" s="20">
        <v>0.24</v>
      </c>
      <c r="Z254" s="20">
        <v>0.24</v>
      </c>
      <c r="AA254" s="68">
        <v>19</v>
      </c>
      <c r="AB254" s="20">
        <v>0.09</v>
      </c>
      <c r="AC254" s="20">
        <v>0.1</v>
      </c>
      <c r="AD254" s="81">
        <v>17</v>
      </c>
      <c r="AE254" s="20">
        <v>2.4199999999999999E-2</v>
      </c>
      <c r="AF254" s="80">
        <v>20</v>
      </c>
      <c r="AG254" s="17">
        <v>1</v>
      </c>
      <c r="AH254" s="17">
        <v>2.4234138999999998E-2</v>
      </c>
      <c r="AI254">
        <f>_xlfn.XLOOKUP(U254,' Brechas'!$A$35:$A$67,' Brechas'!$Q$35:$Q$67)</f>
        <v>2.4234139066675001E-2</v>
      </c>
      <c r="AJ254" t="b">
        <f t="shared" si="44"/>
        <v>1</v>
      </c>
      <c r="AN254" s="20">
        <v>44</v>
      </c>
      <c r="AO254" s="20" t="s">
        <v>93</v>
      </c>
      <c r="AP254" s="20">
        <v>0.65</v>
      </c>
      <c r="AQ254" s="20">
        <v>0.69</v>
      </c>
      <c r="AR254" s="20">
        <v>-0.05</v>
      </c>
      <c r="AS254" s="20">
        <v>0.05</v>
      </c>
      <c r="AT254" s="85">
        <v>4</v>
      </c>
      <c r="AU254" s="20">
        <v>0.67</v>
      </c>
      <c r="AV254" s="20">
        <v>0.24</v>
      </c>
      <c r="AW254" s="85">
        <v>4</v>
      </c>
      <c r="AX254" s="20">
        <v>0.01</v>
      </c>
      <c r="AY254" s="78">
        <v>3</v>
      </c>
      <c r="AZ254" s="17">
        <v>-1</v>
      </c>
      <c r="BA254" s="17">
        <v>-1.1540012000000001E-2</v>
      </c>
      <c r="BB254" s="17">
        <f>_xlfn.XLOOKUP(AN254,' Brechas'!$A$35:$A$67,' Brechas'!$Z$35:$Z$67)</f>
        <v>-1.1540011821196201E-2</v>
      </c>
      <c r="BC254" t="b">
        <f t="shared" si="45"/>
        <v>1</v>
      </c>
      <c r="BG254" s="20">
        <v>44</v>
      </c>
      <c r="BH254" s="20" t="s">
        <v>93</v>
      </c>
      <c r="BI254" s="20">
        <v>0.79</v>
      </c>
      <c r="BJ254" s="20">
        <v>0.44</v>
      </c>
      <c r="BK254" s="20">
        <v>0.78</v>
      </c>
      <c r="BL254" s="20">
        <v>0.78400000000000003</v>
      </c>
      <c r="BM254" s="128">
        <v>28</v>
      </c>
      <c r="BN254" s="20">
        <v>0.53</v>
      </c>
      <c r="BO254" s="20">
        <v>0.16</v>
      </c>
      <c r="BP254" s="107">
        <v>25</v>
      </c>
      <c r="BQ254" s="20">
        <v>0.129</v>
      </c>
      <c r="BR254" s="128">
        <v>28</v>
      </c>
      <c r="BS254" s="17">
        <v>1</v>
      </c>
      <c r="BT254" s="17">
        <v>0.12855211</v>
      </c>
      <c r="BU254" s="17">
        <f>_xlfn.XLOOKUP(BG254,' Brechas'!$A$35:$A$67,' Brechas'!$AN$35:$AN$67)</f>
        <v>0.12855211016704299</v>
      </c>
      <c r="BV254" t="b">
        <f t="shared" si="46"/>
        <v>1</v>
      </c>
      <c r="BZ254" s="20">
        <v>44</v>
      </c>
      <c r="CA254" s="20" t="s">
        <v>93</v>
      </c>
      <c r="CB254" s="20">
        <v>0.31</v>
      </c>
      <c r="CC254" s="20">
        <v>0.53</v>
      </c>
      <c r="CD254" s="20">
        <v>-0.41</v>
      </c>
      <c r="CE254" s="20">
        <v>0.41</v>
      </c>
      <c r="CF254" s="79">
        <v>10</v>
      </c>
      <c r="CG254" s="20">
        <v>0.41</v>
      </c>
      <c r="CH254" s="20">
        <v>1</v>
      </c>
      <c r="CI254" s="76">
        <v>1</v>
      </c>
      <c r="CJ254" s="20">
        <v>0.41</v>
      </c>
      <c r="CK254" s="74">
        <v>23</v>
      </c>
      <c r="CL254" s="17">
        <v>-1</v>
      </c>
      <c r="CM254" s="17">
        <v>-0.41351529199999998</v>
      </c>
      <c r="CN254" s="17">
        <f>_xlfn.XLOOKUP(BZ254,' Brechas'!$A$35:$A$67,' Brechas'!$BJ$35:$BJ$67)</f>
        <v>-0.41351529210639798</v>
      </c>
      <c r="CO254" t="b">
        <f t="shared" si="47"/>
        <v>1</v>
      </c>
    </row>
    <row r="255" spans="20:93">
      <c r="U255" s="20">
        <v>47</v>
      </c>
      <c r="V255" s="20" t="s">
        <v>94</v>
      </c>
      <c r="W255" s="20">
        <v>0.1</v>
      </c>
      <c r="X255" s="20">
        <v>0.1</v>
      </c>
      <c r="Y255" s="20">
        <v>-0.01</v>
      </c>
      <c r="Z255" s="20">
        <v>0.01</v>
      </c>
      <c r="AA255" s="76">
        <v>1</v>
      </c>
      <c r="AB255" s="20">
        <v>0.1</v>
      </c>
      <c r="AC255" s="20">
        <v>0.12</v>
      </c>
      <c r="AD255" s="68">
        <v>19</v>
      </c>
      <c r="AE255" s="20">
        <v>8.9999999999999998E-4</v>
      </c>
      <c r="AF255" s="76">
        <v>1</v>
      </c>
      <c r="AG255" s="17">
        <v>-1</v>
      </c>
      <c r="AH255" s="17">
        <v>-9.0019700000000004E-4</v>
      </c>
      <c r="AI255">
        <f>_xlfn.XLOOKUP(U255,' Brechas'!$A$35:$A$67,' Brechas'!$Q$35:$Q$67)</f>
        <v>-9.0019727042229495E-4</v>
      </c>
      <c r="AJ255" t="b">
        <f t="shared" si="44"/>
        <v>1</v>
      </c>
      <c r="AN255" s="20">
        <v>47</v>
      </c>
      <c r="AO255" s="20" t="s">
        <v>94</v>
      </c>
      <c r="AP255" s="20">
        <v>1.4</v>
      </c>
      <c r="AQ255" s="20">
        <v>1.67</v>
      </c>
      <c r="AR255" s="20">
        <v>-0.16</v>
      </c>
      <c r="AS255" s="20">
        <v>0.16</v>
      </c>
      <c r="AT255" s="68">
        <v>19</v>
      </c>
      <c r="AU255" s="20">
        <v>1.54</v>
      </c>
      <c r="AV255" s="20">
        <v>0.56000000000000005</v>
      </c>
      <c r="AW255" s="58">
        <v>16</v>
      </c>
      <c r="AX255" s="20">
        <v>0.09</v>
      </c>
      <c r="AY255" s="61">
        <v>18</v>
      </c>
      <c r="AZ255" s="17">
        <v>-1</v>
      </c>
      <c r="BA255" s="17">
        <v>-9.1141956999999996E-2</v>
      </c>
      <c r="BB255" s="17">
        <f>_xlfn.XLOOKUP(AN255,' Brechas'!$A$35:$A$67,' Brechas'!$Z$35:$Z$67)</f>
        <v>-9.1141957386049105E-2</v>
      </c>
      <c r="BC255" t="b">
        <f t="shared" si="45"/>
        <v>1</v>
      </c>
      <c r="BG255" s="20">
        <v>47</v>
      </c>
      <c r="BH255" s="20" t="s">
        <v>94</v>
      </c>
      <c r="BI255" s="20">
        <v>0.89</v>
      </c>
      <c r="BJ255" s="20">
        <v>0.56999999999999995</v>
      </c>
      <c r="BK255" s="20">
        <v>0.55000000000000004</v>
      </c>
      <c r="BL255" s="20">
        <v>0.55500000000000005</v>
      </c>
      <c r="BM255" s="107">
        <v>25</v>
      </c>
      <c r="BN255" s="20">
        <v>0.56999999999999995</v>
      </c>
      <c r="BO255" s="20">
        <v>0.15</v>
      </c>
      <c r="BP255" s="129">
        <v>23</v>
      </c>
      <c r="BQ255" s="20">
        <v>8.5000000000000006E-2</v>
      </c>
      <c r="BR255" s="114">
        <v>26</v>
      </c>
      <c r="BS255" s="17">
        <v>1</v>
      </c>
      <c r="BT255" s="17">
        <v>8.4610688000000003E-2</v>
      </c>
      <c r="BU255" s="17">
        <f>_xlfn.XLOOKUP(BG255,' Brechas'!$A$35:$A$67,' Brechas'!$AN$35:$AN$67)</f>
        <v>8.4610688335069795E-2</v>
      </c>
      <c r="BV255" t="b">
        <f t="shared" si="46"/>
        <v>1</v>
      </c>
      <c r="BZ255" s="20">
        <v>47</v>
      </c>
      <c r="CA255" s="20" t="s">
        <v>94</v>
      </c>
      <c r="CB255" s="20">
        <v>0.18</v>
      </c>
      <c r="CC255" s="20">
        <v>0.5</v>
      </c>
      <c r="CD255" s="20">
        <v>-0.64</v>
      </c>
      <c r="CE255" s="20">
        <v>0.64</v>
      </c>
      <c r="CF255" s="72">
        <v>27</v>
      </c>
      <c r="CG255" s="20">
        <v>0.34</v>
      </c>
      <c r="CH255" s="20">
        <v>0.82</v>
      </c>
      <c r="CI255" s="64">
        <v>7</v>
      </c>
      <c r="CJ255" s="20">
        <v>0.52</v>
      </c>
      <c r="CK255" s="73">
        <v>28</v>
      </c>
      <c r="CL255" s="17">
        <v>-1</v>
      </c>
      <c r="CM255" s="17">
        <v>-0.52284849799999999</v>
      </c>
      <c r="CN255" s="17">
        <f>_xlfn.XLOOKUP(BZ255,' Brechas'!$A$35:$A$67,' Brechas'!$BJ$35:$BJ$67)</f>
        <v>-0.522848497957215</v>
      </c>
      <c r="CO255" t="b">
        <f t="shared" si="47"/>
        <v>1</v>
      </c>
    </row>
    <row r="256" spans="20:93">
      <c r="U256" s="20">
        <v>50</v>
      </c>
      <c r="V256" s="20" t="s">
        <v>95</v>
      </c>
      <c r="W256" s="20">
        <v>7.0000000000000007E-2</v>
      </c>
      <c r="X256" s="20">
        <v>0.11</v>
      </c>
      <c r="Y256" s="20">
        <v>-0.38</v>
      </c>
      <c r="Z256" s="20">
        <v>0.38</v>
      </c>
      <c r="AA256" s="70">
        <v>29</v>
      </c>
      <c r="AB256" s="20">
        <v>0.09</v>
      </c>
      <c r="AC256" s="20">
        <v>0.11</v>
      </c>
      <c r="AD256" s="61">
        <v>18</v>
      </c>
      <c r="AE256" s="20">
        <v>4.1500000000000002E-2</v>
      </c>
      <c r="AF256" s="88">
        <v>24</v>
      </c>
      <c r="AG256" s="17">
        <v>-1</v>
      </c>
      <c r="AH256" s="17">
        <v>-4.1515640999999999E-2</v>
      </c>
      <c r="AI256">
        <f>_xlfn.XLOOKUP(U256,' Brechas'!$A$35:$A$67,' Brechas'!$Q$35:$Q$67)</f>
        <v>-4.1515641327063799E-2</v>
      </c>
      <c r="AJ256" t="b">
        <f t="shared" si="44"/>
        <v>1</v>
      </c>
      <c r="AN256" s="20">
        <v>50</v>
      </c>
      <c r="AO256" s="20" t="s">
        <v>95</v>
      </c>
      <c r="AP256" s="20">
        <v>1.47</v>
      </c>
      <c r="AQ256" s="20">
        <v>1.92</v>
      </c>
      <c r="AR256" s="20">
        <v>-0.23</v>
      </c>
      <c r="AS256" s="20">
        <v>0.23</v>
      </c>
      <c r="AT256" s="88">
        <v>24</v>
      </c>
      <c r="AU256" s="20">
        <v>1.7</v>
      </c>
      <c r="AV256" s="20">
        <v>0.62</v>
      </c>
      <c r="AW256" s="68">
        <v>19</v>
      </c>
      <c r="AX256" s="20">
        <v>0.14000000000000001</v>
      </c>
      <c r="AY256" s="72">
        <v>27</v>
      </c>
      <c r="AZ256" s="17">
        <v>-1</v>
      </c>
      <c r="BA256" s="17">
        <v>-0.142054232</v>
      </c>
      <c r="BB256" s="17">
        <f>_xlfn.XLOOKUP(AN256,' Brechas'!$A$35:$A$67,' Brechas'!$Z$35:$Z$67)</f>
        <v>-0.142054232071574</v>
      </c>
      <c r="BC256" t="b">
        <f t="shared" si="45"/>
        <v>1</v>
      </c>
      <c r="BG256" s="20">
        <v>50</v>
      </c>
      <c r="BH256" s="20" t="s">
        <v>95</v>
      </c>
      <c r="BI256" s="20">
        <v>0.79</v>
      </c>
      <c r="BJ256" s="20">
        <v>0.62</v>
      </c>
      <c r="BK256" s="20">
        <v>0.26</v>
      </c>
      <c r="BL256" s="20">
        <v>0.26</v>
      </c>
      <c r="BM256" s="124">
        <v>16</v>
      </c>
      <c r="BN256" s="20">
        <v>0.51</v>
      </c>
      <c r="BO256" s="20">
        <v>0.17</v>
      </c>
      <c r="BP256" s="114">
        <v>26</v>
      </c>
      <c r="BQ256" s="20">
        <v>4.4999999999999998E-2</v>
      </c>
      <c r="BR256" s="120">
        <v>24</v>
      </c>
      <c r="BS256" s="17">
        <v>1</v>
      </c>
      <c r="BT256" s="17">
        <v>4.4913451E-2</v>
      </c>
      <c r="BU256" s="17">
        <f>_xlfn.XLOOKUP(BG256,' Brechas'!$A$35:$A$67,' Brechas'!$AN$35:$AN$67)</f>
        <v>4.4913451015662798E-2</v>
      </c>
      <c r="BV256" t="b">
        <f t="shared" si="46"/>
        <v>1</v>
      </c>
      <c r="BZ256" s="20">
        <v>50</v>
      </c>
      <c r="CA256" s="20" t="s">
        <v>95</v>
      </c>
      <c r="CB256" s="20">
        <v>0.18</v>
      </c>
      <c r="CC256" s="20">
        <v>0.37</v>
      </c>
      <c r="CD256" s="20">
        <v>-0.51</v>
      </c>
      <c r="CE256" s="20">
        <v>0.51</v>
      </c>
      <c r="CF256" s="58">
        <v>16</v>
      </c>
      <c r="CG256" s="20">
        <v>0.28000000000000003</v>
      </c>
      <c r="CH256" s="20">
        <v>0.67</v>
      </c>
      <c r="CI256" s="59">
        <v>13</v>
      </c>
      <c r="CJ256" s="20">
        <v>0.34</v>
      </c>
      <c r="CK256" s="80">
        <v>20</v>
      </c>
      <c r="CL256" s="17">
        <v>-1</v>
      </c>
      <c r="CM256" s="17">
        <v>-0.342313855</v>
      </c>
      <c r="CN256" s="17">
        <f>_xlfn.XLOOKUP(BZ256,' Brechas'!$A$35:$A$67,' Brechas'!$BJ$35:$BJ$67)</f>
        <v>-0.34231385490225202</v>
      </c>
      <c r="CO256" t="b">
        <f t="shared" si="47"/>
        <v>1</v>
      </c>
    </row>
    <row r="257" spans="21:93">
      <c r="U257" s="20">
        <v>52</v>
      </c>
      <c r="V257" s="20" t="s">
        <v>96</v>
      </c>
      <c r="W257" s="20">
        <v>0.21</v>
      </c>
      <c r="X257" s="20">
        <v>0.2</v>
      </c>
      <c r="Y257" s="20">
        <v>0.01</v>
      </c>
      <c r="Z257" s="20">
        <v>0.01</v>
      </c>
      <c r="AA257" s="67">
        <v>2</v>
      </c>
      <c r="AB257" s="20">
        <v>0.2</v>
      </c>
      <c r="AC257" s="20">
        <v>0.24</v>
      </c>
      <c r="AD257" s="74">
        <v>23</v>
      </c>
      <c r="AE257" s="20">
        <v>2.5999999999999999E-3</v>
      </c>
      <c r="AF257" s="67">
        <v>2</v>
      </c>
      <c r="AG257" s="17">
        <v>1</v>
      </c>
      <c r="AH257" s="17">
        <v>2.5682600000000002E-3</v>
      </c>
      <c r="AI257">
        <f>_xlfn.XLOOKUP(U257,' Brechas'!$A$35:$A$67,' Brechas'!$Q$35:$Q$67)</f>
        <v>2.56825973870543E-3</v>
      </c>
      <c r="AJ257" t="b">
        <f t="shared" si="44"/>
        <v>1</v>
      </c>
      <c r="AN257" s="20">
        <v>52</v>
      </c>
      <c r="AO257" s="20" t="s">
        <v>96</v>
      </c>
      <c r="AP257" s="20">
        <v>1.67</v>
      </c>
      <c r="AQ257" s="20">
        <v>1.68</v>
      </c>
      <c r="AR257" s="20">
        <v>0</v>
      </c>
      <c r="AS257" s="20">
        <v>0</v>
      </c>
      <c r="AT257" s="76">
        <v>1</v>
      </c>
      <c r="AU257" s="20">
        <v>1.68</v>
      </c>
      <c r="AV257" s="20">
        <v>0.61</v>
      </c>
      <c r="AW257" s="61">
        <v>18</v>
      </c>
      <c r="AX257" s="20">
        <v>0</v>
      </c>
      <c r="AY257" s="76">
        <v>1</v>
      </c>
      <c r="AZ257" s="17">
        <v>-1</v>
      </c>
      <c r="BA257" s="17">
        <v>-1.9673329999999999E-3</v>
      </c>
      <c r="BB257" s="17">
        <f>_xlfn.XLOOKUP(AN257,' Brechas'!$A$35:$A$67,' Brechas'!$Z$35:$Z$67)</f>
        <v>-1.9673325903669498E-3</v>
      </c>
      <c r="BC257" t="b">
        <f t="shared" si="45"/>
        <v>1</v>
      </c>
      <c r="BG257" s="20">
        <v>52</v>
      </c>
      <c r="BH257" s="20" t="s">
        <v>96</v>
      </c>
      <c r="BI257" s="20">
        <v>1.59</v>
      </c>
      <c r="BJ257" s="20">
        <v>1.42</v>
      </c>
      <c r="BK257" s="20">
        <v>0.12</v>
      </c>
      <c r="BL257" s="20">
        <v>0.121</v>
      </c>
      <c r="BM257" s="127">
        <v>7</v>
      </c>
      <c r="BN257" s="20">
        <v>1.1200000000000001</v>
      </c>
      <c r="BO257" s="20">
        <v>0.08</v>
      </c>
      <c r="BP257" s="108">
        <v>9</v>
      </c>
      <c r="BQ257" s="20">
        <v>8.9999999999999993E-3</v>
      </c>
      <c r="BR257" s="117">
        <v>6</v>
      </c>
      <c r="BS257" s="17">
        <v>1</v>
      </c>
      <c r="BT257" s="17">
        <v>9.4096700000000002E-3</v>
      </c>
      <c r="BU257" s="17">
        <f>_xlfn.XLOOKUP(BG257,' Brechas'!$A$35:$A$67,' Brechas'!$AN$35:$AN$67)</f>
        <v>9.4096698665870893E-3</v>
      </c>
      <c r="BV257" t="b">
        <f t="shared" si="46"/>
        <v>1</v>
      </c>
      <c r="BZ257" s="20">
        <v>52</v>
      </c>
      <c r="CA257" s="20" t="s">
        <v>96</v>
      </c>
      <c r="CB257" s="20">
        <v>0.24</v>
      </c>
      <c r="CC257" s="20">
        <v>0.56999999999999995</v>
      </c>
      <c r="CD257" s="20">
        <v>-0.57999999999999996</v>
      </c>
      <c r="CE257" s="20">
        <v>0.57999999999999996</v>
      </c>
      <c r="CF257" s="80">
        <v>20</v>
      </c>
      <c r="CG257" s="20">
        <v>0.39</v>
      </c>
      <c r="CH257" s="20">
        <v>0.95</v>
      </c>
      <c r="CI257" s="67">
        <v>2</v>
      </c>
      <c r="CJ257" s="20">
        <v>0.55000000000000004</v>
      </c>
      <c r="CK257" s="94">
        <v>31</v>
      </c>
      <c r="CL257" s="17">
        <v>-1</v>
      </c>
      <c r="CM257" s="17">
        <v>-0.55365614200000002</v>
      </c>
      <c r="CN257" s="17">
        <f>_xlfn.XLOOKUP(BZ257,' Brechas'!$A$35:$A$67,' Brechas'!$BJ$35:$BJ$67)</f>
        <v>-0.55365614222431703</v>
      </c>
      <c r="CO257" t="b">
        <f t="shared" si="47"/>
        <v>1</v>
      </c>
    </row>
    <row r="258" spans="21:93" ht="24">
      <c r="U258" s="20">
        <v>54</v>
      </c>
      <c r="V258" s="20" t="s">
        <v>97</v>
      </c>
      <c r="W258" s="20">
        <v>7.0000000000000007E-2</v>
      </c>
      <c r="X258" s="20">
        <v>7.0000000000000007E-2</v>
      </c>
      <c r="Y258" s="20">
        <v>0.08</v>
      </c>
      <c r="Z258" s="20">
        <v>0.08</v>
      </c>
      <c r="AA258" s="62">
        <v>8</v>
      </c>
      <c r="AB258" s="20">
        <v>7.0000000000000007E-2</v>
      </c>
      <c r="AC258" s="20">
        <v>0.08</v>
      </c>
      <c r="AD258" s="59">
        <v>13</v>
      </c>
      <c r="AE258" s="20">
        <v>6.7000000000000002E-3</v>
      </c>
      <c r="AF258" s="69">
        <v>9</v>
      </c>
      <c r="AG258" s="17">
        <v>1</v>
      </c>
      <c r="AH258" s="17">
        <v>6.6834709999999999E-3</v>
      </c>
      <c r="AI258">
        <f>_xlfn.XLOOKUP(U258,' Brechas'!$A$35:$A$67,' Brechas'!$Q$35:$Q$67)</f>
        <v>6.6834705408426896E-3</v>
      </c>
      <c r="AJ258" t="b">
        <f t="shared" si="44"/>
        <v>1</v>
      </c>
      <c r="AN258" s="20">
        <v>54</v>
      </c>
      <c r="AO258" s="20" t="s">
        <v>97</v>
      </c>
      <c r="AP258" s="20">
        <v>1.74</v>
      </c>
      <c r="AQ258" s="20">
        <v>2.0299999999999998</v>
      </c>
      <c r="AR258" s="20">
        <v>-0.14000000000000001</v>
      </c>
      <c r="AS258" s="20">
        <v>0.14000000000000001</v>
      </c>
      <c r="AT258" s="81">
        <v>17</v>
      </c>
      <c r="AU258" s="20">
        <v>1.88</v>
      </c>
      <c r="AV258" s="20">
        <v>0.68</v>
      </c>
      <c r="AW258" s="71">
        <v>25</v>
      </c>
      <c r="AX258" s="20">
        <v>0.1</v>
      </c>
      <c r="AY258" s="75">
        <v>21</v>
      </c>
      <c r="AZ258" s="17">
        <v>-1</v>
      </c>
      <c r="BA258" s="17">
        <v>-9.7905655999999994E-2</v>
      </c>
      <c r="BB258" s="17">
        <f>_xlfn.XLOOKUP(AN258,' Brechas'!$A$35:$A$67,' Brechas'!$Z$35:$Z$67)</f>
        <v>-9.7905655635245295E-2</v>
      </c>
      <c r="BC258" t="b">
        <f t="shared" si="45"/>
        <v>1</v>
      </c>
      <c r="BG258" s="20">
        <v>54</v>
      </c>
      <c r="BH258" s="20" t="s">
        <v>97</v>
      </c>
      <c r="BI258" s="20">
        <v>1.2</v>
      </c>
      <c r="BJ258" s="20">
        <v>1.01</v>
      </c>
      <c r="BK258" s="20">
        <v>0.19</v>
      </c>
      <c r="BL258" s="20">
        <v>0.187</v>
      </c>
      <c r="BM258" s="111">
        <v>12</v>
      </c>
      <c r="BN258" s="20">
        <v>0.93</v>
      </c>
      <c r="BO258" s="20">
        <v>0.09</v>
      </c>
      <c r="BP258" s="111">
        <v>12</v>
      </c>
      <c r="BQ258" s="20">
        <v>1.7999999999999999E-2</v>
      </c>
      <c r="BR258" s="122">
        <v>14</v>
      </c>
      <c r="BS258" s="17">
        <v>1</v>
      </c>
      <c r="BT258" s="17">
        <v>1.7695949999999998E-2</v>
      </c>
      <c r="BU258" s="17">
        <f>_xlfn.XLOOKUP(BG258,' Brechas'!$A$35:$A$67,' Brechas'!$AN$35:$AN$67)</f>
        <v>1.76959500526019E-2</v>
      </c>
      <c r="BV258" t="b">
        <f t="shared" si="46"/>
        <v>1</v>
      </c>
      <c r="BZ258" s="20">
        <v>54</v>
      </c>
      <c r="CA258" s="20" t="s">
        <v>97</v>
      </c>
      <c r="CB258" s="20">
        <v>0.19</v>
      </c>
      <c r="CC258" s="20">
        <v>0.5</v>
      </c>
      <c r="CD258" s="20">
        <v>-0.61</v>
      </c>
      <c r="CE258" s="20">
        <v>0.61</v>
      </c>
      <c r="CF258" s="71">
        <v>25</v>
      </c>
      <c r="CG258" s="20">
        <v>0.34</v>
      </c>
      <c r="CH258" s="20">
        <v>0.82</v>
      </c>
      <c r="CI258" s="65">
        <v>6</v>
      </c>
      <c r="CJ258" s="20">
        <v>0.5</v>
      </c>
      <c r="CK258" s="72">
        <v>27</v>
      </c>
      <c r="CL258" s="17">
        <v>-1</v>
      </c>
      <c r="CM258" s="17">
        <v>-0.50268953800000005</v>
      </c>
      <c r="CN258" s="17">
        <f>_xlfn.XLOOKUP(BZ258,' Brechas'!$A$35:$A$67,' Brechas'!$BJ$35:$BJ$67)</f>
        <v>-0.50268953778027403</v>
      </c>
      <c r="CO258" t="b">
        <f t="shared" si="47"/>
        <v>1</v>
      </c>
    </row>
    <row r="259" spans="21:93">
      <c r="U259" s="20">
        <v>63</v>
      </c>
      <c r="V259" s="20" t="s">
        <v>98</v>
      </c>
      <c r="W259" s="20">
        <v>0.03</v>
      </c>
      <c r="X259" s="20">
        <v>0.03</v>
      </c>
      <c r="Y259" s="20">
        <v>0.08</v>
      </c>
      <c r="Z259" s="20">
        <v>0.08</v>
      </c>
      <c r="AA259" s="64">
        <v>7</v>
      </c>
      <c r="AB259" s="20">
        <v>0.03</v>
      </c>
      <c r="AC259" s="20">
        <v>0.03</v>
      </c>
      <c r="AD259" s="65">
        <v>6</v>
      </c>
      <c r="AE259" s="20">
        <v>2.8E-3</v>
      </c>
      <c r="AF259" s="78">
        <v>3</v>
      </c>
      <c r="AG259" s="17">
        <v>1</v>
      </c>
      <c r="AH259" s="17">
        <v>2.8374989999999998E-3</v>
      </c>
      <c r="AI259">
        <f>_xlfn.XLOOKUP(U259,' Brechas'!$A$35:$A$67,' Brechas'!$Q$35:$Q$67)</f>
        <v>2.8374986358180301E-3</v>
      </c>
      <c r="AJ259" t="b">
        <f t="shared" si="44"/>
        <v>1</v>
      </c>
      <c r="AN259" s="20">
        <v>63</v>
      </c>
      <c r="AO259" s="20" t="s">
        <v>98</v>
      </c>
      <c r="AP259" s="20">
        <v>2.16</v>
      </c>
      <c r="AQ259" s="20">
        <v>2.86</v>
      </c>
      <c r="AR259" s="20">
        <v>-0.24</v>
      </c>
      <c r="AS259" s="20">
        <v>0.24</v>
      </c>
      <c r="AT259" s="71">
        <v>25</v>
      </c>
      <c r="AU259" s="20">
        <v>2.4900000000000002</v>
      </c>
      <c r="AV259" s="20">
        <v>0.9</v>
      </c>
      <c r="AW259" s="87">
        <v>30</v>
      </c>
      <c r="AX259" s="20">
        <v>0.22</v>
      </c>
      <c r="AY259" s="77">
        <v>33</v>
      </c>
      <c r="AZ259" s="17">
        <v>-1</v>
      </c>
      <c r="BA259" s="17">
        <v>-0.22116216599999999</v>
      </c>
      <c r="BB259" s="17">
        <f>_xlfn.XLOOKUP(AN259,' Brechas'!$A$35:$A$67,' Brechas'!$Z$35:$Z$67)</f>
        <v>-0.221162166103025</v>
      </c>
      <c r="BC259" t="b">
        <f t="shared" si="45"/>
        <v>1</v>
      </c>
      <c r="BG259" s="20">
        <v>63</v>
      </c>
      <c r="BH259" s="20" t="s">
        <v>98</v>
      </c>
      <c r="BI259" s="20">
        <v>1.32</v>
      </c>
      <c r="BJ259" s="20">
        <v>1.1599999999999999</v>
      </c>
      <c r="BK259" s="20">
        <v>0.14000000000000001</v>
      </c>
      <c r="BL259" s="20">
        <v>0.13700000000000001</v>
      </c>
      <c r="BM259" s="113">
        <v>8</v>
      </c>
      <c r="BN259" s="20">
        <v>0.98</v>
      </c>
      <c r="BO259" s="20">
        <v>0.09</v>
      </c>
      <c r="BP259" s="116">
        <v>11</v>
      </c>
      <c r="BQ259" s="20">
        <v>1.2E-2</v>
      </c>
      <c r="BR259" s="116">
        <v>11</v>
      </c>
      <c r="BS259" s="17">
        <v>1</v>
      </c>
      <c r="BT259" s="17">
        <v>1.2148924E-2</v>
      </c>
      <c r="BU259" s="17">
        <f>_xlfn.XLOOKUP(BG259,' Brechas'!$A$35:$A$67,' Brechas'!$AN$35:$AN$67)</f>
        <v>1.21489240993598E-2</v>
      </c>
      <c r="BV259" t="b">
        <f t="shared" si="46"/>
        <v>1</v>
      </c>
      <c r="BZ259" s="20">
        <v>63</v>
      </c>
      <c r="CA259" s="20" t="s">
        <v>98</v>
      </c>
      <c r="CB259" s="20">
        <v>0.15</v>
      </c>
      <c r="CC259" s="20">
        <v>0.3</v>
      </c>
      <c r="CD259" s="20">
        <v>-0.49</v>
      </c>
      <c r="CE259" s="20">
        <v>0.49</v>
      </c>
      <c r="CF259" s="59">
        <v>13</v>
      </c>
      <c r="CG259" s="20">
        <v>0.22</v>
      </c>
      <c r="CH259" s="20">
        <v>0.54</v>
      </c>
      <c r="CI259" s="68">
        <v>19</v>
      </c>
      <c r="CJ259" s="20">
        <v>0.26</v>
      </c>
      <c r="CK259" s="59">
        <v>13</v>
      </c>
      <c r="CL259" s="17">
        <v>-1</v>
      </c>
      <c r="CM259" s="17">
        <v>-0.26459322899999999</v>
      </c>
      <c r="CN259" s="17">
        <f>_xlfn.XLOOKUP(BZ259,' Brechas'!$A$35:$A$67,' Brechas'!$BJ$35:$BJ$67)</f>
        <v>-0.26459322897177201</v>
      </c>
      <c r="CO259" t="b">
        <f t="shared" si="47"/>
        <v>1</v>
      </c>
    </row>
    <row r="260" spans="21:93">
      <c r="U260" s="20">
        <v>66</v>
      </c>
      <c r="V260" s="20" t="s">
        <v>99</v>
      </c>
      <c r="W260" s="20">
        <v>0.02</v>
      </c>
      <c r="X260" s="20">
        <v>0.03</v>
      </c>
      <c r="Y260" s="20">
        <v>-0.28000000000000003</v>
      </c>
      <c r="Z260" s="20">
        <v>0.28000000000000003</v>
      </c>
      <c r="AA260" s="82">
        <v>22</v>
      </c>
      <c r="AB260" s="20">
        <v>0.03</v>
      </c>
      <c r="AC260" s="20">
        <v>0.03</v>
      </c>
      <c r="AD260" s="78">
        <v>3</v>
      </c>
      <c r="AE260" s="20">
        <v>8.6999999999999994E-3</v>
      </c>
      <c r="AF260" s="86">
        <v>11</v>
      </c>
      <c r="AG260" s="17">
        <v>-1</v>
      </c>
      <c r="AH260" s="17">
        <v>-8.6648330000000003E-3</v>
      </c>
      <c r="AI260">
        <f>_xlfn.XLOOKUP(U260,' Brechas'!$A$35:$A$67,' Brechas'!$Q$35:$Q$67)</f>
        <v>-8.6648328396106908E-3</v>
      </c>
      <c r="AJ260" t="b">
        <f t="shared" si="44"/>
        <v>1</v>
      </c>
      <c r="AN260" s="20">
        <v>66</v>
      </c>
      <c r="AO260" s="20" t="s">
        <v>99</v>
      </c>
      <c r="AP260" s="20">
        <v>2.27</v>
      </c>
      <c r="AQ260" s="20">
        <v>2.75</v>
      </c>
      <c r="AR260" s="20">
        <v>-0.17</v>
      </c>
      <c r="AS260" s="20">
        <v>0.17</v>
      </c>
      <c r="AT260" s="75">
        <v>21</v>
      </c>
      <c r="AU260" s="20">
        <v>2.5</v>
      </c>
      <c r="AV260" s="20">
        <v>0.91</v>
      </c>
      <c r="AW260" s="94">
        <v>31</v>
      </c>
      <c r="AX260" s="20">
        <v>0.16</v>
      </c>
      <c r="AY260" s="70">
        <v>29</v>
      </c>
      <c r="AZ260" s="17">
        <v>-1</v>
      </c>
      <c r="BA260" s="17">
        <v>-0.15733324800000001</v>
      </c>
      <c r="BB260" s="17">
        <f>_xlfn.XLOOKUP(AN260,' Brechas'!$A$35:$A$67,' Brechas'!$Z$35:$Z$67)</f>
        <v>-0.15733324750600999</v>
      </c>
      <c r="BC260" t="b">
        <f t="shared" si="45"/>
        <v>1</v>
      </c>
      <c r="BG260" s="20">
        <v>66</v>
      </c>
      <c r="BH260" s="20" t="s">
        <v>99</v>
      </c>
      <c r="BI260" s="20">
        <v>2.13</v>
      </c>
      <c r="BJ260" s="20">
        <v>2.21</v>
      </c>
      <c r="BK260" s="20">
        <v>-0.04</v>
      </c>
      <c r="BL260" s="20">
        <v>3.5999999999999997E-2</v>
      </c>
      <c r="BM260" s="121">
        <v>2</v>
      </c>
      <c r="BN260" s="20">
        <v>1.48</v>
      </c>
      <c r="BO260" s="20">
        <v>0.06</v>
      </c>
      <c r="BP260" s="127">
        <v>7</v>
      </c>
      <c r="BQ260" s="20">
        <v>2E-3</v>
      </c>
      <c r="BR260" s="76">
        <v>1</v>
      </c>
      <c r="BS260" s="17">
        <v>-1</v>
      </c>
      <c r="BT260" s="17">
        <v>-2.1412459999999999E-3</v>
      </c>
      <c r="BU260" s="17">
        <f>_xlfn.XLOOKUP(BG260,' Brechas'!$A$35:$A$67,' Brechas'!$AN$35:$AN$67)</f>
        <v>-2.1412456766014701E-3</v>
      </c>
      <c r="BV260" t="b">
        <f t="shared" si="46"/>
        <v>1</v>
      </c>
      <c r="BZ260" s="20">
        <v>66</v>
      </c>
      <c r="CA260" s="20" t="s">
        <v>99</v>
      </c>
      <c r="CB260" s="20">
        <v>0.13</v>
      </c>
      <c r="CC260" s="20">
        <v>0.3</v>
      </c>
      <c r="CD260" s="20">
        <v>-0.56999999999999995</v>
      </c>
      <c r="CE260" s="20">
        <v>0.56999999999999995</v>
      </c>
      <c r="CF260" s="81">
        <v>17</v>
      </c>
      <c r="CG260" s="20">
        <v>0.21</v>
      </c>
      <c r="CH260" s="20">
        <v>0.51</v>
      </c>
      <c r="CI260" s="75">
        <v>21</v>
      </c>
      <c r="CJ260" s="20">
        <v>0.28999999999999998</v>
      </c>
      <c r="CK260" s="60">
        <v>14</v>
      </c>
      <c r="CL260" s="17">
        <v>-1</v>
      </c>
      <c r="CM260" s="17">
        <v>-0.28629983199999998</v>
      </c>
      <c r="CN260" s="17">
        <f>_xlfn.XLOOKUP(BZ260,' Brechas'!$A$35:$A$67,' Brechas'!$BJ$35:$BJ$67)</f>
        <v>-0.28629983229183897</v>
      </c>
      <c r="CO260" t="b">
        <f t="shared" si="47"/>
        <v>1</v>
      </c>
    </row>
    <row r="261" spans="21:93">
      <c r="U261" s="20">
        <v>68</v>
      </c>
      <c r="V261" s="20" t="s">
        <v>100</v>
      </c>
      <c r="W261" s="20">
        <v>0.03</v>
      </c>
      <c r="X261" s="20">
        <v>0.08</v>
      </c>
      <c r="Y261" s="20">
        <v>-0.55000000000000004</v>
      </c>
      <c r="Z261" s="20">
        <v>0.55000000000000004</v>
      </c>
      <c r="AA261" s="77">
        <v>33</v>
      </c>
      <c r="AB261" s="20">
        <v>0.06</v>
      </c>
      <c r="AC261" s="20">
        <v>7.0000000000000007E-2</v>
      </c>
      <c r="AD261" s="66">
        <v>12</v>
      </c>
      <c r="AE261" s="20">
        <v>3.8300000000000001E-2</v>
      </c>
      <c r="AF261" s="74">
        <v>23</v>
      </c>
      <c r="AG261" s="17">
        <v>-1</v>
      </c>
      <c r="AH261" s="17">
        <v>-3.8281658000000003E-2</v>
      </c>
      <c r="AI261">
        <f>_xlfn.XLOOKUP(U261,' Brechas'!$A$35:$A$67,' Brechas'!$Q$35:$Q$67)</f>
        <v>-3.8281658280648903E-2</v>
      </c>
      <c r="AJ261" t="b">
        <f t="shared" si="44"/>
        <v>1</v>
      </c>
      <c r="AN261" s="20">
        <v>68</v>
      </c>
      <c r="AO261" s="20" t="s">
        <v>100</v>
      </c>
      <c r="AP261" s="20">
        <v>1.73</v>
      </c>
      <c r="AQ261" s="20">
        <v>1.99</v>
      </c>
      <c r="AR261" s="20">
        <v>-0.13</v>
      </c>
      <c r="AS261" s="20">
        <v>0.13</v>
      </c>
      <c r="AT261" s="86">
        <v>11</v>
      </c>
      <c r="AU261" s="20">
        <v>1.86</v>
      </c>
      <c r="AV261" s="20">
        <v>0.67</v>
      </c>
      <c r="AW261" s="74">
        <v>23</v>
      </c>
      <c r="AX261" s="20">
        <v>0.09</v>
      </c>
      <c r="AY261" s="63">
        <v>15</v>
      </c>
      <c r="AZ261" s="17">
        <v>-1</v>
      </c>
      <c r="BA261" s="17">
        <v>-8.5852917000000001E-2</v>
      </c>
      <c r="BB261" s="17">
        <f>_xlfn.XLOOKUP(AN261,' Brechas'!$A$35:$A$67,' Brechas'!$Z$35:$Z$67)</f>
        <v>-8.5852917453506303E-2</v>
      </c>
      <c r="BC261" t="b">
        <f t="shared" si="45"/>
        <v>1</v>
      </c>
      <c r="BG261" s="20">
        <v>68</v>
      </c>
      <c r="BH261" s="20" t="s">
        <v>100</v>
      </c>
      <c r="BI261" s="20">
        <v>7.19</v>
      </c>
      <c r="BJ261" s="20">
        <v>5.16</v>
      </c>
      <c r="BK261" s="20">
        <v>0.39</v>
      </c>
      <c r="BL261" s="20">
        <v>0.39400000000000002</v>
      </c>
      <c r="BM261" s="112">
        <v>21</v>
      </c>
      <c r="BN261" s="20">
        <v>5.83</v>
      </c>
      <c r="BO261" s="20">
        <v>0.02</v>
      </c>
      <c r="BP261" s="76">
        <v>1</v>
      </c>
      <c r="BQ261" s="20">
        <v>6.0000000000000001E-3</v>
      </c>
      <c r="BR261" s="132">
        <v>3</v>
      </c>
      <c r="BS261" s="17">
        <v>1</v>
      </c>
      <c r="BT261" s="17">
        <v>5.91882E-3</v>
      </c>
      <c r="BU261" s="17">
        <f>_xlfn.XLOOKUP(BG261,' Brechas'!$A$35:$A$67,' Brechas'!$AN$35:$AN$67)</f>
        <v>5.9188202775178203E-3</v>
      </c>
      <c r="BV261" t="b">
        <f t="shared" si="46"/>
        <v>1</v>
      </c>
      <c r="BZ261" s="20">
        <v>68</v>
      </c>
      <c r="CA261" s="20" t="s">
        <v>100</v>
      </c>
      <c r="CB261" s="20">
        <v>0.15</v>
      </c>
      <c r="CC261" s="20">
        <v>0.35</v>
      </c>
      <c r="CD261" s="20">
        <v>-0.57999999999999996</v>
      </c>
      <c r="CE261" s="20">
        <v>0.57999999999999996</v>
      </c>
      <c r="CF261" s="68">
        <v>19</v>
      </c>
      <c r="CG261" s="20">
        <v>0.24</v>
      </c>
      <c r="CH261" s="20">
        <v>0.57999999999999996</v>
      </c>
      <c r="CI261" s="81">
        <v>17</v>
      </c>
      <c r="CJ261" s="20">
        <v>0.34</v>
      </c>
      <c r="CK261" s="61">
        <v>18</v>
      </c>
      <c r="CL261" s="17">
        <v>-1</v>
      </c>
      <c r="CM261" s="17">
        <v>-0.337465925</v>
      </c>
      <c r="CN261" s="17">
        <f>_xlfn.XLOOKUP(BZ261,' Brechas'!$A$35:$A$67,' Brechas'!$BJ$35:$BJ$67)</f>
        <v>-0.33746592458146002</v>
      </c>
      <c r="CO261" t="b">
        <f t="shared" si="47"/>
        <v>1</v>
      </c>
    </row>
    <row r="262" spans="21:93">
      <c r="U262" s="20">
        <v>70</v>
      </c>
      <c r="V262" s="20" t="s">
        <v>101</v>
      </c>
      <c r="W262" s="20">
        <v>7.0000000000000007E-2</v>
      </c>
      <c r="X262" s="20">
        <v>0.09</v>
      </c>
      <c r="Y262" s="20">
        <v>-0.2</v>
      </c>
      <c r="Z262" s="20">
        <v>0.2</v>
      </c>
      <c r="AA262" s="61">
        <v>18</v>
      </c>
      <c r="AB262" s="20">
        <v>0.08</v>
      </c>
      <c r="AC262" s="20">
        <v>0.1</v>
      </c>
      <c r="AD262" s="58">
        <v>16</v>
      </c>
      <c r="AE262" s="20">
        <v>1.9699999999999999E-2</v>
      </c>
      <c r="AF262" s="61">
        <v>18</v>
      </c>
      <c r="AG262" s="17">
        <v>-1</v>
      </c>
      <c r="AH262" s="17">
        <v>-1.9741155999999999E-2</v>
      </c>
      <c r="AI262">
        <f>_xlfn.XLOOKUP(U262,' Brechas'!$A$35:$A$67,' Brechas'!$Q$35:$Q$67)</f>
        <v>-1.9741156169111301E-2</v>
      </c>
      <c r="AJ262" t="b">
        <f t="shared" si="44"/>
        <v>1</v>
      </c>
      <c r="AN262" s="20">
        <v>70</v>
      </c>
      <c r="AO262" s="20" t="s">
        <v>101</v>
      </c>
      <c r="AP262" s="20">
        <v>1.83</v>
      </c>
      <c r="AQ262" s="20">
        <v>2.06</v>
      </c>
      <c r="AR262" s="20">
        <v>-0.11</v>
      </c>
      <c r="AS262" s="20">
        <v>0.11</v>
      </c>
      <c r="AT262" s="69">
        <v>9</v>
      </c>
      <c r="AU262" s="20">
        <v>1.94</v>
      </c>
      <c r="AV262" s="20">
        <v>0.7</v>
      </c>
      <c r="AW262" s="84">
        <v>26</v>
      </c>
      <c r="AX262" s="20">
        <v>0.08</v>
      </c>
      <c r="AY262" s="66">
        <v>12</v>
      </c>
      <c r="AZ262" s="17">
        <v>-1</v>
      </c>
      <c r="BA262" s="17">
        <v>-7.7392189E-2</v>
      </c>
      <c r="BB262" s="17">
        <f>_xlfn.XLOOKUP(AN262,' Brechas'!$A$35:$A$67,' Brechas'!$Z$35:$Z$67)</f>
        <v>-7.7392188875378395E-2</v>
      </c>
      <c r="BC262" t="b">
        <f t="shared" si="45"/>
        <v>1</v>
      </c>
      <c r="BG262" s="20">
        <v>70</v>
      </c>
      <c r="BH262" s="20" t="s">
        <v>101</v>
      </c>
      <c r="BI262" s="20">
        <v>0.81</v>
      </c>
      <c r="BJ262" s="20">
        <v>0.69</v>
      </c>
      <c r="BK262" s="20">
        <v>0.17</v>
      </c>
      <c r="BL262" s="20">
        <v>0.17499999999999999</v>
      </c>
      <c r="BM262" s="116">
        <v>11</v>
      </c>
      <c r="BN262" s="20">
        <v>0.64</v>
      </c>
      <c r="BO262" s="20">
        <v>0.14000000000000001</v>
      </c>
      <c r="BP262" s="106">
        <v>22</v>
      </c>
      <c r="BQ262" s="20">
        <v>2.4E-2</v>
      </c>
      <c r="BR262" s="109">
        <v>17</v>
      </c>
      <c r="BS262" s="17">
        <v>1</v>
      </c>
      <c r="BT262" s="17">
        <v>2.3929853000000001E-2</v>
      </c>
      <c r="BU262" s="17">
        <f>_xlfn.XLOOKUP(BG262,' Brechas'!$A$35:$A$67,' Brechas'!$AN$35:$AN$67)</f>
        <v>2.3929853407838899E-2</v>
      </c>
      <c r="BV262" t="b">
        <f t="shared" si="46"/>
        <v>1</v>
      </c>
      <c r="BZ262" s="20">
        <v>70</v>
      </c>
      <c r="CA262" s="20" t="s">
        <v>101</v>
      </c>
      <c r="CB262" s="20">
        <v>0.19</v>
      </c>
      <c r="CC262" s="20">
        <v>0.59</v>
      </c>
      <c r="CD262" s="20">
        <v>-0.68</v>
      </c>
      <c r="CE262" s="20">
        <v>0.68</v>
      </c>
      <c r="CF262" s="87">
        <v>30</v>
      </c>
      <c r="CG262" s="20">
        <v>0.39</v>
      </c>
      <c r="CH262" s="20">
        <v>0.94</v>
      </c>
      <c r="CI262" s="78">
        <v>3</v>
      </c>
      <c r="CJ262" s="20">
        <v>0.64</v>
      </c>
      <c r="CK262" s="77">
        <v>33</v>
      </c>
      <c r="CL262" s="17">
        <v>-1</v>
      </c>
      <c r="CM262" s="17">
        <v>-0.63978383699999997</v>
      </c>
      <c r="CN262" s="17">
        <f>_xlfn.XLOOKUP(BZ262,' Brechas'!$A$35:$A$67,' Brechas'!$BJ$35:$BJ$67)</f>
        <v>-0.63978383717033205</v>
      </c>
      <c r="CO262" t="b">
        <f t="shared" si="47"/>
        <v>1</v>
      </c>
    </row>
    <row r="263" spans="21:93">
      <c r="U263" s="20">
        <v>73</v>
      </c>
      <c r="V263" s="20" t="s">
        <v>102</v>
      </c>
      <c r="W263" s="20">
        <v>0.03</v>
      </c>
      <c r="X263" s="20">
        <v>0.05</v>
      </c>
      <c r="Y263" s="20">
        <v>-0.34</v>
      </c>
      <c r="Z263" s="20">
        <v>0.34</v>
      </c>
      <c r="AA263" s="84">
        <v>26</v>
      </c>
      <c r="AB263" s="20">
        <v>0.04</v>
      </c>
      <c r="AC263" s="20">
        <v>0.05</v>
      </c>
      <c r="AD263" s="62">
        <v>8</v>
      </c>
      <c r="AE263" s="20">
        <v>1.54E-2</v>
      </c>
      <c r="AF263" s="60">
        <v>14</v>
      </c>
      <c r="AG263" s="17">
        <v>-1</v>
      </c>
      <c r="AH263" s="17">
        <v>-1.5432191E-2</v>
      </c>
      <c r="AI263">
        <f>_xlfn.XLOOKUP(U263,' Brechas'!$A$35:$A$67,' Brechas'!$Q$35:$Q$67)</f>
        <v>-1.54321907600596E-2</v>
      </c>
      <c r="AJ263" t="b">
        <f t="shared" si="44"/>
        <v>1</v>
      </c>
      <c r="AN263" s="20">
        <v>73</v>
      </c>
      <c r="AO263" s="20" t="s">
        <v>102</v>
      </c>
      <c r="AP263" s="20">
        <v>2.5299999999999998</v>
      </c>
      <c r="AQ263" s="20">
        <v>2.99</v>
      </c>
      <c r="AR263" s="20">
        <v>-0.15</v>
      </c>
      <c r="AS263" s="20">
        <v>0.15</v>
      </c>
      <c r="AT263" s="61">
        <v>18</v>
      </c>
      <c r="AU263" s="20">
        <v>2.76</v>
      </c>
      <c r="AV263" s="20">
        <v>1</v>
      </c>
      <c r="AW263" s="77">
        <v>33</v>
      </c>
      <c r="AX263" s="20">
        <v>0.15</v>
      </c>
      <c r="AY263" s="73">
        <v>28</v>
      </c>
      <c r="AZ263" s="17">
        <v>-1</v>
      </c>
      <c r="BA263" s="17">
        <v>-0.15106856699999999</v>
      </c>
      <c r="BB263" s="17">
        <f>_xlfn.XLOOKUP(AN263,' Brechas'!$A$35:$A$67,' Brechas'!$Z$35:$Z$67)</f>
        <v>-0.15106856661054599</v>
      </c>
      <c r="BC263" t="b">
        <f t="shared" si="45"/>
        <v>1</v>
      </c>
      <c r="BG263" s="20">
        <v>73</v>
      </c>
      <c r="BH263" s="20" t="s">
        <v>102</v>
      </c>
      <c r="BI263" s="20">
        <v>1.1000000000000001</v>
      </c>
      <c r="BJ263" s="20">
        <v>0.82</v>
      </c>
      <c r="BK263" s="20">
        <v>0.33</v>
      </c>
      <c r="BL263" s="20">
        <v>0.33500000000000002</v>
      </c>
      <c r="BM263" s="123">
        <v>19</v>
      </c>
      <c r="BN263" s="20">
        <v>0.75</v>
      </c>
      <c r="BO263" s="20">
        <v>0.12</v>
      </c>
      <c r="BP263" s="124">
        <v>16</v>
      </c>
      <c r="BQ263" s="20">
        <v>3.9E-2</v>
      </c>
      <c r="BR263" s="129">
        <v>23</v>
      </c>
      <c r="BS263" s="17">
        <v>1</v>
      </c>
      <c r="BT263" s="17">
        <v>3.9333962E-2</v>
      </c>
      <c r="BU263" s="17">
        <f>_xlfn.XLOOKUP(BG263,' Brechas'!$A$35:$A$67,' Brechas'!$AN$35:$AN$67)</f>
        <v>3.93339615743536E-2</v>
      </c>
      <c r="BV263" t="b">
        <f t="shared" si="46"/>
        <v>1</v>
      </c>
      <c r="BZ263" s="20">
        <v>73</v>
      </c>
      <c r="CA263" s="20" t="s">
        <v>102</v>
      </c>
      <c r="CB263" s="20">
        <v>0.15</v>
      </c>
      <c r="CC263" s="20">
        <v>0.38</v>
      </c>
      <c r="CD263" s="20">
        <v>-0.61</v>
      </c>
      <c r="CE263" s="20">
        <v>0.61</v>
      </c>
      <c r="CF263" s="74">
        <v>23</v>
      </c>
      <c r="CG263" s="20">
        <v>0.26</v>
      </c>
      <c r="CH263" s="20">
        <v>0.62</v>
      </c>
      <c r="CI263" s="63">
        <v>15</v>
      </c>
      <c r="CJ263" s="20">
        <v>0.38</v>
      </c>
      <c r="CK263" s="75">
        <v>21</v>
      </c>
      <c r="CL263" s="17">
        <v>-1</v>
      </c>
      <c r="CM263" s="17">
        <v>-0.37848411199999998</v>
      </c>
      <c r="CN263" s="17">
        <f>_xlfn.XLOOKUP(BZ263,' Brechas'!$A$35:$A$67,' Brechas'!$BJ$35:$BJ$67)</f>
        <v>-0.37848411217897998</v>
      </c>
      <c r="CO263" t="b">
        <f t="shared" si="47"/>
        <v>1</v>
      </c>
    </row>
    <row r="264" spans="21:93">
      <c r="U264" s="20">
        <v>76</v>
      </c>
      <c r="V264" s="20" t="s">
        <v>103</v>
      </c>
      <c r="W264" s="20">
        <v>0.04</v>
      </c>
      <c r="X264" s="20">
        <v>0.05</v>
      </c>
      <c r="Y264" s="20">
        <v>-0.17</v>
      </c>
      <c r="Z264" s="20">
        <v>0.17</v>
      </c>
      <c r="AA264" s="58">
        <v>16</v>
      </c>
      <c r="AB264" s="20">
        <v>0.05</v>
      </c>
      <c r="AC264" s="20">
        <v>0.05</v>
      </c>
      <c r="AD264" s="79">
        <v>10</v>
      </c>
      <c r="AE264" s="20">
        <v>8.8999999999999999E-3</v>
      </c>
      <c r="AF264" s="66">
        <v>12</v>
      </c>
      <c r="AG264" s="17">
        <v>-1</v>
      </c>
      <c r="AH264" s="17">
        <v>-8.9360710000000003E-3</v>
      </c>
      <c r="AI264">
        <f>_xlfn.XLOOKUP(U264,' Brechas'!$A$35:$A$67,' Brechas'!$Q$35:$Q$67)</f>
        <v>-8.9360706439543507E-3</v>
      </c>
      <c r="AJ264" t="b">
        <f t="shared" si="44"/>
        <v>1</v>
      </c>
      <c r="AN264" s="20">
        <v>76</v>
      </c>
      <c r="AO264" s="20" t="s">
        <v>103</v>
      </c>
      <c r="AP264" s="20">
        <v>2.1</v>
      </c>
      <c r="AQ264" s="20">
        <v>2.4300000000000002</v>
      </c>
      <c r="AR264" s="20">
        <v>-0.14000000000000001</v>
      </c>
      <c r="AS264" s="20">
        <v>0.14000000000000001</v>
      </c>
      <c r="AT264" s="60">
        <v>14</v>
      </c>
      <c r="AU264" s="20">
        <v>2.2599999999999998</v>
      </c>
      <c r="AV264" s="20">
        <v>0.82</v>
      </c>
      <c r="AW264" s="70">
        <v>29</v>
      </c>
      <c r="AX264" s="20">
        <v>0.11</v>
      </c>
      <c r="AY264" s="82">
        <v>22</v>
      </c>
      <c r="AZ264" s="17">
        <v>-1</v>
      </c>
      <c r="BA264" s="17">
        <v>-0.111884412</v>
      </c>
      <c r="BB264" s="17">
        <f>_xlfn.XLOOKUP(AN264,' Brechas'!$A$35:$A$67,' Brechas'!$Z$35:$Z$67)</f>
        <v>-0.111884411814809</v>
      </c>
      <c r="BC264" t="b">
        <f t="shared" si="45"/>
        <v>1</v>
      </c>
      <c r="BG264" s="20">
        <v>76</v>
      </c>
      <c r="BH264" s="20" t="s">
        <v>103</v>
      </c>
      <c r="BI264" s="20">
        <v>0.9</v>
      </c>
      <c r="BJ264" s="20">
        <v>1.1399999999999999</v>
      </c>
      <c r="BK264" s="20">
        <v>-0.21</v>
      </c>
      <c r="BL264" s="20">
        <v>0.20699999999999999</v>
      </c>
      <c r="BM264" s="122">
        <v>14</v>
      </c>
      <c r="BN264" s="20">
        <v>0.69</v>
      </c>
      <c r="BO264" s="20">
        <v>0.13</v>
      </c>
      <c r="BP264" s="105">
        <v>20</v>
      </c>
      <c r="BQ264" s="20">
        <v>2.5999999999999999E-2</v>
      </c>
      <c r="BR264" s="115">
        <v>18</v>
      </c>
      <c r="BS264" s="17">
        <v>-1</v>
      </c>
      <c r="BT264" s="17">
        <v>-2.6391884000000001E-2</v>
      </c>
      <c r="BU264" s="17">
        <f>_xlfn.XLOOKUP(BG264,' Brechas'!$A$35:$A$67,' Brechas'!$AN$35:$AN$67)</f>
        <v>-2.6391884409135698E-2</v>
      </c>
      <c r="BV264" t="b">
        <f t="shared" si="46"/>
        <v>1</v>
      </c>
      <c r="BZ264" s="20">
        <v>76</v>
      </c>
      <c r="CA264" s="20" t="s">
        <v>103</v>
      </c>
      <c r="CB264" s="20">
        <v>0.17</v>
      </c>
      <c r="CC264" s="20">
        <v>0.28999999999999998</v>
      </c>
      <c r="CD264" s="20">
        <v>-0.41</v>
      </c>
      <c r="CE264" s="20">
        <v>0.41</v>
      </c>
      <c r="CF264" s="69">
        <v>9</v>
      </c>
      <c r="CG264" s="20">
        <v>0.23</v>
      </c>
      <c r="CH264" s="20">
        <v>0.55000000000000004</v>
      </c>
      <c r="CI264" s="61">
        <v>18</v>
      </c>
      <c r="CJ264" s="20">
        <v>0.22</v>
      </c>
      <c r="CK264" s="86">
        <v>11</v>
      </c>
      <c r="CL264" s="17">
        <v>-1</v>
      </c>
      <c r="CM264" s="17">
        <v>-0.22477898700000001</v>
      </c>
      <c r="CN264" s="17">
        <f>_xlfn.XLOOKUP(BZ264,' Brechas'!$A$35:$A$67,' Brechas'!$BJ$35:$BJ$67)</f>
        <v>-0.22477898652049</v>
      </c>
      <c r="CO264" t="b">
        <f t="shared" si="47"/>
        <v>1</v>
      </c>
    </row>
    <row r="265" spans="21:93">
      <c r="U265" s="20">
        <v>81</v>
      </c>
      <c r="V265" s="20" t="s">
        <v>104</v>
      </c>
      <c r="W265" s="20">
        <v>0.28999999999999998</v>
      </c>
      <c r="X265" s="20">
        <v>0.32</v>
      </c>
      <c r="Y265" s="20">
        <v>-0.1</v>
      </c>
      <c r="Z265" s="20">
        <v>0.1</v>
      </c>
      <c r="AA265" s="69">
        <v>9</v>
      </c>
      <c r="AB265" s="20">
        <v>0.3</v>
      </c>
      <c r="AC265" s="20">
        <v>0.36</v>
      </c>
      <c r="AD265" s="72">
        <v>27</v>
      </c>
      <c r="AE265" s="20">
        <v>3.39E-2</v>
      </c>
      <c r="AF265" s="75">
        <v>21</v>
      </c>
      <c r="AG265" s="17">
        <v>-1</v>
      </c>
      <c r="AH265" s="17">
        <v>-3.3865839000000002E-2</v>
      </c>
      <c r="AI265">
        <f>_xlfn.XLOOKUP(U265,' Brechas'!$A$35:$A$67,' Brechas'!$Q$35:$Q$67)</f>
        <v>-3.38658391755738E-2</v>
      </c>
      <c r="AJ265" t="b">
        <f t="shared" si="44"/>
        <v>1</v>
      </c>
      <c r="AN265" s="20">
        <v>81</v>
      </c>
      <c r="AO265" s="20" t="s">
        <v>104</v>
      </c>
      <c r="AP265" s="20">
        <v>0.97</v>
      </c>
      <c r="AQ265" s="20">
        <v>1.75</v>
      </c>
      <c r="AR265" s="20">
        <v>-0.45</v>
      </c>
      <c r="AS265" s="20">
        <v>0.45</v>
      </c>
      <c r="AT265" s="87">
        <v>30</v>
      </c>
      <c r="AU265" s="20">
        <v>1.36</v>
      </c>
      <c r="AV265" s="20">
        <v>0.49</v>
      </c>
      <c r="AW265" s="86">
        <v>11</v>
      </c>
      <c r="AX265" s="20">
        <v>0.22</v>
      </c>
      <c r="AY265" s="95">
        <v>32</v>
      </c>
      <c r="AZ265" s="17">
        <v>-1</v>
      </c>
      <c r="BA265" s="17">
        <v>-0.21943232900000001</v>
      </c>
      <c r="BB265" s="17">
        <f>_xlfn.XLOOKUP(AN265,' Brechas'!$A$35:$A$67,' Brechas'!$Z$35:$Z$67)</f>
        <v>-0.219432328707169</v>
      </c>
      <c r="BC265" t="b">
        <f t="shared" si="45"/>
        <v>1</v>
      </c>
      <c r="BG265" s="20">
        <v>81</v>
      </c>
      <c r="BH265" s="20" t="s">
        <v>104</v>
      </c>
      <c r="BI265" s="20">
        <v>0.35</v>
      </c>
      <c r="BJ265" s="20">
        <v>0.17</v>
      </c>
      <c r="BK265" s="20">
        <v>1.03</v>
      </c>
      <c r="BL265" s="20">
        <v>1.0269999999999999</v>
      </c>
      <c r="BM265" s="94">
        <v>30</v>
      </c>
      <c r="BN265" s="20">
        <v>0.24</v>
      </c>
      <c r="BO265" s="20">
        <v>0.36</v>
      </c>
      <c r="BP265" s="110">
        <v>29</v>
      </c>
      <c r="BQ265" s="20">
        <v>0.373</v>
      </c>
      <c r="BR265" s="94">
        <v>30</v>
      </c>
      <c r="BS265" s="17">
        <v>1</v>
      </c>
      <c r="BT265" s="17">
        <v>0.37267557600000001</v>
      </c>
      <c r="BU265" s="17">
        <f>_xlfn.XLOOKUP(BG265,' Brechas'!$A$35:$A$67,' Brechas'!$AN$35:$AN$67)</f>
        <v>0.372675576212945</v>
      </c>
      <c r="BV265" t="b">
        <f t="shared" si="46"/>
        <v>1</v>
      </c>
      <c r="BZ265" s="20">
        <v>81</v>
      </c>
      <c r="CA265" s="20" t="s">
        <v>104</v>
      </c>
      <c r="CB265" s="20">
        <v>7.0000000000000007E-2</v>
      </c>
      <c r="CC265" s="20">
        <v>0.09</v>
      </c>
      <c r="CD265" s="20">
        <v>-0.25</v>
      </c>
      <c r="CE265" s="20">
        <v>0.25</v>
      </c>
      <c r="CF265" s="67">
        <v>2</v>
      </c>
      <c r="CG265" s="20">
        <v>0.08</v>
      </c>
      <c r="CH265" s="20">
        <v>0.19</v>
      </c>
      <c r="CI265" s="87">
        <v>30</v>
      </c>
      <c r="CJ265" s="20">
        <v>0.05</v>
      </c>
      <c r="CK265" s="85">
        <v>4</v>
      </c>
      <c r="CL265" s="17">
        <v>-1</v>
      </c>
      <c r="CM265" s="17">
        <v>-4.7113021999999997E-2</v>
      </c>
      <c r="CN265" s="17">
        <f>_xlfn.XLOOKUP(BZ265,' Brechas'!$A$35:$A$67,' Brechas'!$BJ$35:$BJ$67)</f>
        <v>-4.7113021584308898E-2</v>
      </c>
      <c r="CO265" t="b">
        <f t="shared" si="47"/>
        <v>1</v>
      </c>
    </row>
    <row r="266" spans="21:93">
      <c r="U266" s="20">
        <v>85</v>
      </c>
      <c r="V266" s="20" t="s">
        <v>105</v>
      </c>
      <c r="W266" s="20">
        <v>7.0000000000000007E-2</v>
      </c>
      <c r="X266" s="20">
        <v>7.0000000000000007E-2</v>
      </c>
      <c r="Y266" s="20">
        <v>0.06</v>
      </c>
      <c r="Z266" s="20">
        <v>0.06</v>
      </c>
      <c r="AA266" s="85">
        <v>4</v>
      </c>
      <c r="AB266" s="20">
        <v>7.0000000000000007E-2</v>
      </c>
      <c r="AC266" s="20">
        <v>0.08</v>
      </c>
      <c r="AD266" s="60">
        <v>14</v>
      </c>
      <c r="AE266" s="20">
        <v>5.1999999999999998E-3</v>
      </c>
      <c r="AF266" s="64">
        <v>7</v>
      </c>
      <c r="AG266" s="17">
        <v>1</v>
      </c>
      <c r="AH266" s="17">
        <v>5.2001599999999997E-3</v>
      </c>
      <c r="AI266">
        <f>_xlfn.XLOOKUP(U266,' Brechas'!$A$35:$A$67,' Brechas'!$Q$35:$Q$67)</f>
        <v>5.2001600049231701E-3</v>
      </c>
      <c r="AJ266" t="b">
        <f t="shared" si="44"/>
        <v>1</v>
      </c>
      <c r="AN266" s="20">
        <v>85</v>
      </c>
      <c r="AO266" s="20" t="s">
        <v>105</v>
      </c>
      <c r="AP266" s="20">
        <v>0.94</v>
      </c>
      <c r="AQ266" s="20">
        <v>1.36</v>
      </c>
      <c r="AR266" s="20">
        <v>-0.31</v>
      </c>
      <c r="AS266" s="20">
        <v>0.31</v>
      </c>
      <c r="AT266" s="73">
        <v>28</v>
      </c>
      <c r="AU266" s="20">
        <v>1.1499999999999999</v>
      </c>
      <c r="AV266" s="20">
        <v>0.42</v>
      </c>
      <c r="AW266" s="69">
        <v>9</v>
      </c>
      <c r="AX266" s="20">
        <v>0.13</v>
      </c>
      <c r="AY266" s="71">
        <v>25</v>
      </c>
      <c r="AZ266" s="17">
        <v>-1</v>
      </c>
      <c r="BA266" s="17">
        <v>-0.12857716999999999</v>
      </c>
      <c r="BB266" s="17">
        <f>_xlfn.XLOOKUP(AN266,' Brechas'!$A$35:$A$67,' Brechas'!$Z$35:$Z$67)</f>
        <v>-0.128577170126603</v>
      </c>
      <c r="BC266" t="b">
        <f t="shared" si="45"/>
        <v>1</v>
      </c>
      <c r="BG266" s="20">
        <v>85</v>
      </c>
      <c r="BH266" s="20" t="s">
        <v>105</v>
      </c>
      <c r="BI266" s="20">
        <v>0.38</v>
      </c>
      <c r="BJ266" s="20">
        <v>0.35</v>
      </c>
      <c r="BK266" s="20">
        <v>0.08</v>
      </c>
      <c r="BL266" s="20">
        <v>8.3000000000000004E-2</v>
      </c>
      <c r="BM266" s="117">
        <v>6</v>
      </c>
      <c r="BN266" s="20">
        <v>0.23</v>
      </c>
      <c r="BO266" s="20">
        <v>0.37</v>
      </c>
      <c r="BP266" s="94">
        <v>30</v>
      </c>
      <c r="BQ266" s="20">
        <v>3.1E-2</v>
      </c>
      <c r="BR266" s="105">
        <v>20</v>
      </c>
      <c r="BS266" s="17">
        <v>1</v>
      </c>
      <c r="BT266" s="17">
        <v>3.1058175E-2</v>
      </c>
      <c r="BU266" s="17">
        <f>_xlfn.XLOOKUP(BG266,' Brechas'!$A$35:$A$67,' Brechas'!$AN$35:$AN$67)</f>
        <v>3.10581746582596E-2</v>
      </c>
      <c r="BV266" t="b">
        <f t="shared" si="46"/>
        <v>1</v>
      </c>
      <c r="BZ266" s="20">
        <v>85</v>
      </c>
      <c r="CA266" s="20" t="s">
        <v>105</v>
      </c>
      <c r="CB266" s="20">
        <v>0.09</v>
      </c>
      <c r="CC266" s="20">
        <v>0.11</v>
      </c>
      <c r="CD266" s="20">
        <v>-0.11</v>
      </c>
      <c r="CE266" s="20">
        <v>0.11</v>
      </c>
      <c r="CF266" s="76">
        <v>1</v>
      </c>
      <c r="CG266" s="20">
        <v>0.1</v>
      </c>
      <c r="CH266" s="20">
        <v>0.24</v>
      </c>
      <c r="CI266" s="70">
        <v>29</v>
      </c>
      <c r="CJ266" s="20">
        <v>0.03</v>
      </c>
      <c r="CK266" s="67">
        <v>2</v>
      </c>
      <c r="CL266" s="17">
        <v>-1</v>
      </c>
      <c r="CM266" s="17">
        <v>-2.5255586E-2</v>
      </c>
      <c r="CN266" s="17">
        <f>_xlfn.XLOOKUP(BZ266,' Brechas'!$A$35:$A$67,' Brechas'!$BJ$35:$BJ$67)</f>
        <v>-2.5255586232891598E-2</v>
      </c>
      <c r="CO266" t="b">
        <f t="shared" si="47"/>
        <v>1</v>
      </c>
    </row>
    <row r="267" spans="21:93">
      <c r="U267" s="20">
        <v>86</v>
      </c>
      <c r="V267" s="20" t="s">
        <v>106</v>
      </c>
      <c r="W267" s="20">
        <v>0.35</v>
      </c>
      <c r="X267" s="20">
        <v>0.46</v>
      </c>
      <c r="Y267" s="20">
        <v>-0.24</v>
      </c>
      <c r="Z267" s="20">
        <v>0.24</v>
      </c>
      <c r="AA267" s="80">
        <v>20</v>
      </c>
      <c r="AB267" s="20">
        <v>0.41</v>
      </c>
      <c r="AC267" s="20">
        <v>0.49</v>
      </c>
      <c r="AD267" s="73">
        <v>28</v>
      </c>
      <c r="AE267" s="20">
        <v>0.11749999999999999</v>
      </c>
      <c r="AF267" s="94">
        <v>31</v>
      </c>
      <c r="AG267" s="17">
        <v>-1</v>
      </c>
      <c r="AH267" s="17">
        <v>-0.117468975</v>
      </c>
      <c r="AI267">
        <f>_xlfn.XLOOKUP(U267,' Brechas'!$A$35:$A$67,' Brechas'!$Q$35:$Q$67)</f>
        <v>-0.117468975468976</v>
      </c>
      <c r="AJ267" t="b">
        <f t="shared" si="44"/>
        <v>1</v>
      </c>
      <c r="AN267" s="20">
        <v>86</v>
      </c>
      <c r="AO267" s="20" t="s">
        <v>106</v>
      </c>
      <c r="AP267" s="20">
        <v>0.99</v>
      </c>
      <c r="AQ267" s="20">
        <v>1.1000000000000001</v>
      </c>
      <c r="AR267" s="20">
        <v>-0.1</v>
      </c>
      <c r="AS267" s="20">
        <v>0.1</v>
      </c>
      <c r="AT267" s="62">
        <v>8</v>
      </c>
      <c r="AU267" s="20">
        <v>1.05</v>
      </c>
      <c r="AV267" s="20">
        <v>0.38</v>
      </c>
      <c r="AW267" s="64">
        <v>7</v>
      </c>
      <c r="AX267" s="20">
        <v>0.04</v>
      </c>
      <c r="AY267" s="65">
        <v>6</v>
      </c>
      <c r="AZ267" s="17">
        <v>-1</v>
      </c>
      <c r="BA267" s="17">
        <v>-3.8118886999999997E-2</v>
      </c>
      <c r="BB267" s="17">
        <f>_xlfn.XLOOKUP(AN267,' Brechas'!$A$35:$A$67,' Brechas'!$Z$35:$Z$67)</f>
        <v>-3.8118887245594597E-2</v>
      </c>
      <c r="BC267" t="b">
        <f t="shared" si="45"/>
        <v>1</v>
      </c>
      <c r="BG267" s="20">
        <v>86</v>
      </c>
      <c r="BH267" s="20" t="s">
        <v>106</v>
      </c>
      <c r="BI267" s="20">
        <v>0.54</v>
      </c>
      <c r="BJ267" s="20">
        <v>0.59</v>
      </c>
      <c r="BK267" s="20">
        <v>-7.0000000000000007E-2</v>
      </c>
      <c r="BL267" s="20">
        <v>7.1999999999999995E-2</v>
      </c>
      <c r="BM267" s="130">
        <v>5</v>
      </c>
      <c r="BN267" s="20">
        <v>0.55000000000000004</v>
      </c>
      <c r="BO267" s="20">
        <v>0.16</v>
      </c>
      <c r="BP267" s="120">
        <v>24</v>
      </c>
      <c r="BQ267" s="20">
        <v>1.0999999999999999E-2</v>
      </c>
      <c r="BR267" s="108">
        <v>9</v>
      </c>
      <c r="BS267" s="17">
        <v>-1</v>
      </c>
      <c r="BT267" s="17">
        <v>-1.1423282E-2</v>
      </c>
      <c r="BU267" s="17">
        <f>_xlfn.XLOOKUP(BG267,' Brechas'!$A$35:$A$67,' Brechas'!$AN$35:$AN$67)</f>
        <v>-1.14232816067271E-2</v>
      </c>
      <c r="BV267" t="b">
        <f t="shared" si="46"/>
        <v>1</v>
      </c>
      <c r="BZ267" s="20">
        <v>86</v>
      </c>
      <c r="CA267" s="20" t="s">
        <v>106</v>
      </c>
      <c r="CB267" s="20">
        <v>0.02</v>
      </c>
      <c r="CC267" s="20">
        <v>0.03</v>
      </c>
      <c r="CD267" s="20">
        <v>-0.32</v>
      </c>
      <c r="CE267" s="20">
        <v>0.32</v>
      </c>
      <c r="CF267" s="83">
        <v>5</v>
      </c>
      <c r="CG267" s="20">
        <v>0.03</v>
      </c>
      <c r="CH267" s="20">
        <v>7.0000000000000007E-2</v>
      </c>
      <c r="CI267" s="77">
        <v>33</v>
      </c>
      <c r="CJ267" s="20">
        <v>0.02</v>
      </c>
      <c r="CK267" s="76">
        <v>1</v>
      </c>
      <c r="CL267" s="17">
        <v>-1</v>
      </c>
      <c r="CM267" s="17">
        <v>-2.0838857999999998E-2</v>
      </c>
      <c r="CN267" s="17">
        <f>_xlfn.XLOOKUP(BZ267,' Brechas'!$A$35:$A$67,' Brechas'!$BJ$35:$BJ$67)</f>
        <v>-2.0838858433762299E-2</v>
      </c>
      <c r="CO267" t="b">
        <f t="shared" si="47"/>
        <v>1</v>
      </c>
    </row>
    <row r="268" spans="21:93">
      <c r="U268" s="89">
        <v>88</v>
      </c>
      <c r="V268" s="90" t="s">
        <v>262</v>
      </c>
      <c r="W268" s="20">
        <v>0.14000000000000001</v>
      </c>
      <c r="X268" s="20">
        <v>0.11</v>
      </c>
      <c r="Y268" s="20">
        <v>0.28999999999999998</v>
      </c>
      <c r="Z268" s="20">
        <v>0.28999999999999998</v>
      </c>
      <c r="AA268" s="74">
        <v>23</v>
      </c>
      <c r="AB268" s="20">
        <v>0.13</v>
      </c>
      <c r="AC268" s="20">
        <v>0.15</v>
      </c>
      <c r="AD268" s="75">
        <v>21</v>
      </c>
      <c r="AE268" s="20">
        <v>4.2200000000000001E-2</v>
      </c>
      <c r="AF268" s="71">
        <v>25</v>
      </c>
      <c r="AG268" s="17">
        <v>1</v>
      </c>
      <c r="AH268" s="17">
        <v>4.2207792000000001E-2</v>
      </c>
      <c r="AI268">
        <f>_xlfn.XLOOKUP(U268,' Brechas'!$A$35:$A$67,' Brechas'!$Q$35:$Q$67)</f>
        <v>4.2207792207792597E-2</v>
      </c>
      <c r="AJ268" t="b">
        <f t="shared" si="44"/>
        <v>1</v>
      </c>
      <c r="AN268" s="20">
        <v>88</v>
      </c>
      <c r="AO268" s="20" t="s">
        <v>262</v>
      </c>
      <c r="AP268" s="20">
        <v>1.79</v>
      </c>
      <c r="AQ268" s="20">
        <v>1.75</v>
      </c>
      <c r="AR268" s="20">
        <v>0.02</v>
      </c>
      <c r="AS268" s="20">
        <v>0.02</v>
      </c>
      <c r="AT268" s="78">
        <v>3</v>
      </c>
      <c r="AU268" s="20">
        <v>1.77</v>
      </c>
      <c r="AV268" s="20">
        <v>0.64</v>
      </c>
      <c r="AW268" s="80">
        <v>20</v>
      </c>
      <c r="AX268" s="20">
        <v>0.01</v>
      </c>
      <c r="AY268" s="85">
        <v>4</v>
      </c>
      <c r="AZ268" s="17">
        <v>1</v>
      </c>
      <c r="BA268" s="17">
        <v>1.4622754999999999E-2</v>
      </c>
      <c r="BB268" s="17">
        <f>_xlfn.XLOOKUP(AN268,' Brechas'!$A$35:$A$67,' Brechas'!$Z$35:$Z$67)</f>
        <v>1.4622755047795E-2</v>
      </c>
      <c r="BC268" t="b">
        <f t="shared" si="45"/>
        <v>1</v>
      </c>
      <c r="BG268" s="20">
        <v>88</v>
      </c>
      <c r="BH268" s="20" t="s">
        <v>262</v>
      </c>
      <c r="BI268" s="20">
        <v>1.78</v>
      </c>
      <c r="BJ268" s="20">
        <v>1.48</v>
      </c>
      <c r="BK268" s="20">
        <v>0.2</v>
      </c>
      <c r="BL268" s="20">
        <v>0.19800000000000001</v>
      </c>
      <c r="BM268" s="119">
        <v>13</v>
      </c>
      <c r="BN268" s="20">
        <v>1.62</v>
      </c>
      <c r="BO268" s="20">
        <v>0.05</v>
      </c>
      <c r="BP268" s="117">
        <v>6</v>
      </c>
      <c r="BQ268" s="20">
        <v>1.0999999999999999E-2</v>
      </c>
      <c r="BR268" s="127">
        <v>7</v>
      </c>
      <c r="BS268" s="17">
        <v>1</v>
      </c>
      <c r="BT268" s="17">
        <v>1.0686321E-2</v>
      </c>
      <c r="BU268" s="17">
        <f>_xlfn.XLOOKUP(BG268,' Brechas'!$A$35:$A$67,' Brechas'!$AN$35:$AN$67)</f>
        <v>1.06863211349747E-2</v>
      </c>
      <c r="BV268" t="b">
        <f t="shared" si="46"/>
        <v>1</v>
      </c>
      <c r="BZ268" s="20">
        <v>88</v>
      </c>
      <c r="CA268" s="20" t="s">
        <v>262</v>
      </c>
      <c r="CB268" s="20">
        <v>0.05</v>
      </c>
      <c r="CC268" s="20">
        <v>0.18</v>
      </c>
      <c r="CD268" s="20">
        <v>-0.71</v>
      </c>
      <c r="CE268" s="20">
        <v>0.71</v>
      </c>
      <c r="CF268" s="95">
        <v>32</v>
      </c>
      <c r="CG268" s="20">
        <v>0.11</v>
      </c>
      <c r="CH268" s="20">
        <v>0.26</v>
      </c>
      <c r="CI268" s="73">
        <v>28</v>
      </c>
      <c r="CJ268" s="20">
        <v>0.19</v>
      </c>
      <c r="CK268" s="69">
        <v>9</v>
      </c>
      <c r="CL268" s="17">
        <v>-1</v>
      </c>
      <c r="CM268" s="17">
        <v>-0.187346604</v>
      </c>
      <c r="CN268" s="17">
        <f>_xlfn.XLOOKUP(BZ268,' Brechas'!$A$35:$A$67,' Brechas'!$BJ$35:$BJ$67)</f>
        <v>-0.18734660366164199</v>
      </c>
      <c r="CO268" t="b">
        <f t="shared" si="47"/>
        <v>1</v>
      </c>
    </row>
    <row r="269" spans="21:93">
      <c r="U269" s="20">
        <v>91</v>
      </c>
      <c r="V269" s="20" t="s">
        <v>108</v>
      </c>
      <c r="W269" s="20">
        <v>0.43</v>
      </c>
      <c r="X269" s="20">
        <v>0.67</v>
      </c>
      <c r="Y269" s="20">
        <v>-0.36</v>
      </c>
      <c r="Z269" s="20">
        <v>0.36</v>
      </c>
      <c r="AA269" s="72">
        <v>27</v>
      </c>
      <c r="AB269" s="20">
        <v>0.59</v>
      </c>
      <c r="AC269" s="20">
        <v>0.7</v>
      </c>
      <c r="AD269" s="94">
        <v>31</v>
      </c>
      <c r="AE269" s="20">
        <v>0.24940000000000001</v>
      </c>
      <c r="AF269" s="95">
        <v>32</v>
      </c>
      <c r="AG269" s="17">
        <v>-1</v>
      </c>
      <c r="AH269" s="17">
        <v>-0.24940968099999999</v>
      </c>
      <c r="AI269">
        <f>_xlfn.XLOOKUP(U269,' Brechas'!$A$35:$A$67,' Brechas'!$Q$35:$Q$67)</f>
        <v>-0.249409681227863</v>
      </c>
      <c r="AJ269" t="b">
        <f t="shared" si="44"/>
        <v>1</v>
      </c>
      <c r="AN269" s="20">
        <v>91</v>
      </c>
      <c r="AO269" s="20" t="s">
        <v>108</v>
      </c>
      <c r="AP269" s="20">
        <v>0.39</v>
      </c>
      <c r="AQ269" s="20">
        <v>0.86</v>
      </c>
      <c r="AR269" s="20">
        <v>-0.54</v>
      </c>
      <c r="AS269" s="20">
        <v>0.54</v>
      </c>
      <c r="AT269" s="77">
        <v>33</v>
      </c>
      <c r="AU269" s="20">
        <v>0.63</v>
      </c>
      <c r="AV269" s="20">
        <v>0.23</v>
      </c>
      <c r="AW269" s="78">
        <v>3</v>
      </c>
      <c r="AX269" s="20">
        <v>0.12</v>
      </c>
      <c r="AY269" s="88">
        <v>24</v>
      </c>
      <c r="AZ269" s="17">
        <v>-1</v>
      </c>
      <c r="BA269" s="17">
        <v>-0.124815869</v>
      </c>
      <c r="BB269" s="17">
        <f>_xlfn.XLOOKUP(AN269,' Brechas'!$A$35:$A$67,' Brechas'!$Z$35:$Z$67)</f>
        <v>-0.1248158691827</v>
      </c>
      <c r="BC269" t="b">
        <f t="shared" si="45"/>
        <v>1</v>
      </c>
      <c r="BG269" s="20">
        <v>91</v>
      </c>
      <c r="BH269" s="20" t="s">
        <v>108</v>
      </c>
      <c r="BI269" s="20">
        <v>0.6</v>
      </c>
      <c r="BJ269" s="20">
        <v>0.82</v>
      </c>
      <c r="BK269" s="20">
        <v>-0.26</v>
      </c>
      <c r="BL269" s="20">
        <v>0.26300000000000001</v>
      </c>
      <c r="BM269" s="109">
        <v>17</v>
      </c>
      <c r="BN269" s="20">
        <v>0.64</v>
      </c>
      <c r="BO269" s="20">
        <v>0.14000000000000001</v>
      </c>
      <c r="BP269" s="112">
        <v>21</v>
      </c>
      <c r="BQ269" s="20">
        <v>3.5999999999999997E-2</v>
      </c>
      <c r="BR269" s="106">
        <v>22</v>
      </c>
      <c r="BS269" s="17">
        <v>-1</v>
      </c>
      <c r="BT269" s="17">
        <v>-3.5876856999999998E-2</v>
      </c>
      <c r="BU269" s="17">
        <f>_xlfn.XLOOKUP(BG269,' Brechas'!$A$35:$A$67,' Brechas'!$AN$35:$AN$67)</f>
        <v>-3.5876856901280001E-2</v>
      </c>
      <c r="BV269" t="b">
        <f t="shared" si="46"/>
        <v>1</v>
      </c>
      <c r="BZ269" s="20">
        <v>91</v>
      </c>
      <c r="CA269" s="20" t="s">
        <v>108</v>
      </c>
      <c r="CB269" s="20">
        <v>0.11</v>
      </c>
      <c r="CC269" s="20">
        <v>0.17</v>
      </c>
      <c r="CD269" s="20">
        <v>-0.38</v>
      </c>
      <c r="CE269" s="20">
        <v>0.38</v>
      </c>
      <c r="CF269" s="64">
        <v>7</v>
      </c>
      <c r="CG269" s="20">
        <v>0.14000000000000001</v>
      </c>
      <c r="CH269" s="20">
        <v>0.33</v>
      </c>
      <c r="CI269" s="72">
        <v>27</v>
      </c>
      <c r="CJ269" s="20">
        <v>0.13</v>
      </c>
      <c r="CK269" s="62">
        <v>8</v>
      </c>
      <c r="CL269" s="17">
        <v>-1</v>
      </c>
      <c r="CM269" s="17">
        <v>-0.12789003199999999</v>
      </c>
      <c r="CN269" s="17">
        <f>_xlfn.XLOOKUP(BZ269,' Brechas'!$A$35:$A$67,' Brechas'!$BJ$35:$BJ$67)</f>
        <v>-0.12789003224963899</v>
      </c>
      <c r="CO269" t="b">
        <f t="shared" si="47"/>
        <v>1</v>
      </c>
    </row>
    <row r="270" spans="21:93">
      <c r="U270" s="20">
        <v>94</v>
      </c>
      <c r="V270" s="20" t="s">
        <v>109</v>
      </c>
      <c r="W270" s="20">
        <v>0.67</v>
      </c>
      <c r="X270" s="20">
        <v>0.6</v>
      </c>
      <c r="Y270" s="20">
        <v>0.11</v>
      </c>
      <c r="Z270" s="20">
        <v>0.11</v>
      </c>
      <c r="AA270" s="79">
        <v>10</v>
      </c>
      <c r="AB270" s="20">
        <v>0.62</v>
      </c>
      <c r="AC270" s="20">
        <v>0.73</v>
      </c>
      <c r="AD270" s="95">
        <v>32</v>
      </c>
      <c r="AE270" s="20">
        <v>8.0799999999999997E-2</v>
      </c>
      <c r="AF270" s="84">
        <v>26</v>
      </c>
      <c r="AG270" s="17">
        <v>1</v>
      </c>
      <c r="AH270" s="17">
        <v>8.0808081000000004E-2</v>
      </c>
      <c r="AI270">
        <f>_xlfn.XLOOKUP(U270,' Brechas'!$A$35:$A$67,' Brechas'!$Q$35:$Q$67)</f>
        <v>8.0808080808081106E-2</v>
      </c>
      <c r="AJ270" t="b">
        <f t="shared" si="44"/>
        <v>1</v>
      </c>
      <c r="AN270" s="20">
        <v>94</v>
      </c>
      <c r="AO270" s="20" t="s">
        <v>109</v>
      </c>
      <c r="AP270" s="20">
        <v>0.72</v>
      </c>
      <c r="AQ270" s="20">
        <v>0.88</v>
      </c>
      <c r="AR270" s="20">
        <v>-0.18</v>
      </c>
      <c r="AS270" s="20">
        <v>0.18</v>
      </c>
      <c r="AT270" s="74">
        <v>23</v>
      </c>
      <c r="AU270" s="20">
        <v>0.8</v>
      </c>
      <c r="AV270" s="20">
        <v>0.28999999999999998</v>
      </c>
      <c r="AW270" s="83">
        <v>5</v>
      </c>
      <c r="AX270" s="20">
        <v>0.05</v>
      </c>
      <c r="AY270" s="62">
        <v>8</v>
      </c>
      <c r="AZ270" s="17">
        <v>-1</v>
      </c>
      <c r="BA270" s="17">
        <v>-5.3105116000000001E-2</v>
      </c>
      <c r="BB270" s="17">
        <f>_xlfn.XLOOKUP(AN270,' Brechas'!$A$35:$A$67,' Brechas'!$Z$35:$Z$67)</f>
        <v>-5.3105116096470603E-2</v>
      </c>
      <c r="BC270" t="b">
        <f t="shared" si="45"/>
        <v>1</v>
      </c>
      <c r="BG270" s="20">
        <v>94</v>
      </c>
      <c r="BH270" s="20" t="s">
        <v>109</v>
      </c>
      <c r="BI270" s="20">
        <v>0.18</v>
      </c>
      <c r="BJ270" s="20">
        <v>0.06</v>
      </c>
      <c r="BK270" s="20">
        <v>2.29</v>
      </c>
      <c r="BL270" s="20">
        <v>2.2930000000000001</v>
      </c>
      <c r="BM270" s="77">
        <v>32</v>
      </c>
      <c r="BN270" s="20">
        <v>0.09</v>
      </c>
      <c r="BO270" s="20">
        <v>1</v>
      </c>
      <c r="BP270" s="77">
        <v>32</v>
      </c>
      <c r="BQ270" s="20">
        <v>2.2930000000000001</v>
      </c>
      <c r="BR270" s="77">
        <v>32</v>
      </c>
      <c r="BS270" s="17">
        <v>1</v>
      </c>
      <c r="BT270" s="17">
        <v>2.2928173410000001</v>
      </c>
      <c r="BU270" s="17">
        <f>_xlfn.XLOOKUP(BG270,' Brechas'!$A$35:$A$67,' Brechas'!$AN$35:$AN$67)</f>
        <v>2.2928173412528299</v>
      </c>
      <c r="BV270" t="b">
        <f t="shared" si="46"/>
        <v>1</v>
      </c>
      <c r="BZ270" s="20">
        <v>94</v>
      </c>
      <c r="CA270" s="20" t="s">
        <v>109</v>
      </c>
      <c r="CB270" s="20">
        <v>0.12</v>
      </c>
      <c r="CC270" s="20">
        <v>0.24</v>
      </c>
      <c r="CD270" s="20">
        <v>-0.5</v>
      </c>
      <c r="CE270" s="20">
        <v>0.5</v>
      </c>
      <c r="CF270" s="63">
        <v>15</v>
      </c>
      <c r="CG270" s="20">
        <v>0.18</v>
      </c>
      <c r="CH270" s="20">
        <v>0.44</v>
      </c>
      <c r="CI270" s="88">
        <v>24</v>
      </c>
      <c r="CJ270" s="20">
        <v>0.22</v>
      </c>
      <c r="CK270" s="79">
        <v>10</v>
      </c>
      <c r="CL270" s="17">
        <v>-1</v>
      </c>
      <c r="CM270" s="17">
        <v>-0.222758497</v>
      </c>
      <c r="CN270" s="17">
        <f>_xlfn.XLOOKUP(BZ270,' Brechas'!$A$35:$A$67,' Brechas'!$BJ$35:$BJ$67)</f>
        <v>-0.22275849657563801</v>
      </c>
      <c r="CO270" t="b">
        <f t="shared" si="47"/>
        <v>1</v>
      </c>
    </row>
    <row r="271" spans="21:93">
      <c r="U271" s="20">
        <v>95</v>
      </c>
      <c r="V271" s="20" t="s">
        <v>110</v>
      </c>
      <c r="W271" s="20">
        <v>0.42</v>
      </c>
      <c r="X271" s="20">
        <v>0.5</v>
      </c>
      <c r="Y271" s="20">
        <v>-0.17</v>
      </c>
      <c r="Z271" s="20">
        <v>0.17</v>
      </c>
      <c r="AA271" s="63">
        <v>15</v>
      </c>
      <c r="AB271" s="20">
        <v>0.47</v>
      </c>
      <c r="AC271" s="20">
        <v>0.55000000000000004</v>
      </c>
      <c r="AD271" s="87">
        <v>30</v>
      </c>
      <c r="AE271" s="20">
        <v>9.2299999999999993E-2</v>
      </c>
      <c r="AF271" s="70">
        <v>29</v>
      </c>
      <c r="AG271" s="17">
        <v>-1</v>
      </c>
      <c r="AH271" s="17">
        <v>-9.2329544999999999E-2</v>
      </c>
      <c r="AI271">
        <f>_xlfn.XLOOKUP(U271,' Brechas'!$A$35:$A$67,' Brechas'!$Q$35:$Q$67)</f>
        <v>-9.2329545454545095E-2</v>
      </c>
      <c r="AJ271" t="b">
        <f t="shared" si="44"/>
        <v>1</v>
      </c>
      <c r="AN271" s="20">
        <v>95</v>
      </c>
      <c r="AO271" s="20" t="s">
        <v>110</v>
      </c>
      <c r="AP271" s="20">
        <v>0.69</v>
      </c>
      <c r="AQ271" s="20">
        <v>1.43</v>
      </c>
      <c r="AR271" s="20">
        <v>-0.52</v>
      </c>
      <c r="AS271" s="20">
        <v>0.52</v>
      </c>
      <c r="AT271" s="95">
        <v>32</v>
      </c>
      <c r="AU271" s="20">
        <v>1.08</v>
      </c>
      <c r="AV271" s="20">
        <v>0.39</v>
      </c>
      <c r="AW271" s="62">
        <v>8</v>
      </c>
      <c r="AX271" s="20">
        <v>0.2</v>
      </c>
      <c r="AY271" s="94">
        <v>31</v>
      </c>
      <c r="AZ271" s="17">
        <v>-1</v>
      </c>
      <c r="BA271" s="17">
        <v>-0.202171403</v>
      </c>
      <c r="BB271" s="17">
        <f>_xlfn.XLOOKUP(AN271,' Brechas'!$A$35:$A$67,' Brechas'!$Z$35:$Z$67)</f>
        <v>-0.202171403020416</v>
      </c>
      <c r="BC271" t="b">
        <f t="shared" si="45"/>
        <v>1</v>
      </c>
      <c r="BG271" s="20">
        <v>95</v>
      </c>
      <c r="BH271" s="20" t="s">
        <v>110</v>
      </c>
      <c r="BI271" s="20">
        <v>0.13</v>
      </c>
      <c r="BJ271" s="20">
        <v>0.09</v>
      </c>
      <c r="BK271" s="20">
        <v>0.52</v>
      </c>
      <c r="BL271" s="20">
        <v>0.51600000000000001</v>
      </c>
      <c r="BM271" s="120">
        <v>24</v>
      </c>
      <c r="BN271" s="20">
        <v>0.09</v>
      </c>
      <c r="BO271" s="20">
        <v>0.97</v>
      </c>
      <c r="BP271" s="95">
        <v>31</v>
      </c>
      <c r="BQ271" s="20">
        <v>0.499</v>
      </c>
      <c r="BR271" s="95">
        <v>31</v>
      </c>
      <c r="BS271" s="17">
        <v>1</v>
      </c>
      <c r="BT271" s="17">
        <v>0.49918195900000001</v>
      </c>
      <c r="BU271" s="17">
        <f>_xlfn.XLOOKUP(BG271,' Brechas'!$A$35:$A$67,' Brechas'!$AN$35:$AN$67)</f>
        <v>0.499181959254128</v>
      </c>
      <c r="BV271" t="b">
        <f t="shared" si="46"/>
        <v>1</v>
      </c>
      <c r="BZ271" s="20">
        <v>95</v>
      </c>
      <c r="CA271" s="20" t="s">
        <v>110</v>
      </c>
      <c r="CB271" s="20">
        <v>0.15</v>
      </c>
      <c r="CC271" s="20">
        <v>0.21</v>
      </c>
      <c r="CD271" s="20">
        <v>-0.27</v>
      </c>
      <c r="CE271" s="20">
        <v>0.27</v>
      </c>
      <c r="CF271" s="78">
        <v>3</v>
      </c>
      <c r="CG271" s="20">
        <v>0.18</v>
      </c>
      <c r="CH271" s="20">
        <v>0.44</v>
      </c>
      <c r="CI271" s="71">
        <v>25</v>
      </c>
      <c r="CJ271" s="20">
        <v>0.12</v>
      </c>
      <c r="CK271" s="64">
        <v>7</v>
      </c>
      <c r="CL271" s="17">
        <v>-1</v>
      </c>
      <c r="CM271" s="17">
        <v>-0.11794389800000001</v>
      </c>
      <c r="CN271" s="17">
        <f>_xlfn.XLOOKUP(BZ271,' Brechas'!$A$35:$A$67,' Brechas'!$BJ$35:$BJ$67)</f>
        <v>-0.117943898139932</v>
      </c>
      <c r="CO271" t="b">
        <f t="shared" si="47"/>
        <v>1</v>
      </c>
    </row>
    <row r="272" spans="21:93">
      <c r="U272" s="20">
        <v>97</v>
      </c>
      <c r="V272" s="20" t="s">
        <v>111</v>
      </c>
      <c r="W272" s="20">
        <v>0.67</v>
      </c>
      <c r="X272" s="20">
        <v>0.9</v>
      </c>
      <c r="Y272" s="20">
        <v>-0.26</v>
      </c>
      <c r="Z272" s="20">
        <v>0.26</v>
      </c>
      <c r="AA272" s="75">
        <v>21</v>
      </c>
      <c r="AB272" s="20">
        <v>0.85</v>
      </c>
      <c r="AC272" s="20">
        <v>1</v>
      </c>
      <c r="AD272" s="77">
        <v>33</v>
      </c>
      <c r="AE272" s="20">
        <v>0.25929999999999997</v>
      </c>
      <c r="AF272" s="77">
        <v>33</v>
      </c>
      <c r="AG272" s="17">
        <v>-1</v>
      </c>
      <c r="AH272" s="17">
        <v>-0.25925925900000002</v>
      </c>
      <c r="AI272">
        <f>_xlfn.XLOOKUP(U272,' Brechas'!$A$35:$A$67,' Brechas'!$Q$35:$Q$67)</f>
        <v>-0.25925925925925902</v>
      </c>
      <c r="AJ272" t="b">
        <f t="shared" si="44"/>
        <v>1</v>
      </c>
      <c r="AN272" s="20">
        <v>97</v>
      </c>
      <c r="AO272" s="20" t="s">
        <v>111</v>
      </c>
      <c r="AP272" s="20">
        <v>0.32</v>
      </c>
      <c r="AQ272" s="20">
        <v>0.63</v>
      </c>
      <c r="AR272" s="20">
        <v>-0.49</v>
      </c>
      <c r="AS272" s="20">
        <v>0.49</v>
      </c>
      <c r="AT272" s="94">
        <v>31</v>
      </c>
      <c r="AU272" s="20">
        <v>0.48</v>
      </c>
      <c r="AV272" s="20">
        <v>0.18</v>
      </c>
      <c r="AW272" s="76">
        <v>1</v>
      </c>
      <c r="AX272" s="20">
        <v>0.09</v>
      </c>
      <c r="AY272" s="60">
        <v>14</v>
      </c>
      <c r="AZ272" s="17">
        <v>-1</v>
      </c>
      <c r="BA272" s="17">
        <v>-8.5580527000000003E-2</v>
      </c>
      <c r="BB272" s="17">
        <f>_xlfn.XLOOKUP(AN272,' Brechas'!$A$35:$A$67,' Brechas'!$Z$35:$Z$67)</f>
        <v>-8.5580526508145793E-2</v>
      </c>
      <c r="BC272" t="b">
        <f t="shared" si="45"/>
        <v>1</v>
      </c>
      <c r="BG272" s="20">
        <v>97</v>
      </c>
      <c r="BH272" s="20" t="s">
        <v>111</v>
      </c>
      <c r="BI272" s="20" t="s">
        <v>272</v>
      </c>
      <c r="BJ272" s="20" t="s">
        <v>272</v>
      </c>
      <c r="BK272" s="20" t="s">
        <v>272</v>
      </c>
      <c r="BL272" s="20" t="s">
        <v>272</v>
      </c>
      <c r="BM272" s="20" t="s">
        <v>272</v>
      </c>
      <c r="BN272" s="20" t="s">
        <v>272</v>
      </c>
      <c r="BO272" s="20" t="s">
        <v>272</v>
      </c>
      <c r="BP272" s="20" t="s">
        <v>272</v>
      </c>
      <c r="BQ272" s="20" t="s">
        <v>272</v>
      </c>
      <c r="BR272" s="20" t="s">
        <v>272</v>
      </c>
      <c r="BS272" s="17">
        <v>1</v>
      </c>
      <c r="BT272" s="17" t="e">
        <v>#VALUE!</v>
      </c>
      <c r="BU272" s="17">
        <f>_xlfn.XLOOKUP(BG272,' Brechas'!$A$35:$A$67,' Brechas'!$AN$35:$AN$67)</f>
        <v>0.52466465961547704</v>
      </c>
      <c r="BV272" t="e">
        <f t="shared" si="46"/>
        <v>#VALUE!</v>
      </c>
      <c r="BZ272" s="20">
        <v>97</v>
      </c>
      <c r="CA272" s="20" t="s">
        <v>111</v>
      </c>
      <c r="CB272" s="20">
        <v>0.05</v>
      </c>
      <c r="CC272" s="20">
        <v>0.08</v>
      </c>
      <c r="CD272" s="20">
        <v>-0.41</v>
      </c>
      <c r="CE272" s="20">
        <v>0.41</v>
      </c>
      <c r="CF272" s="62">
        <v>8</v>
      </c>
      <c r="CG272" s="20">
        <v>7.0000000000000007E-2</v>
      </c>
      <c r="CH272" s="20">
        <v>0.16</v>
      </c>
      <c r="CI272" s="94">
        <v>31</v>
      </c>
      <c r="CJ272" s="20">
        <v>0.06</v>
      </c>
      <c r="CK272" s="83">
        <v>5</v>
      </c>
      <c r="CL272" s="17">
        <v>-1</v>
      </c>
      <c r="CM272" s="17">
        <v>-6.4740012999999999E-2</v>
      </c>
      <c r="CN272" s="17">
        <f>_xlfn.XLOOKUP(BZ272,' Brechas'!$A$35:$A$67,' Brechas'!$BJ$35:$BJ$67)</f>
        <v>-6.4740013008230707E-2</v>
      </c>
      <c r="CO272" t="b">
        <f t="shared" si="47"/>
        <v>1</v>
      </c>
    </row>
    <row r="273" spans="20:93">
      <c r="U273" s="20">
        <v>99</v>
      </c>
      <c r="V273" s="20" t="s">
        <v>112</v>
      </c>
      <c r="W273" s="20">
        <v>0.28999999999999998</v>
      </c>
      <c r="X273" s="20">
        <v>0.3</v>
      </c>
      <c r="Y273" s="20">
        <v>-0.05</v>
      </c>
      <c r="Z273" s="20">
        <v>0.05</v>
      </c>
      <c r="AA273" s="78">
        <v>3</v>
      </c>
      <c r="AB273" s="20">
        <v>0.28999999999999998</v>
      </c>
      <c r="AC273" s="20">
        <v>0.35</v>
      </c>
      <c r="AD273" s="84">
        <v>26</v>
      </c>
      <c r="AE273" s="20">
        <v>1.66E-2</v>
      </c>
      <c r="AF273" s="58">
        <v>16</v>
      </c>
      <c r="AG273" s="17">
        <v>-1</v>
      </c>
      <c r="AH273" s="17">
        <v>-1.6552074999999999E-2</v>
      </c>
      <c r="AI273">
        <f>_xlfn.XLOOKUP(U273,' Brechas'!$A$35:$A$67,' Brechas'!$Q$35:$Q$67)</f>
        <v>-1.6552075375604498E-2</v>
      </c>
      <c r="AJ273" t="b">
        <f t="shared" si="44"/>
        <v>1</v>
      </c>
      <c r="AN273" s="20">
        <v>99</v>
      </c>
      <c r="AO273" s="20" t="s">
        <v>112</v>
      </c>
      <c r="AP273" s="20">
        <v>0.45</v>
      </c>
      <c r="AQ273" s="20">
        <v>0.7</v>
      </c>
      <c r="AR273" s="20">
        <v>-0.35</v>
      </c>
      <c r="AS273" s="20">
        <v>0.35</v>
      </c>
      <c r="AT273" s="70">
        <v>29</v>
      </c>
      <c r="AU273" s="20">
        <v>0.57999999999999996</v>
      </c>
      <c r="AV273" s="20">
        <v>0.21</v>
      </c>
      <c r="AW273" s="67">
        <v>2</v>
      </c>
      <c r="AX273" s="20">
        <v>7.0000000000000007E-2</v>
      </c>
      <c r="AY273" s="69">
        <v>9</v>
      </c>
      <c r="AZ273" s="17">
        <v>-1</v>
      </c>
      <c r="BA273" s="17">
        <v>-7.3731865999999993E-2</v>
      </c>
      <c r="BB273" s="17">
        <f>_xlfn.XLOOKUP(AN273,' Brechas'!$A$35:$A$67,' Brechas'!$Z$35:$Z$67)</f>
        <v>-7.3731866229052201E-2</v>
      </c>
      <c r="BC273" t="b">
        <f t="shared" si="45"/>
        <v>1</v>
      </c>
      <c r="BG273" s="20">
        <v>99</v>
      </c>
      <c r="BH273" s="20" t="s">
        <v>112</v>
      </c>
      <c r="BI273" s="20">
        <v>0.87</v>
      </c>
      <c r="BJ273" s="20">
        <v>0.81</v>
      </c>
      <c r="BK273" s="20">
        <v>0.06</v>
      </c>
      <c r="BL273" s="20">
        <v>6.2E-2</v>
      </c>
      <c r="BM273" s="131">
        <v>4</v>
      </c>
      <c r="BN273" s="20">
        <v>0.84</v>
      </c>
      <c r="BO273" s="20">
        <v>0.1</v>
      </c>
      <c r="BP273" s="119">
        <v>13</v>
      </c>
      <c r="BQ273" s="20">
        <v>7.0000000000000001E-3</v>
      </c>
      <c r="BR273" s="131">
        <v>4</v>
      </c>
      <c r="BS273" s="17">
        <v>1</v>
      </c>
      <c r="BT273" s="17">
        <v>6.5045060000000002E-3</v>
      </c>
      <c r="BU273" s="17">
        <f>_xlfn.XLOOKUP(BG273,' Brechas'!$A$35:$A$67,' Brechas'!$AN$35:$AN$67)</f>
        <v>6.5045059467510099E-3</v>
      </c>
      <c r="BV273" t="b">
        <f t="shared" si="46"/>
        <v>1</v>
      </c>
      <c r="BZ273" s="20">
        <v>99</v>
      </c>
      <c r="CA273" s="20" t="s">
        <v>112</v>
      </c>
      <c r="CB273" s="20">
        <v>0.04</v>
      </c>
      <c r="CC273" s="20">
        <v>0.06</v>
      </c>
      <c r="CD273" s="20">
        <v>-0.28000000000000003</v>
      </c>
      <c r="CE273" s="20">
        <v>0.28000000000000003</v>
      </c>
      <c r="CF273" s="85">
        <v>4</v>
      </c>
      <c r="CG273" s="20">
        <v>0.05</v>
      </c>
      <c r="CH273" s="20">
        <v>0.12</v>
      </c>
      <c r="CI273" s="95">
        <v>32</v>
      </c>
      <c r="CJ273" s="20">
        <v>0.03</v>
      </c>
      <c r="CK273" s="78">
        <v>3</v>
      </c>
      <c r="CL273" s="17">
        <v>-1</v>
      </c>
      <c r="CM273" s="17">
        <v>-3.3262755999999997E-2</v>
      </c>
      <c r="CN273" s="17">
        <f>_xlfn.XLOOKUP(BZ273,' Brechas'!$A$35:$A$67,' Brechas'!$BJ$35:$BJ$67)</f>
        <v>-3.3262756126434E-2</v>
      </c>
      <c r="CO273" t="b">
        <f t="shared" si="47"/>
        <v>1</v>
      </c>
    </row>
    <row r="275" spans="20:93">
      <c r="T275" s="4" t="s">
        <v>38</v>
      </c>
      <c r="U275" s="20">
        <v>5</v>
      </c>
      <c r="V275" s="20" t="s">
        <v>79</v>
      </c>
      <c r="W275" s="20">
        <v>0.18</v>
      </c>
      <c r="X275" s="20">
        <v>0.22</v>
      </c>
      <c r="Y275" s="20">
        <v>-0.19</v>
      </c>
      <c r="Z275" s="20">
        <v>0.19</v>
      </c>
      <c r="AA275" s="74">
        <v>23</v>
      </c>
      <c r="AB275" s="20">
        <v>0.2</v>
      </c>
      <c r="AC275" s="20">
        <v>0.28000000000000003</v>
      </c>
      <c r="AD275" s="79">
        <v>10</v>
      </c>
      <c r="AE275" s="20">
        <v>5.2900000000000003E-2</v>
      </c>
      <c r="AF275" s="80">
        <v>20</v>
      </c>
      <c r="AG275" s="17">
        <v>-1</v>
      </c>
      <c r="AH275" s="17">
        <v>-5.2870645000000001E-2</v>
      </c>
      <c r="AI275">
        <f>_xlfn.XLOOKUP(U275,' Brechas'!$A$35:$A$67,' Brechas'!$R$35:$R$67)</f>
        <v>-5.2870645128493397E-2</v>
      </c>
      <c r="AJ275" t="b">
        <f>ROUND(AH275,6)=ROUND(AI275,6)</f>
        <v>1</v>
      </c>
      <c r="AM275" s="5" t="s">
        <v>68</v>
      </c>
      <c r="AN275" s="20">
        <v>5</v>
      </c>
      <c r="AO275" s="20" t="s">
        <v>79</v>
      </c>
      <c r="AP275" s="20">
        <v>0.72</v>
      </c>
      <c r="AQ275" s="20">
        <v>0.7</v>
      </c>
      <c r="AR275" s="20">
        <v>0.02</v>
      </c>
      <c r="AS275" s="20">
        <v>0.02</v>
      </c>
      <c r="AT275" s="76">
        <v>1</v>
      </c>
      <c r="AU275" s="20">
        <v>0.71</v>
      </c>
      <c r="AV275" s="20">
        <v>0.64</v>
      </c>
      <c r="AW275" s="73">
        <v>28</v>
      </c>
      <c r="AX275" s="20">
        <v>0.01</v>
      </c>
      <c r="AY275" s="67">
        <v>2</v>
      </c>
      <c r="AZ275" s="17">
        <v>1</v>
      </c>
      <c r="BA275" s="17">
        <v>1.0993732000000001E-2</v>
      </c>
      <c r="BB275" s="17">
        <f>_xlfn.XLOOKUP(AN275,' Brechas'!$A$35:$A$67,' Brechas'!$AA$35:$AA$67)</f>
        <v>1.0993731732798899E-2</v>
      </c>
      <c r="BC275" t="b">
        <f>ROUND(BA275,6)=ROUND(BB275,6)</f>
        <v>1</v>
      </c>
      <c r="BF275" s="2" t="s">
        <v>13</v>
      </c>
      <c r="BG275" s="20">
        <v>5</v>
      </c>
      <c r="BH275" s="20" t="s">
        <v>79</v>
      </c>
      <c r="BI275" s="20">
        <v>28.36</v>
      </c>
      <c r="BJ275" s="20">
        <v>29.56</v>
      </c>
      <c r="BK275" s="20">
        <v>-0.04</v>
      </c>
      <c r="BL275" s="20">
        <v>0.04</v>
      </c>
      <c r="BM275" s="65">
        <v>6</v>
      </c>
      <c r="BN275" s="20">
        <v>28.97</v>
      </c>
      <c r="BO275" s="20">
        <v>0.19</v>
      </c>
      <c r="BP275" s="75">
        <v>21</v>
      </c>
      <c r="BQ275" s="20">
        <v>8.0000000000000002E-3</v>
      </c>
      <c r="BR275" s="64">
        <v>7</v>
      </c>
      <c r="BS275" s="17">
        <v>-1</v>
      </c>
      <c r="BT275" s="17">
        <v>-7.7440199999999999E-3</v>
      </c>
      <c r="BU275" s="17">
        <f>_xlfn.XLOOKUP(BG275,' Brechas'!$A$35:$A$67,' Brechas'!$AO$35:$AO$67)</f>
        <v>-7.7440200821627904E-3</v>
      </c>
      <c r="BV275" t="b">
        <f>ROUND(BT275,6)=ROUND(BU275,6)</f>
        <v>1</v>
      </c>
      <c r="BY275" s="6" t="s">
        <v>47</v>
      </c>
      <c r="BZ275" s="20">
        <v>5</v>
      </c>
      <c r="CA275" s="20" t="s">
        <v>79</v>
      </c>
      <c r="CB275" s="20">
        <v>0.26</v>
      </c>
      <c r="CC275" s="20">
        <v>0.4</v>
      </c>
      <c r="CD275" s="20">
        <v>-0.35</v>
      </c>
      <c r="CE275" s="20">
        <v>0.35</v>
      </c>
      <c r="CF275" s="82">
        <v>22</v>
      </c>
      <c r="CG275" s="20">
        <v>0.33</v>
      </c>
      <c r="CH275" s="20">
        <v>0.09</v>
      </c>
      <c r="CI275" s="78">
        <v>3</v>
      </c>
      <c r="CJ275" s="20">
        <v>0.03</v>
      </c>
      <c r="CK275" s="64">
        <v>7</v>
      </c>
      <c r="CL275" s="17">
        <v>-1</v>
      </c>
      <c r="CM275" s="17">
        <v>-3.072801E-2</v>
      </c>
      <c r="CN275" s="17">
        <f>_xlfn.XLOOKUP(BZ275,' Brechas'!$A$35:$A$67,' Brechas'!$BK$35:$BK$67)</f>
        <v>-3.07280102901537E-2</v>
      </c>
      <c r="CO275" t="b">
        <f>ROUND(CM275,6)=ROUND(CN275,6)</f>
        <v>1</v>
      </c>
    </row>
    <row r="276" spans="20:93">
      <c r="U276" s="20">
        <v>8</v>
      </c>
      <c r="V276" s="20" t="s">
        <v>81</v>
      </c>
      <c r="W276" s="20">
        <v>0.3</v>
      </c>
      <c r="X276" s="20">
        <v>0.27</v>
      </c>
      <c r="Y276" s="20">
        <v>0.12</v>
      </c>
      <c r="Z276" s="20">
        <v>0.12</v>
      </c>
      <c r="AA276" s="61">
        <v>18</v>
      </c>
      <c r="AB276" s="20">
        <v>0.28000000000000003</v>
      </c>
      <c r="AC276" s="20">
        <v>0.4</v>
      </c>
      <c r="AD276" s="82">
        <v>22</v>
      </c>
      <c r="AE276" s="20">
        <v>4.7600000000000003E-2</v>
      </c>
      <c r="AF276" s="58">
        <v>16</v>
      </c>
      <c r="AG276" s="17">
        <v>1</v>
      </c>
      <c r="AH276" s="17">
        <v>4.7648675000000001E-2</v>
      </c>
      <c r="AI276">
        <f>_xlfn.XLOOKUP(U276,' Brechas'!$A$35:$A$67,' Brechas'!$R$35:$R$67)</f>
        <v>4.76486748426189E-2</v>
      </c>
      <c r="AJ276" t="b">
        <f t="shared" ref="AJ276:AJ307" si="48">ROUND(AH276,6)=ROUND(AI276,6)</f>
        <v>1</v>
      </c>
      <c r="AN276" s="20">
        <v>8</v>
      </c>
      <c r="AO276" s="20" t="s">
        <v>81</v>
      </c>
      <c r="AP276" s="20">
        <v>0.52</v>
      </c>
      <c r="AQ276" s="20">
        <v>0.6</v>
      </c>
      <c r="AR276" s="20">
        <v>-0.13</v>
      </c>
      <c r="AS276" s="20">
        <v>0.13</v>
      </c>
      <c r="AT276" s="59">
        <v>13</v>
      </c>
      <c r="AU276" s="20">
        <v>0.56000000000000005</v>
      </c>
      <c r="AV276" s="20">
        <v>0.5</v>
      </c>
      <c r="AW276" s="88">
        <v>24</v>
      </c>
      <c r="AX276" s="20">
        <v>7.0000000000000007E-2</v>
      </c>
      <c r="AY276" s="81">
        <v>17</v>
      </c>
      <c r="AZ276" s="17">
        <v>-1</v>
      </c>
      <c r="BA276" s="17">
        <v>-6.5389171999999995E-2</v>
      </c>
      <c r="BB276" s="17">
        <f>_xlfn.XLOOKUP(AN276,' Brechas'!$A$35:$A$67,' Brechas'!$AA$35:$AA$67)</f>
        <v>-6.538917190422E-2</v>
      </c>
      <c r="BC276" t="b">
        <f t="shared" ref="BC276:BC307" si="49">ROUND(BA276,6)=ROUND(BB276,6)</f>
        <v>1</v>
      </c>
      <c r="BG276" s="20">
        <v>8</v>
      </c>
      <c r="BH276" s="20" t="s">
        <v>81</v>
      </c>
      <c r="BI276" s="20">
        <v>33.74</v>
      </c>
      <c r="BJ276" s="20">
        <v>39.81</v>
      </c>
      <c r="BK276" s="20">
        <v>-0.15</v>
      </c>
      <c r="BL276" s="20">
        <v>0.153</v>
      </c>
      <c r="BM276" s="80">
        <v>20</v>
      </c>
      <c r="BN276" s="20">
        <v>36.840000000000003</v>
      </c>
      <c r="BO276" s="20">
        <v>0.24</v>
      </c>
      <c r="BP276" s="79">
        <v>10</v>
      </c>
      <c r="BQ276" s="20">
        <v>3.6999999999999998E-2</v>
      </c>
      <c r="BR276" s="75">
        <v>21</v>
      </c>
      <c r="BS276" s="17">
        <v>-1</v>
      </c>
      <c r="BT276" s="17">
        <v>-3.7240892999999997E-2</v>
      </c>
      <c r="BU276" s="17">
        <f>_xlfn.XLOOKUP(BG276,' Brechas'!$A$35:$A$67,' Brechas'!$AO$35:$AO$67)</f>
        <v>-3.7240893236268599E-2</v>
      </c>
      <c r="BV276" t="b">
        <f t="shared" ref="BV276:BV307" si="50">ROUND(BT276,6)=ROUND(BU276,6)</f>
        <v>1</v>
      </c>
      <c r="BZ276" s="20">
        <v>8</v>
      </c>
      <c r="CA276" s="20" t="s">
        <v>81</v>
      </c>
      <c r="CB276" s="20">
        <v>0.17</v>
      </c>
      <c r="CC276" s="20">
        <v>0.3</v>
      </c>
      <c r="CD276" s="20">
        <v>-0.42</v>
      </c>
      <c r="CE276" s="20">
        <v>0.42</v>
      </c>
      <c r="CF276" s="95">
        <v>32</v>
      </c>
      <c r="CG276" s="20">
        <v>0.24</v>
      </c>
      <c r="CH276" s="20">
        <v>0.12</v>
      </c>
      <c r="CI276" s="86">
        <v>11</v>
      </c>
      <c r="CJ276" s="20">
        <v>0.05</v>
      </c>
      <c r="CK276" s="68">
        <v>19</v>
      </c>
      <c r="CL276" s="17">
        <v>-1</v>
      </c>
      <c r="CM276" s="17">
        <v>-5.1759685E-2</v>
      </c>
      <c r="CN276" s="17">
        <f>_xlfn.XLOOKUP(BZ276,' Brechas'!$A$35:$A$67,' Brechas'!$BK$35:$BK$67)</f>
        <v>-5.1759685126985401E-2</v>
      </c>
      <c r="CO276" t="b">
        <f t="shared" ref="CO276:CO307" si="51">ROUND(CM276,6)=ROUND(CN276,6)</f>
        <v>1</v>
      </c>
    </row>
    <row r="277" spans="20:93">
      <c r="U277" s="20">
        <v>11</v>
      </c>
      <c r="V277" s="20" t="s">
        <v>82</v>
      </c>
      <c r="W277" s="20">
        <v>0.11</v>
      </c>
      <c r="X277" s="20">
        <v>0.09</v>
      </c>
      <c r="Y277" s="20">
        <v>0.33</v>
      </c>
      <c r="Z277" s="20">
        <v>0.33</v>
      </c>
      <c r="AA277" s="87">
        <v>30</v>
      </c>
      <c r="AB277" s="20">
        <v>0.1</v>
      </c>
      <c r="AC277" s="20">
        <v>0.14000000000000001</v>
      </c>
      <c r="AD277" s="78">
        <v>3</v>
      </c>
      <c r="AE277" s="20">
        <v>4.5699999999999998E-2</v>
      </c>
      <c r="AF277" s="63">
        <v>15</v>
      </c>
      <c r="AG277" s="17">
        <v>1</v>
      </c>
      <c r="AH277" s="17">
        <v>4.5704632000000002E-2</v>
      </c>
      <c r="AI277">
        <f>_xlfn.XLOOKUP(U277,' Brechas'!$A$35:$A$67,' Brechas'!$R$35:$R$67)</f>
        <v>4.5704632185467997E-2</v>
      </c>
      <c r="AJ277" t="b">
        <f t="shared" si="48"/>
        <v>1</v>
      </c>
      <c r="AN277" s="20">
        <v>11</v>
      </c>
      <c r="AO277" s="20" t="s">
        <v>269</v>
      </c>
      <c r="AP277" s="20">
        <v>0.42</v>
      </c>
      <c r="AQ277" s="20">
        <v>0.45</v>
      </c>
      <c r="AR277" s="20">
        <v>-0.06</v>
      </c>
      <c r="AS277" s="20">
        <v>0.06</v>
      </c>
      <c r="AT277" s="85">
        <v>4</v>
      </c>
      <c r="AU277" s="20">
        <v>0.43</v>
      </c>
      <c r="AV277" s="20">
        <v>0.39</v>
      </c>
      <c r="AW277" s="79">
        <v>10</v>
      </c>
      <c r="AX277" s="20">
        <v>0.02</v>
      </c>
      <c r="AY277" s="85">
        <v>4</v>
      </c>
      <c r="AZ277" s="17">
        <v>-1</v>
      </c>
      <c r="BA277" s="17">
        <v>-2.4396101999999999E-2</v>
      </c>
      <c r="BB277" s="17">
        <f>_xlfn.XLOOKUP(AN277,' Brechas'!$A$35:$A$67,' Brechas'!$AA$35:$AA$67)</f>
        <v>-2.4396101992799599E-2</v>
      </c>
      <c r="BC277" t="b">
        <f t="shared" si="49"/>
        <v>1</v>
      </c>
      <c r="BG277" s="20">
        <v>11</v>
      </c>
      <c r="BH277" s="20" t="s">
        <v>269</v>
      </c>
      <c r="BI277" s="20">
        <v>31.62</v>
      </c>
      <c r="BJ277" s="20">
        <v>33.299999999999997</v>
      </c>
      <c r="BK277" s="20">
        <v>-0.05</v>
      </c>
      <c r="BL277" s="20">
        <v>0.05</v>
      </c>
      <c r="BM277" s="69">
        <v>9</v>
      </c>
      <c r="BN277" s="20">
        <v>32.47</v>
      </c>
      <c r="BO277" s="20">
        <v>0.22</v>
      </c>
      <c r="BP277" s="81">
        <v>17</v>
      </c>
      <c r="BQ277" s="20">
        <v>1.0999999999999999E-2</v>
      </c>
      <c r="BR277" s="69">
        <v>9</v>
      </c>
      <c r="BS277" s="17">
        <v>-1</v>
      </c>
      <c r="BT277" s="17">
        <v>-1.0848787E-2</v>
      </c>
      <c r="BU277" s="17">
        <f>_xlfn.XLOOKUP(BG277,' Brechas'!$A$35:$A$67,' Brechas'!$AO$35:$AO$67)</f>
        <v>-1.08487866762401E-2</v>
      </c>
      <c r="BV277" t="b">
        <f t="shared" si="50"/>
        <v>1</v>
      </c>
      <c r="BZ277" s="20">
        <v>11</v>
      </c>
      <c r="CA277" s="20" t="s">
        <v>82</v>
      </c>
      <c r="CB277" s="20">
        <v>0.38</v>
      </c>
      <c r="CC277" s="20">
        <v>0.51</v>
      </c>
      <c r="CD277" s="20">
        <v>-0.25</v>
      </c>
      <c r="CE277" s="20">
        <v>0.25</v>
      </c>
      <c r="CF277" s="66">
        <v>12</v>
      </c>
      <c r="CG277" s="20">
        <v>0.44</v>
      </c>
      <c r="CH277" s="20">
        <v>7.0000000000000007E-2</v>
      </c>
      <c r="CI277" s="76">
        <v>1</v>
      </c>
      <c r="CJ277" s="20">
        <v>0.02</v>
      </c>
      <c r="CK277" s="85">
        <v>4</v>
      </c>
      <c r="CL277" s="17">
        <v>-1</v>
      </c>
      <c r="CM277" s="17">
        <v>-1.6079199999999998E-2</v>
      </c>
      <c r="CN277" s="17">
        <f>_xlfn.XLOOKUP(BZ277,' Brechas'!$A$35:$A$67,' Brechas'!$BK$35:$BK$67)</f>
        <v>-1.60792000072571E-2</v>
      </c>
      <c r="CO277" t="b">
        <f t="shared" si="51"/>
        <v>1</v>
      </c>
    </row>
    <row r="278" spans="20:93">
      <c r="U278" s="20">
        <v>13</v>
      </c>
      <c r="V278" s="20" t="s">
        <v>83</v>
      </c>
      <c r="W278" s="20">
        <v>0.42</v>
      </c>
      <c r="X278" s="20">
        <v>0.47</v>
      </c>
      <c r="Y278" s="20">
        <v>-0.1</v>
      </c>
      <c r="Z278" s="20">
        <v>0.1</v>
      </c>
      <c r="AA278" s="60">
        <v>14</v>
      </c>
      <c r="AB278" s="20">
        <v>0.45</v>
      </c>
      <c r="AC278" s="20">
        <v>0.63</v>
      </c>
      <c r="AD278" s="73">
        <v>28</v>
      </c>
      <c r="AE278" s="20">
        <v>6.3500000000000001E-2</v>
      </c>
      <c r="AF278" s="82">
        <v>22</v>
      </c>
      <c r="AG278" s="17">
        <v>-1</v>
      </c>
      <c r="AH278" s="17">
        <v>-6.3480949999999994E-2</v>
      </c>
      <c r="AI278">
        <f>_xlfn.XLOOKUP(U278,' Brechas'!$A$35:$A$67,' Brechas'!$R$35:$R$67)</f>
        <v>-6.3480949949649701E-2</v>
      </c>
      <c r="AJ278" t="b">
        <f t="shared" si="48"/>
        <v>1</v>
      </c>
      <c r="AN278" s="20">
        <v>13</v>
      </c>
      <c r="AO278" s="20" t="s">
        <v>83</v>
      </c>
      <c r="AP278" s="20">
        <v>0.47</v>
      </c>
      <c r="AQ278" s="20">
        <v>0.54</v>
      </c>
      <c r="AR278" s="20">
        <v>-0.14000000000000001</v>
      </c>
      <c r="AS278" s="20">
        <v>0.14000000000000001</v>
      </c>
      <c r="AT278" s="60">
        <v>14</v>
      </c>
      <c r="AU278" s="20">
        <v>0.5</v>
      </c>
      <c r="AV278" s="20">
        <v>0.46</v>
      </c>
      <c r="AW278" s="68">
        <v>19</v>
      </c>
      <c r="AX278" s="20">
        <v>0.06</v>
      </c>
      <c r="AY278" s="60">
        <v>14</v>
      </c>
      <c r="AZ278" s="17">
        <v>-1</v>
      </c>
      <c r="BA278" s="17">
        <v>-6.2404013000000001E-2</v>
      </c>
      <c r="BB278" s="17">
        <f>_xlfn.XLOOKUP(AN278,' Brechas'!$A$35:$A$67,' Brechas'!$AA$35:$AA$67)</f>
        <v>-6.2404013061525002E-2</v>
      </c>
      <c r="BC278" t="b">
        <f t="shared" si="49"/>
        <v>1</v>
      </c>
      <c r="BG278" s="20">
        <v>13</v>
      </c>
      <c r="BH278" s="20" t="s">
        <v>83</v>
      </c>
      <c r="BI278" s="20">
        <v>39.659999999999997</v>
      </c>
      <c r="BJ278" s="20">
        <v>41.97</v>
      </c>
      <c r="BK278" s="20">
        <v>-0.06</v>
      </c>
      <c r="BL278" s="20">
        <v>5.5E-2</v>
      </c>
      <c r="BM278" s="79">
        <v>10</v>
      </c>
      <c r="BN278" s="20">
        <v>40.840000000000003</v>
      </c>
      <c r="BO278" s="20">
        <v>0.27</v>
      </c>
      <c r="BP278" s="65">
        <v>6</v>
      </c>
      <c r="BQ278" s="20">
        <v>1.4999999999999999E-2</v>
      </c>
      <c r="BR278" s="86">
        <v>11</v>
      </c>
      <c r="BS278" s="17">
        <v>-1</v>
      </c>
      <c r="BT278" s="17">
        <v>-1.4890687999999999E-2</v>
      </c>
      <c r="BU278" s="17">
        <f>_xlfn.XLOOKUP(BG278,' Brechas'!$A$35:$A$67,' Brechas'!$AO$35:$AO$67)</f>
        <v>-1.48906884892101E-2</v>
      </c>
      <c r="BV278" t="b">
        <f t="shared" si="50"/>
        <v>1</v>
      </c>
      <c r="BZ278" s="20">
        <v>13</v>
      </c>
      <c r="CA278" s="20" t="s">
        <v>83</v>
      </c>
      <c r="CB278" s="20">
        <v>0.13</v>
      </c>
      <c r="CC278" s="20">
        <v>0.19</v>
      </c>
      <c r="CD278" s="20">
        <v>-0.34</v>
      </c>
      <c r="CE278" s="20">
        <v>0.34</v>
      </c>
      <c r="CF278" s="80">
        <v>20</v>
      </c>
      <c r="CG278" s="20">
        <v>0.16</v>
      </c>
      <c r="CH278" s="20">
        <v>0.18</v>
      </c>
      <c r="CI278" s="60">
        <v>14</v>
      </c>
      <c r="CJ278" s="20">
        <v>0.06</v>
      </c>
      <c r="CK278" s="88">
        <v>24</v>
      </c>
      <c r="CL278" s="17">
        <v>-1</v>
      </c>
      <c r="CM278" s="17">
        <v>-6.0739219999999997E-2</v>
      </c>
      <c r="CN278" s="17">
        <f>_xlfn.XLOOKUP(BZ278,' Brechas'!$A$35:$A$67,' Brechas'!$BK$35:$BK$67)</f>
        <v>-6.0739220387423701E-2</v>
      </c>
      <c r="CO278" t="b">
        <f t="shared" si="51"/>
        <v>1</v>
      </c>
    </row>
    <row r="279" spans="20:93">
      <c r="U279" s="20">
        <v>15</v>
      </c>
      <c r="V279" s="20" t="s">
        <v>84</v>
      </c>
      <c r="W279" s="20">
        <v>0.18</v>
      </c>
      <c r="X279" s="20">
        <v>0.23</v>
      </c>
      <c r="Y279" s="20">
        <v>-0.22</v>
      </c>
      <c r="Z279" s="20">
        <v>0.22</v>
      </c>
      <c r="AA279" s="84">
        <v>26</v>
      </c>
      <c r="AB279" s="20">
        <v>0.21</v>
      </c>
      <c r="AC279" s="20">
        <v>0.3</v>
      </c>
      <c r="AD279" s="86">
        <v>11</v>
      </c>
      <c r="AE279" s="20">
        <v>6.7299999999999999E-2</v>
      </c>
      <c r="AF279" s="74">
        <v>23</v>
      </c>
      <c r="AG279" s="17">
        <v>-1</v>
      </c>
      <c r="AH279" s="17">
        <v>-6.7300169000000007E-2</v>
      </c>
      <c r="AI279">
        <f>_xlfn.XLOOKUP(U279,' Brechas'!$A$35:$A$67,' Brechas'!$R$35:$R$67)</f>
        <v>-6.7300168682656605E-2</v>
      </c>
      <c r="AJ279" t="b">
        <f t="shared" si="48"/>
        <v>1</v>
      </c>
      <c r="AN279" s="20">
        <v>15</v>
      </c>
      <c r="AO279" s="20" t="s">
        <v>84</v>
      </c>
      <c r="AP279" s="20">
        <v>0.75</v>
      </c>
      <c r="AQ279" s="20">
        <v>0.9</v>
      </c>
      <c r="AR279" s="20">
        <v>-0.17</v>
      </c>
      <c r="AS279" s="20">
        <v>0.17</v>
      </c>
      <c r="AT279" s="68">
        <v>19</v>
      </c>
      <c r="AU279" s="20">
        <v>0.82</v>
      </c>
      <c r="AV279" s="20">
        <v>0.74</v>
      </c>
      <c r="AW279" s="87">
        <v>30</v>
      </c>
      <c r="AX279" s="20">
        <v>0.12</v>
      </c>
      <c r="AY279" s="71">
        <v>25</v>
      </c>
      <c r="AZ279" s="17">
        <v>-1</v>
      </c>
      <c r="BA279" s="17">
        <v>-0.124580028</v>
      </c>
      <c r="BB279" s="17">
        <f>_xlfn.XLOOKUP(AN279,' Brechas'!$A$35:$A$67,' Brechas'!$AA$35:$AA$67)</f>
        <v>-0.12458002771135999</v>
      </c>
      <c r="BC279" t="b">
        <f t="shared" si="49"/>
        <v>1</v>
      </c>
      <c r="BG279" s="20">
        <v>15</v>
      </c>
      <c r="BH279" s="20" t="s">
        <v>84</v>
      </c>
      <c r="BI279" s="20">
        <v>14.66</v>
      </c>
      <c r="BJ279" s="20">
        <v>15.28</v>
      </c>
      <c r="BK279" s="20">
        <v>-0.04</v>
      </c>
      <c r="BL279" s="20">
        <v>0.04</v>
      </c>
      <c r="BM279" s="83">
        <v>5</v>
      </c>
      <c r="BN279" s="20">
        <v>14.98</v>
      </c>
      <c r="BO279" s="20">
        <v>0.1</v>
      </c>
      <c r="BP279" s="94">
        <v>31</v>
      </c>
      <c r="BQ279" s="20">
        <v>4.0000000000000001E-3</v>
      </c>
      <c r="BR279" s="85">
        <v>4</v>
      </c>
      <c r="BS279" s="17">
        <v>-1</v>
      </c>
      <c r="BT279" s="17">
        <v>-3.9957710000000004E-3</v>
      </c>
      <c r="BU279" s="17">
        <f>_xlfn.XLOOKUP(BG279,' Brechas'!$A$35:$A$67,' Brechas'!$AO$35:$AO$67)</f>
        <v>-3.9957714702388101E-3</v>
      </c>
      <c r="BV279" t="b">
        <f t="shared" si="50"/>
        <v>1</v>
      </c>
      <c r="BZ279" s="20">
        <v>15</v>
      </c>
      <c r="CA279" s="20" t="s">
        <v>84</v>
      </c>
      <c r="CB279" s="20">
        <v>0.18</v>
      </c>
      <c r="CC279" s="20">
        <v>0.28999999999999998</v>
      </c>
      <c r="CD279" s="20">
        <v>-0.38</v>
      </c>
      <c r="CE279" s="20">
        <v>0.38</v>
      </c>
      <c r="CF279" s="84">
        <v>26</v>
      </c>
      <c r="CG279" s="20">
        <v>0.23</v>
      </c>
      <c r="CH279" s="20">
        <v>0.13</v>
      </c>
      <c r="CI279" s="66">
        <v>12</v>
      </c>
      <c r="CJ279" s="20">
        <v>0.05</v>
      </c>
      <c r="CK279" s="81">
        <v>17</v>
      </c>
      <c r="CL279" s="17">
        <v>-1</v>
      </c>
      <c r="CM279" s="17">
        <v>-4.7365329999999997E-2</v>
      </c>
      <c r="CN279" s="17">
        <f>_xlfn.XLOOKUP(BZ279,' Brechas'!$A$35:$A$67,' Brechas'!$BK$35:$BK$67)</f>
        <v>-4.7365330307392602E-2</v>
      </c>
      <c r="CO279" t="b">
        <f t="shared" si="51"/>
        <v>1</v>
      </c>
    </row>
    <row r="280" spans="20:93">
      <c r="U280" s="20">
        <v>17</v>
      </c>
      <c r="V280" s="20" t="s">
        <v>85</v>
      </c>
      <c r="W280" s="20">
        <v>0.15</v>
      </c>
      <c r="X280" s="20">
        <v>0.21</v>
      </c>
      <c r="Y280" s="20">
        <v>-0.27</v>
      </c>
      <c r="Z280" s="20">
        <v>0.27</v>
      </c>
      <c r="AA280" s="73">
        <v>28</v>
      </c>
      <c r="AB280" s="20">
        <v>0.18</v>
      </c>
      <c r="AC280" s="20">
        <v>0.26</v>
      </c>
      <c r="AD280" s="64">
        <v>7</v>
      </c>
      <c r="AE280" s="20">
        <v>7.0499999999999993E-2</v>
      </c>
      <c r="AF280" s="71">
        <v>25</v>
      </c>
      <c r="AG280" s="17">
        <v>-1</v>
      </c>
      <c r="AH280" s="17">
        <v>-7.0506742999999997E-2</v>
      </c>
      <c r="AI280">
        <f>_xlfn.XLOOKUP(U280,' Brechas'!$A$35:$A$67,' Brechas'!$R$35:$R$67)</f>
        <v>-7.0506743261902594E-2</v>
      </c>
      <c r="AJ280" t="b">
        <f t="shared" si="48"/>
        <v>1</v>
      </c>
      <c r="AN280" s="20">
        <v>17</v>
      </c>
      <c r="AO280" s="20" t="s">
        <v>85</v>
      </c>
      <c r="AP280" s="20">
        <v>0.92</v>
      </c>
      <c r="AQ280" s="20">
        <v>1.03</v>
      </c>
      <c r="AR280" s="20">
        <v>-0.11</v>
      </c>
      <c r="AS280" s="20">
        <v>0.11</v>
      </c>
      <c r="AT280" s="69">
        <v>9</v>
      </c>
      <c r="AU280" s="20">
        <v>0.97</v>
      </c>
      <c r="AV280" s="20">
        <v>0.88</v>
      </c>
      <c r="AW280" s="95">
        <v>32</v>
      </c>
      <c r="AX280" s="20">
        <v>0.1</v>
      </c>
      <c r="AY280" s="74">
        <v>23</v>
      </c>
      <c r="AZ280" s="17">
        <v>-1</v>
      </c>
      <c r="BA280" s="17">
        <v>-9.6141456E-2</v>
      </c>
      <c r="BB280" s="17">
        <f>_xlfn.XLOOKUP(AN280,' Brechas'!$A$35:$A$67,' Brechas'!$AA$35:$AA$67)</f>
        <v>-9.6141455874289003E-2</v>
      </c>
      <c r="BC280" t="b">
        <f t="shared" si="49"/>
        <v>1</v>
      </c>
      <c r="BG280" s="20">
        <v>17</v>
      </c>
      <c r="BH280" s="20" t="s">
        <v>85</v>
      </c>
      <c r="BI280" s="20">
        <v>17.28</v>
      </c>
      <c r="BJ280" s="20">
        <v>20.46</v>
      </c>
      <c r="BK280" s="20">
        <v>-0.16</v>
      </c>
      <c r="BL280" s="20">
        <v>0.155</v>
      </c>
      <c r="BM280" s="75">
        <v>21</v>
      </c>
      <c r="BN280" s="20">
        <v>18.91</v>
      </c>
      <c r="BO280" s="20">
        <v>0.13</v>
      </c>
      <c r="BP280" s="70">
        <v>29</v>
      </c>
      <c r="BQ280" s="20">
        <v>1.9E-2</v>
      </c>
      <c r="BR280" s="60">
        <v>14</v>
      </c>
      <c r="BS280" s="17">
        <v>-1</v>
      </c>
      <c r="BT280" s="17">
        <v>-1.9450016000000001E-2</v>
      </c>
      <c r="BU280" s="17">
        <f>_xlfn.XLOOKUP(BG280,' Brechas'!$A$35:$A$67,' Brechas'!$AO$35:$AO$67)</f>
        <v>-1.9450015886934999E-2</v>
      </c>
      <c r="BV280" t="b">
        <f t="shared" si="50"/>
        <v>1</v>
      </c>
      <c r="BZ280" s="20">
        <v>17</v>
      </c>
      <c r="CA280" s="20" t="s">
        <v>85</v>
      </c>
      <c r="CB280" s="20">
        <v>0.21</v>
      </c>
      <c r="CC280" s="20">
        <v>0.35</v>
      </c>
      <c r="CD280" s="20">
        <v>-0.4</v>
      </c>
      <c r="CE280" s="20">
        <v>0.4</v>
      </c>
      <c r="CF280" s="87">
        <v>30</v>
      </c>
      <c r="CG280" s="20">
        <v>0.28000000000000003</v>
      </c>
      <c r="CH280" s="20">
        <v>0.1</v>
      </c>
      <c r="CI280" s="65">
        <v>6</v>
      </c>
      <c r="CJ280" s="20">
        <v>0.04</v>
      </c>
      <c r="CK280" s="59">
        <v>13</v>
      </c>
      <c r="CL280" s="17">
        <v>-1</v>
      </c>
      <c r="CM280" s="17">
        <v>-4.1874227E-2</v>
      </c>
      <c r="CN280" s="17">
        <f>_xlfn.XLOOKUP(BZ280,' Brechas'!$A$35:$A$67,' Brechas'!$BK$35:$BK$67)</f>
        <v>-4.1874227112057703E-2</v>
      </c>
      <c r="CO280" t="b">
        <f t="shared" si="51"/>
        <v>1</v>
      </c>
    </row>
    <row r="281" spans="20:93">
      <c r="U281" s="20">
        <v>18</v>
      </c>
      <c r="V281" s="20" t="s">
        <v>86</v>
      </c>
      <c r="W281" s="20">
        <v>0.2</v>
      </c>
      <c r="X281" s="20">
        <v>0.25</v>
      </c>
      <c r="Y281" s="20">
        <v>-0.22</v>
      </c>
      <c r="Z281" s="20">
        <v>0.22</v>
      </c>
      <c r="AA281" s="72">
        <v>27</v>
      </c>
      <c r="AB281" s="20">
        <v>0.23</v>
      </c>
      <c r="AC281" s="20">
        <v>0.33</v>
      </c>
      <c r="AD281" s="63">
        <v>15</v>
      </c>
      <c r="AE281" s="20">
        <v>7.2999999999999995E-2</v>
      </c>
      <c r="AF281" s="72">
        <v>27</v>
      </c>
      <c r="AG281" s="17">
        <v>-1</v>
      </c>
      <c r="AH281" s="17">
        <v>-7.2973900999999994E-2</v>
      </c>
      <c r="AI281">
        <f>_xlfn.XLOOKUP(U281,' Brechas'!$A$35:$A$67,' Brechas'!$R$35:$R$67)</f>
        <v>-7.2973901098901894E-2</v>
      </c>
      <c r="AJ281" t="b">
        <f t="shared" si="48"/>
        <v>1</v>
      </c>
      <c r="AN281" s="20">
        <v>18</v>
      </c>
      <c r="AO281" s="20" t="s">
        <v>86</v>
      </c>
      <c r="AP281" s="20">
        <v>0.43</v>
      </c>
      <c r="AQ281" s="20">
        <v>0.51</v>
      </c>
      <c r="AR281" s="20">
        <v>-0.15</v>
      </c>
      <c r="AS281" s="20">
        <v>0.15</v>
      </c>
      <c r="AT281" s="58">
        <v>16</v>
      </c>
      <c r="AU281" s="20">
        <v>0.47</v>
      </c>
      <c r="AV281" s="20">
        <v>0.43</v>
      </c>
      <c r="AW281" s="63">
        <v>15</v>
      </c>
      <c r="AX281" s="20">
        <v>7.0000000000000007E-2</v>
      </c>
      <c r="AY281" s="58">
        <v>16</v>
      </c>
      <c r="AZ281" s="17">
        <v>-1</v>
      </c>
      <c r="BA281" s="17">
        <v>-6.5373671999999994E-2</v>
      </c>
      <c r="BB281" s="17">
        <f>_xlfn.XLOOKUP(AN281,' Brechas'!$A$35:$A$67,' Brechas'!$AA$35:$AA$67)</f>
        <v>-6.5373671948588299E-2</v>
      </c>
      <c r="BC281" t="b">
        <f t="shared" si="49"/>
        <v>1</v>
      </c>
      <c r="BG281" s="20">
        <v>18</v>
      </c>
      <c r="BH281" s="20" t="s">
        <v>86</v>
      </c>
      <c r="BI281" s="20">
        <v>81.75</v>
      </c>
      <c r="BJ281" s="20">
        <v>87.91</v>
      </c>
      <c r="BK281" s="20">
        <v>-7.0000000000000007E-2</v>
      </c>
      <c r="BL281" s="20">
        <v>7.0000000000000007E-2</v>
      </c>
      <c r="BM281" s="86">
        <v>11</v>
      </c>
      <c r="BN281" s="20">
        <v>84.92</v>
      </c>
      <c r="BO281" s="20">
        <v>0.56000000000000005</v>
      </c>
      <c r="BP281" s="67">
        <v>2</v>
      </c>
      <c r="BQ281" s="20">
        <v>3.9E-2</v>
      </c>
      <c r="BR281" s="74">
        <v>23</v>
      </c>
      <c r="BS281" s="17">
        <v>-1</v>
      </c>
      <c r="BT281" s="17">
        <v>-3.9414004000000002E-2</v>
      </c>
      <c r="BU281" s="17">
        <f>_xlfn.XLOOKUP(BG281,' Brechas'!$A$35:$A$67,' Brechas'!$AO$35:$AO$67)</f>
        <v>-3.9414004188254102E-2</v>
      </c>
      <c r="BV281" t="b">
        <f t="shared" si="50"/>
        <v>1</v>
      </c>
      <c r="BZ281" s="20">
        <v>18</v>
      </c>
      <c r="CA281" s="20" t="s">
        <v>86</v>
      </c>
      <c r="CB281" s="20">
        <v>0.11</v>
      </c>
      <c r="CC281" s="20">
        <v>0.16</v>
      </c>
      <c r="CD281" s="20">
        <v>-0.3</v>
      </c>
      <c r="CE281" s="20">
        <v>0.3</v>
      </c>
      <c r="CF281" s="63">
        <v>15</v>
      </c>
      <c r="CG281" s="20">
        <v>0.13</v>
      </c>
      <c r="CH281" s="20">
        <v>0.21</v>
      </c>
      <c r="CI281" s="68">
        <v>19</v>
      </c>
      <c r="CJ281" s="20">
        <v>0.06</v>
      </c>
      <c r="CK281" s="84">
        <v>26</v>
      </c>
      <c r="CL281" s="17">
        <v>-1</v>
      </c>
      <c r="CM281" s="17">
        <v>-6.4711597999999995E-2</v>
      </c>
      <c r="CN281" s="17">
        <f>_xlfn.XLOOKUP(BZ281,' Brechas'!$A$35:$A$67,' Brechas'!$BK$35:$BK$67)</f>
        <v>-6.4711598476585697E-2</v>
      </c>
      <c r="CO281" t="b">
        <f t="shared" si="51"/>
        <v>1</v>
      </c>
    </row>
    <row r="282" spans="20:93">
      <c r="U282" s="20">
        <v>19</v>
      </c>
      <c r="V282" s="20" t="s">
        <v>87</v>
      </c>
      <c r="W282" s="20">
        <v>0.33</v>
      </c>
      <c r="X282" s="20">
        <v>0.41</v>
      </c>
      <c r="Y282" s="20">
        <v>-0.19</v>
      </c>
      <c r="Z282" s="20">
        <v>0.19</v>
      </c>
      <c r="AA282" s="88">
        <v>24</v>
      </c>
      <c r="AB282" s="20">
        <v>0.38</v>
      </c>
      <c r="AC282" s="20">
        <v>0.53</v>
      </c>
      <c r="AD282" s="88">
        <v>24</v>
      </c>
      <c r="AE282" s="20">
        <v>0.1011</v>
      </c>
      <c r="AF282" s="70">
        <v>29</v>
      </c>
      <c r="AG282" s="17">
        <v>-1</v>
      </c>
      <c r="AH282" s="17">
        <v>-0.101060027</v>
      </c>
      <c r="AI282">
        <f>_xlfn.XLOOKUP(U282,' Brechas'!$A$35:$A$67,' Brechas'!$R$35:$R$67)</f>
        <v>-0.101060026627029</v>
      </c>
      <c r="AJ282" t="b">
        <f t="shared" si="48"/>
        <v>1</v>
      </c>
      <c r="AN282" s="20">
        <v>19</v>
      </c>
      <c r="AO282" s="20" t="s">
        <v>87</v>
      </c>
      <c r="AP282" s="20">
        <v>0.37</v>
      </c>
      <c r="AQ282" s="20">
        <v>0.54</v>
      </c>
      <c r="AR282" s="20">
        <v>-0.31</v>
      </c>
      <c r="AS282" s="20">
        <v>0.31</v>
      </c>
      <c r="AT282" s="87">
        <v>30</v>
      </c>
      <c r="AU282" s="20">
        <v>0.45</v>
      </c>
      <c r="AV282" s="20">
        <v>0.41</v>
      </c>
      <c r="AW282" s="59">
        <v>13</v>
      </c>
      <c r="AX282" s="20">
        <v>0.13</v>
      </c>
      <c r="AY282" s="84">
        <v>26</v>
      </c>
      <c r="AZ282" s="17">
        <v>-1</v>
      </c>
      <c r="BA282" s="17">
        <v>-0.127806579</v>
      </c>
      <c r="BB282" s="17">
        <f>_xlfn.XLOOKUP(AN282,' Brechas'!$A$35:$A$67,' Brechas'!$AA$35:$AA$67)</f>
        <v>-0.12780657862952399</v>
      </c>
      <c r="BC282" t="b">
        <f t="shared" si="49"/>
        <v>1</v>
      </c>
      <c r="BG282" s="20">
        <v>19</v>
      </c>
      <c r="BH282" s="20" t="s">
        <v>87</v>
      </c>
      <c r="BI282" s="20">
        <v>20.46</v>
      </c>
      <c r="BJ282" s="20">
        <v>28.16</v>
      </c>
      <c r="BK282" s="20">
        <v>-0.27</v>
      </c>
      <c r="BL282" s="20">
        <v>0.27300000000000002</v>
      </c>
      <c r="BM282" s="70">
        <v>29</v>
      </c>
      <c r="BN282" s="20">
        <v>24.4</v>
      </c>
      <c r="BO282" s="20">
        <v>0.16</v>
      </c>
      <c r="BP282" s="88">
        <v>24</v>
      </c>
      <c r="BQ282" s="20">
        <v>4.3999999999999997E-2</v>
      </c>
      <c r="BR282" s="71">
        <v>25</v>
      </c>
      <c r="BS282" s="17">
        <v>-1</v>
      </c>
      <c r="BT282" s="17">
        <v>-4.4166005000000001E-2</v>
      </c>
      <c r="BU282" s="17">
        <f>_xlfn.XLOOKUP(BG282,' Brechas'!$A$35:$A$67,' Brechas'!$AO$35:$AO$67)</f>
        <v>-4.4166005033622897E-2</v>
      </c>
      <c r="BV282" t="b">
        <f t="shared" si="50"/>
        <v>1</v>
      </c>
      <c r="BZ282" s="20">
        <v>19</v>
      </c>
      <c r="CA282" s="20" t="s">
        <v>87</v>
      </c>
      <c r="CB282" s="20">
        <v>0.1</v>
      </c>
      <c r="CC282" s="20">
        <v>0.15</v>
      </c>
      <c r="CD282" s="20">
        <v>-0.36</v>
      </c>
      <c r="CE282" s="20">
        <v>0.36</v>
      </c>
      <c r="CF282" s="88">
        <v>24</v>
      </c>
      <c r="CG282" s="20">
        <v>0.13</v>
      </c>
      <c r="CH282" s="20">
        <v>0.23</v>
      </c>
      <c r="CI282" s="75">
        <v>21</v>
      </c>
      <c r="CJ282" s="20">
        <v>0.08</v>
      </c>
      <c r="CK282" s="87">
        <v>30</v>
      </c>
      <c r="CL282" s="17">
        <v>-1</v>
      </c>
      <c r="CM282" s="17">
        <v>-8.2351891999999996E-2</v>
      </c>
      <c r="CN282" s="17">
        <f>_xlfn.XLOOKUP(BZ282,' Brechas'!$A$35:$A$67,' Brechas'!$BK$35:$BK$67)</f>
        <v>-8.2351892488707806E-2</v>
      </c>
      <c r="CO282" t="b">
        <f t="shared" si="51"/>
        <v>1</v>
      </c>
    </row>
    <row r="283" spans="20:93">
      <c r="U283" s="20">
        <v>20</v>
      </c>
      <c r="V283" s="20" t="s">
        <v>88</v>
      </c>
      <c r="W283" s="20">
        <v>0.38</v>
      </c>
      <c r="X283" s="20">
        <v>0.39</v>
      </c>
      <c r="Y283" s="20">
        <v>-0.02</v>
      </c>
      <c r="Z283" s="20">
        <v>0.02</v>
      </c>
      <c r="AA283" s="65">
        <v>6</v>
      </c>
      <c r="AB283" s="20">
        <v>0.39</v>
      </c>
      <c r="AC283" s="20">
        <v>0.55000000000000004</v>
      </c>
      <c r="AD283" s="71">
        <v>25</v>
      </c>
      <c r="AE283" s="20">
        <v>1.2800000000000001E-2</v>
      </c>
      <c r="AF283" s="65">
        <v>6</v>
      </c>
      <c r="AG283" s="17">
        <v>-1</v>
      </c>
      <c r="AH283" s="17">
        <v>-1.283071E-2</v>
      </c>
      <c r="AI283">
        <f>_xlfn.XLOOKUP(U283,' Brechas'!$A$35:$A$67,' Brechas'!$R$35:$R$67)</f>
        <v>-1.2830709879504101E-2</v>
      </c>
      <c r="AJ283" t="b">
        <f t="shared" si="48"/>
        <v>1</v>
      </c>
      <c r="AN283" s="20">
        <v>20</v>
      </c>
      <c r="AO283" s="20" t="s">
        <v>88</v>
      </c>
      <c r="AP283" s="20">
        <v>0.37</v>
      </c>
      <c r="AQ283" s="20">
        <v>0.47</v>
      </c>
      <c r="AR283" s="20">
        <v>-0.22</v>
      </c>
      <c r="AS283" s="20">
        <v>0.22</v>
      </c>
      <c r="AT283" s="84">
        <v>26</v>
      </c>
      <c r="AU283" s="20">
        <v>0.42</v>
      </c>
      <c r="AV283" s="20">
        <v>0.38</v>
      </c>
      <c r="AW283" s="69">
        <v>9</v>
      </c>
      <c r="AX283" s="20">
        <v>0.09</v>
      </c>
      <c r="AY283" s="68">
        <v>19</v>
      </c>
      <c r="AZ283" s="17">
        <v>-1</v>
      </c>
      <c r="BA283" s="17">
        <v>-8.5490503999999995E-2</v>
      </c>
      <c r="BB283" s="17">
        <f>_xlfn.XLOOKUP(AN283,' Brechas'!$A$35:$A$67,' Brechas'!$AA$35:$AA$67)</f>
        <v>-8.5490503831902001E-2</v>
      </c>
      <c r="BC283" t="b">
        <f t="shared" si="49"/>
        <v>1</v>
      </c>
      <c r="BG283" s="20">
        <v>20</v>
      </c>
      <c r="BH283" s="20" t="s">
        <v>88</v>
      </c>
      <c r="BI283" s="20">
        <v>29.88</v>
      </c>
      <c r="BJ283" s="20">
        <v>34.03</v>
      </c>
      <c r="BK283" s="20">
        <v>-0.12</v>
      </c>
      <c r="BL283" s="20">
        <v>0.122</v>
      </c>
      <c r="BM283" s="81">
        <v>17</v>
      </c>
      <c r="BN283" s="20">
        <v>32</v>
      </c>
      <c r="BO283" s="20">
        <v>0.21</v>
      </c>
      <c r="BP283" s="61">
        <v>18</v>
      </c>
      <c r="BQ283" s="20">
        <v>2.5999999999999999E-2</v>
      </c>
      <c r="BR283" s="61">
        <v>18</v>
      </c>
      <c r="BS283" s="17">
        <v>-1</v>
      </c>
      <c r="BT283" s="17">
        <v>-2.5827508999999998E-2</v>
      </c>
      <c r="BU283" s="17">
        <f>_xlfn.XLOOKUP(BG283,' Brechas'!$A$35:$A$67,' Brechas'!$AO$35:$AO$67)</f>
        <v>-2.5827508687945599E-2</v>
      </c>
      <c r="BV283" t="b">
        <f t="shared" si="50"/>
        <v>1</v>
      </c>
      <c r="BZ283" s="20">
        <v>20</v>
      </c>
      <c r="CA283" s="20" t="s">
        <v>88</v>
      </c>
      <c r="CB283" s="20">
        <v>0.11</v>
      </c>
      <c r="CC283" s="20">
        <v>0.2</v>
      </c>
      <c r="CD283" s="20">
        <v>-0.44</v>
      </c>
      <c r="CE283" s="20">
        <v>0.44</v>
      </c>
      <c r="CF283" s="77">
        <v>33</v>
      </c>
      <c r="CG283" s="20">
        <v>0.15</v>
      </c>
      <c r="CH283" s="20">
        <v>0.19</v>
      </c>
      <c r="CI283" s="63">
        <v>15</v>
      </c>
      <c r="CJ283" s="20">
        <v>0.08</v>
      </c>
      <c r="CK283" s="94">
        <v>31</v>
      </c>
      <c r="CL283" s="17">
        <v>-1</v>
      </c>
      <c r="CM283" s="17">
        <v>-8.3457386999999994E-2</v>
      </c>
      <c r="CN283" s="17">
        <f>_xlfn.XLOOKUP(BZ283,' Brechas'!$A$35:$A$67,' Brechas'!$BK$35:$BK$67)</f>
        <v>-8.3457386829322897E-2</v>
      </c>
      <c r="CO283" t="b">
        <f t="shared" si="51"/>
        <v>1</v>
      </c>
    </row>
    <row r="284" spans="20:93">
      <c r="U284" s="20">
        <v>23</v>
      </c>
      <c r="V284" s="20" t="s">
        <v>89</v>
      </c>
      <c r="W284" s="20">
        <v>0.4</v>
      </c>
      <c r="X284" s="20">
        <v>0.39</v>
      </c>
      <c r="Y284" s="20">
        <v>0.05</v>
      </c>
      <c r="Z284" s="20">
        <v>0.05</v>
      </c>
      <c r="AA284" s="62">
        <v>8</v>
      </c>
      <c r="AB284" s="20">
        <v>0.39</v>
      </c>
      <c r="AC284" s="20">
        <v>0.56000000000000005</v>
      </c>
      <c r="AD284" s="84">
        <v>26</v>
      </c>
      <c r="AE284" s="20">
        <v>2.6599999999999999E-2</v>
      </c>
      <c r="AF284" s="79">
        <v>10</v>
      </c>
      <c r="AG284" s="17">
        <v>1</v>
      </c>
      <c r="AH284" s="17">
        <v>2.6630523999999999E-2</v>
      </c>
      <c r="AI284">
        <f>_xlfn.XLOOKUP(U284,' Brechas'!$A$35:$A$67,' Brechas'!$R$35:$R$67)</f>
        <v>2.6630524267396101E-2</v>
      </c>
      <c r="AJ284" t="b">
        <f t="shared" si="48"/>
        <v>1</v>
      </c>
      <c r="AN284" s="20">
        <v>23</v>
      </c>
      <c r="AO284" s="20" t="s">
        <v>89</v>
      </c>
      <c r="AP284" s="20">
        <v>0.42</v>
      </c>
      <c r="AQ284" s="20">
        <v>0.46</v>
      </c>
      <c r="AR284" s="20">
        <v>-0.1</v>
      </c>
      <c r="AS284" s="20">
        <v>0.1</v>
      </c>
      <c r="AT284" s="64">
        <v>7</v>
      </c>
      <c r="AU284" s="20">
        <v>0.44</v>
      </c>
      <c r="AV284" s="20">
        <v>0.4</v>
      </c>
      <c r="AW284" s="66">
        <v>12</v>
      </c>
      <c r="AX284" s="20">
        <v>0.04</v>
      </c>
      <c r="AY284" s="64">
        <v>7</v>
      </c>
      <c r="AZ284" s="17">
        <v>-1</v>
      </c>
      <c r="BA284" s="17">
        <v>-3.9096906000000001E-2</v>
      </c>
      <c r="BB284" s="17">
        <f>_xlfn.XLOOKUP(AN284,' Brechas'!$A$35:$A$67,' Brechas'!$AA$35:$AA$67)</f>
        <v>-3.90969059575665E-2</v>
      </c>
      <c r="BC284" t="b">
        <f t="shared" si="49"/>
        <v>1</v>
      </c>
      <c r="BG284" s="20">
        <v>23</v>
      </c>
      <c r="BH284" s="20" t="s">
        <v>89</v>
      </c>
      <c r="BI284" s="20">
        <v>32.68</v>
      </c>
      <c r="BJ284" s="20">
        <v>38.9</v>
      </c>
      <c r="BK284" s="20">
        <v>-0.16</v>
      </c>
      <c r="BL284" s="20">
        <v>0.16</v>
      </c>
      <c r="BM284" s="82">
        <v>22</v>
      </c>
      <c r="BN284" s="20">
        <v>35.869999999999997</v>
      </c>
      <c r="BO284" s="20">
        <v>0.24</v>
      </c>
      <c r="BP284" s="66">
        <v>12</v>
      </c>
      <c r="BQ284" s="20">
        <v>3.7999999999999999E-2</v>
      </c>
      <c r="BR284" s="82">
        <v>22</v>
      </c>
      <c r="BS284" s="17">
        <v>-1</v>
      </c>
      <c r="BT284" s="17">
        <v>-3.8002118000000001E-2</v>
      </c>
      <c r="BU284" s="17">
        <f>_xlfn.XLOOKUP(BG284,' Brechas'!$A$35:$A$67,' Brechas'!$AO$35:$AO$67)</f>
        <v>-3.80021175401202E-2</v>
      </c>
      <c r="BV284" t="b">
        <f t="shared" si="50"/>
        <v>1</v>
      </c>
      <c r="BZ284" s="20">
        <v>23</v>
      </c>
      <c r="CA284" s="20" t="s">
        <v>89</v>
      </c>
      <c r="CB284" s="20">
        <v>0.1</v>
      </c>
      <c r="CC284" s="20">
        <v>0.12</v>
      </c>
      <c r="CD284" s="20">
        <v>-0.2</v>
      </c>
      <c r="CE284" s="20">
        <v>0.2</v>
      </c>
      <c r="CF284" s="86">
        <v>11</v>
      </c>
      <c r="CG284" s="20">
        <v>0.11</v>
      </c>
      <c r="CH284" s="20">
        <v>0.26</v>
      </c>
      <c r="CI284" s="71">
        <v>25</v>
      </c>
      <c r="CJ284" s="20">
        <v>0.05</v>
      </c>
      <c r="CK284" s="80">
        <v>20</v>
      </c>
      <c r="CL284" s="17">
        <v>-1</v>
      </c>
      <c r="CM284" s="17">
        <v>-5.2548776999999998E-2</v>
      </c>
      <c r="CN284" s="17">
        <f>_xlfn.XLOOKUP(BZ284,' Brechas'!$A$35:$A$67,' Brechas'!$BK$35:$BK$67)</f>
        <v>-5.2548777103110497E-2</v>
      </c>
      <c r="CO284" t="b">
        <f t="shared" si="51"/>
        <v>1</v>
      </c>
    </row>
    <row r="285" spans="20:93">
      <c r="U285" s="20">
        <v>25</v>
      </c>
      <c r="V285" s="20" t="s">
        <v>90</v>
      </c>
      <c r="W285" s="20">
        <v>0.17</v>
      </c>
      <c r="X285" s="20">
        <v>0.15</v>
      </c>
      <c r="Y285" s="20">
        <v>0.08</v>
      </c>
      <c r="Z285" s="20">
        <v>0.08</v>
      </c>
      <c r="AA285" s="86">
        <v>11</v>
      </c>
      <c r="AB285" s="20">
        <v>0.16</v>
      </c>
      <c r="AC285" s="20">
        <v>0.23</v>
      </c>
      <c r="AD285" s="65">
        <v>6</v>
      </c>
      <c r="AE285" s="20">
        <v>1.8200000000000001E-2</v>
      </c>
      <c r="AF285" s="64">
        <v>7</v>
      </c>
      <c r="AG285" s="17">
        <v>1</v>
      </c>
      <c r="AH285" s="17">
        <v>1.8154175000000002E-2</v>
      </c>
      <c r="AI285">
        <f>_xlfn.XLOOKUP(U285,' Brechas'!$A$35:$A$67,' Brechas'!$R$35:$R$67)</f>
        <v>1.8154175336949699E-2</v>
      </c>
      <c r="AJ285" t="b">
        <f t="shared" si="48"/>
        <v>1</v>
      </c>
      <c r="AN285" s="20">
        <v>25</v>
      </c>
      <c r="AO285" s="20" t="s">
        <v>90</v>
      </c>
      <c r="AP285" s="20">
        <v>0.53</v>
      </c>
      <c r="AQ285" s="20">
        <v>0.64</v>
      </c>
      <c r="AR285" s="20">
        <v>-0.17</v>
      </c>
      <c r="AS285" s="20">
        <v>0.17</v>
      </c>
      <c r="AT285" s="75">
        <v>21</v>
      </c>
      <c r="AU285" s="20">
        <v>0.59</v>
      </c>
      <c r="AV285" s="20">
        <v>0.53</v>
      </c>
      <c r="AW285" s="84">
        <v>26</v>
      </c>
      <c r="AX285" s="20">
        <v>0.09</v>
      </c>
      <c r="AY285" s="80">
        <v>20</v>
      </c>
      <c r="AZ285" s="17">
        <v>-1</v>
      </c>
      <c r="BA285" s="17">
        <v>-9.0352050000000003E-2</v>
      </c>
      <c r="BB285" s="17">
        <f>_xlfn.XLOOKUP(AN285,' Brechas'!$A$35:$A$67,' Brechas'!$AA$35:$AA$67)</f>
        <v>-9.0352049779790694E-2</v>
      </c>
      <c r="BC285" t="b">
        <f t="shared" si="49"/>
        <v>1</v>
      </c>
      <c r="BG285" s="20">
        <v>25</v>
      </c>
      <c r="BH285" s="20" t="s">
        <v>90</v>
      </c>
      <c r="BI285" s="20">
        <v>25.75</v>
      </c>
      <c r="BJ285" s="20">
        <v>28.67</v>
      </c>
      <c r="BK285" s="20">
        <v>-0.1</v>
      </c>
      <c r="BL285" s="20">
        <v>0.10199999999999999</v>
      </c>
      <c r="BM285" s="59">
        <v>13</v>
      </c>
      <c r="BN285" s="20">
        <v>27.24</v>
      </c>
      <c r="BO285" s="20">
        <v>0.18</v>
      </c>
      <c r="BP285" s="74">
        <v>23</v>
      </c>
      <c r="BQ285" s="20">
        <v>1.7999999999999999E-2</v>
      </c>
      <c r="BR285" s="59">
        <v>13</v>
      </c>
      <c r="BS285" s="17">
        <v>-1</v>
      </c>
      <c r="BT285" s="17">
        <v>-1.8387674E-2</v>
      </c>
      <c r="BU285" s="17">
        <f>_xlfn.XLOOKUP(BG285,' Brechas'!$A$35:$A$67,' Brechas'!$AO$35:$AO$67)</f>
        <v>-1.8387674329817499E-2</v>
      </c>
      <c r="BV285" t="b">
        <f t="shared" si="50"/>
        <v>1</v>
      </c>
      <c r="BZ285" s="20">
        <v>25</v>
      </c>
      <c r="CA285" s="20" t="s">
        <v>90</v>
      </c>
      <c r="CB285" s="20">
        <v>0.27</v>
      </c>
      <c r="CC285" s="20">
        <v>0.39</v>
      </c>
      <c r="CD285" s="20">
        <v>-0.31</v>
      </c>
      <c r="CE285" s="20">
        <v>0.31</v>
      </c>
      <c r="CF285" s="81">
        <v>17</v>
      </c>
      <c r="CG285" s="20">
        <v>0.33</v>
      </c>
      <c r="CH285" s="20">
        <v>0.09</v>
      </c>
      <c r="CI285" s="67">
        <v>2</v>
      </c>
      <c r="CJ285" s="20">
        <v>0.03</v>
      </c>
      <c r="CK285" s="65">
        <v>6</v>
      </c>
      <c r="CL285" s="17">
        <v>-1</v>
      </c>
      <c r="CM285" s="17">
        <v>-2.7136739999999999E-2</v>
      </c>
      <c r="CN285" s="17">
        <f>_xlfn.XLOOKUP(BZ285,' Brechas'!$A$35:$A$67,' Brechas'!$BK$35:$BK$67)</f>
        <v>-2.7136739561224799E-2</v>
      </c>
      <c r="CO285" t="b">
        <f t="shared" si="51"/>
        <v>1</v>
      </c>
    </row>
    <row r="286" spans="20:93">
      <c r="U286" s="20">
        <v>27</v>
      </c>
      <c r="V286" s="20" t="s">
        <v>91</v>
      </c>
      <c r="W286" s="20">
        <v>0.43</v>
      </c>
      <c r="X286" s="20">
        <v>0.38</v>
      </c>
      <c r="Y286" s="20">
        <v>0.16</v>
      </c>
      <c r="Z286" s="20">
        <v>0.16</v>
      </c>
      <c r="AA286" s="75">
        <v>21</v>
      </c>
      <c r="AB286" s="20">
        <v>0.4</v>
      </c>
      <c r="AC286" s="20">
        <v>0.56999999999999995</v>
      </c>
      <c r="AD286" s="72">
        <v>27</v>
      </c>
      <c r="AE286" s="20">
        <v>8.9800000000000005E-2</v>
      </c>
      <c r="AF286" s="73">
        <v>28</v>
      </c>
      <c r="AG286" s="17">
        <v>1</v>
      </c>
      <c r="AH286" s="17">
        <v>8.9844039000000001E-2</v>
      </c>
      <c r="AI286">
        <f>_xlfn.XLOOKUP(U286,' Brechas'!$A$35:$A$67,' Brechas'!$R$35:$R$67)</f>
        <v>8.9844038731613299E-2</v>
      </c>
      <c r="AJ286" t="b">
        <f t="shared" si="48"/>
        <v>1</v>
      </c>
      <c r="AN286" s="20">
        <v>27</v>
      </c>
      <c r="AO286" s="20" t="s">
        <v>91</v>
      </c>
      <c r="AP286" s="20">
        <v>0.24</v>
      </c>
      <c r="AQ286" s="20">
        <v>0.25</v>
      </c>
      <c r="AR286" s="20">
        <v>-0.02</v>
      </c>
      <c r="AS286" s="20">
        <v>0.02</v>
      </c>
      <c r="AT286" s="67">
        <v>2</v>
      </c>
      <c r="AU286" s="20">
        <v>0.25</v>
      </c>
      <c r="AV286" s="20">
        <v>0.22</v>
      </c>
      <c r="AW286" s="67">
        <v>2</v>
      </c>
      <c r="AX286" s="20">
        <v>0.01</v>
      </c>
      <c r="AY286" s="76">
        <v>1</v>
      </c>
      <c r="AZ286" s="17">
        <v>-1</v>
      </c>
      <c r="BA286" s="17">
        <v>-5.5580689999999997E-3</v>
      </c>
      <c r="BB286" s="17">
        <f>_xlfn.XLOOKUP(AN286,' Brechas'!$A$35:$A$67,' Brechas'!$AA$35:$AA$67)</f>
        <v>-5.5580694068038602E-3</v>
      </c>
      <c r="BC286" t="b">
        <f t="shared" si="49"/>
        <v>1</v>
      </c>
      <c r="BG286" s="20">
        <v>27</v>
      </c>
      <c r="BH286" s="20" t="s">
        <v>91</v>
      </c>
      <c r="BI286" s="20">
        <v>17.07</v>
      </c>
      <c r="BJ286" s="20">
        <v>16.37</v>
      </c>
      <c r="BK286" s="20">
        <v>0.04</v>
      </c>
      <c r="BL286" s="20">
        <v>4.2000000000000003E-2</v>
      </c>
      <c r="BM286" s="64">
        <v>7</v>
      </c>
      <c r="BN286" s="20">
        <v>16.71</v>
      </c>
      <c r="BO286" s="20">
        <v>0.11</v>
      </c>
      <c r="BP286" s="87">
        <v>30</v>
      </c>
      <c r="BQ286" s="20">
        <v>5.0000000000000001E-3</v>
      </c>
      <c r="BR286" s="83">
        <v>5</v>
      </c>
      <c r="BS286" s="17">
        <v>1</v>
      </c>
      <c r="BT286" s="17">
        <v>4.6937660000000003E-3</v>
      </c>
      <c r="BU286" s="17">
        <f>_xlfn.XLOOKUP(BG286,' Brechas'!$A$35:$A$67,' Brechas'!$AO$35:$AO$67)</f>
        <v>4.6937657540257098E-3</v>
      </c>
      <c r="BV286" t="b">
        <f t="shared" si="50"/>
        <v>1</v>
      </c>
      <c r="BZ286" s="20">
        <v>27</v>
      </c>
      <c r="CA286" s="20" t="s">
        <v>91</v>
      </c>
      <c r="CB286" s="20">
        <v>0.09</v>
      </c>
      <c r="CC286" s="20">
        <v>0.09</v>
      </c>
      <c r="CD286" s="20">
        <v>-0.03</v>
      </c>
      <c r="CE286" s="20">
        <v>0.03</v>
      </c>
      <c r="CF286" s="67">
        <v>2</v>
      </c>
      <c r="CG286" s="20">
        <v>0.09</v>
      </c>
      <c r="CH286" s="20">
        <v>0.32</v>
      </c>
      <c r="CI286" s="73">
        <v>28</v>
      </c>
      <c r="CJ286" s="20">
        <v>0.01</v>
      </c>
      <c r="CK286" s="78">
        <v>3</v>
      </c>
      <c r="CL286" s="17">
        <v>-1</v>
      </c>
      <c r="CM286" s="17">
        <v>-1.0636381E-2</v>
      </c>
      <c r="CN286" s="17">
        <f>_xlfn.XLOOKUP(BZ286,' Brechas'!$A$35:$A$67,' Brechas'!$BK$35:$BK$67)</f>
        <v>-1.06363814238855E-2</v>
      </c>
      <c r="CO286" t="b">
        <f t="shared" si="51"/>
        <v>1</v>
      </c>
    </row>
    <row r="287" spans="20:93">
      <c r="U287" s="20">
        <v>41</v>
      </c>
      <c r="V287" s="20" t="s">
        <v>92</v>
      </c>
      <c r="W287" s="20">
        <v>0.22</v>
      </c>
      <c r="X287" s="20">
        <v>0.3</v>
      </c>
      <c r="Y287" s="20">
        <v>-0.28000000000000003</v>
      </c>
      <c r="Z287" s="20">
        <v>0.28000000000000003</v>
      </c>
      <c r="AA287" s="70">
        <v>29</v>
      </c>
      <c r="AB287" s="20">
        <v>0.27</v>
      </c>
      <c r="AC287" s="20">
        <v>0.39</v>
      </c>
      <c r="AD287" s="68">
        <v>19</v>
      </c>
      <c r="AE287" s="20">
        <v>0.1061</v>
      </c>
      <c r="AF287" s="87">
        <v>30</v>
      </c>
      <c r="AG287" s="17">
        <v>-1</v>
      </c>
      <c r="AH287" s="17">
        <v>-0.106119668</v>
      </c>
      <c r="AI287">
        <f>_xlfn.XLOOKUP(U287,' Brechas'!$A$35:$A$67,' Brechas'!$R$35:$R$67)</f>
        <v>-0.106119668364798</v>
      </c>
      <c r="AJ287" t="b">
        <f t="shared" si="48"/>
        <v>1</v>
      </c>
      <c r="AN287" s="20">
        <v>41</v>
      </c>
      <c r="AO287" s="20" t="s">
        <v>92</v>
      </c>
      <c r="AP287" s="20">
        <v>0.45</v>
      </c>
      <c r="AQ287" s="20">
        <v>0.54</v>
      </c>
      <c r="AR287" s="20">
        <v>-0.16</v>
      </c>
      <c r="AS287" s="20">
        <v>0.16</v>
      </c>
      <c r="AT287" s="61">
        <v>18</v>
      </c>
      <c r="AU287" s="20">
        <v>0.5</v>
      </c>
      <c r="AV287" s="20">
        <v>0.45</v>
      </c>
      <c r="AW287" s="81">
        <v>17</v>
      </c>
      <c r="AX287" s="20">
        <v>7.0000000000000007E-2</v>
      </c>
      <c r="AY287" s="61">
        <v>18</v>
      </c>
      <c r="AZ287" s="17">
        <v>-1</v>
      </c>
      <c r="BA287" s="17">
        <v>-7.2433642000000006E-2</v>
      </c>
      <c r="BB287" s="17">
        <f>_xlfn.XLOOKUP(AN287,' Brechas'!$A$35:$A$67,' Brechas'!$AA$35:$AA$67)</f>
        <v>-7.2433641831622805E-2</v>
      </c>
      <c r="BC287" t="b">
        <f t="shared" si="49"/>
        <v>1</v>
      </c>
      <c r="BG287" s="20">
        <v>41</v>
      </c>
      <c r="BH287" s="20" t="s">
        <v>92</v>
      </c>
      <c r="BI287" s="20">
        <v>24.32</v>
      </c>
      <c r="BJ287" s="20">
        <v>24.39</v>
      </c>
      <c r="BK287" s="20">
        <v>0</v>
      </c>
      <c r="BL287" s="20">
        <v>3.0000000000000001E-3</v>
      </c>
      <c r="BM287" s="76">
        <v>1</v>
      </c>
      <c r="BN287" s="20">
        <v>24.36</v>
      </c>
      <c r="BO287" s="20">
        <v>0.16</v>
      </c>
      <c r="BP287" s="71">
        <v>25</v>
      </c>
      <c r="BQ287" s="20">
        <v>0</v>
      </c>
      <c r="BR287" s="76">
        <v>1</v>
      </c>
      <c r="BS287" s="17">
        <v>-1</v>
      </c>
      <c r="BT287" s="17">
        <v>-4.8696999999999998E-4</v>
      </c>
      <c r="BU287" s="17">
        <f>_xlfn.XLOOKUP(BG287,' Brechas'!$A$35:$A$67,' Brechas'!$AO$35:$AO$67)</f>
        <v>-4.8696971330330398E-4</v>
      </c>
      <c r="BV287" t="b">
        <f t="shared" si="50"/>
        <v>1</v>
      </c>
      <c r="BZ287" s="20">
        <v>41</v>
      </c>
      <c r="CA287" s="20" t="s">
        <v>92</v>
      </c>
      <c r="CB287" s="20">
        <v>0.12</v>
      </c>
      <c r="CC287" s="20">
        <v>0.18</v>
      </c>
      <c r="CD287" s="20">
        <v>-0.34</v>
      </c>
      <c r="CE287" s="20">
        <v>0.34</v>
      </c>
      <c r="CF287" s="75">
        <v>21</v>
      </c>
      <c r="CG287" s="20">
        <v>0.15</v>
      </c>
      <c r="CH287" s="20">
        <v>0.19</v>
      </c>
      <c r="CI287" s="81">
        <v>17</v>
      </c>
      <c r="CJ287" s="20">
        <v>0.06</v>
      </c>
      <c r="CK287" s="71">
        <v>25</v>
      </c>
      <c r="CL287" s="17">
        <v>-1</v>
      </c>
      <c r="CM287" s="17">
        <v>-6.4268889999999995E-2</v>
      </c>
      <c r="CN287" s="17">
        <f>_xlfn.XLOOKUP(BZ287,' Brechas'!$A$35:$A$67,' Brechas'!$BK$35:$BK$67)</f>
        <v>-6.4268890251817298E-2</v>
      </c>
      <c r="CO287" t="b">
        <f t="shared" si="51"/>
        <v>1</v>
      </c>
    </row>
    <row r="288" spans="20:93">
      <c r="U288" s="20">
        <v>44</v>
      </c>
      <c r="V288" s="20" t="s">
        <v>93</v>
      </c>
      <c r="W288" s="20">
        <v>0.47</v>
      </c>
      <c r="X288" s="20">
        <v>0.52</v>
      </c>
      <c r="Y288" s="20">
        <v>-0.1</v>
      </c>
      <c r="Z288" s="20">
        <v>0.1</v>
      </c>
      <c r="AA288" s="63">
        <v>15</v>
      </c>
      <c r="AB288" s="20">
        <v>0.49</v>
      </c>
      <c r="AC288" s="20">
        <v>0.7</v>
      </c>
      <c r="AD288" s="70">
        <v>29</v>
      </c>
      <c r="AE288" s="20">
        <v>7.0699999999999999E-2</v>
      </c>
      <c r="AF288" s="84">
        <v>26</v>
      </c>
      <c r="AG288" s="17">
        <v>-1</v>
      </c>
      <c r="AH288" s="17">
        <v>-7.0678519999999995E-2</v>
      </c>
      <c r="AI288">
        <f>_xlfn.XLOOKUP(U288,' Brechas'!$A$35:$A$67,' Brechas'!$R$35:$R$67)</f>
        <v>-7.0678520093723995E-2</v>
      </c>
      <c r="AJ288" t="b">
        <f t="shared" si="48"/>
        <v>1</v>
      </c>
      <c r="AN288" s="20">
        <v>44</v>
      </c>
      <c r="AO288" s="20" t="s">
        <v>93</v>
      </c>
      <c r="AP288" s="20">
        <v>0.31</v>
      </c>
      <c r="AQ288" s="20">
        <v>0.37</v>
      </c>
      <c r="AR288" s="20">
        <v>-0.15</v>
      </c>
      <c r="AS288" s="20">
        <v>0.15</v>
      </c>
      <c r="AT288" s="63">
        <v>15</v>
      </c>
      <c r="AU288" s="20">
        <v>0.34</v>
      </c>
      <c r="AV288" s="20">
        <v>0.31</v>
      </c>
      <c r="AW288" s="65">
        <v>6</v>
      </c>
      <c r="AX288" s="20">
        <v>0.05</v>
      </c>
      <c r="AY288" s="79">
        <v>10</v>
      </c>
      <c r="AZ288" s="17">
        <v>-1</v>
      </c>
      <c r="BA288" s="17">
        <v>-4.6671842999999998E-2</v>
      </c>
      <c r="BB288" s="17">
        <f>_xlfn.XLOOKUP(AN288,' Brechas'!$A$35:$A$67,' Brechas'!$AA$35:$AA$67)</f>
        <v>-4.66718425614151E-2</v>
      </c>
      <c r="BC288" t="b">
        <f t="shared" si="49"/>
        <v>1</v>
      </c>
      <c r="BG288" s="20">
        <v>44</v>
      </c>
      <c r="BH288" s="20" t="s">
        <v>93</v>
      </c>
      <c r="BI288" s="20">
        <v>27.9</v>
      </c>
      <c r="BJ288" s="20">
        <v>38.56</v>
      </c>
      <c r="BK288" s="20">
        <v>-0.28000000000000003</v>
      </c>
      <c r="BL288" s="20">
        <v>0.27600000000000002</v>
      </c>
      <c r="BM288" s="87">
        <v>30</v>
      </c>
      <c r="BN288" s="20">
        <v>33.36</v>
      </c>
      <c r="BO288" s="20">
        <v>0.22</v>
      </c>
      <c r="BP288" s="58">
        <v>16</v>
      </c>
      <c r="BQ288" s="20">
        <v>6.0999999999999999E-2</v>
      </c>
      <c r="BR288" s="73">
        <v>28</v>
      </c>
      <c r="BS288" s="17">
        <v>-1</v>
      </c>
      <c r="BT288" s="17">
        <v>-6.1067134000000002E-2</v>
      </c>
      <c r="BU288" s="17">
        <f>_xlfn.XLOOKUP(BG288,' Brechas'!$A$35:$A$67,' Brechas'!$AO$35:$AO$67)</f>
        <v>-6.1067134447963599E-2</v>
      </c>
      <c r="BV288" t="b">
        <f t="shared" si="50"/>
        <v>1</v>
      </c>
      <c r="BZ288" s="20">
        <v>44</v>
      </c>
      <c r="CA288" s="20" t="s">
        <v>93</v>
      </c>
      <c r="CB288" s="20">
        <v>0.08</v>
      </c>
      <c r="CC288" s="20">
        <v>0.09</v>
      </c>
      <c r="CD288" s="20">
        <v>-0.15</v>
      </c>
      <c r="CE288" s="20">
        <v>0.15</v>
      </c>
      <c r="CF288" s="64">
        <v>7</v>
      </c>
      <c r="CG288" s="20">
        <v>0.08</v>
      </c>
      <c r="CH288" s="20">
        <v>0.35</v>
      </c>
      <c r="CI288" s="87">
        <v>30</v>
      </c>
      <c r="CJ288" s="20">
        <v>0.05</v>
      </c>
      <c r="CK288" s="61">
        <v>18</v>
      </c>
      <c r="CL288" s="17">
        <v>-1</v>
      </c>
      <c r="CM288" s="17">
        <v>-5.1414448000000001E-2</v>
      </c>
      <c r="CN288" s="17">
        <f>_xlfn.XLOOKUP(BZ288,' Brechas'!$A$35:$A$67,' Brechas'!$BK$35:$BK$67)</f>
        <v>-5.1414447749055299E-2</v>
      </c>
      <c r="CO288" t="b">
        <f t="shared" si="51"/>
        <v>1</v>
      </c>
    </row>
    <row r="289" spans="21:93">
      <c r="U289" s="20">
        <v>47</v>
      </c>
      <c r="V289" s="20" t="s">
        <v>94</v>
      </c>
      <c r="W289" s="20">
        <v>0.51</v>
      </c>
      <c r="X289" s="20">
        <v>0.52</v>
      </c>
      <c r="Y289" s="20">
        <v>-0.01</v>
      </c>
      <c r="Z289" s="20">
        <v>0.01</v>
      </c>
      <c r="AA289" s="85">
        <v>4</v>
      </c>
      <c r="AB289" s="20">
        <v>0.52</v>
      </c>
      <c r="AC289" s="20">
        <v>0.73</v>
      </c>
      <c r="AD289" s="87">
        <v>30</v>
      </c>
      <c r="AE289" s="20">
        <v>8.9999999999999993E-3</v>
      </c>
      <c r="AF289" s="85">
        <v>4</v>
      </c>
      <c r="AG289" s="17">
        <v>-1</v>
      </c>
      <c r="AH289" s="17">
        <v>-8.9742420000000003E-3</v>
      </c>
      <c r="AI289">
        <f>_xlfn.XLOOKUP(U289,' Brechas'!$A$35:$A$67,' Brechas'!$R$35:$R$67)</f>
        <v>-8.9742420628909896E-3</v>
      </c>
      <c r="AJ289" t="b">
        <f t="shared" si="48"/>
        <v>1</v>
      </c>
      <c r="AN289" s="20">
        <v>47</v>
      </c>
      <c r="AO289" s="20" t="s">
        <v>94</v>
      </c>
      <c r="AP289" s="20">
        <v>0.45</v>
      </c>
      <c r="AQ289" s="20">
        <v>0.56999999999999995</v>
      </c>
      <c r="AR289" s="20">
        <v>-0.2</v>
      </c>
      <c r="AS289" s="20">
        <v>0.2</v>
      </c>
      <c r="AT289" s="74">
        <v>23</v>
      </c>
      <c r="AU289" s="20">
        <v>0.51</v>
      </c>
      <c r="AV289" s="20">
        <v>0.46</v>
      </c>
      <c r="AW289" s="80">
        <v>20</v>
      </c>
      <c r="AX289" s="20">
        <v>0.09</v>
      </c>
      <c r="AY289" s="82">
        <v>22</v>
      </c>
      <c r="AZ289" s="17">
        <v>-1</v>
      </c>
      <c r="BA289" s="17">
        <v>-9.1969622000000001E-2</v>
      </c>
      <c r="BB289" s="17">
        <f>_xlfn.XLOOKUP(AN289,' Brechas'!$A$35:$A$67,' Brechas'!$AA$35:$AA$67)</f>
        <v>-9.1969621745937993E-2</v>
      </c>
      <c r="BC289" t="b">
        <f t="shared" si="49"/>
        <v>1</v>
      </c>
      <c r="BG289" s="20">
        <v>47</v>
      </c>
      <c r="BH289" s="20" t="s">
        <v>94</v>
      </c>
      <c r="BI289" s="20">
        <v>42.31</v>
      </c>
      <c r="BJ289" s="20">
        <v>47.45</v>
      </c>
      <c r="BK289" s="20">
        <v>-0.11</v>
      </c>
      <c r="BL289" s="20">
        <v>0.108</v>
      </c>
      <c r="BM289" s="63">
        <v>15</v>
      </c>
      <c r="BN289" s="20">
        <v>44.93</v>
      </c>
      <c r="BO289" s="20">
        <v>0.3</v>
      </c>
      <c r="BP289" s="85">
        <v>4</v>
      </c>
      <c r="BQ289" s="20">
        <v>3.2000000000000001E-2</v>
      </c>
      <c r="BR289" s="68">
        <v>19</v>
      </c>
      <c r="BS289" s="17">
        <v>-1</v>
      </c>
      <c r="BT289" s="17">
        <v>-3.2215796999999997E-2</v>
      </c>
      <c r="BU289" s="17">
        <f>_xlfn.XLOOKUP(BG289,' Brechas'!$A$35:$A$67,' Brechas'!$AO$35:$AO$67)</f>
        <v>-3.2215796807500502E-2</v>
      </c>
      <c r="BV289" t="b">
        <f t="shared" si="50"/>
        <v>1</v>
      </c>
      <c r="BZ289" s="20">
        <v>47</v>
      </c>
      <c r="CA289" s="20" t="s">
        <v>94</v>
      </c>
      <c r="CB289" s="20">
        <v>0.1</v>
      </c>
      <c r="CC289" s="20">
        <v>0.17</v>
      </c>
      <c r="CD289" s="20">
        <v>-0.38</v>
      </c>
      <c r="CE289" s="20">
        <v>0.38</v>
      </c>
      <c r="CF289" s="72">
        <v>27</v>
      </c>
      <c r="CG289" s="20">
        <v>0.14000000000000001</v>
      </c>
      <c r="CH289" s="20">
        <v>0.21</v>
      </c>
      <c r="CI289" s="61">
        <v>18</v>
      </c>
      <c r="CJ289" s="20">
        <v>0.08</v>
      </c>
      <c r="CK289" s="70">
        <v>29</v>
      </c>
      <c r="CL289" s="17">
        <v>-1</v>
      </c>
      <c r="CM289" s="17">
        <v>-8.0478908000000002E-2</v>
      </c>
      <c r="CN289" s="17">
        <f>_xlfn.XLOOKUP(BZ289,' Brechas'!$A$35:$A$67,' Brechas'!$BK$35:$BK$67)</f>
        <v>-8.0478908155819706E-2</v>
      </c>
      <c r="CO289" t="b">
        <f t="shared" si="51"/>
        <v>1</v>
      </c>
    </row>
    <row r="290" spans="21:93">
      <c r="U290" s="20">
        <v>50</v>
      </c>
      <c r="V290" s="20" t="s">
        <v>95</v>
      </c>
      <c r="W290" s="20">
        <v>0.18</v>
      </c>
      <c r="X290" s="20">
        <v>0.2</v>
      </c>
      <c r="Y290" s="20">
        <v>-0.09</v>
      </c>
      <c r="Z290" s="20">
        <v>0.09</v>
      </c>
      <c r="AA290" s="66">
        <v>12</v>
      </c>
      <c r="AB290" s="20">
        <v>0.19</v>
      </c>
      <c r="AC290" s="20">
        <v>0.27</v>
      </c>
      <c r="AD290" s="69">
        <v>9</v>
      </c>
      <c r="AE290" s="20">
        <v>2.3099999999999999E-2</v>
      </c>
      <c r="AF290" s="69">
        <v>9</v>
      </c>
      <c r="AG290" s="17">
        <v>-1</v>
      </c>
      <c r="AH290" s="17">
        <v>-2.3083863E-2</v>
      </c>
      <c r="AI290">
        <f>_xlfn.XLOOKUP(U290,' Brechas'!$A$35:$A$67,' Brechas'!$R$35:$R$67)</f>
        <v>-2.3083862809203898E-2</v>
      </c>
      <c r="AJ290" t="b">
        <f t="shared" si="48"/>
        <v>1</v>
      </c>
      <c r="AN290" s="20">
        <v>50</v>
      </c>
      <c r="AO290" s="20" t="s">
        <v>95</v>
      </c>
      <c r="AP290" s="20">
        <v>0.45</v>
      </c>
      <c r="AQ290" s="20">
        <v>0.61</v>
      </c>
      <c r="AR290" s="20">
        <v>-0.27</v>
      </c>
      <c r="AS290" s="20">
        <v>0.27</v>
      </c>
      <c r="AT290" s="73">
        <v>28</v>
      </c>
      <c r="AU290" s="20">
        <v>0.53</v>
      </c>
      <c r="AV290" s="20">
        <v>0.48</v>
      </c>
      <c r="AW290" s="82">
        <v>22</v>
      </c>
      <c r="AX290" s="20">
        <v>0.13</v>
      </c>
      <c r="AY290" s="72">
        <v>27</v>
      </c>
      <c r="AZ290" s="17">
        <v>-1</v>
      </c>
      <c r="BA290" s="17">
        <v>-0.128677128</v>
      </c>
      <c r="BB290" s="17">
        <f>_xlfn.XLOOKUP(AN290,' Brechas'!$A$35:$A$67,' Brechas'!$AA$35:$AA$67)</f>
        <v>-0.128677128287015</v>
      </c>
      <c r="BC290" t="b">
        <f t="shared" si="49"/>
        <v>1</v>
      </c>
      <c r="BG290" s="20">
        <v>50</v>
      </c>
      <c r="BH290" s="20" t="s">
        <v>95</v>
      </c>
      <c r="BI290" s="20">
        <v>31.54</v>
      </c>
      <c r="BJ290" s="20">
        <v>35.33</v>
      </c>
      <c r="BK290" s="20">
        <v>-0.11</v>
      </c>
      <c r="BL290" s="20">
        <v>0.107</v>
      </c>
      <c r="BM290" s="60">
        <v>14</v>
      </c>
      <c r="BN290" s="20">
        <v>33.47</v>
      </c>
      <c r="BO290" s="20">
        <v>0.22</v>
      </c>
      <c r="BP290" s="63">
        <v>15</v>
      </c>
      <c r="BQ290" s="20">
        <v>2.4E-2</v>
      </c>
      <c r="BR290" s="58">
        <v>16</v>
      </c>
      <c r="BS290" s="17">
        <v>-1</v>
      </c>
      <c r="BT290" s="17">
        <v>-2.3745088000000001E-2</v>
      </c>
      <c r="BU290" s="17">
        <f>_xlfn.XLOOKUP(BG290,' Brechas'!$A$35:$A$67,' Brechas'!$AO$35:$AO$67)</f>
        <v>-2.3745088007385201E-2</v>
      </c>
      <c r="BV290" t="b">
        <f t="shared" si="50"/>
        <v>1</v>
      </c>
      <c r="BZ290" s="20">
        <v>50</v>
      </c>
      <c r="CA290" s="20" t="s">
        <v>95</v>
      </c>
      <c r="CB290" s="20">
        <v>0.19</v>
      </c>
      <c r="CC290" s="20">
        <v>0.31</v>
      </c>
      <c r="CD290" s="20">
        <v>-0.4</v>
      </c>
      <c r="CE290" s="20">
        <v>0.4</v>
      </c>
      <c r="CF290" s="70">
        <v>29</v>
      </c>
      <c r="CG290" s="20">
        <v>0.25</v>
      </c>
      <c r="CH290" s="20">
        <v>0.11</v>
      </c>
      <c r="CI290" s="79">
        <v>10</v>
      </c>
      <c r="CJ290" s="20">
        <v>0.05</v>
      </c>
      <c r="CK290" s="58">
        <v>16</v>
      </c>
      <c r="CL290" s="17">
        <v>-1</v>
      </c>
      <c r="CM290" s="17">
        <v>-4.5649466999999999E-2</v>
      </c>
      <c r="CN290" s="17">
        <f>_xlfn.XLOOKUP(BZ290,' Brechas'!$A$35:$A$67,' Brechas'!$BK$35:$BK$67)</f>
        <v>-4.5649466906789601E-2</v>
      </c>
      <c r="CO290" t="b">
        <f t="shared" si="51"/>
        <v>1</v>
      </c>
    </row>
    <row r="291" spans="21:93">
      <c r="U291" s="20">
        <v>52</v>
      </c>
      <c r="V291" s="20" t="s">
        <v>96</v>
      </c>
      <c r="W291" s="20">
        <v>0.28000000000000003</v>
      </c>
      <c r="X291" s="20">
        <v>0.27</v>
      </c>
      <c r="Y291" s="20">
        <v>0.01</v>
      </c>
      <c r="Z291" s="20">
        <v>0.01</v>
      </c>
      <c r="AA291" s="78">
        <v>3</v>
      </c>
      <c r="AB291" s="20">
        <v>0.28000000000000003</v>
      </c>
      <c r="AC291" s="20">
        <v>0.39</v>
      </c>
      <c r="AD291" s="75">
        <v>21</v>
      </c>
      <c r="AE291" s="20">
        <v>2.5999999999999999E-3</v>
      </c>
      <c r="AF291" s="78">
        <v>3</v>
      </c>
      <c r="AG291" s="17">
        <v>1</v>
      </c>
      <c r="AH291" s="17">
        <v>2.6492489999999998E-3</v>
      </c>
      <c r="AI291">
        <f>_xlfn.XLOOKUP(U291,' Brechas'!$A$35:$A$67,' Brechas'!$R$35:$R$67)</f>
        <v>2.6492494903076402E-3</v>
      </c>
      <c r="AJ291" t="b">
        <f t="shared" si="48"/>
        <v>1</v>
      </c>
      <c r="AN291" s="20">
        <v>52</v>
      </c>
      <c r="AO291" s="20" t="s">
        <v>96</v>
      </c>
      <c r="AP291" s="20">
        <v>0.49</v>
      </c>
      <c r="AQ291" s="20">
        <v>0.55000000000000004</v>
      </c>
      <c r="AR291" s="20">
        <v>-0.12</v>
      </c>
      <c r="AS291" s="20">
        <v>0.12</v>
      </c>
      <c r="AT291" s="86">
        <v>11</v>
      </c>
      <c r="AU291" s="20">
        <v>0.52</v>
      </c>
      <c r="AV291" s="20">
        <v>0.47</v>
      </c>
      <c r="AW291" s="75">
        <v>21</v>
      </c>
      <c r="AX291" s="20">
        <v>0.06</v>
      </c>
      <c r="AY291" s="59">
        <v>13</v>
      </c>
      <c r="AZ291" s="17">
        <v>-1</v>
      </c>
      <c r="BA291" s="17">
        <v>-5.5820036000000003E-2</v>
      </c>
      <c r="BB291" s="17">
        <f>_xlfn.XLOOKUP(AN291,' Brechas'!$A$35:$A$67,' Brechas'!$AA$35:$AA$67)</f>
        <v>-5.5820035883730502E-2</v>
      </c>
      <c r="BC291" t="b">
        <f t="shared" si="49"/>
        <v>1</v>
      </c>
      <c r="BG291" s="20">
        <v>52</v>
      </c>
      <c r="BH291" s="20" t="s">
        <v>96</v>
      </c>
      <c r="BI291" s="20">
        <v>20.329999999999998</v>
      </c>
      <c r="BJ291" s="20">
        <v>22.92</v>
      </c>
      <c r="BK291" s="20">
        <v>-0.11</v>
      </c>
      <c r="BL291" s="20">
        <v>0.113</v>
      </c>
      <c r="BM291" s="58">
        <v>16</v>
      </c>
      <c r="BN291" s="20">
        <v>21.65</v>
      </c>
      <c r="BO291" s="20">
        <v>0.14000000000000001</v>
      </c>
      <c r="BP291" s="72">
        <v>27</v>
      </c>
      <c r="BQ291" s="20">
        <v>1.6E-2</v>
      </c>
      <c r="BR291" s="66">
        <v>12</v>
      </c>
      <c r="BS291" s="17">
        <v>-1</v>
      </c>
      <c r="BT291" s="17">
        <v>-1.6203622000000001E-2</v>
      </c>
      <c r="BU291" s="17">
        <f>_xlfn.XLOOKUP(BG291,' Brechas'!$A$35:$A$67,' Brechas'!$AO$35:$AO$67)</f>
        <v>-1.62036219674788E-2</v>
      </c>
      <c r="BV291" t="b">
        <f t="shared" si="50"/>
        <v>1</v>
      </c>
      <c r="BZ291" s="20">
        <v>52</v>
      </c>
      <c r="CA291" s="20" t="s">
        <v>96</v>
      </c>
      <c r="CB291" s="20">
        <v>0.1</v>
      </c>
      <c r="CC291" s="20">
        <v>0.14000000000000001</v>
      </c>
      <c r="CD291" s="20">
        <v>-0.27</v>
      </c>
      <c r="CE291" s="20">
        <v>0.27</v>
      </c>
      <c r="CF291" s="59">
        <v>13</v>
      </c>
      <c r="CG291" s="20">
        <v>0.12</v>
      </c>
      <c r="CH291" s="20">
        <v>0.24</v>
      </c>
      <c r="CI291" s="74">
        <v>23</v>
      </c>
      <c r="CJ291" s="20">
        <v>7.0000000000000007E-2</v>
      </c>
      <c r="CK291" s="72">
        <v>27</v>
      </c>
      <c r="CL291" s="17">
        <v>-1</v>
      </c>
      <c r="CM291" s="17">
        <v>-6.5355760999999998E-2</v>
      </c>
      <c r="CN291" s="17">
        <f>_xlfn.XLOOKUP(BZ291,' Brechas'!$A$35:$A$67,' Brechas'!$BK$35:$BK$67)</f>
        <v>-6.5355761229519305E-2</v>
      </c>
      <c r="CO291" t="b">
        <f t="shared" si="51"/>
        <v>1</v>
      </c>
    </row>
    <row r="292" spans="21:93" ht="24">
      <c r="U292" s="20">
        <v>54</v>
      </c>
      <c r="V292" s="20" t="s">
        <v>97</v>
      </c>
      <c r="W292" s="20">
        <v>0.25</v>
      </c>
      <c r="X292" s="20">
        <v>0.28999999999999998</v>
      </c>
      <c r="Y292" s="20">
        <v>-0.13</v>
      </c>
      <c r="Z292" s="20">
        <v>0.13</v>
      </c>
      <c r="AA292" s="68">
        <v>19</v>
      </c>
      <c r="AB292" s="20">
        <v>0.27</v>
      </c>
      <c r="AC292" s="20">
        <v>0.39</v>
      </c>
      <c r="AD292" s="80">
        <v>20</v>
      </c>
      <c r="AE292" s="20">
        <v>5.1700000000000003E-2</v>
      </c>
      <c r="AF292" s="68">
        <v>19</v>
      </c>
      <c r="AG292" s="17">
        <v>-1</v>
      </c>
      <c r="AH292" s="17">
        <v>-5.1676548000000003E-2</v>
      </c>
      <c r="AI292">
        <f>_xlfn.XLOOKUP(U292,' Brechas'!$A$35:$A$67,' Brechas'!$R$35:$R$67)</f>
        <v>-5.1676547855722801E-2</v>
      </c>
      <c r="AJ292" t="b">
        <f t="shared" si="48"/>
        <v>1</v>
      </c>
      <c r="AN292" s="20">
        <v>54</v>
      </c>
      <c r="AO292" s="20" t="s">
        <v>97</v>
      </c>
      <c r="AP292" s="20">
        <v>0.45</v>
      </c>
      <c r="AQ292" s="20">
        <v>0.51</v>
      </c>
      <c r="AR292" s="20">
        <v>-0.12</v>
      </c>
      <c r="AS292" s="20">
        <v>0.12</v>
      </c>
      <c r="AT292" s="79">
        <v>10</v>
      </c>
      <c r="AU292" s="20">
        <v>0.48</v>
      </c>
      <c r="AV292" s="20">
        <v>0.43</v>
      </c>
      <c r="AW292" s="58">
        <v>16</v>
      </c>
      <c r="AX292" s="20">
        <v>0.05</v>
      </c>
      <c r="AY292" s="86">
        <v>11</v>
      </c>
      <c r="AZ292" s="17">
        <v>-1</v>
      </c>
      <c r="BA292" s="17">
        <v>-5.1370732000000002E-2</v>
      </c>
      <c r="BB292" s="17">
        <f>_xlfn.XLOOKUP(AN292,' Brechas'!$A$35:$A$67,' Brechas'!$AA$35:$AA$67)</f>
        <v>-5.13707323938494E-2</v>
      </c>
      <c r="BC292" t="b">
        <f t="shared" si="49"/>
        <v>1</v>
      </c>
      <c r="BG292" s="20">
        <v>54</v>
      </c>
      <c r="BH292" s="20" t="s">
        <v>97</v>
      </c>
      <c r="BI292" s="20">
        <v>36.28</v>
      </c>
      <c r="BJ292" s="20">
        <v>37.06</v>
      </c>
      <c r="BK292" s="20">
        <v>-0.02</v>
      </c>
      <c r="BL292" s="20">
        <v>2.1000000000000001E-2</v>
      </c>
      <c r="BM292" s="85">
        <v>4</v>
      </c>
      <c r="BN292" s="20">
        <v>36.68</v>
      </c>
      <c r="BO292" s="20">
        <v>0.24</v>
      </c>
      <c r="BP292" s="86">
        <v>11</v>
      </c>
      <c r="BQ292" s="20">
        <v>5.0000000000000001E-3</v>
      </c>
      <c r="BR292" s="65">
        <v>6</v>
      </c>
      <c r="BS292" s="17">
        <v>-1</v>
      </c>
      <c r="BT292" s="17">
        <v>-5.1226179999999998E-3</v>
      </c>
      <c r="BU292" s="17">
        <f>_xlfn.XLOOKUP(BG292,' Brechas'!$A$35:$A$67,' Brechas'!$AO$35:$AO$67)</f>
        <v>-5.1226179238416701E-3</v>
      </c>
      <c r="BV292" t="b">
        <f t="shared" si="50"/>
        <v>1</v>
      </c>
      <c r="BZ292" s="20">
        <v>54</v>
      </c>
      <c r="CA292" s="20" t="s">
        <v>97</v>
      </c>
      <c r="CB292" s="20">
        <v>0.13</v>
      </c>
      <c r="CC292" s="20">
        <v>0.18</v>
      </c>
      <c r="CD292" s="20">
        <v>-0.3</v>
      </c>
      <c r="CE292" s="20">
        <v>0.3</v>
      </c>
      <c r="CF292" s="58">
        <v>16</v>
      </c>
      <c r="CG292" s="20">
        <v>0.15</v>
      </c>
      <c r="CH292" s="20">
        <v>0.19</v>
      </c>
      <c r="CI292" s="58">
        <v>16</v>
      </c>
      <c r="CJ292" s="20">
        <v>0.06</v>
      </c>
      <c r="CK292" s="82">
        <v>22</v>
      </c>
      <c r="CL292" s="17">
        <v>-1</v>
      </c>
      <c r="CM292" s="17">
        <v>-5.7576149E-2</v>
      </c>
      <c r="CN292" s="17">
        <f>_xlfn.XLOOKUP(BZ292,' Brechas'!$A$35:$A$67,' Brechas'!$BK$35:$BK$67)</f>
        <v>-5.7576148710279697E-2</v>
      </c>
      <c r="CO292" t="b">
        <f t="shared" si="51"/>
        <v>1</v>
      </c>
    </row>
    <row r="293" spans="21:93">
      <c r="U293" s="20">
        <v>63</v>
      </c>
      <c r="V293" s="20" t="s">
        <v>98</v>
      </c>
      <c r="W293" s="20">
        <v>0.08</v>
      </c>
      <c r="X293" s="20">
        <v>0.1</v>
      </c>
      <c r="Y293" s="20">
        <v>-0.21</v>
      </c>
      <c r="Z293" s="20">
        <v>0.21</v>
      </c>
      <c r="AA293" s="71">
        <v>25</v>
      </c>
      <c r="AB293" s="20">
        <v>0.09</v>
      </c>
      <c r="AC293" s="20">
        <v>0.13</v>
      </c>
      <c r="AD293" s="67">
        <v>2</v>
      </c>
      <c r="AE293" s="20">
        <v>2.8199999999999999E-2</v>
      </c>
      <c r="AF293" s="86">
        <v>11</v>
      </c>
      <c r="AG293" s="17">
        <v>-1</v>
      </c>
      <c r="AH293" s="17">
        <v>-2.8151412000000001E-2</v>
      </c>
      <c r="AI293">
        <f>_xlfn.XLOOKUP(U293,' Brechas'!$A$35:$A$67,' Brechas'!$R$35:$R$67)</f>
        <v>-2.8151412079983101E-2</v>
      </c>
      <c r="AJ293" t="b">
        <f t="shared" si="48"/>
        <v>1</v>
      </c>
      <c r="AN293" s="20">
        <v>63</v>
      </c>
      <c r="AO293" s="20" t="s">
        <v>98</v>
      </c>
      <c r="AP293" s="20">
        <v>0.97</v>
      </c>
      <c r="AQ293" s="20">
        <v>1.25</v>
      </c>
      <c r="AR293" s="20">
        <v>-0.22</v>
      </c>
      <c r="AS293" s="20">
        <v>0.22</v>
      </c>
      <c r="AT293" s="71">
        <v>25</v>
      </c>
      <c r="AU293" s="20">
        <v>1.1100000000000001</v>
      </c>
      <c r="AV293" s="20">
        <v>1</v>
      </c>
      <c r="AW293" s="77">
        <v>33</v>
      </c>
      <c r="AX293" s="20">
        <v>0.22</v>
      </c>
      <c r="AY293" s="77">
        <v>33</v>
      </c>
      <c r="AZ293" s="17">
        <v>-1</v>
      </c>
      <c r="BA293" s="17">
        <v>-0.22245388199999999</v>
      </c>
      <c r="BB293" s="17">
        <f>_xlfn.XLOOKUP(AN293,' Brechas'!$A$35:$A$67,' Brechas'!$AA$35:$AA$67)</f>
        <v>-0.222453881934291</v>
      </c>
      <c r="BC293" t="b">
        <f t="shared" si="49"/>
        <v>1</v>
      </c>
      <c r="BG293" s="20">
        <v>63</v>
      </c>
      <c r="BH293" s="20" t="s">
        <v>98</v>
      </c>
      <c r="BI293" s="20">
        <v>22.65</v>
      </c>
      <c r="BJ293" s="20">
        <v>22.98</v>
      </c>
      <c r="BK293" s="20">
        <v>-0.01</v>
      </c>
      <c r="BL293" s="20">
        <v>1.4E-2</v>
      </c>
      <c r="BM293" s="78">
        <v>3</v>
      </c>
      <c r="BN293" s="20">
        <v>22.82</v>
      </c>
      <c r="BO293" s="20">
        <v>0.15</v>
      </c>
      <c r="BP293" s="84">
        <v>26</v>
      </c>
      <c r="BQ293" s="20">
        <v>2E-3</v>
      </c>
      <c r="BR293" s="78">
        <v>3</v>
      </c>
      <c r="BS293" s="17">
        <v>-1</v>
      </c>
      <c r="BT293" s="17">
        <v>-2.1551230000000001E-3</v>
      </c>
      <c r="BU293" s="17">
        <f>_xlfn.XLOOKUP(BG293,' Brechas'!$A$35:$A$67,' Brechas'!$AO$35:$AO$67)</f>
        <v>-2.15512291312581E-3</v>
      </c>
      <c r="BV293" t="b">
        <f t="shared" si="50"/>
        <v>1</v>
      </c>
      <c r="BZ293" s="20">
        <v>63</v>
      </c>
      <c r="CA293" s="20" t="s">
        <v>98</v>
      </c>
      <c r="CB293" s="20">
        <v>0.2</v>
      </c>
      <c r="CC293" s="20">
        <v>0.33</v>
      </c>
      <c r="CD293" s="20">
        <v>-0.41</v>
      </c>
      <c r="CE293" s="20">
        <v>0.41</v>
      </c>
      <c r="CF293" s="94">
        <v>31</v>
      </c>
      <c r="CG293" s="20">
        <v>0.26</v>
      </c>
      <c r="CH293" s="20">
        <v>0.11</v>
      </c>
      <c r="CI293" s="69">
        <v>9</v>
      </c>
      <c r="CJ293" s="20">
        <v>0.04</v>
      </c>
      <c r="CK293" s="63">
        <v>15</v>
      </c>
      <c r="CL293" s="17">
        <v>-1</v>
      </c>
      <c r="CM293" s="17">
        <v>-4.4723397999999998E-2</v>
      </c>
      <c r="CN293" s="17">
        <f>_xlfn.XLOOKUP(BZ293,' Brechas'!$A$35:$A$67,' Brechas'!$BK$35:$BK$67)</f>
        <v>-4.4723397851178501E-2</v>
      </c>
      <c r="CO293" t="b">
        <f t="shared" si="51"/>
        <v>1</v>
      </c>
    </row>
    <row r="294" spans="21:93">
      <c r="U294" s="20">
        <v>66</v>
      </c>
      <c r="V294" s="20" t="s">
        <v>99</v>
      </c>
      <c r="W294" s="20">
        <v>0.14000000000000001</v>
      </c>
      <c r="X294" s="20">
        <v>0.14000000000000001</v>
      </c>
      <c r="Y294" s="20">
        <v>0</v>
      </c>
      <c r="Z294" s="20">
        <v>0</v>
      </c>
      <c r="AA294" s="76">
        <v>1</v>
      </c>
      <c r="AB294" s="20">
        <v>0.14000000000000001</v>
      </c>
      <c r="AC294" s="20">
        <v>0.2</v>
      </c>
      <c r="AD294" s="83">
        <v>5</v>
      </c>
      <c r="AE294" s="20">
        <v>5.9999999999999995E-4</v>
      </c>
      <c r="AF294" s="76">
        <v>1</v>
      </c>
      <c r="AG294" s="17">
        <v>-1</v>
      </c>
      <c r="AH294" s="17">
        <v>-5.5714000000000002E-4</v>
      </c>
      <c r="AI294">
        <f>_xlfn.XLOOKUP(U294,' Brechas'!$A$35:$A$67,' Brechas'!$R$35:$R$67)</f>
        <v>-5.5714049450066104E-4</v>
      </c>
      <c r="AJ294" t="b">
        <f t="shared" si="48"/>
        <v>1</v>
      </c>
      <c r="AN294" s="20">
        <v>66</v>
      </c>
      <c r="AO294" s="20" t="s">
        <v>99</v>
      </c>
      <c r="AP294" s="20">
        <v>0.81</v>
      </c>
      <c r="AQ294" s="20">
        <v>1.06</v>
      </c>
      <c r="AR294" s="20">
        <v>-0.23</v>
      </c>
      <c r="AS294" s="20">
        <v>0.23</v>
      </c>
      <c r="AT294" s="72">
        <v>27</v>
      </c>
      <c r="AU294" s="20">
        <v>0.93</v>
      </c>
      <c r="AV294" s="20">
        <v>0.84</v>
      </c>
      <c r="AW294" s="94">
        <v>31</v>
      </c>
      <c r="AX294" s="20">
        <v>0.19</v>
      </c>
      <c r="AY294" s="95">
        <v>32</v>
      </c>
      <c r="AZ294" s="17">
        <v>-1</v>
      </c>
      <c r="BA294" s="17">
        <v>-0.19445526599999999</v>
      </c>
      <c r="BB294" s="17">
        <f>_xlfn.XLOOKUP(AN294,' Brechas'!$A$35:$A$67,' Brechas'!$AA$35:$AA$67)</f>
        <v>-0.19445526635884899</v>
      </c>
      <c r="BC294" t="b">
        <f t="shared" si="49"/>
        <v>1</v>
      </c>
      <c r="BG294" s="20">
        <v>66</v>
      </c>
      <c r="BH294" s="20" t="s">
        <v>99</v>
      </c>
      <c r="BI294" s="20">
        <v>36.78</v>
      </c>
      <c r="BJ294" s="20">
        <v>37.07</v>
      </c>
      <c r="BK294" s="20">
        <v>-0.01</v>
      </c>
      <c r="BL294" s="20">
        <v>8.0000000000000002E-3</v>
      </c>
      <c r="BM294" s="67">
        <v>2</v>
      </c>
      <c r="BN294" s="20">
        <v>36.93</v>
      </c>
      <c r="BO294" s="20">
        <v>0.24</v>
      </c>
      <c r="BP294" s="69">
        <v>9</v>
      </c>
      <c r="BQ294" s="20">
        <v>2E-3</v>
      </c>
      <c r="BR294" s="67">
        <v>2</v>
      </c>
      <c r="BS294" s="17">
        <v>-1</v>
      </c>
      <c r="BT294" s="17">
        <v>-1.9433600000000001E-3</v>
      </c>
      <c r="BU294" s="17">
        <f>_xlfn.XLOOKUP(BG294,' Brechas'!$A$35:$A$67,' Brechas'!$AO$35:$AO$67)</f>
        <v>-1.9433595817440401E-3</v>
      </c>
      <c r="BV294" t="b">
        <f t="shared" si="50"/>
        <v>1</v>
      </c>
      <c r="BZ294" s="20">
        <v>66</v>
      </c>
      <c r="CA294" s="20" t="s">
        <v>99</v>
      </c>
      <c r="CB294" s="20">
        <v>0.24</v>
      </c>
      <c r="CC294" s="20">
        <v>0.4</v>
      </c>
      <c r="CD294" s="20">
        <v>-0.39</v>
      </c>
      <c r="CE294" s="20">
        <v>0.39</v>
      </c>
      <c r="CF294" s="73">
        <v>28</v>
      </c>
      <c r="CG294" s="20">
        <v>0.32</v>
      </c>
      <c r="CH294" s="20">
        <v>0.09</v>
      </c>
      <c r="CI294" s="83">
        <v>5</v>
      </c>
      <c r="CJ294" s="20">
        <v>0.04</v>
      </c>
      <c r="CK294" s="69">
        <v>9</v>
      </c>
      <c r="CL294" s="17">
        <v>-1</v>
      </c>
      <c r="CM294" s="17">
        <v>-3.5498871000000001E-2</v>
      </c>
      <c r="CN294" s="17">
        <f>_xlfn.XLOOKUP(BZ294,' Brechas'!$A$35:$A$67,' Brechas'!$BK$35:$BK$67)</f>
        <v>-3.5498871117070001E-2</v>
      </c>
      <c r="CO294" t="b">
        <f t="shared" si="51"/>
        <v>1</v>
      </c>
    </row>
    <row r="295" spans="21:93">
      <c r="U295" s="20">
        <v>68</v>
      </c>
      <c r="V295" s="20" t="s">
        <v>100</v>
      </c>
      <c r="W295" s="20">
        <v>0.21</v>
      </c>
      <c r="X295" s="20">
        <v>0.24</v>
      </c>
      <c r="Y295" s="20">
        <v>-0.1</v>
      </c>
      <c r="Z295" s="20">
        <v>0.1</v>
      </c>
      <c r="AA295" s="59">
        <v>13</v>
      </c>
      <c r="AB295" s="20">
        <v>0.23</v>
      </c>
      <c r="AC295" s="20">
        <v>0.32</v>
      </c>
      <c r="AD295" s="59">
        <v>13</v>
      </c>
      <c r="AE295" s="20">
        <v>3.2000000000000001E-2</v>
      </c>
      <c r="AF295" s="66">
        <v>12</v>
      </c>
      <c r="AG295" s="17">
        <v>-1</v>
      </c>
      <c r="AH295" s="17">
        <v>-3.2021820999999999E-2</v>
      </c>
      <c r="AI295">
        <f>_xlfn.XLOOKUP(U295,' Brechas'!$A$35:$A$67,' Brechas'!$R$35:$R$67)</f>
        <v>-3.2021821035338897E-2</v>
      </c>
      <c r="AJ295" t="b">
        <f t="shared" si="48"/>
        <v>1</v>
      </c>
      <c r="AN295" s="20">
        <v>68</v>
      </c>
      <c r="AO295" s="20" t="s">
        <v>100</v>
      </c>
      <c r="AP295" s="20">
        <v>0.54</v>
      </c>
      <c r="AQ295" s="20">
        <v>0.6</v>
      </c>
      <c r="AR295" s="20">
        <v>-0.1</v>
      </c>
      <c r="AS295" s="20">
        <v>0.1</v>
      </c>
      <c r="AT295" s="62">
        <v>8</v>
      </c>
      <c r="AU295" s="20">
        <v>0.56999999999999995</v>
      </c>
      <c r="AV295" s="20">
        <v>0.52</v>
      </c>
      <c r="AW295" s="71">
        <v>25</v>
      </c>
      <c r="AX295" s="20">
        <v>0.05</v>
      </c>
      <c r="AY295" s="66">
        <v>12</v>
      </c>
      <c r="AZ295" s="17">
        <v>-1</v>
      </c>
      <c r="BA295" s="17">
        <v>-5.2110277000000003E-2</v>
      </c>
      <c r="BB295" s="17">
        <f>_xlfn.XLOOKUP(AN295,' Brechas'!$A$35:$A$67,' Brechas'!$AA$35:$AA$67)</f>
        <v>-5.2110276678370801E-2</v>
      </c>
      <c r="BC295" t="b">
        <f t="shared" si="49"/>
        <v>1</v>
      </c>
      <c r="BG295" s="20">
        <v>68</v>
      </c>
      <c r="BH295" s="20" t="s">
        <v>100</v>
      </c>
      <c r="BI295" s="20">
        <v>28.56</v>
      </c>
      <c r="BJ295" s="20">
        <v>30.77</v>
      </c>
      <c r="BK295" s="20">
        <v>-7.0000000000000007E-2</v>
      </c>
      <c r="BL295" s="20">
        <v>7.1999999999999995E-2</v>
      </c>
      <c r="BM295" s="66">
        <v>12</v>
      </c>
      <c r="BN295" s="20">
        <v>29.69</v>
      </c>
      <c r="BO295" s="20">
        <v>0.2</v>
      </c>
      <c r="BP295" s="80">
        <v>20</v>
      </c>
      <c r="BQ295" s="20">
        <v>1.4E-2</v>
      </c>
      <c r="BR295" s="79">
        <v>10</v>
      </c>
      <c r="BS295" s="17">
        <v>-1</v>
      </c>
      <c r="BT295" s="17">
        <v>-1.4134895999999999E-2</v>
      </c>
      <c r="BU295" s="17">
        <f>_xlfn.XLOOKUP(BG295,' Brechas'!$A$35:$A$67,' Brechas'!$AO$35:$AO$67)</f>
        <v>-1.4134896129797099E-2</v>
      </c>
      <c r="BV295" t="b">
        <f t="shared" si="50"/>
        <v>1</v>
      </c>
      <c r="BZ295" s="20">
        <v>68</v>
      </c>
      <c r="CA295" s="20" t="s">
        <v>100</v>
      </c>
      <c r="CB295" s="20">
        <v>0.22</v>
      </c>
      <c r="CC295" s="20">
        <v>0.32</v>
      </c>
      <c r="CD295" s="20">
        <v>-0.31</v>
      </c>
      <c r="CE295" s="20">
        <v>0.31</v>
      </c>
      <c r="CF295" s="61">
        <v>18</v>
      </c>
      <c r="CG295" s="20">
        <v>0.27</v>
      </c>
      <c r="CH295" s="20">
        <v>0.11</v>
      </c>
      <c r="CI295" s="64">
        <v>7</v>
      </c>
      <c r="CJ295" s="20">
        <v>0.03</v>
      </c>
      <c r="CK295" s="62">
        <v>8</v>
      </c>
      <c r="CL295" s="17">
        <v>-1</v>
      </c>
      <c r="CM295" s="17">
        <v>-3.3703629999999998E-2</v>
      </c>
      <c r="CN295" s="17">
        <f>_xlfn.XLOOKUP(BZ295,' Brechas'!$A$35:$A$67,' Brechas'!$BK$35:$BK$67)</f>
        <v>-3.3703629751037599E-2</v>
      </c>
      <c r="CO295" t="b">
        <f t="shared" si="51"/>
        <v>1</v>
      </c>
    </row>
    <row r="296" spans="21:93">
      <c r="U296" s="20">
        <v>70</v>
      </c>
      <c r="V296" s="20" t="s">
        <v>101</v>
      </c>
      <c r="W296" s="20">
        <v>0.52</v>
      </c>
      <c r="X296" s="20">
        <v>0.54</v>
      </c>
      <c r="Y296" s="20">
        <v>-0.04</v>
      </c>
      <c r="Z296" s="20">
        <v>0.04</v>
      </c>
      <c r="AA296" s="64">
        <v>7</v>
      </c>
      <c r="AB296" s="20">
        <v>0.53</v>
      </c>
      <c r="AC296" s="20">
        <v>0.75</v>
      </c>
      <c r="AD296" s="94">
        <v>31</v>
      </c>
      <c r="AE296" s="20">
        <v>3.2599999999999997E-2</v>
      </c>
      <c r="AF296" s="60">
        <v>14</v>
      </c>
      <c r="AG296" s="17">
        <v>-1</v>
      </c>
      <c r="AH296" s="17">
        <v>-3.2649320000000003E-2</v>
      </c>
      <c r="AI296">
        <f>_xlfn.XLOOKUP(U296,' Brechas'!$A$35:$A$67,' Brechas'!$R$35:$R$67)</f>
        <v>-3.2649319990238797E-2</v>
      </c>
      <c r="AJ296" t="b">
        <f t="shared" si="48"/>
        <v>1</v>
      </c>
      <c r="AN296" s="20">
        <v>70</v>
      </c>
      <c r="AO296" s="20" t="s">
        <v>101</v>
      </c>
      <c r="AP296" s="20">
        <v>0.47</v>
      </c>
      <c r="AQ296" s="20">
        <v>0.4</v>
      </c>
      <c r="AR296" s="20">
        <v>0.16</v>
      </c>
      <c r="AS296" s="20">
        <v>0.16</v>
      </c>
      <c r="AT296" s="81">
        <v>17</v>
      </c>
      <c r="AU296" s="20">
        <v>0.43</v>
      </c>
      <c r="AV296" s="20">
        <v>0.39</v>
      </c>
      <c r="AW296" s="86">
        <v>11</v>
      </c>
      <c r="AX296" s="20">
        <v>0.06</v>
      </c>
      <c r="AY296" s="63">
        <v>15</v>
      </c>
      <c r="AZ296" s="17">
        <v>1</v>
      </c>
      <c r="BA296" s="17">
        <v>6.2488346E-2</v>
      </c>
      <c r="BB296" s="17">
        <f>_xlfn.XLOOKUP(AN296,' Brechas'!$A$35:$A$67,' Brechas'!$AA$35:$AA$67)</f>
        <v>6.24883462247008E-2</v>
      </c>
      <c r="BC296" t="b">
        <f t="shared" si="49"/>
        <v>1</v>
      </c>
      <c r="BG296" s="20">
        <v>70</v>
      </c>
      <c r="BH296" s="20" t="s">
        <v>101</v>
      </c>
      <c r="BI296" s="20">
        <v>54.4</v>
      </c>
      <c r="BJ296" s="20">
        <v>67.55</v>
      </c>
      <c r="BK296" s="20">
        <v>-0.19</v>
      </c>
      <c r="BL296" s="20">
        <v>0.19500000000000001</v>
      </c>
      <c r="BM296" s="71">
        <v>25</v>
      </c>
      <c r="BN296" s="20">
        <v>61.11</v>
      </c>
      <c r="BO296" s="20">
        <v>0.4</v>
      </c>
      <c r="BP296" s="78">
        <v>3</v>
      </c>
      <c r="BQ296" s="20">
        <v>7.9000000000000001E-2</v>
      </c>
      <c r="BR296" s="87">
        <v>30</v>
      </c>
      <c r="BS296" s="17">
        <v>-1</v>
      </c>
      <c r="BT296" s="17">
        <v>-7.8802562000000007E-2</v>
      </c>
      <c r="BU296" s="17">
        <f>_xlfn.XLOOKUP(BG296,' Brechas'!$A$35:$A$67,' Brechas'!$AO$35:$AO$67)</f>
        <v>-7.8802561677001795E-2</v>
      </c>
      <c r="BV296" t="b">
        <f t="shared" si="50"/>
        <v>1</v>
      </c>
      <c r="BZ296" s="20">
        <v>70</v>
      </c>
      <c r="CA296" s="20" t="s">
        <v>101</v>
      </c>
      <c r="CB296" s="20">
        <v>0.09</v>
      </c>
      <c r="CC296" s="20">
        <v>0.1</v>
      </c>
      <c r="CD296" s="20">
        <v>-0.18</v>
      </c>
      <c r="CE296" s="20">
        <v>0.18</v>
      </c>
      <c r="CF296" s="69">
        <v>9</v>
      </c>
      <c r="CG296" s="20">
        <v>0.1</v>
      </c>
      <c r="CH296" s="20">
        <v>0.3</v>
      </c>
      <c r="CI296" s="72">
        <v>27</v>
      </c>
      <c r="CJ296" s="20">
        <v>0.05</v>
      </c>
      <c r="CK296" s="75">
        <v>21</v>
      </c>
      <c r="CL296" s="17">
        <v>-1</v>
      </c>
      <c r="CM296" s="17">
        <v>-5.3355751999999999E-2</v>
      </c>
      <c r="CN296" s="17">
        <f>_xlfn.XLOOKUP(BZ296,' Brechas'!$A$35:$A$67,' Brechas'!$BK$35:$BK$67)</f>
        <v>-5.3355752102722802E-2</v>
      </c>
      <c r="CO296" t="b">
        <f t="shared" si="51"/>
        <v>1</v>
      </c>
    </row>
    <row r="297" spans="21:93">
      <c r="U297" s="20">
        <v>73</v>
      </c>
      <c r="V297" s="20" t="s">
        <v>102</v>
      </c>
      <c r="W297" s="20">
        <v>0.22</v>
      </c>
      <c r="X297" s="20">
        <v>0.26</v>
      </c>
      <c r="Y297" s="20">
        <v>-0.14000000000000001</v>
      </c>
      <c r="Z297" s="20">
        <v>0.14000000000000001</v>
      </c>
      <c r="AA297" s="80">
        <v>20</v>
      </c>
      <c r="AB297" s="20">
        <v>0.24</v>
      </c>
      <c r="AC297" s="20">
        <v>0.34</v>
      </c>
      <c r="AD297" s="58">
        <v>16</v>
      </c>
      <c r="AE297" s="20">
        <v>4.9299999999999997E-2</v>
      </c>
      <c r="AF297" s="61">
        <v>18</v>
      </c>
      <c r="AG297" s="17">
        <v>-1</v>
      </c>
      <c r="AH297" s="17">
        <v>-4.9253802999999999E-2</v>
      </c>
      <c r="AI297">
        <f>_xlfn.XLOOKUP(U297,' Brechas'!$A$35:$A$67,' Brechas'!$R$35:$R$67)</f>
        <v>-4.9253802983310703E-2</v>
      </c>
      <c r="AJ297" t="b">
        <f t="shared" si="48"/>
        <v>1</v>
      </c>
      <c r="AN297" s="20">
        <v>73</v>
      </c>
      <c r="AO297" s="20" t="s">
        <v>102</v>
      </c>
      <c r="AP297" s="20">
        <v>0.66</v>
      </c>
      <c r="AQ297" s="20">
        <v>0.83</v>
      </c>
      <c r="AR297" s="20">
        <v>-0.21</v>
      </c>
      <c r="AS297" s="20">
        <v>0.21</v>
      </c>
      <c r="AT297" s="88">
        <v>24</v>
      </c>
      <c r="AU297" s="20">
        <v>0.74</v>
      </c>
      <c r="AV297" s="20">
        <v>0.67</v>
      </c>
      <c r="AW297" s="70">
        <v>29</v>
      </c>
      <c r="AX297" s="20">
        <v>0.14000000000000001</v>
      </c>
      <c r="AY297" s="94">
        <v>31</v>
      </c>
      <c r="AZ297" s="17">
        <v>-1</v>
      </c>
      <c r="BA297" s="17">
        <v>-0.141789834</v>
      </c>
      <c r="BB297" s="17">
        <f>_xlfn.XLOOKUP(AN297,' Brechas'!$A$35:$A$67,' Brechas'!$AA$35:$AA$67)</f>
        <v>-0.141789833878458</v>
      </c>
      <c r="BC297" t="b">
        <f t="shared" si="49"/>
        <v>1</v>
      </c>
      <c r="BG297" s="20">
        <v>73</v>
      </c>
      <c r="BH297" s="20" t="s">
        <v>102</v>
      </c>
      <c r="BI297" s="20">
        <v>32.21</v>
      </c>
      <c r="BJ297" s="20">
        <v>37.65</v>
      </c>
      <c r="BK297" s="20">
        <v>-0.14000000000000001</v>
      </c>
      <c r="BL297" s="20">
        <v>0.14399999999999999</v>
      </c>
      <c r="BM297" s="68">
        <v>19</v>
      </c>
      <c r="BN297" s="20">
        <v>35</v>
      </c>
      <c r="BO297" s="20">
        <v>0.23</v>
      </c>
      <c r="BP297" s="59">
        <v>13</v>
      </c>
      <c r="BQ297" s="20">
        <v>3.3000000000000002E-2</v>
      </c>
      <c r="BR297" s="80">
        <v>20</v>
      </c>
      <c r="BS297" s="17">
        <v>-1</v>
      </c>
      <c r="BT297" s="17">
        <v>-3.3456909E-2</v>
      </c>
      <c r="BU297" s="17">
        <f>_xlfn.XLOOKUP(BG297,' Brechas'!$A$35:$A$67,' Brechas'!$AO$35:$AO$67)</f>
        <v>-3.3456909024397997E-2</v>
      </c>
      <c r="BV297" t="b">
        <f t="shared" si="50"/>
        <v>1</v>
      </c>
      <c r="BZ297" s="20">
        <v>73</v>
      </c>
      <c r="CA297" s="20" t="s">
        <v>102</v>
      </c>
      <c r="CB297" s="20">
        <v>0.14000000000000001</v>
      </c>
      <c r="CC297" s="20">
        <v>0.22</v>
      </c>
      <c r="CD297" s="20">
        <v>-0.37</v>
      </c>
      <c r="CE297" s="20">
        <v>0.37</v>
      </c>
      <c r="CF297" s="71">
        <v>25</v>
      </c>
      <c r="CG297" s="20">
        <v>0.18</v>
      </c>
      <c r="CH297" s="20">
        <v>0.16</v>
      </c>
      <c r="CI297" s="59">
        <v>13</v>
      </c>
      <c r="CJ297" s="20">
        <v>0.06</v>
      </c>
      <c r="CK297" s="74">
        <v>23</v>
      </c>
      <c r="CL297" s="17">
        <v>-1</v>
      </c>
      <c r="CM297" s="17">
        <v>-5.9848185999999998E-2</v>
      </c>
      <c r="CN297" s="17">
        <f>_xlfn.XLOOKUP(BZ297,' Brechas'!$A$35:$A$67,' Brechas'!$BK$35:$BK$67)</f>
        <v>-5.9848185588990903E-2</v>
      </c>
      <c r="CO297" t="b">
        <f t="shared" si="51"/>
        <v>1</v>
      </c>
    </row>
    <row r="298" spans="21:93">
      <c r="U298" s="20">
        <v>76</v>
      </c>
      <c r="V298" s="20" t="s">
        <v>103</v>
      </c>
      <c r="W298" s="20">
        <v>0.14000000000000001</v>
      </c>
      <c r="X298" s="20">
        <v>0.14000000000000001</v>
      </c>
      <c r="Y298" s="20">
        <v>0.05</v>
      </c>
      <c r="Z298" s="20">
        <v>0.05</v>
      </c>
      <c r="AA298" s="69">
        <v>9</v>
      </c>
      <c r="AB298" s="20">
        <v>0.14000000000000001</v>
      </c>
      <c r="AC298" s="20">
        <v>0.2</v>
      </c>
      <c r="AD298" s="85">
        <v>4</v>
      </c>
      <c r="AE298" s="20">
        <v>1.0500000000000001E-2</v>
      </c>
      <c r="AF298" s="83">
        <v>5</v>
      </c>
      <c r="AG298" s="17">
        <v>1</v>
      </c>
      <c r="AH298" s="17">
        <v>1.0480720000000001E-2</v>
      </c>
      <c r="AI298">
        <f>_xlfn.XLOOKUP(U298,' Brechas'!$A$35:$A$67,' Brechas'!$R$35:$R$67)</f>
        <v>1.0480720388843699E-2</v>
      </c>
      <c r="AJ298" t="b">
        <f t="shared" si="48"/>
        <v>1</v>
      </c>
      <c r="AN298" s="20">
        <v>76</v>
      </c>
      <c r="AO298" s="20" t="s">
        <v>103</v>
      </c>
      <c r="AP298" s="20">
        <v>0.55000000000000004</v>
      </c>
      <c r="AQ298" s="20">
        <v>0.66</v>
      </c>
      <c r="AR298" s="20">
        <v>-0.17</v>
      </c>
      <c r="AS298" s="20">
        <v>0.17</v>
      </c>
      <c r="AT298" s="80">
        <v>20</v>
      </c>
      <c r="AU298" s="20">
        <v>0.6</v>
      </c>
      <c r="AV298" s="20">
        <v>0.54</v>
      </c>
      <c r="AW298" s="72">
        <v>27</v>
      </c>
      <c r="AX298" s="20">
        <v>0.09</v>
      </c>
      <c r="AY298" s="75">
        <v>21</v>
      </c>
      <c r="AZ298" s="17">
        <v>-1</v>
      </c>
      <c r="BA298" s="17">
        <v>-9.1755854999999997E-2</v>
      </c>
      <c r="BB298" s="17">
        <f>_xlfn.XLOOKUP(AN298,' Brechas'!$A$35:$A$67,' Brechas'!$AA$35:$AA$67)</f>
        <v>-9.1755855068717904E-2</v>
      </c>
      <c r="BC298" t="b">
        <f t="shared" si="49"/>
        <v>1</v>
      </c>
      <c r="BG298" s="20">
        <v>76</v>
      </c>
      <c r="BH298" s="20" t="s">
        <v>103</v>
      </c>
      <c r="BI298" s="20">
        <v>30.26</v>
      </c>
      <c r="BJ298" s="20">
        <v>31.61</v>
      </c>
      <c r="BK298" s="20">
        <v>-0.04</v>
      </c>
      <c r="BL298" s="20">
        <v>4.2999999999999997E-2</v>
      </c>
      <c r="BM298" s="62">
        <v>8</v>
      </c>
      <c r="BN298" s="20">
        <v>30.95</v>
      </c>
      <c r="BO298" s="20">
        <v>0.2</v>
      </c>
      <c r="BP298" s="68">
        <v>19</v>
      </c>
      <c r="BQ298" s="20">
        <v>8.9999999999999993E-3</v>
      </c>
      <c r="BR298" s="62">
        <v>8</v>
      </c>
      <c r="BS298" s="17">
        <v>-1</v>
      </c>
      <c r="BT298" s="17">
        <v>-8.7622629999999993E-3</v>
      </c>
      <c r="BU298" s="17">
        <f>_xlfn.XLOOKUP(BG298,' Brechas'!$A$35:$A$67,' Brechas'!$AO$35:$AO$67)</f>
        <v>-8.7622629639784299E-3</v>
      </c>
      <c r="BV298" t="b">
        <f t="shared" si="50"/>
        <v>1</v>
      </c>
      <c r="BZ298" s="20">
        <v>76</v>
      </c>
      <c r="CA298" s="20" t="s">
        <v>103</v>
      </c>
      <c r="CB298" s="20">
        <v>0.23</v>
      </c>
      <c r="CC298" s="20">
        <v>0.34</v>
      </c>
      <c r="CD298" s="20">
        <v>-0.33</v>
      </c>
      <c r="CE298" s="20">
        <v>0.33</v>
      </c>
      <c r="CF298" s="68">
        <v>19</v>
      </c>
      <c r="CG298" s="20">
        <v>0.27</v>
      </c>
      <c r="CH298" s="20">
        <v>0.11</v>
      </c>
      <c r="CI298" s="62">
        <v>8</v>
      </c>
      <c r="CJ298" s="20">
        <v>0.04</v>
      </c>
      <c r="CK298" s="79">
        <v>10</v>
      </c>
      <c r="CL298" s="17">
        <v>-1</v>
      </c>
      <c r="CM298" s="17">
        <v>-3.6170975000000001E-2</v>
      </c>
      <c r="CN298" s="17">
        <f>_xlfn.XLOOKUP(BZ298,' Brechas'!$A$35:$A$67,' Brechas'!$BK$35:$BK$67)</f>
        <v>-3.6170974921062603E-2</v>
      </c>
      <c r="CO298" t="b">
        <f t="shared" si="51"/>
        <v>1</v>
      </c>
    </row>
    <row r="299" spans="21:93">
      <c r="U299" s="20">
        <v>81</v>
      </c>
      <c r="V299" s="20" t="s">
        <v>104</v>
      </c>
      <c r="W299" s="20">
        <v>0.23</v>
      </c>
      <c r="X299" s="20">
        <v>0.21</v>
      </c>
      <c r="Y299" s="20">
        <v>0.1</v>
      </c>
      <c r="Z299" s="20">
        <v>0.1</v>
      </c>
      <c r="AA299" s="58">
        <v>16</v>
      </c>
      <c r="AB299" s="20">
        <v>0.22</v>
      </c>
      <c r="AC299" s="20">
        <v>0.31</v>
      </c>
      <c r="AD299" s="66">
        <v>12</v>
      </c>
      <c r="AE299" s="20">
        <v>3.2199999999999999E-2</v>
      </c>
      <c r="AF299" s="59">
        <v>13</v>
      </c>
      <c r="AG299" s="17">
        <v>1</v>
      </c>
      <c r="AH299" s="17">
        <v>3.2181705999999997E-2</v>
      </c>
      <c r="AI299">
        <f>_xlfn.XLOOKUP(U299,' Brechas'!$A$35:$A$67,' Brechas'!$R$35:$R$67)</f>
        <v>3.2181705646859703E-2</v>
      </c>
      <c r="AJ299" t="b">
        <f t="shared" si="48"/>
        <v>1</v>
      </c>
      <c r="AN299" s="20">
        <v>81</v>
      </c>
      <c r="AO299" s="20" t="s">
        <v>104</v>
      </c>
      <c r="AP299" s="20">
        <v>0.32</v>
      </c>
      <c r="AQ299" s="20">
        <v>0.33</v>
      </c>
      <c r="AR299" s="20">
        <v>-0.04</v>
      </c>
      <c r="AS299" s="20">
        <v>0.04</v>
      </c>
      <c r="AT299" s="78">
        <v>3</v>
      </c>
      <c r="AU299" s="20">
        <v>0.33</v>
      </c>
      <c r="AV299" s="20">
        <v>0.28999999999999998</v>
      </c>
      <c r="AW299" s="83">
        <v>5</v>
      </c>
      <c r="AX299" s="20">
        <v>0.01</v>
      </c>
      <c r="AY299" s="78">
        <v>3</v>
      </c>
      <c r="AZ299" s="17">
        <v>-1</v>
      </c>
      <c r="BA299" s="17">
        <v>-1.1146578000000001E-2</v>
      </c>
      <c r="BB299" s="17">
        <f>_xlfn.XLOOKUP(AN299,' Brechas'!$A$35:$A$67,' Brechas'!$AA$35:$AA$67)</f>
        <v>-1.11465780563793E-2</v>
      </c>
      <c r="BC299" t="b">
        <f t="shared" si="49"/>
        <v>1</v>
      </c>
      <c r="BG299" s="20">
        <v>81</v>
      </c>
      <c r="BH299" s="20" t="s">
        <v>104</v>
      </c>
      <c r="BI299" s="20">
        <v>36.64</v>
      </c>
      <c r="BJ299" s="20">
        <v>44.88</v>
      </c>
      <c r="BK299" s="20">
        <v>-0.18</v>
      </c>
      <c r="BL299" s="20">
        <v>0.184</v>
      </c>
      <c r="BM299" s="88">
        <v>24</v>
      </c>
      <c r="BN299" s="20">
        <v>40.840000000000003</v>
      </c>
      <c r="BO299" s="20">
        <v>0.27</v>
      </c>
      <c r="BP299" s="64">
        <v>7</v>
      </c>
      <c r="BQ299" s="20">
        <v>0.05</v>
      </c>
      <c r="BR299" s="72">
        <v>27</v>
      </c>
      <c r="BS299" s="17">
        <v>-1</v>
      </c>
      <c r="BT299" s="17">
        <v>-4.9632115999999997E-2</v>
      </c>
      <c r="BU299" s="17">
        <f>_xlfn.XLOOKUP(BG299,' Brechas'!$A$35:$A$67,' Brechas'!$AO$35:$AO$67)</f>
        <v>-4.9632115909116099E-2</v>
      </c>
      <c r="BV299" t="b">
        <f t="shared" si="50"/>
        <v>1</v>
      </c>
      <c r="BZ299" s="20">
        <v>81</v>
      </c>
      <c r="CA299" s="20" t="s">
        <v>104</v>
      </c>
      <c r="CB299" s="20">
        <v>0.06</v>
      </c>
      <c r="CC299" s="20">
        <v>0.06</v>
      </c>
      <c r="CD299" s="20">
        <v>-0.08</v>
      </c>
      <c r="CE299" s="20">
        <v>0.08</v>
      </c>
      <c r="CF299" s="83">
        <v>5</v>
      </c>
      <c r="CG299" s="20">
        <v>0.06</v>
      </c>
      <c r="CH299" s="20">
        <v>0.48</v>
      </c>
      <c r="CI299" s="94">
        <v>31</v>
      </c>
      <c r="CJ299" s="20">
        <v>0.04</v>
      </c>
      <c r="CK299" s="86">
        <v>11</v>
      </c>
      <c r="CL299" s="17">
        <v>-1</v>
      </c>
      <c r="CM299" s="17">
        <v>-3.8631906000000001E-2</v>
      </c>
      <c r="CN299" s="17">
        <f>_xlfn.XLOOKUP(BZ299,' Brechas'!$A$35:$A$67,' Brechas'!$BK$35:$BK$67)</f>
        <v>-3.8631906024882701E-2</v>
      </c>
      <c r="CO299" t="b">
        <f t="shared" si="51"/>
        <v>1</v>
      </c>
    </row>
    <row r="300" spans="21:93">
      <c r="U300" s="20">
        <v>85</v>
      </c>
      <c r="V300" s="20" t="s">
        <v>105</v>
      </c>
      <c r="W300" s="20">
        <v>0.22</v>
      </c>
      <c r="X300" s="20">
        <v>0.26</v>
      </c>
      <c r="Y300" s="20">
        <v>-0.17</v>
      </c>
      <c r="Z300" s="20">
        <v>0.17</v>
      </c>
      <c r="AA300" s="82">
        <v>22</v>
      </c>
      <c r="AB300" s="20">
        <v>0.24</v>
      </c>
      <c r="AC300" s="20">
        <v>0.34</v>
      </c>
      <c r="AD300" s="81">
        <v>17</v>
      </c>
      <c r="AE300" s="20">
        <v>5.7700000000000001E-2</v>
      </c>
      <c r="AF300" s="75">
        <v>21</v>
      </c>
      <c r="AG300" s="17">
        <v>-1</v>
      </c>
      <c r="AH300" s="17">
        <v>-5.7688062999999998E-2</v>
      </c>
      <c r="AI300">
        <f>_xlfn.XLOOKUP(U300,' Brechas'!$A$35:$A$67,' Brechas'!$R$35:$R$67)</f>
        <v>-5.7688062642729999E-2</v>
      </c>
      <c r="AJ300" t="b">
        <f t="shared" si="48"/>
        <v>1</v>
      </c>
      <c r="AN300" s="20">
        <v>85</v>
      </c>
      <c r="AO300" s="20" t="s">
        <v>105</v>
      </c>
      <c r="AP300" s="20">
        <v>0.34</v>
      </c>
      <c r="AQ300" s="20">
        <v>0.39</v>
      </c>
      <c r="AR300" s="20">
        <v>-0.12</v>
      </c>
      <c r="AS300" s="20">
        <v>0.12</v>
      </c>
      <c r="AT300" s="66">
        <v>12</v>
      </c>
      <c r="AU300" s="20">
        <v>0.37</v>
      </c>
      <c r="AV300" s="20">
        <v>0.33</v>
      </c>
      <c r="AW300" s="64">
        <v>7</v>
      </c>
      <c r="AX300" s="20">
        <v>0.04</v>
      </c>
      <c r="AY300" s="69">
        <v>9</v>
      </c>
      <c r="AZ300" s="17">
        <v>-1</v>
      </c>
      <c r="BA300" s="17">
        <v>-4.1062728999999999E-2</v>
      </c>
      <c r="BB300" s="17">
        <f>_xlfn.XLOOKUP(AN300,' Brechas'!$A$35:$A$67,' Brechas'!$AA$35:$AA$67)</f>
        <v>-4.1062729221686203E-2</v>
      </c>
      <c r="BC300" t="b">
        <f t="shared" si="49"/>
        <v>1</v>
      </c>
      <c r="BG300" s="20">
        <v>85</v>
      </c>
      <c r="BH300" s="20" t="s">
        <v>105</v>
      </c>
      <c r="BI300" s="20">
        <v>17.93</v>
      </c>
      <c r="BJ300" s="20">
        <v>21.41</v>
      </c>
      <c r="BK300" s="20">
        <v>-0.16</v>
      </c>
      <c r="BL300" s="20">
        <v>0.16300000000000001</v>
      </c>
      <c r="BM300" s="74">
        <v>23</v>
      </c>
      <c r="BN300" s="20">
        <v>19.71</v>
      </c>
      <c r="BO300" s="20">
        <v>0.13</v>
      </c>
      <c r="BP300" s="73">
        <v>28</v>
      </c>
      <c r="BQ300" s="20">
        <v>2.1000000000000001E-2</v>
      </c>
      <c r="BR300" s="63">
        <v>15</v>
      </c>
      <c r="BS300" s="17">
        <v>-1</v>
      </c>
      <c r="BT300" s="17">
        <v>-2.1248191999999999E-2</v>
      </c>
      <c r="BU300" s="17">
        <f>_xlfn.XLOOKUP(BG300,' Brechas'!$A$35:$A$67,' Brechas'!$AO$35:$AO$67)</f>
        <v>-2.1248192041513299E-2</v>
      </c>
      <c r="BV300" t="b">
        <f t="shared" si="50"/>
        <v>1</v>
      </c>
      <c r="BZ300" s="20">
        <v>85</v>
      </c>
      <c r="CA300" s="20" t="s">
        <v>105</v>
      </c>
      <c r="CB300" s="20">
        <v>0.1</v>
      </c>
      <c r="CC300" s="20">
        <v>0.14000000000000001</v>
      </c>
      <c r="CD300" s="20">
        <v>-0.3</v>
      </c>
      <c r="CE300" s="20">
        <v>0.3</v>
      </c>
      <c r="CF300" s="60">
        <v>14</v>
      </c>
      <c r="CG300" s="20">
        <v>0.12</v>
      </c>
      <c r="CH300" s="20">
        <v>0.24</v>
      </c>
      <c r="CI300" s="82">
        <v>22</v>
      </c>
      <c r="CJ300" s="20">
        <v>7.0000000000000007E-2</v>
      </c>
      <c r="CK300" s="73">
        <v>28</v>
      </c>
      <c r="CL300" s="17">
        <v>-1</v>
      </c>
      <c r="CM300" s="17">
        <v>-7.0061917000000001E-2</v>
      </c>
      <c r="CN300" s="17">
        <f>_xlfn.XLOOKUP(BZ300,' Brechas'!$A$35:$A$67,' Brechas'!$BK$35:$BK$67)</f>
        <v>-7.0061917338726507E-2</v>
      </c>
      <c r="CO300" t="b">
        <f t="shared" si="51"/>
        <v>1</v>
      </c>
    </row>
    <row r="301" spans="21:93">
      <c r="U301" s="20">
        <v>86</v>
      </c>
      <c r="V301" s="20" t="s">
        <v>106</v>
      </c>
      <c r="W301" s="20">
        <v>0.25</v>
      </c>
      <c r="X301" s="20">
        <v>0.25</v>
      </c>
      <c r="Y301" s="20">
        <v>0</v>
      </c>
      <c r="Z301" s="20">
        <v>0</v>
      </c>
      <c r="AA301" s="67">
        <v>2</v>
      </c>
      <c r="AB301" s="20">
        <v>0.25</v>
      </c>
      <c r="AC301" s="20">
        <v>0.36</v>
      </c>
      <c r="AD301" s="61">
        <v>18</v>
      </c>
      <c r="AE301" s="20">
        <v>1.6000000000000001E-3</v>
      </c>
      <c r="AF301" s="67">
        <v>2</v>
      </c>
      <c r="AG301" s="17">
        <v>1</v>
      </c>
      <c r="AH301" s="17">
        <v>1.5536320000000001E-3</v>
      </c>
      <c r="AI301">
        <f>_xlfn.XLOOKUP(U301,' Brechas'!$A$35:$A$67,' Brechas'!$R$35:$R$67)</f>
        <v>1.55363155363134E-3</v>
      </c>
      <c r="AJ301" t="b">
        <f t="shared" si="48"/>
        <v>1</v>
      </c>
      <c r="AN301" s="20">
        <v>86</v>
      </c>
      <c r="AO301" s="20" t="s">
        <v>106</v>
      </c>
      <c r="AP301" s="20">
        <v>0.22</v>
      </c>
      <c r="AQ301" s="20">
        <v>0.36</v>
      </c>
      <c r="AR301" s="20">
        <v>-0.38</v>
      </c>
      <c r="AS301" s="20">
        <v>0.38</v>
      </c>
      <c r="AT301" s="95">
        <v>32</v>
      </c>
      <c r="AU301" s="20">
        <v>0.28999999999999998</v>
      </c>
      <c r="AV301" s="20">
        <v>0.26</v>
      </c>
      <c r="AW301" s="78">
        <v>3</v>
      </c>
      <c r="AX301" s="20">
        <v>0.1</v>
      </c>
      <c r="AY301" s="88">
        <v>24</v>
      </c>
      <c r="AZ301" s="17">
        <v>-1</v>
      </c>
      <c r="BA301" s="17">
        <v>-0.100758893</v>
      </c>
      <c r="BB301" s="17">
        <f>_xlfn.XLOOKUP(AN301,' Brechas'!$A$35:$A$67,' Brechas'!$AA$35:$AA$67)</f>
        <v>-0.100758893088412</v>
      </c>
      <c r="BC301" t="b">
        <f t="shared" si="49"/>
        <v>1</v>
      </c>
      <c r="BG301" s="20">
        <v>86</v>
      </c>
      <c r="BH301" s="20" t="s">
        <v>106</v>
      </c>
      <c r="BI301" s="20">
        <v>35.92</v>
      </c>
      <c r="BJ301" s="20">
        <v>48.18</v>
      </c>
      <c r="BK301" s="20">
        <v>-0.25</v>
      </c>
      <c r="BL301" s="20">
        <v>0.254</v>
      </c>
      <c r="BM301" s="84">
        <v>26</v>
      </c>
      <c r="BN301" s="20">
        <v>42.17</v>
      </c>
      <c r="BO301" s="20">
        <v>0.28000000000000003</v>
      </c>
      <c r="BP301" s="83">
        <v>5</v>
      </c>
      <c r="BQ301" s="20">
        <v>7.0999999999999994E-2</v>
      </c>
      <c r="BR301" s="70">
        <v>29</v>
      </c>
      <c r="BS301" s="17">
        <v>-1</v>
      </c>
      <c r="BT301" s="17">
        <v>-7.1050222999999996E-2</v>
      </c>
      <c r="BU301" s="17">
        <f>_xlfn.XLOOKUP(BG301,' Brechas'!$A$35:$A$67,' Brechas'!$AO$35:$AO$67)</f>
        <v>-7.1050222938702903E-2</v>
      </c>
      <c r="BV301" t="b">
        <f t="shared" si="50"/>
        <v>1</v>
      </c>
      <c r="BZ301" s="20">
        <v>86</v>
      </c>
      <c r="CA301" s="20" t="s">
        <v>106</v>
      </c>
      <c r="CB301" s="20">
        <v>0.02</v>
      </c>
      <c r="CC301" s="20">
        <v>0.03</v>
      </c>
      <c r="CD301" s="20">
        <v>-0.35</v>
      </c>
      <c r="CE301" s="20">
        <v>0.35</v>
      </c>
      <c r="CF301" s="74">
        <v>23</v>
      </c>
      <c r="CG301" s="20">
        <v>0.03</v>
      </c>
      <c r="CH301" s="20">
        <v>1</v>
      </c>
      <c r="CI301" s="77">
        <v>33</v>
      </c>
      <c r="CJ301" s="20">
        <v>0.35</v>
      </c>
      <c r="CK301" s="77">
        <v>33</v>
      </c>
      <c r="CL301" s="17">
        <v>-1</v>
      </c>
      <c r="CM301" s="17">
        <v>-0.35103362199999999</v>
      </c>
      <c r="CN301" s="17">
        <f>_xlfn.XLOOKUP(BZ301,' Brechas'!$A$35:$A$67,' Brechas'!$BK$35:$BK$67)</f>
        <v>-0.35103362178319802</v>
      </c>
      <c r="CO301" t="b">
        <f t="shared" si="51"/>
        <v>1</v>
      </c>
    </row>
    <row r="302" spans="21:93">
      <c r="U302" s="89">
        <v>88</v>
      </c>
      <c r="V302" s="90" t="s">
        <v>262</v>
      </c>
      <c r="W302" s="20">
        <v>0.71</v>
      </c>
      <c r="X302" s="20">
        <v>0.67</v>
      </c>
      <c r="Y302" s="20">
        <v>7.0000000000000007E-2</v>
      </c>
      <c r="Z302" s="20">
        <v>7.0000000000000007E-2</v>
      </c>
      <c r="AA302" s="79">
        <v>10</v>
      </c>
      <c r="AB302" s="20">
        <v>0.69</v>
      </c>
      <c r="AC302" s="20">
        <v>0.97</v>
      </c>
      <c r="AD302" s="95">
        <v>32</v>
      </c>
      <c r="AE302" s="20">
        <v>6.9599999999999995E-2</v>
      </c>
      <c r="AF302" s="88">
        <v>24</v>
      </c>
      <c r="AG302" s="17">
        <v>1</v>
      </c>
      <c r="AH302" s="17">
        <v>6.9568452000000003E-2</v>
      </c>
      <c r="AI302">
        <f>_xlfn.XLOOKUP(U302,' Brechas'!$A$35:$A$67,' Brechas'!$R$35:$R$67)</f>
        <v>6.9568452380951398E-2</v>
      </c>
      <c r="AJ302" t="b">
        <f t="shared" si="48"/>
        <v>1</v>
      </c>
      <c r="AN302" s="20">
        <v>88</v>
      </c>
      <c r="AO302" s="20" t="s">
        <v>262</v>
      </c>
      <c r="AP302" s="20">
        <v>0.52</v>
      </c>
      <c r="AQ302" s="20">
        <v>0.56999999999999995</v>
      </c>
      <c r="AR302" s="20">
        <v>-0.08</v>
      </c>
      <c r="AS302" s="20">
        <v>0.08</v>
      </c>
      <c r="AT302" s="83">
        <v>5</v>
      </c>
      <c r="AU302" s="20">
        <v>0.55000000000000004</v>
      </c>
      <c r="AV302" s="20">
        <v>0.49</v>
      </c>
      <c r="AW302" s="74">
        <v>23</v>
      </c>
      <c r="AX302" s="20">
        <v>0.04</v>
      </c>
      <c r="AY302" s="62">
        <v>8</v>
      </c>
      <c r="AZ302" s="17">
        <v>-1</v>
      </c>
      <c r="BA302" s="17">
        <v>-4.0988714000000002E-2</v>
      </c>
      <c r="BB302" s="17">
        <f>_xlfn.XLOOKUP(AN302,' Brechas'!$A$35:$A$67,' Brechas'!$AA$35:$AA$67)</f>
        <v>-4.09887139688387E-2</v>
      </c>
      <c r="BC302" t="b">
        <f t="shared" si="49"/>
        <v>1</v>
      </c>
      <c r="BG302" s="89">
        <v>88</v>
      </c>
      <c r="BH302" s="89" t="s">
        <v>107</v>
      </c>
      <c r="BI302" s="20">
        <v>17.510000000000002</v>
      </c>
      <c r="BJ302" s="20">
        <v>12.47</v>
      </c>
      <c r="BK302" s="89">
        <v>0.4</v>
      </c>
      <c r="BL302" s="89">
        <v>0.40300000000000002</v>
      </c>
      <c r="BM302" s="101">
        <v>33</v>
      </c>
      <c r="BN302" s="20">
        <v>14.93</v>
      </c>
      <c r="BO302" s="20">
        <v>0.1</v>
      </c>
      <c r="BP302" s="144">
        <v>32</v>
      </c>
      <c r="BQ302" s="20">
        <v>0.04</v>
      </c>
      <c r="BR302" s="147">
        <v>24</v>
      </c>
      <c r="BS302" s="17">
        <v>1</v>
      </c>
      <c r="BT302" s="17">
        <v>3.9866000999999998E-2</v>
      </c>
      <c r="BU302" s="17">
        <f>_xlfn.XLOOKUP(BG302,' Brechas'!$A$35:$A$67,' Brechas'!$AO$35:$AO$67)</f>
        <v>3.9866001413784498E-2</v>
      </c>
      <c r="BV302" t="b">
        <f t="shared" si="50"/>
        <v>1</v>
      </c>
      <c r="BZ302" s="20">
        <v>88</v>
      </c>
      <c r="CA302" s="20" t="s">
        <v>262</v>
      </c>
      <c r="CB302" s="20">
        <v>0.31</v>
      </c>
      <c r="CC302" s="20">
        <v>0.33</v>
      </c>
      <c r="CD302" s="20">
        <v>-0.05</v>
      </c>
      <c r="CE302" s="20">
        <v>0.05</v>
      </c>
      <c r="CF302" s="78">
        <v>3</v>
      </c>
      <c r="CG302" s="20">
        <v>0.32</v>
      </c>
      <c r="CH302" s="20">
        <v>0.09</v>
      </c>
      <c r="CI302" s="85">
        <v>4</v>
      </c>
      <c r="CJ302" s="20">
        <v>0</v>
      </c>
      <c r="CK302" s="76">
        <v>1</v>
      </c>
      <c r="CL302" s="17">
        <v>-1</v>
      </c>
      <c r="CM302" s="17">
        <v>-4.540395E-3</v>
      </c>
      <c r="CN302" s="17">
        <f>_xlfn.XLOOKUP(BZ302,' Brechas'!$A$35:$A$67,' Brechas'!$BK$35:$BK$67)</f>
        <v>-4.5403946920627696E-3</v>
      </c>
      <c r="CO302" t="b">
        <f t="shared" si="51"/>
        <v>1</v>
      </c>
    </row>
    <row r="303" spans="21:93">
      <c r="U303" s="20">
        <v>91</v>
      </c>
      <c r="V303" s="20" t="s">
        <v>108</v>
      </c>
      <c r="W303" s="20">
        <v>0.28999999999999998</v>
      </c>
      <c r="X303" s="20">
        <v>0.2</v>
      </c>
      <c r="Y303" s="20">
        <v>0.43</v>
      </c>
      <c r="Z303" s="20">
        <v>0.43</v>
      </c>
      <c r="AA303" s="94">
        <v>31</v>
      </c>
      <c r="AB303" s="20">
        <v>0.23</v>
      </c>
      <c r="AC303" s="20">
        <v>0.32</v>
      </c>
      <c r="AD303" s="60">
        <v>14</v>
      </c>
      <c r="AE303" s="20">
        <v>0.13800000000000001</v>
      </c>
      <c r="AF303" s="95">
        <v>32</v>
      </c>
      <c r="AG303" s="17">
        <v>1</v>
      </c>
      <c r="AH303" s="17">
        <v>0.13798701299999999</v>
      </c>
      <c r="AI303">
        <f>_xlfn.XLOOKUP(U303,' Brechas'!$A$35:$A$67,' Brechas'!$R$35:$R$67)</f>
        <v>0.13798701298701299</v>
      </c>
      <c r="AJ303" t="b">
        <f t="shared" si="48"/>
        <v>1</v>
      </c>
      <c r="AN303" s="20">
        <v>91</v>
      </c>
      <c r="AO303" s="20" t="s">
        <v>108</v>
      </c>
      <c r="AP303" s="20">
        <v>0.28999999999999998</v>
      </c>
      <c r="AQ303" s="20">
        <v>0.33</v>
      </c>
      <c r="AR303" s="20">
        <v>-0.1</v>
      </c>
      <c r="AS303" s="20">
        <v>0.1</v>
      </c>
      <c r="AT303" s="65">
        <v>6</v>
      </c>
      <c r="AU303" s="20">
        <v>0.31</v>
      </c>
      <c r="AV303" s="20">
        <v>0.28000000000000003</v>
      </c>
      <c r="AW303" s="85">
        <v>4</v>
      </c>
      <c r="AX303" s="20">
        <v>0.03</v>
      </c>
      <c r="AY303" s="83">
        <v>5</v>
      </c>
      <c r="AZ303" s="17">
        <v>-1</v>
      </c>
      <c r="BA303" s="17">
        <v>-2.6745604999999999E-2</v>
      </c>
      <c r="BB303" s="17">
        <f>_xlfn.XLOOKUP(AN303,' Brechas'!$A$35:$A$67,' Brechas'!$AA$35:$AA$67)</f>
        <v>-2.67456048273438E-2</v>
      </c>
      <c r="BC303" t="b">
        <f t="shared" si="49"/>
        <v>1</v>
      </c>
      <c r="BG303" s="20">
        <v>91</v>
      </c>
      <c r="BH303" s="20" t="s">
        <v>108</v>
      </c>
      <c r="BI303" s="20">
        <v>25.83</v>
      </c>
      <c r="BJ303" s="20">
        <v>42.68</v>
      </c>
      <c r="BK303" s="20">
        <v>-0.39</v>
      </c>
      <c r="BL303" s="20">
        <v>0.39500000000000002</v>
      </c>
      <c r="BM303" s="95">
        <v>32</v>
      </c>
      <c r="BN303" s="20">
        <v>34.5</v>
      </c>
      <c r="BO303" s="20">
        <v>0.23</v>
      </c>
      <c r="BP303" s="60">
        <v>14</v>
      </c>
      <c r="BQ303" s="20">
        <v>0.09</v>
      </c>
      <c r="BR303" s="94">
        <v>31</v>
      </c>
      <c r="BS303" s="17">
        <v>-1</v>
      </c>
      <c r="BT303" s="17">
        <v>-9.0184289000000001E-2</v>
      </c>
      <c r="BU303" s="17">
        <f>_xlfn.XLOOKUP(BG303,' Brechas'!$A$35:$A$67,' Brechas'!$AO$35:$AO$67)</f>
        <v>-9.0184288683131594E-2</v>
      </c>
      <c r="BV303" t="b">
        <f t="shared" si="50"/>
        <v>1</v>
      </c>
      <c r="BZ303" s="20">
        <v>91</v>
      </c>
      <c r="CA303" s="20" t="s">
        <v>108</v>
      </c>
      <c r="CB303" s="20">
        <v>0.11</v>
      </c>
      <c r="CC303" s="20">
        <v>0.14000000000000001</v>
      </c>
      <c r="CD303" s="20">
        <v>-0.2</v>
      </c>
      <c r="CE303" s="20">
        <v>0.2</v>
      </c>
      <c r="CF303" s="79">
        <v>10</v>
      </c>
      <c r="CG303" s="20">
        <v>0.13</v>
      </c>
      <c r="CH303" s="20">
        <v>0.22</v>
      </c>
      <c r="CI303" s="80">
        <v>20</v>
      </c>
      <c r="CJ303" s="20">
        <v>0.04</v>
      </c>
      <c r="CK303" s="60">
        <v>14</v>
      </c>
      <c r="CL303" s="17">
        <v>-1</v>
      </c>
      <c r="CM303" s="17">
        <v>-4.3741908000000003E-2</v>
      </c>
      <c r="CN303" s="17">
        <f>_xlfn.XLOOKUP(BZ303,' Brechas'!$A$35:$A$67,' Brechas'!$BK$35:$BK$67)</f>
        <v>-4.3741907990774501E-2</v>
      </c>
      <c r="CO303" t="b">
        <f t="shared" si="51"/>
        <v>1</v>
      </c>
    </row>
    <row r="304" spans="21:93">
      <c r="U304" s="20">
        <v>94</v>
      </c>
      <c r="V304" s="20" t="s">
        <v>109</v>
      </c>
      <c r="W304" s="20">
        <v>0.33</v>
      </c>
      <c r="X304" s="20">
        <v>0.3</v>
      </c>
      <c r="Y304" s="20">
        <v>0.11</v>
      </c>
      <c r="Z304" s="20">
        <v>0.11</v>
      </c>
      <c r="AA304" s="81">
        <v>17</v>
      </c>
      <c r="AB304" s="20">
        <v>0.31</v>
      </c>
      <c r="AC304" s="20">
        <v>0.44</v>
      </c>
      <c r="AD304" s="74">
        <v>23</v>
      </c>
      <c r="AE304" s="20">
        <v>4.8399999999999999E-2</v>
      </c>
      <c r="AF304" s="81">
        <v>17</v>
      </c>
      <c r="AG304" s="17">
        <v>1</v>
      </c>
      <c r="AH304" s="17">
        <v>4.8433047999999999E-2</v>
      </c>
      <c r="AI304">
        <f>_xlfn.XLOOKUP(U304,' Brechas'!$A$35:$A$67,' Brechas'!$R$35:$R$67)</f>
        <v>4.8433048433048E-2</v>
      </c>
      <c r="AJ304" t="b">
        <f t="shared" si="48"/>
        <v>1</v>
      </c>
      <c r="AN304" s="20">
        <v>94</v>
      </c>
      <c r="AO304" s="20" t="s">
        <v>109</v>
      </c>
      <c r="AP304" s="20">
        <v>0.38</v>
      </c>
      <c r="AQ304" s="20">
        <v>0.56000000000000005</v>
      </c>
      <c r="AR304" s="20">
        <v>-0.33</v>
      </c>
      <c r="AS304" s="20">
        <v>0.33</v>
      </c>
      <c r="AT304" s="94">
        <v>31</v>
      </c>
      <c r="AU304" s="20">
        <v>0.47</v>
      </c>
      <c r="AV304" s="20">
        <v>0.43</v>
      </c>
      <c r="AW304" s="60">
        <v>14</v>
      </c>
      <c r="AX304" s="20">
        <v>0.14000000000000001</v>
      </c>
      <c r="AY304" s="70">
        <v>29</v>
      </c>
      <c r="AZ304" s="17">
        <v>-1</v>
      </c>
      <c r="BA304" s="17">
        <v>-0.14017722099999999</v>
      </c>
      <c r="BB304" s="17">
        <f>_xlfn.XLOOKUP(AN304,' Brechas'!$A$35:$A$67,' Brechas'!$AA$35:$AA$67)</f>
        <v>-0.14017722070253899</v>
      </c>
      <c r="BC304" t="b">
        <f t="shared" si="49"/>
        <v>1</v>
      </c>
      <c r="BG304" s="20">
        <v>94</v>
      </c>
      <c r="BH304" s="20" t="s">
        <v>109</v>
      </c>
      <c r="BI304" s="20">
        <v>140.76</v>
      </c>
      <c r="BJ304" s="20">
        <v>160.97</v>
      </c>
      <c r="BK304" s="20">
        <v>-0.13</v>
      </c>
      <c r="BL304" s="20">
        <v>0.126</v>
      </c>
      <c r="BM304" s="61">
        <v>18</v>
      </c>
      <c r="BN304" s="20">
        <v>151.01</v>
      </c>
      <c r="BO304" s="20">
        <v>1</v>
      </c>
      <c r="BP304" s="76">
        <v>1</v>
      </c>
      <c r="BQ304" s="20">
        <v>0.126</v>
      </c>
      <c r="BR304" s="77">
        <v>33</v>
      </c>
      <c r="BS304" s="17">
        <v>-1</v>
      </c>
      <c r="BT304" s="17">
        <v>-0.12552876800000001</v>
      </c>
      <c r="BU304" s="17">
        <f>_xlfn.XLOOKUP(BG304,' Brechas'!$A$35:$A$67,' Brechas'!$AO$35:$AO$67)</f>
        <v>-0.12552876754989001</v>
      </c>
      <c r="BV304" t="b">
        <f t="shared" si="50"/>
        <v>1</v>
      </c>
      <c r="BZ304" s="20">
        <v>94</v>
      </c>
      <c r="CA304" s="20" t="s">
        <v>109</v>
      </c>
      <c r="CB304" s="20">
        <v>0.09</v>
      </c>
      <c r="CC304" s="20">
        <v>0.08</v>
      </c>
      <c r="CD304" s="20">
        <v>0.06</v>
      </c>
      <c r="CE304" s="20">
        <v>0.06</v>
      </c>
      <c r="CF304" s="85">
        <v>4</v>
      </c>
      <c r="CG304" s="20">
        <v>0.09</v>
      </c>
      <c r="CH304" s="20">
        <v>0.34</v>
      </c>
      <c r="CI304" s="70">
        <v>29</v>
      </c>
      <c r="CJ304" s="20">
        <v>0.02</v>
      </c>
      <c r="CK304" s="83">
        <v>5</v>
      </c>
      <c r="CL304" s="17">
        <v>1</v>
      </c>
      <c r="CM304" s="17">
        <v>2.1285986E-2</v>
      </c>
      <c r="CN304" s="17">
        <f>_xlfn.XLOOKUP(BZ304,' Brechas'!$A$35:$A$67,' Brechas'!$BK$35:$BK$67)</f>
        <v>2.1285986320275101E-2</v>
      </c>
      <c r="CO304" t="b">
        <f t="shared" si="51"/>
        <v>1</v>
      </c>
    </row>
    <row r="305" spans="21:93">
      <c r="U305" s="20">
        <v>95</v>
      </c>
      <c r="V305" s="20" t="s">
        <v>110</v>
      </c>
      <c r="W305" s="20">
        <v>0.25</v>
      </c>
      <c r="X305" s="20">
        <v>0.15</v>
      </c>
      <c r="Y305" s="20">
        <v>0.67</v>
      </c>
      <c r="Z305" s="20">
        <v>0.67</v>
      </c>
      <c r="AA305" s="95">
        <v>32</v>
      </c>
      <c r="AB305" s="20">
        <v>0.19</v>
      </c>
      <c r="AC305" s="20">
        <v>0.27</v>
      </c>
      <c r="AD305" s="62">
        <v>8</v>
      </c>
      <c r="AE305" s="20">
        <v>0.17710000000000001</v>
      </c>
      <c r="AF305" s="77">
        <v>33</v>
      </c>
      <c r="AG305" s="17">
        <v>1</v>
      </c>
      <c r="AH305" s="17">
        <v>0.17708333300000001</v>
      </c>
      <c r="AI305">
        <f>_xlfn.XLOOKUP(U305,' Brechas'!$A$35:$A$67,' Brechas'!$R$35:$R$67)</f>
        <v>0.17708333333333301</v>
      </c>
      <c r="AJ305" t="b">
        <f t="shared" si="48"/>
        <v>1</v>
      </c>
      <c r="AN305" s="20">
        <v>95</v>
      </c>
      <c r="AO305" s="20" t="s">
        <v>110</v>
      </c>
      <c r="AP305" s="20">
        <v>0.27</v>
      </c>
      <c r="AQ305" s="20">
        <v>0.46</v>
      </c>
      <c r="AR305" s="20">
        <v>-0.42</v>
      </c>
      <c r="AS305" s="20">
        <v>0.42</v>
      </c>
      <c r="AT305" s="77">
        <v>33</v>
      </c>
      <c r="AU305" s="20">
        <v>0.37</v>
      </c>
      <c r="AV305" s="20">
        <v>0.33</v>
      </c>
      <c r="AW305" s="62">
        <v>8</v>
      </c>
      <c r="AX305" s="20">
        <v>0.14000000000000001</v>
      </c>
      <c r="AY305" s="87">
        <v>30</v>
      </c>
      <c r="AZ305" s="17">
        <v>-1</v>
      </c>
      <c r="BA305" s="17">
        <v>-0.141532036</v>
      </c>
      <c r="BB305" s="17">
        <f>_xlfn.XLOOKUP(AN305,' Brechas'!$A$35:$A$67,' Brechas'!$AA$35:$AA$67)</f>
        <v>-0.14153203627744501</v>
      </c>
      <c r="BC305" t="b">
        <f t="shared" si="49"/>
        <v>1</v>
      </c>
      <c r="BG305" s="20">
        <v>95</v>
      </c>
      <c r="BH305" s="20" t="s">
        <v>110</v>
      </c>
      <c r="BI305" s="20">
        <v>24.31</v>
      </c>
      <c r="BJ305" s="20">
        <v>32.72</v>
      </c>
      <c r="BK305" s="20">
        <v>-0.26</v>
      </c>
      <c r="BL305" s="20">
        <v>0.25700000000000001</v>
      </c>
      <c r="BM305" s="72">
        <v>27</v>
      </c>
      <c r="BN305" s="20">
        <v>28.59</v>
      </c>
      <c r="BO305" s="20">
        <v>0.19</v>
      </c>
      <c r="BP305" s="82">
        <v>22</v>
      </c>
      <c r="BQ305" s="20">
        <v>4.9000000000000002E-2</v>
      </c>
      <c r="BR305" s="84">
        <v>26</v>
      </c>
      <c r="BS305" s="17">
        <v>-1</v>
      </c>
      <c r="BT305" s="17">
        <v>-4.8637837000000003E-2</v>
      </c>
      <c r="BU305" s="17">
        <f>_xlfn.XLOOKUP(BG305,' Brechas'!$A$35:$A$67,' Brechas'!$AO$35:$AO$67)</f>
        <v>-4.8637836658032202E-2</v>
      </c>
      <c r="BV305" t="b">
        <f t="shared" si="50"/>
        <v>1</v>
      </c>
      <c r="BZ305" s="20">
        <v>95</v>
      </c>
      <c r="CA305" s="20" t="s">
        <v>110</v>
      </c>
      <c r="CB305" s="20">
        <v>0.11</v>
      </c>
      <c r="CC305" s="20">
        <v>0.09</v>
      </c>
      <c r="CD305" s="20">
        <v>0.14000000000000001</v>
      </c>
      <c r="CE305" s="20">
        <v>0.14000000000000001</v>
      </c>
      <c r="CF305" s="65">
        <v>6</v>
      </c>
      <c r="CG305" s="20">
        <v>0.1</v>
      </c>
      <c r="CH305" s="20">
        <v>0.28999999999999998</v>
      </c>
      <c r="CI305" s="84">
        <v>26</v>
      </c>
      <c r="CJ305" s="20">
        <v>0.04</v>
      </c>
      <c r="CK305" s="66">
        <v>12</v>
      </c>
      <c r="CL305" s="17">
        <v>1</v>
      </c>
      <c r="CM305" s="17">
        <v>4.0042886E-2</v>
      </c>
      <c r="CN305" s="17">
        <f>_xlfn.XLOOKUP(BZ305,' Brechas'!$A$35:$A$67,' Brechas'!$BK$35:$BK$67)</f>
        <v>4.0042885650098198E-2</v>
      </c>
      <c r="CO305" t="b">
        <f t="shared" si="51"/>
        <v>1</v>
      </c>
    </row>
    <row r="306" spans="21:93">
      <c r="U306" s="20">
        <v>97</v>
      </c>
      <c r="V306" s="20" t="s">
        <v>111</v>
      </c>
      <c r="W306" s="20">
        <v>0</v>
      </c>
      <c r="X306" s="20">
        <v>0.1</v>
      </c>
      <c r="Y306" s="20">
        <v>-1</v>
      </c>
      <c r="Z306" s="20">
        <v>1</v>
      </c>
      <c r="AA306" s="77">
        <v>33</v>
      </c>
      <c r="AB306" s="20">
        <v>0.08</v>
      </c>
      <c r="AC306" s="20">
        <v>0.11</v>
      </c>
      <c r="AD306" s="76">
        <v>1</v>
      </c>
      <c r="AE306" s="20">
        <v>0.109</v>
      </c>
      <c r="AF306" s="94">
        <v>31</v>
      </c>
      <c r="AG306" s="17">
        <v>-1</v>
      </c>
      <c r="AH306" s="17">
        <v>-0.10897435900000001</v>
      </c>
      <c r="AI306">
        <f>_xlfn.XLOOKUP(U306,' Brechas'!$A$35:$A$67,' Brechas'!$R$35:$R$67)</f>
        <v>-0.108974358974359</v>
      </c>
      <c r="AJ306" t="b">
        <f t="shared" si="48"/>
        <v>1</v>
      </c>
      <c r="AN306" s="20">
        <v>97</v>
      </c>
      <c r="AO306" s="20" t="s">
        <v>111</v>
      </c>
      <c r="AP306" s="20">
        <v>0.41</v>
      </c>
      <c r="AQ306" s="20">
        <v>0.59</v>
      </c>
      <c r="AR306" s="20">
        <v>-0.3</v>
      </c>
      <c r="AS306" s="20">
        <v>0.3</v>
      </c>
      <c r="AT306" s="70">
        <v>29</v>
      </c>
      <c r="AU306" s="20">
        <v>0.5</v>
      </c>
      <c r="AV306" s="20">
        <v>0.46</v>
      </c>
      <c r="AW306" s="61">
        <v>18</v>
      </c>
      <c r="AX306" s="20">
        <v>0.14000000000000001</v>
      </c>
      <c r="AY306" s="73">
        <v>28</v>
      </c>
      <c r="AZ306" s="17">
        <v>-1</v>
      </c>
      <c r="BA306" s="17">
        <v>-0.135086181</v>
      </c>
      <c r="BB306" s="17">
        <f>_xlfn.XLOOKUP(AN306,' Brechas'!$A$35:$A$67,' Brechas'!$AA$35:$AA$67)</f>
        <v>-0.13508618091521399</v>
      </c>
      <c r="BC306" t="b">
        <f t="shared" si="49"/>
        <v>1</v>
      </c>
      <c r="BG306" s="20">
        <v>97</v>
      </c>
      <c r="BH306" s="20" t="s">
        <v>111</v>
      </c>
      <c r="BI306" s="20">
        <v>11.8</v>
      </c>
      <c r="BJ306" s="20">
        <v>16</v>
      </c>
      <c r="BK306" s="20">
        <v>-0.26</v>
      </c>
      <c r="BL306" s="20">
        <v>0.26200000000000001</v>
      </c>
      <c r="BM306" s="73">
        <v>28</v>
      </c>
      <c r="BN306" s="20">
        <v>13.96</v>
      </c>
      <c r="BO306" s="20">
        <v>0.09</v>
      </c>
      <c r="BP306" s="77">
        <v>33</v>
      </c>
      <c r="BQ306" s="20">
        <v>2.4E-2</v>
      </c>
      <c r="BR306" s="81">
        <v>17</v>
      </c>
      <c r="BS306" s="17">
        <v>-1</v>
      </c>
      <c r="BT306" s="17">
        <v>-2.4236345999999999E-2</v>
      </c>
      <c r="BU306" s="17">
        <f>_xlfn.XLOOKUP(BG306,' Brechas'!$A$35:$A$67,' Brechas'!$AO$35:$AO$67)</f>
        <v>-2.42363456204303E-2</v>
      </c>
      <c r="BV306" t="b">
        <f t="shared" si="50"/>
        <v>1</v>
      </c>
      <c r="BZ306" s="20">
        <v>97</v>
      </c>
      <c r="CA306" s="20" t="s">
        <v>111</v>
      </c>
      <c r="CB306" s="20">
        <v>0.12</v>
      </c>
      <c r="CC306" s="20">
        <v>0.12</v>
      </c>
      <c r="CD306" s="20">
        <v>0.02</v>
      </c>
      <c r="CE306" s="20">
        <v>0.02</v>
      </c>
      <c r="CF306" s="76">
        <v>1</v>
      </c>
      <c r="CG306" s="20">
        <v>0.12</v>
      </c>
      <c r="CH306" s="20">
        <v>0.24</v>
      </c>
      <c r="CI306" s="88">
        <v>24</v>
      </c>
      <c r="CJ306" s="20">
        <v>0.01</v>
      </c>
      <c r="CK306" s="67">
        <v>2</v>
      </c>
      <c r="CL306" s="17">
        <v>1</v>
      </c>
      <c r="CM306" s="17">
        <v>5.2839829999999999E-3</v>
      </c>
      <c r="CN306" s="17">
        <f>_xlfn.XLOOKUP(BZ306,' Brechas'!$A$35:$A$67,' Brechas'!$BK$35:$BK$67)</f>
        <v>5.2839828540974503E-3</v>
      </c>
      <c r="CO306" t="b">
        <f t="shared" si="51"/>
        <v>1</v>
      </c>
    </row>
    <row r="307" spans="21:93">
      <c r="U307" s="20">
        <v>99</v>
      </c>
      <c r="V307" s="20" t="s">
        <v>112</v>
      </c>
      <c r="W307" s="20">
        <v>0.71</v>
      </c>
      <c r="X307" s="20">
        <v>0.7</v>
      </c>
      <c r="Y307" s="20">
        <v>0.02</v>
      </c>
      <c r="Z307" s="20">
        <v>0.02</v>
      </c>
      <c r="AA307" s="83">
        <v>5</v>
      </c>
      <c r="AB307" s="20">
        <v>0.71</v>
      </c>
      <c r="AC307" s="20">
        <v>1</v>
      </c>
      <c r="AD307" s="77">
        <v>33</v>
      </c>
      <c r="AE307" s="20">
        <v>2.0400000000000001E-2</v>
      </c>
      <c r="AF307" s="62">
        <v>8</v>
      </c>
      <c r="AG307" s="17">
        <v>1</v>
      </c>
      <c r="AH307" s="17">
        <v>2.0408163E-2</v>
      </c>
      <c r="AI307">
        <f>_xlfn.XLOOKUP(U307,' Brechas'!$A$35:$A$67,' Brechas'!$R$35:$R$67)</f>
        <v>2.0408163265305701E-2</v>
      </c>
      <c r="AJ307" t="b">
        <f t="shared" si="48"/>
        <v>1</v>
      </c>
      <c r="AN307" s="20">
        <v>99</v>
      </c>
      <c r="AO307" s="20" t="s">
        <v>112</v>
      </c>
      <c r="AP307" s="20">
        <v>0.16</v>
      </c>
      <c r="AQ307" s="20">
        <v>0.19</v>
      </c>
      <c r="AR307" s="20">
        <v>-0.18</v>
      </c>
      <c r="AS307" s="20">
        <v>0.18</v>
      </c>
      <c r="AT307" s="82">
        <v>22</v>
      </c>
      <c r="AU307" s="20">
        <v>0.17</v>
      </c>
      <c r="AV307" s="20">
        <v>0.16</v>
      </c>
      <c r="AW307" s="76">
        <v>1</v>
      </c>
      <c r="AX307" s="20">
        <v>0.03</v>
      </c>
      <c r="AY307" s="65">
        <v>6</v>
      </c>
      <c r="AZ307" s="17">
        <v>-1</v>
      </c>
      <c r="BA307" s="17">
        <v>-2.7740704000000001E-2</v>
      </c>
      <c r="BB307" s="17">
        <f>_xlfn.XLOOKUP(AN307,' Brechas'!$A$35:$A$67,' Brechas'!$AA$35:$AA$67)</f>
        <v>-2.7740704499416999E-2</v>
      </c>
      <c r="BC307" t="b">
        <f t="shared" si="49"/>
        <v>1</v>
      </c>
      <c r="BG307" s="20">
        <v>99</v>
      </c>
      <c r="BH307" s="20" t="s">
        <v>112</v>
      </c>
      <c r="BI307" s="20">
        <v>46.12</v>
      </c>
      <c r="BJ307" s="20">
        <v>33.17</v>
      </c>
      <c r="BK307" s="20">
        <v>0.39</v>
      </c>
      <c r="BL307" s="20">
        <v>0.39</v>
      </c>
      <c r="BM307" s="94">
        <v>31</v>
      </c>
      <c r="BN307" s="20">
        <v>39.53</v>
      </c>
      <c r="BO307" s="20">
        <v>0.26</v>
      </c>
      <c r="BP307" s="62">
        <v>8</v>
      </c>
      <c r="BQ307" s="20">
        <v>0.10199999999999999</v>
      </c>
      <c r="BR307" s="95">
        <v>32</v>
      </c>
      <c r="BS307" s="17">
        <v>1</v>
      </c>
      <c r="BT307" s="17">
        <v>0.10220161</v>
      </c>
      <c r="BU307" s="17">
        <f>_xlfn.XLOOKUP(BG307,' Brechas'!$A$35:$A$67,' Brechas'!$AO$35:$AO$67)</f>
        <v>0.102201609651957</v>
      </c>
      <c r="BV307" t="b">
        <f t="shared" si="50"/>
        <v>1</v>
      </c>
      <c r="BZ307" s="20">
        <v>99</v>
      </c>
      <c r="CA307" s="20" t="s">
        <v>112</v>
      </c>
      <c r="CB307" s="20">
        <v>0.04</v>
      </c>
      <c r="CC307" s="20">
        <v>0.04</v>
      </c>
      <c r="CD307" s="20">
        <v>-0.16</v>
      </c>
      <c r="CE307" s="20">
        <v>0.16</v>
      </c>
      <c r="CF307" s="62">
        <v>8</v>
      </c>
      <c r="CG307" s="20">
        <v>0.04</v>
      </c>
      <c r="CH307" s="20">
        <v>0.74</v>
      </c>
      <c r="CI307" s="95">
        <v>32</v>
      </c>
      <c r="CJ307" s="20">
        <v>0.12</v>
      </c>
      <c r="CK307" s="95">
        <v>32</v>
      </c>
      <c r="CL307" s="17">
        <v>-1</v>
      </c>
      <c r="CM307" s="17">
        <v>-0.120511907</v>
      </c>
      <c r="CN307" s="17">
        <f>_xlfn.XLOOKUP(BZ307,' Brechas'!$A$35:$A$67,' Brechas'!$BK$35:$BK$67)</f>
        <v>-0.120511907163141</v>
      </c>
      <c r="CO307" t="b">
        <f t="shared" si="51"/>
        <v>1</v>
      </c>
    </row>
    <row r="309" spans="21:93">
      <c r="AM309" s="5" t="s">
        <v>69</v>
      </c>
      <c r="AN309" s="20">
        <v>5</v>
      </c>
      <c r="AO309" s="20" t="s">
        <v>79</v>
      </c>
      <c r="AP309" s="20">
        <v>0.3</v>
      </c>
      <c r="AQ309" s="20">
        <v>0.31</v>
      </c>
      <c r="AR309" s="20">
        <v>-0.03</v>
      </c>
      <c r="AS309" s="20">
        <v>0.03</v>
      </c>
      <c r="AT309" s="83">
        <v>5</v>
      </c>
      <c r="AU309" s="20">
        <v>0.31</v>
      </c>
      <c r="AV309" s="20">
        <v>0.51</v>
      </c>
      <c r="AW309" s="74">
        <v>23</v>
      </c>
      <c r="AX309" s="20">
        <v>0.01</v>
      </c>
      <c r="AY309" s="85">
        <v>4</v>
      </c>
      <c r="AZ309" s="17">
        <v>-1</v>
      </c>
      <c r="BA309" s="17">
        <v>-1.3283021000000001E-2</v>
      </c>
      <c r="BB309" s="17">
        <f>_xlfn.XLOOKUP(AN309,' Brechas'!$A$35:$A$67,' Brechas'!$AB$35:$AB$67)</f>
        <v>-1.3283020688800501E-2</v>
      </c>
      <c r="BC309" t="b">
        <f>ROUND(BA309,6)=ROUND(BB309,6)</f>
        <v>1</v>
      </c>
      <c r="BF309" s="2" t="s">
        <v>3</v>
      </c>
      <c r="BG309" s="20">
        <v>5</v>
      </c>
      <c r="BH309" s="20" t="s">
        <v>79</v>
      </c>
      <c r="BI309" s="20">
        <v>26.7</v>
      </c>
      <c r="BJ309" s="20">
        <v>33.11</v>
      </c>
      <c r="BK309" s="20">
        <v>-0.19</v>
      </c>
      <c r="BL309" s="20">
        <v>0.19</v>
      </c>
      <c r="BM309" s="72">
        <v>27</v>
      </c>
      <c r="BN309" s="20">
        <v>29.98</v>
      </c>
      <c r="BO309" s="20">
        <v>0.44</v>
      </c>
      <c r="BP309" s="59">
        <v>13</v>
      </c>
      <c r="BQ309" s="20">
        <v>0.09</v>
      </c>
      <c r="BR309" s="73">
        <v>28</v>
      </c>
      <c r="BS309" s="17">
        <v>-1</v>
      </c>
      <c r="BT309" s="17">
        <v>-8.5725699000000002E-2</v>
      </c>
      <c r="BU309" s="17">
        <f>_xlfn.XLOOKUP(BG309,' Brechas'!$A$35:$A$67,' Brechas'!$AP$35:$AP$67)</f>
        <v>-8.5725698712779394E-2</v>
      </c>
      <c r="BV309" t="b">
        <f>ROUND(BT309,6)=ROUND(BU309,6)</f>
        <v>1</v>
      </c>
      <c r="BY309" s="6" t="s">
        <v>48</v>
      </c>
      <c r="BZ309" s="20">
        <v>5</v>
      </c>
      <c r="CA309" s="20" t="s">
        <v>79</v>
      </c>
      <c r="CB309" s="20">
        <v>1883210.29</v>
      </c>
      <c r="CC309" s="20">
        <v>2922606.44</v>
      </c>
      <c r="CD309" s="20">
        <v>-0.36</v>
      </c>
      <c r="CE309" s="20">
        <v>0.36</v>
      </c>
      <c r="CF309" s="77">
        <v>33</v>
      </c>
      <c r="CG309" s="20">
        <v>2575980.33</v>
      </c>
      <c r="CH309" s="20">
        <v>0.52</v>
      </c>
      <c r="CI309" s="76">
        <v>1</v>
      </c>
      <c r="CJ309" s="20">
        <v>0.19</v>
      </c>
      <c r="CK309" s="84">
        <v>26</v>
      </c>
      <c r="CL309" s="17">
        <v>-1</v>
      </c>
      <c r="CM309" s="17">
        <v>-0.18546859500000001</v>
      </c>
      <c r="CN309" s="17">
        <f>_xlfn.XLOOKUP(BZ309,' Brechas'!$A$35:$A$67,' Brechas'!$BL$35:$BL$67)</f>
        <v>-0.185468595296296</v>
      </c>
      <c r="CO309" t="b">
        <f>ROUND(CM309,6)=ROUND(CN309,6)</f>
        <v>1</v>
      </c>
    </row>
    <row r="310" spans="21:93">
      <c r="AN310" s="20">
        <v>8</v>
      </c>
      <c r="AO310" s="20" t="s">
        <v>81</v>
      </c>
      <c r="AP310" s="20">
        <v>0.28999999999999998</v>
      </c>
      <c r="AQ310" s="20">
        <v>0.28999999999999998</v>
      </c>
      <c r="AR310" s="20">
        <v>-0.01</v>
      </c>
      <c r="AS310" s="20">
        <v>0.01</v>
      </c>
      <c r="AT310" s="76">
        <v>1</v>
      </c>
      <c r="AU310" s="20">
        <v>0.28999999999999998</v>
      </c>
      <c r="AV310" s="20">
        <v>0.49</v>
      </c>
      <c r="AW310" s="75">
        <v>21</v>
      </c>
      <c r="AX310" s="20">
        <v>0</v>
      </c>
      <c r="AY310" s="76">
        <v>1</v>
      </c>
      <c r="AZ310" s="17">
        <v>-1</v>
      </c>
      <c r="BA310" s="17">
        <v>-3.1259170000000002E-3</v>
      </c>
      <c r="BB310" s="17">
        <f>_xlfn.XLOOKUP(AN310,' Brechas'!$A$35:$A$67,' Brechas'!$AB$35:$AB$67)</f>
        <v>-3.1259168057011502E-3</v>
      </c>
      <c r="BC310" t="b">
        <f t="shared" ref="BC310:BC341" si="52">ROUND(BA310,6)=ROUND(BB310,6)</f>
        <v>1</v>
      </c>
      <c r="BG310" s="20">
        <v>8</v>
      </c>
      <c r="BH310" s="20" t="s">
        <v>81</v>
      </c>
      <c r="BI310" s="20">
        <v>20.79</v>
      </c>
      <c r="BJ310" s="20">
        <v>23.74</v>
      </c>
      <c r="BK310" s="20">
        <v>-0.12</v>
      </c>
      <c r="BL310" s="20">
        <v>0.12</v>
      </c>
      <c r="BM310" s="61">
        <v>18</v>
      </c>
      <c r="BN310" s="20">
        <v>22.3</v>
      </c>
      <c r="BO310" s="20">
        <v>0.33</v>
      </c>
      <c r="BP310" s="84">
        <v>26</v>
      </c>
      <c r="BQ310" s="20">
        <v>0.04</v>
      </c>
      <c r="BR310" s="58">
        <v>16</v>
      </c>
      <c r="BS310" s="17">
        <v>-1</v>
      </c>
      <c r="BT310" s="17">
        <v>-4.0964208000000002E-2</v>
      </c>
      <c r="BU310" s="17">
        <f>_xlfn.XLOOKUP(BG310,' Brechas'!$A$35:$A$67,' Brechas'!$AP$35:$AP$67)</f>
        <v>-4.0964207939042499E-2</v>
      </c>
      <c r="BV310" t="b">
        <f t="shared" ref="BV310:BV341" si="53">ROUND(BT310,6)=ROUND(BU310,6)</f>
        <v>1</v>
      </c>
      <c r="BZ310" s="20">
        <v>8</v>
      </c>
      <c r="CA310" s="20" t="s">
        <v>81</v>
      </c>
      <c r="CB310" s="20">
        <v>1397939.12</v>
      </c>
      <c r="CC310" s="20">
        <v>1883142.69</v>
      </c>
      <c r="CD310" s="20">
        <v>-0.26</v>
      </c>
      <c r="CE310" s="20">
        <v>0.26</v>
      </c>
      <c r="CF310" s="72">
        <v>27</v>
      </c>
      <c r="CG310" s="20">
        <v>1749117.48</v>
      </c>
      <c r="CH310" s="20">
        <v>0.77</v>
      </c>
      <c r="CI310" s="58">
        <v>16</v>
      </c>
      <c r="CJ310" s="20">
        <v>0.2</v>
      </c>
      <c r="CK310" s="94">
        <v>31</v>
      </c>
      <c r="CL310" s="17">
        <v>-1</v>
      </c>
      <c r="CM310" s="17">
        <v>-0.19789003899999999</v>
      </c>
      <c r="CN310" s="17">
        <f>_xlfn.XLOOKUP(BZ310,' Brechas'!$A$35:$A$67,' Brechas'!$BL$35:$BL$67)</f>
        <v>-0.197890038595568</v>
      </c>
      <c r="CO310" t="b">
        <f t="shared" ref="CO310:CO341" si="54">ROUND(CM310,6)=ROUND(CN310,6)</f>
        <v>1</v>
      </c>
    </row>
    <row r="311" spans="21:93">
      <c r="AN311" s="20">
        <v>11</v>
      </c>
      <c r="AO311" s="20" t="s">
        <v>269</v>
      </c>
      <c r="AP311" s="20">
        <v>0.28999999999999998</v>
      </c>
      <c r="AQ311" s="20">
        <v>0.31</v>
      </c>
      <c r="AR311" s="20">
        <v>-7.0000000000000007E-2</v>
      </c>
      <c r="AS311" s="20">
        <v>7.0000000000000007E-2</v>
      </c>
      <c r="AT311" s="86">
        <v>11</v>
      </c>
      <c r="AU311" s="20">
        <v>0.3</v>
      </c>
      <c r="AV311" s="20">
        <v>0.5</v>
      </c>
      <c r="AW311" s="82">
        <v>22</v>
      </c>
      <c r="AX311" s="20">
        <v>0.04</v>
      </c>
      <c r="AY311" s="86">
        <v>11</v>
      </c>
      <c r="AZ311" s="17">
        <v>-1</v>
      </c>
      <c r="BA311" s="17">
        <v>-3.5752919000000001E-2</v>
      </c>
      <c r="BB311" s="17">
        <f>_xlfn.XLOOKUP(AN311,' Brechas'!$A$35:$A$67,' Brechas'!$AB$35:$AB$67)</f>
        <v>-3.5752919417247099E-2</v>
      </c>
      <c r="BC311" t="b">
        <f t="shared" si="52"/>
        <v>1</v>
      </c>
      <c r="BG311" s="20">
        <v>11</v>
      </c>
      <c r="BH311" s="20" t="s">
        <v>269</v>
      </c>
      <c r="BI311" s="20">
        <v>18.170000000000002</v>
      </c>
      <c r="BJ311" s="20">
        <v>19.54</v>
      </c>
      <c r="BK311" s="20">
        <v>-7.0000000000000007E-2</v>
      </c>
      <c r="BL311" s="20">
        <v>7.0000000000000007E-2</v>
      </c>
      <c r="BM311" s="65">
        <v>6</v>
      </c>
      <c r="BN311" s="20">
        <v>18.87</v>
      </c>
      <c r="BO311" s="20">
        <v>0.28000000000000003</v>
      </c>
      <c r="BP311" s="70">
        <v>29</v>
      </c>
      <c r="BQ311" s="20">
        <v>0.02</v>
      </c>
      <c r="BR311" s="85">
        <v>4</v>
      </c>
      <c r="BS311" s="17">
        <v>-1</v>
      </c>
      <c r="BT311" s="17">
        <v>-1.9532628999999999E-2</v>
      </c>
      <c r="BU311" s="17">
        <f>_xlfn.XLOOKUP(BG311,' Brechas'!$A$35:$A$67,' Brechas'!$AP$35:$AP$67)</f>
        <v>-1.9532629169064199E-2</v>
      </c>
      <c r="BV311" t="b">
        <f t="shared" si="53"/>
        <v>1</v>
      </c>
      <c r="BZ311" s="20">
        <v>11</v>
      </c>
      <c r="CA311" s="20" t="s">
        <v>82</v>
      </c>
      <c r="CB311" s="20">
        <v>2172916.7999999998</v>
      </c>
      <c r="CC311" s="20">
        <v>2748373.1</v>
      </c>
      <c r="CD311" s="20">
        <v>-0.21</v>
      </c>
      <c r="CE311" s="20">
        <v>0.21</v>
      </c>
      <c r="CF311" s="75">
        <v>21</v>
      </c>
      <c r="CG311" s="20">
        <v>2494784.65</v>
      </c>
      <c r="CH311" s="20">
        <v>0.54</v>
      </c>
      <c r="CI311" s="78">
        <v>3</v>
      </c>
      <c r="CJ311" s="20">
        <v>0.11</v>
      </c>
      <c r="CK311" s="64">
        <v>7</v>
      </c>
      <c r="CL311" s="17">
        <v>-1</v>
      </c>
      <c r="CM311" s="17">
        <v>-0.11274719800000001</v>
      </c>
      <c r="CN311" s="17">
        <f>_xlfn.XLOOKUP(BZ311,' Brechas'!$A$35:$A$67,' Brechas'!$BL$35:$BL$67)</f>
        <v>-0.11274719819302299</v>
      </c>
      <c r="CO311" t="b">
        <f t="shared" si="54"/>
        <v>1</v>
      </c>
    </row>
    <row r="312" spans="21:93">
      <c r="AN312" s="20">
        <v>13</v>
      </c>
      <c r="AO312" s="20" t="s">
        <v>83</v>
      </c>
      <c r="AP312" s="20">
        <v>0.22</v>
      </c>
      <c r="AQ312" s="20">
        <v>0.27</v>
      </c>
      <c r="AR312" s="20">
        <v>-0.2</v>
      </c>
      <c r="AS312" s="20">
        <v>0.2</v>
      </c>
      <c r="AT312" s="88">
        <v>24</v>
      </c>
      <c r="AU312" s="20">
        <v>0.25</v>
      </c>
      <c r="AV312" s="20">
        <v>0.41</v>
      </c>
      <c r="AW312" s="79">
        <v>10</v>
      </c>
      <c r="AX312" s="20">
        <v>0.08</v>
      </c>
      <c r="AY312" s="75">
        <v>21</v>
      </c>
      <c r="AZ312" s="17">
        <v>-1</v>
      </c>
      <c r="BA312" s="17">
        <v>-8.2031811999999996E-2</v>
      </c>
      <c r="BB312" s="17">
        <f>_xlfn.XLOOKUP(AN312,' Brechas'!$A$35:$A$67,' Brechas'!$AB$35:$AB$67)</f>
        <v>-8.2031812155165904E-2</v>
      </c>
      <c r="BC312" t="b">
        <f t="shared" si="52"/>
        <v>1</v>
      </c>
      <c r="BG312" s="20">
        <v>13</v>
      </c>
      <c r="BH312" s="20" t="s">
        <v>83</v>
      </c>
      <c r="BI312" s="20">
        <v>31.47</v>
      </c>
      <c r="BJ312" s="20">
        <v>39.36</v>
      </c>
      <c r="BK312" s="20">
        <v>-0.2</v>
      </c>
      <c r="BL312" s="20">
        <v>0.2</v>
      </c>
      <c r="BM312" s="73">
        <v>28</v>
      </c>
      <c r="BN312" s="20">
        <v>35.51</v>
      </c>
      <c r="BO312" s="20">
        <v>0.52</v>
      </c>
      <c r="BP312" s="69">
        <v>9</v>
      </c>
      <c r="BQ312" s="20">
        <v>0.11</v>
      </c>
      <c r="BR312" s="94">
        <v>31</v>
      </c>
      <c r="BS312" s="17">
        <v>-1</v>
      </c>
      <c r="BT312" s="17">
        <v>-0.10521641299999999</v>
      </c>
      <c r="BU312" s="17">
        <f>_xlfn.XLOOKUP(BG312,' Brechas'!$A$35:$A$67,' Brechas'!$AP$35:$AP$67)</f>
        <v>-0.105216413016681</v>
      </c>
      <c r="BV312" t="b">
        <f t="shared" si="53"/>
        <v>1</v>
      </c>
      <c r="BZ312" s="20">
        <v>13</v>
      </c>
      <c r="CA312" s="20" t="s">
        <v>83</v>
      </c>
      <c r="CB312" s="20">
        <v>1376476.28</v>
      </c>
      <c r="CC312" s="20">
        <v>1894137.77</v>
      </c>
      <c r="CD312" s="20">
        <v>-0.27</v>
      </c>
      <c r="CE312" s="20">
        <v>0.27</v>
      </c>
      <c r="CF312" s="70">
        <v>29</v>
      </c>
      <c r="CG312" s="20">
        <v>1751520.03</v>
      </c>
      <c r="CH312" s="20">
        <v>0.77</v>
      </c>
      <c r="CI312" s="63">
        <v>15</v>
      </c>
      <c r="CJ312" s="20">
        <v>0.21</v>
      </c>
      <c r="CK312" s="77">
        <v>33</v>
      </c>
      <c r="CL312" s="17">
        <v>-1</v>
      </c>
      <c r="CM312" s="17">
        <v>-0.209614509</v>
      </c>
      <c r="CN312" s="17">
        <f>_xlfn.XLOOKUP(BZ312,' Brechas'!$A$35:$A$67,' Brechas'!$BL$35:$BL$67)</f>
        <v>-0.20961450892906899</v>
      </c>
      <c r="CO312" t="b">
        <f t="shared" si="54"/>
        <v>1</v>
      </c>
    </row>
    <row r="313" spans="21:93">
      <c r="AN313" s="20">
        <v>15</v>
      </c>
      <c r="AO313" s="20" t="s">
        <v>84</v>
      </c>
      <c r="AP313" s="20">
        <v>0.38</v>
      </c>
      <c r="AQ313" s="20">
        <v>0.52</v>
      </c>
      <c r="AR313" s="20">
        <v>-0.26</v>
      </c>
      <c r="AS313" s="20">
        <v>0.26</v>
      </c>
      <c r="AT313" s="84">
        <v>26</v>
      </c>
      <c r="AU313" s="20">
        <v>0.45</v>
      </c>
      <c r="AV313" s="20">
        <v>0.75</v>
      </c>
      <c r="AW313" s="87">
        <v>30</v>
      </c>
      <c r="AX313" s="20">
        <v>0.19</v>
      </c>
      <c r="AY313" s="94">
        <v>31</v>
      </c>
      <c r="AZ313" s="17">
        <v>-1</v>
      </c>
      <c r="BA313" s="17">
        <v>-0.19135228300000001</v>
      </c>
      <c r="BB313" s="17">
        <f>_xlfn.XLOOKUP(AN313,' Brechas'!$A$35:$A$67,' Brechas'!$AB$35:$AB$67)</f>
        <v>-0.19135228290481199</v>
      </c>
      <c r="BC313" t="b">
        <f t="shared" si="52"/>
        <v>1</v>
      </c>
      <c r="BG313" s="20">
        <v>15</v>
      </c>
      <c r="BH313" s="20" t="s">
        <v>84</v>
      </c>
      <c r="BI313" s="20">
        <v>6.61</v>
      </c>
      <c r="BJ313" s="20">
        <v>7.14</v>
      </c>
      <c r="BK313" s="20">
        <v>-7.0000000000000007E-2</v>
      </c>
      <c r="BL313" s="20">
        <v>7.0000000000000007E-2</v>
      </c>
      <c r="BM313" s="62">
        <v>8</v>
      </c>
      <c r="BN313" s="20">
        <v>6.89</v>
      </c>
      <c r="BO313" s="20">
        <v>0.1</v>
      </c>
      <c r="BP313" s="77">
        <v>33</v>
      </c>
      <c r="BQ313" s="20">
        <v>0.01</v>
      </c>
      <c r="BR313" s="67">
        <v>2</v>
      </c>
      <c r="BS313" s="17">
        <v>-1</v>
      </c>
      <c r="BT313" s="17">
        <v>-7.5621050000000004E-3</v>
      </c>
      <c r="BU313" s="17">
        <f>_xlfn.XLOOKUP(BG313,' Brechas'!$A$35:$A$67,' Brechas'!$AP$35:$AP$67)</f>
        <v>-7.5621047679934198E-3</v>
      </c>
      <c r="BV313" t="b">
        <f t="shared" si="53"/>
        <v>1</v>
      </c>
      <c r="BZ313" s="20">
        <v>15</v>
      </c>
      <c r="CA313" s="20" t="s">
        <v>84</v>
      </c>
      <c r="CB313" s="20">
        <v>1519941.68</v>
      </c>
      <c r="CC313" s="20">
        <v>2029746.72</v>
      </c>
      <c r="CD313" s="20">
        <v>-0.25</v>
      </c>
      <c r="CE313" s="20">
        <v>0.25</v>
      </c>
      <c r="CF313" s="84">
        <v>26</v>
      </c>
      <c r="CG313" s="20">
        <v>1892658.86</v>
      </c>
      <c r="CH313" s="20">
        <v>0.71</v>
      </c>
      <c r="CI313" s="66">
        <v>12</v>
      </c>
      <c r="CJ313" s="20">
        <v>0.18</v>
      </c>
      <c r="CK313" s="71">
        <v>25</v>
      </c>
      <c r="CL313" s="17">
        <v>-1</v>
      </c>
      <c r="CM313" s="17">
        <v>-0.17827567699999999</v>
      </c>
      <c r="CN313" s="17">
        <f>_xlfn.XLOOKUP(BZ313,' Brechas'!$A$35:$A$67,' Brechas'!$BL$35:$BL$67)</f>
        <v>-0.17827567709367301</v>
      </c>
      <c r="CO313" t="b">
        <f t="shared" si="54"/>
        <v>1</v>
      </c>
    </row>
    <row r="314" spans="21:93">
      <c r="AN314" s="20">
        <v>17</v>
      </c>
      <c r="AO314" s="20" t="s">
        <v>85</v>
      </c>
      <c r="AP314" s="20">
        <v>0.45</v>
      </c>
      <c r="AQ314" s="20">
        <v>0.45</v>
      </c>
      <c r="AR314" s="20">
        <v>0.01</v>
      </c>
      <c r="AS314" s="20">
        <v>0.01</v>
      </c>
      <c r="AT314" s="67">
        <v>2</v>
      </c>
      <c r="AU314" s="20">
        <v>0.45</v>
      </c>
      <c r="AV314" s="20">
        <v>0.75</v>
      </c>
      <c r="AW314" s="94">
        <v>31</v>
      </c>
      <c r="AX314" s="20">
        <v>0.01</v>
      </c>
      <c r="AY314" s="67">
        <v>2</v>
      </c>
      <c r="AZ314" s="17">
        <v>1</v>
      </c>
      <c r="BA314" s="17">
        <v>5.185009E-3</v>
      </c>
      <c r="BB314" s="17">
        <f>_xlfn.XLOOKUP(AN314,' Brechas'!$A$35:$A$67,' Brechas'!$AB$35:$AB$67)</f>
        <v>5.1850090028992997E-3</v>
      </c>
      <c r="BC314" t="b">
        <f t="shared" si="52"/>
        <v>1</v>
      </c>
      <c r="BG314" s="20">
        <v>17</v>
      </c>
      <c r="BH314" s="20" t="s">
        <v>85</v>
      </c>
      <c r="BI314" s="20">
        <v>13.65</v>
      </c>
      <c r="BJ314" s="20">
        <v>16.5</v>
      </c>
      <c r="BK314" s="20">
        <v>-0.17</v>
      </c>
      <c r="BL314" s="20">
        <v>0.17</v>
      </c>
      <c r="BM314" s="84">
        <v>26</v>
      </c>
      <c r="BN314" s="20">
        <v>15.11</v>
      </c>
      <c r="BO314" s="20">
        <v>0.22</v>
      </c>
      <c r="BP314" s="94">
        <v>31</v>
      </c>
      <c r="BQ314" s="20">
        <v>0.04</v>
      </c>
      <c r="BR314" s="60">
        <v>14</v>
      </c>
      <c r="BS314" s="17">
        <v>-1</v>
      </c>
      <c r="BT314" s="17">
        <v>-3.8550977E-2</v>
      </c>
      <c r="BU314" s="17">
        <f>_xlfn.XLOOKUP(BG314,' Brechas'!$A$35:$A$67,' Brechas'!$AP$35:$AP$67)</f>
        <v>-3.85509774266116E-2</v>
      </c>
      <c r="BV314" t="b">
        <f t="shared" si="53"/>
        <v>1</v>
      </c>
      <c r="BZ314" s="20">
        <v>17</v>
      </c>
      <c r="CA314" s="20" t="s">
        <v>85</v>
      </c>
      <c r="CB314" s="20">
        <v>1643830.57</v>
      </c>
      <c r="CC314" s="20">
        <v>2154687.38</v>
      </c>
      <c r="CD314" s="20">
        <v>-0.24</v>
      </c>
      <c r="CE314" s="20">
        <v>0.24</v>
      </c>
      <c r="CF314" s="88">
        <v>24</v>
      </c>
      <c r="CG314" s="20">
        <v>1995277.1</v>
      </c>
      <c r="CH314" s="20">
        <v>0.67</v>
      </c>
      <c r="CI314" s="64">
        <v>7</v>
      </c>
      <c r="CJ314" s="20">
        <v>0.16</v>
      </c>
      <c r="CK314" s="61">
        <v>18</v>
      </c>
      <c r="CL314" s="17">
        <v>-1</v>
      </c>
      <c r="CM314" s="17">
        <v>-0.15962975900000001</v>
      </c>
      <c r="CN314" s="17">
        <f>_xlfn.XLOOKUP(BZ314,' Brechas'!$A$35:$A$67,' Brechas'!$BL$35:$BL$67)</f>
        <v>-0.15962975893596201</v>
      </c>
      <c r="CO314" t="b">
        <f t="shared" si="54"/>
        <v>1</v>
      </c>
    </row>
    <row r="315" spans="21:93">
      <c r="AN315" s="20">
        <v>18</v>
      </c>
      <c r="AO315" s="20" t="s">
        <v>86</v>
      </c>
      <c r="AP315" s="20">
        <v>0.21</v>
      </c>
      <c r="AQ315" s="20">
        <v>0.28999999999999998</v>
      </c>
      <c r="AR315" s="20">
        <v>-0.28000000000000003</v>
      </c>
      <c r="AS315" s="20">
        <v>0.28000000000000003</v>
      </c>
      <c r="AT315" s="73">
        <v>28</v>
      </c>
      <c r="AU315" s="20">
        <v>0.25</v>
      </c>
      <c r="AV315" s="20">
        <v>0.41</v>
      </c>
      <c r="AW315" s="86">
        <v>11</v>
      </c>
      <c r="AX315" s="20">
        <v>0.12</v>
      </c>
      <c r="AY315" s="72">
        <v>27</v>
      </c>
      <c r="AZ315" s="17">
        <v>-1</v>
      </c>
      <c r="BA315" s="17">
        <v>-0.11647228699999999</v>
      </c>
      <c r="BB315" s="17">
        <f>_xlfn.XLOOKUP(AN315,' Brechas'!$A$35:$A$67,' Brechas'!$AB$35:$AB$67)</f>
        <v>-0.116472286919742</v>
      </c>
      <c r="BC315" t="b">
        <f t="shared" si="52"/>
        <v>1</v>
      </c>
      <c r="BG315" s="20">
        <v>18</v>
      </c>
      <c r="BH315" s="20" t="s">
        <v>86</v>
      </c>
      <c r="BI315" s="20">
        <v>40.24</v>
      </c>
      <c r="BJ315" s="20">
        <v>42.24</v>
      </c>
      <c r="BK315" s="20">
        <v>-0.05</v>
      </c>
      <c r="BL315" s="20">
        <v>0.05</v>
      </c>
      <c r="BM315" s="85">
        <v>4</v>
      </c>
      <c r="BN315" s="20">
        <v>41.26</v>
      </c>
      <c r="BO315" s="20">
        <v>0.61</v>
      </c>
      <c r="BP315" s="78">
        <v>3</v>
      </c>
      <c r="BQ315" s="20">
        <v>0.03</v>
      </c>
      <c r="BR315" s="62">
        <v>8</v>
      </c>
      <c r="BS315" s="17">
        <v>-1</v>
      </c>
      <c r="BT315" s="17">
        <v>-2.8888565000000001E-2</v>
      </c>
      <c r="BU315" s="17">
        <f>_xlfn.XLOOKUP(BG315,' Brechas'!$A$35:$A$67,' Brechas'!$AP$35:$AP$67)</f>
        <v>-2.8888564532671399E-2</v>
      </c>
      <c r="BV315" t="b">
        <f t="shared" si="53"/>
        <v>1</v>
      </c>
      <c r="BZ315" s="20">
        <v>18</v>
      </c>
      <c r="CA315" s="20" t="s">
        <v>86</v>
      </c>
      <c r="CB315" s="20">
        <v>1457968.47</v>
      </c>
      <c r="CC315" s="20">
        <v>1775579.24</v>
      </c>
      <c r="CD315" s="20">
        <v>-0.18</v>
      </c>
      <c r="CE315" s="20">
        <v>0.18</v>
      </c>
      <c r="CF315" s="59">
        <v>13</v>
      </c>
      <c r="CG315" s="20">
        <v>1671993.13</v>
      </c>
      <c r="CH315" s="20">
        <v>0.8</v>
      </c>
      <c r="CI315" s="68">
        <v>19</v>
      </c>
      <c r="CJ315" s="20">
        <v>0.14000000000000001</v>
      </c>
      <c r="CK315" s="59">
        <v>13</v>
      </c>
      <c r="CL315" s="17">
        <v>-1</v>
      </c>
      <c r="CM315" s="17">
        <v>-0.14372185800000001</v>
      </c>
      <c r="CN315" s="17">
        <f>_xlfn.XLOOKUP(BZ315,' Brechas'!$A$35:$A$67,' Brechas'!$BL$35:$BL$67)</f>
        <v>-0.143721858346154</v>
      </c>
      <c r="CO315" t="b">
        <f t="shared" si="54"/>
        <v>1</v>
      </c>
    </row>
    <row r="316" spans="21:93">
      <c r="AN316" s="20">
        <v>19</v>
      </c>
      <c r="AO316" s="20" t="s">
        <v>87</v>
      </c>
      <c r="AP316" s="20">
        <v>0.21</v>
      </c>
      <c r="AQ316" s="20">
        <v>0.25</v>
      </c>
      <c r="AR316" s="20">
        <v>-0.19</v>
      </c>
      <c r="AS316" s="20">
        <v>0.19</v>
      </c>
      <c r="AT316" s="80">
        <v>20</v>
      </c>
      <c r="AU316" s="20">
        <v>0.23</v>
      </c>
      <c r="AV316" s="20">
        <v>0.38</v>
      </c>
      <c r="AW316" s="64">
        <v>7</v>
      </c>
      <c r="AX316" s="20">
        <v>7.0000000000000007E-2</v>
      </c>
      <c r="AY316" s="80">
        <v>20</v>
      </c>
      <c r="AZ316" s="17">
        <v>-1</v>
      </c>
      <c r="BA316" s="17">
        <v>-7.0702349999999997E-2</v>
      </c>
      <c r="BB316" s="17">
        <f>_xlfn.XLOOKUP(AN316,' Brechas'!$A$35:$A$67,' Brechas'!$AB$35:$AB$67)</f>
        <v>-7.0702349966806105E-2</v>
      </c>
      <c r="BC316" t="b">
        <f t="shared" si="52"/>
        <v>1</v>
      </c>
      <c r="BG316" s="20">
        <v>19</v>
      </c>
      <c r="BH316" s="20" t="s">
        <v>87</v>
      </c>
      <c r="BI316" s="20">
        <v>21.56</v>
      </c>
      <c r="BJ316" s="20">
        <v>24.71</v>
      </c>
      <c r="BK316" s="20">
        <v>-0.13</v>
      </c>
      <c r="BL316" s="20">
        <v>0.13</v>
      </c>
      <c r="BM316" s="68">
        <v>19</v>
      </c>
      <c r="BN316" s="20">
        <v>23.17</v>
      </c>
      <c r="BO316" s="20">
        <v>0.34</v>
      </c>
      <c r="BP316" s="71">
        <v>25</v>
      </c>
      <c r="BQ316" s="20">
        <v>0.04</v>
      </c>
      <c r="BR316" s="61">
        <v>18</v>
      </c>
      <c r="BS316" s="17">
        <v>-1</v>
      </c>
      <c r="BT316" s="17">
        <v>-4.3648000999999999E-2</v>
      </c>
      <c r="BU316" s="17">
        <f>_xlfn.XLOOKUP(BG316,' Brechas'!$A$35:$A$67,' Brechas'!$AP$35:$AP$67)</f>
        <v>-4.3648000736506501E-2</v>
      </c>
      <c r="BV316" t="b">
        <f t="shared" si="53"/>
        <v>1</v>
      </c>
      <c r="BZ316" s="20">
        <v>19</v>
      </c>
      <c r="CA316" s="20" t="s">
        <v>87</v>
      </c>
      <c r="CB316" s="20">
        <v>1461098.04</v>
      </c>
      <c r="CC316" s="20">
        <v>1875613.4</v>
      </c>
      <c r="CD316" s="20">
        <v>-0.22</v>
      </c>
      <c r="CE316" s="20">
        <v>0.22</v>
      </c>
      <c r="CF316" s="74">
        <v>23</v>
      </c>
      <c r="CG316" s="20">
        <v>1726815.47</v>
      </c>
      <c r="CH316" s="20">
        <v>0.78</v>
      </c>
      <c r="CI316" s="81">
        <v>17</v>
      </c>
      <c r="CJ316" s="20">
        <v>0.17</v>
      </c>
      <c r="CK316" s="74">
        <v>23</v>
      </c>
      <c r="CL316" s="17">
        <v>-1</v>
      </c>
      <c r="CM316" s="17">
        <v>-0.171930739</v>
      </c>
      <c r="CN316" s="17">
        <f>_xlfn.XLOOKUP(BZ316,' Brechas'!$A$35:$A$67,' Brechas'!$BL$35:$BL$67)</f>
        <v>-0.171930738508703</v>
      </c>
      <c r="CO316" t="b">
        <f t="shared" si="54"/>
        <v>1</v>
      </c>
    </row>
    <row r="317" spans="21:93">
      <c r="AN317" s="20">
        <v>20</v>
      </c>
      <c r="AO317" s="20" t="s">
        <v>88</v>
      </c>
      <c r="AP317" s="20">
        <v>0.24</v>
      </c>
      <c r="AQ317" s="20">
        <v>0.25</v>
      </c>
      <c r="AR317" s="20">
        <v>-0.03</v>
      </c>
      <c r="AS317" s="20">
        <v>0.03</v>
      </c>
      <c r="AT317" s="65">
        <v>6</v>
      </c>
      <c r="AU317" s="20">
        <v>0.24</v>
      </c>
      <c r="AV317" s="20">
        <v>0.4</v>
      </c>
      <c r="AW317" s="62">
        <v>8</v>
      </c>
      <c r="AX317" s="20">
        <v>0.01</v>
      </c>
      <c r="AY317" s="78">
        <v>3</v>
      </c>
      <c r="AZ317" s="17">
        <v>-1</v>
      </c>
      <c r="BA317" s="17">
        <v>-1.0709421E-2</v>
      </c>
      <c r="BB317" s="17">
        <f>_xlfn.XLOOKUP(AN317,' Brechas'!$A$35:$A$67,' Brechas'!$AB$35:$AB$67)</f>
        <v>-1.07094208958555E-2</v>
      </c>
      <c r="BC317" t="b">
        <f t="shared" si="52"/>
        <v>1</v>
      </c>
      <c r="BG317" s="20">
        <v>20</v>
      </c>
      <c r="BH317" s="20" t="s">
        <v>88</v>
      </c>
      <c r="BI317" s="20">
        <v>26.54</v>
      </c>
      <c r="BJ317" s="20">
        <v>31.16</v>
      </c>
      <c r="BK317" s="20">
        <v>-0.15</v>
      </c>
      <c r="BL317" s="20">
        <v>0.15</v>
      </c>
      <c r="BM317" s="74">
        <v>23</v>
      </c>
      <c r="BN317" s="20">
        <v>28.9</v>
      </c>
      <c r="BO317" s="20">
        <v>0.43</v>
      </c>
      <c r="BP317" s="60">
        <v>14</v>
      </c>
      <c r="BQ317" s="20">
        <v>0.06</v>
      </c>
      <c r="BR317" s="82">
        <v>22</v>
      </c>
      <c r="BS317" s="17">
        <v>-1</v>
      </c>
      <c r="BT317" s="17">
        <v>-6.3333602000000003E-2</v>
      </c>
      <c r="BU317" s="17">
        <f>_xlfn.XLOOKUP(BG317,' Brechas'!$A$35:$A$67,' Brechas'!$AP$35:$AP$67)</f>
        <v>-6.3333602075736795E-2</v>
      </c>
      <c r="BV317" t="b">
        <f t="shared" si="53"/>
        <v>1</v>
      </c>
      <c r="BZ317" s="20">
        <v>20</v>
      </c>
      <c r="CA317" s="20" t="s">
        <v>88</v>
      </c>
      <c r="CB317" s="20">
        <v>1282289.42</v>
      </c>
      <c r="CC317" s="20">
        <v>1595453.72</v>
      </c>
      <c r="CD317" s="20">
        <v>-0.2</v>
      </c>
      <c r="CE317" s="20">
        <v>0.2</v>
      </c>
      <c r="CF317" s="58">
        <v>16</v>
      </c>
      <c r="CG317" s="20">
        <v>1546501.76</v>
      </c>
      <c r="CH317" s="20">
        <v>0.87</v>
      </c>
      <c r="CI317" s="72">
        <v>27</v>
      </c>
      <c r="CJ317" s="20">
        <v>0.17</v>
      </c>
      <c r="CK317" s="80">
        <v>20</v>
      </c>
      <c r="CL317" s="17">
        <v>-1</v>
      </c>
      <c r="CM317" s="17">
        <v>-0.170506044</v>
      </c>
      <c r="CN317" s="17">
        <f>_xlfn.XLOOKUP(BZ317,' Brechas'!$A$35:$A$67,' Brechas'!$BL$35:$BL$67)</f>
        <v>-0.170506044206646</v>
      </c>
      <c r="CO317" t="b">
        <f t="shared" si="54"/>
        <v>1</v>
      </c>
    </row>
    <row r="318" spans="21:93">
      <c r="AN318" s="20">
        <v>23</v>
      </c>
      <c r="AO318" s="20" t="s">
        <v>89</v>
      </c>
      <c r="AP318" s="20">
        <v>0.27</v>
      </c>
      <c r="AQ318" s="20">
        <v>0.24</v>
      </c>
      <c r="AR318" s="20">
        <v>0.16</v>
      </c>
      <c r="AS318" s="20">
        <v>0.16</v>
      </c>
      <c r="AT318" s="68">
        <v>19</v>
      </c>
      <c r="AU318" s="20">
        <v>0.26</v>
      </c>
      <c r="AV318" s="20">
        <v>0.42</v>
      </c>
      <c r="AW318" s="59">
        <v>13</v>
      </c>
      <c r="AX318" s="20">
        <v>7.0000000000000007E-2</v>
      </c>
      <c r="AY318" s="68">
        <v>19</v>
      </c>
      <c r="AZ318" s="17">
        <v>1</v>
      </c>
      <c r="BA318" s="17">
        <v>6.9198581999999995E-2</v>
      </c>
      <c r="BB318" s="17">
        <f>_xlfn.XLOOKUP(AN318,' Brechas'!$A$35:$A$67,' Brechas'!$AB$35:$AB$67)</f>
        <v>6.9198582469676306E-2</v>
      </c>
      <c r="BC318" t="b">
        <f t="shared" si="52"/>
        <v>1</v>
      </c>
      <c r="BG318" s="20">
        <v>23</v>
      </c>
      <c r="BH318" s="20" t="s">
        <v>89</v>
      </c>
      <c r="BI318" s="20">
        <v>22.86</v>
      </c>
      <c r="BJ318" s="20">
        <v>29.08</v>
      </c>
      <c r="BK318" s="20">
        <v>-0.21</v>
      </c>
      <c r="BL318" s="20">
        <v>0.21</v>
      </c>
      <c r="BM318" s="94">
        <v>31</v>
      </c>
      <c r="BN318" s="20">
        <v>26.05</v>
      </c>
      <c r="BO318" s="20">
        <v>0.38</v>
      </c>
      <c r="BP318" s="75">
        <v>21</v>
      </c>
      <c r="BQ318" s="20">
        <v>0.08</v>
      </c>
      <c r="BR318" s="72">
        <v>27</v>
      </c>
      <c r="BS318" s="17">
        <v>-1</v>
      </c>
      <c r="BT318" s="17">
        <v>-8.2243524999999998E-2</v>
      </c>
      <c r="BU318" s="17">
        <f>_xlfn.XLOOKUP(BG318,' Brechas'!$A$35:$A$67,' Brechas'!$AP$35:$AP$67)</f>
        <v>-8.2243525313634602E-2</v>
      </c>
      <c r="BV318" t="b">
        <f t="shared" si="53"/>
        <v>1</v>
      </c>
      <c r="BZ318" s="20">
        <v>23</v>
      </c>
      <c r="CA318" s="20" t="s">
        <v>89</v>
      </c>
      <c r="CB318" s="20">
        <v>1273990.3</v>
      </c>
      <c r="CC318" s="20">
        <v>1542558.86</v>
      </c>
      <c r="CD318" s="20">
        <v>-0.17</v>
      </c>
      <c r="CE318" s="20">
        <v>0.17</v>
      </c>
      <c r="CF318" s="66">
        <v>12</v>
      </c>
      <c r="CG318" s="20">
        <v>1485621.24</v>
      </c>
      <c r="CH318" s="20">
        <v>0.9</v>
      </c>
      <c r="CI318" s="87">
        <v>30</v>
      </c>
      <c r="CJ318" s="20">
        <v>0.16</v>
      </c>
      <c r="CK318" s="81">
        <v>17</v>
      </c>
      <c r="CL318" s="17">
        <v>-1</v>
      </c>
      <c r="CM318" s="17">
        <v>-0.157437248</v>
      </c>
      <c r="CN318" s="17">
        <f>_xlfn.XLOOKUP(BZ318,' Brechas'!$A$35:$A$67,' Brechas'!$BL$35:$BL$67)</f>
        <v>-0.15743724794539499</v>
      </c>
      <c r="CO318" t="b">
        <f t="shared" si="54"/>
        <v>1</v>
      </c>
    </row>
    <row r="319" spans="21:93">
      <c r="AN319" s="20">
        <v>25</v>
      </c>
      <c r="AO319" s="20" t="s">
        <v>90</v>
      </c>
      <c r="AP319" s="20">
        <v>0.28000000000000003</v>
      </c>
      <c r="AQ319" s="20">
        <v>0.34</v>
      </c>
      <c r="AR319" s="20">
        <v>-0.19</v>
      </c>
      <c r="AS319" s="20">
        <v>0.19</v>
      </c>
      <c r="AT319" s="74">
        <v>23</v>
      </c>
      <c r="AU319" s="20">
        <v>0.31</v>
      </c>
      <c r="AV319" s="20">
        <v>0.52</v>
      </c>
      <c r="AW319" s="71">
        <v>25</v>
      </c>
      <c r="AX319" s="20">
        <v>0.1</v>
      </c>
      <c r="AY319" s="71">
        <v>25</v>
      </c>
      <c r="AZ319" s="17">
        <v>-1</v>
      </c>
      <c r="BA319" s="17">
        <v>-0.10002403999999999</v>
      </c>
      <c r="BB319" s="17">
        <f>_xlfn.XLOOKUP(AN319,' Brechas'!$A$35:$A$67,' Brechas'!$AB$35:$AB$67)</f>
        <v>-0.10002404034701801</v>
      </c>
      <c r="BC319" t="b">
        <f t="shared" si="52"/>
        <v>1</v>
      </c>
      <c r="BG319" s="20">
        <v>25</v>
      </c>
      <c r="BH319" s="20" t="s">
        <v>90</v>
      </c>
      <c r="BI319" s="20">
        <v>18.61</v>
      </c>
      <c r="BJ319" s="20">
        <v>21.03</v>
      </c>
      <c r="BK319" s="20">
        <v>-0.12</v>
      </c>
      <c r="BL319" s="20">
        <v>0.12</v>
      </c>
      <c r="BM319" s="63">
        <v>15</v>
      </c>
      <c r="BN319" s="20">
        <v>19.84</v>
      </c>
      <c r="BO319" s="20">
        <v>0.28999999999999998</v>
      </c>
      <c r="BP319" s="73">
        <v>28</v>
      </c>
      <c r="BQ319" s="20">
        <v>0.03</v>
      </c>
      <c r="BR319" s="86">
        <v>11</v>
      </c>
      <c r="BS319" s="17">
        <v>-1</v>
      </c>
      <c r="BT319" s="17">
        <v>-3.3774907E-2</v>
      </c>
      <c r="BU319" s="17">
        <f>_xlfn.XLOOKUP(BG319,' Brechas'!$A$35:$A$67,' Brechas'!$AP$35:$AP$67)</f>
        <v>-3.3774907222845603E-2</v>
      </c>
      <c r="BV319" t="b">
        <f t="shared" si="53"/>
        <v>1</v>
      </c>
      <c r="BZ319" s="20">
        <v>25</v>
      </c>
      <c r="CA319" s="20" t="s">
        <v>90</v>
      </c>
      <c r="CB319" s="20">
        <v>1423752.47</v>
      </c>
      <c r="CC319" s="20">
        <v>1658517.01</v>
      </c>
      <c r="CD319" s="20">
        <v>-0.14000000000000001</v>
      </c>
      <c r="CE319" s="20">
        <v>0.14000000000000001</v>
      </c>
      <c r="CF319" s="65">
        <v>6</v>
      </c>
      <c r="CG319" s="20">
        <v>1617974.76</v>
      </c>
      <c r="CH319" s="20">
        <v>0.83</v>
      </c>
      <c r="CI319" s="71">
        <v>25</v>
      </c>
      <c r="CJ319" s="20">
        <v>0.12</v>
      </c>
      <c r="CK319" s="62">
        <v>8</v>
      </c>
      <c r="CL319" s="17">
        <v>-1</v>
      </c>
      <c r="CM319" s="17">
        <v>-0.11752844599999999</v>
      </c>
      <c r="CN319" s="17">
        <f>_xlfn.XLOOKUP(BZ319,' Brechas'!$A$35:$A$67,' Brechas'!$BL$35:$BL$67)</f>
        <v>-0.117528445595091</v>
      </c>
      <c r="CO319" t="b">
        <f t="shared" si="54"/>
        <v>1</v>
      </c>
    </row>
    <row r="320" spans="21:93">
      <c r="AN320" s="20">
        <v>27</v>
      </c>
      <c r="AO320" s="20" t="s">
        <v>91</v>
      </c>
      <c r="AP320" s="20">
        <v>0.15</v>
      </c>
      <c r="AQ320" s="20">
        <v>0.21</v>
      </c>
      <c r="AR320" s="20">
        <v>-0.28000000000000003</v>
      </c>
      <c r="AS320" s="20">
        <v>0.28000000000000003</v>
      </c>
      <c r="AT320" s="72">
        <v>27</v>
      </c>
      <c r="AU320" s="20">
        <v>0.18</v>
      </c>
      <c r="AV320" s="20">
        <v>0.3</v>
      </c>
      <c r="AW320" s="85">
        <v>4</v>
      </c>
      <c r="AX320" s="20">
        <v>0.08</v>
      </c>
      <c r="AY320" s="74">
        <v>23</v>
      </c>
      <c r="AZ320" s="17">
        <v>-1</v>
      </c>
      <c r="BA320" s="17">
        <v>-8.4558313999999996E-2</v>
      </c>
      <c r="BB320" s="17">
        <f>_xlfn.XLOOKUP(AN320,' Brechas'!$A$35:$A$67,' Brechas'!$AB$35:$AB$67)</f>
        <v>-8.4558313573023694E-2</v>
      </c>
      <c r="BC320" t="b">
        <f t="shared" si="52"/>
        <v>1</v>
      </c>
      <c r="BG320" s="20">
        <v>27</v>
      </c>
      <c r="BH320" s="20" t="s">
        <v>91</v>
      </c>
      <c r="BI320" s="20">
        <v>17.309999999999999</v>
      </c>
      <c r="BJ320" s="20">
        <v>19.05</v>
      </c>
      <c r="BK320" s="20">
        <v>-0.09</v>
      </c>
      <c r="BL320" s="20">
        <v>0.09</v>
      </c>
      <c r="BM320" s="66">
        <v>12</v>
      </c>
      <c r="BN320" s="20">
        <v>18.2</v>
      </c>
      <c r="BO320" s="20">
        <v>0.27</v>
      </c>
      <c r="BP320" s="87">
        <v>30</v>
      </c>
      <c r="BQ320" s="20">
        <v>0.02</v>
      </c>
      <c r="BR320" s="64">
        <v>7</v>
      </c>
      <c r="BS320" s="17">
        <v>-1</v>
      </c>
      <c r="BT320" s="17">
        <v>-2.4530844999999999E-2</v>
      </c>
      <c r="BU320" s="17">
        <f>_xlfn.XLOOKUP(BG320,' Brechas'!$A$35:$A$67,' Brechas'!$AP$35:$AP$67)</f>
        <v>-2.4530845152331102E-2</v>
      </c>
      <c r="BV320" t="b">
        <f t="shared" si="53"/>
        <v>1</v>
      </c>
      <c r="BZ320" s="20">
        <v>27</v>
      </c>
      <c r="CA320" s="20" t="s">
        <v>91</v>
      </c>
      <c r="CB320" s="20">
        <v>1355321.55</v>
      </c>
      <c r="CC320" s="20">
        <v>1595265.59</v>
      </c>
      <c r="CD320" s="20">
        <v>-0.15</v>
      </c>
      <c r="CE320" s="20">
        <v>0.15</v>
      </c>
      <c r="CF320" s="64">
        <v>7</v>
      </c>
      <c r="CG320" s="20">
        <v>1520202.59</v>
      </c>
      <c r="CH320" s="20">
        <v>0.88</v>
      </c>
      <c r="CI320" s="73">
        <v>28</v>
      </c>
      <c r="CJ320" s="20">
        <v>0.13</v>
      </c>
      <c r="CK320" s="79">
        <v>10</v>
      </c>
      <c r="CL320" s="17">
        <v>-1</v>
      </c>
      <c r="CM320" s="17">
        <v>-0.13291612</v>
      </c>
      <c r="CN320" s="17">
        <f>_xlfn.XLOOKUP(BZ320,' Brechas'!$A$35:$A$67,' Brechas'!$BL$35:$BL$67)</f>
        <v>-0.132916120492821</v>
      </c>
      <c r="CO320" t="b">
        <f t="shared" si="54"/>
        <v>1</v>
      </c>
    </row>
    <row r="321" spans="40:93">
      <c r="AN321" s="20">
        <v>41</v>
      </c>
      <c r="AO321" s="20" t="s">
        <v>92</v>
      </c>
      <c r="AP321" s="20">
        <v>0.3</v>
      </c>
      <c r="AQ321" s="20">
        <v>0.28000000000000003</v>
      </c>
      <c r="AR321" s="20">
        <v>0.08</v>
      </c>
      <c r="AS321" s="20">
        <v>0.08</v>
      </c>
      <c r="AT321" s="66">
        <v>12</v>
      </c>
      <c r="AU321" s="20">
        <v>0.28999999999999998</v>
      </c>
      <c r="AV321" s="20">
        <v>0.48</v>
      </c>
      <c r="AW321" s="80">
        <v>20</v>
      </c>
      <c r="AX321" s="20">
        <v>0.04</v>
      </c>
      <c r="AY321" s="66">
        <v>12</v>
      </c>
      <c r="AZ321" s="17">
        <v>1</v>
      </c>
      <c r="BA321" s="17">
        <v>3.6762725000000003E-2</v>
      </c>
      <c r="BB321" s="17">
        <f>_xlfn.XLOOKUP(AN321,' Brechas'!$A$35:$A$67,' Brechas'!$AB$35:$AB$67)</f>
        <v>3.67627245147258E-2</v>
      </c>
      <c r="BC321" t="b">
        <f t="shared" si="52"/>
        <v>1</v>
      </c>
      <c r="BG321" s="20">
        <v>41</v>
      </c>
      <c r="BH321" s="20" t="s">
        <v>92</v>
      </c>
      <c r="BI321" s="20">
        <v>25.64</v>
      </c>
      <c r="BJ321" s="20">
        <v>27.19</v>
      </c>
      <c r="BK321" s="20">
        <v>-0.06</v>
      </c>
      <c r="BL321" s="20">
        <v>0.06</v>
      </c>
      <c r="BM321" s="83">
        <v>5</v>
      </c>
      <c r="BN321" s="20">
        <v>26.43</v>
      </c>
      <c r="BO321" s="20">
        <v>0.39</v>
      </c>
      <c r="BP321" s="80">
        <v>20</v>
      </c>
      <c r="BQ321" s="20">
        <v>0.02</v>
      </c>
      <c r="BR321" s="83">
        <v>5</v>
      </c>
      <c r="BS321" s="17">
        <v>-1</v>
      </c>
      <c r="BT321" s="17">
        <v>-2.2192317999999999E-2</v>
      </c>
      <c r="BU321" s="17">
        <f>_xlfn.XLOOKUP(BG321,' Brechas'!$A$35:$A$67,' Brechas'!$AP$35:$AP$67)</f>
        <v>-2.2192318442575399E-2</v>
      </c>
      <c r="BV321" t="b">
        <f t="shared" si="53"/>
        <v>1</v>
      </c>
      <c r="BZ321" s="20">
        <v>41</v>
      </c>
      <c r="CA321" s="20" t="s">
        <v>92</v>
      </c>
      <c r="CB321" s="20">
        <v>1523115.78</v>
      </c>
      <c r="CC321" s="20">
        <v>1855574.39</v>
      </c>
      <c r="CD321" s="20">
        <v>-0.18</v>
      </c>
      <c r="CE321" s="20">
        <v>0.18</v>
      </c>
      <c r="CF321" s="60">
        <v>14</v>
      </c>
      <c r="CG321" s="20">
        <v>1754683.01</v>
      </c>
      <c r="CH321" s="20">
        <v>0.77</v>
      </c>
      <c r="CI321" s="60">
        <v>14</v>
      </c>
      <c r="CJ321" s="20">
        <v>0.14000000000000001</v>
      </c>
      <c r="CK321" s="66">
        <v>12</v>
      </c>
      <c r="CL321" s="17">
        <v>-1</v>
      </c>
      <c r="CM321" s="17">
        <v>-0.137171125</v>
      </c>
      <c r="CN321" s="17">
        <f>_xlfn.XLOOKUP(BZ321,' Brechas'!$A$35:$A$67,' Brechas'!$BL$35:$BL$67)</f>
        <v>-0.137171125159571</v>
      </c>
      <c r="CO321" t="b">
        <f t="shared" si="54"/>
        <v>1</v>
      </c>
    </row>
    <row r="322" spans="40:93">
      <c r="AN322" s="20">
        <v>44</v>
      </c>
      <c r="AO322" s="20" t="s">
        <v>93</v>
      </c>
      <c r="AP322" s="20">
        <v>0.19</v>
      </c>
      <c r="AQ322" s="20">
        <v>0.23</v>
      </c>
      <c r="AR322" s="20">
        <v>-0.19</v>
      </c>
      <c r="AS322" s="20">
        <v>0.19</v>
      </c>
      <c r="AT322" s="82">
        <v>22</v>
      </c>
      <c r="AU322" s="20">
        <v>0.21</v>
      </c>
      <c r="AV322" s="20">
        <v>0.35</v>
      </c>
      <c r="AW322" s="83">
        <v>5</v>
      </c>
      <c r="AX322" s="20">
        <v>7.0000000000000007E-2</v>
      </c>
      <c r="AY322" s="61">
        <v>18</v>
      </c>
      <c r="AZ322" s="17">
        <v>-1</v>
      </c>
      <c r="BA322" s="17">
        <v>-6.7675752000000006E-2</v>
      </c>
      <c r="BB322" s="17">
        <f>_xlfn.XLOOKUP(AN322,' Brechas'!$A$35:$A$67,' Brechas'!$AB$35:$AB$67)</f>
        <v>-6.7675751871058606E-2</v>
      </c>
      <c r="BC322" t="b">
        <f t="shared" si="52"/>
        <v>1</v>
      </c>
      <c r="BG322" s="20">
        <v>44</v>
      </c>
      <c r="BH322" s="20" t="s">
        <v>93</v>
      </c>
      <c r="BI322" s="20">
        <v>32.549999999999997</v>
      </c>
      <c r="BJ322" s="20">
        <v>38.869999999999997</v>
      </c>
      <c r="BK322" s="20">
        <v>-0.16</v>
      </c>
      <c r="BL322" s="20">
        <v>0.16</v>
      </c>
      <c r="BM322" s="71">
        <v>25</v>
      </c>
      <c r="BN322" s="20">
        <v>35.78</v>
      </c>
      <c r="BO322" s="20">
        <v>0.53</v>
      </c>
      <c r="BP322" s="62">
        <v>8</v>
      </c>
      <c r="BQ322" s="20">
        <v>0.09</v>
      </c>
      <c r="BR322" s="70">
        <v>29</v>
      </c>
      <c r="BS322" s="17">
        <v>-1</v>
      </c>
      <c r="BT322" s="17">
        <v>-8.5936736E-2</v>
      </c>
      <c r="BU322" s="17">
        <f>_xlfn.XLOOKUP(BG322,' Brechas'!$A$35:$A$67,' Brechas'!$AP$35:$AP$67)</f>
        <v>-8.5936735508760798E-2</v>
      </c>
      <c r="BV322" t="b">
        <f t="shared" si="53"/>
        <v>1</v>
      </c>
      <c r="BZ322" s="20">
        <v>44</v>
      </c>
      <c r="CA322" s="20" t="s">
        <v>93</v>
      </c>
      <c r="CB322" s="20">
        <v>1191799.95</v>
      </c>
      <c r="CC322" s="20">
        <v>1496319.22</v>
      </c>
      <c r="CD322" s="20">
        <v>-0.2</v>
      </c>
      <c r="CE322" s="20">
        <v>0.2</v>
      </c>
      <c r="CF322" s="81">
        <v>17</v>
      </c>
      <c r="CG322" s="20">
        <v>1385689.93</v>
      </c>
      <c r="CH322" s="20">
        <v>0.97</v>
      </c>
      <c r="CI322" s="95">
        <v>32</v>
      </c>
      <c r="CJ322" s="20">
        <v>0.2</v>
      </c>
      <c r="CK322" s="87">
        <v>30</v>
      </c>
      <c r="CL322" s="17">
        <v>-1</v>
      </c>
      <c r="CM322" s="17">
        <v>-0.19729979</v>
      </c>
      <c r="CN322" s="17">
        <f>_xlfn.XLOOKUP(BZ322,' Brechas'!$A$35:$A$67,' Brechas'!$BL$35:$BL$67)</f>
        <v>-0.197299790344554</v>
      </c>
      <c r="CO322" t="b">
        <f t="shared" si="54"/>
        <v>1</v>
      </c>
    </row>
    <row r="323" spans="40:93">
      <c r="AN323" s="20">
        <v>47</v>
      </c>
      <c r="AO323" s="20" t="s">
        <v>94</v>
      </c>
      <c r="AP323" s="20">
        <v>0.23</v>
      </c>
      <c r="AQ323" s="20">
        <v>0.26</v>
      </c>
      <c r="AR323" s="20">
        <v>-0.13</v>
      </c>
      <c r="AS323" s="20">
        <v>0.13</v>
      </c>
      <c r="AT323" s="61">
        <v>18</v>
      </c>
      <c r="AU323" s="20">
        <v>0.25</v>
      </c>
      <c r="AV323" s="20">
        <v>0.41</v>
      </c>
      <c r="AW323" s="69">
        <v>9</v>
      </c>
      <c r="AX323" s="20">
        <v>0.05</v>
      </c>
      <c r="AY323" s="81">
        <v>17</v>
      </c>
      <c r="AZ323" s="17">
        <v>-1</v>
      </c>
      <c r="BA323" s="17">
        <v>-5.4925148E-2</v>
      </c>
      <c r="BB323" s="17">
        <f>_xlfn.XLOOKUP(AN323,' Brechas'!$A$35:$A$67,' Brechas'!$AB$35:$AB$67)</f>
        <v>-5.4925148195561699E-2</v>
      </c>
      <c r="BC323" t="b">
        <f t="shared" si="52"/>
        <v>1</v>
      </c>
      <c r="BG323" s="20">
        <v>47</v>
      </c>
      <c r="BH323" s="20" t="s">
        <v>94</v>
      </c>
      <c r="BI323" s="20">
        <v>31.72</v>
      </c>
      <c r="BJ323" s="20">
        <v>34.71</v>
      </c>
      <c r="BK323" s="20">
        <v>-0.09</v>
      </c>
      <c r="BL323" s="20">
        <v>0.09</v>
      </c>
      <c r="BM323" s="79">
        <v>10</v>
      </c>
      <c r="BN323" s="20">
        <v>33.25</v>
      </c>
      <c r="BO323" s="20">
        <v>0.49</v>
      </c>
      <c r="BP323" s="79">
        <v>10</v>
      </c>
      <c r="BQ323" s="20">
        <v>0.04</v>
      </c>
      <c r="BR323" s="81">
        <v>17</v>
      </c>
      <c r="BS323" s="17">
        <v>-1</v>
      </c>
      <c r="BT323" s="17">
        <v>-4.2397029000000003E-2</v>
      </c>
      <c r="BU323" s="17">
        <f>_xlfn.XLOOKUP(BG323,' Brechas'!$A$35:$A$67,' Brechas'!$AP$35:$AP$67)</f>
        <v>-4.2397029078218899E-2</v>
      </c>
      <c r="BV323" t="b">
        <f t="shared" si="53"/>
        <v>1</v>
      </c>
      <c r="BZ323" s="20">
        <v>47</v>
      </c>
      <c r="CA323" s="20" t="s">
        <v>94</v>
      </c>
      <c r="CB323" s="20">
        <v>1356585.63</v>
      </c>
      <c r="CC323" s="20">
        <v>1715730.47</v>
      </c>
      <c r="CD323" s="20">
        <v>-0.21</v>
      </c>
      <c r="CE323" s="20">
        <v>0.21</v>
      </c>
      <c r="CF323" s="80">
        <v>20</v>
      </c>
      <c r="CG323" s="20">
        <v>1640303.58</v>
      </c>
      <c r="CH323" s="20">
        <v>0.82</v>
      </c>
      <c r="CI323" s="82">
        <v>22</v>
      </c>
      <c r="CJ323" s="20">
        <v>0.17</v>
      </c>
      <c r="CK323" s="82">
        <v>22</v>
      </c>
      <c r="CL323" s="17">
        <v>-1</v>
      </c>
      <c r="CM323" s="17">
        <v>-0.17143460799999999</v>
      </c>
      <c r="CN323" s="17">
        <f>_xlfn.XLOOKUP(BZ323,' Brechas'!$A$35:$A$67,' Brechas'!$BL$35:$BL$67)</f>
        <v>-0.17143460758475301</v>
      </c>
      <c r="CO323" t="b">
        <f t="shared" si="54"/>
        <v>1</v>
      </c>
    </row>
    <row r="324" spans="40:93">
      <c r="AN324" s="20">
        <v>50</v>
      </c>
      <c r="AO324" s="20" t="s">
        <v>95</v>
      </c>
      <c r="AP324" s="20">
        <v>0.24</v>
      </c>
      <c r="AQ324" s="20">
        <v>0.3</v>
      </c>
      <c r="AR324" s="20">
        <v>-0.19</v>
      </c>
      <c r="AS324" s="20">
        <v>0.19</v>
      </c>
      <c r="AT324" s="75">
        <v>21</v>
      </c>
      <c r="AU324" s="20">
        <v>0.27</v>
      </c>
      <c r="AV324" s="20">
        <v>0.45</v>
      </c>
      <c r="AW324" s="81">
        <v>17</v>
      </c>
      <c r="AX324" s="20">
        <v>0.09</v>
      </c>
      <c r="AY324" s="88">
        <v>24</v>
      </c>
      <c r="AZ324" s="17">
        <v>-1</v>
      </c>
      <c r="BA324" s="17">
        <v>-8.6727476999999997E-2</v>
      </c>
      <c r="BB324" s="17">
        <f>_xlfn.XLOOKUP(AN324,' Brechas'!$A$35:$A$67,' Brechas'!$AB$35:$AB$67)</f>
        <v>-8.6727476557111605E-2</v>
      </c>
      <c r="BC324" t="b">
        <f t="shared" si="52"/>
        <v>1</v>
      </c>
      <c r="BG324" s="20">
        <v>50</v>
      </c>
      <c r="BH324" s="20" t="s">
        <v>95</v>
      </c>
      <c r="BI324" s="20">
        <v>31.52</v>
      </c>
      <c r="BJ324" s="20">
        <v>33.97</v>
      </c>
      <c r="BK324" s="20">
        <v>-7.0000000000000007E-2</v>
      </c>
      <c r="BL324" s="20">
        <v>7.0000000000000007E-2</v>
      </c>
      <c r="BM324" s="64">
        <v>7</v>
      </c>
      <c r="BN324" s="20">
        <v>32.770000000000003</v>
      </c>
      <c r="BO324" s="20">
        <v>0.48</v>
      </c>
      <c r="BP324" s="86">
        <v>11</v>
      </c>
      <c r="BQ324" s="20">
        <v>0.03</v>
      </c>
      <c r="BR324" s="59">
        <v>13</v>
      </c>
      <c r="BS324" s="17">
        <v>-1</v>
      </c>
      <c r="BT324" s="17">
        <v>-3.4959256000000001E-2</v>
      </c>
      <c r="BU324" s="17">
        <f>_xlfn.XLOOKUP(BG324,' Brechas'!$A$35:$A$67,' Brechas'!$AP$35:$AP$67)</f>
        <v>-3.4959256223467301E-2</v>
      </c>
      <c r="BV324" t="b">
        <f t="shared" si="53"/>
        <v>1</v>
      </c>
      <c r="BZ324" s="20">
        <v>50</v>
      </c>
      <c r="CA324" s="20" t="s">
        <v>95</v>
      </c>
      <c r="CB324" s="20">
        <v>1618952.17</v>
      </c>
      <c r="CC324" s="20">
        <v>2236543.5699999998</v>
      </c>
      <c r="CD324" s="20">
        <v>-0.28000000000000003</v>
      </c>
      <c r="CE324" s="20">
        <v>0.28000000000000003</v>
      </c>
      <c r="CF324" s="87">
        <v>30</v>
      </c>
      <c r="CG324" s="20">
        <v>1981963.14</v>
      </c>
      <c r="CH324" s="20">
        <v>0.68</v>
      </c>
      <c r="CI324" s="62">
        <v>8</v>
      </c>
      <c r="CJ324" s="20">
        <v>0.19</v>
      </c>
      <c r="CK324" s="73">
        <v>28</v>
      </c>
      <c r="CL324" s="17">
        <v>-1</v>
      </c>
      <c r="CM324" s="17">
        <v>-0.18716751100000001</v>
      </c>
      <c r="CN324" s="17">
        <f>_xlfn.XLOOKUP(BZ324,' Brechas'!$A$35:$A$67,' Brechas'!$BL$35:$BL$67)</f>
        <v>-0.18716751080717101</v>
      </c>
      <c r="CO324" t="b">
        <f t="shared" si="54"/>
        <v>1</v>
      </c>
    </row>
    <row r="325" spans="40:93">
      <c r="AN325" s="20">
        <v>52</v>
      </c>
      <c r="AO325" s="20" t="s">
        <v>96</v>
      </c>
      <c r="AP325" s="20">
        <v>0.36</v>
      </c>
      <c r="AQ325" s="20">
        <v>0.33</v>
      </c>
      <c r="AR325" s="20">
        <v>0.08</v>
      </c>
      <c r="AS325" s="20">
        <v>0.08</v>
      </c>
      <c r="AT325" s="60">
        <v>14</v>
      </c>
      <c r="AU325" s="20">
        <v>0.35</v>
      </c>
      <c r="AV325" s="20">
        <v>0.57999999999999996</v>
      </c>
      <c r="AW325" s="84">
        <v>26</v>
      </c>
      <c r="AX325" s="20">
        <v>0.05</v>
      </c>
      <c r="AY325" s="60">
        <v>14</v>
      </c>
      <c r="AZ325" s="17">
        <v>1</v>
      </c>
      <c r="BA325" s="17">
        <v>4.6360037E-2</v>
      </c>
      <c r="BB325" s="17">
        <f>_xlfn.XLOOKUP(AN325,' Brechas'!$A$35:$A$67,' Brechas'!$AB$35:$AB$67)</f>
        <v>4.63600369670071E-2</v>
      </c>
      <c r="BC325" t="b">
        <f t="shared" si="52"/>
        <v>1</v>
      </c>
      <c r="BG325" s="20">
        <v>52</v>
      </c>
      <c r="BH325" s="20" t="s">
        <v>96</v>
      </c>
      <c r="BI325" s="20">
        <v>22.31</v>
      </c>
      <c r="BJ325" s="20">
        <v>24.43</v>
      </c>
      <c r="BK325" s="20">
        <v>-0.09</v>
      </c>
      <c r="BL325" s="20">
        <v>0.09</v>
      </c>
      <c r="BM325" s="86">
        <v>11</v>
      </c>
      <c r="BN325" s="20">
        <v>23.4</v>
      </c>
      <c r="BO325" s="20">
        <v>0.35</v>
      </c>
      <c r="BP325" s="74">
        <v>23</v>
      </c>
      <c r="BQ325" s="20">
        <v>0.03</v>
      </c>
      <c r="BR325" s="69">
        <v>9</v>
      </c>
      <c r="BS325" s="17">
        <v>-1</v>
      </c>
      <c r="BT325" s="17">
        <v>-2.9994926000000002E-2</v>
      </c>
      <c r="BU325" s="17">
        <f>_xlfn.XLOOKUP(BG325,' Brechas'!$A$35:$A$67,' Brechas'!$AP$35:$AP$67)</f>
        <v>-2.99949258327099E-2</v>
      </c>
      <c r="BV325" t="b">
        <f t="shared" si="53"/>
        <v>1</v>
      </c>
      <c r="BZ325" s="20">
        <v>52</v>
      </c>
      <c r="CA325" s="20" t="s">
        <v>96</v>
      </c>
      <c r="CB325" s="20">
        <v>1401286.57</v>
      </c>
      <c r="CC325" s="20">
        <v>1772104.1</v>
      </c>
      <c r="CD325" s="20">
        <v>-0.21</v>
      </c>
      <c r="CE325" s="20">
        <v>0.21</v>
      </c>
      <c r="CF325" s="68">
        <v>19</v>
      </c>
      <c r="CG325" s="20">
        <v>1651361.87</v>
      </c>
      <c r="CH325" s="20">
        <v>0.81</v>
      </c>
      <c r="CI325" s="75">
        <v>21</v>
      </c>
      <c r="CJ325" s="20">
        <v>0.17</v>
      </c>
      <c r="CK325" s="68">
        <v>19</v>
      </c>
      <c r="CL325" s="17">
        <v>-1</v>
      </c>
      <c r="CM325" s="17">
        <v>-0.170227976</v>
      </c>
      <c r="CN325" s="17">
        <f>_xlfn.XLOOKUP(BZ325,' Brechas'!$A$35:$A$67,' Brechas'!$BL$35:$BL$67)</f>
        <v>-0.17022797583431201</v>
      </c>
      <c r="CO325" t="b">
        <f t="shared" si="54"/>
        <v>1</v>
      </c>
    </row>
    <row r="326" spans="40:93" ht="24">
      <c r="AN326" s="20">
        <v>54</v>
      </c>
      <c r="AO326" s="20" t="s">
        <v>97</v>
      </c>
      <c r="AP326" s="20">
        <v>0.25</v>
      </c>
      <c r="AQ326" s="20">
        <v>0.32</v>
      </c>
      <c r="AR326" s="20">
        <v>-0.22</v>
      </c>
      <c r="AS326" s="20">
        <v>0.22</v>
      </c>
      <c r="AT326" s="71">
        <v>25</v>
      </c>
      <c r="AU326" s="20">
        <v>0.28999999999999998</v>
      </c>
      <c r="AV326" s="20">
        <v>0.48</v>
      </c>
      <c r="AW326" s="61">
        <v>18</v>
      </c>
      <c r="AX326" s="20">
        <v>0.11</v>
      </c>
      <c r="AY326" s="84">
        <v>26</v>
      </c>
      <c r="AZ326" s="17">
        <v>-1</v>
      </c>
      <c r="BA326" s="17">
        <v>-0.10548508600000001</v>
      </c>
      <c r="BB326" s="17">
        <f>_xlfn.XLOOKUP(AN326,' Brechas'!$A$35:$A$67,' Brechas'!$AB$35:$AB$67)</f>
        <v>-0.10548508573170901</v>
      </c>
      <c r="BC326" t="b">
        <f t="shared" si="52"/>
        <v>1</v>
      </c>
      <c r="BG326" s="20">
        <v>54</v>
      </c>
      <c r="BH326" s="20" t="s">
        <v>97</v>
      </c>
      <c r="BI326" s="20">
        <v>25.42</v>
      </c>
      <c r="BJ326" s="20">
        <v>28.71</v>
      </c>
      <c r="BK326" s="20">
        <v>-0.11</v>
      </c>
      <c r="BL326" s="20">
        <v>0.11</v>
      </c>
      <c r="BM326" s="60">
        <v>14</v>
      </c>
      <c r="BN326" s="20">
        <v>27.1</v>
      </c>
      <c r="BO326" s="20">
        <v>0.4</v>
      </c>
      <c r="BP326" s="61">
        <v>18</v>
      </c>
      <c r="BQ326" s="20">
        <v>0.05</v>
      </c>
      <c r="BR326" s="68">
        <v>19</v>
      </c>
      <c r="BS326" s="17">
        <v>-1</v>
      </c>
      <c r="BT326" s="17">
        <v>-4.5839191000000001E-2</v>
      </c>
      <c r="BU326" s="17">
        <f>_xlfn.XLOOKUP(BG326,' Brechas'!$A$35:$A$67,' Brechas'!$AP$35:$AP$67)</f>
        <v>-4.5839190621434198E-2</v>
      </c>
      <c r="BV326" t="b">
        <f t="shared" si="53"/>
        <v>1</v>
      </c>
      <c r="BZ326" s="20">
        <v>54</v>
      </c>
      <c r="CA326" s="20" t="s">
        <v>97</v>
      </c>
      <c r="CB326" s="20">
        <v>1380980.63</v>
      </c>
      <c r="CC326" s="20">
        <v>1703674.52</v>
      </c>
      <c r="CD326" s="20">
        <v>-0.19</v>
      </c>
      <c r="CE326" s="20">
        <v>0.19</v>
      </c>
      <c r="CF326" s="63">
        <v>15</v>
      </c>
      <c r="CG326" s="20">
        <v>1626051.12</v>
      </c>
      <c r="CH326" s="20">
        <v>0.83</v>
      </c>
      <c r="CI326" s="74">
        <v>23</v>
      </c>
      <c r="CJ326" s="20">
        <v>0.16</v>
      </c>
      <c r="CK326" s="58">
        <v>16</v>
      </c>
      <c r="CL326" s="17">
        <v>-1</v>
      </c>
      <c r="CM326" s="17">
        <v>-0.156484769</v>
      </c>
      <c r="CN326" s="17">
        <f>_xlfn.XLOOKUP(BZ326,' Brechas'!$A$35:$A$67,' Brechas'!$BL$35:$BL$67)</f>
        <v>-0.15648476927214</v>
      </c>
      <c r="CO326" t="b">
        <f t="shared" si="54"/>
        <v>1</v>
      </c>
    </row>
    <row r="327" spans="40:93">
      <c r="AN327" s="20">
        <v>63</v>
      </c>
      <c r="AO327" s="20" t="s">
        <v>98</v>
      </c>
      <c r="AP327" s="20">
        <v>0.61</v>
      </c>
      <c r="AQ327" s="20">
        <v>0.6</v>
      </c>
      <c r="AR327" s="20">
        <v>0.02</v>
      </c>
      <c r="AS327" s="20">
        <v>0.02</v>
      </c>
      <c r="AT327" s="78">
        <v>3</v>
      </c>
      <c r="AU327" s="20">
        <v>0.6</v>
      </c>
      <c r="AV327" s="20">
        <v>1</v>
      </c>
      <c r="AW327" s="77">
        <v>33</v>
      </c>
      <c r="AX327" s="20">
        <v>0.02</v>
      </c>
      <c r="AY327" s="83">
        <v>5</v>
      </c>
      <c r="AZ327" s="17">
        <v>1</v>
      </c>
      <c r="BA327" s="17">
        <v>1.5766163E-2</v>
      </c>
      <c r="BB327" s="17">
        <f>_xlfn.XLOOKUP(AN327,' Brechas'!$A$35:$A$67,' Brechas'!$AB$35:$AB$67)</f>
        <v>1.57661634886858E-2</v>
      </c>
      <c r="BC327" t="b">
        <f t="shared" si="52"/>
        <v>1</v>
      </c>
      <c r="BG327" s="20">
        <v>63</v>
      </c>
      <c r="BH327" s="20" t="s">
        <v>98</v>
      </c>
      <c r="BI327" s="20">
        <v>23.73</v>
      </c>
      <c r="BJ327" s="20">
        <v>26.57</v>
      </c>
      <c r="BK327" s="20">
        <v>-0.11</v>
      </c>
      <c r="BL327" s="20">
        <v>0.11</v>
      </c>
      <c r="BM327" s="59">
        <v>13</v>
      </c>
      <c r="BN327" s="20">
        <v>25.19</v>
      </c>
      <c r="BO327" s="20">
        <v>0.37</v>
      </c>
      <c r="BP327" s="82">
        <v>22</v>
      </c>
      <c r="BQ327" s="20">
        <v>0.04</v>
      </c>
      <c r="BR327" s="63">
        <v>15</v>
      </c>
      <c r="BS327" s="17">
        <v>-1</v>
      </c>
      <c r="BT327" s="17">
        <v>-3.9746542000000003E-2</v>
      </c>
      <c r="BU327" s="17">
        <f>_xlfn.XLOOKUP(BG327,' Brechas'!$A$35:$A$67,' Brechas'!$AP$35:$AP$67)</f>
        <v>-3.9746541759658902E-2</v>
      </c>
      <c r="BV327" t="b">
        <f t="shared" si="53"/>
        <v>1</v>
      </c>
      <c r="BZ327" s="20">
        <v>63</v>
      </c>
      <c r="CA327" s="20" t="s">
        <v>98</v>
      </c>
      <c r="CB327" s="20">
        <v>1507993.11</v>
      </c>
      <c r="CC327" s="20">
        <v>2064662.88</v>
      </c>
      <c r="CD327" s="20">
        <v>-0.27</v>
      </c>
      <c r="CE327" s="20">
        <v>0.27</v>
      </c>
      <c r="CF327" s="73">
        <v>28</v>
      </c>
      <c r="CG327" s="20">
        <v>1925216.88</v>
      </c>
      <c r="CH327" s="20">
        <v>0.7</v>
      </c>
      <c r="CI327" s="79">
        <v>10</v>
      </c>
      <c r="CJ327" s="20">
        <v>0.19</v>
      </c>
      <c r="CK327" s="70">
        <v>29</v>
      </c>
      <c r="CL327" s="17">
        <v>-1</v>
      </c>
      <c r="CM327" s="17">
        <v>-0.18813560300000001</v>
      </c>
      <c r="CN327" s="17">
        <f>_xlfn.XLOOKUP(BZ327,' Brechas'!$A$35:$A$67,' Brechas'!$BL$35:$BL$67)</f>
        <v>-0.18813560314410799</v>
      </c>
      <c r="CO327" t="b">
        <f t="shared" si="54"/>
        <v>1</v>
      </c>
    </row>
    <row r="328" spans="40:93">
      <c r="AN328" s="20">
        <v>66</v>
      </c>
      <c r="AO328" s="20" t="s">
        <v>99</v>
      </c>
      <c r="AP328" s="20">
        <v>0.52</v>
      </c>
      <c r="AQ328" s="20">
        <v>0.53</v>
      </c>
      <c r="AR328" s="20">
        <v>-0.02</v>
      </c>
      <c r="AS328" s="20">
        <v>0.02</v>
      </c>
      <c r="AT328" s="85">
        <v>4</v>
      </c>
      <c r="AU328" s="20">
        <v>0.52</v>
      </c>
      <c r="AV328" s="20">
        <v>0.87</v>
      </c>
      <c r="AW328" s="95">
        <v>32</v>
      </c>
      <c r="AX328" s="20">
        <v>0.02</v>
      </c>
      <c r="AY328" s="65">
        <v>6</v>
      </c>
      <c r="AZ328" s="17">
        <v>-1</v>
      </c>
      <c r="BA328" s="17">
        <v>-1.637394E-2</v>
      </c>
      <c r="BB328" s="17">
        <f>_xlfn.XLOOKUP(AN328,' Brechas'!$A$35:$A$67,' Brechas'!$AB$35:$AB$67)</f>
        <v>-1.63739395392224E-2</v>
      </c>
      <c r="BC328" t="b">
        <f t="shared" si="52"/>
        <v>1</v>
      </c>
      <c r="BG328" s="20">
        <v>66</v>
      </c>
      <c r="BH328" s="20" t="s">
        <v>99</v>
      </c>
      <c r="BI328" s="20">
        <v>26</v>
      </c>
      <c r="BJ328" s="20">
        <v>28.34</v>
      </c>
      <c r="BK328" s="20">
        <v>-0.08</v>
      </c>
      <c r="BL328" s="20">
        <v>0.08</v>
      </c>
      <c r="BM328" s="69">
        <v>9</v>
      </c>
      <c r="BN328" s="20">
        <v>27.2</v>
      </c>
      <c r="BO328" s="20">
        <v>0.4</v>
      </c>
      <c r="BP328" s="81">
        <v>17</v>
      </c>
      <c r="BQ328" s="20">
        <v>0.03</v>
      </c>
      <c r="BR328" s="79">
        <v>10</v>
      </c>
      <c r="BS328" s="17">
        <v>-1</v>
      </c>
      <c r="BT328" s="17">
        <v>-3.3136060000000002E-2</v>
      </c>
      <c r="BU328" s="17">
        <f>_xlfn.XLOOKUP(BG328,' Brechas'!$A$35:$A$67,' Brechas'!$AP$35:$AP$67)</f>
        <v>-3.31360598796821E-2</v>
      </c>
      <c r="BV328" t="b">
        <f t="shared" si="53"/>
        <v>1</v>
      </c>
      <c r="BZ328" s="20">
        <v>66</v>
      </c>
      <c r="CA328" s="20" t="s">
        <v>99</v>
      </c>
      <c r="CB328" s="20">
        <v>1639165.75</v>
      </c>
      <c r="CC328" s="20">
        <v>1864364.86</v>
      </c>
      <c r="CD328" s="20">
        <v>-0.12</v>
      </c>
      <c r="CE328" s="20">
        <v>0.12</v>
      </c>
      <c r="CF328" s="83">
        <v>5</v>
      </c>
      <c r="CG328" s="20">
        <v>1786279.26</v>
      </c>
      <c r="CH328" s="20">
        <v>0.75</v>
      </c>
      <c r="CI328" s="59">
        <v>13</v>
      </c>
      <c r="CJ328" s="20">
        <v>0.09</v>
      </c>
      <c r="CK328" s="83">
        <v>5</v>
      </c>
      <c r="CL328" s="17">
        <v>-1</v>
      </c>
      <c r="CM328" s="17">
        <v>-9.0842391999999994E-2</v>
      </c>
      <c r="CN328" s="17">
        <f>_xlfn.XLOOKUP(BZ328,' Brechas'!$A$35:$A$67,' Brechas'!$BL$35:$BL$67)</f>
        <v>-9.0842391840065206E-2</v>
      </c>
      <c r="CO328" t="b">
        <f t="shared" si="54"/>
        <v>1</v>
      </c>
    </row>
    <row r="329" spans="40:93">
      <c r="AN329" s="20">
        <v>68</v>
      </c>
      <c r="AO329" s="20" t="s">
        <v>100</v>
      </c>
      <c r="AP329" s="20">
        <v>0.3</v>
      </c>
      <c r="AQ329" s="20">
        <v>0.47</v>
      </c>
      <c r="AR329" s="20">
        <v>-0.38</v>
      </c>
      <c r="AS329" s="20">
        <v>0.38</v>
      </c>
      <c r="AT329" s="87">
        <v>30</v>
      </c>
      <c r="AU329" s="20">
        <v>0.38</v>
      </c>
      <c r="AV329" s="20">
        <v>0.64</v>
      </c>
      <c r="AW329" s="72">
        <v>27</v>
      </c>
      <c r="AX329" s="20">
        <v>0.24</v>
      </c>
      <c r="AY329" s="95">
        <v>32</v>
      </c>
      <c r="AZ329" s="17">
        <v>-1</v>
      </c>
      <c r="BA329" s="17">
        <v>-0.240359974</v>
      </c>
      <c r="BB329" s="17">
        <f>_xlfn.XLOOKUP(AN329,' Brechas'!$A$35:$A$67,' Brechas'!$AB$35:$AB$67)</f>
        <v>-0.24035997442199999</v>
      </c>
      <c r="BC329" t="b">
        <f t="shared" si="52"/>
        <v>1</v>
      </c>
      <c r="BG329" s="20">
        <v>68</v>
      </c>
      <c r="BH329" s="20" t="s">
        <v>100</v>
      </c>
      <c r="BI329" s="20">
        <v>21.52</v>
      </c>
      <c r="BJ329" s="20">
        <v>25.06</v>
      </c>
      <c r="BK329" s="20">
        <v>-0.14000000000000001</v>
      </c>
      <c r="BL329" s="20">
        <v>0.14000000000000001</v>
      </c>
      <c r="BM329" s="75">
        <v>21</v>
      </c>
      <c r="BN329" s="20">
        <v>23.33</v>
      </c>
      <c r="BO329" s="20">
        <v>0.34</v>
      </c>
      <c r="BP329" s="88">
        <v>24</v>
      </c>
      <c r="BQ329" s="20">
        <v>0.05</v>
      </c>
      <c r="BR329" s="80">
        <v>20</v>
      </c>
      <c r="BS329" s="17">
        <v>-1</v>
      </c>
      <c r="BT329" s="17">
        <v>-4.8595289999999999E-2</v>
      </c>
      <c r="BU329" s="17">
        <f>_xlfn.XLOOKUP(BG329,' Brechas'!$A$35:$A$67,' Brechas'!$AP$35:$AP$67)</f>
        <v>-4.85952897056608E-2</v>
      </c>
      <c r="BV329" t="b">
        <f t="shared" si="53"/>
        <v>1</v>
      </c>
      <c r="BZ329" s="20">
        <v>68</v>
      </c>
      <c r="CA329" s="20" t="s">
        <v>100</v>
      </c>
      <c r="CB329" s="20">
        <v>1666456.51</v>
      </c>
      <c r="CC329" s="20">
        <v>2127762.4700000002</v>
      </c>
      <c r="CD329" s="20">
        <v>-0.22</v>
      </c>
      <c r="CE329" s="20">
        <v>0.22</v>
      </c>
      <c r="CF329" s="82">
        <v>22</v>
      </c>
      <c r="CG329" s="20">
        <v>1963491.11</v>
      </c>
      <c r="CH329" s="20">
        <v>0.68</v>
      </c>
      <c r="CI329" s="69">
        <v>9</v>
      </c>
      <c r="CJ329" s="20">
        <v>0.15</v>
      </c>
      <c r="CK329" s="63">
        <v>15</v>
      </c>
      <c r="CL329" s="17">
        <v>-1</v>
      </c>
      <c r="CM329" s="17">
        <v>-0.148333464</v>
      </c>
      <c r="CN329" s="17">
        <f>_xlfn.XLOOKUP(BZ329,' Brechas'!$A$35:$A$67,' Brechas'!$BL$35:$BL$67)</f>
        <v>-0.14833346418626001</v>
      </c>
      <c r="CO329" t="b">
        <f t="shared" si="54"/>
        <v>1</v>
      </c>
    </row>
    <row r="330" spans="40:93">
      <c r="AN330" s="20">
        <v>70</v>
      </c>
      <c r="AO330" s="20" t="s">
        <v>101</v>
      </c>
      <c r="AP330" s="20">
        <v>0.25</v>
      </c>
      <c r="AQ330" s="20">
        <v>0.27</v>
      </c>
      <c r="AR330" s="20">
        <v>-0.06</v>
      </c>
      <c r="AS330" s="20">
        <v>0.06</v>
      </c>
      <c r="AT330" s="62">
        <v>8</v>
      </c>
      <c r="AU330" s="20">
        <v>0.26</v>
      </c>
      <c r="AV330" s="20">
        <v>0.43</v>
      </c>
      <c r="AW330" s="60">
        <v>14</v>
      </c>
      <c r="AX330" s="20">
        <v>0.03</v>
      </c>
      <c r="AY330" s="62">
        <v>8</v>
      </c>
      <c r="AZ330" s="17">
        <v>-1</v>
      </c>
      <c r="BA330" s="17">
        <v>-2.6804900999999999E-2</v>
      </c>
      <c r="BB330" s="17">
        <f>_xlfn.XLOOKUP(AN330,' Brechas'!$A$35:$A$67,' Brechas'!$AB$35:$AB$67)</f>
        <v>-2.6804900556850302E-2</v>
      </c>
      <c r="BC330" t="b">
        <f t="shared" si="52"/>
        <v>1</v>
      </c>
      <c r="BG330" s="20">
        <v>70</v>
      </c>
      <c r="BH330" s="20" t="s">
        <v>101</v>
      </c>
      <c r="BI330" s="20">
        <v>31.12</v>
      </c>
      <c r="BJ330" s="20">
        <v>47.17</v>
      </c>
      <c r="BK330" s="20">
        <v>-0.34</v>
      </c>
      <c r="BL330" s="20">
        <v>0.34</v>
      </c>
      <c r="BM330" s="77">
        <v>33</v>
      </c>
      <c r="BN330" s="20">
        <v>39.32</v>
      </c>
      <c r="BO330" s="20">
        <v>0.57999999999999996</v>
      </c>
      <c r="BP330" s="83">
        <v>5</v>
      </c>
      <c r="BQ330" s="20">
        <v>0.2</v>
      </c>
      <c r="BR330" s="77">
        <v>33</v>
      </c>
      <c r="BS330" s="17">
        <v>-1</v>
      </c>
      <c r="BT330" s="17">
        <v>-0.19760368</v>
      </c>
      <c r="BU330" s="17">
        <f>_xlfn.XLOOKUP(BG330,' Brechas'!$A$35:$A$67,' Brechas'!$AP$35:$AP$67)</f>
        <v>-0.19760368012563301</v>
      </c>
      <c r="BV330" t="b">
        <f t="shared" si="53"/>
        <v>1</v>
      </c>
      <c r="BZ330" s="20">
        <v>70</v>
      </c>
      <c r="CA330" s="20" t="s">
        <v>101</v>
      </c>
      <c r="CB330" s="20">
        <v>1257664.04</v>
      </c>
      <c r="CC330" s="20">
        <v>1503992.39</v>
      </c>
      <c r="CD330" s="20">
        <v>-0.16</v>
      </c>
      <c r="CE330" s="20">
        <v>0.16</v>
      </c>
      <c r="CF330" s="69">
        <v>9</v>
      </c>
      <c r="CG330" s="20">
        <v>1492832.9</v>
      </c>
      <c r="CH330" s="20">
        <v>0.9</v>
      </c>
      <c r="CI330" s="70">
        <v>29</v>
      </c>
      <c r="CJ330" s="20">
        <v>0.15</v>
      </c>
      <c r="CK330" s="60">
        <v>14</v>
      </c>
      <c r="CL330" s="17">
        <v>-1</v>
      </c>
      <c r="CM330" s="17">
        <v>-0.147387184</v>
      </c>
      <c r="CN330" s="17">
        <f>_xlfn.XLOOKUP(BZ330,' Brechas'!$A$35:$A$67,' Brechas'!$BL$35:$BL$67)</f>
        <v>-0.14738718377804699</v>
      </c>
      <c r="CO330" t="b">
        <f t="shared" si="54"/>
        <v>1</v>
      </c>
    </row>
    <row r="331" spans="40:93">
      <c r="AN331" s="20">
        <v>73</v>
      </c>
      <c r="AO331" s="20" t="s">
        <v>102</v>
      </c>
      <c r="AP331" s="20">
        <v>0.43</v>
      </c>
      <c r="AQ331" s="20">
        <v>0.41</v>
      </c>
      <c r="AR331" s="20">
        <v>7.0000000000000007E-2</v>
      </c>
      <c r="AS331" s="20">
        <v>7.0000000000000007E-2</v>
      </c>
      <c r="AT331" s="79">
        <v>10</v>
      </c>
      <c r="AU331" s="20">
        <v>0.42</v>
      </c>
      <c r="AV331" s="20">
        <v>0.7</v>
      </c>
      <c r="AW331" s="70">
        <v>29</v>
      </c>
      <c r="AX331" s="20">
        <v>0.05</v>
      </c>
      <c r="AY331" s="63">
        <v>15</v>
      </c>
      <c r="AZ331" s="17">
        <v>1</v>
      </c>
      <c r="BA331" s="17">
        <v>4.8302904000000001E-2</v>
      </c>
      <c r="BB331" s="17">
        <f>_xlfn.XLOOKUP(AN331,' Brechas'!$A$35:$A$67,' Brechas'!$AB$35:$AB$67)</f>
        <v>4.8302903665190702E-2</v>
      </c>
      <c r="BC331" t="b">
        <f t="shared" si="52"/>
        <v>1</v>
      </c>
      <c r="BG331" s="20">
        <v>73</v>
      </c>
      <c r="BH331" s="20" t="s">
        <v>102</v>
      </c>
      <c r="BI331" s="20">
        <v>24.49</v>
      </c>
      <c r="BJ331" s="20">
        <v>28.45</v>
      </c>
      <c r="BK331" s="20">
        <v>-0.14000000000000001</v>
      </c>
      <c r="BL331" s="20">
        <v>0.14000000000000001</v>
      </c>
      <c r="BM331" s="80">
        <v>20</v>
      </c>
      <c r="BN331" s="20">
        <v>26.52</v>
      </c>
      <c r="BO331" s="20">
        <v>0.39</v>
      </c>
      <c r="BP331" s="68">
        <v>19</v>
      </c>
      <c r="BQ331" s="20">
        <v>0.05</v>
      </c>
      <c r="BR331" s="75">
        <v>21</v>
      </c>
      <c r="BS331" s="17">
        <v>-1</v>
      </c>
      <c r="BT331" s="17">
        <v>-5.4541533000000003E-2</v>
      </c>
      <c r="BU331" s="17">
        <f>_xlfn.XLOOKUP(BG331,' Brechas'!$A$35:$A$67,' Brechas'!$AP$35:$AP$67)</f>
        <v>-5.4541532517248401E-2</v>
      </c>
      <c r="BV331" t="b">
        <f t="shared" si="53"/>
        <v>1</v>
      </c>
      <c r="BZ331" s="20">
        <v>73</v>
      </c>
      <c r="CA331" s="20" t="s">
        <v>102</v>
      </c>
      <c r="CB331" s="20">
        <v>1535032.18</v>
      </c>
      <c r="CC331" s="20">
        <v>2030889.06</v>
      </c>
      <c r="CD331" s="20">
        <v>-0.24</v>
      </c>
      <c r="CE331" s="20">
        <v>0.24</v>
      </c>
      <c r="CF331" s="71">
        <v>25</v>
      </c>
      <c r="CG331" s="20">
        <v>1921838.04</v>
      </c>
      <c r="CH331" s="20">
        <v>0.7</v>
      </c>
      <c r="CI331" s="86">
        <v>11</v>
      </c>
      <c r="CJ331" s="20">
        <v>0.17</v>
      </c>
      <c r="CK331" s="75">
        <v>21</v>
      </c>
      <c r="CL331" s="17">
        <v>-1</v>
      </c>
      <c r="CM331" s="17">
        <v>-0.170669342</v>
      </c>
      <c r="CN331" s="17">
        <f>_xlfn.XLOOKUP(BZ331,' Brechas'!$A$35:$A$67,' Brechas'!$BL$35:$BL$67)</f>
        <v>-0.17066934208814</v>
      </c>
      <c r="CO331" t="b">
        <f t="shared" si="54"/>
        <v>1</v>
      </c>
    </row>
    <row r="332" spans="40:93">
      <c r="AN332" s="20">
        <v>76</v>
      </c>
      <c r="AO332" s="20" t="s">
        <v>103</v>
      </c>
      <c r="AP332" s="20">
        <v>0.37</v>
      </c>
      <c r="AQ332" s="20">
        <v>0.42</v>
      </c>
      <c r="AR332" s="20">
        <v>-0.13</v>
      </c>
      <c r="AS332" s="20">
        <v>0.13</v>
      </c>
      <c r="AT332" s="81">
        <v>17</v>
      </c>
      <c r="AU332" s="20">
        <v>0.4</v>
      </c>
      <c r="AV332" s="20">
        <v>0.66</v>
      </c>
      <c r="AW332" s="73">
        <v>28</v>
      </c>
      <c r="AX332" s="20">
        <v>0.08</v>
      </c>
      <c r="AY332" s="82">
        <v>22</v>
      </c>
      <c r="AZ332" s="17">
        <v>-1</v>
      </c>
      <c r="BA332" s="17">
        <v>-8.3989200999999999E-2</v>
      </c>
      <c r="BB332" s="17">
        <f>_xlfn.XLOOKUP(AN332,' Brechas'!$A$35:$A$67,' Brechas'!$AB$35:$AB$67)</f>
        <v>-8.3989200819036602E-2</v>
      </c>
      <c r="BC332" t="b">
        <f t="shared" si="52"/>
        <v>1</v>
      </c>
      <c r="BG332" s="20">
        <v>76</v>
      </c>
      <c r="BH332" s="20" t="s">
        <v>103</v>
      </c>
      <c r="BI332" s="20">
        <v>26.48</v>
      </c>
      <c r="BJ332" s="20">
        <v>31.19</v>
      </c>
      <c r="BK332" s="20">
        <v>-0.15</v>
      </c>
      <c r="BL332" s="20">
        <v>0.15</v>
      </c>
      <c r="BM332" s="88">
        <v>24</v>
      </c>
      <c r="BN332" s="20">
        <v>28.88</v>
      </c>
      <c r="BO332" s="20">
        <v>0.43</v>
      </c>
      <c r="BP332" s="63">
        <v>15</v>
      </c>
      <c r="BQ332" s="20">
        <v>0.06</v>
      </c>
      <c r="BR332" s="74">
        <v>23</v>
      </c>
      <c r="BS332" s="17">
        <v>-1</v>
      </c>
      <c r="BT332" s="17">
        <v>-6.4456123000000004E-2</v>
      </c>
      <c r="BU332" s="17">
        <f>_xlfn.XLOOKUP(BG332,' Brechas'!$A$35:$A$67,' Brechas'!$AP$35:$AP$67)</f>
        <v>-6.4456122556655698E-2</v>
      </c>
      <c r="BV332" t="b">
        <f t="shared" si="53"/>
        <v>1</v>
      </c>
      <c r="BZ332" s="20">
        <v>76</v>
      </c>
      <c r="CA332" s="20" t="s">
        <v>103</v>
      </c>
      <c r="CB332" s="20">
        <v>1625050.71</v>
      </c>
      <c r="CC332" s="20">
        <v>2257078.9500000002</v>
      </c>
      <c r="CD332" s="20">
        <v>-0.28000000000000003</v>
      </c>
      <c r="CE332" s="20">
        <v>0.28000000000000003</v>
      </c>
      <c r="CF332" s="94">
        <v>31</v>
      </c>
      <c r="CG332" s="20">
        <v>2017970.65</v>
      </c>
      <c r="CH332" s="20">
        <v>0.67</v>
      </c>
      <c r="CI332" s="65">
        <v>6</v>
      </c>
      <c r="CJ332" s="20">
        <v>0.19</v>
      </c>
      <c r="CK332" s="72">
        <v>27</v>
      </c>
      <c r="CL332" s="17">
        <v>-1</v>
      </c>
      <c r="CM332" s="17">
        <v>-0.186413367</v>
      </c>
      <c r="CN332" s="17">
        <f>_xlfn.XLOOKUP(BZ332,' Brechas'!$A$35:$A$67,' Brechas'!$BL$35:$BL$67)</f>
        <v>-0.18641336704933001</v>
      </c>
      <c r="CO332" t="b">
        <f t="shared" si="54"/>
        <v>1</v>
      </c>
    </row>
    <row r="333" spans="40:93">
      <c r="AN333" s="20">
        <v>81</v>
      </c>
      <c r="AO333" s="20" t="s">
        <v>104</v>
      </c>
      <c r="AP333" s="20">
        <v>0.27</v>
      </c>
      <c r="AQ333" s="20">
        <v>0.25</v>
      </c>
      <c r="AR333" s="20">
        <v>0.08</v>
      </c>
      <c r="AS333" s="20">
        <v>0.08</v>
      </c>
      <c r="AT333" s="59">
        <v>13</v>
      </c>
      <c r="AU333" s="20">
        <v>0.26</v>
      </c>
      <c r="AV333" s="20">
        <v>0.44</v>
      </c>
      <c r="AW333" s="58">
        <v>16</v>
      </c>
      <c r="AX333" s="20">
        <v>0.03</v>
      </c>
      <c r="AY333" s="79">
        <v>10</v>
      </c>
      <c r="AZ333" s="17">
        <v>1</v>
      </c>
      <c r="BA333" s="17">
        <v>3.4282871999999999E-2</v>
      </c>
      <c r="BB333" s="17">
        <f>_xlfn.XLOOKUP(AN333,' Brechas'!$A$35:$A$67,' Brechas'!$AB$35:$AB$67)</f>
        <v>3.42828721166838E-2</v>
      </c>
      <c r="BC333" t="b">
        <f t="shared" si="52"/>
        <v>1</v>
      </c>
      <c r="BG333" s="20">
        <v>81</v>
      </c>
      <c r="BH333" s="20" t="s">
        <v>104</v>
      </c>
      <c r="BI333" s="20">
        <v>37.409999999999997</v>
      </c>
      <c r="BJ333" s="20">
        <v>37.61</v>
      </c>
      <c r="BK333" s="20">
        <v>-0.01</v>
      </c>
      <c r="BL333" s="20">
        <v>0.01</v>
      </c>
      <c r="BM333" s="76">
        <v>1</v>
      </c>
      <c r="BN333" s="20">
        <v>37.51</v>
      </c>
      <c r="BO333" s="20">
        <v>0.55000000000000004</v>
      </c>
      <c r="BP333" s="65">
        <v>6</v>
      </c>
      <c r="BQ333" s="20">
        <v>0</v>
      </c>
      <c r="BR333" s="76">
        <v>1</v>
      </c>
      <c r="BS333" s="17">
        <v>-1</v>
      </c>
      <c r="BT333" s="17">
        <v>-2.849908E-3</v>
      </c>
      <c r="BU333" s="17">
        <f>_xlfn.XLOOKUP(BG333,' Brechas'!$A$35:$A$67,' Brechas'!$AP$35:$AP$67)</f>
        <v>-2.84990752999386E-3</v>
      </c>
      <c r="BV333" t="b">
        <f t="shared" si="53"/>
        <v>1</v>
      </c>
      <c r="BZ333" s="20">
        <v>81</v>
      </c>
      <c r="CA333" s="20" t="s">
        <v>104</v>
      </c>
      <c r="CB333" s="20">
        <v>1153133.1299999999</v>
      </c>
      <c r="CC333" s="20">
        <v>1395257.35</v>
      </c>
      <c r="CD333" s="20">
        <v>-0.17</v>
      </c>
      <c r="CE333" s="20">
        <v>0.17</v>
      </c>
      <c r="CF333" s="86">
        <v>11</v>
      </c>
      <c r="CG333" s="20">
        <v>1343390.15</v>
      </c>
      <c r="CH333" s="20">
        <v>1</v>
      </c>
      <c r="CI333" s="77">
        <v>33</v>
      </c>
      <c r="CJ333" s="20">
        <v>0.17</v>
      </c>
      <c r="CK333" s="88">
        <v>24</v>
      </c>
      <c r="CL333" s="17">
        <v>-1</v>
      </c>
      <c r="CM333" s="17">
        <v>-0.17353373499999999</v>
      </c>
      <c r="CN333" s="17">
        <f>_xlfn.XLOOKUP(BZ333,' Brechas'!$A$35:$A$67,' Brechas'!$BL$35:$BL$67)</f>
        <v>-0.173533734847063</v>
      </c>
      <c r="CO333" t="b">
        <f t="shared" si="54"/>
        <v>1</v>
      </c>
    </row>
    <row r="334" spans="40:93">
      <c r="AN334" s="20">
        <v>85</v>
      </c>
      <c r="AO334" s="20" t="s">
        <v>105</v>
      </c>
      <c r="AP334" s="20">
        <v>0.21</v>
      </c>
      <c r="AQ334" s="20">
        <v>0.3</v>
      </c>
      <c r="AR334" s="20">
        <v>-0.28999999999999998</v>
      </c>
      <c r="AS334" s="20">
        <v>0.28999999999999998</v>
      </c>
      <c r="AT334" s="70">
        <v>29</v>
      </c>
      <c r="AU334" s="20">
        <v>0.26</v>
      </c>
      <c r="AV334" s="20">
        <v>0.43</v>
      </c>
      <c r="AW334" s="63">
        <v>15</v>
      </c>
      <c r="AX334" s="20">
        <v>0.13</v>
      </c>
      <c r="AY334" s="73">
        <v>28</v>
      </c>
      <c r="AZ334" s="17">
        <v>-1</v>
      </c>
      <c r="BA334" s="17">
        <v>-0.12579716699999999</v>
      </c>
      <c r="BB334" s="17">
        <f>_xlfn.XLOOKUP(AN334,' Brechas'!$A$35:$A$67,' Brechas'!$AB$35:$AB$67)</f>
        <v>-0.12579716748516201</v>
      </c>
      <c r="BC334" t="b">
        <f t="shared" si="52"/>
        <v>1</v>
      </c>
      <c r="BG334" s="20">
        <v>85</v>
      </c>
      <c r="BH334" s="20" t="s">
        <v>105</v>
      </c>
      <c r="BI334" s="20">
        <v>28.49</v>
      </c>
      <c r="BJ334" s="20">
        <v>35.75</v>
      </c>
      <c r="BK334" s="20">
        <v>-0.2</v>
      </c>
      <c r="BL334" s="20">
        <v>0.2</v>
      </c>
      <c r="BM334" s="70">
        <v>29</v>
      </c>
      <c r="BN334" s="20">
        <v>32.200000000000003</v>
      </c>
      <c r="BO334" s="20">
        <v>0.48</v>
      </c>
      <c r="BP334" s="66">
        <v>12</v>
      </c>
      <c r="BQ334" s="20">
        <v>0.1</v>
      </c>
      <c r="BR334" s="87">
        <v>30</v>
      </c>
      <c r="BS334" s="17">
        <v>-1</v>
      </c>
      <c r="BT334" s="17">
        <v>-9.6527212000000001E-2</v>
      </c>
      <c r="BU334" s="17">
        <f>_xlfn.XLOOKUP(BG334,' Brechas'!$A$35:$A$67,' Brechas'!$AP$35:$AP$67)</f>
        <v>-9.6527212150975206E-2</v>
      </c>
      <c r="BV334" t="b">
        <f t="shared" si="53"/>
        <v>1</v>
      </c>
      <c r="BZ334" s="20">
        <v>85</v>
      </c>
      <c r="CA334" s="20" t="s">
        <v>105</v>
      </c>
      <c r="CB334" s="20">
        <v>1668553.85</v>
      </c>
      <c r="CC334" s="20">
        <v>2552011.7799999998</v>
      </c>
      <c r="CD334" s="20">
        <v>-0.35</v>
      </c>
      <c r="CE334" s="20">
        <v>0.35</v>
      </c>
      <c r="CF334" s="95">
        <v>32</v>
      </c>
      <c r="CG334" s="20">
        <v>2275969.0499999998</v>
      </c>
      <c r="CH334" s="20">
        <v>0.59</v>
      </c>
      <c r="CI334" s="85">
        <v>4</v>
      </c>
      <c r="CJ334" s="20">
        <v>0.2</v>
      </c>
      <c r="CK334" s="95">
        <v>32</v>
      </c>
      <c r="CL334" s="17">
        <v>-1</v>
      </c>
      <c r="CM334" s="17">
        <v>-0.204333234</v>
      </c>
      <c r="CN334" s="17">
        <f>_xlfn.XLOOKUP(BZ334,' Brechas'!$A$35:$A$67,' Brechas'!$BL$35:$BL$67)</f>
        <v>-0.204333234349836</v>
      </c>
      <c r="CO334" t="b">
        <f t="shared" si="54"/>
        <v>1</v>
      </c>
    </row>
    <row r="335" spans="40:93">
      <c r="AN335" s="20">
        <v>86</v>
      </c>
      <c r="AO335" s="20" t="s">
        <v>106</v>
      </c>
      <c r="AP335" s="20">
        <v>0.21</v>
      </c>
      <c r="AQ335" s="20">
        <v>0.22</v>
      </c>
      <c r="AR335" s="20">
        <v>-0.05</v>
      </c>
      <c r="AS335" s="20">
        <v>0.05</v>
      </c>
      <c r="AT335" s="64">
        <v>7</v>
      </c>
      <c r="AU335" s="20">
        <v>0.22</v>
      </c>
      <c r="AV335" s="20">
        <v>0.36</v>
      </c>
      <c r="AW335" s="65">
        <v>6</v>
      </c>
      <c r="AX335" s="20">
        <v>0.02</v>
      </c>
      <c r="AY335" s="64">
        <v>7</v>
      </c>
      <c r="AZ335" s="17">
        <v>-1</v>
      </c>
      <c r="BA335" s="17">
        <v>-1.6969233E-2</v>
      </c>
      <c r="BB335" s="17">
        <f>_xlfn.XLOOKUP(AN335,' Brechas'!$A$35:$A$67,' Brechas'!$AB$35:$AB$67)</f>
        <v>-1.6969233053739399E-2</v>
      </c>
      <c r="BC335" t="b">
        <f t="shared" si="52"/>
        <v>1</v>
      </c>
      <c r="BG335" s="20">
        <v>86</v>
      </c>
      <c r="BH335" s="20" t="s">
        <v>106</v>
      </c>
      <c r="BI335" s="20">
        <v>34.6</v>
      </c>
      <c r="BJ335" s="20">
        <v>40.32</v>
      </c>
      <c r="BK335" s="20">
        <v>-0.14000000000000001</v>
      </c>
      <c r="BL335" s="20">
        <v>0.14000000000000001</v>
      </c>
      <c r="BM335" s="82">
        <v>22</v>
      </c>
      <c r="BN335" s="20">
        <v>37.51</v>
      </c>
      <c r="BO335" s="20">
        <v>0.55000000000000004</v>
      </c>
      <c r="BP335" s="64">
        <v>7</v>
      </c>
      <c r="BQ335" s="20">
        <v>0.08</v>
      </c>
      <c r="BR335" s="84">
        <v>26</v>
      </c>
      <c r="BS335" s="17">
        <v>-1</v>
      </c>
      <c r="BT335" s="17">
        <v>-7.8658101999999994E-2</v>
      </c>
      <c r="BU335" s="17">
        <f>_xlfn.XLOOKUP(BG335,' Brechas'!$A$35:$A$67,' Brechas'!$AP$35:$AP$67)</f>
        <v>-7.8658102261486604E-2</v>
      </c>
      <c r="BV335" t="b">
        <f t="shared" si="53"/>
        <v>1</v>
      </c>
      <c r="BZ335" s="20">
        <v>86</v>
      </c>
      <c r="CA335" s="20" t="s">
        <v>106</v>
      </c>
      <c r="CB335" s="20">
        <v>1405118.57</v>
      </c>
      <c r="CC335" s="20">
        <v>1395958.83</v>
      </c>
      <c r="CD335" s="20">
        <v>0.01</v>
      </c>
      <c r="CE335" s="20">
        <v>0.01</v>
      </c>
      <c r="CF335" s="76">
        <v>1</v>
      </c>
      <c r="CG335" s="20">
        <v>1437486.82</v>
      </c>
      <c r="CH335" s="20">
        <v>0.93</v>
      </c>
      <c r="CI335" s="94">
        <v>31</v>
      </c>
      <c r="CJ335" s="20">
        <v>0.01</v>
      </c>
      <c r="CK335" s="76">
        <v>1</v>
      </c>
      <c r="CL335" s="17">
        <v>1</v>
      </c>
      <c r="CM335" s="17">
        <v>6.1320910000000001E-3</v>
      </c>
      <c r="CN335" s="17">
        <f>_xlfn.XLOOKUP(BZ335,' Brechas'!$A$35:$A$67,' Brechas'!$BL$35:$BL$67)</f>
        <v>6.1320906492031702E-3</v>
      </c>
      <c r="CO335" t="b">
        <f t="shared" si="54"/>
        <v>1</v>
      </c>
    </row>
    <row r="336" spans="40:93">
      <c r="AN336" s="20">
        <v>88</v>
      </c>
      <c r="AO336" s="20" t="s">
        <v>262</v>
      </c>
      <c r="AP336" s="20">
        <v>0.28000000000000003</v>
      </c>
      <c r="AQ336" s="20">
        <v>0.3</v>
      </c>
      <c r="AR336" s="20">
        <v>-0.08</v>
      </c>
      <c r="AS336" s="20">
        <v>0.08</v>
      </c>
      <c r="AT336" s="63">
        <v>15</v>
      </c>
      <c r="AU336" s="20">
        <v>0.28999999999999998</v>
      </c>
      <c r="AV336" s="20">
        <v>0.48</v>
      </c>
      <c r="AW336" s="68">
        <v>19</v>
      </c>
      <c r="AX336" s="20">
        <v>0.04</v>
      </c>
      <c r="AY336" s="59">
        <v>13</v>
      </c>
      <c r="AZ336" s="17">
        <v>-1</v>
      </c>
      <c r="BA336" s="17">
        <v>-3.9858286999999999E-2</v>
      </c>
      <c r="BB336" s="17">
        <f>_xlfn.XLOOKUP(AN336,' Brechas'!$A$35:$A$67,' Brechas'!$AB$35:$AB$67)</f>
        <v>-3.9858286877360802E-2</v>
      </c>
      <c r="BC336" t="b">
        <f t="shared" si="52"/>
        <v>1</v>
      </c>
      <c r="BG336" s="89">
        <v>88</v>
      </c>
      <c r="BH336" s="89" t="s">
        <v>107</v>
      </c>
      <c r="BI336" s="20">
        <v>9.7899999999999991</v>
      </c>
      <c r="BJ336" s="20">
        <v>12.37</v>
      </c>
      <c r="BK336" s="89">
        <v>-0.21</v>
      </c>
      <c r="BL336" s="89">
        <v>0.21</v>
      </c>
      <c r="BM336" s="100">
        <v>30</v>
      </c>
      <c r="BN336" s="20">
        <v>11.11</v>
      </c>
      <c r="BO336" s="20">
        <v>0.16</v>
      </c>
      <c r="BP336" s="144">
        <v>32</v>
      </c>
      <c r="BQ336" s="20">
        <v>0.03</v>
      </c>
      <c r="BR336" s="146">
        <v>12</v>
      </c>
      <c r="BS336" s="17">
        <v>-1</v>
      </c>
      <c r="BT336" s="17">
        <v>-3.4291335999999999E-2</v>
      </c>
      <c r="BU336" s="17">
        <f>_xlfn.XLOOKUP(BG336,' Brechas'!$A$35:$A$67,' Brechas'!$AP$35:$AP$67)</f>
        <v>-3.4291336462853601E-2</v>
      </c>
      <c r="BV336" t="b">
        <f t="shared" si="53"/>
        <v>1</v>
      </c>
      <c r="BZ336" s="20">
        <v>88</v>
      </c>
      <c r="CA336" s="20" t="s">
        <v>262</v>
      </c>
      <c r="CB336" s="20">
        <v>2046424.47</v>
      </c>
      <c r="CC336" s="20">
        <v>2576542.13</v>
      </c>
      <c r="CD336" s="20">
        <v>-0.21</v>
      </c>
      <c r="CE336" s="20">
        <v>0.21</v>
      </c>
      <c r="CF336" s="61">
        <v>18</v>
      </c>
      <c r="CG336" s="20">
        <v>2528595.3199999998</v>
      </c>
      <c r="CH336" s="20">
        <v>0.53</v>
      </c>
      <c r="CI336" s="67">
        <v>2</v>
      </c>
      <c r="CJ336" s="20">
        <v>0.11</v>
      </c>
      <c r="CK336" s="65">
        <v>6</v>
      </c>
      <c r="CL336" s="17">
        <v>-1</v>
      </c>
      <c r="CM336" s="17">
        <v>-0.109309487</v>
      </c>
      <c r="CN336" s="17">
        <f>_xlfn.XLOOKUP(BZ336,' Brechas'!$A$35:$A$67,' Brechas'!$BL$35:$BL$67)</f>
        <v>-0.10930948710468601</v>
      </c>
      <c r="CO336" t="b">
        <f t="shared" si="54"/>
        <v>1</v>
      </c>
    </row>
    <row r="337" spans="39:93">
      <c r="AN337" s="20">
        <v>91</v>
      </c>
      <c r="AO337" s="20" t="s">
        <v>108</v>
      </c>
      <c r="AP337" s="20">
        <v>0.28999999999999998</v>
      </c>
      <c r="AQ337" s="20">
        <v>0.33</v>
      </c>
      <c r="AR337" s="20">
        <v>-0.1</v>
      </c>
      <c r="AS337" s="20">
        <v>0.1</v>
      </c>
      <c r="AT337" s="58">
        <v>16</v>
      </c>
      <c r="AU337" s="20">
        <v>0.31</v>
      </c>
      <c r="AV337" s="20">
        <v>0.52</v>
      </c>
      <c r="AW337" s="88">
        <v>24</v>
      </c>
      <c r="AX337" s="20">
        <v>0.05</v>
      </c>
      <c r="AY337" s="58">
        <v>16</v>
      </c>
      <c r="AZ337" s="17">
        <v>-1</v>
      </c>
      <c r="BA337" s="17">
        <v>-4.9126200000000002E-2</v>
      </c>
      <c r="BB337" s="17">
        <f>_xlfn.XLOOKUP(AN337,' Brechas'!$A$35:$A$67,' Brechas'!$AB$35:$AB$67)</f>
        <v>-4.9126199964764999E-2</v>
      </c>
      <c r="BC337" t="b">
        <f t="shared" si="52"/>
        <v>1</v>
      </c>
      <c r="BG337" s="20">
        <v>91</v>
      </c>
      <c r="BH337" s="20" t="s">
        <v>108</v>
      </c>
      <c r="BI337" s="20">
        <v>37.08</v>
      </c>
      <c r="BJ337" s="20">
        <v>42</v>
      </c>
      <c r="BK337" s="20">
        <v>-0.12</v>
      </c>
      <c r="BL337" s="20">
        <v>0.12</v>
      </c>
      <c r="BM337" s="58">
        <v>16</v>
      </c>
      <c r="BN337" s="20">
        <v>39.590000000000003</v>
      </c>
      <c r="BO337" s="20">
        <v>0.57999999999999996</v>
      </c>
      <c r="BP337" s="85">
        <v>4</v>
      </c>
      <c r="BQ337" s="20">
        <v>7.0000000000000007E-2</v>
      </c>
      <c r="BR337" s="88">
        <v>24</v>
      </c>
      <c r="BS337" s="17">
        <v>-1</v>
      </c>
      <c r="BT337" s="17">
        <v>-6.8564931999999995E-2</v>
      </c>
      <c r="BU337" s="17">
        <f>_xlfn.XLOOKUP(BG337,' Brechas'!$A$35:$A$67,' Brechas'!$AP$35:$AP$67)</f>
        <v>-6.8564932490393499E-2</v>
      </c>
      <c r="BV337" t="b">
        <f t="shared" si="53"/>
        <v>1</v>
      </c>
      <c r="BZ337" s="20">
        <v>91</v>
      </c>
      <c r="CA337" s="20" t="s">
        <v>108</v>
      </c>
      <c r="CB337" s="20">
        <v>1517183.56</v>
      </c>
      <c r="CC337" s="20">
        <v>1459462.6</v>
      </c>
      <c r="CD337" s="20">
        <v>0.04</v>
      </c>
      <c r="CE337" s="20">
        <v>0.04</v>
      </c>
      <c r="CF337" s="67">
        <v>2</v>
      </c>
      <c r="CG337" s="20">
        <v>1578085.71</v>
      </c>
      <c r="CH337" s="20">
        <v>0.85</v>
      </c>
      <c r="CI337" s="84">
        <v>26</v>
      </c>
      <c r="CJ337" s="20">
        <v>0.03</v>
      </c>
      <c r="CK337" s="67">
        <v>2</v>
      </c>
      <c r="CL337" s="17">
        <v>1</v>
      </c>
      <c r="CM337" s="17">
        <v>3.3667601999999998E-2</v>
      </c>
      <c r="CN337" s="17">
        <f>_xlfn.XLOOKUP(BZ337,' Brechas'!$A$35:$A$67,' Brechas'!$BL$35:$BL$67)</f>
        <v>3.3667601870342102E-2</v>
      </c>
      <c r="CO337" t="b">
        <f t="shared" si="54"/>
        <v>1</v>
      </c>
    </row>
    <row r="338" spans="39:93">
      <c r="AN338" s="20">
        <v>94</v>
      </c>
      <c r="AO338" s="20" t="s">
        <v>109</v>
      </c>
      <c r="AP338" s="20">
        <v>0.04</v>
      </c>
      <c r="AQ338" s="20">
        <v>0.21</v>
      </c>
      <c r="AR338" s="20">
        <v>-0.82</v>
      </c>
      <c r="AS338" s="20">
        <v>0.82</v>
      </c>
      <c r="AT338" s="95">
        <v>32</v>
      </c>
      <c r="AU338" s="20">
        <v>0.13</v>
      </c>
      <c r="AV338" s="20">
        <v>0.21</v>
      </c>
      <c r="AW338" s="67">
        <v>2</v>
      </c>
      <c r="AX338" s="20">
        <v>0.17</v>
      </c>
      <c r="AY338" s="70">
        <v>29</v>
      </c>
      <c r="AZ338" s="17">
        <v>-1</v>
      </c>
      <c r="BA338" s="17">
        <v>-0.17327076399999999</v>
      </c>
      <c r="BB338" s="17">
        <f>_xlfn.XLOOKUP(AN338,' Brechas'!$A$35:$A$67,' Brechas'!$AB$35:$AB$67)</f>
        <v>-0.17327076366166999</v>
      </c>
      <c r="BC338" t="b">
        <f t="shared" si="52"/>
        <v>1</v>
      </c>
      <c r="BG338" s="20">
        <v>94</v>
      </c>
      <c r="BH338" s="20" t="s">
        <v>109</v>
      </c>
      <c r="BI338" s="20">
        <v>63.23</v>
      </c>
      <c r="BJ338" s="20">
        <v>72.010000000000005</v>
      </c>
      <c r="BK338" s="20">
        <v>-0.12</v>
      </c>
      <c r="BL338" s="20">
        <v>0.12</v>
      </c>
      <c r="BM338" s="81">
        <v>17</v>
      </c>
      <c r="BN338" s="20">
        <v>67.69</v>
      </c>
      <c r="BO338" s="20">
        <v>1</v>
      </c>
      <c r="BP338" s="76">
        <v>1</v>
      </c>
      <c r="BQ338" s="20">
        <v>0.12</v>
      </c>
      <c r="BR338" s="95">
        <v>32</v>
      </c>
      <c r="BS338" s="17">
        <v>-1</v>
      </c>
      <c r="BT338" s="17">
        <v>-0.122011402</v>
      </c>
      <c r="BU338" s="17">
        <f>_xlfn.XLOOKUP(BG338,' Brechas'!$A$35:$A$67,' Brechas'!$AP$35:$AP$67)</f>
        <v>-0.122011401537123</v>
      </c>
      <c r="BV338" t="b">
        <f t="shared" si="53"/>
        <v>1</v>
      </c>
      <c r="BZ338" s="20">
        <v>94</v>
      </c>
      <c r="CA338" s="20" t="s">
        <v>109</v>
      </c>
      <c r="CB338" s="20">
        <v>1469774.01</v>
      </c>
      <c r="CC338" s="20">
        <v>1610902.79</v>
      </c>
      <c r="CD338" s="20">
        <v>-0.09</v>
      </c>
      <c r="CE338" s="20">
        <v>0.09</v>
      </c>
      <c r="CF338" s="85">
        <v>4</v>
      </c>
      <c r="CG338" s="20">
        <v>1653645.79</v>
      </c>
      <c r="CH338" s="20">
        <v>0.81</v>
      </c>
      <c r="CI338" s="80">
        <v>20</v>
      </c>
      <c r="CJ338" s="20">
        <v>7.0000000000000007E-2</v>
      </c>
      <c r="CK338" s="85">
        <v>4</v>
      </c>
      <c r="CL338" s="17">
        <v>-1</v>
      </c>
      <c r="CM338" s="17">
        <v>-7.1171468000000002E-2</v>
      </c>
      <c r="CN338" s="17">
        <f>_xlfn.XLOOKUP(BZ338,' Brechas'!$A$35:$A$67,' Brechas'!$BL$35:$BL$67)</f>
        <v>-7.1171468197661097E-2</v>
      </c>
      <c r="CO338" t="b">
        <f t="shared" si="54"/>
        <v>1</v>
      </c>
    </row>
    <row r="339" spans="39:93">
      <c r="AN339" s="20">
        <v>95</v>
      </c>
      <c r="AO339" s="20" t="s">
        <v>110</v>
      </c>
      <c r="AP339" s="20">
        <v>0.24</v>
      </c>
      <c r="AQ339" s="20">
        <v>0.26</v>
      </c>
      <c r="AR339" s="20">
        <v>-0.06</v>
      </c>
      <c r="AS339" s="20">
        <v>0.06</v>
      </c>
      <c r="AT339" s="69">
        <v>9</v>
      </c>
      <c r="AU339" s="20">
        <v>0.25</v>
      </c>
      <c r="AV339" s="20">
        <v>0.42</v>
      </c>
      <c r="AW339" s="66">
        <v>12</v>
      </c>
      <c r="AX339" s="20">
        <v>0.03</v>
      </c>
      <c r="AY339" s="69">
        <v>9</v>
      </c>
      <c r="AZ339" s="17">
        <v>-1</v>
      </c>
      <c r="BA339" s="17">
        <v>-2.7127305000000001E-2</v>
      </c>
      <c r="BB339" s="17">
        <f>_xlfn.XLOOKUP(AN339,' Brechas'!$A$35:$A$67,' Brechas'!$AB$35:$AB$67)</f>
        <v>-2.7127304768341999E-2</v>
      </c>
      <c r="BC339" t="b">
        <f t="shared" si="52"/>
        <v>1</v>
      </c>
      <c r="BG339" s="20">
        <v>95</v>
      </c>
      <c r="BH339" s="20" t="s">
        <v>110</v>
      </c>
      <c r="BI339" s="20">
        <v>27.96</v>
      </c>
      <c r="BJ339" s="20">
        <v>27.22</v>
      </c>
      <c r="BK339" s="20">
        <v>0.03</v>
      </c>
      <c r="BL339" s="20">
        <v>0.03</v>
      </c>
      <c r="BM339" s="78">
        <v>3</v>
      </c>
      <c r="BN339" s="20">
        <v>27.58</v>
      </c>
      <c r="BO339" s="20">
        <v>0.41</v>
      </c>
      <c r="BP339" s="58">
        <v>16</v>
      </c>
      <c r="BQ339" s="20">
        <v>0.01</v>
      </c>
      <c r="BR339" s="78">
        <v>3</v>
      </c>
      <c r="BS339" s="17">
        <v>1</v>
      </c>
      <c r="BT339" s="17">
        <v>1.1044106999999999E-2</v>
      </c>
      <c r="BU339" s="17">
        <f>_xlfn.XLOOKUP(BG339,' Brechas'!$A$35:$A$67,' Brechas'!$AP$35:$AP$67)</f>
        <v>1.10441074932821E-2</v>
      </c>
      <c r="BV339" t="b">
        <f t="shared" si="53"/>
        <v>1</v>
      </c>
      <c r="BZ339" s="20">
        <v>95</v>
      </c>
      <c r="CA339" s="20" t="s">
        <v>110</v>
      </c>
      <c r="CB339" s="20">
        <v>1444298.25</v>
      </c>
      <c r="CC339" s="20">
        <v>1711828.98</v>
      </c>
      <c r="CD339" s="20">
        <v>-0.16</v>
      </c>
      <c r="CE339" s="20">
        <v>0.16</v>
      </c>
      <c r="CF339" s="62">
        <v>8</v>
      </c>
      <c r="CG339" s="20">
        <v>1623002.03</v>
      </c>
      <c r="CH339" s="20">
        <v>0.83</v>
      </c>
      <c r="CI339" s="88">
        <v>24</v>
      </c>
      <c r="CJ339" s="20">
        <v>0.13</v>
      </c>
      <c r="CK339" s="69">
        <v>9</v>
      </c>
      <c r="CL339" s="17">
        <v>-1</v>
      </c>
      <c r="CM339" s="17">
        <v>-0.12935892500000001</v>
      </c>
      <c r="CN339" s="17">
        <f>_xlfn.XLOOKUP(BZ339,' Brechas'!$A$35:$A$67,' Brechas'!$BL$35:$BL$67)</f>
        <v>-0.12935892458394099</v>
      </c>
      <c r="CO339" t="b">
        <f t="shared" si="54"/>
        <v>1</v>
      </c>
    </row>
    <row r="340" spans="39:93">
      <c r="AN340" s="20">
        <v>97</v>
      </c>
      <c r="AO340" s="20" t="s">
        <v>111</v>
      </c>
      <c r="AP340" s="20">
        <v>0.14000000000000001</v>
      </c>
      <c r="AQ340" s="20">
        <v>0.04</v>
      </c>
      <c r="AR340" s="20">
        <v>2.29</v>
      </c>
      <c r="AS340" s="20">
        <v>2.29</v>
      </c>
      <c r="AT340" s="77">
        <v>33</v>
      </c>
      <c r="AU340" s="20">
        <v>0.09</v>
      </c>
      <c r="AV340" s="20">
        <v>0.15</v>
      </c>
      <c r="AW340" s="76">
        <v>1</v>
      </c>
      <c r="AX340" s="20">
        <v>0.33</v>
      </c>
      <c r="AY340" s="77">
        <v>33</v>
      </c>
      <c r="AZ340" s="17">
        <v>1</v>
      </c>
      <c r="BA340" s="17">
        <v>0.333159174</v>
      </c>
      <c r="BB340" s="17">
        <f>_xlfn.XLOOKUP(AN340,' Brechas'!$A$35:$A$67,' Brechas'!$AB$35:$AB$67)</f>
        <v>0.33315917434876702</v>
      </c>
      <c r="BC340" t="b">
        <f t="shared" si="52"/>
        <v>1</v>
      </c>
      <c r="BG340" s="20">
        <v>97</v>
      </c>
      <c r="BH340" s="20" t="s">
        <v>111</v>
      </c>
      <c r="BI340" s="20">
        <v>18.7</v>
      </c>
      <c r="BJ340" s="20">
        <v>24.45</v>
      </c>
      <c r="BK340" s="20">
        <v>-0.24</v>
      </c>
      <c r="BL340" s="20">
        <v>0.24</v>
      </c>
      <c r="BM340" s="95">
        <v>32</v>
      </c>
      <c r="BN340" s="20">
        <v>21.58</v>
      </c>
      <c r="BO340" s="20">
        <v>0.32</v>
      </c>
      <c r="BP340" s="72">
        <v>27</v>
      </c>
      <c r="BQ340" s="20">
        <v>0.08</v>
      </c>
      <c r="BR340" s="71">
        <v>25</v>
      </c>
      <c r="BS340" s="17">
        <v>-1</v>
      </c>
      <c r="BT340" s="17">
        <v>-7.5033575000000005E-2</v>
      </c>
      <c r="BU340" s="17">
        <f>_xlfn.XLOOKUP(BG340,' Brechas'!$A$35:$A$67,' Brechas'!$AP$35:$AP$67)</f>
        <v>-7.5033574790861396E-2</v>
      </c>
      <c r="BV340" t="b">
        <f t="shared" si="53"/>
        <v>1</v>
      </c>
      <c r="BZ340" s="20">
        <v>97</v>
      </c>
      <c r="CA340" s="20" t="s">
        <v>111</v>
      </c>
      <c r="CB340" s="20">
        <v>1940794.83</v>
      </c>
      <c r="CC340" s="20">
        <v>2073552.39</v>
      </c>
      <c r="CD340" s="20">
        <v>-0.06</v>
      </c>
      <c r="CE340" s="20">
        <v>0.06</v>
      </c>
      <c r="CF340" s="78">
        <v>3</v>
      </c>
      <c r="CG340" s="20">
        <v>2046802.87</v>
      </c>
      <c r="CH340" s="20">
        <v>0.66</v>
      </c>
      <c r="CI340" s="83">
        <v>5</v>
      </c>
      <c r="CJ340" s="20">
        <v>0.04</v>
      </c>
      <c r="CK340" s="78">
        <v>3</v>
      </c>
      <c r="CL340" s="17">
        <v>-1</v>
      </c>
      <c r="CM340" s="17">
        <v>-4.2021387E-2</v>
      </c>
      <c r="CN340" s="17">
        <f>_xlfn.XLOOKUP(BZ340,' Brechas'!$A$35:$A$67,' Brechas'!$BL$35:$BL$67)</f>
        <v>-4.2021386845622698E-2</v>
      </c>
      <c r="CO340" t="b">
        <f t="shared" si="54"/>
        <v>1</v>
      </c>
    </row>
    <row r="341" spans="39:93">
      <c r="AN341" s="20">
        <v>99</v>
      </c>
      <c r="AO341" s="20" t="s">
        <v>112</v>
      </c>
      <c r="AP341" s="20">
        <v>0.09</v>
      </c>
      <c r="AQ341" s="20">
        <v>0.24</v>
      </c>
      <c r="AR341" s="20">
        <v>-0.63</v>
      </c>
      <c r="AS341" s="20">
        <v>0.63</v>
      </c>
      <c r="AT341" s="94">
        <v>31</v>
      </c>
      <c r="AU341" s="20">
        <v>0.17</v>
      </c>
      <c r="AV341" s="20">
        <v>0.27</v>
      </c>
      <c r="AW341" s="78">
        <v>3</v>
      </c>
      <c r="AX341" s="20">
        <v>0.17</v>
      </c>
      <c r="AY341" s="87">
        <v>30</v>
      </c>
      <c r="AZ341" s="17">
        <v>-1</v>
      </c>
      <c r="BA341" s="17">
        <v>-0.17418067600000001</v>
      </c>
      <c r="BB341" s="17">
        <f>_xlfn.XLOOKUP(AN341,' Brechas'!$A$35:$A$67,' Brechas'!$AB$35:$AB$67)</f>
        <v>-0.17418067576605401</v>
      </c>
      <c r="BC341" t="b">
        <f t="shared" si="52"/>
        <v>1</v>
      </c>
      <c r="BG341" s="20">
        <v>99</v>
      </c>
      <c r="BH341" s="20" t="s">
        <v>112</v>
      </c>
      <c r="BI341" s="20">
        <v>62.09</v>
      </c>
      <c r="BJ341" s="20">
        <v>63.75</v>
      </c>
      <c r="BK341" s="20">
        <v>-0.03</v>
      </c>
      <c r="BL341" s="20">
        <v>0.03</v>
      </c>
      <c r="BM341" s="67">
        <v>2</v>
      </c>
      <c r="BN341" s="20">
        <v>62.94</v>
      </c>
      <c r="BO341" s="20">
        <v>0.93</v>
      </c>
      <c r="BP341" s="67">
        <v>2</v>
      </c>
      <c r="BQ341" s="20">
        <v>0.02</v>
      </c>
      <c r="BR341" s="65">
        <v>6</v>
      </c>
      <c r="BS341" s="17">
        <v>-1</v>
      </c>
      <c r="BT341" s="17">
        <v>-2.4285569999999999E-2</v>
      </c>
      <c r="BU341" s="17">
        <f>_xlfn.XLOOKUP(BG341,' Brechas'!$A$35:$A$67,' Brechas'!$AP$35:$AP$67)</f>
        <v>-2.4285569506869401E-2</v>
      </c>
      <c r="BV341" t="b">
        <f t="shared" si="53"/>
        <v>1</v>
      </c>
      <c r="BZ341" s="20">
        <v>99</v>
      </c>
      <c r="CA341" s="20" t="s">
        <v>112</v>
      </c>
      <c r="CB341" s="20">
        <v>1438375.6</v>
      </c>
      <c r="CC341" s="20">
        <v>1726126.5</v>
      </c>
      <c r="CD341" s="20">
        <v>-0.17</v>
      </c>
      <c r="CE341" s="20">
        <v>0.17</v>
      </c>
      <c r="CF341" s="79">
        <v>10</v>
      </c>
      <c r="CG341" s="20">
        <v>1683858.48</v>
      </c>
      <c r="CH341" s="20">
        <v>0.8</v>
      </c>
      <c r="CI341" s="61">
        <v>18</v>
      </c>
      <c r="CJ341" s="20">
        <v>0.13</v>
      </c>
      <c r="CK341" s="86">
        <v>11</v>
      </c>
      <c r="CL341" s="17">
        <v>-1</v>
      </c>
      <c r="CM341" s="17">
        <v>-0.13299663</v>
      </c>
      <c r="CN341" s="17">
        <f>_xlfn.XLOOKUP(BZ341,' Brechas'!$A$35:$A$67,' Brechas'!$BL$35:$BL$67)</f>
        <v>-0.13299663037887399</v>
      </c>
      <c r="CO341" t="b">
        <f t="shared" si="54"/>
        <v>1</v>
      </c>
    </row>
    <row r="343" spans="39:93">
      <c r="AM343" s="5" t="s">
        <v>70</v>
      </c>
      <c r="AN343" s="20">
        <v>5</v>
      </c>
      <c r="AO343" s="20" t="s">
        <v>79</v>
      </c>
      <c r="AP343" s="20">
        <v>0.02</v>
      </c>
      <c r="AQ343" s="20">
        <v>0.08</v>
      </c>
      <c r="AR343" s="20">
        <v>-0.78</v>
      </c>
      <c r="AS343" s="20">
        <v>0.78</v>
      </c>
      <c r="AT343" s="106">
        <v>22</v>
      </c>
      <c r="AU343" s="20">
        <v>0.05</v>
      </c>
      <c r="AV343" s="20">
        <v>0.41</v>
      </c>
      <c r="AW343" s="124">
        <v>16</v>
      </c>
      <c r="AX343" s="20">
        <v>0.32</v>
      </c>
      <c r="AY343" s="106">
        <v>22</v>
      </c>
      <c r="AZ343" s="17">
        <v>-1</v>
      </c>
      <c r="BA343" s="17">
        <v>-0.32422603999999999</v>
      </c>
      <c r="BB343" s="17">
        <f>_xlfn.XLOOKUP(AN343,' Brechas'!$A$35:$A$67,' Brechas'!$AC$35:$AC$67)</f>
        <v>-0.32422603996697402</v>
      </c>
      <c r="BC343" t="b">
        <f>ROUND(BA343,6)=ROUND(BB343,6)</f>
        <v>1</v>
      </c>
      <c r="BF343" s="2" t="s">
        <v>4</v>
      </c>
      <c r="BG343" s="20">
        <v>5</v>
      </c>
      <c r="BH343" s="20" t="s">
        <v>79</v>
      </c>
      <c r="BI343" s="20">
        <v>38.61</v>
      </c>
      <c r="BJ343" s="20">
        <v>49.07</v>
      </c>
      <c r="BK343" s="20">
        <v>-0.21</v>
      </c>
      <c r="BL343" s="20">
        <v>0.21</v>
      </c>
      <c r="BM343" s="81">
        <v>17</v>
      </c>
      <c r="BN343" s="20">
        <v>43.94</v>
      </c>
      <c r="BO343" s="20">
        <v>0.56999999999999995</v>
      </c>
      <c r="BP343" s="86">
        <v>11</v>
      </c>
      <c r="BQ343" s="20">
        <v>0.12</v>
      </c>
      <c r="BR343" s="80">
        <v>20</v>
      </c>
      <c r="BS343" s="17">
        <v>-1</v>
      </c>
      <c r="BT343" s="17">
        <v>-0.122002125</v>
      </c>
      <c r="BU343" s="17">
        <f>_xlfn.XLOOKUP(BG343,' Brechas'!$A$35:$A$67,' Brechas'!$AQ$35:$AQ$67)</f>
        <v>-0.122002124694192</v>
      </c>
      <c r="BV343" t="b">
        <f>ROUND(BT343,6)=ROUND(BU343,6)</f>
        <v>1</v>
      </c>
      <c r="BY343" s="6" t="s">
        <v>49</v>
      </c>
      <c r="BZ343" s="20">
        <v>5</v>
      </c>
      <c r="CA343" s="20" t="s">
        <v>79</v>
      </c>
      <c r="CB343" s="20">
        <v>0.02</v>
      </c>
      <c r="CC343" s="20">
        <v>0.02</v>
      </c>
      <c r="CD343" s="20">
        <v>0.47</v>
      </c>
      <c r="CE343" s="20">
        <v>0.47</v>
      </c>
      <c r="CF343" s="73">
        <v>28</v>
      </c>
      <c r="CG343" s="20">
        <v>0.02</v>
      </c>
      <c r="CH343" s="20">
        <v>0.09</v>
      </c>
      <c r="CI343" s="66">
        <v>12</v>
      </c>
      <c r="CJ343" s="20">
        <v>0.04</v>
      </c>
      <c r="CK343" s="68">
        <v>19</v>
      </c>
      <c r="CL343" s="17">
        <v>1</v>
      </c>
      <c r="CM343" s="17">
        <v>4.1013371999999999E-2</v>
      </c>
      <c r="CN343" s="17">
        <f>_xlfn.XLOOKUP(BZ343,' Brechas'!$A$35:$A$67,' Brechas'!$BM$35:$BM$67)</f>
        <v>4.1013372110291803E-2</v>
      </c>
      <c r="CO343" t="b">
        <f>ROUND(CM343,6)=ROUND(CN343,6)</f>
        <v>1</v>
      </c>
    </row>
    <row r="344" spans="39:93">
      <c r="AN344" s="20">
        <v>8</v>
      </c>
      <c r="AO344" s="20" t="s">
        <v>81</v>
      </c>
      <c r="AP344" s="20">
        <v>0.03</v>
      </c>
      <c r="AQ344" s="20">
        <v>0.1</v>
      </c>
      <c r="AR344" s="20">
        <v>-0.74</v>
      </c>
      <c r="AS344" s="20">
        <v>0.74</v>
      </c>
      <c r="AT344" s="109">
        <v>17</v>
      </c>
      <c r="AU344" s="20">
        <v>0.06</v>
      </c>
      <c r="AV344" s="20">
        <v>0.56000000000000005</v>
      </c>
      <c r="AW344" s="118">
        <v>27</v>
      </c>
      <c r="AX344" s="20">
        <v>0.41</v>
      </c>
      <c r="AY344" s="118">
        <v>27</v>
      </c>
      <c r="AZ344" s="17">
        <v>-1</v>
      </c>
      <c r="BA344" s="17">
        <v>-0.41448059900000001</v>
      </c>
      <c r="BB344" s="17">
        <f>_xlfn.XLOOKUP(AN344,' Brechas'!$A$35:$A$67,' Brechas'!$AC$35:$AC$67)</f>
        <v>-0.41448059895957101</v>
      </c>
      <c r="BC344" t="b">
        <f t="shared" ref="BC344:BC375" si="55">ROUND(BA344,6)=ROUND(BB344,6)</f>
        <v>1</v>
      </c>
      <c r="BG344" s="20">
        <v>8</v>
      </c>
      <c r="BH344" s="20" t="s">
        <v>81</v>
      </c>
      <c r="BI344" s="20">
        <v>22.04</v>
      </c>
      <c r="BJ344" s="20">
        <v>25.67</v>
      </c>
      <c r="BK344" s="20">
        <v>-0.14000000000000001</v>
      </c>
      <c r="BL344" s="20">
        <v>0.14000000000000001</v>
      </c>
      <c r="BM344" s="64">
        <v>7</v>
      </c>
      <c r="BN344" s="20">
        <v>23.89</v>
      </c>
      <c r="BO344" s="20">
        <v>0.31</v>
      </c>
      <c r="BP344" s="70">
        <v>29</v>
      </c>
      <c r="BQ344" s="20">
        <v>0.04</v>
      </c>
      <c r="BR344" s="85">
        <v>4</v>
      </c>
      <c r="BS344" s="17">
        <v>-1</v>
      </c>
      <c r="BT344" s="17">
        <v>-4.3956650999999999E-2</v>
      </c>
      <c r="BU344" s="17">
        <f>_xlfn.XLOOKUP(BG344,' Brechas'!$A$35:$A$67,' Brechas'!$AQ$35:$AQ$67)</f>
        <v>-4.39566506481949E-2</v>
      </c>
      <c r="BV344" t="b">
        <f t="shared" ref="BV344:BV375" si="56">ROUND(BT344,6)=ROUND(BU344,6)</f>
        <v>1</v>
      </c>
      <c r="BZ344" s="20">
        <v>8</v>
      </c>
      <c r="CA344" s="20" t="s">
        <v>81</v>
      </c>
      <c r="CB344" s="20">
        <v>0.01</v>
      </c>
      <c r="CC344" s="20">
        <v>0.01</v>
      </c>
      <c r="CD344" s="20">
        <v>0.23</v>
      </c>
      <c r="CE344" s="20">
        <v>0.23</v>
      </c>
      <c r="CF344" s="58">
        <v>16</v>
      </c>
      <c r="CG344" s="20">
        <v>0.01</v>
      </c>
      <c r="CH344" s="20">
        <v>0.15</v>
      </c>
      <c r="CI344" s="75">
        <v>21</v>
      </c>
      <c r="CJ344" s="20">
        <v>0.03</v>
      </c>
      <c r="CK344" s="61">
        <v>18</v>
      </c>
      <c r="CL344" s="17">
        <v>1</v>
      </c>
      <c r="CM344" s="17">
        <v>3.4984463E-2</v>
      </c>
      <c r="CN344" s="17">
        <f>_xlfn.XLOOKUP(BZ344,' Brechas'!$A$35:$A$67,' Brechas'!$BM$35:$BM$67)</f>
        <v>3.4984462509337802E-2</v>
      </c>
      <c r="CO344" t="b">
        <f t="shared" ref="CO344:CO375" si="57">ROUND(CM344,6)=ROUND(CN344,6)</f>
        <v>1</v>
      </c>
    </row>
    <row r="345" spans="39:93">
      <c r="AN345" s="20">
        <v>11</v>
      </c>
      <c r="AO345" s="20" t="s">
        <v>269</v>
      </c>
      <c r="AP345" s="20">
        <v>0.01</v>
      </c>
      <c r="AQ345" s="20">
        <v>0.06</v>
      </c>
      <c r="AR345" s="20">
        <v>-0.83</v>
      </c>
      <c r="AS345" s="20">
        <v>0.83</v>
      </c>
      <c r="AT345" s="114">
        <v>26</v>
      </c>
      <c r="AU345" s="20">
        <v>0.03</v>
      </c>
      <c r="AV345" s="20">
        <v>0.28000000000000003</v>
      </c>
      <c r="AW345" s="125">
        <v>10</v>
      </c>
      <c r="AX345" s="20">
        <v>0.23</v>
      </c>
      <c r="AY345" s="126">
        <v>15</v>
      </c>
      <c r="AZ345" s="17">
        <v>-1</v>
      </c>
      <c r="BA345" s="17">
        <v>-0.23228022000000001</v>
      </c>
      <c r="BB345" s="17">
        <f>_xlfn.XLOOKUP(AN345,' Brechas'!$A$35:$A$67,' Brechas'!$AC$35:$AC$67)</f>
        <v>-0.23228022004114501</v>
      </c>
      <c r="BC345" t="b">
        <f t="shared" si="55"/>
        <v>1</v>
      </c>
      <c r="BG345" s="20">
        <v>11</v>
      </c>
      <c r="BH345" s="20" t="s">
        <v>269</v>
      </c>
      <c r="BI345" s="20">
        <v>21.78</v>
      </c>
      <c r="BJ345" s="20">
        <v>25.36</v>
      </c>
      <c r="BK345" s="20">
        <v>-0.14000000000000001</v>
      </c>
      <c r="BL345" s="20">
        <v>0.14000000000000001</v>
      </c>
      <c r="BM345" s="65">
        <v>6</v>
      </c>
      <c r="BN345" s="20">
        <v>23.6</v>
      </c>
      <c r="BO345" s="20">
        <v>0.31</v>
      </c>
      <c r="BP345" s="87">
        <v>30</v>
      </c>
      <c r="BQ345" s="20">
        <v>0.04</v>
      </c>
      <c r="BR345" s="78">
        <v>3</v>
      </c>
      <c r="BS345" s="17">
        <v>-1</v>
      </c>
      <c r="BT345" s="17">
        <v>-4.3386611999999998E-2</v>
      </c>
      <c r="BU345" s="17">
        <f>_xlfn.XLOOKUP(BG345,' Brechas'!$A$35:$A$67,' Brechas'!$AQ$35:$AQ$67)</f>
        <v>-4.33866118212307E-2</v>
      </c>
      <c r="BV345" t="b">
        <f t="shared" si="56"/>
        <v>1</v>
      </c>
      <c r="BZ345" s="20">
        <v>11</v>
      </c>
      <c r="CA345" s="20" t="s">
        <v>82</v>
      </c>
      <c r="CB345" s="20">
        <v>0.04</v>
      </c>
      <c r="CC345" s="20">
        <v>0.04</v>
      </c>
      <c r="CD345" s="20">
        <v>0.11</v>
      </c>
      <c r="CE345" s="20">
        <v>0.11</v>
      </c>
      <c r="CF345" s="83">
        <v>5</v>
      </c>
      <c r="CG345" s="20">
        <v>0.04</v>
      </c>
      <c r="CH345" s="20">
        <v>0.04</v>
      </c>
      <c r="CI345" s="76">
        <v>1</v>
      </c>
      <c r="CJ345" s="20">
        <v>0</v>
      </c>
      <c r="CK345" s="76">
        <v>1</v>
      </c>
      <c r="CL345" s="17">
        <v>1</v>
      </c>
      <c r="CM345" s="17">
        <v>4.9167280000000004E-3</v>
      </c>
      <c r="CN345" s="17">
        <f>_xlfn.XLOOKUP(BZ345,' Brechas'!$A$35:$A$67,' Brechas'!$BM$35:$BM$67)</f>
        <v>4.9167284764491097E-3</v>
      </c>
      <c r="CO345" t="b">
        <f t="shared" si="57"/>
        <v>1</v>
      </c>
    </row>
    <row r="346" spans="39:93">
      <c r="AN346" s="20">
        <v>13</v>
      </c>
      <c r="AO346" s="20" t="s">
        <v>83</v>
      </c>
      <c r="AP346" s="20">
        <v>0.03</v>
      </c>
      <c r="AQ346" s="20">
        <v>7.0000000000000007E-2</v>
      </c>
      <c r="AR346" s="20">
        <v>-0.61</v>
      </c>
      <c r="AS346" s="20">
        <v>0.61</v>
      </c>
      <c r="AT346" s="130">
        <v>5</v>
      </c>
      <c r="AU346" s="20">
        <v>0.05</v>
      </c>
      <c r="AV346" s="20">
        <v>0.45</v>
      </c>
      <c r="AW346" s="123">
        <v>19</v>
      </c>
      <c r="AX346" s="20">
        <v>0.27</v>
      </c>
      <c r="AY346" s="115">
        <v>18</v>
      </c>
      <c r="AZ346" s="17">
        <v>-1</v>
      </c>
      <c r="BA346" s="17">
        <v>-0.27124061799999999</v>
      </c>
      <c r="BB346" s="17">
        <f>_xlfn.XLOOKUP(AN346,' Brechas'!$A$35:$A$67,' Brechas'!$AC$35:$AC$67)</f>
        <v>-0.27124061823032503</v>
      </c>
      <c r="BC346" t="b">
        <f t="shared" si="55"/>
        <v>1</v>
      </c>
      <c r="BG346" s="20">
        <v>13</v>
      </c>
      <c r="BH346" s="20" t="s">
        <v>83</v>
      </c>
      <c r="BI346" s="20">
        <v>39.380000000000003</v>
      </c>
      <c r="BJ346" s="20">
        <v>48.05</v>
      </c>
      <c r="BK346" s="20">
        <v>-0.18</v>
      </c>
      <c r="BL346" s="20">
        <v>0.18</v>
      </c>
      <c r="BM346" s="66">
        <v>12</v>
      </c>
      <c r="BN346" s="20">
        <v>43.84</v>
      </c>
      <c r="BO346" s="20">
        <v>0.56999999999999995</v>
      </c>
      <c r="BP346" s="66">
        <v>12</v>
      </c>
      <c r="BQ346" s="20">
        <v>0.1</v>
      </c>
      <c r="BR346" s="58">
        <v>16</v>
      </c>
      <c r="BS346" s="17">
        <v>-1</v>
      </c>
      <c r="BT346" s="17">
        <v>-0.102950456</v>
      </c>
      <c r="BU346" s="17">
        <f>_xlfn.XLOOKUP(BG346,' Brechas'!$A$35:$A$67,' Brechas'!$AQ$35:$AQ$67)</f>
        <v>-0.10295045554373</v>
      </c>
      <c r="BV346" t="b">
        <f t="shared" si="56"/>
        <v>1</v>
      </c>
      <c r="BZ346" s="20">
        <v>13</v>
      </c>
      <c r="CA346" s="20" t="s">
        <v>83</v>
      </c>
      <c r="CB346" s="20">
        <v>0.01</v>
      </c>
      <c r="CC346" s="20">
        <v>0.01</v>
      </c>
      <c r="CD346" s="20">
        <v>0.8</v>
      </c>
      <c r="CE346" s="20">
        <v>0.8</v>
      </c>
      <c r="CF346" s="94">
        <v>31</v>
      </c>
      <c r="CG346" s="20">
        <v>0.01</v>
      </c>
      <c r="CH346" s="20">
        <v>0.18</v>
      </c>
      <c r="CI346" s="82">
        <v>22</v>
      </c>
      <c r="CJ346" s="20">
        <v>0.14000000000000001</v>
      </c>
      <c r="CK346" s="87">
        <v>30</v>
      </c>
      <c r="CL346" s="17">
        <v>1</v>
      </c>
      <c r="CM346" s="17">
        <v>0.14162319500000001</v>
      </c>
      <c r="CN346" s="17">
        <f>_xlfn.XLOOKUP(BZ346,' Brechas'!$A$35:$A$67,' Brechas'!$BM$35:$BM$67)</f>
        <v>0.14162319484653599</v>
      </c>
      <c r="CO346" t="b">
        <f t="shared" si="57"/>
        <v>1</v>
      </c>
    </row>
    <row r="347" spans="39:93">
      <c r="AN347" s="20">
        <v>15</v>
      </c>
      <c r="AO347" s="20" t="s">
        <v>84</v>
      </c>
      <c r="AP347" s="20">
        <v>0</v>
      </c>
      <c r="AQ347" s="20">
        <v>0.02</v>
      </c>
      <c r="AR347" s="20">
        <v>-0.71</v>
      </c>
      <c r="AS347" s="20">
        <v>0.71</v>
      </c>
      <c r="AT347" s="126">
        <v>15</v>
      </c>
      <c r="AU347" s="20">
        <v>0.01</v>
      </c>
      <c r="AV347" s="20">
        <v>0.09</v>
      </c>
      <c r="AW347" s="121">
        <v>2</v>
      </c>
      <c r="AX347" s="20">
        <v>0.06</v>
      </c>
      <c r="AY347" s="76">
        <v>1</v>
      </c>
      <c r="AZ347" s="17">
        <v>-1</v>
      </c>
      <c r="BA347" s="17">
        <v>-6.3772432000000004E-2</v>
      </c>
      <c r="BB347" s="17">
        <f>_xlfn.XLOOKUP(AN347,' Brechas'!$A$35:$A$67,' Brechas'!$AC$35:$AC$67)</f>
        <v>-6.3772431704526095E-2</v>
      </c>
      <c r="BC347" t="b">
        <f t="shared" si="55"/>
        <v>1</v>
      </c>
      <c r="BG347" s="20">
        <v>15</v>
      </c>
      <c r="BH347" s="20" t="s">
        <v>84</v>
      </c>
      <c r="BI347" s="20">
        <v>16.850000000000001</v>
      </c>
      <c r="BJ347" s="20">
        <v>29.51</v>
      </c>
      <c r="BK347" s="20">
        <v>-0.43</v>
      </c>
      <c r="BL347" s="20">
        <v>0.43</v>
      </c>
      <c r="BM347" s="95">
        <v>32</v>
      </c>
      <c r="BN347" s="20">
        <v>23.4</v>
      </c>
      <c r="BO347" s="20">
        <v>0.3</v>
      </c>
      <c r="BP347" s="94">
        <v>31</v>
      </c>
      <c r="BQ347" s="20">
        <v>0.13</v>
      </c>
      <c r="BR347" s="82">
        <v>22</v>
      </c>
      <c r="BS347" s="17">
        <v>-1</v>
      </c>
      <c r="BT347" s="17">
        <v>-0.130751795</v>
      </c>
      <c r="BU347" s="17">
        <f>_xlfn.XLOOKUP(BG347,' Brechas'!$A$35:$A$67,' Brechas'!$AQ$35:$AQ$67)</f>
        <v>-0.13075179512301999</v>
      </c>
      <c r="BV347" t="b">
        <f t="shared" si="56"/>
        <v>1</v>
      </c>
      <c r="BZ347" s="20">
        <v>15</v>
      </c>
      <c r="CA347" s="20" t="s">
        <v>84</v>
      </c>
      <c r="CB347" s="20">
        <v>0.02</v>
      </c>
      <c r="CC347" s="20">
        <v>0.03</v>
      </c>
      <c r="CD347" s="20">
        <v>-0.12</v>
      </c>
      <c r="CE347" s="20">
        <v>0.12</v>
      </c>
      <c r="CF347" s="65">
        <v>6</v>
      </c>
      <c r="CG347" s="20">
        <v>0.02</v>
      </c>
      <c r="CH347" s="20">
        <v>7.0000000000000007E-2</v>
      </c>
      <c r="CI347" s="64">
        <v>7</v>
      </c>
      <c r="CJ347" s="20">
        <v>0.01</v>
      </c>
      <c r="CK347" s="85">
        <v>4</v>
      </c>
      <c r="CL347" s="17">
        <v>-1</v>
      </c>
      <c r="CM347" s="17">
        <v>-8.5435389999999993E-3</v>
      </c>
      <c r="CN347" s="17">
        <f>_xlfn.XLOOKUP(BZ347,' Brechas'!$A$35:$A$67,' Brechas'!$BM$35:$BM$67)</f>
        <v>-8.5435392569688604E-3</v>
      </c>
      <c r="CO347" t="b">
        <f t="shared" si="57"/>
        <v>1</v>
      </c>
    </row>
    <row r="348" spans="39:93">
      <c r="AN348" s="20">
        <v>17</v>
      </c>
      <c r="AO348" s="20" t="s">
        <v>85</v>
      </c>
      <c r="AP348" s="20">
        <v>0.02</v>
      </c>
      <c r="AQ348" s="20">
        <v>0.09</v>
      </c>
      <c r="AR348" s="20">
        <v>-0.82</v>
      </c>
      <c r="AS348" s="20">
        <v>0.82</v>
      </c>
      <c r="AT348" s="120">
        <v>24</v>
      </c>
      <c r="AU348" s="20">
        <v>0.05</v>
      </c>
      <c r="AV348" s="20">
        <v>0.47</v>
      </c>
      <c r="AW348" s="129">
        <v>23</v>
      </c>
      <c r="AX348" s="20">
        <v>0.39</v>
      </c>
      <c r="AY348" s="107">
        <v>25</v>
      </c>
      <c r="AZ348" s="17">
        <v>-1</v>
      </c>
      <c r="BA348" s="17">
        <v>-0.38667629599999997</v>
      </c>
      <c r="BB348" s="17">
        <f>_xlfn.XLOOKUP(AN348,' Brechas'!$A$35:$A$67,' Brechas'!$AC$35:$AC$67)</f>
        <v>-0.38667629640941698</v>
      </c>
      <c r="BC348" t="b">
        <f t="shared" si="55"/>
        <v>1</v>
      </c>
      <c r="BG348" s="20">
        <v>17</v>
      </c>
      <c r="BH348" s="20" t="s">
        <v>85</v>
      </c>
      <c r="BI348" s="20">
        <v>18.78</v>
      </c>
      <c r="BJ348" s="20">
        <v>24.75</v>
      </c>
      <c r="BK348" s="20">
        <v>-0.24</v>
      </c>
      <c r="BL348" s="20">
        <v>0.24</v>
      </c>
      <c r="BM348" s="75">
        <v>21</v>
      </c>
      <c r="BN348" s="20">
        <v>21.83</v>
      </c>
      <c r="BO348" s="20">
        <v>0.28000000000000003</v>
      </c>
      <c r="BP348" s="95">
        <v>32</v>
      </c>
      <c r="BQ348" s="20">
        <v>7.0000000000000007E-2</v>
      </c>
      <c r="BR348" s="79">
        <v>10</v>
      </c>
      <c r="BS348" s="17">
        <v>-1</v>
      </c>
      <c r="BT348" s="17">
        <v>-6.8608795E-2</v>
      </c>
      <c r="BU348" s="17">
        <f>_xlfn.XLOOKUP(BG348,' Brechas'!$A$35:$A$67,' Brechas'!$AQ$35:$AQ$67)</f>
        <v>-6.8608794604407497E-2</v>
      </c>
      <c r="BV348" t="b">
        <f t="shared" si="56"/>
        <v>1</v>
      </c>
      <c r="BZ348" s="20">
        <v>17</v>
      </c>
      <c r="CA348" s="20" t="s">
        <v>85</v>
      </c>
      <c r="CB348" s="20">
        <v>0.03</v>
      </c>
      <c r="CC348" s="20">
        <v>0.02</v>
      </c>
      <c r="CD348" s="20">
        <v>0.37</v>
      </c>
      <c r="CE348" s="20">
        <v>0.37</v>
      </c>
      <c r="CF348" s="74">
        <v>23</v>
      </c>
      <c r="CG348" s="20">
        <v>0.03</v>
      </c>
      <c r="CH348" s="20">
        <v>0.06</v>
      </c>
      <c r="CI348" s="78">
        <v>3</v>
      </c>
      <c r="CJ348" s="20">
        <v>0.02</v>
      </c>
      <c r="CK348" s="58">
        <v>16</v>
      </c>
      <c r="CL348" s="17">
        <v>1</v>
      </c>
      <c r="CM348" s="17">
        <v>2.2789291999999999E-2</v>
      </c>
      <c r="CN348" s="17">
        <f>_xlfn.XLOOKUP(BZ348,' Brechas'!$A$35:$A$67,' Brechas'!$BM$35:$BM$67)</f>
        <v>2.2789292218858798E-2</v>
      </c>
      <c r="CO348" t="b">
        <f t="shared" si="57"/>
        <v>1</v>
      </c>
    </row>
    <row r="349" spans="39:93">
      <c r="AN349" s="20">
        <v>18</v>
      </c>
      <c r="AO349" s="20" t="s">
        <v>86</v>
      </c>
      <c r="AP349" s="20">
        <v>0.01</v>
      </c>
      <c r="AQ349" s="20">
        <v>0.04</v>
      </c>
      <c r="AR349" s="20">
        <v>-0.66</v>
      </c>
      <c r="AS349" s="20">
        <v>0.66</v>
      </c>
      <c r="AT349" s="108">
        <v>9</v>
      </c>
      <c r="AU349" s="20">
        <v>0.03</v>
      </c>
      <c r="AV349" s="20">
        <v>0.25</v>
      </c>
      <c r="AW349" s="113">
        <v>8</v>
      </c>
      <c r="AX349" s="20">
        <v>0.17</v>
      </c>
      <c r="AY349" s="117">
        <v>6</v>
      </c>
      <c r="AZ349" s="17">
        <v>-1</v>
      </c>
      <c r="BA349" s="17">
        <v>-0.167525444</v>
      </c>
      <c r="BB349" s="17">
        <f>_xlfn.XLOOKUP(AN349,' Brechas'!$A$35:$A$67,' Brechas'!$AC$35:$AC$67)</f>
        <v>-0.167525444017601</v>
      </c>
      <c r="BC349" t="b">
        <f t="shared" si="55"/>
        <v>1</v>
      </c>
      <c r="BG349" s="20">
        <v>18</v>
      </c>
      <c r="BH349" s="20" t="s">
        <v>86</v>
      </c>
      <c r="BI349" s="20">
        <v>53.44</v>
      </c>
      <c r="BJ349" s="20">
        <v>56.03</v>
      </c>
      <c r="BK349" s="20">
        <v>-0.05</v>
      </c>
      <c r="BL349" s="20">
        <v>0.05</v>
      </c>
      <c r="BM349" s="76">
        <v>1</v>
      </c>
      <c r="BN349" s="20">
        <v>54.77</v>
      </c>
      <c r="BO349" s="20">
        <v>0.71</v>
      </c>
      <c r="BP349" s="85">
        <v>4</v>
      </c>
      <c r="BQ349" s="20">
        <v>0.03</v>
      </c>
      <c r="BR349" s="76">
        <v>1</v>
      </c>
      <c r="BS349" s="17">
        <v>-1</v>
      </c>
      <c r="BT349" s="17">
        <v>-3.2935242000000003E-2</v>
      </c>
      <c r="BU349" s="17">
        <f>_xlfn.XLOOKUP(BG349,' Brechas'!$A$35:$A$67,' Brechas'!$AQ$35:$AQ$67)</f>
        <v>-3.2935241978907903E-2</v>
      </c>
      <c r="BV349" t="b">
        <f t="shared" si="56"/>
        <v>1</v>
      </c>
      <c r="BZ349" s="20">
        <v>18</v>
      </c>
      <c r="CA349" s="20" t="s">
        <v>86</v>
      </c>
      <c r="CB349" s="20">
        <v>0.02</v>
      </c>
      <c r="CC349" s="20">
        <v>0.01</v>
      </c>
      <c r="CD349" s="20">
        <v>0.17</v>
      </c>
      <c r="CE349" s="20">
        <v>0.17</v>
      </c>
      <c r="CF349" s="79">
        <v>10</v>
      </c>
      <c r="CG349" s="20">
        <v>0.01</v>
      </c>
      <c r="CH349" s="20">
        <v>0.12</v>
      </c>
      <c r="CI349" s="81">
        <v>17</v>
      </c>
      <c r="CJ349" s="20">
        <v>0.02</v>
      </c>
      <c r="CK349" s="66">
        <v>12</v>
      </c>
      <c r="CL349" s="17">
        <v>1</v>
      </c>
      <c r="CM349" s="17">
        <v>2.0277636000000002E-2</v>
      </c>
      <c r="CN349" s="17">
        <f>_xlfn.XLOOKUP(BZ349,' Brechas'!$A$35:$A$67,' Brechas'!$BM$35:$BM$67)</f>
        <v>2.0277635826685101E-2</v>
      </c>
      <c r="CO349" t="b">
        <f t="shared" si="57"/>
        <v>1</v>
      </c>
    </row>
    <row r="350" spans="39:93">
      <c r="AN350" s="20">
        <v>19</v>
      </c>
      <c r="AO350" s="20" t="s">
        <v>87</v>
      </c>
      <c r="AP350" s="20">
        <v>0.01</v>
      </c>
      <c r="AQ350" s="20">
        <v>0.03</v>
      </c>
      <c r="AR350" s="20">
        <v>-0.76</v>
      </c>
      <c r="AS350" s="20">
        <v>0.76</v>
      </c>
      <c r="AT350" s="115">
        <v>18</v>
      </c>
      <c r="AU350" s="20">
        <v>0.02</v>
      </c>
      <c r="AV350" s="20">
        <v>0.17</v>
      </c>
      <c r="AW350" s="131">
        <v>4</v>
      </c>
      <c r="AX350" s="20">
        <v>0.13</v>
      </c>
      <c r="AY350" s="130">
        <v>5</v>
      </c>
      <c r="AZ350" s="17">
        <v>-1</v>
      </c>
      <c r="BA350" s="17">
        <v>-0.13094356400000001</v>
      </c>
      <c r="BB350" s="17">
        <f>_xlfn.XLOOKUP(AN350,' Brechas'!$A$35:$A$67,' Brechas'!$AC$35:$AC$67)</f>
        <v>-0.13094356355365799</v>
      </c>
      <c r="BC350" t="b">
        <f t="shared" si="55"/>
        <v>1</v>
      </c>
      <c r="BG350" s="20">
        <v>19</v>
      </c>
      <c r="BH350" s="20" t="s">
        <v>87</v>
      </c>
      <c r="BI350" s="20">
        <v>37.83</v>
      </c>
      <c r="BJ350" s="20">
        <v>51.91</v>
      </c>
      <c r="BK350" s="20">
        <v>-0.27</v>
      </c>
      <c r="BL350" s="20">
        <v>0.27</v>
      </c>
      <c r="BM350" s="71">
        <v>25</v>
      </c>
      <c r="BN350" s="20">
        <v>45</v>
      </c>
      <c r="BO350" s="20">
        <v>0.59</v>
      </c>
      <c r="BP350" s="69">
        <v>9</v>
      </c>
      <c r="BQ350" s="20">
        <v>0.16</v>
      </c>
      <c r="BR350" s="84">
        <v>26</v>
      </c>
      <c r="BS350" s="17">
        <v>-1</v>
      </c>
      <c r="BT350" s="17">
        <v>-0.15889357300000001</v>
      </c>
      <c r="BU350" s="17">
        <f>_xlfn.XLOOKUP(BG350,' Brechas'!$A$35:$A$67,' Brechas'!$AQ$35:$AQ$67)</f>
        <v>-0.15889357292985901</v>
      </c>
      <c r="BV350" t="b">
        <f t="shared" si="56"/>
        <v>1</v>
      </c>
      <c r="BZ350" s="20">
        <v>19</v>
      </c>
      <c r="CA350" s="20" t="s">
        <v>87</v>
      </c>
      <c r="CB350" s="20">
        <v>0.01</v>
      </c>
      <c r="CC350" s="20">
        <v>0.01</v>
      </c>
      <c r="CD350" s="20">
        <v>0.05</v>
      </c>
      <c r="CE350" s="20">
        <v>0.05</v>
      </c>
      <c r="CF350" s="76">
        <v>1</v>
      </c>
      <c r="CG350" s="20">
        <v>0.01</v>
      </c>
      <c r="CH350" s="20">
        <v>0.2</v>
      </c>
      <c r="CI350" s="74">
        <v>23</v>
      </c>
      <c r="CJ350" s="20">
        <v>0.01</v>
      </c>
      <c r="CK350" s="83">
        <v>5</v>
      </c>
      <c r="CL350" s="17">
        <v>1</v>
      </c>
      <c r="CM350" s="17">
        <v>9.3967640000000002E-3</v>
      </c>
      <c r="CN350" s="17">
        <f>_xlfn.XLOOKUP(BZ350,' Brechas'!$A$35:$A$67,' Brechas'!$BM$35:$BM$67)</f>
        <v>9.3967640700056594E-3</v>
      </c>
      <c r="CO350" t="b">
        <f t="shared" si="57"/>
        <v>1</v>
      </c>
    </row>
    <row r="351" spans="39:93">
      <c r="AN351" s="20">
        <v>20</v>
      </c>
      <c r="AO351" s="20" t="s">
        <v>88</v>
      </c>
      <c r="AP351" s="20">
        <v>0.04</v>
      </c>
      <c r="AQ351" s="20">
        <v>7.0000000000000007E-2</v>
      </c>
      <c r="AR351" s="20">
        <v>-0.39</v>
      </c>
      <c r="AS351" s="20">
        <v>0.39</v>
      </c>
      <c r="AT351" s="121">
        <v>2</v>
      </c>
      <c r="AU351" s="20">
        <v>0.05</v>
      </c>
      <c r="AV351" s="20">
        <v>0.48</v>
      </c>
      <c r="AW351" s="120">
        <v>24</v>
      </c>
      <c r="AX351" s="20">
        <v>0.19</v>
      </c>
      <c r="AY351" s="108">
        <v>9</v>
      </c>
      <c r="AZ351" s="17">
        <v>-1</v>
      </c>
      <c r="BA351" s="17">
        <v>-0.18811012399999999</v>
      </c>
      <c r="BB351" s="17">
        <f>_xlfn.XLOOKUP(AN351,' Brechas'!$A$35:$A$67,' Brechas'!$AC$35:$AC$67)</f>
        <v>-0.188110124232134</v>
      </c>
      <c r="BC351" t="b">
        <f t="shared" si="55"/>
        <v>1</v>
      </c>
      <c r="BG351" s="20">
        <v>20</v>
      </c>
      <c r="BH351" s="20" t="s">
        <v>88</v>
      </c>
      <c r="BI351" s="20">
        <v>33.71</v>
      </c>
      <c r="BJ351" s="20">
        <v>37.47</v>
      </c>
      <c r="BK351" s="20">
        <v>-0.1</v>
      </c>
      <c r="BL351" s="20">
        <v>0.1</v>
      </c>
      <c r="BM351" s="78">
        <v>3</v>
      </c>
      <c r="BN351" s="20">
        <v>35.64</v>
      </c>
      <c r="BO351" s="20">
        <v>0.46</v>
      </c>
      <c r="BP351" s="75">
        <v>21</v>
      </c>
      <c r="BQ351" s="20">
        <v>0.05</v>
      </c>
      <c r="BR351" s="83">
        <v>5</v>
      </c>
      <c r="BS351" s="17">
        <v>-1</v>
      </c>
      <c r="BT351" s="17">
        <v>-4.6636226000000003E-2</v>
      </c>
      <c r="BU351" s="17">
        <f>_xlfn.XLOOKUP(BG351,' Brechas'!$A$35:$A$67,' Brechas'!$AQ$35:$AQ$67)</f>
        <v>-4.6636225636470803E-2</v>
      </c>
      <c r="BV351" t="b">
        <f t="shared" si="56"/>
        <v>1</v>
      </c>
      <c r="BZ351" s="20">
        <v>20</v>
      </c>
      <c r="CA351" s="20" t="s">
        <v>88</v>
      </c>
      <c r="CB351" s="20">
        <v>0.02</v>
      </c>
      <c r="CC351" s="20">
        <v>0.01</v>
      </c>
      <c r="CD351" s="20">
        <v>1.56</v>
      </c>
      <c r="CE351" s="20">
        <v>1.56</v>
      </c>
      <c r="CF351" s="77">
        <v>33</v>
      </c>
      <c r="CG351" s="20">
        <v>0.01</v>
      </c>
      <c r="CH351" s="20">
        <v>0.15</v>
      </c>
      <c r="CI351" s="80">
        <v>20</v>
      </c>
      <c r="CJ351" s="20">
        <v>0.23</v>
      </c>
      <c r="CK351" s="94">
        <v>31</v>
      </c>
      <c r="CL351" s="17">
        <v>1</v>
      </c>
      <c r="CM351" s="17">
        <v>0.22921713699999999</v>
      </c>
      <c r="CN351" s="17">
        <f>_xlfn.XLOOKUP(BZ351,' Brechas'!$A$35:$A$67,' Brechas'!$BM$35:$BM$67)</f>
        <v>0.22921713704228699</v>
      </c>
      <c r="CO351" t="b">
        <f t="shared" si="57"/>
        <v>1</v>
      </c>
    </row>
    <row r="352" spans="39:93">
      <c r="AN352" s="20">
        <v>23</v>
      </c>
      <c r="AO352" s="20" t="s">
        <v>89</v>
      </c>
      <c r="AP352" s="20">
        <v>0.03</v>
      </c>
      <c r="AQ352" s="20">
        <v>7.0000000000000007E-2</v>
      </c>
      <c r="AR352" s="20">
        <v>-0.55000000000000004</v>
      </c>
      <c r="AS352" s="20">
        <v>0.55000000000000004</v>
      </c>
      <c r="AT352" s="132">
        <v>3</v>
      </c>
      <c r="AU352" s="20">
        <v>0.05</v>
      </c>
      <c r="AV352" s="20">
        <v>0.43</v>
      </c>
      <c r="AW352" s="109">
        <v>17</v>
      </c>
      <c r="AX352" s="20">
        <v>0.24</v>
      </c>
      <c r="AY352" s="124">
        <v>16</v>
      </c>
      <c r="AZ352" s="17">
        <v>-1</v>
      </c>
      <c r="BA352" s="17">
        <v>-0.23558189299999999</v>
      </c>
      <c r="BB352" s="17">
        <f>_xlfn.XLOOKUP(AN352,' Brechas'!$A$35:$A$67,' Brechas'!$AC$35:$AC$67)</f>
        <v>-0.23558189315185199</v>
      </c>
      <c r="BC352" t="b">
        <f t="shared" si="55"/>
        <v>1</v>
      </c>
      <c r="BG352" s="20">
        <v>23</v>
      </c>
      <c r="BH352" s="20" t="s">
        <v>89</v>
      </c>
      <c r="BI352" s="20">
        <v>31.61</v>
      </c>
      <c r="BJ352" s="20">
        <v>46.07</v>
      </c>
      <c r="BK352" s="20">
        <v>-0.31</v>
      </c>
      <c r="BL352" s="20">
        <v>0.31</v>
      </c>
      <c r="BM352" s="87">
        <v>30</v>
      </c>
      <c r="BN352" s="20">
        <v>39.01</v>
      </c>
      <c r="BO352" s="20">
        <v>0.51</v>
      </c>
      <c r="BP352" s="68">
        <v>19</v>
      </c>
      <c r="BQ352" s="20">
        <v>0.16</v>
      </c>
      <c r="BR352" s="72">
        <v>27</v>
      </c>
      <c r="BS352" s="17">
        <v>-1</v>
      </c>
      <c r="BT352" s="17">
        <v>-0.159409463</v>
      </c>
      <c r="BU352" s="17">
        <f>_xlfn.XLOOKUP(BG352,' Brechas'!$A$35:$A$67,' Brechas'!$AQ$35:$AQ$67)</f>
        <v>-0.15940946288122401</v>
      </c>
      <c r="BV352" t="b">
        <f t="shared" si="56"/>
        <v>1</v>
      </c>
      <c r="BZ352" s="20">
        <v>23</v>
      </c>
      <c r="CA352" s="20" t="s">
        <v>89</v>
      </c>
      <c r="CB352" s="20">
        <v>0.01</v>
      </c>
      <c r="CC352" s="20">
        <v>0.01</v>
      </c>
      <c r="CD352" s="20">
        <v>-0.06</v>
      </c>
      <c r="CE352" s="20">
        <v>0.06</v>
      </c>
      <c r="CF352" s="67">
        <v>2</v>
      </c>
      <c r="CG352" s="20">
        <v>0.01</v>
      </c>
      <c r="CH352" s="20">
        <v>0.28999999999999998</v>
      </c>
      <c r="CI352" s="84">
        <v>26</v>
      </c>
      <c r="CJ352" s="20">
        <v>0.02</v>
      </c>
      <c r="CK352" s="69">
        <v>9</v>
      </c>
      <c r="CL352" s="17">
        <v>-1</v>
      </c>
      <c r="CM352" s="17">
        <v>-1.7063432999999999E-2</v>
      </c>
      <c r="CN352" s="17">
        <f>_xlfn.XLOOKUP(BZ352,' Brechas'!$A$35:$A$67,' Brechas'!$BM$35:$BM$67)</f>
        <v>-1.7063432601985101E-2</v>
      </c>
      <c r="CO352" t="b">
        <f t="shared" si="57"/>
        <v>1</v>
      </c>
    </row>
    <row r="353" spans="40:93">
      <c r="AN353" s="20">
        <v>25</v>
      </c>
      <c r="AO353" s="20" t="s">
        <v>90</v>
      </c>
      <c r="AP353" s="20">
        <v>0.01</v>
      </c>
      <c r="AQ353" s="20">
        <v>0.03</v>
      </c>
      <c r="AR353" s="20">
        <v>-0.82</v>
      </c>
      <c r="AS353" s="20">
        <v>0.82</v>
      </c>
      <c r="AT353" s="107">
        <v>25</v>
      </c>
      <c r="AU353" s="20">
        <v>0.02</v>
      </c>
      <c r="AV353" s="20">
        <v>0.15</v>
      </c>
      <c r="AW353" s="132">
        <v>3</v>
      </c>
      <c r="AX353" s="20">
        <v>0.13</v>
      </c>
      <c r="AY353" s="131">
        <v>4</v>
      </c>
      <c r="AZ353" s="17">
        <v>-1</v>
      </c>
      <c r="BA353" s="17">
        <v>-0.127092812</v>
      </c>
      <c r="BB353" s="17">
        <f>_xlfn.XLOOKUP(AN353,' Brechas'!$A$35:$A$67,' Brechas'!$AC$35:$AC$67)</f>
        <v>-0.12709281192758301</v>
      </c>
      <c r="BC353" t="b">
        <f t="shared" si="55"/>
        <v>1</v>
      </c>
      <c r="BG353" s="20">
        <v>25</v>
      </c>
      <c r="BH353" s="20" t="s">
        <v>90</v>
      </c>
      <c r="BI353" s="20">
        <v>28.7</v>
      </c>
      <c r="BJ353" s="20">
        <v>36.93</v>
      </c>
      <c r="BK353" s="20">
        <v>-0.22</v>
      </c>
      <c r="BL353" s="20">
        <v>0.22</v>
      </c>
      <c r="BM353" s="68">
        <v>19</v>
      </c>
      <c r="BN353" s="20">
        <v>32.909999999999997</v>
      </c>
      <c r="BO353" s="20">
        <v>0.43</v>
      </c>
      <c r="BP353" s="88">
        <v>24</v>
      </c>
      <c r="BQ353" s="20">
        <v>0.1</v>
      </c>
      <c r="BR353" s="60">
        <v>14</v>
      </c>
      <c r="BS353" s="17">
        <v>-1</v>
      </c>
      <c r="BT353" s="17">
        <v>-9.5608478999999996E-2</v>
      </c>
      <c r="BU353" s="17">
        <f>_xlfn.XLOOKUP(BG353,' Brechas'!$A$35:$A$67,' Brechas'!$AQ$35:$AQ$67)</f>
        <v>-9.5608478916123202E-2</v>
      </c>
      <c r="BV353" t="b">
        <f t="shared" si="56"/>
        <v>1</v>
      </c>
      <c r="BZ353" s="20">
        <v>25</v>
      </c>
      <c r="CA353" s="20" t="s">
        <v>90</v>
      </c>
      <c r="CB353" s="20">
        <v>0.03</v>
      </c>
      <c r="CC353" s="20">
        <v>0.02</v>
      </c>
      <c r="CD353" s="20">
        <v>0.17</v>
      </c>
      <c r="CE353" s="20">
        <v>0.17</v>
      </c>
      <c r="CF353" s="69">
        <v>9</v>
      </c>
      <c r="CG353" s="20">
        <v>0.03</v>
      </c>
      <c r="CH353" s="20">
        <v>7.0000000000000007E-2</v>
      </c>
      <c r="CI353" s="85">
        <v>4</v>
      </c>
      <c r="CJ353" s="20">
        <v>0.01</v>
      </c>
      <c r="CK353" s="65">
        <v>6</v>
      </c>
      <c r="CL353" s="17">
        <v>1</v>
      </c>
      <c r="CM353" s="17">
        <v>1.087374E-2</v>
      </c>
      <c r="CN353" s="17">
        <f>_xlfn.XLOOKUP(BZ353,' Brechas'!$A$35:$A$67,' Brechas'!$BM$35:$BM$67)</f>
        <v>1.0873739567199E-2</v>
      </c>
      <c r="CO353" t="b">
        <f t="shared" si="57"/>
        <v>1</v>
      </c>
    </row>
    <row r="354" spans="40:93">
      <c r="AN354" s="20">
        <v>27</v>
      </c>
      <c r="AO354" s="20" t="s">
        <v>91</v>
      </c>
      <c r="AP354" s="20">
        <v>0.02</v>
      </c>
      <c r="AQ354" s="20">
        <v>0.03</v>
      </c>
      <c r="AR354" s="20">
        <v>-0.35</v>
      </c>
      <c r="AS354" s="20">
        <v>0.35</v>
      </c>
      <c r="AT354" s="76">
        <v>1</v>
      </c>
      <c r="AU354" s="20">
        <v>0.03</v>
      </c>
      <c r="AV354" s="20">
        <v>0.23</v>
      </c>
      <c r="AW354" s="127">
        <v>7</v>
      </c>
      <c r="AX354" s="20">
        <v>0.08</v>
      </c>
      <c r="AY354" s="132">
        <v>3</v>
      </c>
      <c r="AZ354" s="17">
        <v>-1</v>
      </c>
      <c r="BA354" s="17">
        <v>-7.9932249999999996E-2</v>
      </c>
      <c r="BB354" s="17">
        <f>_xlfn.XLOOKUP(AN354,' Brechas'!$A$35:$A$67,' Brechas'!$AC$35:$AC$67)</f>
        <v>-7.9932249898513399E-2</v>
      </c>
      <c r="BC354" t="b">
        <f t="shared" si="55"/>
        <v>1</v>
      </c>
      <c r="BG354" s="20">
        <v>27</v>
      </c>
      <c r="BH354" s="20" t="s">
        <v>91</v>
      </c>
      <c r="BI354" s="20">
        <v>13.22</v>
      </c>
      <c r="BJ354" s="20">
        <v>17.8</v>
      </c>
      <c r="BK354" s="20">
        <v>-0.26</v>
      </c>
      <c r="BL354" s="20">
        <v>0.26</v>
      </c>
      <c r="BM354" s="74">
        <v>23</v>
      </c>
      <c r="BN354" s="20">
        <v>15.55</v>
      </c>
      <c r="BO354" s="20">
        <v>0.2</v>
      </c>
      <c r="BP354" s="77">
        <v>33</v>
      </c>
      <c r="BQ354" s="20">
        <v>0.05</v>
      </c>
      <c r="BR354" s="65">
        <v>6</v>
      </c>
      <c r="BS354" s="17">
        <v>-1</v>
      </c>
      <c r="BT354" s="17">
        <v>-5.2099108999999998E-2</v>
      </c>
      <c r="BU354" s="17">
        <f>_xlfn.XLOOKUP(BG354,' Brechas'!$A$35:$A$67,' Brechas'!$AQ$35:$AQ$67)</f>
        <v>-5.2099109125957097E-2</v>
      </c>
      <c r="BV354" t="b">
        <f t="shared" si="56"/>
        <v>1</v>
      </c>
      <c r="BZ354" s="20">
        <v>27</v>
      </c>
      <c r="CA354" s="20" t="s">
        <v>91</v>
      </c>
      <c r="CB354" s="20">
        <v>0</v>
      </c>
      <c r="CC354" s="20">
        <v>0</v>
      </c>
      <c r="CD354" s="20">
        <v>-0.28000000000000003</v>
      </c>
      <c r="CE354" s="20">
        <v>0.28000000000000003</v>
      </c>
      <c r="CF354" s="80">
        <v>20</v>
      </c>
      <c r="CG354" s="20">
        <v>0</v>
      </c>
      <c r="CH354" s="20">
        <v>1</v>
      </c>
      <c r="CI354" s="77">
        <v>33</v>
      </c>
      <c r="CJ354" s="20">
        <v>0.28000000000000003</v>
      </c>
      <c r="CK354" s="95">
        <v>32</v>
      </c>
      <c r="CL354" s="17">
        <v>-1</v>
      </c>
      <c r="CM354" s="17">
        <v>-0.278096226</v>
      </c>
      <c r="CN354" s="17">
        <f>_xlfn.XLOOKUP(BZ354,' Brechas'!$A$35:$A$67,' Brechas'!$BM$35:$BM$67)</f>
        <v>-0.278096225838598</v>
      </c>
      <c r="CO354" t="b">
        <f t="shared" si="57"/>
        <v>1</v>
      </c>
    </row>
    <row r="355" spans="40:93">
      <c r="AN355" s="20">
        <v>41</v>
      </c>
      <c r="AO355" s="20" t="s">
        <v>92</v>
      </c>
      <c r="AP355" s="20">
        <v>0.01</v>
      </c>
      <c r="AQ355" s="20">
        <v>0.05</v>
      </c>
      <c r="AR355" s="20">
        <v>-0.81</v>
      </c>
      <c r="AS355" s="20">
        <v>0.81</v>
      </c>
      <c r="AT355" s="129">
        <v>23</v>
      </c>
      <c r="AU355" s="20">
        <v>0.03</v>
      </c>
      <c r="AV355" s="20">
        <v>0.28000000000000003</v>
      </c>
      <c r="AW355" s="116">
        <v>11</v>
      </c>
      <c r="AX355" s="20">
        <v>0.23</v>
      </c>
      <c r="AY355" s="122">
        <v>14</v>
      </c>
      <c r="AZ355" s="17">
        <v>-1</v>
      </c>
      <c r="BA355" s="17">
        <v>-0.22857910100000001</v>
      </c>
      <c r="BB355" s="17">
        <f>_xlfn.XLOOKUP(AN355,' Brechas'!$A$35:$A$67,' Brechas'!$AC$35:$AC$67)</f>
        <v>-0.22857910139641099</v>
      </c>
      <c r="BC355" t="b">
        <f t="shared" si="55"/>
        <v>1</v>
      </c>
      <c r="BG355" s="20">
        <v>41</v>
      </c>
      <c r="BH355" s="20" t="s">
        <v>92</v>
      </c>
      <c r="BI355" s="20">
        <v>39.85</v>
      </c>
      <c r="BJ355" s="20">
        <v>56.14</v>
      </c>
      <c r="BK355" s="20">
        <v>-0.28999999999999998</v>
      </c>
      <c r="BL355" s="20">
        <v>0.28999999999999998</v>
      </c>
      <c r="BM355" s="72">
        <v>27</v>
      </c>
      <c r="BN355" s="20">
        <v>48.19</v>
      </c>
      <c r="BO355" s="20">
        <v>0.63</v>
      </c>
      <c r="BP355" s="64">
        <v>7</v>
      </c>
      <c r="BQ355" s="20">
        <v>0.18</v>
      </c>
      <c r="BR355" s="70">
        <v>29</v>
      </c>
      <c r="BS355" s="17">
        <v>-1</v>
      </c>
      <c r="BT355" s="17">
        <v>-0.18205242099999999</v>
      </c>
      <c r="BU355" s="17">
        <f>_xlfn.XLOOKUP(BG355,' Brechas'!$A$35:$A$67,' Brechas'!$AQ$35:$AQ$67)</f>
        <v>-0.18205242103783401</v>
      </c>
      <c r="BV355" t="b">
        <f t="shared" si="56"/>
        <v>1</v>
      </c>
      <c r="BZ355" s="20">
        <v>41</v>
      </c>
      <c r="CA355" s="20" t="s">
        <v>92</v>
      </c>
      <c r="CB355" s="20">
        <v>0.01</v>
      </c>
      <c r="CC355" s="20">
        <v>0.01</v>
      </c>
      <c r="CD355" s="20">
        <v>0.06</v>
      </c>
      <c r="CE355" s="20">
        <v>0.06</v>
      </c>
      <c r="CF355" s="78">
        <v>3</v>
      </c>
      <c r="CG355" s="20">
        <v>0.01</v>
      </c>
      <c r="CH355" s="20">
        <v>0.12</v>
      </c>
      <c r="CI355" s="61">
        <v>18</v>
      </c>
      <c r="CJ355" s="20">
        <v>0.01</v>
      </c>
      <c r="CK355" s="78">
        <v>3</v>
      </c>
      <c r="CL355" s="17">
        <v>1</v>
      </c>
      <c r="CM355" s="17">
        <v>7.9140129999999993E-3</v>
      </c>
      <c r="CN355" s="17">
        <f>_xlfn.XLOOKUP(BZ355,' Brechas'!$A$35:$A$67,' Brechas'!$BM$35:$BM$67)</f>
        <v>7.91401309498776E-3</v>
      </c>
      <c r="CO355" t="b">
        <f t="shared" si="57"/>
        <v>1</v>
      </c>
    </row>
    <row r="356" spans="40:93">
      <c r="AN356" s="20">
        <v>44</v>
      </c>
      <c r="AO356" s="20" t="s">
        <v>93</v>
      </c>
      <c r="AP356" s="20">
        <v>0.02</v>
      </c>
      <c r="AQ356" s="20">
        <v>7.0000000000000007E-2</v>
      </c>
      <c r="AR356" s="20">
        <v>-0.77</v>
      </c>
      <c r="AS356" s="20">
        <v>0.77</v>
      </c>
      <c r="AT356" s="112">
        <v>21</v>
      </c>
      <c r="AU356" s="20">
        <v>0.04</v>
      </c>
      <c r="AV356" s="20">
        <v>0.37</v>
      </c>
      <c r="AW356" s="126">
        <v>15</v>
      </c>
      <c r="AX356" s="20">
        <v>0.28000000000000003</v>
      </c>
      <c r="AY356" s="123">
        <v>19</v>
      </c>
      <c r="AZ356" s="17">
        <v>-1</v>
      </c>
      <c r="BA356" s="17">
        <v>-0.28417881099999998</v>
      </c>
      <c r="BB356" s="17">
        <f>_xlfn.XLOOKUP(AN356,' Brechas'!$A$35:$A$67,' Brechas'!$AC$35:$AC$67)</f>
        <v>-0.28417881057491201</v>
      </c>
      <c r="BC356" t="b">
        <f t="shared" si="55"/>
        <v>1</v>
      </c>
      <c r="BG356" s="20">
        <v>44</v>
      </c>
      <c r="BH356" s="20" t="s">
        <v>93</v>
      </c>
      <c r="BI356" s="20">
        <v>27.91</v>
      </c>
      <c r="BJ356" s="20">
        <v>32.700000000000003</v>
      </c>
      <c r="BK356" s="20">
        <v>-0.15</v>
      </c>
      <c r="BL356" s="20">
        <v>0.15</v>
      </c>
      <c r="BM356" s="69">
        <v>9</v>
      </c>
      <c r="BN356" s="20">
        <v>30.34</v>
      </c>
      <c r="BO356" s="20">
        <v>0.4</v>
      </c>
      <c r="BP356" s="72">
        <v>27</v>
      </c>
      <c r="BQ356" s="20">
        <v>0.06</v>
      </c>
      <c r="BR356" s="62">
        <v>8</v>
      </c>
      <c r="BS356" s="17">
        <v>-1</v>
      </c>
      <c r="BT356" s="17">
        <v>-5.7857565999999999E-2</v>
      </c>
      <c r="BU356" s="17">
        <f>_xlfn.XLOOKUP(BG356,' Brechas'!$A$35:$A$67,' Brechas'!$AQ$35:$AQ$67)</f>
        <v>-5.7857565744746299E-2</v>
      </c>
      <c r="BV356" t="b">
        <f t="shared" si="56"/>
        <v>1</v>
      </c>
      <c r="BZ356" s="20">
        <v>44</v>
      </c>
      <c r="CA356" s="20" t="s">
        <v>93</v>
      </c>
      <c r="CB356" s="20">
        <v>0.01</v>
      </c>
      <c r="CC356" s="20">
        <v>0</v>
      </c>
      <c r="CD356" s="20">
        <v>0.39</v>
      </c>
      <c r="CE356" s="20">
        <v>0.39</v>
      </c>
      <c r="CF356" s="84">
        <v>26</v>
      </c>
      <c r="CG356" s="20">
        <v>0.01</v>
      </c>
      <c r="CH356" s="20">
        <v>0.3</v>
      </c>
      <c r="CI356" s="72">
        <v>27</v>
      </c>
      <c r="CJ356" s="20">
        <v>0.12</v>
      </c>
      <c r="CK356" s="70">
        <v>29</v>
      </c>
      <c r="CL356" s="17">
        <v>1</v>
      </c>
      <c r="CM356" s="17">
        <v>0.119135432</v>
      </c>
      <c r="CN356" s="17">
        <f>_xlfn.XLOOKUP(BZ356,' Brechas'!$A$35:$A$67,' Brechas'!$BM$35:$BM$67)</f>
        <v>0.1191354322337</v>
      </c>
      <c r="CO356" t="b">
        <f t="shared" si="57"/>
        <v>1</v>
      </c>
    </row>
    <row r="357" spans="40:93">
      <c r="AN357" s="20">
        <v>47</v>
      </c>
      <c r="AO357" s="20" t="s">
        <v>94</v>
      </c>
      <c r="AP357" s="20">
        <v>0.03</v>
      </c>
      <c r="AQ357" s="20">
        <v>0.1</v>
      </c>
      <c r="AR357" s="20">
        <v>-0.67</v>
      </c>
      <c r="AS357" s="20">
        <v>0.67</v>
      </c>
      <c r="AT357" s="111">
        <v>12</v>
      </c>
      <c r="AU357" s="20">
        <v>7.0000000000000007E-2</v>
      </c>
      <c r="AV357" s="20">
        <v>0.61</v>
      </c>
      <c r="AW357" s="110">
        <v>29</v>
      </c>
      <c r="AX357" s="20">
        <v>0.41</v>
      </c>
      <c r="AY357" s="114">
        <v>26</v>
      </c>
      <c r="AZ357" s="17">
        <v>-1</v>
      </c>
      <c r="BA357" s="17">
        <v>-0.40878448499999998</v>
      </c>
      <c r="BB357" s="17">
        <f>_xlfn.XLOOKUP(AN357,' Brechas'!$A$35:$A$67,' Brechas'!$AC$35:$AC$67)</f>
        <v>-0.40878448450600802</v>
      </c>
      <c r="BC357" t="b">
        <f t="shared" si="55"/>
        <v>1</v>
      </c>
      <c r="BG357" s="20">
        <v>47</v>
      </c>
      <c r="BH357" s="20" t="s">
        <v>94</v>
      </c>
      <c r="BI357" s="20">
        <v>36.86</v>
      </c>
      <c r="BJ357" s="20">
        <v>45.16</v>
      </c>
      <c r="BK357" s="20">
        <v>-0.18</v>
      </c>
      <c r="BL357" s="20">
        <v>0.18</v>
      </c>
      <c r="BM357" s="59">
        <v>13</v>
      </c>
      <c r="BN357" s="20">
        <v>41.13</v>
      </c>
      <c r="BO357" s="20">
        <v>0.54</v>
      </c>
      <c r="BP357" s="81">
        <v>17</v>
      </c>
      <c r="BQ357" s="20">
        <v>0.1</v>
      </c>
      <c r="BR357" s="63">
        <v>15</v>
      </c>
      <c r="BS357" s="17">
        <v>-1</v>
      </c>
      <c r="BT357" s="17">
        <v>-9.8467001999999998E-2</v>
      </c>
      <c r="BU357" s="17">
        <f>_xlfn.XLOOKUP(BG357,' Brechas'!$A$35:$A$67,' Brechas'!$AQ$35:$AQ$67)</f>
        <v>-9.8467002377680801E-2</v>
      </c>
      <c r="BV357" t="b">
        <f t="shared" si="56"/>
        <v>1</v>
      </c>
      <c r="BZ357" s="20">
        <v>47</v>
      </c>
      <c r="CA357" s="20" t="s">
        <v>94</v>
      </c>
      <c r="CB357" s="20">
        <v>0.01</v>
      </c>
      <c r="CC357" s="20">
        <v>0.01</v>
      </c>
      <c r="CD357" s="20">
        <v>0.2</v>
      </c>
      <c r="CE357" s="20">
        <v>0.2</v>
      </c>
      <c r="CF357" s="86">
        <v>11</v>
      </c>
      <c r="CG357" s="20">
        <v>0.01</v>
      </c>
      <c r="CH357" s="20">
        <v>0.32</v>
      </c>
      <c r="CI357" s="73">
        <v>28</v>
      </c>
      <c r="CJ357" s="20">
        <v>0.06</v>
      </c>
      <c r="CK357" s="74">
        <v>23</v>
      </c>
      <c r="CL357" s="17">
        <v>1</v>
      </c>
      <c r="CM357" s="17">
        <v>6.2273468999999998E-2</v>
      </c>
      <c r="CN357" s="17">
        <f>_xlfn.XLOOKUP(BZ357,' Brechas'!$A$35:$A$67,' Brechas'!$BM$35:$BM$67)</f>
        <v>6.2273469031017603E-2</v>
      </c>
      <c r="CO357" t="b">
        <f t="shared" si="57"/>
        <v>1</v>
      </c>
    </row>
    <row r="358" spans="40:93">
      <c r="AN358" s="20">
        <v>50</v>
      </c>
      <c r="AO358" s="20" t="s">
        <v>95</v>
      </c>
      <c r="AP358" s="20">
        <v>0.03</v>
      </c>
      <c r="AQ358" s="20">
        <v>0.09</v>
      </c>
      <c r="AR358" s="20">
        <v>-0.67</v>
      </c>
      <c r="AS358" s="20">
        <v>0.67</v>
      </c>
      <c r="AT358" s="116">
        <v>11</v>
      </c>
      <c r="AU358" s="20">
        <v>0.06</v>
      </c>
      <c r="AV358" s="20">
        <v>0.55000000000000004</v>
      </c>
      <c r="AW358" s="114">
        <v>26</v>
      </c>
      <c r="AX358" s="20">
        <v>0.37</v>
      </c>
      <c r="AY358" s="120">
        <v>24</v>
      </c>
      <c r="AZ358" s="17">
        <v>-1</v>
      </c>
      <c r="BA358" s="17">
        <v>-0.36889495100000003</v>
      </c>
      <c r="BB358" s="17">
        <f>_xlfn.XLOOKUP(AN358,' Brechas'!$A$35:$A$67,' Brechas'!$AC$35:$AC$67)</f>
        <v>-0.36889495073235801</v>
      </c>
      <c r="BC358" t="b">
        <f t="shared" si="55"/>
        <v>1</v>
      </c>
      <c r="BG358" s="20">
        <v>50</v>
      </c>
      <c r="BH358" s="20" t="s">
        <v>95</v>
      </c>
      <c r="BI358" s="20">
        <v>37.58</v>
      </c>
      <c r="BJ358" s="20">
        <v>47.58</v>
      </c>
      <c r="BK358" s="20">
        <v>-0.21</v>
      </c>
      <c r="BL358" s="20">
        <v>0.21</v>
      </c>
      <c r="BM358" s="58">
        <v>16</v>
      </c>
      <c r="BN358" s="20">
        <v>42.71</v>
      </c>
      <c r="BO358" s="20">
        <v>0.56000000000000005</v>
      </c>
      <c r="BP358" s="63">
        <v>15</v>
      </c>
      <c r="BQ358" s="20">
        <v>0.12</v>
      </c>
      <c r="BR358" s="61">
        <v>18</v>
      </c>
      <c r="BS358" s="17">
        <v>-1</v>
      </c>
      <c r="BT358" s="17">
        <v>-0.11690734699999999</v>
      </c>
      <c r="BU358" s="17">
        <f>_xlfn.XLOOKUP(BG358,' Brechas'!$A$35:$A$67,' Brechas'!$AQ$35:$AQ$67)</f>
        <v>-0.116907347248334</v>
      </c>
      <c r="BV358" t="b">
        <f t="shared" si="56"/>
        <v>1</v>
      </c>
      <c r="BZ358" s="20">
        <v>50</v>
      </c>
      <c r="CA358" s="20" t="s">
        <v>95</v>
      </c>
      <c r="CB358" s="20">
        <v>0.04</v>
      </c>
      <c r="CC358" s="20">
        <v>0.03</v>
      </c>
      <c r="CD358" s="20">
        <v>0.11</v>
      </c>
      <c r="CE358" s="20">
        <v>0.11</v>
      </c>
      <c r="CF358" s="85">
        <v>4</v>
      </c>
      <c r="CG358" s="20">
        <v>0.03</v>
      </c>
      <c r="CH358" s="20">
        <v>0.05</v>
      </c>
      <c r="CI358" s="67">
        <v>2</v>
      </c>
      <c r="CJ358" s="20">
        <v>0.01</v>
      </c>
      <c r="CK358" s="67">
        <v>2</v>
      </c>
      <c r="CL358" s="17">
        <v>1</v>
      </c>
      <c r="CM358" s="17">
        <v>5.7916060000000004E-3</v>
      </c>
      <c r="CN358" s="17">
        <f>_xlfn.XLOOKUP(BZ358,' Brechas'!$A$35:$A$67,' Brechas'!$BM$35:$BM$67)</f>
        <v>5.79160568431469E-3</v>
      </c>
      <c r="CO358" t="b">
        <f t="shared" si="57"/>
        <v>1</v>
      </c>
    </row>
    <row r="359" spans="40:93">
      <c r="AN359" s="20">
        <v>52</v>
      </c>
      <c r="AO359" s="20" t="s">
        <v>96</v>
      </c>
      <c r="AP359" s="20">
        <v>0.02</v>
      </c>
      <c r="AQ359" s="20">
        <v>0.05</v>
      </c>
      <c r="AR359" s="20">
        <v>-0.67</v>
      </c>
      <c r="AS359" s="20">
        <v>0.67</v>
      </c>
      <c r="AT359" s="119">
        <v>13</v>
      </c>
      <c r="AU359" s="20">
        <v>0.03</v>
      </c>
      <c r="AV359" s="20">
        <v>0.27</v>
      </c>
      <c r="AW359" s="108">
        <v>9</v>
      </c>
      <c r="AX359" s="20">
        <v>0.18</v>
      </c>
      <c r="AY359" s="113">
        <v>8</v>
      </c>
      <c r="AZ359" s="17">
        <v>-1</v>
      </c>
      <c r="BA359" s="17">
        <v>-0.18122002000000001</v>
      </c>
      <c r="BB359" s="17">
        <f>_xlfn.XLOOKUP(AN359,' Brechas'!$A$35:$A$67,' Brechas'!$AC$35:$AC$67)</f>
        <v>-0.18122002046718999</v>
      </c>
      <c r="BC359" t="b">
        <f t="shared" si="55"/>
        <v>1</v>
      </c>
      <c r="BG359" s="20">
        <v>52</v>
      </c>
      <c r="BH359" s="20" t="s">
        <v>96</v>
      </c>
      <c r="BI359" s="20">
        <v>38.619999999999997</v>
      </c>
      <c r="BJ359" s="20">
        <v>49.18</v>
      </c>
      <c r="BK359" s="20">
        <v>-0.21</v>
      </c>
      <c r="BL359" s="20">
        <v>0.21</v>
      </c>
      <c r="BM359" s="61">
        <v>18</v>
      </c>
      <c r="BN359" s="20">
        <v>44.01</v>
      </c>
      <c r="BO359" s="20">
        <v>0.56999999999999995</v>
      </c>
      <c r="BP359" s="79">
        <v>10</v>
      </c>
      <c r="BQ359" s="20">
        <v>0.12</v>
      </c>
      <c r="BR359" s="75">
        <v>21</v>
      </c>
      <c r="BS359" s="17">
        <v>-1</v>
      </c>
      <c r="BT359" s="17">
        <v>-0.123090537</v>
      </c>
      <c r="BU359" s="17">
        <f>_xlfn.XLOOKUP(BG359,' Brechas'!$A$35:$A$67,' Brechas'!$AQ$35:$AQ$67)</f>
        <v>-0.123090536847386</v>
      </c>
      <c r="BV359" t="b">
        <f t="shared" si="56"/>
        <v>1</v>
      </c>
      <c r="BZ359" s="20">
        <v>52</v>
      </c>
      <c r="CA359" s="20" t="s">
        <v>96</v>
      </c>
      <c r="CB359" s="20">
        <v>0.03</v>
      </c>
      <c r="CC359" s="20">
        <v>0.02</v>
      </c>
      <c r="CD359" s="20">
        <v>0.32</v>
      </c>
      <c r="CE359" s="20">
        <v>0.32</v>
      </c>
      <c r="CF359" s="82">
        <v>22</v>
      </c>
      <c r="CG359" s="20">
        <v>0.02</v>
      </c>
      <c r="CH359" s="20">
        <v>0.08</v>
      </c>
      <c r="CI359" s="69">
        <v>9</v>
      </c>
      <c r="CJ359" s="20">
        <v>0.02</v>
      </c>
      <c r="CK359" s="81">
        <v>17</v>
      </c>
      <c r="CL359" s="17">
        <v>1</v>
      </c>
      <c r="CM359" s="17">
        <v>2.4668902999999999E-2</v>
      </c>
      <c r="CN359" s="17">
        <f>_xlfn.XLOOKUP(BZ359,' Brechas'!$A$35:$A$67,' Brechas'!$BM$35:$BM$67)</f>
        <v>2.4668902550668202E-2</v>
      </c>
      <c r="CO359" t="b">
        <f t="shared" si="57"/>
        <v>1</v>
      </c>
    </row>
    <row r="360" spans="40:93" ht="24">
      <c r="AN360" s="20">
        <v>54</v>
      </c>
      <c r="AO360" s="20" t="s">
        <v>97</v>
      </c>
      <c r="AP360" s="20">
        <v>0.03</v>
      </c>
      <c r="AQ360" s="20">
        <v>7.0000000000000007E-2</v>
      </c>
      <c r="AR360" s="20">
        <v>-0.56999999999999995</v>
      </c>
      <c r="AS360" s="20">
        <v>0.56999999999999995</v>
      </c>
      <c r="AT360" s="131">
        <v>4</v>
      </c>
      <c r="AU360" s="20">
        <v>0.05</v>
      </c>
      <c r="AV360" s="20">
        <v>0.43</v>
      </c>
      <c r="AW360" s="115">
        <v>18</v>
      </c>
      <c r="AX360" s="20">
        <v>0.24</v>
      </c>
      <c r="AY360" s="109">
        <v>17</v>
      </c>
      <c r="AZ360" s="17">
        <v>-1</v>
      </c>
      <c r="BA360" s="17">
        <v>-0.24323343</v>
      </c>
      <c r="BB360" s="17">
        <f>_xlfn.XLOOKUP(AN360,' Brechas'!$A$35:$A$67,' Brechas'!$AC$35:$AC$67)</f>
        <v>-0.24323343042284801</v>
      </c>
      <c r="BC360" t="b">
        <f t="shared" si="55"/>
        <v>1</v>
      </c>
      <c r="BG360" s="20">
        <v>54</v>
      </c>
      <c r="BH360" s="20" t="s">
        <v>97</v>
      </c>
      <c r="BI360" s="20">
        <v>35.31</v>
      </c>
      <c r="BJ360" s="20">
        <v>42.85</v>
      </c>
      <c r="BK360" s="20">
        <v>-0.18</v>
      </c>
      <c r="BL360" s="20">
        <v>0.18</v>
      </c>
      <c r="BM360" s="86">
        <v>11</v>
      </c>
      <c r="BN360" s="20">
        <v>39.18</v>
      </c>
      <c r="BO360" s="20">
        <v>0.51</v>
      </c>
      <c r="BP360" s="61">
        <v>18</v>
      </c>
      <c r="BQ360" s="20">
        <v>0.09</v>
      </c>
      <c r="BR360" s="66">
        <v>12</v>
      </c>
      <c r="BS360" s="17">
        <v>-1</v>
      </c>
      <c r="BT360" s="17">
        <v>-8.9783865000000004E-2</v>
      </c>
      <c r="BU360" s="17">
        <f>_xlfn.XLOOKUP(BG360,' Brechas'!$A$35:$A$67,' Brechas'!$AQ$35:$AQ$67)</f>
        <v>-8.97838651296336E-2</v>
      </c>
      <c r="BV360" t="b">
        <f t="shared" si="56"/>
        <v>1</v>
      </c>
      <c r="BZ360" s="20">
        <v>54</v>
      </c>
      <c r="CA360" s="20" t="s">
        <v>97</v>
      </c>
      <c r="CB360" s="20">
        <v>0.01</v>
      </c>
      <c r="CC360" s="20">
        <v>0.02</v>
      </c>
      <c r="CD360" s="20">
        <v>-0.37</v>
      </c>
      <c r="CE360" s="20">
        <v>0.37</v>
      </c>
      <c r="CF360" s="71">
        <v>25</v>
      </c>
      <c r="CG360" s="20">
        <v>0.01</v>
      </c>
      <c r="CH360" s="20">
        <v>0.13</v>
      </c>
      <c r="CI360" s="68">
        <v>19</v>
      </c>
      <c r="CJ360" s="20">
        <v>0.05</v>
      </c>
      <c r="CK360" s="80">
        <v>20</v>
      </c>
      <c r="CL360" s="17">
        <v>-1</v>
      </c>
      <c r="CM360" s="17">
        <v>-4.8368884000000001E-2</v>
      </c>
      <c r="CN360" s="17">
        <f>_xlfn.XLOOKUP(BZ360,' Brechas'!$A$35:$A$67,' Brechas'!$BM$35:$BM$67)</f>
        <v>-4.8368883725448897E-2</v>
      </c>
      <c r="CO360" t="b">
        <f t="shared" si="57"/>
        <v>1</v>
      </c>
    </row>
    <row r="361" spans="40:93">
      <c r="AN361" s="20">
        <v>63</v>
      </c>
      <c r="AO361" s="20" t="s">
        <v>98</v>
      </c>
      <c r="AP361" s="20">
        <v>0.02</v>
      </c>
      <c r="AQ361" s="20">
        <v>0.19</v>
      </c>
      <c r="AR361" s="20">
        <v>-0.89</v>
      </c>
      <c r="AS361" s="20">
        <v>0.89</v>
      </c>
      <c r="AT361" s="128">
        <v>28</v>
      </c>
      <c r="AU361" s="20">
        <v>0.1</v>
      </c>
      <c r="AV361" s="20">
        <v>0.92</v>
      </c>
      <c r="AW361" s="95">
        <v>31</v>
      </c>
      <c r="AX361" s="20">
        <v>0.82</v>
      </c>
      <c r="AY361" s="77">
        <v>32</v>
      </c>
      <c r="AZ361" s="17">
        <v>-1</v>
      </c>
      <c r="BA361" s="17">
        <v>-0.82326817600000002</v>
      </c>
      <c r="BB361" s="17">
        <f>_xlfn.XLOOKUP(AN361,' Brechas'!$A$35:$A$67,' Brechas'!$AC$35:$AC$67)</f>
        <v>-0.82326817600788205</v>
      </c>
      <c r="BC361" t="b">
        <f t="shared" si="55"/>
        <v>1</v>
      </c>
      <c r="BG361" s="20">
        <v>63</v>
      </c>
      <c r="BH361" s="20" t="s">
        <v>98</v>
      </c>
      <c r="BI361" s="20">
        <v>30.85</v>
      </c>
      <c r="BJ361" s="20">
        <v>37.299999999999997</v>
      </c>
      <c r="BK361" s="20">
        <v>-0.17</v>
      </c>
      <c r="BL361" s="20">
        <v>0.17</v>
      </c>
      <c r="BM361" s="79">
        <v>10</v>
      </c>
      <c r="BN361" s="20">
        <v>34.159999999999997</v>
      </c>
      <c r="BO361" s="20">
        <v>0.44</v>
      </c>
      <c r="BP361" s="74">
        <v>23</v>
      </c>
      <c r="BQ361" s="20">
        <v>0.08</v>
      </c>
      <c r="BR361" s="86">
        <v>11</v>
      </c>
      <c r="BS361" s="17">
        <v>-1</v>
      </c>
      <c r="BT361" s="17">
        <v>-7.6997475999999995E-2</v>
      </c>
      <c r="BU361" s="17">
        <f>_xlfn.XLOOKUP(BG361,' Brechas'!$A$35:$A$67,' Brechas'!$AQ$35:$AQ$67)</f>
        <v>-7.6997476169247403E-2</v>
      </c>
      <c r="BV361" t="b">
        <f t="shared" si="56"/>
        <v>1</v>
      </c>
      <c r="BZ361" s="20">
        <v>63</v>
      </c>
      <c r="CA361" s="20" t="s">
        <v>98</v>
      </c>
      <c r="CB361" s="20">
        <v>0.03</v>
      </c>
      <c r="CC361" s="20">
        <v>0.02</v>
      </c>
      <c r="CD361" s="20">
        <v>0.62</v>
      </c>
      <c r="CE361" s="20">
        <v>0.62</v>
      </c>
      <c r="CF361" s="87">
        <v>30</v>
      </c>
      <c r="CG361" s="20">
        <v>0.02</v>
      </c>
      <c r="CH361" s="20">
        <v>0.09</v>
      </c>
      <c r="CI361" s="79">
        <v>10</v>
      </c>
      <c r="CJ361" s="20">
        <v>0.05</v>
      </c>
      <c r="CK361" s="82">
        <v>22</v>
      </c>
      <c r="CL361" s="17">
        <v>1</v>
      </c>
      <c r="CM361" s="17">
        <v>5.2692721999999997E-2</v>
      </c>
      <c r="CN361" s="17">
        <f>_xlfn.XLOOKUP(BZ361,' Brechas'!$A$35:$A$67,' Brechas'!$BM$35:$BM$67)</f>
        <v>5.26927224673625E-2</v>
      </c>
      <c r="CO361" t="b">
        <f t="shared" si="57"/>
        <v>1</v>
      </c>
    </row>
    <row r="362" spans="40:93">
      <c r="AN362" s="20">
        <v>66</v>
      </c>
      <c r="AO362" s="20" t="s">
        <v>99</v>
      </c>
      <c r="AP362" s="20">
        <v>0.04</v>
      </c>
      <c r="AQ362" s="20">
        <v>0.19</v>
      </c>
      <c r="AR362" s="20">
        <v>-0.77</v>
      </c>
      <c r="AS362" s="20">
        <v>0.77</v>
      </c>
      <c r="AT362" s="105">
        <v>20</v>
      </c>
      <c r="AU362" s="20">
        <v>0.11</v>
      </c>
      <c r="AV362" s="20">
        <v>1</v>
      </c>
      <c r="AW362" s="77">
        <v>32</v>
      </c>
      <c r="AX362" s="20">
        <v>0.77</v>
      </c>
      <c r="AY362" s="95">
        <v>31</v>
      </c>
      <c r="AZ362" s="17">
        <v>-1</v>
      </c>
      <c r="BA362" s="17">
        <v>-0.768867682</v>
      </c>
      <c r="BB362" s="17">
        <f>_xlfn.XLOOKUP(AN362,' Brechas'!$A$35:$A$67,' Brechas'!$AC$35:$AC$67)</f>
        <v>-0.76886768213618795</v>
      </c>
      <c r="BC362" t="b">
        <f t="shared" si="55"/>
        <v>1</v>
      </c>
      <c r="BG362" s="20">
        <v>66</v>
      </c>
      <c r="BH362" s="20" t="s">
        <v>99</v>
      </c>
      <c r="BI362" s="20">
        <v>33.82</v>
      </c>
      <c r="BJ362" s="20">
        <v>38.24</v>
      </c>
      <c r="BK362" s="20">
        <v>-0.12</v>
      </c>
      <c r="BL362" s="20">
        <v>0.12</v>
      </c>
      <c r="BM362" s="85">
        <v>4</v>
      </c>
      <c r="BN362" s="20">
        <v>36.090000000000003</v>
      </c>
      <c r="BO362" s="20">
        <v>0.47</v>
      </c>
      <c r="BP362" s="80">
        <v>20</v>
      </c>
      <c r="BQ362" s="20">
        <v>0.05</v>
      </c>
      <c r="BR362" s="64">
        <v>7</v>
      </c>
      <c r="BS362" s="17">
        <v>-1</v>
      </c>
      <c r="BT362" s="17">
        <v>-5.4284140000000002E-2</v>
      </c>
      <c r="BU362" s="17">
        <f>_xlfn.XLOOKUP(BG362,' Brechas'!$A$35:$A$67,' Brechas'!$AQ$35:$AQ$67)</f>
        <v>-5.4284139828170902E-2</v>
      </c>
      <c r="BV362" t="b">
        <f t="shared" si="56"/>
        <v>1</v>
      </c>
      <c r="BZ362" s="20">
        <v>66</v>
      </c>
      <c r="CA362" s="20" t="s">
        <v>99</v>
      </c>
      <c r="CB362" s="20">
        <v>0.02</v>
      </c>
      <c r="CC362" s="20">
        <v>0.01</v>
      </c>
      <c r="CD362" s="20">
        <v>0.15</v>
      </c>
      <c r="CE362" s="20">
        <v>0.15</v>
      </c>
      <c r="CF362" s="62">
        <v>8</v>
      </c>
      <c r="CG362" s="20">
        <v>0.02</v>
      </c>
      <c r="CH362" s="20">
        <v>0.11</v>
      </c>
      <c r="CI362" s="58">
        <v>16</v>
      </c>
      <c r="CJ362" s="20">
        <v>0.02</v>
      </c>
      <c r="CK362" s="79">
        <v>10</v>
      </c>
      <c r="CL362" s="17">
        <v>1</v>
      </c>
      <c r="CM362" s="17">
        <v>1.7257188E-2</v>
      </c>
      <c r="CN362" s="17">
        <f>_xlfn.XLOOKUP(BZ362,' Brechas'!$A$35:$A$67,' Brechas'!$BM$35:$BM$67)</f>
        <v>1.72571877370346E-2</v>
      </c>
      <c r="CO362" t="b">
        <f t="shared" si="57"/>
        <v>1</v>
      </c>
    </row>
    <row r="363" spans="40:93">
      <c r="AN363" s="20">
        <v>68</v>
      </c>
      <c r="AO363" s="20" t="s">
        <v>100</v>
      </c>
      <c r="AP363" s="20">
        <v>0.03</v>
      </c>
      <c r="AQ363" s="20">
        <v>0.08</v>
      </c>
      <c r="AR363" s="20">
        <v>-0.66</v>
      </c>
      <c r="AS363" s="20">
        <v>0.66</v>
      </c>
      <c r="AT363" s="113">
        <v>8</v>
      </c>
      <c r="AU363" s="20">
        <v>0.05</v>
      </c>
      <c r="AV363" s="20">
        <v>0.46</v>
      </c>
      <c r="AW363" s="112">
        <v>21</v>
      </c>
      <c r="AX363" s="20">
        <v>0.31</v>
      </c>
      <c r="AY363" s="112">
        <v>21</v>
      </c>
      <c r="AZ363" s="17">
        <v>-1</v>
      </c>
      <c r="BA363" s="17">
        <v>-0.30663133399999998</v>
      </c>
      <c r="BB363" s="17">
        <f>_xlfn.XLOOKUP(AN363,' Brechas'!$A$35:$A$67,' Brechas'!$AC$35:$AC$67)</f>
        <v>-0.30663133410573801</v>
      </c>
      <c r="BC363" t="b">
        <f t="shared" si="55"/>
        <v>1</v>
      </c>
      <c r="BG363" s="20">
        <v>68</v>
      </c>
      <c r="BH363" s="20" t="s">
        <v>100</v>
      </c>
      <c r="BI363" s="20">
        <v>27.47</v>
      </c>
      <c r="BJ363" s="20">
        <v>37.840000000000003</v>
      </c>
      <c r="BK363" s="20">
        <v>-0.27</v>
      </c>
      <c r="BL363" s="20">
        <v>0.27</v>
      </c>
      <c r="BM363" s="84">
        <v>26</v>
      </c>
      <c r="BN363" s="20">
        <v>32.770000000000003</v>
      </c>
      <c r="BO363" s="20">
        <v>0.43</v>
      </c>
      <c r="BP363" s="71">
        <v>25</v>
      </c>
      <c r="BQ363" s="20">
        <v>0.12</v>
      </c>
      <c r="BR363" s="68">
        <v>19</v>
      </c>
      <c r="BS363" s="17">
        <v>-1</v>
      </c>
      <c r="BT363" s="17">
        <v>-0.116978348</v>
      </c>
      <c r="BU363" s="17">
        <f>_xlfn.XLOOKUP(BG363,' Brechas'!$A$35:$A$67,' Brechas'!$AQ$35:$AQ$67)</f>
        <v>-0.116978348241186</v>
      </c>
      <c r="BV363" t="b">
        <f t="shared" si="56"/>
        <v>1</v>
      </c>
      <c r="BZ363" s="20">
        <v>68</v>
      </c>
      <c r="CA363" s="20" t="s">
        <v>100</v>
      </c>
      <c r="CB363" s="20">
        <v>0.02</v>
      </c>
      <c r="CC363" s="20">
        <v>0.02</v>
      </c>
      <c r="CD363" s="20">
        <v>0.25</v>
      </c>
      <c r="CE363" s="20">
        <v>0.25</v>
      </c>
      <c r="CF363" s="68">
        <v>19</v>
      </c>
      <c r="CG363" s="20">
        <v>0.02</v>
      </c>
      <c r="CH363" s="20">
        <v>0.09</v>
      </c>
      <c r="CI363" s="86">
        <v>11</v>
      </c>
      <c r="CJ363" s="20">
        <v>0.02</v>
      </c>
      <c r="CK363" s="63">
        <v>15</v>
      </c>
      <c r="CL363" s="17">
        <v>1</v>
      </c>
      <c r="CM363" s="17">
        <v>2.0988706999999999E-2</v>
      </c>
      <c r="CN363" s="17">
        <f>_xlfn.XLOOKUP(BZ363,' Brechas'!$A$35:$A$67,' Brechas'!$BM$35:$BM$67)</f>
        <v>2.0988706668458701E-2</v>
      </c>
      <c r="CO363" t="b">
        <f t="shared" si="57"/>
        <v>1</v>
      </c>
    </row>
    <row r="364" spans="40:93">
      <c r="AN364" s="20">
        <v>70</v>
      </c>
      <c r="AO364" s="20" t="s">
        <v>101</v>
      </c>
      <c r="AP364" s="20">
        <v>0.02</v>
      </c>
      <c r="AQ364" s="20">
        <v>0.05</v>
      </c>
      <c r="AR364" s="20">
        <v>-0.69</v>
      </c>
      <c r="AS364" s="20">
        <v>0.69</v>
      </c>
      <c r="AT364" s="122">
        <v>14</v>
      </c>
      <c r="AU364" s="20">
        <v>0.03</v>
      </c>
      <c r="AV364" s="20">
        <v>0.31</v>
      </c>
      <c r="AW364" s="119">
        <v>13</v>
      </c>
      <c r="AX364" s="20">
        <v>0.21</v>
      </c>
      <c r="AY364" s="119">
        <v>13</v>
      </c>
      <c r="AZ364" s="17">
        <v>-1</v>
      </c>
      <c r="BA364" s="17">
        <v>-0.21294514</v>
      </c>
      <c r="BB364" s="17">
        <f>_xlfn.XLOOKUP(AN364,' Brechas'!$A$35:$A$67,' Brechas'!$AC$35:$AC$67)</f>
        <v>-0.21294513992479999</v>
      </c>
      <c r="BC364" t="b">
        <f t="shared" si="55"/>
        <v>1</v>
      </c>
      <c r="BG364" s="20">
        <v>70</v>
      </c>
      <c r="BH364" s="20" t="s">
        <v>101</v>
      </c>
      <c r="BI364" s="20">
        <v>39.71</v>
      </c>
      <c r="BJ364" s="20">
        <v>56.34</v>
      </c>
      <c r="BK364" s="20">
        <v>-0.3</v>
      </c>
      <c r="BL364" s="20">
        <v>0.3</v>
      </c>
      <c r="BM364" s="73">
        <v>28</v>
      </c>
      <c r="BN364" s="20">
        <v>48.22</v>
      </c>
      <c r="BO364" s="20">
        <v>0.63</v>
      </c>
      <c r="BP364" s="65">
        <v>6</v>
      </c>
      <c r="BQ364" s="20">
        <v>0.19</v>
      </c>
      <c r="BR364" s="87">
        <v>30</v>
      </c>
      <c r="BS364" s="17">
        <v>-1</v>
      </c>
      <c r="BT364" s="17">
        <v>-0.18528456099999999</v>
      </c>
      <c r="BU364" s="17">
        <f>_xlfn.XLOOKUP(BG364,' Brechas'!$A$35:$A$67,' Brechas'!$AQ$35:$AQ$67)</f>
        <v>-0.18528456104178501</v>
      </c>
      <c r="BV364" t="b">
        <f t="shared" si="56"/>
        <v>1</v>
      </c>
      <c r="BZ364" s="20">
        <v>70</v>
      </c>
      <c r="CA364" s="20" t="s">
        <v>101</v>
      </c>
      <c r="CB364" s="20">
        <v>0</v>
      </c>
      <c r="CC364" s="20">
        <v>0</v>
      </c>
      <c r="CD364" s="20">
        <v>0.24</v>
      </c>
      <c r="CE364" s="20">
        <v>0.24</v>
      </c>
      <c r="CF364" s="81">
        <v>17</v>
      </c>
      <c r="CG364" s="20">
        <v>0</v>
      </c>
      <c r="CH364" s="20">
        <v>0.47</v>
      </c>
      <c r="CI364" s="94">
        <v>31</v>
      </c>
      <c r="CJ364" s="20">
        <v>0.11</v>
      </c>
      <c r="CK364" s="73">
        <v>28</v>
      </c>
      <c r="CL364" s="17">
        <v>1</v>
      </c>
      <c r="CM364" s="17">
        <v>0.11261660900000001</v>
      </c>
      <c r="CN364" s="17">
        <f>_xlfn.XLOOKUP(BZ364,' Brechas'!$A$35:$A$67,' Brechas'!$BM$35:$BM$67)</f>
        <v>0.11261660902102601</v>
      </c>
      <c r="CO364" t="b">
        <f t="shared" si="57"/>
        <v>1</v>
      </c>
    </row>
    <row r="365" spans="40:93">
      <c r="AN365" s="20">
        <v>73</v>
      </c>
      <c r="AO365" s="20" t="s">
        <v>102</v>
      </c>
      <c r="AP365" s="20">
        <v>0.03</v>
      </c>
      <c r="AQ365" s="20">
        <v>0.08</v>
      </c>
      <c r="AR365" s="20">
        <v>-0.62</v>
      </c>
      <c r="AS365" s="20">
        <v>0.62</v>
      </c>
      <c r="AT365" s="127">
        <v>7</v>
      </c>
      <c r="AU365" s="20">
        <v>0.05</v>
      </c>
      <c r="AV365" s="20">
        <v>0.46</v>
      </c>
      <c r="AW365" s="105">
        <v>20</v>
      </c>
      <c r="AX365" s="20">
        <v>0.28999999999999998</v>
      </c>
      <c r="AY365" s="105">
        <v>20</v>
      </c>
      <c r="AZ365" s="17">
        <v>-1</v>
      </c>
      <c r="BA365" s="17">
        <v>-0.285043822</v>
      </c>
      <c r="BB365" s="17">
        <f>_xlfn.XLOOKUP(AN365,' Brechas'!$A$35:$A$67,' Brechas'!$AC$35:$AC$67)</f>
        <v>-0.28504382192702699</v>
      </c>
      <c r="BC365" t="b">
        <f t="shared" si="55"/>
        <v>1</v>
      </c>
      <c r="BG365" s="20">
        <v>73</v>
      </c>
      <c r="BH365" s="20" t="s">
        <v>102</v>
      </c>
      <c r="BI365" s="20">
        <v>40.21</v>
      </c>
      <c r="BJ365" s="20">
        <v>53.88</v>
      </c>
      <c r="BK365" s="20">
        <v>-0.25</v>
      </c>
      <c r="BL365" s="20">
        <v>0.25</v>
      </c>
      <c r="BM365" s="82">
        <v>22</v>
      </c>
      <c r="BN365" s="20">
        <v>47.2</v>
      </c>
      <c r="BO365" s="20">
        <v>0.61</v>
      </c>
      <c r="BP365" s="62">
        <v>8</v>
      </c>
      <c r="BQ365" s="20">
        <v>0.16</v>
      </c>
      <c r="BR365" s="71">
        <v>25</v>
      </c>
      <c r="BS365" s="17">
        <v>-1</v>
      </c>
      <c r="BT365" s="17">
        <v>-0.155905079</v>
      </c>
      <c r="BU365" s="17">
        <f>_xlfn.XLOOKUP(BG365,' Brechas'!$A$35:$A$67,' Brechas'!$AQ$35:$AQ$67)</f>
        <v>-0.15590507860414299</v>
      </c>
      <c r="BV365" t="b">
        <f t="shared" si="56"/>
        <v>1</v>
      </c>
      <c r="BZ365" s="20">
        <v>73</v>
      </c>
      <c r="CA365" s="20" t="s">
        <v>102</v>
      </c>
      <c r="CB365" s="20">
        <v>0.02</v>
      </c>
      <c r="CC365" s="20">
        <v>0.02</v>
      </c>
      <c r="CD365" s="20">
        <v>0.14000000000000001</v>
      </c>
      <c r="CE365" s="20">
        <v>0.14000000000000001</v>
      </c>
      <c r="CF365" s="64">
        <v>7</v>
      </c>
      <c r="CG365" s="20">
        <v>0.02</v>
      </c>
      <c r="CH365" s="20">
        <v>0.08</v>
      </c>
      <c r="CI365" s="62">
        <v>8</v>
      </c>
      <c r="CJ365" s="20">
        <v>0.01</v>
      </c>
      <c r="CK365" s="64">
        <v>7</v>
      </c>
      <c r="CL365" s="17">
        <v>1</v>
      </c>
      <c r="CM365" s="17">
        <v>1.1037853E-2</v>
      </c>
      <c r="CN365" s="17">
        <f>_xlfn.XLOOKUP(BZ365,' Brechas'!$A$35:$A$67,' Brechas'!$BM$35:$BM$67)</f>
        <v>1.10378527896261E-2</v>
      </c>
      <c r="CO365" t="b">
        <f t="shared" si="57"/>
        <v>1</v>
      </c>
    </row>
    <row r="366" spans="40:93">
      <c r="AN366" s="20">
        <v>76</v>
      </c>
      <c r="AO366" s="20" t="s">
        <v>103</v>
      </c>
      <c r="AP366" s="20">
        <v>0.03</v>
      </c>
      <c r="AQ366" s="20">
        <v>0.11</v>
      </c>
      <c r="AR366" s="20">
        <v>-0.76</v>
      </c>
      <c r="AS366" s="20">
        <v>0.76</v>
      </c>
      <c r="AT366" s="123">
        <v>19</v>
      </c>
      <c r="AU366" s="20">
        <v>7.0000000000000007E-2</v>
      </c>
      <c r="AV366" s="20">
        <v>0.57999999999999996</v>
      </c>
      <c r="AW366" s="128">
        <v>28</v>
      </c>
      <c r="AX366" s="20">
        <v>0.44</v>
      </c>
      <c r="AY366" s="128">
        <v>28</v>
      </c>
      <c r="AZ366" s="17">
        <v>-1</v>
      </c>
      <c r="BA366" s="17">
        <v>-0.44459734699999998</v>
      </c>
      <c r="BB366" s="17">
        <f>_xlfn.XLOOKUP(AN366,' Brechas'!$A$35:$A$67,' Brechas'!$AC$35:$AC$67)</f>
        <v>-0.44459734702079601</v>
      </c>
      <c r="BC366" t="b">
        <f t="shared" si="55"/>
        <v>1</v>
      </c>
      <c r="BG366" s="20">
        <v>76</v>
      </c>
      <c r="BH366" s="20" t="s">
        <v>103</v>
      </c>
      <c r="BI366" s="20">
        <v>31.12</v>
      </c>
      <c r="BJ366" s="20">
        <v>38.950000000000003</v>
      </c>
      <c r="BK366" s="20">
        <v>-0.2</v>
      </c>
      <c r="BL366" s="20">
        <v>0.2</v>
      </c>
      <c r="BM366" s="63">
        <v>15</v>
      </c>
      <c r="BN366" s="20">
        <v>35.090000000000003</v>
      </c>
      <c r="BO366" s="20">
        <v>0.46</v>
      </c>
      <c r="BP366" s="82">
        <v>22</v>
      </c>
      <c r="BQ366" s="20">
        <v>0.09</v>
      </c>
      <c r="BR366" s="59">
        <v>13</v>
      </c>
      <c r="BS366" s="17">
        <v>-1</v>
      </c>
      <c r="BT366" s="17">
        <v>-9.1840669999999999E-2</v>
      </c>
      <c r="BU366" s="17">
        <f>_xlfn.XLOOKUP(BG366,' Brechas'!$A$35:$A$67,' Brechas'!$AQ$35:$AQ$67)</f>
        <v>-9.1840669908167596E-2</v>
      </c>
      <c r="BV366" t="b">
        <f t="shared" si="56"/>
        <v>1</v>
      </c>
      <c r="BZ366" s="20">
        <v>76</v>
      </c>
      <c r="CA366" s="20" t="s">
        <v>103</v>
      </c>
      <c r="CB366" s="20">
        <v>0.02</v>
      </c>
      <c r="CC366" s="20">
        <v>0.03</v>
      </c>
      <c r="CD366" s="20">
        <v>-0.28999999999999998</v>
      </c>
      <c r="CE366" s="20">
        <v>0.28999999999999998</v>
      </c>
      <c r="CF366" s="75">
        <v>21</v>
      </c>
      <c r="CG366" s="20">
        <v>0.03</v>
      </c>
      <c r="CH366" s="20">
        <v>7.0000000000000007E-2</v>
      </c>
      <c r="CI366" s="65">
        <v>6</v>
      </c>
      <c r="CJ366" s="20">
        <v>0.02</v>
      </c>
      <c r="CK366" s="60">
        <v>14</v>
      </c>
      <c r="CL366" s="17">
        <v>-1</v>
      </c>
      <c r="CM366" s="17">
        <v>-2.0601072000000002E-2</v>
      </c>
      <c r="CN366" s="17">
        <f>_xlfn.XLOOKUP(BZ366,' Brechas'!$A$35:$A$67,' Brechas'!$BM$35:$BM$67)</f>
        <v>-2.0601072235749699E-2</v>
      </c>
      <c r="CO366" t="b">
        <f t="shared" si="57"/>
        <v>1</v>
      </c>
    </row>
    <row r="367" spans="40:93">
      <c r="AN367" s="20">
        <v>81</v>
      </c>
      <c r="AO367" s="20" t="s">
        <v>104</v>
      </c>
      <c r="AP367" s="20">
        <v>0.01</v>
      </c>
      <c r="AQ367" s="20">
        <v>0.04</v>
      </c>
      <c r="AR367" s="20">
        <v>-0.83</v>
      </c>
      <c r="AS367" s="20">
        <v>0.83</v>
      </c>
      <c r="AT367" s="118">
        <v>27</v>
      </c>
      <c r="AU367" s="20">
        <v>0.02</v>
      </c>
      <c r="AV367" s="20">
        <v>0.2</v>
      </c>
      <c r="AW367" s="117">
        <v>6</v>
      </c>
      <c r="AX367" s="20">
        <v>0.17</v>
      </c>
      <c r="AY367" s="127">
        <v>7</v>
      </c>
      <c r="AZ367" s="17">
        <v>-1</v>
      </c>
      <c r="BA367" s="17">
        <v>-0.16872537300000001</v>
      </c>
      <c r="BB367" s="17">
        <f>_xlfn.XLOOKUP(AN367,' Brechas'!$A$35:$A$67,' Brechas'!$AC$35:$AC$67)</f>
        <v>-0.168725373028105</v>
      </c>
      <c r="BC367" t="b">
        <f t="shared" si="55"/>
        <v>1</v>
      </c>
      <c r="BG367" s="20">
        <v>81</v>
      </c>
      <c r="BH367" s="20" t="s">
        <v>104</v>
      </c>
      <c r="BI367" s="20">
        <v>39.049999999999997</v>
      </c>
      <c r="BJ367" s="20">
        <v>47.86</v>
      </c>
      <c r="BK367" s="20">
        <v>-0.18</v>
      </c>
      <c r="BL367" s="20">
        <v>0.18</v>
      </c>
      <c r="BM367" s="60">
        <v>14</v>
      </c>
      <c r="BN367" s="20">
        <v>43.55</v>
      </c>
      <c r="BO367" s="20">
        <v>0.56999999999999995</v>
      </c>
      <c r="BP367" s="60">
        <v>14</v>
      </c>
      <c r="BQ367" s="20">
        <v>0.1</v>
      </c>
      <c r="BR367" s="81">
        <v>17</v>
      </c>
      <c r="BS367" s="17">
        <v>-1</v>
      </c>
      <c r="BT367" s="17">
        <v>-0.104450819</v>
      </c>
      <c r="BU367" s="17">
        <f>_xlfn.XLOOKUP(BG367,' Brechas'!$A$35:$A$67,' Brechas'!$AQ$35:$AQ$67)</f>
        <v>-0.10445081942855</v>
      </c>
      <c r="BV367" t="b">
        <f t="shared" si="56"/>
        <v>1</v>
      </c>
      <c r="BZ367" s="20">
        <v>81</v>
      </c>
      <c r="CA367" s="20" t="s">
        <v>104</v>
      </c>
      <c r="CB367" s="20">
        <v>0.02</v>
      </c>
      <c r="CC367" s="20">
        <v>0.02</v>
      </c>
      <c r="CD367" s="20">
        <v>0.21</v>
      </c>
      <c r="CE367" s="20">
        <v>0.21</v>
      </c>
      <c r="CF367" s="66">
        <v>12</v>
      </c>
      <c r="CG367" s="20">
        <v>0.02</v>
      </c>
      <c r="CH367" s="20">
        <v>0.1</v>
      </c>
      <c r="CI367" s="63">
        <v>15</v>
      </c>
      <c r="CJ367" s="20">
        <v>0.02</v>
      </c>
      <c r="CK367" s="59">
        <v>13</v>
      </c>
      <c r="CL367" s="17">
        <v>1</v>
      </c>
      <c r="CM367" s="17">
        <v>2.0577535000000001E-2</v>
      </c>
      <c r="CN367" s="17">
        <f>_xlfn.XLOOKUP(BZ367,' Brechas'!$A$35:$A$67,' Brechas'!$BM$35:$BM$67)</f>
        <v>2.0577534512028098E-2</v>
      </c>
      <c r="CO367" t="b">
        <f t="shared" si="57"/>
        <v>1</v>
      </c>
    </row>
    <row r="368" spans="40:93">
      <c r="AN368" s="20">
        <v>85</v>
      </c>
      <c r="AO368" s="20" t="s">
        <v>105</v>
      </c>
      <c r="AP368" s="20">
        <v>0.02</v>
      </c>
      <c r="AQ368" s="20">
        <v>0.06</v>
      </c>
      <c r="AR368" s="20">
        <v>-0.61</v>
      </c>
      <c r="AS368" s="20">
        <v>0.61</v>
      </c>
      <c r="AT368" s="117">
        <v>6</v>
      </c>
      <c r="AU368" s="20">
        <v>0.04</v>
      </c>
      <c r="AV368" s="20">
        <v>0.35</v>
      </c>
      <c r="AW368" s="122">
        <v>14</v>
      </c>
      <c r="AX368" s="20">
        <v>0.21</v>
      </c>
      <c r="AY368" s="111">
        <v>12</v>
      </c>
      <c r="AZ368" s="17">
        <v>-1</v>
      </c>
      <c r="BA368" s="17">
        <v>-0.21294128600000001</v>
      </c>
      <c r="BB368" s="17">
        <f>_xlfn.XLOOKUP(AN368,' Brechas'!$A$35:$A$67,' Brechas'!$AC$35:$AC$67)</f>
        <v>-0.212941286067304</v>
      </c>
      <c r="BC368" t="b">
        <f t="shared" si="55"/>
        <v>1</v>
      </c>
      <c r="BG368" s="20">
        <v>85</v>
      </c>
      <c r="BH368" s="20" t="s">
        <v>105</v>
      </c>
      <c r="BI368" s="20">
        <v>35.75</v>
      </c>
      <c r="BJ368" s="20">
        <v>51.5</v>
      </c>
      <c r="BK368" s="20">
        <v>-0.31</v>
      </c>
      <c r="BL368" s="20">
        <v>0.31</v>
      </c>
      <c r="BM368" s="70">
        <v>29</v>
      </c>
      <c r="BN368" s="20">
        <v>43.8</v>
      </c>
      <c r="BO368" s="20">
        <v>0.56999999999999995</v>
      </c>
      <c r="BP368" s="59">
        <v>13</v>
      </c>
      <c r="BQ368" s="20">
        <v>0.17</v>
      </c>
      <c r="BR368" s="73">
        <v>28</v>
      </c>
      <c r="BS368" s="17">
        <v>-1</v>
      </c>
      <c r="BT368" s="17">
        <v>-0.174422245</v>
      </c>
      <c r="BU368" s="17">
        <f>_xlfn.XLOOKUP(BG368,' Brechas'!$A$35:$A$67,' Brechas'!$AQ$35:$AQ$67)</f>
        <v>-0.17442224539109699</v>
      </c>
      <c r="BV368" t="b">
        <f t="shared" si="56"/>
        <v>1</v>
      </c>
      <c r="BZ368" s="20">
        <v>85</v>
      </c>
      <c r="CA368" s="20" t="s">
        <v>105</v>
      </c>
      <c r="CB368" s="20">
        <v>0.03</v>
      </c>
      <c r="CC368" s="20">
        <v>0.02</v>
      </c>
      <c r="CD368" s="20">
        <v>0.23</v>
      </c>
      <c r="CE368" s="20">
        <v>0.23</v>
      </c>
      <c r="CF368" s="63">
        <v>15</v>
      </c>
      <c r="CG368" s="20">
        <v>0.03</v>
      </c>
      <c r="CH368" s="20">
        <v>7.0000000000000007E-2</v>
      </c>
      <c r="CI368" s="83">
        <v>5</v>
      </c>
      <c r="CJ368" s="20">
        <v>0.02</v>
      </c>
      <c r="CK368" s="62">
        <v>8</v>
      </c>
      <c r="CL368" s="17">
        <v>1</v>
      </c>
      <c r="CM368" s="17">
        <v>1.5111813E-2</v>
      </c>
      <c r="CN368" s="17">
        <f>_xlfn.XLOOKUP(BZ368,' Brechas'!$A$35:$A$67,' Brechas'!$BM$35:$BM$67)</f>
        <v>1.5111812980887899E-2</v>
      </c>
      <c r="CO368" t="b">
        <f t="shared" si="57"/>
        <v>1</v>
      </c>
    </row>
    <row r="369" spans="39:93">
      <c r="AN369" s="20">
        <v>86</v>
      </c>
      <c r="AO369" s="20" t="s">
        <v>106</v>
      </c>
      <c r="AP369" s="20">
        <v>0.02</v>
      </c>
      <c r="AQ369" s="20">
        <v>0.05</v>
      </c>
      <c r="AR369" s="20">
        <v>-0.67</v>
      </c>
      <c r="AS369" s="20">
        <v>0.67</v>
      </c>
      <c r="AT369" s="125">
        <v>10</v>
      </c>
      <c r="AU369" s="20">
        <v>0.03</v>
      </c>
      <c r="AV369" s="20">
        <v>0.28000000000000003</v>
      </c>
      <c r="AW369" s="111">
        <v>12</v>
      </c>
      <c r="AX369" s="20">
        <v>0.19</v>
      </c>
      <c r="AY369" s="125">
        <v>10</v>
      </c>
      <c r="AZ369" s="17">
        <v>-1</v>
      </c>
      <c r="BA369" s="17">
        <v>-0.18875562100000001</v>
      </c>
      <c r="BB369" s="17">
        <f>_xlfn.XLOOKUP(AN369,' Brechas'!$A$35:$A$67,' Brechas'!$AC$35:$AC$67)</f>
        <v>-0.188755620915904</v>
      </c>
      <c r="BC369" t="b">
        <f t="shared" si="55"/>
        <v>1</v>
      </c>
      <c r="BG369" s="20">
        <v>86</v>
      </c>
      <c r="BH369" s="20" t="s">
        <v>106</v>
      </c>
      <c r="BI369" s="20">
        <v>65.900000000000006</v>
      </c>
      <c r="BJ369" s="20">
        <v>86.06</v>
      </c>
      <c r="BK369" s="20">
        <v>-0.23</v>
      </c>
      <c r="BL369" s="20">
        <v>0.23</v>
      </c>
      <c r="BM369" s="80">
        <v>20</v>
      </c>
      <c r="BN369" s="20">
        <v>76.14</v>
      </c>
      <c r="BO369" s="20">
        <v>0.99</v>
      </c>
      <c r="BP369" s="67">
        <v>2</v>
      </c>
      <c r="BQ369" s="20">
        <v>0.23</v>
      </c>
      <c r="BR369" s="95">
        <v>32</v>
      </c>
      <c r="BS369" s="17">
        <v>-1</v>
      </c>
      <c r="BT369" s="17">
        <v>-0.23219036700000001</v>
      </c>
      <c r="BU369" s="17">
        <f>_xlfn.XLOOKUP(BG369,' Brechas'!$A$35:$A$67,' Brechas'!$AQ$35:$AQ$67)</f>
        <v>-0.23219036651455299</v>
      </c>
      <c r="BV369" t="b">
        <f t="shared" si="56"/>
        <v>1</v>
      </c>
      <c r="BZ369" s="20">
        <v>86</v>
      </c>
      <c r="CA369" s="20" t="s">
        <v>106</v>
      </c>
      <c r="CB369" s="20">
        <v>0.01</v>
      </c>
      <c r="CC369" s="20">
        <v>0.01</v>
      </c>
      <c r="CD369" s="20">
        <v>0.37</v>
      </c>
      <c r="CE369" s="20">
        <v>0.37</v>
      </c>
      <c r="CF369" s="88">
        <v>24</v>
      </c>
      <c r="CG369" s="20">
        <v>0.01</v>
      </c>
      <c r="CH369" s="20">
        <v>0.24</v>
      </c>
      <c r="CI369" s="71">
        <v>25</v>
      </c>
      <c r="CJ369" s="20">
        <v>0.09</v>
      </c>
      <c r="CK369" s="88">
        <v>24</v>
      </c>
      <c r="CL369" s="17">
        <v>1</v>
      </c>
      <c r="CM369" s="17">
        <v>8.7989616000000007E-2</v>
      </c>
      <c r="CN369" s="17">
        <f>_xlfn.XLOOKUP(BZ369,' Brechas'!$A$35:$A$67,' Brechas'!$BM$35:$BM$67)</f>
        <v>8.7989616298806805E-2</v>
      </c>
      <c r="CO369" t="b">
        <f t="shared" si="57"/>
        <v>1</v>
      </c>
    </row>
    <row r="370" spans="39:93">
      <c r="AN370" s="20">
        <v>88</v>
      </c>
      <c r="AO370" s="20" t="s">
        <v>262</v>
      </c>
      <c r="AP370" s="20">
        <v>0</v>
      </c>
      <c r="AQ370" s="20" t="s">
        <v>272</v>
      </c>
      <c r="AR370" s="20" t="s">
        <v>272</v>
      </c>
      <c r="AS370" s="20" t="s">
        <v>272</v>
      </c>
      <c r="AT370" s="20" t="s">
        <v>272</v>
      </c>
      <c r="AU370" s="20">
        <v>0</v>
      </c>
      <c r="AV370" s="20" t="s">
        <v>272</v>
      </c>
      <c r="AW370" s="20" t="s">
        <v>272</v>
      </c>
      <c r="AX370" s="20" t="s">
        <v>272</v>
      </c>
      <c r="AY370" s="20" t="s">
        <v>272</v>
      </c>
      <c r="AZ370" s="17">
        <v>1</v>
      </c>
      <c r="BA370" s="17" t="e">
        <v>#VALUE!</v>
      </c>
      <c r="BB370" s="17">
        <f>_xlfn.XLOOKUP(AN370,' Brechas'!$A$35:$A$67,' Brechas'!$AC$35:$AC$67)</f>
        <v>-0.22841394093789599</v>
      </c>
      <c r="BC370" t="e">
        <f t="shared" si="55"/>
        <v>#VALUE!</v>
      </c>
      <c r="BG370" s="89">
        <v>88</v>
      </c>
      <c r="BH370" s="89" t="s">
        <v>107</v>
      </c>
      <c r="BI370" s="20">
        <v>17.86</v>
      </c>
      <c r="BJ370" s="20">
        <v>32.46</v>
      </c>
      <c r="BK370" s="89">
        <v>-0.45</v>
      </c>
      <c r="BL370" s="89">
        <v>0.45</v>
      </c>
      <c r="BM370" s="101">
        <v>33</v>
      </c>
      <c r="BN370" s="20">
        <v>25.26</v>
      </c>
      <c r="BO370" s="89">
        <v>0.33</v>
      </c>
      <c r="BP370" s="92">
        <v>28</v>
      </c>
      <c r="BQ370" s="89">
        <v>0.15</v>
      </c>
      <c r="BR370" s="147">
        <v>24</v>
      </c>
      <c r="BS370" s="17">
        <v>-1</v>
      </c>
      <c r="BT370" s="17">
        <v>-0.14799268700000001</v>
      </c>
      <c r="BU370" s="17">
        <f>_xlfn.XLOOKUP(BG370,' Brechas'!$A$35:$A$67,' Brechas'!$AQ$35:$AQ$67)</f>
        <v>-0.147992686508569</v>
      </c>
      <c r="BV370" t="b">
        <f t="shared" si="56"/>
        <v>1</v>
      </c>
      <c r="BZ370" s="20">
        <v>88</v>
      </c>
      <c r="CA370" s="20" t="s">
        <v>262</v>
      </c>
      <c r="CB370" s="20">
        <v>0.02</v>
      </c>
      <c r="CC370" s="20">
        <v>0.01</v>
      </c>
      <c r="CD370" s="20">
        <v>0.55000000000000004</v>
      </c>
      <c r="CE370" s="20">
        <v>0.55000000000000004</v>
      </c>
      <c r="CF370" s="70">
        <v>29</v>
      </c>
      <c r="CG370" s="20">
        <v>0.02</v>
      </c>
      <c r="CH370" s="20">
        <v>0.09</v>
      </c>
      <c r="CI370" s="60">
        <v>14</v>
      </c>
      <c r="CJ370" s="20">
        <v>0.05</v>
      </c>
      <c r="CK370" s="75">
        <v>21</v>
      </c>
      <c r="CL370" s="17">
        <v>1</v>
      </c>
      <c r="CM370" s="17">
        <v>5.1932457000000001E-2</v>
      </c>
      <c r="CN370" s="17">
        <f>_xlfn.XLOOKUP(BZ370,' Brechas'!$A$35:$A$67,' Brechas'!$BM$35:$BM$67)</f>
        <v>5.1932456799518398E-2</v>
      </c>
      <c r="CO370" t="b">
        <f t="shared" si="57"/>
        <v>1</v>
      </c>
    </row>
    <row r="371" spans="39:93">
      <c r="AN371" s="20">
        <v>91</v>
      </c>
      <c r="AO371" s="20" t="s">
        <v>108</v>
      </c>
      <c r="AP371" s="20">
        <v>0</v>
      </c>
      <c r="AQ371" s="20">
        <v>0.16</v>
      </c>
      <c r="AR371" s="20">
        <v>-1</v>
      </c>
      <c r="AS371" s="20">
        <v>1</v>
      </c>
      <c r="AT371" s="110">
        <v>29</v>
      </c>
      <c r="AU371" s="20">
        <v>0.08</v>
      </c>
      <c r="AV371" s="20">
        <v>0.74</v>
      </c>
      <c r="AW371" s="94">
        <v>30</v>
      </c>
      <c r="AX371" s="20">
        <v>0.74</v>
      </c>
      <c r="AY371" s="94">
        <v>30</v>
      </c>
      <c r="AZ371" s="17">
        <v>-1</v>
      </c>
      <c r="BA371" s="17">
        <v>-0.74444306800000004</v>
      </c>
      <c r="BB371" s="17">
        <f>_xlfn.XLOOKUP(AN371,' Brechas'!$A$35:$A$67,' Brechas'!$AC$35:$AC$67)</f>
        <v>-0.74444306807231997</v>
      </c>
      <c r="BC371" t="b">
        <f t="shared" si="55"/>
        <v>1</v>
      </c>
      <c r="BG371" s="20">
        <v>91</v>
      </c>
      <c r="BH371" s="20" t="s">
        <v>108</v>
      </c>
      <c r="BI371" s="20">
        <v>61.17</v>
      </c>
      <c r="BJ371" s="20">
        <v>82.71</v>
      </c>
      <c r="BK371" s="20">
        <v>-0.26</v>
      </c>
      <c r="BL371" s="20">
        <v>0.26</v>
      </c>
      <c r="BM371" s="88">
        <v>24</v>
      </c>
      <c r="BN371" s="20">
        <v>72.209999999999994</v>
      </c>
      <c r="BO371" s="20">
        <v>0.94</v>
      </c>
      <c r="BP371" s="78">
        <v>3</v>
      </c>
      <c r="BQ371" s="20">
        <v>0.24</v>
      </c>
      <c r="BR371" s="77">
        <v>33</v>
      </c>
      <c r="BS371" s="17">
        <v>-1</v>
      </c>
      <c r="BT371" s="17">
        <v>-0.244935717</v>
      </c>
      <c r="BU371" s="17">
        <f>_xlfn.XLOOKUP(BG371,' Brechas'!$A$35:$A$67,' Brechas'!$AQ$35:$AQ$67)</f>
        <v>-0.244935717045312</v>
      </c>
      <c r="BV371" t="b">
        <f t="shared" si="56"/>
        <v>1</v>
      </c>
      <c r="BZ371" s="20">
        <v>91</v>
      </c>
      <c r="CA371" s="20" t="s">
        <v>108</v>
      </c>
      <c r="CB371" s="20">
        <v>0</v>
      </c>
      <c r="CC371" s="20">
        <v>0</v>
      </c>
      <c r="CD371" s="20">
        <v>0.95</v>
      </c>
      <c r="CE371" s="20">
        <v>0.95</v>
      </c>
      <c r="CF371" s="95">
        <v>32</v>
      </c>
      <c r="CG371" s="20">
        <v>0</v>
      </c>
      <c r="CH371" s="20">
        <v>0.91</v>
      </c>
      <c r="CI371" s="95">
        <v>32</v>
      </c>
      <c r="CJ371" s="20">
        <v>0.86</v>
      </c>
      <c r="CK371" s="77">
        <v>33</v>
      </c>
      <c r="CL371" s="17">
        <v>1</v>
      </c>
      <c r="CM371" s="17">
        <v>0.86218709900000001</v>
      </c>
      <c r="CN371" s="17">
        <f>_xlfn.XLOOKUP(BZ371,' Brechas'!$A$35:$A$67,' Brechas'!$BM$35:$BM$67)</f>
        <v>0.86218709853298603</v>
      </c>
      <c r="CO371" t="b">
        <f t="shared" si="57"/>
        <v>1</v>
      </c>
    </row>
    <row r="372" spans="39:93">
      <c r="AN372" s="20">
        <v>94</v>
      </c>
      <c r="AO372" s="20" t="s">
        <v>109</v>
      </c>
      <c r="AP372" s="20">
        <v>0.08</v>
      </c>
      <c r="AQ372" s="20">
        <v>0.04</v>
      </c>
      <c r="AR372" s="20">
        <v>1.1499999999999999</v>
      </c>
      <c r="AS372" s="20">
        <v>1.1499999999999999</v>
      </c>
      <c r="AT372" s="77">
        <v>32</v>
      </c>
      <c r="AU372" s="20">
        <v>0.05</v>
      </c>
      <c r="AV372" s="20">
        <v>0.48</v>
      </c>
      <c r="AW372" s="107">
        <v>25</v>
      </c>
      <c r="AX372" s="20">
        <v>0.56000000000000005</v>
      </c>
      <c r="AY372" s="110">
        <v>29</v>
      </c>
      <c r="AZ372" s="17">
        <v>1</v>
      </c>
      <c r="BA372" s="17">
        <v>0.55690882399999997</v>
      </c>
      <c r="BB372" s="17">
        <f>_xlfn.XLOOKUP(AN372,' Brechas'!$A$35:$A$67,' Brechas'!$AC$35:$AC$67)</f>
        <v>0.55690882395243202</v>
      </c>
      <c r="BC372" t="b">
        <f t="shared" si="55"/>
        <v>1</v>
      </c>
      <c r="BG372" s="20">
        <v>94</v>
      </c>
      <c r="BH372" s="20" t="s">
        <v>109</v>
      </c>
      <c r="BI372" s="20">
        <v>70.72</v>
      </c>
      <c r="BJ372" s="20">
        <v>82.62</v>
      </c>
      <c r="BK372" s="20">
        <v>-0.14000000000000001</v>
      </c>
      <c r="BL372" s="20">
        <v>0.14000000000000001</v>
      </c>
      <c r="BM372" s="62">
        <v>8</v>
      </c>
      <c r="BN372" s="20">
        <v>76.78</v>
      </c>
      <c r="BO372" s="20">
        <v>1</v>
      </c>
      <c r="BP372" s="76">
        <v>1</v>
      </c>
      <c r="BQ372" s="20">
        <v>0.14000000000000001</v>
      </c>
      <c r="BR372" s="74">
        <v>23</v>
      </c>
      <c r="BS372" s="17">
        <v>-1</v>
      </c>
      <c r="BT372" s="17">
        <v>-0.14409693400000001</v>
      </c>
      <c r="BU372" s="17">
        <f>_xlfn.XLOOKUP(BG372,' Brechas'!$A$35:$A$67,' Brechas'!$AQ$35:$AQ$67)</f>
        <v>-0.14409693405733501</v>
      </c>
      <c r="BV372" t="b">
        <f t="shared" si="56"/>
        <v>1</v>
      </c>
      <c r="BZ372" s="20">
        <v>94</v>
      </c>
      <c r="CA372" s="20" t="s">
        <v>109</v>
      </c>
      <c r="CB372" s="20">
        <v>0.01</v>
      </c>
      <c r="CC372" s="20">
        <v>0.01</v>
      </c>
      <c r="CD372" s="20">
        <v>0.42</v>
      </c>
      <c r="CE372" s="20">
        <v>0.42</v>
      </c>
      <c r="CF372" s="72">
        <v>27</v>
      </c>
      <c r="CG372" s="20">
        <v>0.01</v>
      </c>
      <c r="CH372" s="20">
        <v>0.23</v>
      </c>
      <c r="CI372" s="88">
        <v>24</v>
      </c>
      <c r="CJ372" s="20">
        <v>0.09</v>
      </c>
      <c r="CK372" s="84">
        <v>26</v>
      </c>
      <c r="CL372" s="17">
        <v>1</v>
      </c>
      <c r="CM372" s="17">
        <v>9.4377540999999995E-2</v>
      </c>
      <c r="CN372" s="17">
        <f>_xlfn.XLOOKUP(BZ372,' Brechas'!$A$35:$A$67,' Brechas'!$BM$35:$BM$67)</f>
        <v>9.4377541068889806E-2</v>
      </c>
      <c r="CO372" t="b">
        <f t="shared" si="57"/>
        <v>1</v>
      </c>
    </row>
    <row r="373" spans="39:93">
      <c r="AN373" s="20">
        <v>95</v>
      </c>
      <c r="AO373" s="20" t="s">
        <v>110</v>
      </c>
      <c r="AP373" s="20">
        <v>0.02</v>
      </c>
      <c r="AQ373" s="20">
        <v>0.08</v>
      </c>
      <c r="AR373" s="20">
        <v>-0.72</v>
      </c>
      <c r="AS373" s="20">
        <v>0.72</v>
      </c>
      <c r="AT373" s="124">
        <v>16</v>
      </c>
      <c r="AU373" s="20">
        <v>0.05</v>
      </c>
      <c r="AV373" s="20">
        <v>0.47</v>
      </c>
      <c r="AW373" s="106">
        <v>22</v>
      </c>
      <c r="AX373" s="20">
        <v>0.34</v>
      </c>
      <c r="AY373" s="129">
        <v>23</v>
      </c>
      <c r="AZ373" s="17">
        <v>-1</v>
      </c>
      <c r="BA373" s="17">
        <v>-0.34029127399999998</v>
      </c>
      <c r="BB373" s="17">
        <f>_xlfn.XLOOKUP(AN373,' Brechas'!$A$35:$A$67,' Brechas'!$AC$35:$AC$67)</f>
        <v>-0.34029127407413301</v>
      </c>
      <c r="BC373" t="b">
        <f t="shared" si="55"/>
        <v>1</v>
      </c>
      <c r="BG373" s="20">
        <v>95</v>
      </c>
      <c r="BH373" s="20" t="s">
        <v>110</v>
      </c>
      <c r="BI373" s="20">
        <v>52.76</v>
      </c>
      <c r="BJ373" s="20">
        <v>49.78</v>
      </c>
      <c r="BK373" s="20">
        <v>0.06</v>
      </c>
      <c r="BL373" s="20">
        <v>0.06</v>
      </c>
      <c r="BM373" s="67">
        <v>2</v>
      </c>
      <c r="BN373" s="20">
        <v>51.24</v>
      </c>
      <c r="BO373" s="20">
        <v>0.67</v>
      </c>
      <c r="BP373" s="83">
        <v>5</v>
      </c>
      <c r="BQ373" s="20">
        <v>0.04</v>
      </c>
      <c r="BR373" s="67">
        <v>2</v>
      </c>
      <c r="BS373" s="17">
        <v>1</v>
      </c>
      <c r="BT373" s="17">
        <v>4.0024505000000002E-2</v>
      </c>
      <c r="BU373" s="17">
        <f>_xlfn.XLOOKUP(BG373,' Brechas'!$A$35:$A$67,' Brechas'!$AQ$35:$AQ$67)</f>
        <v>4.0024504746614398E-2</v>
      </c>
      <c r="BV373" t="b">
        <f t="shared" si="56"/>
        <v>1</v>
      </c>
      <c r="BZ373" s="20">
        <v>95</v>
      </c>
      <c r="CA373" s="20" t="s">
        <v>110</v>
      </c>
      <c r="CB373" s="20">
        <v>0.02</v>
      </c>
      <c r="CC373" s="20">
        <v>0.02</v>
      </c>
      <c r="CD373" s="20">
        <v>0.22</v>
      </c>
      <c r="CE373" s="20">
        <v>0.22</v>
      </c>
      <c r="CF373" s="60">
        <v>14</v>
      </c>
      <c r="CG373" s="20">
        <v>0.02</v>
      </c>
      <c r="CH373" s="20">
        <v>0.09</v>
      </c>
      <c r="CI373" s="59">
        <v>13</v>
      </c>
      <c r="CJ373" s="20">
        <v>0.02</v>
      </c>
      <c r="CK373" s="86">
        <v>11</v>
      </c>
      <c r="CL373" s="17">
        <v>1</v>
      </c>
      <c r="CM373" s="17">
        <v>1.9561544E-2</v>
      </c>
      <c r="CN373" s="17">
        <f>_xlfn.XLOOKUP(BZ373,' Brechas'!$A$35:$A$67,' Brechas'!$BM$35:$BM$67)</f>
        <v>1.9561543634003399E-2</v>
      </c>
      <c r="CO373" t="b">
        <f t="shared" si="57"/>
        <v>1</v>
      </c>
    </row>
    <row r="374" spans="39:93">
      <c r="AN374" s="20">
        <v>97</v>
      </c>
      <c r="AO374" s="20" t="s">
        <v>111</v>
      </c>
      <c r="AP374" s="20">
        <v>0</v>
      </c>
      <c r="AQ374" s="20">
        <v>0.04</v>
      </c>
      <c r="AR374" s="20">
        <v>-1</v>
      </c>
      <c r="AS374" s="20">
        <v>1</v>
      </c>
      <c r="AT374" s="110">
        <v>29</v>
      </c>
      <c r="AU374" s="20">
        <v>0.02</v>
      </c>
      <c r="AV374" s="20">
        <v>0.2</v>
      </c>
      <c r="AW374" s="130">
        <v>5</v>
      </c>
      <c r="AX374" s="20">
        <v>0.2</v>
      </c>
      <c r="AY374" s="116">
        <v>11</v>
      </c>
      <c r="AZ374" s="17">
        <v>-1</v>
      </c>
      <c r="BA374" s="17">
        <v>-0.195273012</v>
      </c>
      <c r="BB374" s="17">
        <f>_xlfn.XLOOKUP(AN374,' Brechas'!$A$35:$A$67,' Brechas'!$AC$35:$AC$67)</f>
        <v>-0.19527301221731999</v>
      </c>
      <c r="BC374" t="b">
        <f t="shared" si="55"/>
        <v>1</v>
      </c>
      <c r="BG374" s="20">
        <v>97</v>
      </c>
      <c r="BH374" s="20" t="s">
        <v>111</v>
      </c>
      <c r="BI374" s="20">
        <v>33.979999999999997</v>
      </c>
      <c r="BJ374" s="20">
        <v>29.82</v>
      </c>
      <c r="BK374" s="20">
        <v>0.14000000000000001</v>
      </c>
      <c r="BL374" s="20">
        <v>0.14000000000000001</v>
      </c>
      <c r="BM374" s="83">
        <v>5</v>
      </c>
      <c r="BN374" s="20">
        <v>31.91</v>
      </c>
      <c r="BO374" s="20">
        <v>0.42</v>
      </c>
      <c r="BP374" s="84">
        <v>26</v>
      </c>
      <c r="BQ374" s="20">
        <v>0.06</v>
      </c>
      <c r="BR374" s="69">
        <v>9</v>
      </c>
      <c r="BS374" s="17">
        <v>1</v>
      </c>
      <c r="BT374" s="17">
        <v>5.7947552999999999E-2</v>
      </c>
      <c r="BU374" s="17">
        <f>_xlfn.XLOOKUP(BG374,' Brechas'!$A$35:$A$67,' Brechas'!$AQ$35:$AQ$67)</f>
        <v>5.7947553348825398E-2</v>
      </c>
      <c r="BV374" t="b">
        <f t="shared" si="56"/>
        <v>1</v>
      </c>
      <c r="BZ374" s="20">
        <v>97</v>
      </c>
      <c r="CA374" s="20" t="s">
        <v>111</v>
      </c>
      <c r="CB374" s="20">
        <v>0</v>
      </c>
      <c r="CC374" s="20">
        <v>0</v>
      </c>
      <c r="CD374" s="20">
        <v>-0.21</v>
      </c>
      <c r="CE374" s="20">
        <v>0.21</v>
      </c>
      <c r="CF374" s="59">
        <v>13</v>
      </c>
      <c r="CG374" s="20">
        <v>0</v>
      </c>
      <c r="CH374" s="20">
        <v>0.45</v>
      </c>
      <c r="CI374" s="87">
        <v>30</v>
      </c>
      <c r="CJ374" s="20">
        <v>0.09</v>
      </c>
      <c r="CK374" s="71">
        <v>25</v>
      </c>
      <c r="CL374" s="17">
        <v>-1</v>
      </c>
      <c r="CM374" s="17">
        <v>-9.3786707999999996E-2</v>
      </c>
      <c r="CN374" s="17">
        <f>_xlfn.XLOOKUP(BZ374,' Brechas'!$A$35:$A$67,' Brechas'!$BM$35:$BM$67)</f>
        <v>-9.3786707606212202E-2</v>
      </c>
      <c r="CO374" t="b">
        <f t="shared" si="57"/>
        <v>1</v>
      </c>
    </row>
    <row r="375" spans="39:93">
      <c r="AN375" s="20">
        <v>99</v>
      </c>
      <c r="AO375" s="20" t="s">
        <v>112</v>
      </c>
      <c r="AP375" s="20">
        <v>0</v>
      </c>
      <c r="AQ375" s="20">
        <v>0.02</v>
      </c>
      <c r="AR375" s="20">
        <v>-1</v>
      </c>
      <c r="AS375" s="20">
        <v>1</v>
      </c>
      <c r="AT375" s="110">
        <v>29</v>
      </c>
      <c r="AU375" s="20">
        <v>0.01</v>
      </c>
      <c r="AV375" s="20">
        <v>7.0000000000000007E-2</v>
      </c>
      <c r="AW375" s="76">
        <v>1</v>
      </c>
      <c r="AX375" s="20">
        <v>7.0000000000000007E-2</v>
      </c>
      <c r="AY375" s="121">
        <v>2</v>
      </c>
      <c r="AZ375" s="17">
        <v>-1</v>
      </c>
      <c r="BA375" s="17">
        <v>-7.3591876000000001E-2</v>
      </c>
      <c r="BB375" s="17">
        <f>_xlfn.XLOOKUP(AN375,' Brechas'!$A$35:$A$67,' Brechas'!$AC$35:$AC$67)</f>
        <v>-7.3591875641656396E-2</v>
      </c>
      <c r="BC375" t="b">
        <f t="shared" si="55"/>
        <v>1</v>
      </c>
      <c r="BG375" s="20">
        <v>99</v>
      </c>
      <c r="BH375" s="20" t="s">
        <v>112</v>
      </c>
      <c r="BI375" s="20">
        <v>31.81</v>
      </c>
      <c r="BJ375" s="20">
        <v>51.46</v>
      </c>
      <c r="BK375" s="20">
        <v>-0.38</v>
      </c>
      <c r="BL375" s="20">
        <v>0.38</v>
      </c>
      <c r="BM375" s="94">
        <v>31</v>
      </c>
      <c r="BN375" s="20">
        <v>41.91</v>
      </c>
      <c r="BO375" s="20">
        <v>0.55000000000000004</v>
      </c>
      <c r="BP375" s="58">
        <v>16</v>
      </c>
      <c r="BQ375" s="20">
        <v>0.21</v>
      </c>
      <c r="BR375" s="94">
        <v>31</v>
      </c>
      <c r="BS375" s="17">
        <v>-1</v>
      </c>
      <c r="BT375" s="17">
        <v>-0.20843209200000001</v>
      </c>
      <c r="BU375" s="17">
        <f>_xlfn.XLOOKUP(BG375,' Brechas'!$A$35:$A$67,' Brechas'!$AQ$35:$AQ$67)</f>
        <v>-0.20843209243733499</v>
      </c>
      <c r="BV375" t="b">
        <f t="shared" si="56"/>
        <v>1</v>
      </c>
      <c r="BZ375" s="20">
        <v>99</v>
      </c>
      <c r="CA375" s="20" t="s">
        <v>112</v>
      </c>
      <c r="CB375" s="20">
        <v>0</v>
      </c>
      <c r="CC375" s="20">
        <v>0</v>
      </c>
      <c r="CD375" s="20">
        <v>-0.24</v>
      </c>
      <c r="CE375" s="20">
        <v>0.24</v>
      </c>
      <c r="CF375" s="61">
        <v>18</v>
      </c>
      <c r="CG375" s="20">
        <v>0</v>
      </c>
      <c r="CH375" s="20">
        <v>0.43</v>
      </c>
      <c r="CI375" s="70">
        <v>29</v>
      </c>
      <c r="CJ375" s="20">
        <v>0.11</v>
      </c>
      <c r="CK375" s="72">
        <v>27</v>
      </c>
      <c r="CL375" s="17">
        <v>-1</v>
      </c>
      <c r="CM375" s="17">
        <v>-0.105608047</v>
      </c>
      <c r="CN375" s="17">
        <f>_xlfn.XLOOKUP(BZ375,' Brechas'!$A$35:$A$67,' Brechas'!$BM$35:$BM$67)</f>
        <v>-0.10560804706481</v>
      </c>
      <c r="CO375" t="b">
        <f t="shared" si="57"/>
        <v>1</v>
      </c>
    </row>
    <row r="377" spans="39:93">
      <c r="AM377" s="5" t="s">
        <v>71</v>
      </c>
      <c r="AN377" s="20">
        <v>5</v>
      </c>
      <c r="AO377" s="20" t="s">
        <v>79</v>
      </c>
      <c r="AP377" s="20">
        <v>0.21</v>
      </c>
      <c r="AQ377" s="20">
        <v>1.1399999999999999</v>
      </c>
      <c r="AR377" s="20">
        <v>-0.82</v>
      </c>
      <c r="AS377" s="20">
        <v>0.82</v>
      </c>
      <c r="AT377" s="61">
        <v>18</v>
      </c>
      <c r="AU377" s="20">
        <v>0.66</v>
      </c>
      <c r="AV377" s="20">
        <v>0.49</v>
      </c>
      <c r="AW377" s="63">
        <v>15</v>
      </c>
      <c r="AX377" s="20">
        <v>0.4</v>
      </c>
      <c r="AY377" s="68">
        <v>19</v>
      </c>
      <c r="AZ377" s="17">
        <v>-1</v>
      </c>
      <c r="BA377" s="17">
        <v>-0.39855914799999997</v>
      </c>
      <c r="BB377" s="17">
        <f>_xlfn.XLOOKUP(AN377,' Brechas'!$A$35:$A$67,' Brechas'!$AD$35:$AD$67)</f>
        <v>-0.39855914832657602</v>
      </c>
      <c r="BC377" t="b">
        <f>ROUND(BA377,6)=ROUND(BB377,6)</f>
        <v>1</v>
      </c>
      <c r="BF377" s="2" t="s">
        <v>5</v>
      </c>
      <c r="BG377" s="20">
        <v>5</v>
      </c>
      <c r="BH377" s="20" t="s">
        <v>79</v>
      </c>
      <c r="BI377" s="20">
        <v>19.59</v>
      </c>
      <c r="BJ377" s="20">
        <v>21.12</v>
      </c>
      <c r="BK377" s="20">
        <v>-7.0000000000000007E-2</v>
      </c>
      <c r="BL377" s="20">
        <v>7.0000000000000007E-2</v>
      </c>
      <c r="BM377" s="65">
        <v>6</v>
      </c>
      <c r="BN377" s="20">
        <v>20.37</v>
      </c>
      <c r="BO377" s="20">
        <v>0.38</v>
      </c>
      <c r="BP377" s="61">
        <v>18</v>
      </c>
      <c r="BQ377" s="20">
        <v>0.03</v>
      </c>
      <c r="BR377" s="85">
        <v>4</v>
      </c>
      <c r="BS377" s="17">
        <v>-1</v>
      </c>
      <c r="BT377" s="17">
        <v>-2.7187179999999998E-2</v>
      </c>
      <c r="BU377" s="17">
        <f>_xlfn.XLOOKUP(BG377,' Brechas'!$A$35:$A$67,' Brechas'!$AR$35:$AR$67)</f>
        <v>-2.7187180202049702E-2</v>
      </c>
      <c r="BV377" t="b">
        <f>ROUND(BT377,6)=ROUND(BU377,6)</f>
        <v>1</v>
      </c>
      <c r="BY377" s="6" t="s">
        <v>50</v>
      </c>
      <c r="BZ377" s="20">
        <v>5</v>
      </c>
      <c r="CA377" s="20" t="s">
        <v>79</v>
      </c>
      <c r="CB377" s="20">
        <v>0.17</v>
      </c>
      <c r="CC377" s="20">
        <v>0.14000000000000001</v>
      </c>
      <c r="CD377" s="20">
        <v>0.25</v>
      </c>
      <c r="CE377" s="20">
        <v>0.25</v>
      </c>
      <c r="CF377" s="77">
        <v>33</v>
      </c>
      <c r="CG377" s="20">
        <v>0.16</v>
      </c>
      <c r="CH377" s="20">
        <v>0.6</v>
      </c>
      <c r="CI377" s="73">
        <v>28</v>
      </c>
      <c r="CJ377" s="20">
        <v>0.15</v>
      </c>
      <c r="CK377" s="94">
        <v>31</v>
      </c>
      <c r="CL377" s="17">
        <v>1</v>
      </c>
      <c r="CM377" s="17">
        <v>0.14958923700000001</v>
      </c>
      <c r="CN377" s="17">
        <f>_xlfn.XLOOKUP(BZ377,' Brechas'!$A$35:$A$67,' Brechas'!$BN$35:$BN$67)</f>
        <v>0.149589237187959</v>
      </c>
      <c r="CO377" t="b">
        <f>ROUND(CM377,6)=ROUND(CN377,6)</f>
        <v>1</v>
      </c>
    </row>
    <row r="378" spans="39:93">
      <c r="AN378" s="20">
        <v>8</v>
      </c>
      <c r="AO378" s="20" t="s">
        <v>81</v>
      </c>
      <c r="AP378" s="20">
        <v>0.14000000000000001</v>
      </c>
      <c r="AQ378" s="20">
        <v>0.89</v>
      </c>
      <c r="AR378" s="20">
        <v>-0.84</v>
      </c>
      <c r="AS378" s="20">
        <v>0.84</v>
      </c>
      <c r="AT378" s="88">
        <v>24</v>
      </c>
      <c r="AU378" s="20">
        <v>0.51</v>
      </c>
      <c r="AV378" s="20">
        <v>0.38</v>
      </c>
      <c r="AW378" s="64">
        <v>7</v>
      </c>
      <c r="AX378" s="20">
        <v>0.32</v>
      </c>
      <c r="AY378" s="62">
        <v>8</v>
      </c>
      <c r="AZ378" s="17">
        <v>-1</v>
      </c>
      <c r="BA378" s="17">
        <v>-0.31635071599999998</v>
      </c>
      <c r="BB378" s="17">
        <f>_xlfn.XLOOKUP(AN378,' Brechas'!$A$35:$A$67,' Brechas'!$AD$35:$AD$67)</f>
        <v>-0.31635071607120702</v>
      </c>
      <c r="BC378" t="b">
        <f t="shared" ref="BC378:BC409" si="58">ROUND(BA378,6)=ROUND(BB378,6)</f>
        <v>1</v>
      </c>
      <c r="BG378" s="20">
        <v>8</v>
      </c>
      <c r="BH378" s="20" t="s">
        <v>81</v>
      </c>
      <c r="BI378" s="20">
        <v>10.39</v>
      </c>
      <c r="BJ378" s="20">
        <v>11.42</v>
      </c>
      <c r="BK378" s="20">
        <v>-0.09</v>
      </c>
      <c r="BL378" s="20">
        <v>0.09</v>
      </c>
      <c r="BM378" s="69">
        <v>9</v>
      </c>
      <c r="BN378" s="20">
        <v>10.91</v>
      </c>
      <c r="BO378" s="20">
        <v>0.2</v>
      </c>
      <c r="BP378" s="94">
        <v>31</v>
      </c>
      <c r="BQ378" s="20">
        <v>0.02</v>
      </c>
      <c r="BR378" s="76">
        <v>1</v>
      </c>
      <c r="BS378" s="17">
        <v>-1</v>
      </c>
      <c r="BT378" s="17">
        <v>-1.8109472000000001E-2</v>
      </c>
      <c r="BU378" s="17">
        <f>_xlfn.XLOOKUP(BG378,' Brechas'!$A$35:$A$67,' Brechas'!$AR$35:$AR$67)</f>
        <v>-1.8109472309321299E-2</v>
      </c>
      <c r="BV378" t="b">
        <f t="shared" ref="BV378:BV409" si="59">ROUND(BT378,6)=ROUND(BU378,6)</f>
        <v>1</v>
      </c>
      <c r="BZ378" s="20">
        <v>8</v>
      </c>
      <c r="CA378" s="20" t="s">
        <v>81</v>
      </c>
      <c r="CB378" s="20">
        <v>0.26</v>
      </c>
      <c r="CC378" s="20">
        <v>0.24</v>
      </c>
      <c r="CD378" s="20">
        <v>0.1</v>
      </c>
      <c r="CE378" s="20">
        <v>0.1</v>
      </c>
      <c r="CF378" s="59">
        <v>13</v>
      </c>
      <c r="CG378" s="20">
        <v>0.25</v>
      </c>
      <c r="CH378" s="20">
        <v>0.38</v>
      </c>
      <c r="CI378" s="75">
        <v>21</v>
      </c>
      <c r="CJ378" s="20">
        <v>0.04</v>
      </c>
      <c r="CK378" s="58">
        <v>16</v>
      </c>
      <c r="CL378" s="17">
        <v>1</v>
      </c>
      <c r="CM378" s="17">
        <v>3.8481618000000002E-2</v>
      </c>
      <c r="CN378" s="17">
        <f>_xlfn.XLOOKUP(BZ378,' Brechas'!$A$35:$A$67,' Brechas'!$BN$35:$BN$67)</f>
        <v>3.8481617962751E-2</v>
      </c>
      <c r="CO378" t="b">
        <f t="shared" ref="CO378:CO409" si="60">ROUND(CM378,6)=ROUND(CN378,6)</f>
        <v>1</v>
      </c>
    </row>
    <row r="379" spans="39:93">
      <c r="AN379" s="20">
        <v>11</v>
      </c>
      <c r="AO379" s="20" t="s">
        <v>269</v>
      </c>
      <c r="AP379" s="20">
        <v>0.16</v>
      </c>
      <c r="AQ379" s="20">
        <v>0.69</v>
      </c>
      <c r="AR379" s="20">
        <v>-0.78</v>
      </c>
      <c r="AS379" s="20">
        <v>0.78</v>
      </c>
      <c r="AT379" s="64">
        <v>7</v>
      </c>
      <c r="AU379" s="20">
        <v>0.41</v>
      </c>
      <c r="AV379" s="20">
        <v>0.31</v>
      </c>
      <c r="AW379" s="85">
        <v>4</v>
      </c>
      <c r="AX379" s="20">
        <v>0.24</v>
      </c>
      <c r="AY379" s="85">
        <v>4</v>
      </c>
      <c r="AZ379" s="17">
        <v>-1</v>
      </c>
      <c r="BA379" s="17">
        <v>-0.23787656800000001</v>
      </c>
      <c r="BB379" s="17">
        <f>_xlfn.XLOOKUP(AN379,' Brechas'!$A$35:$A$67,' Brechas'!$AD$35:$AD$67)</f>
        <v>-0.23787656837595</v>
      </c>
      <c r="BC379" t="b">
        <f t="shared" si="58"/>
        <v>1</v>
      </c>
      <c r="BG379" s="20">
        <v>11</v>
      </c>
      <c r="BH379" s="20" t="s">
        <v>269</v>
      </c>
      <c r="BI379" s="20">
        <v>14.65</v>
      </c>
      <c r="BJ379" s="20">
        <v>18.72</v>
      </c>
      <c r="BK379" s="20">
        <v>-0.22</v>
      </c>
      <c r="BL379" s="20">
        <v>0.22</v>
      </c>
      <c r="BM379" s="71">
        <v>25</v>
      </c>
      <c r="BN379" s="20">
        <v>16.71</v>
      </c>
      <c r="BO379" s="20">
        <v>0.31</v>
      </c>
      <c r="BP379" s="72">
        <v>27</v>
      </c>
      <c r="BQ379" s="20">
        <v>7.0000000000000007E-2</v>
      </c>
      <c r="BR379" s="68">
        <v>19</v>
      </c>
      <c r="BS379" s="17">
        <v>-1</v>
      </c>
      <c r="BT379" s="17">
        <v>-6.6921297000000005E-2</v>
      </c>
      <c r="BU379" s="17">
        <f>_xlfn.XLOOKUP(BG379,' Brechas'!$A$35:$A$67,' Brechas'!$AR$35:$AR$67)</f>
        <v>-6.6921297430655502E-2</v>
      </c>
      <c r="BV379" t="b">
        <f t="shared" si="59"/>
        <v>1</v>
      </c>
      <c r="BZ379" s="20">
        <v>11</v>
      </c>
      <c r="CA379" s="20" t="s">
        <v>82</v>
      </c>
      <c r="CB379" s="20">
        <v>0.11</v>
      </c>
      <c r="CC379" s="20">
        <v>0.09</v>
      </c>
      <c r="CD379" s="20">
        <v>0.19</v>
      </c>
      <c r="CE379" s="20">
        <v>0.19</v>
      </c>
      <c r="CF379" s="71">
        <v>25</v>
      </c>
      <c r="CG379" s="20">
        <v>0.1</v>
      </c>
      <c r="CH379" s="20">
        <v>0.96</v>
      </c>
      <c r="CI379" s="95">
        <v>32</v>
      </c>
      <c r="CJ379" s="20">
        <v>0.18</v>
      </c>
      <c r="CK379" s="95">
        <v>32</v>
      </c>
      <c r="CL379" s="17">
        <v>1</v>
      </c>
      <c r="CM379" s="17">
        <v>0.18128055600000001</v>
      </c>
      <c r="CN379" s="17">
        <f>_xlfn.XLOOKUP(BZ379,' Brechas'!$A$35:$A$67,' Brechas'!$BN$35:$BN$67)</f>
        <v>0.18128055552613301</v>
      </c>
      <c r="CO379" t="b">
        <f t="shared" si="60"/>
        <v>1</v>
      </c>
    </row>
    <row r="380" spans="39:93">
      <c r="AN380" s="20">
        <v>13</v>
      </c>
      <c r="AO380" s="20" t="s">
        <v>83</v>
      </c>
      <c r="AP380" s="20">
        <v>0.18</v>
      </c>
      <c r="AQ380" s="20">
        <v>1.03</v>
      </c>
      <c r="AR380" s="20">
        <v>-0.83</v>
      </c>
      <c r="AS380" s="20">
        <v>0.83</v>
      </c>
      <c r="AT380" s="75">
        <v>21</v>
      </c>
      <c r="AU380" s="20">
        <v>0.6</v>
      </c>
      <c r="AV380" s="20">
        <v>0.44</v>
      </c>
      <c r="AW380" s="66">
        <v>12</v>
      </c>
      <c r="AX380" s="20">
        <v>0.37</v>
      </c>
      <c r="AY380" s="59">
        <v>13</v>
      </c>
      <c r="AZ380" s="17">
        <v>-1</v>
      </c>
      <c r="BA380" s="17">
        <v>-0.36731994899999998</v>
      </c>
      <c r="BB380" s="17">
        <f>_xlfn.XLOOKUP(AN380,' Brechas'!$A$35:$A$67,' Brechas'!$AD$35:$AD$67)</f>
        <v>-0.36731994860343298</v>
      </c>
      <c r="BC380" t="b">
        <f t="shared" si="58"/>
        <v>1</v>
      </c>
      <c r="BG380" s="20">
        <v>13</v>
      </c>
      <c r="BH380" s="20" t="s">
        <v>83</v>
      </c>
      <c r="BI380" s="20">
        <v>20.53</v>
      </c>
      <c r="BJ380" s="20">
        <v>21.68</v>
      </c>
      <c r="BK380" s="20">
        <v>-0.05</v>
      </c>
      <c r="BL380" s="20">
        <v>0.05</v>
      </c>
      <c r="BM380" s="67">
        <v>2</v>
      </c>
      <c r="BN380" s="20">
        <v>21.12</v>
      </c>
      <c r="BO380" s="20">
        <v>0.39</v>
      </c>
      <c r="BP380" s="81">
        <v>17</v>
      </c>
      <c r="BQ380" s="20">
        <v>0.02</v>
      </c>
      <c r="BR380" s="67">
        <v>2</v>
      </c>
      <c r="BS380" s="17">
        <v>-1</v>
      </c>
      <c r="BT380" s="17">
        <v>-2.059807E-2</v>
      </c>
      <c r="BU380" s="17">
        <f>_xlfn.XLOOKUP(BG380,' Brechas'!$A$35:$A$67,' Brechas'!$AR$35:$AR$67)</f>
        <v>-2.05980697682886E-2</v>
      </c>
      <c r="BV380" t="b">
        <f t="shared" si="59"/>
        <v>1</v>
      </c>
      <c r="BZ380" s="20">
        <v>13</v>
      </c>
      <c r="CA380" s="20" t="s">
        <v>83</v>
      </c>
      <c r="CB380" s="20">
        <v>0.33</v>
      </c>
      <c r="CC380" s="20">
        <v>0.32</v>
      </c>
      <c r="CD380" s="20">
        <v>0.03</v>
      </c>
      <c r="CE380" s="20">
        <v>0.03</v>
      </c>
      <c r="CF380" s="78">
        <v>3</v>
      </c>
      <c r="CG380" s="20">
        <v>0.32</v>
      </c>
      <c r="CH380" s="20">
        <v>0.28999999999999998</v>
      </c>
      <c r="CI380" s="60">
        <v>14</v>
      </c>
      <c r="CJ380" s="20">
        <v>0.01</v>
      </c>
      <c r="CK380" s="78">
        <v>3</v>
      </c>
      <c r="CL380" s="17">
        <v>1</v>
      </c>
      <c r="CM380" s="17">
        <v>9.2299449999999998E-3</v>
      </c>
      <c r="CN380" s="17">
        <f>_xlfn.XLOOKUP(BZ380,' Brechas'!$A$35:$A$67,' Brechas'!$BN$35:$BN$67)</f>
        <v>9.2299448683149897E-3</v>
      </c>
      <c r="CO380" t="b">
        <f t="shared" si="60"/>
        <v>1</v>
      </c>
    </row>
    <row r="381" spans="39:93">
      <c r="AN381" s="20">
        <v>15</v>
      </c>
      <c r="AO381" s="20" t="s">
        <v>84</v>
      </c>
      <c r="AP381" s="20">
        <v>0.22</v>
      </c>
      <c r="AQ381" s="20">
        <v>0.94</v>
      </c>
      <c r="AR381" s="20">
        <v>-0.77</v>
      </c>
      <c r="AS381" s="20">
        <v>0.77</v>
      </c>
      <c r="AT381" s="65">
        <v>6</v>
      </c>
      <c r="AU381" s="20">
        <v>0.57999999999999996</v>
      </c>
      <c r="AV381" s="20">
        <v>0.43</v>
      </c>
      <c r="AW381" s="79">
        <v>10</v>
      </c>
      <c r="AX381" s="20">
        <v>0.33</v>
      </c>
      <c r="AY381" s="69">
        <v>9</v>
      </c>
      <c r="AZ381" s="17">
        <v>-1</v>
      </c>
      <c r="BA381" s="17">
        <v>-0.32769040599999999</v>
      </c>
      <c r="BB381" s="17">
        <f>_xlfn.XLOOKUP(AN381,' Brechas'!$A$35:$A$67,' Brechas'!$AD$35:$AD$67)</f>
        <v>-0.327690406321616</v>
      </c>
      <c r="BC381" t="b">
        <f t="shared" si="58"/>
        <v>1</v>
      </c>
      <c r="BG381" s="20">
        <v>15</v>
      </c>
      <c r="BH381" s="20" t="s">
        <v>84</v>
      </c>
      <c r="BI381" s="20">
        <v>18.260000000000002</v>
      </c>
      <c r="BJ381" s="20">
        <v>19.86</v>
      </c>
      <c r="BK381" s="20">
        <v>-0.08</v>
      </c>
      <c r="BL381" s="20">
        <v>0.08</v>
      </c>
      <c r="BM381" s="64">
        <v>7</v>
      </c>
      <c r="BN381" s="20">
        <v>19.09</v>
      </c>
      <c r="BO381" s="20">
        <v>0.35</v>
      </c>
      <c r="BP381" s="75">
        <v>21</v>
      </c>
      <c r="BQ381" s="20">
        <v>0.03</v>
      </c>
      <c r="BR381" s="62">
        <v>8</v>
      </c>
      <c r="BS381" s="17">
        <v>-1</v>
      </c>
      <c r="BT381" s="17">
        <v>-2.8411247000000001E-2</v>
      </c>
      <c r="BU381" s="17">
        <f>_xlfn.XLOOKUP(BG381,' Brechas'!$A$35:$A$67,' Brechas'!$AR$35:$AR$67)</f>
        <v>-2.84112466755587E-2</v>
      </c>
      <c r="BV381" t="b">
        <f t="shared" si="59"/>
        <v>1</v>
      </c>
      <c r="BZ381" s="20">
        <v>15</v>
      </c>
      <c r="CA381" s="20" t="s">
        <v>84</v>
      </c>
      <c r="CB381" s="20">
        <v>0.33</v>
      </c>
      <c r="CC381" s="20">
        <v>0.3</v>
      </c>
      <c r="CD381" s="20">
        <v>0.08</v>
      </c>
      <c r="CE381" s="20">
        <v>0.08</v>
      </c>
      <c r="CF381" s="65">
        <v>6</v>
      </c>
      <c r="CG381" s="20">
        <v>0.32</v>
      </c>
      <c r="CH381" s="20">
        <v>0.3</v>
      </c>
      <c r="CI381" s="58">
        <v>16</v>
      </c>
      <c r="CJ381" s="20">
        <v>0.02</v>
      </c>
      <c r="CK381" s="65">
        <v>6</v>
      </c>
      <c r="CL381" s="17">
        <v>1</v>
      </c>
      <c r="CM381" s="17">
        <v>2.2476455999999999E-2</v>
      </c>
      <c r="CN381" s="17">
        <f>_xlfn.XLOOKUP(BZ381,' Brechas'!$A$35:$A$67,' Brechas'!$BN$35:$BN$67)</f>
        <v>2.2476455852117098E-2</v>
      </c>
      <c r="CO381" t="b">
        <f t="shared" si="60"/>
        <v>1</v>
      </c>
    </row>
    <row r="382" spans="39:93">
      <c r="AN382" s="20">
        <v>17</v>
      </c>
      <c r="AO382" s="20" t="s">
        <v>85</v>
      </c>
      <c r="AP382" s="20">
        <v>0.24</v>
      </c>
      <c r="AQ382" s="20">
        <v>0.98</v>
      </c>
      <c r="AR382" s="20">
        <v>-0.75</v>
      </c>
      <c r="AS382" s="20">
        <v>0.75</v>
      </c>
      <c r="AT382" s="85">
        <v>4</v>
      </c>
      <c r="AU382" s="20">
        <v>0.6</v>
      </c>
      <c r="AV382" s="20">
        <v>0.44</v>
      </c>
      <c r="AW382" s="86">
        <v>11</v>
      </c>
      <c r="AX382" s="20">
        <v>0.33</v>
      </c>
      <c r="AY382" s="86">
        <v>11</v>
      </c>
      <c r="AZ382" s="17">
        <v>-1</v>
      </c>
      <c r="BA382" s="17">
        <v>-0.33329868200000001</v>
      </c>
      <c r="BB382" s="17">
        <f>_xlfn.XLOOKUP(AN382,' Brechas'!$A$35:$A$67,' Brechas'!$AD$35:$AD$67)</f>
        <v>-0.33329868207966401</v>
      </c>
      <c r="BC382" t="b">
        <f t="shared" si="58"/>
        <v>1</v>
      </c>
      <c r="BG382" s="20">
        <v>17</v>
      </c>
      <c r="BH382" s="20" t="s">
        <v>85</v>
      </c>
      <c r="BI382" s="20">
        <v>19.5</v>
      </c>
      <c r="BJ382" s="20">
        <v>20.73</v>
      </c>
      <c r="BK382" s="20">
        <v>-0.06</v>
      </c>
      <c r="BL382" s="20">
        <v>0.06</v>
      </c>
      <c r="BM382" s="78">
        <v>3</v>
      </c>
      <c r="BN382" s="20">
        <v>20.13</v>
      </c>
      <c r="BO382" s="20">
        <v>0.37</v>
      </c>
      <c r="BP382" s="68">
        <v>19</v>
      </c>
      <c r="BQ382" s="20">
        <v>0.02</v>
      </c>
      <c r="BR382" s="78">
        <v>3</v>
      </c>
      <c r="BS382" s="17">
        <v>-1</v>
      </c>
      <c r="BT382" s="17">
        <v>-2.2045380999999999E-2</v>
      </c>
      <c r="BU382" s="17">
        <f>_xlfn.XLOOKUP(BG382,' Brechas'!$A$35:$A$67,' Brechas'!$AR$35:$AR$67)</f>
        <v>-2.2045380515417101E-2</v>
      </c>
      <c r="BV382" t="b">
        <f t="shared" si="59"/>
        <v>1</v>
      </c>
      <c r="BZ382" s="20">
        <v>17</v>
      </c>
      <c r="CA382" s="20" t="s">
        <v>85</v>
      </c>
      <c r="CB382" s="20">
        <v>0.27</v>
      </c>
      <c r="CC382" s="20">
        <v>0.27</v>
      </c>
      <c r="CD382" s="20">
        <v>-0.03</v>
      </c>
      <c r="CE382" s="20">
        <v>0.03</v>
      </c>
      <c r="CF382" s="67">
        <v>2</v>
      </c>
      <c r="CG382" s="20">
        <v>0.27</v>
      </c>
      <c r="CH382" s="20">
        <v>0.35</v>
      </c>
      <c r="CI382" s="80">
        <v>20</v>
      </c>
      <c r="CJ382" s="20">
        <v>0.01</v>
      </c>
      <c r="CK382" s="67">
        <v>2</v>
      </c>
      <c r="CL382" s="17">
        <v>-1</v>
      </c>
      <c r="CM382" s="17">
        <v>-9.1725149999999991E-3</v>
      </c>
      <c r="CN382" s="17">
        <f>_xlfn.XLOOKUP(BZ382,' Brechas'!$A$35:$A$67,' Brechas'!$BN$35:$BN$67)</f>
        <v>-9.1725154050926998E-3</v>
      </c>
      <c r="CO382" t="b">
        <f t="shared" si="60"/>
        <v>1</v>
      </c>
    </row>
    <row r="383" spans="39:93">
      <c r="AN383" s="20">
        <v>18</v>
      </c>
      <c r="AO383" s="20" t="s">
        <v>86</v>
      </c>
      <c r="AP383" s="20">
        <v>0.24</v>
      </c>
      <c r="AQ383" s="20">
        <v>1.4</v>
      </c>
      <c r="AR383" s="20">
        <v>-0.83</v>
      </c>
      <c r="AS383" s="20">
        <v>0.83</v>
      </c>
      <c r="AT383" s="80">
        <v>20</v>
      </c>
      <c r="AU383" s="20">
        <v>0.83</v>
      </c>
      <c r="AV383" s="20">
        <v>0.61</v>
      </c>
      <c r="AW383" s="71">
        <v>25</v>
      </c>
      <c r="AX383" s="20">
        <v>0.5</v>
      </c>
      <c r="AY383" s="72">
        <v>27</v>
      </c>
      <c r="AZ383" s="17">
        <v>-1</v>
      </c>
      <c r="BA383" s="17">
        <v>-0.50496545699999995</v>
      </c>
      <c r="BB383" s="17">
        <f>_xlfn.XLOOKUP(AN383,' Brechas'!$A$35:$A$67,' Brechas'!$AD$35:$AD$67)</f>
        <v>-0.50496545665665604</v>
      </c>
      <c r="BC383" t="b">
        <f t="shared" si="58"/>
        <v>1</v>
      </c>
      <c r="BG383" s="20">
        <v>18</v>
      </c>
      <c r="BH383" s="20" t="s">
        <v>86</v>
      </c>
      <c r="BI383" s="20">
        <v>39.270000000000003</v>
      </c>
      <c r="BJ383" s="20">
        <v>37.67</v>
      </c>
      <c r="BK383" s="20">
        <v>0.04</v>
      </c>
      <c r="BL383" s="20">
        <v>0.04</v>
      </c>
      <c r="BM383" s="76">
        <v>1</v>
      </c>
      <c r="BN383" s="20">
        <v>38.450000000000003</v>
      </c>
      <c r="BO383" s="20">
        <v>0.71</v>
      </c>
      <c r="BP383" s="78">
        <v>3</v>
      </c>
      <c r="BQ383" s="20">
        <v>0.03</v>
      </c>
      <c r="BR383" s="86">
        <v>11</v>
      </c>
      <c r="BS383" s="17">
        <v>1</v>
      </c>
      <c r="BT383" s="17">
        <v>3.0179458999999999E-2</v>
      </c>
      <c r="BU383" s="17">
        <f>_xlfn.XLOOKUP(BG383,' Brechas'!$A$35:$A$67,' Brechas'!$AR$35:$AR$67)</f>
        <v>3.0179458907638498E-2</v>
      </c>
      <c r="BV383" t="b">
        <f t="shared" si="59"/>
        <v>1</v>
      </c>
      <c r="BZ383" s="20">
        <v>18</v>
      </c>
      <c r="CA383" s="20" t="s">
        <v>86</v>
      </c>
      <c r="CB383" s="20">
        <v>0.42</v>
      </c>
      <c r="CC383" s="20">
        <v>0.36</v>
      </c>
      <c r="CD383" s="20">
        <v>0.16</v>
      </c>
      <c r="CE383" s="20">
        <v>0.16</v>
      </c>
      <c r="CF383" s="74">
        <v>23</v>
      </c>
      <c r="CG383" s="20">
        <v>0.39</v>
      </c>
      <c r="CH383" s="20">
        <v>0.24</v>
      </c>
      <c r="CI383" s="65">
        <v>6</v>
      </c>
      <c r="CJ383" s="20">
        <v>0.04</v>
      </c>
      <c r="CK383" s="61">
        <v>18</v>
      </c>
      <c r="CL383" s="17">
        <v>1</v>
      </c>
      <c r="CM383" s="17">
        <v>3.9518254000000003E-2</v>
      </c>
      <c r="CN383" s="17">
        <f>_xlfn.XLOOKUP(BZ383,' Brechas'!$A$35:$A$67,' Brechas'!$BN$35:$BN$67)</f>
        <v>3.9518254153483902E-2</v>
      </c>
      <c r="CO383" t="b">
        <f t="shared" si="60"/>
        <v>1</v>
      </c>
    </row>
    <row r="384" spans="39:93">
      <c r="AN384" s="20">
        <v>19</v>
      </c>
      <c r="AO384" s="20" t="s">
        <v>87</v>
      </c>
      <c r="AP384" s="20">
        <v>0.25</v>
      </c>
      <c r="AQ384" s="20">
        <v>1.62</v>
      </c>
      <c r="AR384" s="20">
        <v>-0.84</v>
      </c>
      <c r="AS384" s="20">
        <v>0.84</v>
      </c>
      <c r="AT384" s="84">
        <v>26</v>
      </c>
      <c r="AU384" s="20">
        <v>0.93</v>
      </c>
      <c r="AV384" s="20">
        <v>0.69</v>
      </c>
      <c r="AW384" s="94">
        <v>31</v>
      </c>
      <c r="AX384" s="20">
        <v>0.57999999999999996</v>
      </c>
      <c r="AY384" s="94">
        <v>31</v>
      </c>
      <c r="AZ384" s="17">
        <v>-1</v>
      </c>
      <c r="BA384" s="17">
        <v>-0.57931808799999995</v>
      </c>
      <c r="BB384" s="17">
        <f>_xlfn.XLOOKUP(AN384,' Brechas'!$A$35:$A$67,' Brechas'!$AD$35:$AD$67)</f>
        <v>-0.57931808804516505</v>
      </c>
      <c r="BC384" t="b">
        <f t="shared" si="58"/>
        <v>1</v>
      </c>
      <c r="BG384" s="20">
        <v>19</v>
      </c>
      <c r="BH384" s="20" t="s">
        <v>87</v>
      </c>
      <c r="BI384" s="20">
        <v>23.76</v>
      </c>
      <c r="BJ384" s="20">
        <v>29.73</v>
      </c>
      <c r="BK384" s="20">
        <v>-0.2</v>
      </c>
      <c r="BL384" s="20">
        <v>0.2</v>
      </c>
      <c r="BM384" s="74">
        <v>23</v>
      </c>
      <c r="BN384" s="20">
        <v>26.8</v>
      </c>
      <c r="BO384" s="20">
        <v>0.49</v>
      </c>
      <c r="BP384" s="83">
        <v>5</v>
      </c>
      <c r="BQ384" s="20">
        <v>0.1</v>
      </c>
      <c r="BR384" s="71">
        <v>25</v>
      </c>
      <c r="BS384" s="17">
        <v>-1</v>
      </c>
      <c r="BT384" s="17">
        <v>-9.9039969000000005E-2</v>
      </c>
      <c r="BU384" s="17">
        <f>_xlfn.XLOOKUP(BG384,' Brechas'!$A$35:$A$67,' Brechas'!$AR$35:$AR$67)</f>
        <v>-9.9039968518452995E-2</v>
      </c>
      <c r="BV384" t="b">
        <f t="shared" si="59"/>
        <v>1</v>
      </c>
      <c r="BZ384" s="20">
        <v>19</v>
      </c>
      <c r="CA384" s="20" t="s">
        <v>87</v>
      </c>
      <c r="CB384" s="20">
        <v>0.45</v>
      </c>
      <c r="CC384" s="20">
        <v>0.39</v>
      </c>
      <c r="CD384" s="20">
        <v>0.16</v>
      </c>
      <c r="CE384" s="20">
        <v>0.16</v>
      </c>
      <c r="CF384" s="82">
        <v>22</v>
      </c>
      <c r="CG384" s="20">
        <v>0.42</v>
      </c>
      <c r="CH384" s="20">
        <v>0.22</v>
      </c>
      <c r="CI384" s="85">
        <v>4</v>
      </c>
      <c r="CJ384" s="20">
        <v>0.04</v>
      </c>
      <c r="CK384" s="63">
        <v>15</v>
      </c>
      <c r="CL384" s="17">
        <v>1</v>
      </c>
      <c r="CM384" s="17">
        <v>3.6611860000000003E-2</v>
      </c>
      <c r="CN384" s="17">
        <f>_xlfn.XLOOKUP(BZ384,' Brechas'!$A$35:$A$67,' Brechas'!$BN$35:$BN$67)</f>
        <v>3.6611860128140501E-2</v>
      </c>
      <c r="CO384" t="b">
        <f t="shared" si="60"/>
        <v>1</v>
      </c>
    </row>
    <row r="385" spans="40:93">
      <c r="AN385" s="20">
        <v>20</v>
      </c>
      <c r="AO385" s="20" t="s">
        <v>88</v>
      </c>
      <c r="AP385" s="20">
        <v>0.22</v>
      </c>
      <c r="AQ385" s="20">
        <v>1.1200000000000001</v>
      </c>
      <c r="AR385" s="20">
        <v>-0.8</v>
      </c>
      <c r="AS385" s="20">
        <v>0.8</v>
      </c>
      <c r="AT385" s="59">
        <v>13</v>
      </c>
      <c r="AU385" s="20">
        <v>0.67</v>
      </c>
      <c r="AV385" s="20">
        <v>0.49</v>
      </c>
      <c r="AW385" s="58">
        <v>16</v>
      </c>
      <c r="AX385" s="20">
        <v>0.4</v>
      </c>
      <c r="AY385" s="81">
        <v>17</v>
      </c>
      <c r="AZ385" s="17">
        <v>-1</v>
      </c>
      <c r="BA385" s="17">
        <v>-0.396283575</v>
      </c>
      <c r="BB385" s="17">
        <f>_xlfn.XLOOKUP(AN385,' Brechas'!$A$35:$A$67,' Brechas'!$AD$35:$AD$67)</f>
        <v>-0.39628357548883197</v>
      </c>
      <c r="BC385" t="b">
        <f t="shared" si="58"/>
        <v>1</v>
      </c>
      <c r="BG385" s="20">
        <v>20</v>
      </c>
      <c r="BH385" s="20" t="s">
        <v>88</v>
      </c>
      <c r="BI385" s="20">
        <v>13.12</v>
      </c>
      <c r="BJ385" s="20">
        <v>14.76</v>
      </c>
      <c r="BK385" s="20">
        <v>-0.11</v>
      </c>
      <c r="BL385" s="20">
        <v>0.11</v>
      </c>
      <c r="BM385" s="66">
        <v>12</v>
      </c>
      <c r="BN385" s="20">
        <v>13.96</v>
      </c>
      <c r="BO385" s="20">
        <v>0.26</v>
      </c>
      <c r="BP385" s="70">
        <v>29</v>
      </c>
      <c r="BQ385" s="20">
        <v>0.03</v>
      </c>
      <c r="BR385" s="69">
        <v>9</v>
      </c>
      <c r="BS385" s="17">
        <v>-1</v>
      </c>
      <c r="BT385" s="17">
        <v>-2.8619641000000001E-2</v>
      </c>
      <c r="BU385" s="17">
        <f>_xlfn.XLOOKUP(BG385,' Brechas'!$A$35:$A$67,' Brechas'!$AR$35:$AR$67)</f>
        <v>-2.86196412328493E-2</v>
      </c>
      <c r="BV385" t="b">
        <f t="shared" si="59"/>
        <v>1</v>
      </c>
      <c r="BZ385" s="20">
        <v>20</v>
      </c>
      <c r="CA385" s="20" t="s">
        <v>88</v>
      </c>
      <c r="CB385" s="20">
        <v>0.4</v>
      </c>
      <c r="CC385" s="20">
        <v>0.36</v>
      </c>
      <c r="CD385" s="20">
        <v>0.11</v>
      </c>
      <c r="CE385" s="20">
        <v>0.11</v>
      </c>
      <c r="CF385" s="63">
        <v>15</v>
      </c>
      <c r="CG385" s="20">
        <v>0.38</v>
      </c>
      <c r="CH385" s="20">
        <v>0.25</v>
      </c>
      <c r="CI385" s="64">
        <v>7</v>
      </c>
      <c r="CJ385" s="20">
        <v>0.03</v>
      </c>
      <c r="CK385" s="66">
        <v>12</v>
      </c>
      <c r="CL385" s="17">
        <v>1</v>
      </c>
      <c r="CM385" s="17">
        <v>2.7686684E-2</v>
      </c>
      <c r="CN385" s="17">
        <f>_xlfn.XLOOKUP(BZ385,' Brechas'!$A$35:$A$67,' Brechas'!$BN$35:$BN$67)</f>
        <v>2.7686684069143801E-2</v>
      </c>
      <c r="CO385" t="b">
        <f t="shared" si="60"/>
        <v>1</v>
      </c>
    </row>
    <row r="386" spans="40:93">
      <c r="AN386" s="20">
        <v>23</v>
      </c>
      <c r="AO386" s="20" t="s">
        <v>89</v>
      </c>
      <c r="AP386" s="20">
        <v>0.14000000000000001</v>
      </c>
      <c r="AQ386" s="20">
        <v>0.86</v>
      </c>
      <c r="AR386" s="20">
        <v>-0.84</v>
      </c>
      <c r="AS386" s="20">
        <v>0.84</v>
      </c>
      <c r="AT386" s="71">
        <v>25</v>
      </c>
      <c r="AU386" s="20">
        <v>0.5</v>
      </c>
      <c r="AV386" s="20">
        <v>0.37</v>
      </c>
      <c r="AW386" s="65">
        <v>6</v>
      </c>
      <c r="AX386" s="20">
        <v>0.31</v>
      </c>
      <c r="AY386" s="65">
        <v>6</v>
      </c>
      <c r="AZ386" s="17">
        <v>-1</v>
      </c>
      <c r="BA386" s="17">
        <v>-0.30932438200000001</v>
      </c>
      <c r="BB386" s="17">
        <f>_xlfn.XLOOKUP(AN386,' Brechas'!$A$35:$A$67,' Brechas'!$AD$35:$AD$67)</f>
        <v>-0.30932438246010302</v>
      </c>
      <c r="BC386" t="b">
        <f t="shared" si="58"/>
        <v>1</v>
      </c>
      <c r="BG386" s="20">
        <v>23</v>
      </c>
      <c r="BH386" s="20" t="s">
        <v>89</v>
      </c>
      <c r="BI386" s="20">
        <v>22.73</v>
      </c>
      <c r="BJ386" s="20">
        <v>26.44</v>
      </c>
      <c r="BK386" s="20">
        <v>-0.14000000000000001</v>
      </c>
      <c r="BL386" s="20">
        <v>0.14000000000000001</v>
      </c>
      <c r="BM386" s="63">
        <v>15</v>
      </c>
      <c r="BN386" s="20">
        <v>24.63</v>
      </c>
      <c r="BO386" s="20">
        <v>0.45</v>
      </c>
      <c r="BP386" s="69">
        <v>9</v>
      </c>
      <c r="BQ386" s="20">
        <v>0.06</v>
      </c>
      <c r="BR386" s="61">
        <v>18</v>
      </c>
      <c r="BS386" s="17">
        <v>-1</v>
      </c>
      <c r="BT386" s="17">
        <v>-6.3648609999999994E-2</v>
      </c>
      <c r="BU386" s="17">
        <f>_xlfn.XLOOKUP(BG386,' Brechas'!$A$35:$A$67,' Brechas'!$AR$35:$AR$67)</f>
        <v>-6.3648610163152902E-2</v>
      </c>
      <c r="BV386" t="b">
        <f t="shared" si="59"/>
        <v>1</v>
      </c>
      <c r="BZ386" s="20">
        <v>23</v>
      </c>
      <c r="CA386" s="20" t="s">
        <v>89</v>
      </c>
      <c r="CB386" s="20">
        <v>0.43</v>
      </c>
      <c r="CC386" s="20">
        <v>0.39</v>
      </c>
      <c r="CD386" s="20">
        <v>0.1</v>
      </c>
      <c r="CE386" s="20">
        <v>0.1</v>
      </c>
      <c r="CF386" s="86">
        <v>11</v>
      </c>
      <c r="CG386" s="20">
        <v>0.41</v>
      </c>
      <c r="CH386" s="20">
        <v>0.23</v>
      </c>
      <c r="CI386" s="83">
        <v>5</v>
      </c>
      <c r="CJ386" s="20">
        <v>0.02</v>
      </c>
      <c r="CK386" s="64">
        <v>7</v>
      </c>
      <c r="CL386" s="17">
        <v>1</v>
      </c>
      <c r="CM386" s="17">
        <v>2.2801273E-2</v>
      </c>
      <c r="CN386" s="17">
        <f>_xlfn.XLOOKUP(BZ386,' Brechas'!$A$35:$A$67,' Brechas'!$BN$35:$BN$67)</f>
        <v>2.2801272978996701E-2</v>
      </c>
      <c r="CO386" t="b">
        <f t="shared" si="60"/>
        <v>1</v>
      </c>
    </row>
    <row r="387" spans="40:93">
      <c r="AN387" s="20">
        <v>25</v>
      </c>
      <c r="AO387" s="20" t="s">
        <v>90</v>
      </c>
      <c r="AP387" s="20">
        <v>0.18</v>
      </c>
      <c r="AQ387" s="20">
        <v>0.68</v>
      </c>
      <c r="AR387" s="20">
        <v>-0.73</v>
      </c>
      <c r="AS387" s="20">
        <v>0.73</v>
      </c>
      <c r="AT387" s="78">
        <v>3</v>
      </c>
      <c r="AU387" s="20">
        <v>0.43</v>
      </c>
      <c r="AV387" s="20">
        <v>0.32</v>
      </c>
      <c r="AW387" s="83">
        <v>5</v>
      </c>
      <c r="AX387" s="20">
        <v>0.23</v>
      </c>
      <c r="AY387" s="78">
        <v>3</v>
      </c>
      <c r="AZ387" s="17">
        <v>-1</v>
      </c>
      <c r="BA387" s="17">
        <v>-0.23081749400000001</v>
      </c>
      <c r="BB387" s="17">
        <f>_xlfn.XLOOKUP(AN387,' Brechas'!$A$35:$A$67,' Brechas'!$AD$35:$AD$67)</f>
        <v>-0.230817493857601</v>
      </c>
      <c r="BC387" t="b">
        <f t="shared" si="58"/>
        <v>1</v>
      </c>
      <c r="BG387" s="20">
        <v>25</v>
      </c>
      <c r="BH387" s="20" t="s">
        <v>90</v>
      </c>
      <c r="BI387" s="20">
        <v>16.329999999999998</v>
      </c>
      <c r="BJ387" s="20">
        <v>19.77</v>
      </c>
      <c r="BK387" s="20">
        <v>-0.17</v>
      </c>
      <c r="BL387" s="20">
        <v>0.17</v>
      </c>
      <c r="BM387" s="80">
        <v>20</v>
      </c>
      <c r="BN387" s="20">
        <v>18.09</v>
      </c>
      <c r="BO387" s="20">
        <v>0.33</v>
      </c>
      <c r="BP387" s="71">
        <v>25</v>
      </c>
      <c r="BQ387" s="20">
        <v>0.06</v>
      </c>
      <c r="BR387" s="58">
        <v>16</v>
      </c>
      <c r="BS387" s="17">
        <v>-1</v>
      </c>
      <c r="BT387" s="17">
        <v>-5.7990525000000001E-2</v>
      </c>
      <c r="BU387" s="17">
        <f>_xlfn.XLOOKUP(BG387,' Brechas'!$A$35:$A$67,' Brechas'!$AR$35:$AR$67)</f>
        <v>-5.7990525317936803E-2</v>
      </c>
      <c r="BV387" t="b">
        <f t="shared" si="59"/>
        <v>1</v>
      </c>
      <c r="BZ387" s="20">
        <v>25</v>
      </c>
      <c r="CA387" s="20" t="s">
        <v>90</v>
      </c>
      <c r="CB387" s="20">
        <v>0.18</v>
      </c>
      <c r="CC387" s="20">
        <v>0.15</v>
      </c>
      <c r="CD387" s="20">
        <v>0.21</v>
      </c>
      <c r="CE387" s="20">
        <v>0.21</v>
      </c>
      <c r="CF387" s="70">
        <v>29</v>
      </c>
      <c r="CG387" s="20">
        <v>0.16</v>
      </c>
      <c r="CH387" s="20">
        <v>0.57999999999999996</v>
      </c>
      <c r="CI387" s="72">
        <v>27</v>
      </c>
      <c r="CJ387" s="20">
        <v>0.12</v>
      </c>
      <c r="CK387" s="73">
        <v>28</v>
      </c>
      <c r="CL387" s="17">
        <v>1</v>
      </c>
      <c r="CM387" s="17">
        <v>0.123134722</v>
      </c>
      <c r="CN387" s="17">
        <f>_xlfn.XLOOKUP(BZ387,' Brechas'!$A$35:$A$67,' Brechas'!$BN$35:$BN$67)</f>
        <v>0.12313472232348099</v>
      </c>
      <c r="CO387" t="b">
        <f t="shared" si="60"/>
        <v>1</v>
      </c>
    </row>
    <row r="388" spans="40:93">
      <c r="AN388" s="20">
        <v>27</v>
      </c>
      <c r="AO388" s="20" t="s">
        <v>91</v>
      </c>
      <c r="AP388" s="20">
        <v>0.2</v>
      </c>
      <c r="AQ388" s="20">
        <v>1.51</v>
      </c>
      <c r="AR388" s="20">
        <v>-0.87</v>
      </c>
      <c r="AS388" s="20">
        <v>0.87</v>
      </c>
      <c r="AT388" s="73">
        <v>28</v>
      </c>
      <c r="AU388" s="20">
        <v>0.85</v>
      </c>
      <c r="AV388" s="20">
        <v>0.63</v>
      </c>
      <c r="AW388" s="72">
        <v>27</v>
      </c>
      <c r="AX388" s="20">
        <v>0.54</v>
      </c>
      <c r="AY388" s="73">
        <v>28</v>
      </c>
      <c r="AZ388" s="17">
        <v>-1</v>
      </c>
      <c r="BA388" s="17">
        <v>-0.54491647600000004</v>
      </c>
      <c r="BB388" s="17">
        <f>_xlfn.XLOOKUP(AN388,' Brechas'!$A$35:$A$67,' Brechas'!$AD$35:$AD$67)</f>
        <v>-0.54491647627751405</v>
      </c>
      <c r="BC388" t="b">
        <f t="shared" si="58"/>
        <v>1</v>
      </c>
      <c r="BG388" s="20">
        <v>27</v>
      </c>
      <c r="BH388" s="20" t="s">
        <v>91</v>
      </c>
      <c r="BI388" s="20">
        <v>7.9</v>
      </c>
      <c r="BJ388" s="20">
        <v>6.39</v>
      </c>
      <c r="BK388" s="20">
        <v>0.24</v>
      </c>
      <c r="BL388" s="20">
        <v>0.24</v>
      </c>
      <c r="BM388" s="84">
        <v>26</v>
      </c>
      <c r="BN388" s="20">
        <v>7.13</v>
      </c>
      <c r="BO388" s="20">
        <v>0.13</v>
      </c>
      <c r="BP388" s="77">
        <v>33</v>
      </c>
      <c r="BQ388" s="20">
        <v>0.03</v>
      </c>
      <c r="BR388" s="66">
        <v>12</v>
      </c>
      <c r="BS388" s="17">
        <v>1</v>
      </c>
      <c r="BT388" s="17">
        <v>3.0999414999999999E-2</v>
      </c>
      <c r="BU388" s="17">
        <f>_xlfn.XLOOKUP(BG388,' Brechas'!$A$35:$A$67,' Brechas'!$AR$35:$AR$67)</f>
        <v>3.0999415099767599E-2</v>
      </c>
      <c r="BV388" t="b">
        <f t="shared" si="59"/>
        <v>1</v>
      </c>
      <c r="BZ388" s="20">
        <v>27</v>
      </c>
      <c r="CA388" s="20" t="s">
        <v>91</v>
      </c>
      <c r="CB388" s="20">
        <v>0.39</v>
      </c>
      <c r="CC388" s="20">
        <v>0.36</v>
      </c>
      <c r="CD388" s="20">
        <v>0.1</v>
      </c>
      <c r="CE388" s="20">
        <v>0.1</v>
      </c>
      <c r="CF388" s="69">
        <v>9</v>
      </c>
      <c r="CG388" s="20">
        <v>0.38</v>
      </c>
      <c r="CH388" s="20">
        <v>0.25</v>
      </c>
      <c r="CI388" s="62">
        <v>8</v>
      </c>
      <c r="CJ388" s="20">
        <v>0.02</v>
      </c>
      <c r="CK388" s="69">
        <v>9</v>
      </c>
      <c r="CL388" s="17">
        <v>1</v>
      </c>
      <c r="CM388" s="17">
        <v>2.4128143000000001E-2</v>
      </c>
      <c r="CN388" s="17">
        <f>_xlfn.XLOOKUP(BZ388,' Brechas'!$A$35:$A$67,' Brechas'!$BN$35:$BN$67)</f>
        <v>2.4128142607916701E-2</v>
      </c>
      <c r="CO388" t="b">
        <f t="shared" si="60"/>
        <v>1</v>
      </c>
    </row>
    <row r="389" spans="40:93">
      <c r="AN389" s="20">
        <v>41</v>
      </c>
      <c r="AO389" s="20" t="s">
        <v>92</v>
      </c>
      <c r="AP389" s="20">
        <v>0.24</v>
      </c>
      <c r="AQ389" s="20">
        <v>1.26</v>
      </c>
      <c r="AR389" s="20">
        <v>-0.81</v>
      </c>
      <c r="AS389" s="20">
        <v>0.81</v>
      </c>
      <c r="AT389" s="63">
        <v>15</v>
      </c>
      <c r="AU389" s="20">
        <v>0.75</v>
      </c>
      <c r="AV389" s="20">
        <v>0.56000000000000005</v>
      </c>
      <c r="AW389" s="75">
        <v>21</v>
      </c>
      <c r="AX389" s="20">
        <v>0.45</v>
      </c>
      <c r="AY389" s="74">
        <v>23</v>
      </c>
      <c r="AZ389" s="17">
        <v>-1</v>
      </c>
      <c r="BA389" s="17">
        <v>-0.44789000600000001</v>
      </c>
      <c r="BB389" s="17">
        <f>_xlfn.XLOOKUP(AN389,' Brechas'!$A$35:$A$67,' Brechas'!$AD$35:$AD$67)</f>
        <v>-0.44789000591119399</v>
      </c>
      <c r="BC389" t="b">
        <f t="shared" si="58"/>
        <v>1</v>
      </c>
      <c r="BG389" s="20">
        <v>41</v>
      </c>
      <c r="BH389" s="20" t="s">
        <v>92</v>
      </c>
      <c r="BI389" s="20">
        <v>25.02</v>
      </c>
      <c r="BJ389" s="20">
        <v>28.02</v>
      </c>
      <c r="BK389" s="20">
        <v>-0.11</v>
      </c>
      <c r="BL389" s="20">
        <v>0.11</v>
      </c>
      <c r="BM389" s="86">
        <v>11</v>
      </c>
      <c r="BN389" s="20">
        <v>26.56</v>
      </c>
      <c r="BO389" s="20">
        <v>0.49</v>
      </c>
      <c r="BP389" s="64">
        <v>7</v>
      </c>
      <c r="BQ389" s="20">
        <v>0.05</v>
      </c>
      <c r="BR389" s="60">
        <v>14</v>
      </c>
      <c r="BS389" s="17">
        <v>-1</v>
      </c>
      <c r="BT389" s="17">
        <v>-5.2290084000000001E-2</v>
      </c>
      <c r="BU389" s="17">
        <f>_xlfn.XLOOKUP(BG389,' Brechas'!$A$35:$A$67,' Brechas'!$AR$35:$AR$67)</f>
        <v>-5.2290084493658899E-2</v>
      </c>
      <c r="BV389" t="b">
        <f t="shared" si="59"/>
        <v>1</v>
      </c>
      <c r="BZ389" s="20">
        <v>41</v>
      </c>
      <c r="CA389" s="20" t="s">
        <v>92</v>
      </c>
      <c r="CB389" s="20">
        <v>0.37</v>
      </c>
      <c r="CC389" s="20">
        <v>0.35</v>
      </c>
      <c r="CD389" s="20">
        <v>0.06</v>
      </c>
      <c r="CE389" s="20">
        <v>0.06</v>
      </c>
      <c r="CF389" s="85">
        <v>4</v>
      </c>
      <c r="CG389" s="20">
        <v>0.36</v>
      </c>
      <c r="CH389" s="20">
        <v>0.26</v>
      </c>
      <c r="CI389" s="79">
        <v>10</v>
      </c>
      <c r="CJ389" s="20">
        <v>0.02</v>
      </c>
      <c r="CK389" s="85">
        <v>4</v>
      </c>
      <c r="CL389" s="17">
        <v>1</v>
      </c>
      <c r="CM389" s="17">
        <v>1.5807374999999999E-2</v>
      </c>
      <c r="CN389" s="17">
        <f>_xlfn.XLOOKUP(BZ389,' Brechas'!$A$35:$A$67,' Brechas'!$BN$35:$BN$67)</f>
        <v>1.5807375070287899E-2</v>
      </c>
      <c r="CO389" t="b">
        <f t="shared" si="60"/>
        <v>1</v>
      </c>
    </row>
    <row r="390" spans="40:93">
      <c r="AN390" s="20">
        <v>44</v>
      </c>
      <c r="AO390" s="20" t="s">
        <v>93</v>
      </c>
      <c r="AP390" s="20">
        <v>0.13</v>
      </c>
      <c r="AQ390" s="20">
        <v>0.68</v>
      </c>
      <c r="AR390" s="20">
        <v>-0.81</v>
      </c>
      <c r="AS390" s="20">
        <v>0.81</v>
      </c>
      <c r="AT390" s="58">
        <v>16</v>
      </c>
      <c r="AU390" s="20">
        <v>0.4</v>
      </c>
      <c r="AV390" s="20">
        <v>0.3</v>
      </c>
      <c r="AW390" s="78">
        <v>3</v>
      </c>
      <c r="AX390" s="20">
        <v>0.24</v>
      </c>
      <c r="AY390" s="83">
        <v>5</v>
      </c>
      <c r="AZ390" s="17">
        <v>-1</v>
      </c>
      <c r="BA390" s="17">
        <v>-0.23851856900000001</v>
      </c>
      <c r="BB390" s="17">
        <f>_xlfn.XLOOKUP(AN390,' Brechas'!$A$35:$A$67,' Brechas'!$AD$35:$AD$67)</f>
        <v>-0.23851856851581499</v>
      </c>
      <c r="BC390" t="b">
        <f t="shared" si="58"/>
        <v>1</v>
      </c>
      <c r="BG390" s="20">
        <v>44</v>
      </c>
      <c r="BH390" s="20" t="s">
        <v>93</v>
      </c>
      <c r="BI390" s="20">
        <v>11.32</v>
      </c>
      <c r="BJ390" s="20">
        <v>13.05</v>
      </c>
      <c r="BK390" s="20">
        <v>-0.13</v>
      </c>
      <c r="BL390" s="20">
        <v>0.13</v>
      </c>
      <c r="BM390" s="60">
        <v>14</v>
      </c>
      <c r="BN390" s="20">
        <v>12.19</v>
      </c>
      <c r="BO390" s="20">
        <v>0.22</v>
      </c>
      <c r="BP390" s="87">
        <v>30</v>
      </c>
      <c r="BQ390" s="20">
        <v>0.03</v>
      </c>
      <c r="BR390" s="79">
        <v>10</v>
      </c>
      <c r="BS390" s="17">
        <v>-1</v>
      </c>
      <c r="BT390" s="17">
        <v>-2.9650648000000002E-2</v>
      </c>
      <c r="BU390" s="17">
        <f>_xlfn.XLOOKUP(BG390,' Brechas'!$A$35:$A$67,' Brechas'!$AR$35:$AR$67)</f>
        <v>-2.9650648380460901E-2</v>
      </c>
      <c r="BV390" t="b">
        <f t="shared" si="59"/>
        <v>1</v>
      </c>
      <c r="BZ390" s="20">
        <v>44</v>
      </c>
      <c r="CA390" s="20" t="s">
        <v>93</v>
      </c>
      <c r="CB390" s="20">
        <v>0.32</v>
      </c>
      <c r="CC390" s="20">
        <v>0.3</v>
      </c>
      <c r="CD390" s="20">
        <v>0.08</v>
      </c>
      <c r="CE390" s="20">
        <v>0.08</v>
      </c>
      <c r="CF390" s="62">
        <v>8</v>
      </c>
      <c r="CG390" s="20">
        <v>0.31</v>
      </c>
      <c r="CH390" s="20">
        <v>0.31</v>
      </c>
      <c r="CI390" s="81">
        <v>17</v>
      </c>
      <c r="CJ390" s="20">
        <v>0.02</v>
      </c>
      <c r="CK390" s="62">
        <v>8</v>
      </c>
      <c r="CL390" s="17">
        <v>1</v>
      </c>
      <c r="CM390" s="17">
        <v>2.4057940999999999E-2</v>
      </c>
      <c r="CN390" s="17">
        <f>_xlfn.XLOOKUP(BZ390,' Brechas'!$A$35:$A$67,' Brechas'!$BN$35:$BN$67)</f>
        <v>2.4057941004652399E-2</v>
      </c>
      <c r="CO390" t="b">
        <f t="shared" si="60"/>
        <v>1</v>
      </c>
    </row>
    <row r="391" spans="40:93">
      <c r="AN391" s="20">
        <v>47</v>
      </c>
      <c r="AO391" s="20" t="s">
        <v>94</v>
      </c>
      <c r="AP391" s="20">
        <v>0.17</v>
      </c>
      <c r="AQ391" s="20">
        <v>1.1000000000000001</v>
      </c>
      <c r="AR391" s="20">
        <v>-0.85</v>
      </c>
      <c r="AS391" s="20">
        <v>0.85</v>
      </c>
      <c r="AT391" s="72">
        <v>27</v>
      </c>
      <c r="AU391" s="20">
        <v>0.63</v>
      </c>
      <c r="AV391" s="20">
        <v>0.47</v>
      </c>
      <c r="AW391" s="59">
        <v>13</v>
      </c>
      <c r="AX391" s="20">
        <v>0.4</v>
      </c>
      <c r="AY391" s="61">
        <v>18</v>
      </c>
      <c r="AZ391" s="17">
        <v>-1</v>
      </c>
      <c r="BA391" s="17">
        <v>-0.39738495099999999</v>
      </c>
      <c r="BB391" s="17">
        <f>_xlfn.XLOOKUP(AN391,' Brechas'!$A$35:$A$67,' Brechas'!$AD$35:$AD$67)</f>
        <v>-0.397384950771623</v>
      </c>
      <c r="BC391" t="b">
        <f t="shared" si="58"/>
        <v>1</v>
      </c>
      <c r="BG391" s="20">
        <v>47</v>
      </c>
      <c r="BH391" s="20" t="s">
        <v>94</v>
      </c>
      <c r="BI391" s="20">
        <v>19.27</v>
      </c>
      <c r="BJ391" s="20">
        <v>24.38</v>
      </c>
      <c r="BK391" s="20">
        <v>-0.21</v>
      </c>
      <c r="BL391" s="20">
        <v>0.21</v>
      </c>
      <c r="BM391" s="88">
        <v>24</v>
      </c>
      <c r="BN391" s="20">
        <v>21.9</v>
      </c>
      <c r="BO391" s="20">
        <v>0.4</v>
      </c>
      <c r="BP391" s="63">
        <v>15</v>
      </c>
      <c r="BQ391" s="20">
        <v>0.08</v>
      </c>
      <c r="BR391" s="74">
        <v>23</v>
      </c>
      <c r="BS391" s="17">
        <v>-1</v>
      </c>
      <c r="BT391" s="17">
        <v>-8.4580438999999993E-2</v>
      </c>
      <c r="BU391" s="17">
        <f>_xlfn.XLOOKUP(BG391,' Brechas'!$A$35:$A$67,' Brechas'!$AR$35:$AR$67)</f>
        <v>-8.4580439373032099E-2</v>
      </c>
      <c r="BV391" t="b">
        <f t="shared" si="59"/>
        <v>1</v>
      </c>
      <c r="BZ391" s="20">
        <v>47</v>
      </c>
      <c r="CA391" s="20" t="s">
        <v>94</v>
      </c>
      <c r="CB391" s="20">
        <v>0.44</v>
      </c>
      <c r="CC391" s="20">
        <v>0.41</v>
      </c>
      <c r="CD391" s="20">
        <v>0.08</v>
      </c>
      <c r="CE391" s="20">
        <v>0.08</v>
      </c>
      <c r="CF391" s="64">
        <v>7</v>
      </c>
      <c r="CG391" s="20">
        <v>0.43</v>
      </c>
      <c r="CH391" s="20">
        <v>0.22</v>
      </c>
      <c r="CI391" s="78">
        <v>3</v>
      </c>
      <c r="CJ391" s="20">
        <v>0.02</v>
      </c>
      <c r="CK391" s="83">
        <v>5</v>
      </c>
      <c r="CL391" s="17">
        <v>1</v>
      </c>
      <c r="CM391" s="17">
        <v>1.7134868000000001E-2</v>
      </c>
      <c r="CN391" s="17">
        <f>_xlfn.XLOOKUP(BZ391,' Brechas'!$A$35:$A$67,' Brechas'!$BN$35:$BN$67)</f>
        <v>1.7134868479899701E-2</v>
      </c>
      <c r="CO391" t="b">
        <f t="shared" si="60"/>
        <v>1</v>
      </c>
    </row>
    <row r="392" spans="40:93">
      <c r="AN392" s="20">
        <v>50</v>
      </c>
      <c r="AO392" s="20" t="s">
        <v>95</v>
      </c>
      <c r="AP392" s="20">
        <v>0.21</v>
      </c>
      <c r="AQ392" s="20">
        <v>1.1399999999999999</v>
      </c>
      <c r="AR392" s="20">
        <v>-0.81</v>
      </c>
      <c r="AS392" s="20">
        <v>0.81</v>
      </c>
      <c r="AT392" s="81">
        <v>17</v>
      </c>
      <c r="AU392" s="20">
        <v>0.68</v>
      </c>
      <c r="AV392" s="20">
        <v>0.5</v>
      </c>
      <c r="AW392" s="61">
        <v>18</v>
      </c>
      <c r="AX392" s="20">
        <v>0.41</v>
      </c>
      <c r="AY392" s="80">
        <v>20</v>
      </c>
      <c r="AZ392" s="17">
        <v>-1</v>
      </c>
      <c r="BA392" s="17">
        <v>-0.40919212199999999</v>
      </c>
      <c r="BB392" s="17">
        <f>_xlfn.XLOOKUP(AN392,' Brechas'!$A$35:$A$67,' Brechas'!$AD$35:$AD$67)</f>
        <v>-0.40919212168834401</v>
      </c>
      <c r="BC392" t="b">
        <f t="shared" si="58"/>
        <v>1</v>
      </c>
      <c r="BG392" s="20">
        <v>50</v>
      </c>
      <c r="BH392" s="20" t="s">
        <v>95</v>
      </c>
      <c r="BI392" s="20">
        <v>20.97</v>
      </c>
      <c r="BJ392" s="20">
        <v>25.44</v>
      </c>
      <c r="BK392" s="20">
        <v>-0.18</v>
      </c>
      <c r="BL392" s="20">
        <v>0.18</v>
      </c>
      <c r="BM392" s="75">
        <v>21</v>
      </c>
      <c r="BN392" s="20">
        <v>23.27</v>
      </c>
      <c r="BO392" s="20">
        <v>0.43</v>
      </c>
      <c r="BP392" s="60">
        <v>14</v>
      </c>
      <c r="BQ392" s="20">
        <v>0.08</v>
      </c>
      <c r="BR392" s="80">
        <v>20</v>
      </c>
      <c r="BS392" s="17">
        <v>-1</v>
      </c>
      <c r="BT392" s="17">
        <v>-7.5312887999999995E-2</v>
      </c>
      <c r="BU392" s="17">
        <f>_xlfn.XLOOKUP(BG392,' Brechas'!$A$35:$A$67,' Brechas'!$AR$35:$AR$67)</f>
        <v>-7.5312887746505103E-2</v>
      </c>
      <c r="BV392" t="b">
        <f t="shared" si="59"/>
        <v>1</v>
      </c>
      <c r="BZ392" s="20">
        <v>50</v>
      </c>
      <c r="CA392" s="20" t="s">
        <v>95</v>
      </c>
      <c r="CB392" s="20">
        <v>0.35</v>
      </c>
      <c r="CC392" s="20">
        <v>0.3</v>
      </c>
      <c r="CD392" s="20">
        <v>0.14000000000000001</v>
      </c>
      <c r="CE392" s="20">
        <v>0.14000000000000001</v>
      </c>
      <c r="CF392" s="61">
        <v>18</v>
      </c>
      <c r="CG392" s="20">
        <v>0.33</v>
      </c>
      <c r="CH392" s="20">
        <v>0.28999999999999998</v>
      </c>
      <c r="CI392" s="66">
        <v>12</v>
      </c>
      <c r="CJ392" s="20">
        <v>0.04</v>
      </c>
      <c r="CK392" s="81">
        <v>17</v>
      </c>
      <c r="CL392" s="17">
        <v>1</v>
      </c>
      <c r="CM392" s="17">
        <v>3.9253857000000003E-2</v>
      </c>
      <c r="CN392" s="17">
        <f>_xlfn.XLOOKUP(BZ392,' Brechas'!$A$35:$A$67,' Brechas'!$BN$35:$BN$67)</f>
        <v>3.9253857068617497E-2</v>
      </c>
      <c r="CO392" t="b">
        <f t="shared" si="60"/>
        <v>1</v>
      </c>
    </row>
    <row r="393" spans="40:93">
      <c r="AN393" s="20">
        <v>52</v>
      </c>
      <c r="AO393" s="20" t="s">
        <v>96</v>
      </c>
      <c r="AP393" s="20">
        <v>0.27</v>
      </c>
      <c r="AQ393" s="20">
        <v>1.32</v>
      </c>
      <c r="AR393" s="20">
        <v>-0.8</v>
      </c>
      <c r="AS393" s="20">
        <v>0.8</v>
      </c>
      <c r="AT393" s="86">
        <v>11</v>
      </c>
      <c r="AU393" s="20">
        <v>0.78</v>
      </c>
      <c r="AV393" s="20">
        <v>0.57999999999999996</v>
      </c>
      <c r="AW393" s="88">
        <v>24</v>
      </c>
      <c r="AX393" s="20">
        <v>0.46</v>
      </c>
      <c r="AY393" s="88">
        <v>24</v>
      </c>
      <c r="AZ393" s="17">
        <v>-1</v>
      </c>
      <c r="BA393" s="17">
        <v>-0.46050233600000001</v>
      </c>
      <c r="BB393" s="17">
        <f>_xlfn.XLOOKUP(AN393,' Brechas'!$A$35:$A$67,' Brechas'!$AD$35:$AD$67)</f>
        <v>-0.46050233641930699</v>
      </c>
      <c r="BC393" t="b">
        <f t="shared" si="58"/>
        <v>1</v>
      </c>
      <c r="BG393" s="20">
        <v>52</v>
      </c>
      <c r="BH393" s="20" t="s">
        <v>96</v>
      </c>
      <c r="BI393" s="20">
        <v>22.48</v>
      </c>
      <c r="BJ393" s="20">
        <v>24.06</v>
      </c>
      <c r="BK393" s="20">
        <v>-7.0000000000000007E-2</v>
      </c>
      <c r="BL393" s="20">
        <v>7.0000000000000007E-2</v>
      </c>
      <c r="BM393" s="83">
        <v>5</v>
      </c>
      <c r="BN393" s="20">
        <v>23.28</v>
      </c>
      <c r="BO393" s="20">
        <v>0.43</v>
      </c>
      <c r="BP393" s="59">
        <v>13</v>
      </c>
      <c r="BQ393" s="20">
        <v>0.03</v>
      </c>
      <c r="BR393" s="64">
        <v>7</v>
      </c>
      <c r="BS393" s="17">
        <v>-1</v>
      </c>
      <c r="BT393" s="17">
        <v>-2.8250148999999999E-2</v>
      </c>
      <c r="BU393" s="17">
        <f>_xlfn.XLOOKUP(BG393,' Brechas'!$A$35:$A$67,' Brechas'!$AR$35:$AR$67)</f>
        <v>-2.8250148787485E-2</v>
      </c>
      <c r="BV393" t="b">
        <f t="shared" si="59"/>
        <v>1</v>
      </c>
      <c r="BZ393" s="20">
        <v>52</v>
      </c>
      <c r="CA393" s="20" t="s">
        <v>96</v>
      </c>
      <c r="CB393" s="20">
        <v>0.55000000000000004</v>
      </c>
      <c r="CC393" s="20">
        <v>0.48</v>
      </c>
      <c r="CD393" s="20">
        <v>0.15</v>
      </c>
      <c r="CE393" s="20">
        <v>0.15</v>
      </c>
      <c r="CF393" s="68">
        <v>19</v>
      </c>
      <c r="CG393" s="20">
        <v>0.51</v>
      </c>
      <c r="CH393" s="20">
        <v>0.18</v>
      </c>
      <c r="CI393" s="67">
        <v>2</v>
      </c>
      <c r="CJ393" s="20">
        <v>0.03</v>
      </c>
      <c r="CK393" s="79">
        <v>10</v>
      </c>
      <c r="CL393" s="17">
        <v>1</v>
      </c>
      <c r="CM393" s="17">
        <v>2.7032476E-2</v>
      </c>
      <c r="CN393" s="17">
        <f>_xlfn.XLOOKUP(BZ393,' Brechas'!$A$35:$A$67,' Brechas'!$BN$35:$BN$67)</f>
        <v>2.7032476334310999E-2</v>
      </c>
      <c r="CO393" t="b">
        <f t="shared" si="60"/>
        <v>1</v>
      </c>
    </row>
    <row r="394" spans="40:93" ht="24">
      <c r="AN394" s="20">
        <v>54</v>
      </c>
      <c r="AO394" s="20" t="s">
        <v>97</v>
      </c>
      <c r="AP394" s="20">
        <v>0.18</v>
      </c>
      <c r="AQ394" s="20">
        <v>1.1000000000000001</v>
      </c>
      <c r="AR394" s="20">
        <v>-0.83</v>
      </c>
      <c r="AS394" s="20">
        <v>0.83</v>
      </c>
      <c r="AT394" s="74">
        <v>23</v>
      </c>
      <c r="AU394" s="20">
        <v>0.63</v>
      </c>
      <c r="AV394" s="20">
        <v>0.47</v>
      </c>
      <c r="AW394" s="60">
        <v>14</v>
      </c>
      <c r="AX394" s="20">
        <v>0.39</v>
      </c>
      <c r="AY394" s="63">
        <v>15</v>
      </c>
      <c r="AZ394" s="17">
        <v>-1</v>
      </c>
      <c r="BA394" s="17">
        <v>-0.39287904099999998</v>
      </c>
      <c r="BB394" s="17">
        <f>_xlfn.XLOOKUP(AN394,' Brechas'!$A$35:$A$67,' Brechas'!$AD$35:$AD$67)</f>
        <v>-0.39287904064353601</v>
      </c>
      <c r="BC394" t="b">
        <f t="shared" si="58"/>
        <v>1</v>
      </c>
      <c r="BG394" s="20">
        <v>54</v>
      </c>
      <c r="BH394" s="20" t="s">
        <v>97</v>
      </c>
      <c r="BI394" s="20">
        <v>24.36</v>
      </c>
      <c r="BJ394" s="20">
        <v>29.02</v>
      </c>
      <c r="BK394" s="20">
        <v>-0.16</v>
      </c>
      <c r="BL394" s="20">
        <v>0.16</v>
      </c>
      <c r="BM394" s="58">
        <v>16</v>
      </c>
      <c r="BN394" s="20">
        <v>26.75</v>
      </c>
      <c r="BO394" s="20">
        <v>0.49</v>
      </c>
      <c r="BP394" s="65">
        <v>6</v>
      </c>
      <c r="BQ394" s="20">
        <v>0.08</v>
      </c>
      <c r="BR394" s="75">
        <v>21</v>
      </c>
      <c r="BS394" s="17">
        <v>-1</v>
      </c>
      <c r="BT394" s="17">
        <v>-7.9131340999999994E-2</v>
      </c>
      <c r="BU394" s="17">
        <f>_xlfn.XLOOKUP(BG394,' Brechas'!$A$35:$A$67,' Brechas'!$AR$35:$AR$67)</f>
        <v>-7.9131341349879203E-2</v>
      </c>
      <c r="BV394" t="b">
        <f t="shared" si="59"/>
        <v>1</v>
      </c>
      <c r="BZ394" s="20">
        <v>54</v>
      </c>
      <c r="CA394" s="20" t="s">
        <v>97</v>
      </c>
      <c r="CB394" s="20">
        <v>0.34</v>
      </c>
      <c r="CC394" s="20">
        <v>0.3</v>
      </c>
      <c r="CD394" s="20">
        <v>0.11</v>
      </c>
      <c r="CE394" s="20">
        <v>0.11</v>
      </c>
      <c r="CF394" s="58">
        <v>16</v>
      </c>
      <c r="CG394" s="20">
        <v>0.32</v>
      </c>
      <c r="CH394" s="20">
        <v>0.28999999999999998</v>
      </c>
      <c r="CI394" s="63">
        <v>15</v>
      </c>
      <c r="CJ394" s="20">
        <v>0.03</v>
      </c>
      <c r="CK394" s="60">
        <v>14</v>
      </c>
      <c r="CL394" s="17">
        <v>1</v>
      </c>
      <c r="CM394" s="17">
        <v>3.3262629000000002E-2</v>
      </c>
      <c r="CN394" s="17">
        <f>_xlfn.XLOOKUP(BZ394,' Brechas'!$A$35:$A$67,' Brechas'!$BN$35:$BN$67)</f>
        <v>3.3262628726507398E-2</v>
      </c>
      <c r="CO394" t="b">
        <f t="shared" si="60"/>
        <v>1</v>
      </c>
    </row>
    <row r="395" spans="40:93">
      <c r="AN395" s="20">
        <v>63</v>
      </c>
      <c r="AO395" s="20" t="s">
        <v>98</v>
      </c>
      <c r="AP395" s="20">
        <v>0.3</v>
      </c>
      <c r="AQ395" s="20">
        <v>1.44</v>
      </c>
      <c r="AR395" s="20">
        <v>-0.79</v>
      </c>
      <c r="AS395" s="20">
        <v>0.79</v>
      </c>
      <c r="AT395" s="69">
        <v>9</v>
      </c>
      <c r="AU395" s="20">
        <v>0.85</v>
      </c>
      <c r="AV395" s="20">
        <v>0.63</v>
      </c>
      <c r="AW395" s="73">
        <v>28</v>
      </c>
      <c r="AX395" s="20">
        <v>0.5</v>
      </c>
      <c r="AY395" s="84">
        <v>26</v>
      </c>
      <c r="AZ395" s="17">
        <v>-1</v>
      </c>
      <c r="BA395" s="17">
        <v>-0.49792471500000002</v>
      </c>
      <c r="BB395" s="17">
        <f>_xlfn.XLOOKUP(AN395,' Brechas'!$A$35:$A$67,' Brechas'!$AD$35:$AD$67)</f>
        <v>-0.49792471450758102</v>
      </c>
      <c r="BC395" t="b">
        <f t="shared" si="58"/>
        <v>1</v>
      </c>
      <c r="BG395" s="20">
        <v>63</v>
      </c>
      <c r="BH395" s="20" t="s">
        <v>98</v>
      </c>
      <c r="BI395" s="20">
        <v>17.75</v>
      </c>
      <c r="BJ395" s="20">
        <v>24.69</v>
      </c>
      <c r="BK395" s="20">
        <v>-0.28000000000000003</v>
      </c>
      <c r="BL395" s="20">
        <v>0.28000000000000003</v>
      </c>
      <c r="BM395" s="70">
        <v>29</v>
      </c>
      <c r="BN395" s="20">
        <v>21.3</v>
      </c>
      <c r="BO395" s="20">
        <v>0.39</v>
      </c>
      <c r="BP395" s="58">
        <v>16</v>
      </c>
      <c r="BQ395" s="20">
        <v>0.11</v>
      </c>
      <c r="BR395" s="73">
        <v>28</v>
      </c>
      <c r="BS395" s="17">
        <v>-1</v>
      </c>
      <c r="BT395" s="17">
        <v>-0.11033598999999999</v>
      </c>
      <c r="BU395" s="17">
        <f>_xlfn.XLOOKUP(BG395,' Brechas'!$A$35:$A$67,' Brechas'!$AR$35:$AR$67)</f>
        <v>-0.110335990309902</v>
      </c>
      <c r="BV395" t="b">
        <f t="shared" si="59"/>
        <v>1</v>
      </c>
      <c r="BZ395" s="20">
        <v>63</v>
      </c>
      <c r="CA395" s="20" t="s">
        <v>98</v>
      </c>
      <c r="CB395" s="20">
        <v>0.22</v>
      </c>
      <c r="CC395" s="20">
        <v>0.2</v>
      </c>
      <c r="CD395" s="20">
        <v>0.1</v>
      </c>
      <c r="CE395" s="20">
        <v>0.1</v>
      </c>
      <c r="CF395" s="66">
        <v>12</v>
      </c>
      <c r="CG395" s="20">
        <v>0.21</v>
      </c>
      <c r="CH395" s="20">
        <v>0.44</v>
      </c>
      <c r="CI395" s="88">
        <v>24</v>
      </c>
      <c r="CJ395" s="20">
        <v>0.04</v>
      </c>
      <c r="CK395" s="68">
        <v>19</v>
      </c>
      <c r="CL395" s="17">
        <v>1</v>
      </c>
      <c r="CM395" s="17">
        <v>4.3977126999999998E-2</v>
      </c>
      <c r="CN395" s="17">
        <f>_xlfn.XLOOKUP(BZ395,' Brechas'!$A$35:$A$67,' Brechas'!$BN$35:$BN$67)</f>
        <v>4.3977126847609703E-2</v>
      </c>
      <c r="CO395" t="b">
        <f t="shared" si="60"/>
        <v>1</v>
      </c>
    </row>
    <row r="396" spans="40:93">
      <c r="AN396" s="20">
        <v>66</v>
      </c>
      <c r="AO396" s="20" t="s">
        <v>99</v>
      </c>
      <c r="AP396" s="20">
        <v>0.26</v>
      </c>
      <c r="AQ396" s="20">
        <v>1.23</v>
      </c>
      <c r="AR396" s="20">
        <v>-0.79</v>
      </c>
      <c r="AS396" s="20">
        <v>0.79</v>
      </c>
      <c r="AT396" s="62">
        <v>8</v>
      </c>
      <c r="AU396" s="20">
        <v>0.72</v>
      </c>
      <c r="AV396" s="20">
        <v>0.54</v>
      </c>
      <c r="AW396" s="80">
        <v>20</v>
      </c>
      <c r="AX396" s="20">
        <v>0.42</v>
      </c>
      <c r="AY396" s="75">
        <v>21</v>
      </c>
      <c r="AZ396" s="17">
        <v>-1</v>
      </c>
      <c r="BA396" s="17">
        <v>-0.42471202699999999</v>
      </c>
      <c r="BB396" s="17">
        <f>_xlfn.XLOOKUP(AN396,' Brechas'!$A$35:$A$67,' Brechas'!$AD$35:$AD$67)</f>
        <v>-0.42471202728285601</v>
      </c>
      <c r="BC396" t="b">
        <f t="shared" si="58"/>
        <v>1</v>
      </c>
      <c r="BG396" s="20">
        <v>66</v>
      </c>
      <c r="BH396" s="20" t="s">
        <v>99</v>
      </c>
      <c r="BI396" s="20">
        <v>15.6</v>
      </c>
      <c r="BJ396" s="20">
        <v>17.18</v>
      </c>
      <c r="BK396" s="20">
        <v>-0.09</v>
      </c>
      <c r="BL396" s="20">
        <v>0.09</v>
      </c>
      <c r="BM396" s="79">
        <v>10</v>
      </c>
      <c r="BN396" s="20">
        <v>16.41</v>
      </c>
      <c r="BO396" s="20">
        <v>0.3</v>
      </c>
      <c r="BP396" s="73">
        <v>28</v>
      </c>
      <c r="BQ396" s="20">
        <v>0.03</v>
      </c>
      <c r="BR396" s="65">
        <v>6</v>
      </c>
      <c r="BS396" s="17">
        <v>-1</v>
      </c>
      <c r="BT396" s="17">
        <v>-2.7801020999999999E-2</v>
      </c>
      <c r="BU396" s="17">
        <f>_xlfn.XLOOKUP(BG396,' Brechas'!$A$35:$A$67,' Brechas'!$AR$35:$AR$67)</f>
        <v>-2.7801020902181901E-2</v>
      </c>
      <c r="BV396" t="b">
        <f t="shared" si="59"/>
        <v>1</v>
      </c>
      <c r="BZ396" s="20">
        <v>66</v>
      </c>
      <c r="CA396" s="20" t="s">
        <v>99</v>
      </c>
      <c r="CB396" s="20">
        <v>0.19</v>
      </c>
      <c r="CC396" s="20">
        <v>0.17</v>
      </c>
      <c r="CD396" s="20">
        <v>0.13</v>
      </c>
      <c r="CE396" s="20">
        <v>0.13</v>
      </c>
      <c r="CF396" s="81">
        <v>17</v>
      </c>
      <c r="CG396" s="20">
        <v>0.18</v>
      </c>
      <c r="CH396" s="20">
        <v>0.53</v>
      </c>
      <c r="CI396" s="84">
        <v>26</v>
      </c>
      <c r="CJ396" s="20">
        <v>7.0000000000000007E-2</v>
      </c>
      <c r="CK396" s="88">
        <v>24</v>
      </c>
      <c r="CL396" s="17">
        <v>1</v>
      </c>
      <c r="CM396" s="17">
        <v>6.7204029999999998E-2</v>
      </c>
      <c r="CN396" s="17">
        <f>_xlfn.XLOOKUP(BZ396,' Brechas'!$A$35:$A$67,' Brechas'!$BN$35:$BN$67)</f>
        <v>6.7204030143842797E-2</v>
      </c>
      <c r="CO396" t="b">
        <f t="shared" si="60"/>
        <v>1</v>
      </c>
    </row>
    <row r="397" spans="40:93">
      <c r="AN397" s="20">
        <v>68</v>
      </c>
      <c r="AO397" s="20" t="s">
        <v>100</v>
      </c>
      <c r="AP397" s="20">
        <v>0.19</v>
      </c>
      <c r="AQ397" s="20">
        <v>0.94</v>
      </c>
      <c r="AR397" s="20">
        <v>-0.8</v>
      </c>
      <c r="AS397" s="20">
        <v>0.8</v>
      </c>
      <c r="AT397" s="79">
        <v>10</v>
      </c>
      <c r="AU397" s="20">
        <v>0.56000000000000005</v>
      </c>
      <c r="AV397" s="20">
        <v>0.41</v>
      </c>
      <c r="AW397" s="69">
        <v>9</v>
      </c>
      <c r="AX397" s="20">
        <v>0.33</v>
      </c>
      <c r="AY397" s="79">
        <v>10</v>
      </c>
      <c r="AZ397" s="17">
        <v>-1</v>
      </c>
      <c r="BA397" s="17">
        <v>-0.33046574200000001</v>
      </c>
      <c r="BB397" s="17">
        <f>_xlfn.XLOOKUP(AN397,' Brechas'!$A$35:$A$67,' Brechas'!$AD$35:$AD$67)</f>
        <v>-0.33046574197844297</v>
      </c>
      <c r="BC397" t="b">
        <f t="shared" si="58"/>
        <v>1</v>
      </c>
      <c r="BG397" s="20">
        <v>68</v>
      </c>
      <c r="BH397" s="20" t="s">
        <v>100</v>
      </c>
      <c r="BI397" s="20">
        <v>14.98</v>
      </c>
      <c r="BJ397" s="20">
        <v>20.05</v>
      </c>
      <c r="BK397" s="20">
        <v>-0.25</v>
      </c>
      <c r="BL397" s="20">
        <v>0.25</v>
      </c>
      <c r="BM397" s="72">
        <v>27</v>
      </c>
      <c r="BN397" s="20">
        <v>17.57</v>
      </c>
      <c r="BO397" s="20">
        <v>0.32</v>
      </c>
      <c r="BP397" s="84">
        <v>26</v>
      </c>
      <c r="BQ397" s="20">
        <v>0.08</v>
      </c>
      <c r="BR397" s="82">
        <v>22</v>
      </c>
      <c r="BS397" s="17">
        <v>-1</v>
      </c>
      <c r="BT397" s="17">
        <v>-8.1885549000000002E-2</v>
      </c>
      <c r="BU397" s="17">
        <f>_xlfn.XLOOKUP(BG397,' Brechas'!$A$35:$A$67,' Brechas'!$AR$35:$AR$67)</f>
        <v>-8.1885548685146498E-2</v>
      </c>
      <c r="BV397" t="b">
        <f t="shared" si="59"/>
        <v>1</v>
      </c>
      <c r="BZ397" s="20">
        <v>68</v>
      </c>
      <c r="CA397" s="20" t="s">
        <v>100</v>
      </c>
      <c r="CB397" s="20">
        <v>0.25</v>
      </c>
      <c r="CC397" s="20">
        <v>0.24</v>
      </c>
      <c r="CD397" s="20">
        <v>7.0000000000000007E-2</v>
      </c>
      <c r="CE397" s="20">
        <v>7.0000000000000007E-2</v>
      </c>
      <c r="CF397" s="83">
        <v>5</v>
      </c>
      <c r="CG397" s="20">
        <v>0.24</v>
      </c>
      <c r="CH397" s="20">
        <v>0.39</v>
      </c>
      <c r="CI397" s="82">
        <v>22</v>
      </c>
      <c r="CJ397" s="20">
        <v>0.03</v>
      </c>
      <c r="CK397" s="86">
        <v>11</v>
      </c>
      <c r="CL397" s="17">
        <v>1</v>
      </c>
      <c r="CM397" s="17">
        <v>2.7597005000000001E-2</v>
      </c>
      <c r="CN397" s="17">
        <f>_xlfn.XLOOKUP(BZ397,' Brechas'!$A$35:$A$67,' Brechas'!$BN$35:$BN$67)</f>
        <v>2.7597004620090401E-2</v>
      </c>
      <c r="CO397" t="b">
        <f t="shared" si="60"/>
        <v>1</v>
      </c>
    </row>
    <row r="398" spans="40:93">
      <c r="AN398" s="20">
        <v>70</v>
      </c>
      <c r="AO398" s="20" t="s">
        <v>101</v>
      </c>
      <c r="AP398" s="20">
        <v>0.16</v>
      </c>
      <c r="AQ398" s="20">
        <v>0.87</v>
      </c>
      <c r="AR398" s="20">
        <v>-0.82</v>
      </c>
      <c r="AS398" s="20">
        <v>0.82</v>
      </c>
      <c r="AT398" s="68">
        <v>19</v>
      </c>
      <c r="AU398" s="20">
        <v>0.52</v>
      </c>
      <c r="AV398" s="20">
        <v>0.38</v>
      </c>
      <c r="AW398" s="62">
        <v>8</v>
      </c>
      <c r="AX398" s="20">
        <v>0.31</v>
      </c>
      <c r="AY398" s="64">
        <v>7</v>
      </c>
      <c r="AZ398" s="17">
        <v>-1</v>
      </c>
      <c r="BA398" s="17">
        <v>-0.31378893000000002</v>
      </c>
      <c r="BB398" s="17">
        <f>_xlfn.XLOOKUP(AN398,' Brechas'!$A$35:$A$67,' Brechas'!$AD$35:$AD$67)</f>
        <v>-0.313788929526579</v>
      </c>
      <c r="BC398" t="b">
        <f t="shared" si="58"/>
        <v>1</v>
      </c>
      <c r="BG398" s="20">
        <v>70</v>
      </c>
      <c r="BH398" s="20" t="s">
        <v>101</v>
      </c>
      <c r="BI398" s="20">
        <v>22.26</v>
      </c>
      <c r="BJ398" s="20">
        <v>25.42</v>
      </c>
      <c r="BK398" s="20">
        <v>-0.12</v>
      </c>
      <c r="BL398" s="20">
        <v>0.12</v>
      </c>
      <c r="BM398" s="59">
        <v>13</v>
      </c>
      <c r="BN398" s="20">
        <v>23.88</v>
      </c>
      <c r="BO398" s="20">
        <v>0.44</v>
      </c>
      <c r="BP398" s="66">
        <v>12</v>
      </c>
      <c r="BQ398" s="20">
        <v>0.05</v>
      </c>
      <c r="BR398" s="63">
        <v>15</v>
      </c>
      <c r="BS398" s="17">
        <v>-1</v>
      </c>
      <c r="BT398" s="17">
        <v>-5.4723501000000001E-2</v>
      </c>
      <c r="BU398" s="17">
        <f>_xlfn.XLOOKUP(BG398,' Brechas'!$A$35:$A$67,' Brechas'!$AR$35:$AR$67)</f>
        <v>-5.4723501198775303E-2</v>
      </c>
      <c r="BV398" t="b">
        <f t="shared" si="59"/>
        <v>1</v>
      </c>
      <c r="BZ398" s="20">
        <v>70</v>
      </c>
      <c r="CA398" s="20" t="s">
        <v>101</v>
      </c>
      <c r="CB398" s="20">
        <v>0.56999999999999995</v>
      </c>
      <c r="CC398" s="20">
        <v>0.56000000000000005</v>
      </c>
      <c r="CD398" s="20">
        <v>0.02</v>
      </c>
      <c r="CE398" s="20">
        <v>0.02</v>
      </c>
      <c r="CF398" s="76">
        <v>1</v>
      </c>
      <c r="CG398" s="20">
        <v>0.56999999999999995</v>
      </c>
      <c r="CH398" s="20">
        <v>0.17</v>
      </c>
      <c r="CI398" s="76">
        <v>1</v>
      </c>
      <c r="CJ398" s="20">
        <v>0</v>
      </c>
      <c r="CK398" s="76">
        <v>1</v>
      </c>
      <c r="CL398" s="17">
        <v>1</v>
      </c>
      <c r="CM398" s="17">
        <v>2.5617959999999999E-3</v>
      </c>
      <c r="CN398" s="17">
        <f>_xlfn.XLOOKUP(BZ398,' Brechas'!$A$35:$A$67,' Brechas'!$BN$35:$BN$67)</f>
        <v>2.5617958835952499E-3</v>
      </c>
      <c r="CO398" t="b">
        <f t="shared" si="60"/>
        <v>1</v>
      </c>
    </row>
    <row r="399" spans="40:93">
      <c r="AN399" s="20">
        <v>73</v>
      </c>
      <c r="AO399" s="20" t="s">
        <v>102</v>
      </c>
      <c r="AP399" s="20">
        <v>0.25</v>
      </c>
      <c r="AQ399" s="20">
        <v>1.27</v>
      </c>
      <c r="AR399" s="20">
        <v>-0.8</v>
      </c>
      <c r="AS399" s="20">
        <v>0.8</v>
      </c>
      <c r="AT399" s="60">
        <v>14</v>
      </c>
      <c r="AU399" s="20">
        <v>0.75</v>
      </c>
      <c r="AV399" s="20">
        <v>0.56000000000000005</v>
      </c>
      <c r="AW399" s="74">
        <v>23</v>
      </c>
      <c r="AX399" s="20">
        <v>0.45</v>
      </c>
      <c r="AY399" s="82">
        <v>22</v>
      </c>
      <c r="AZ399" s="17">
        <v>-1</v>
      </c>
      <c r="BA399" s="17">
        <v>-0.44758103199999999</v>
      </c>
      <c r="BB399" s="17">
        <f>_xlfn.XLOOKUP(AN399,' Brechas'!$A$35:$A$67,' Brechas'!$AD$35:$AD$67)</f>
        <v>-0.44758103227835</v>
      </c>
      <c r="BC399" t="b">
        <f t="shared" si="58"/>
        <v>1</v>
      </c>
      <c r="BG399" s="20">
        <v>73</v>
      </c>
      <c r="BH399" s="20" t="s">
        <v>102</v>
      </c>
      <c r="BI399" s="20">
        <v>23.32</v>
      </c>
      <c r="BJ399" s="20">
        <v>24.84</v>
      </c>
      <c r="BK399" s="20">
        <v>-0.06</v>
      </c>
      <c r="BL399" s="20">
        <v>0.06</v>
      </c>
      <c r="BM399" s="85">
        <v>4</v>
      </c>
      <c r="BN399" s="20">
        <v>24.1</v>
      </c>
      <c r="BO399" s="20">
        <v>0.44</v>
      </c>
      <c r="BP399" s="86">
        <v>11</v>
      </c>
      <c r="BQ399" s="20">
        <v>0.03</v>
      </c>
      <c r="BR399" s="83">
        <v>5</v>
      </c>
      <c r="BS399" s="17">
        <v>-1</v>
      </c>
      <c r="BT399" s="17">
        <v>-2.7301076000000001E-2</v>
      </c>
      <c r="BU399" s="17">
        <f>_xlfn.XLOOKUP(BG399,' Brechas'!$A$35:$A$67,' Brechas'!$AR$35:$AR$67)</f>
        <v>-2.7301076313779898E-2</v>
      </c>
      <c r="BV399" t="b">
        <f t="shared" si="59"/>
        <v>1</v>
      </c>
      <c r="BZ399" s="20">
        <v>73</v>
      </c>
      <c r="CA399" s="20" t="s">
        <v>102</v>
      </c>
      <c r="CB399" s="20">
        <v>0.31</v>
      </c>
      <c r="CC399" s="20">
        <v>0.28000000000000003</v>
      </c>
      <c r="CD399" s="20">
        <v>0.1</v>
      </c>
      <c r="CE399" s="20">
        <v>0.1</v>
      </c>
      <c r="CF399" s="79">
        <v>10</v>
      </c>
      <c r="CG399" s="20">
        <v>0.3</v>
      </c>
      <c r="CH399" s="20">
        <v>0.32</v>
      </c>
      <c r="CI399" s="61">
        <v>18</v>
      </c>
      <c r="CJ399" s="20">
        <v>0.03</v>
      </c>
      <c r="CK399" s="59">
        <v>13</v>
      </c>
      <c r="CL399" s="17">
        <v>1</v>
      </c>
      <c r="CM399" s="17">
        <v>3.1178655999999999E-2</v>
      </c>
      <c r="CN399" s="17">
        <f>_xlfn.XLOOKUP(BZ399,' Brechas'!$A$35:$A$67,' Brechas'!$BN$35:$BN$67)</f>
        <v>3.1178656490806499E-2</v>
      </c>
      <c r="CO399" t="b">
        <f t="shared" si="60"/>
        <v>1</v>
      </c>
    </row>
    <row r="400" spans="40:93">
      <c r="AN400" s="20">
        <v>76</v>
      </c>
      <c r="AO400" s="20" t="s">
        <v>103</v>
      </c>
      <c r="AP400" s="20">
        <v>0.27</v>
      </c>
      <c r="AQ400" s="20">
        <v>1.61</v>
      </c>
      <c r="AR400" s="20">
        <v>-0.83</v>
      </c>
      <c r="AS400" s="20">
        <v>0.83</v>
      </c>
      <c r="AT400" s="82">
        <v>22</v>
      </c>
      <c r="AU400" s="20">
        <v>0.9</v>
      </c>
      <c r="AV400" s="20">
        <v>0.67</v>
      </c>
      <c r="AW400" s="87">
        <v>30</v>
      </c>
      <c r="AX400" s="20">
        <v>0.56000000000000005</v>
      </c>
      <c r="AY400" s="87">
        <v>30</v>
      </c>
      <c r="AZ400" s="17">
        <v>-1</v>
      </c>
      <c r="BA400" s="17">
        <v>-0.55988123000000001</v>
      </c>
      <c r="BB400" s="17">
        <f>_xlfn.XLOOKUP(AN400,' Brechas'!$A$35:$A$67,' Brechas'!$AD$35:$AD$67)</f>
        <v>-0.55988123028438996</v>
      </c>
      <c r="BC400" t="b">
        <f t="shared" si="58"/>
        <v>1</v>
      </c>
      <c r="BG400" s="20">
        <v>76</v>
      </c>
      <c r="BH400" s="20" t="s">
        <v>103</v>
      </c>
      <c r="BI400" s="20">
        <v>17.63</v>
      </c>
      <c r="BJ400" s="20">
        <v>21.33</v>
      </c>
      <c r="BK400" s="20">
        <v>-0.17</v>
      </c>
      <c r="BL400" s="20">
        <v>0.17</v>
      </c>
      <c r="BM400" s="68">
        <v>19</v>
      </c>
      <c r="BN400" s="20">
        <v>19.5</v>
      </c>
      <c r="BO400" s="20">
        <v>0.36</v>
      </c>
      <c r="BP400" s="80">
        <v>20</v>
      </c>
      <c r="BQ400" s="20">
        <v>0.06</v>
      </c>
      <c r="BR400" s="81">
        <v>17</v>
      </c>
      <c r="BS400" s="17">
        <v>-1</v>
      </c>
      <c r="BT400" s="17">
        <v>-6.2385458999999997E-2</v>
      </c>
      <c r="BU400" s="17">
        <f>_xlfn.XLOOKUP(BG400,' Brechas'!$A$35:$A$67,' Brechas'!$AR$35:$AR$67)</f>
        <v>-6.2385459138043102E-2</v>
      </c>
      <c r="BV400" t="b">
        <f t="shared" si="59"/>
        <v>1</v>
      </c>
      <c r="BZ400" s="20">
        <v>76</v>
      </c>
      <c r="CA400" s="20" t="s">
        <v>103</v>
      </c>
      <c r="CB400" s="20">
        <v>0.23</v>
      </c>
      <c r="CC400" s="20">
        <v>0.19</v>
      </c>
      <c r="CD400" s="20">
        <v>0.23</v>
      </c>
      <c r="CE400" s="20">
        <v>0.23</v>
      </c>
      <c r="CF400" s="94">
        <v>31</v>
      </c>
      <c r="CG400" s="20">
        <v>0.21</v>
      </c>
      <c r="CH400" s="20">
        <v>0.44</v>
      </c>
      <c r="CI400" s="74">
        <v>23</v>
      </c>
      <c r="CJ400" s="20">
        <v>0.1</v>
      </c>
      <c r="CK400" s="84">
        <v>26</v>
      </c>
      <c r="CL400" s="17">
        <v>1</v>
      </c>
      <c r="CM400" s="17">
        <v>0.10209104200000001</v>
      </c>
      <c r="CN400" s="17">
        <f>_xlfn.XLOOKUP(BZ400,' Brechas'!$A$35:$A$67,' Brechas'!$BN$35:$BN$67)</f>
        <v>0.102091041784322</v>
      </c>
      <c r="CO400" t="b">
        <f t="shared" si="60"/>
        <v>1</v>
      </c>
    </row>
    <row r="401" spans="39:93">
      <c r="AN401" s="20">
        <v>81</v>
      </c>
      <c r="AO401" s="20" t="s">
        <v>104</v>
      </c>
      <c r="AP401" s="20">
        <v>0.31</v>
      </c>
      <c r="AQ401" s="20">
        <v>2.38</v>
      </c>
      <c r="AR401" s="20">
        <v>-0.87</v>
      </c>
      <c r="AS401" s="20">
        <v>0.87</v>
      </c>
      <c r="AT401" s="70">
        <v>29</v>
      </c>
      <c r="AU401" s="20">
        <v>1.35</v>
      </c>
      <c r="AV401" s="20">
        <v>1</v>
      </c>
      <c r="AW401" s="77">
        <v>33</v>
      </c>
      <c r="AX401" s="20">
        <v>0.87</v>
      </c>
      <c r="AY401" s="77">
        <v>33</v>
      </c>
      <c r="AZ401" s="17">
        <v>-1</v>
      </c>
      <c r="BA401" s="17">
        <v>-0.86903282400000004</v>
      </c>
      <c r="BB401" s="17">
        <f>_xlfn.XLOOKUP(AN401,' Brechas'!$A$35:$A$67,' Brechas'!$AD$35:$AD$67)</f>
        <v>-0.86903282429473205</v>
      </c>
      <c r="BC401" t="b">
        <f t="shared" si="58"/>
        <v>1</v>
      </c>
      <c r="BG401" s="20">
        <v>81</v>
      </c>
      <c r="BH401" s="20" t="s">
        <v>104</v>
      </c>
      <c r="BI401" s="20">
        <v>15.85</v>
      </c>
      <c r="BJ401" s="20">
        <v>21.25</v>
      </c>
      <c r="BK401" s="20">
        <v>-0.25</v>
      </c>
      <c r="BL401" s="20">
        <v>0.25</v>
      </c>
      <c r="BM401" s="73">
        <v>28</v>
      </c>
      <c r="BN401" s="20">
        <v>18.600000000000001</v>
      </c>
      <c r="BO401" s="20">
        <v>0.34</v>
      </c>
      <c r="BP401" s="74">
        <v>23</v>
      </c>
      <c r="BQ401" s="20">
        <v>0.09</v>
      </c>
      <c r="BR401" s="88">
        <v>24</v>
      </c>
      <c r="BS401" s="17">
        <v>-1</v>
      </c>
      <c r="BT401" s="17">
        <v>-8.7106881999999997E-2</v>
      </c>
      <c r="BU401" s="17">
        <f>_xlfn.XLOOKUP(BG401,' Brechas'!$A$35:$A$67,' Brechas'!$AR$35:$AR$67)</f>
        <v>-8.71068824568169E-2</v>
      </c>
      <c r="BV401" t="b">
        <f t="shared" si="59"/>
        <v>1</v>
      </c>
      <c r="BZ401" s="20">
        <v>81</v>
      </c>
      <c r="CA401" s="20" t="s">
        <v>104</v>
      </c>
      <c r="CB401" s="20">
        <v>0.31</v>
      </c>
      <c r="CC401" s="20">
        <v>0.26</v>
      </c>
      <c r="CD401" s="20">
        <v>0.15</v>
      </c>
      <c r="CE401" s="20">
        <v>0.15</v>
      </c>
      <c r="CF401" s="75">
        <v>21</v>
      </c>
      <c r="CG401" s="20">
        <v>0.28999999999999998</v>
      </c>
      <c r="CH401" s="20">
        <v>0.33</v>
      </c>
      <c r="CI401" s="68">
        <v>19</v>
      </c>
      <c r="CJ401" s="20">
        <v>0.05</v>
      </c>
      <c r="CK401" s="80">
        <v>20</v>
      </c>
      <c r="CL401" s="17">
        <v>1</v>
      </c>
      <c r="CM401" s="17">
        <v>5.0740919000000002E-2</v>
      </c>
      <c r="CN401" s="17">
        <f>_xlfn.XLOOKUP(BZ401,' Brechas'!$A$35:$A$67,' Brechas'!$BN$35:$BN$67)</f>
        <v>5.0740918756996801E-2</v>
      </c>
      <c r="CO401" t="b">
        <f t="shared" si="60"/>
        <v>1</v>
      </c>
    </row>
    <row r="402" spans="39:93">
      <c r="AN402" s="20">
        <v>85</v>
      </c>
      <c r="AO402" s="20" t="s">
        <v>105</v>
      </c>
      <c r="AP402" s="20">
        <v>0.27</v>
      </c>
      <c r="AQ402" s="20">
        <v>1.1200000000000001</v>
      </c>
      <c r="AR402" s="20">
        <v>-0.76</v>
      </c>
      <c r="AS402" s="20">
        <v>0.76</v>
      </c>
      <c r="AT402" s="83">
        <v>5</v>
      </c>
      <c r="AU402" s="20">
        <v>0.69</v>
      </c>
      <c r="AV402" s="20">
        <v>0.51</v>
      </c>
      <c r="AW402" s="68">
        <v>19</v>
      </c>
      <c r="AX402" s="20">
        <v>0.39</v>
      </c>
      <c r="AY402" s="60">
        <v>14</v>
      </c>
      <c r="AZ402" s="17">
        <v>-1</v>
      </c>
      <c r="BA402" s="17">
        <v>-0.39127393199999999</v>
      </c>
      <c r="BB402" s="17">
        <f>_xlfn.XLOOKUP(AN402,' Brechas'!$A$35:$A$67,' Brechas'!$AD$35:$AD$67)</f>
        <v>-0.39127393167209501</v>
      </c>
      <c r="BC402" t="b">
        <f t="shared" si="58"/>
        <v>1</v>
      </c>
      <c r="BG402" s="20">
        <v>85</v>
      </c>
      <c r="BH402" s="20" t="s">
        <v>105</v>
      </c>
      <c r="BI402" s="20">
        <v>19.86</v>
      </c>
      <c r="BJ402" s="20">
        <v>28.39</v>
      </c>
      <c r="BK402" s="20">
        <v>-0.3</v>
      </c>
      <c r="BL402" s="20">
        <v>0.3</v>
      </c>
      <c r="BM402" s="87">
        <v>30</v>
      </c>
      <c r="BN402" s="20">
        <v>24.21</v>
      </c>
      <c r="BO402" s="20">
        <v>0.45</v>
      </c>
      <c r="BP402" s="79">
        <v>10</v>
      </c>
      <c r="BQ402" s="20">
        <v>0.13</v>
      </c>
      <c r="BR402" s="70">
        <v>29</v>
      </c>
      <c r="BS402" s="17">
        <v>-1</v>
      </c>
      <c r="BT402" s="17">
        <v>-0.133870919</v>
      </c>
      <c r="BU402" s="17">
        <f>_xlfn.XLOOKUP(BG402,' Brechas'!$A$35:$A$67,' Brechas'!$AR$35:$AR$67)</f>
        <v>-0.133870918825576</v>
      </c>
      <c r="BV402" t="b">
        <f t="shared" si="59"/>
        <v>1</v>
      </c>
      <c r="BZ402" s="20">
        <v>85</v>
      </c>
      <c r="CA402" s="20" t="s">
        <v>105</v>
      </c>
      <c r="CB402" s="20">
        <v>0.35</v>
      </c>
      <c r="CC402" s="20">
        <v>0.28999999999999998</v>
      </c>
      <c r="CD402" s="20">
        <v>0.18</v>
      </c>
      <c r="CE402" s="20">
        <v>0.18</v>
      </c>
      <c r="CF402" s="88">
        <v>24</v>
      </c>
      <c r="CG402" s="20">
        <v>0.32</v>
      </c>
      <c r="CH402" s="20">
        <v>0.28999999999999998</v>
      </c>
      <c r="CI402" s="59">
        <v>13</v>
      </c>
      <c r="CJ402" s="20">
        <v>0.05</v>
      </c>
      <c r="CK402" s="82">
        <v>22</v>
      </c>
      <c r="CL402" s="17">
        <v>1</v>
      </c>
      <c r="CM402" s="17">
        <v>5.4056568999999999E-2</v>
      </c>
      <c r="CN402" s="17">
        <f>_xlfn.XLOOKUP(BZ402,' Brechas'!$A$35:$A$67,' Brechas'!$BN$35:$BN$67)</f>
        <v>5.40565685360066E-2</v>
      </c>
      <c r="CO402" t="b">
        <f t="shared" si="60"/>
        <v>1</v>
      </c>
    </row>
    <row r="403" spans="39:93">
      <c r="AN403" s="20">
        <v>86</v>
      </c>
      <c r="AO403" s="20" t="s">
        <v>106</v>
      </c>
      <c r="AP403" s="20">
        <v>0.23</v>
      </c>
      <c r="AQ403" s="20">
        <v>1.87</v>
      </c>
      <c r="AR403" s="20">
        <v>-0.88</v>
      </c>
      <c r="AS403" s="20">
        <v>0.88</v>
      </c>
      <c r="AT403" s="87">
        <v>30</v>
      </c>
      <c r="AU403" s="20">
        <v>1.05</v>
      </c>
      <c r="AV403" s="20">
        <v>0.78</v>
      </c>
      <c r="AW403" s="95">
        <v>32</v>
      </c>
      <c r="AX403" s="20">
        <v>0.68</v>
      </c>
      <c r="AY403" s="95">
        <v>32</v>
      </c>
      <c r="AZ403" s="17">
        <v>-1</v>
      </c>
      <c r="BA403" s="17">
        <v>-0.68306117600000005</v>
      </c>
      <c r="BB403" s="17">
        <f>_xlfn.XLOOKUP(AN403,' Brechas'!$A$35:$A$67,' Brechas'!$AD$35:$AD$67)</f>
        <v>-0.68306117610821404</v>
      </c>
      <c r="BC403" t="b">
        <f t="shared" si="58"/>
        <v>1</v>
      </c>
      <c r="BG403" s="20">
        <v>86</v>
      </c>
      <c r="BH403" s="20" t="s">
        <v>106</v>
      </c>
      <c r="BI403" s="20">
        <v>30.29</v>
      </c>
      <c r="BJ403" s="20">
        <v>36.24</v>
      </c>
      <c r="BK403" s="20">
        <v>-0.16</v>
      </c>
      <c r="BL403" s="20">
        <v>0.16</v>
      </c>
      <c r="BM403" s="81">
        <v>17</v>
      </c>
      <c r="BN403" s="20">
        <v>33.33</v>
      </c>
      <c r="BO403" s="20">
        <v>0.61</v>
      </c>
      <c r="BP403" s="85">
        <v>4</v>
      </c>
      <c r="BQ403" s="20">
        <v>0.1</v>
      </c>
      <c r="BR403" s="72">
        <v>27</v>
      </c>
      <c r="BS403" s="17">
        <v>-1</v>
      </c>
      <c r="BT403" s="17">
        <v>-0.100880678</v>
      </c>
      <c r="BU403" s="17">
        <f>_xlfn.XLOOKUP(BG403,' Brechas'!$A$35:$A$67,' Brechas'!$AR$35:$AR$67)</f>
        <v>-0.10088067757494799</v>
      </c>
      <c r="BV403" t="b">
        <f t="shared" si="59"/>
        <v>1</v>
      </c>
      <c r="BZ403" s="20">
        <v>86</v>
      </c>
      <c r="CA403" s="20" t="s">
        <v>106</v>
      </c>
      <c r="CB403" s="20">
        <v>0.37</v>
      </c>
      <c r="CC403" s="20">
        <v>0.3</v>
      </c>
      <c r="CD403" s="20">
        <v>0.21</v>
      </c>
      <c r="CE403" s="20">
        <v>0.21</v>
      </c>
      <c r="CF403" s="87">
        <v>30</v>
      </c>
      <c r="CG403" s="20">
        <v>0.34</v>
      </c>
      <c r="CH403" s="20">
        <v>0.28000000000000003</v>
      </c>
      <c r="CI403" s="86">
        <v>11</v>
      </c>
      <c r="CJ403" s="20">
        <v>0.06</v>
      </c>
      <c r="CK403" s="74">
        <v>23</v>
      </c>
      <c r="CL403" s="17">
        <v>1</v>
      </c>
      <c r="CM403" s="17">
        <v>5.9876991999999997E-2</v>
      </c>
      <c r="CN403" s="17">
        <f>_xlfn.XLOOKUP(BZ403,' Brechas'!$A$35:$A$67,' Brechas'!$BN$35:$BN$67)</f>
        <v>5.9876991812012802E-2</v>
      </c>
      <c r="CO403" t="b">
        <f t="shared" si="60"/>
        <v>1</v>
      </c>
    </row>
    <row r="404" spans="39:93">
      <c r="AN404" s="20">
        <v>88</v>
      </c>
      <c r="AO404" s="20" t="s">
        <v>262</v>
      </c>
      <c r="AP404" s="20">
        <v>0.18</v>
      </c>
      <c r="AQ404" s="20">
        <v>1.54</v>
      </c>
      <c r="AR404" s="20">
        <v>-0.88</v>
      </c>
      <c r="AS404" s="20">
        <v>0.88</v>
      </c>
      <c r="AT404" s="95">
        <v>32</v>
      </c>
      <c r="AU404" s="20">
        <v>0.84</v>
      </c>
      <c r="AV404" s="20">
        <v>0.62</v>
      </c>
      <c r="AW404" s="84">
        <v>26</v>
      </c>
      <c r="AX404" s="20">
        <v>0.55000000000000004</v>
      </c>
      <c r="AY404" s="70">
        <v>29</v>
      </c>
      <c r="AZ404" s="17">
        <v>-1</v>
      </c>
      <c r="BA404" s="17">
        <v>-0.54510701800000005</v>
      </c>
      <c r="BB404" s="17">
        <f>_xlfn.XLOOKUP(AN404,' Brechas'!$A$35:$A$67,' Brechas'!$AD$35:$AD$67)</f>
        <v>-0.54510701844328802</v>
      </c>
      <c r="BC404" t="b">
        <f t="shared" si="58"/>
        <v>1</v>
      </c>
      <c r="BG404" s="89">
        <v>88</v>
      </c>
      <c r="BH404" s="89" t="s">
        <v>107</v>
      </c>
      <c r="BI404" s="20">
        <v>4.63</v>
      </c>
      <c r="BJ404" s="20">
        <v>12.5</v>
      </c>
      <c r="BK404" s="89">
        <v>-0.63</v>
      </c>
      <c r="BL404" s="89">
        <v>0.63</v>
      </c>
      <c r="BM404" s="144">
        <v>32</v>
      </c>
      <c r="BN404" s="20">
        <v>8.61</v>
      </c>
      <c r="BO404" s="89">
        <v>0.16</v>
      </c>
      <c r="BP404" s="144">
        <v>32</v>
      </c>
      <c r="BQ404" s="89">
        <v>0.1</v>
      </c>
      <c r="BR404" s="222">
        <v>26</v>
      </c>
      <c r="BS404" s="17">
        <v>-1</v>
      </c>
      <c r="BT404" s="17">
        <v>-9.9765946999999994E-2</v>
      </c>
      <c r="BU404" s="17">
        <f>_xlfn.XLOOKUP(BG404,' Brechas'!$A$35:$A$67,' Brechas'!$AR$35:$AR$67)</f>
        <v>-9.9765947163218793E-2</v>
      </c>
      <c r="BV404" t="b">
        <f t="shared" si="59"/>
        <v>1</v>
      </c>
      <c r="BZ404" s="20">
        <v>88</v>
      </c>
      <c r="CA404" s="20" t="s">
        <v>262</v>
      </c>
      <c r="CB404" s="20">
        <v>0.1</v>
      </c>
      <c r="CC404" s="20">
        <v>0.08</v>
      </c>
      <c r="CD404" s="20">
        <v>0.21</v>
      </c>
      <c r="CE404" s="20">
        <v>0.21</v>
      </c>
      <c r="CF404" s="72">
        <v>27</v>
      </c>
      <c r="CG404" s="20">
        <v>0.09</v>
      </c>
      <c r="CH404" s="20">
        <v>1</v>
      </c>
      <c r="CI404" s="77">
        <v>33</v>
      </c>
      <c r="CJ404" s="20">
        <v>0.21</v>
      </c>
      <c r="CK404" s="77">
        <v>33</v>
      </c>
      <c r="CL404" s="17">
        <v>1</v>
      </c>
      <c r="CM404" s="17">
        <v>0.20575004299999999</v>
      </c>
      <c r="CN404" s="17">
        <f>_xlfn.XLOOKUP(BZ404,' Brechas'!$A$35:$A$67,' Brechas'!$BN$35:$BN$67)</f>
        <v>0.205750042512439</v>
      </c>
      <c r="CO404" t="b">
        <f t="shared" si="60"/>
        <v>1</v>
      </c>
    </row>
    <row r="405" spans="39:93">
      <c r="AN405" s="20">
        <v>91</v>
      </c>
      <c r="AO405" s="20" t="s">
        <v>108</v>
      </c>
      <c r="AP405" s="20">
        <v>0.22</v>
      </c>
      <c r="AQ405" s="20">
        <v>1.0900000000000001</v>
      </c>
      <c r="AR405" s="20">
        <v>-0.8</v>
      </c>
      <c r="AS405" s="20">
        <v>0.8</v>
      </c>
      <c r="AT405" s="66">
        <v>12</v>
      </c>
      <c r="AU405" s="20">
        <v>0.67</v>
      </c>
      <c r="AV405" s="20">
        <v>0.5</v>
      </c>
      <c r="AW405" s="81">
        <v>17</v>
      </c>
      <c r="AX405" s="20">
        <v>0.4</v>
      </c>
      <c r="AY405" s="58">
        <v>16</v>
      </c>
      <c r="AZ405" s="17">
        <v>-1</v>
      </c>
      <c r="BA405" s="17">
        <v>-0.395749238</v>
      </c>
      <c r="BB405" s="17">
        <f>_xlfn.XLOOKUP(AN405,' Brechas'!$A$35:$A$67,' Brechas'!$AD$35:$AD$67)</f>
        <v>-0.395749237916518</v>
      </c>
      <c r="BC405" t="b">
        <f t="shared" si="58"/>
        <v>1</v>
      </c>
      <c r="BG405" s="20">
        <v>91</v>
      </c>
      <c r="BH405" s="20" t="s">
        <v>108</v>
      </c>
      <c r="BI405" s="20">
        <v>46.93</v>
      </c>
      <c r="BJ405" s="20">
        <v>56.54</v>
      </c>
      <c r="BK405" s="20">
        <v>-0.17</v>
      </c>
      <c r="BL405" s="20">
        <v>0.17</v>
      </c>
      <c r="BM405" s="61">
        <v>18</v>
      </c>
      <c r="BN405" s="20">
        <v>51.91</v>
      </c>
      <c r="BO405" s="20">
        <v>0.96</v>
      </c>
      <c r="BP405" s="67">
        <v>2</v>
      </c>
      <c r="BQ405" s="20">
        <v>0.16</v>
      </c>
      <c r="BR405" s="87">
        <v>30</v>
      </c>
      <c r="BS405" s="17">
        <v>-1</v>
      </c>
      <c r="BT405" s="17">
        <v>-0.16253846199999999</v>
      </c>
      <c r="BU405" s="17">
        <f>_xlfn.XLOOKUP(BG405,' Brechas'!$A$35:$A$67,' Brechas'!$AR$35:$AR$67)</f>
        <v>-0.162538462038126</v>
      </c>
      <c r="BV405" t="b">
        <f t="shared" si="59"/>
        <v>1</v>
      </c>
      <c r="BZ405" s="20">
        <v>91</v>
      </c>
      <c r="CA405" s="20" t="s">
        <v>108</v>
      </c>
      <c r="CB405" s="20">
        <v>0.21</v>
      </c>
      <c r="CC405" s="20">
        <v>0.17</v>
      </c>
      <c r="CD405" s="20">
        <v>0.24</v>
      </c>
      <c r="CE405" s="20">
        <v>0.24</v>
      </c>
      <c r="CF405" s="95">
        <v>32</v>
      </c>
      <c r="CG405" s="20">
        <v>0.19</v>
      </c>
      <c r="CH405" s="20">
        <v>0.49</v>
      </c>
      <c r="CI405" s="71">
        <v>25</v>
      </c>
      <c r="CJ405" s="20">
        <v>0.12</v>
      </c>
      <c r="CK405" s="72">
        <v>27</v>
      </c>
      <c r="CL405" s="17">
        <v>1</v>
      </c>
      <c r="CM405" s="17">
        <v>0.11661703700000001</v>
      </c>
      <c r="CN405" s="17">
        <f>_xlfn.XLOOKUP(BZ405,' Brechas'!$A$35:$A$67,' Brechas'!$BN$35:$BN$67)</f>
        <v>0.11661703696146999</v>
      </c>
      <c r="CO405" t="b">
        <f t="shared" si="60"/>
        <v>1</v>
      </c>
    </row>
    <row r="406" spans="39:93">
      <c r="AN406" s="20">
        <v>94</v>
      </c>
      <c r="AO406" s="20" t="s">
        <v>109</v>
      </c>
      <c r="AP406" s="20">
        <v>0</v>
      </c>
      <c r="AQ406" s="20">
        <v>0.56000000000000005</v>
      </c>
      <c r="AR406" s="20">
        <v>-1</v>
      </c>
      <c r="AS406" s="20">
        <v>1</v>
      </c>
      <c r="AT406" s="77">
        <v>33</v>
      </c>
      <c r="AU406" s="20">
        <v>0.28999999999999998</v>
      </c>
      <c r="AV406" s="20">
        <v>0.22</v>
      </c>
      <c r="AW406" s="76">
        <v>1</v>
      </c>
      <c r="AX406" s="20">
        <v>0.22</v>
      </c>
      <c r="AY406" s="67">
        <v>2</v>
      </c>
      <c r="AZ406" s="17">
        <v>-1</v>
      </c>
      <c r="BA406" s="17">
        <v>-0.215286646</v>
      </c>
      <c r="BB406" s="17">
        <f>_xlfn.XLOOKUP(AN406,' Brechas'!$A$35:$A$67,' Brechas'!$AD$35:$AD$67)</f>
        <v>-0.21528664621273899</v>
      </c>
      <c r="BC406" t="b">
        <f t="shared" si="58"/>
        <v>1</v>
      </c>
      <c r="BG406" s="20">
        <v>94</v>
      </c>
      <c r="BH406" s="20" t="s">
        <v>109</v>
      </c>
      <c r="BI406" s="20">
        <v>48.46</v>
      </c>
      <c r="BJ406" s="20">
        <v>59.71</v>
      </c>
      <c r="BK406" s="20">
        <v>-0.19</v>
      </c>
      <c r="BL406" s="20">
        <v>0.19</v>
      </c>
      <c r="BM406" s="82">
        <v>22</v>
      </c>
      <c r="BN406" s="20">
        <v>54.28</v>
      </c>
      <c r="BO406" s="20">
        <v>1</v>
      </c>
      <c r="BP406" s="76">
        <v>1</v>
      </c>
      <c r="BQ406" s="20">
        <v>0.19</v>
      </c>
      <c r="BR406" s="95">
        <v>32</v>
      </c>
      <c r="BS406" s="17">
        <v>-1</v>
      </c>
      <c r="BT406" s="17">
        <v>-0.18841519900000001</v>
      </c>
      <c r="BU406" s="17">
        <f>_xlfn.XLOOKUP(BG406,' Brechas'!$A$35:$A$67,' Brechas'!$AR$35:$AR$67)</f>
        <v>-0.188415199258572</v>
      </c>
      <c r="BV406" t="b">
        <f t="shared" si="59"/>
        <v>1</v>
      </c>
      <c r="BZ406" s="20">
        <v>94</v>
      </c>
      <c r="CA406" s="20" t="s">
        <v>109</v>
      </c>
      <c r="CB406" s="20">
        <v>0.13</v>
      </c>
      <c r="CC406" s="20">
        <v>0.12</v>
      </c>
      <c r="CD406" s="20">
        <v>0.11</v>
      </c>
      <c r="CE406" s="20">
        <v>0.11</v>
      </c>
      <c r="CF406" s="60">
        <v>14</v>
      </c>
      <c r="CG406" s="20">
        <v>0.13</v>
      </c>
      <c r="CH406" s="20">
        <v>0.74</v>
      </c>
      <c r="CI406" s="87">
        <v>30</v>
      </c>
      <c r="CJ406" s="20">
        <v>0.08</v>
      </c>
      <c r="CK406" s="71">
        <v>25</v>
      </c>
      <c r="CL406" s="17">
        <v>1</v>
      </c>
      <c r="CM406" s="17">
        <v>8.1367404000000004E-2</v>
      </c>
      <c r="CN406" s="17">
        <f>_xlfn.XLOOKUP(BZ406,' Brechas'!$A$35:$A$67,' Brechas'!$BN$35:$BN$67)</f>
        <v>8.1367403945510494E-2</v>
      </c>
      <c r="CO406" t="b">
        <f t="shared" si="60"/>
        <v>1</v>
      </c>
    </row>
    <row r="407" spans="39:93">
      <c r="AN407" s="20">
        <v>95</v>
      </c>
      <c r="AO407" s="20" t="s">
        <v>110</v>
      </c>
      <c r="AP407" s="20">
        <v>0.16</v>
      </c>
      <c r="AQ407" s="20">
        <v>1.29</v>
      </c>
      <c r="AR407" s="20">
        <v>-0.88</v>
      </c>
      <c r="AS407" s="20">
        <v>0.88</v>
      </c>
      <c r="AT407" s="94">
        <v>31</v>
      </c>
      <c r="AU407" s="20">
        <v>0.75</v>
      </c>
      <c r="AV407" s="20">
        <v>0.56000000000000005</v>
      </c>
      <c r="AW407" s="82">
        <v>22</v>
      </c>
      <c r="AX407" s="20">
        <v>0.49</v>
      </c>
      <c r="AY407" s="71">
        <v>25</v>
      </c>
      <c r="AZ407" s="17">
        <v>-1</v>
      </c>
      <c r="BA407" s="17">
        <v>-0.48893300299999998</v>
      </c>
      <c r="BB407" s="17">
        <f>_xlfn.XLOOKUP(AN407,' Brechas'!$A$35:$A$67,' Brechas'!$AD$35:$AD$67)</f>
        <v>-0.48893300336708401</v>
      </c>
      <c r="BC407" t="b">
        <f t="shared" si="58"/>
        <v>1</v>
      </c>
      <c r="BG407" s="20">
        <v>95</v>
      </c>
      <c r="BH407" s="20" t="s">
        <v>110</v>
      </c>
      <c r="BI407" s="20">
        <v>27.26</v>
      </c>
      <c r="BJ407" s="20">
        <v>25.03</v>
      </c>
      <c r="BK407" s="20">
        <v>0.09</v>
      </c>
      <c r="BL407" s="20">
        <v>0.09</v>
      </c>
      <c r="BM407" s="62">
        <v>8</v>
      </c>
      <c r="BN407" s="20">
        <v>26.09</v>
      </c>
      <c r="BO407" s="20">
        <v>0.48</v>
      </c>
      <c r="BP407" s="62">
        <v>8</v>
      </c>
      <c r="BQ407" s="20">
        <v>0.04</v>
      </c>
      <c r="BR407" s="59">
        <v>13</v>
      </c>
      <c r="BS407" s="17">
        <v>1</v>
      </c>
      <c r="BT407" s="17">
        <v>4.2862862000000002E-2</v>
      </c>
      <c r="BU407" s="17">
        <f>_xlfn.XLOOKUP(BG407,' Brechas'!$A$35:$A$67,' Brechas'!$AR$35:$AR$67)</f>
        <v>4.2862861988019203E-2</v>
      </c>
      <c r="BV407" t="b">
        <f t="shared" si="59"/>
        <v>1</v>
      </c>
      <c r="BZ407" s="20">
        <v>95</v>
      </c>
      <c r="CA407" s="20" t="s">
        <v>110</v>
      </c>
      <c r="CB407" s="20">
        <v>0.41</v>
      </c>
      <c r="CC407" s="20">
        <v>0.34</v>
      </c>
      <c r="CD407" s="20">
        <v>0.21</v>
      </c>
      <c r="CE407" s="20">
        <v>0.21</v>
      </c>
      <c r="CF407" s="73">
        <v>28</v>
      </c>
      <c r="CG407" s="20">
        <v>0.37</v>
      </c>
      <c r="CH407" s="20">
        <v>0.25</v>
      </c>
      <c r="CI407" s="69">
        <v>9</v>
      </c>
      <c r="CJ407" s="20">
        <v>0.05</v>
      </c>
      <c r="CK407" s="75">
        <v>21</v>
      </c>
      <c r="CL407" s="17">
        <v>1</v>
      </c>
      <c r="CM407" s="17">
        <v>5.2389414000000002E-2</v>
      </c>
      <c r="CN407" s="17">
        <f>_xlfn.XLOOKUP(BZ407,' Brechas'!$A$35:$A$67,' Brechas'!$BN$35:$BN$67)</f>
        <v>5.2389414254605499E-2</v>
      </c>
      <c r="CO407" t="b">
        <f t="shared" si="60"/>
        <v>1</v>
      </c>
    </row>
    <row r="408" spans="39:93">
      <c r="AN408" s="20">
        <v>97</v>
      </c>
      <c r="AO408" s="20" t="s">
        <v>111</v>
      </c>
      <c r="AP408" s="20">
        <v>0.55000000000000004</v>
      </c>
      <c r="AQ408" s="20">
        <v>1.18</v>
      </c>
      <c r="AR408" s="20">
        <v>-0.53</v>
      </c>
      <c r="AS408" s="20">
        <v>0.53</v>
      </c>
      <c r="AT408" s="76">
        <v>1</v>
      </c>
      <c r="AU408" s="20">
        <v>0.88</v>
      </c>
      <c r="AV408" s="20">
        <v>0.65</v>
      </c>
      <c r="AW408" s="70">
        <v>29</v>
      </c>
      <c r="AX408" s="20">
        <v>0.35</v>
      </c>
      <c r="AY408" s="66">
        <v>12</v>
      </c>
      <c r="AZ408" s="17">
        <v>-1</v>
      </c>
      <c r="BA408" s="17">
        <v>-0.345220888</v>
      </c>
      <c r="BB408" s="17">
        <f>_xlfn.XLOOKUP(AN408,' Brechas'!$A$35:$A$67,' Brechas'!$AD$35:$AD$67)</f>
        <v>-0.345220888259335</v>
      </c>
      <c r="BC408" t="b">
        <f t="shared" si="58"/>
        <v>1</v>
      </c>
      <c r="BG408" s="20">
        <v>97</v>
      </c>
      <c r="BH408" s="20" t="s">
        <v>111</v>
      </c>
      <c r="BI408" s="20">
        <v>10.09</v>
      </c>
      <c r="BJ408" s="20">
        <v>27.46</v>
      </c>
      <c r="BK408" s="20">
        <v>-0.63</v>
      </c>
      <c r="BL408" s="20">
        <v>0.63</v>
      </c>
      <c r="BM408" s="77">
        <v>33</v>
      </c>
      <c r="BN408" s="20">
        <v>18.850000000000001</v>
      </c>
      <c r="BO408" s="20">
        <v>0.35</v>
      </c>
      <c r="BP408" s="82">
        <v>22</v>
      </c>
      <c r="BQ408" s="20">
        <v>0.22</v>
      </c>
      <c r="BR408" s="77">
        <v>33</v>
      </c>
      <c r="BS408" s="17">
        <v>-1</v>
      </c>
      <c r="BT408" s="17">
        <v>-0.219703806</v>
      </c>
      <c r="BU408" s="17">
        <f>_xlfn.XLOOKUP(BG408,' Brechas'!$A$35:$A$67,' Brechas'!$AR$35:$AR$67)</f>
        <v>-0.21970380639672599</v>
      </c>
      <c r="BV408" t="b">
        <f t="shared" si="59"/>
        <v>1</v>
      </c>
      <c r="BZ408" s="20">
        <v>97</v>
      </c>
      <c r="CA408" s="20" t="s">
        <v>111</v>
      </c>
      <c r="CB408" s="20">
        <v>0.15</v>
      </c>
      <c r="CC408" s="20">
        <v>0.13</v>
      </c>
      <c r="CD408" s="20">
        <v>0.19</v>
      </c>
      <c r="CE408" s="20">
        <v>0.19</v>
      </c>
      <c r="CF408" s="84">
        <v>26</v>
      </c>
      <c r="CG408" s="20">
        <v>0.14000000000000001</v>
      </c>
      <c r="CH408" s="20">
        <v>0.66</v>
      </c>
      <c r="CI408" s="70">
        <v>29</v>
      </c>
      <c r="CJ408" s="20">
        <v>0.13</v>
      </c>
      <c r="CK408" s="87">
        <v>30</v>
      </c>
      <c r="CL408" s="17">
        <v>1</v>
      </c>
      <c r="CM408" s="17">
        <v>0.12764980400000001</v>
      </c>
      <c r="CN408" s="17">
        <f>_xlfn.XLOOKUP(BZ408,' Brechas'!$A$35:$A$67,' Brechas'!$BN$35:$BN$67)</f>
        <v>0.12764980413464699</v>
      </c>
      <c r="CO408" t="b">
        <f t="shared" si="60"/>
        <v>1</v>
      </c>
    </row>
    <row r="409" spans="39:93">
      <c r="AN409" s="20">
        <v>99</v>
      </c>
      <c r="AO409" s="20" t="s">
        <v>112</v>
      </c>
      <c r="AP409" s="20">
        <v>0.14000000000000001</v>
      </c>
      <c r="AQ409" s="20">
        <v>0.51</v>
      </c>
      <c r="AR409" s="20">
        <v>-0.73</v>
      </c>
      <c r="AS409" s="20">
        <v>0.73</v>
      </c>
      <c r="AT409" s="67">
        <v>2</v>
      </c>
      <c r="AU409" s="20">
        <v>0.33</v>
      </c>
      <c r="AV409" s="20">
        <v>0.25</v>
      </c>
      <c r="AW409" s="67">
        <v>2</v>
      </c>
      <c r="AX409" s="20">
        <v>0.18</v>
      </c>
      <c r="AY409" s="76">
        <v>1</v>
      </c>
      <c r="AZ409" s="17">
        <v>-1</v>
      </c>
      <c r="BA409" s="17">
        <v>-0.17788073099999999</v>
      </c>
      <c r="BB409" s="17">
        <f>_xlfn.XLOOKUP(AN409,' Brechas'!$A$35:$A$67,' Brechas'!$AD$35:$AD$67)</f>
        <v>-0.17788073112455199</v>
      </c>
      <c r="BC409" t="b">
        <f t="shared" si="58"/>
        <v>1</v>
      </c>
      <c r="BG409" s="20">
        <v>99</v>
      </c>
      <c r="BH409" s="20" t="s">
        <v>112</v>
      </c>
      <c r="BI409" s="20">
        <v>12.07</v>
      </c>
      <c r="BJ409" s="20">
        <v>24.08</v>
      </c>
      <c r="BK409" s="20">
        <v>-0.5</v>
      </c>
      <c r="BL409" s="20">
        <v>0.5</v>
      </c>
      <c r="BM409" s="94">
        <v>31</v>
      </c>
      <c r="BN409" s="20">
        <v>18.309999999999999</v>
      </c>
      <c r="BO409" s="20">
        <v>0.34</v>
      </c>
      <c r="BP409" s="88">
        <v>24</v>
      </c>
      <c r="BQ409" s="20">
        <v>0.17</v>
      </c>
      <c r="BR409" s="94">
        <v>31</v>
      </c>
      <c r="BS409" s="17">
        <v>-1</v>
      </c>
      <c r="BT409" s="17">
        <v>-0.16827447300000001</v>
      </c>
      <c r="BU409" s="17">
        <f>_xlfn.XLOOKUP(BG409,' Brechas'!$A$35:$A$67,' Brechas'!$AR$35:$AR$67)</f>
        <v>-0.168274472836939</v>
      </c>
      <c r="BV409" t="b">
        <f t="shared" si="59"/>
        <v>1</v>
      </c>
      <c r="BZ409" s="20">
        <v>99</v>
      </c>
      <c r="CA409" s="20" t="s">
        <v>112</v>
      </c>
      <c r="CB409" s="20">
        <v>0.12</v>
      </c>
      <c r="CC409" s="20">
        <v>0.11</v>
      </c>
      <c r="CD409" s="20">
        <v>0.15</v>
      </c>
      <c r="CE409" s="20">
        <v>0.15</v>
      </c>
      <c r="CF409" s="80">
        <v>20</v>
      </c>
      <c r="CG409" s="20">
        <v>0.11</v>
      </c>
      <c r="CH409" s="20">
        <v>0.83</v>
      </c>
      <c r="CI409" s="94">
        <v>31</v>
      </c>
      <c r="CJ409" s="20">
        <v>0.13</v>
      </c>
      <c r="CK409" s="70">
        <v>29</v>
      </c>
      <c r="CL409" s="17">
        <v>1</v>
      </c>
      <c r="CM409" s="17">
        <v>0.12727875999999999</v>
      </c>
      <c r="CN409" s="17">
        <f>_xlfn.XLOOKUP(BZ409,' Brechas'!$A$35:$A$67,' Brechas'!$BN$35:$BN$67)</f>
        <v>0.12727875962882601</v>
      </c>
      <c r="CO409" t="b">
        <f t="shared" si="60"/>
        <v>1</v>
      </c>
    </row>
    <row r="411" spans="39:93">
      <c r="AM411" s="5" t="s">
        <v>72</v>
      </c>
      <c r="AN411" s="20">
        <v>5</v>
      </c>
      <c r="AO411" s="20" t="s">
        <v>79</v>
      </c>
      <c r="AP411" s="20">
        <v>0.03</v>
      </c>
      <c r="AQ411" s="20">
        <v>0.11</v>
      </c>
      <c r="AR411" s="20">
        <v>-0.77</v>
      </c>
      <c r="AS411" s="20">
        <v>0.77</v>
      </c>
      <c r="AT411" s="63">
        <v>15</v>
      </c>
      <c r="AU411" s="20">
        <v>7.0000000000000007E-2</v>
      </c>
      <c r="AV411" s="20">
        <v>0.24</v>
      </c>
      <c r="AW411" s="82">
        <v>22</v>
      </c>
      <c r="AX411" s="20">
        <v>0.18</v>
      </c>
      <c r="AY411" s="75">
        <v>21</v>
      </c>
      <c r="AZ411" s="17">
        <v>-1</v>
      </c>
      <c r="BA411" s="17">
        <v>-0.18330196900000001</v>
      </c>
      <c r="BB411" s="17">
        <f>_xlfn.XLOOKUP(AN411,' Brechas'!$A$35:$A$67,' Brechas'!$AE$35:$AE$67)</f>
        <v>-0.18330196946504099</v>
      </c>
      <c r="BC411" t="b">
        <f>ROUND(BA411,6)=ROUND(BB411,6)</f>
        <v>1</v>
      </c>
      <c r="BF411" s="2" t="s">
        <v>14</v>
      </c>
      <c r="BG411" s="20">
        <v>5</v>
      </c>
      <c r="BH411" s="20" t="s">
        <v>79</v>
      </c>
      <c r="BI411" s="20">
        <v>32.159999999999997</v>
      </c>
      <c r="BJ411" s="20">
        <v>45.4</v>
      </c>
      <c r="BK411" s="20">
        <v>-0.28999999999999998</v>
      </c>
      <c r="BL411" s="20">
        <v>0.28999999999999998</v>
      </c>
      <c r="BM411" s="75">
        <v>21</v>
      </c>
      <c r="BN411" s="20">
        <v>38.43</v>
      </c>
      <c r="BO411" s="20">
        <v>0.23</v>
      </c>
      <c r="BP411" s="75">
        <v>21</v>
      </c>
      <c r="BQ411" s="20">
        <v>7.0000000000000007E-2</v>
      </c>
      <c r="BR411" s="61">
        <v>18</v>
      </c>
      <c r="BS411" s="17">
        <v>-1</v>
      </c>
      <c r="BT411" s="17">
        <v>-6.6612433999999998E-2</v>
      </c>
      <c r="BU411" s="17">
        <f>_xlfn.XLOOKUP(BG411,' Brechas'!$A$35:$A$67,' Brechas'!$AS$35:$AS$67)</f>
        <v>-6.6612434130710704E-2</v>
      </c>
      <c r="BV411" t="b">
        <f>ROUND(BT411,6)=ROUND(BU411,6)</f>
        <v>1</v>
      </c>
      <c r="BY411" s="6" t="s">
        <v>51</v>
      </c>
      <c r="BZ411" s="20">
        <v>5</v>
      </c>
      <c r="CA411" s="20" t="s">
        <v>79</v>
      </c>
      <c r="CB411" s="20">
        <v>0.01</v>
      </c>
      <c r="CC411" s="20">
        <v>0.02</v>
      </c>
      <c r="CD411" s="20">
        <v>-0.32</v>
      </c>
      <c r="CE411" s="20">
        <v>0.32</v>
      </c>
      <c r="CF411" s="81">
        <v>17</v>
      </c>
      <c r="CG411" s="20">
        <v>0.01</v>
      </c>
      <c r="CH411" s="20">
        <v>0.06</v>
      </c>
      <c r="CI411" s="85">
        <v>4</v>
      </c>
      <c r="CJ411" s="20">
        <v>0.02</v>
      </c>
      <c r="CK411" s="79">
        <v>10</v>
      </c>
      <c r="CL411" s="17">
        <v>-1</v>
      </c>
      <c r="CM411" s="17">
        <v>-1.9094528E-2</v>
      </c>
      <c r="CN411" s="17">
        <f>_xlfn.XLOOKUP(BZ411,' Brechas'!$A$35:$A$67,' Brechas'!$BO$35:$BO$67)</f>
        <v>-1.9094527856675099E-2</v>
      </c>
      <c r="CO411" t="b">
        <f>ROUND(CM411,6)=ROUND(CN411,6)</f>
        <v>1</v>
      </c>
    </row>
    <row r="412" spans="39:93">
      <c r="AN412" s="20">
        <v>8</v>
      </c>
      <c r="AO412" s="20" t="s">
        <v>81</v>
      </c>
      <c r="AP412" s="20">
        <v>0.01</v>
      </c>
      <c r="AQ412" s="20">
        <v>7.0000000000000007E-2</v>
      </c>
      <c r="AR412" s="20">
        <v>-0.82</v>
      </c>
      <c r="AS412" s="20">
        <v>0.82</v>
      </c>
      <c r="AT412" s="141">
        <v>22</v>
      </c>
      <c r="AU412" s="20">
        <v>0.04</v>
      </c>
      <c r="AV412" s="20">
        <v>0.15</v>
      </c>
      <c r="AW412" s="69">
        <v>9</v>
      </c>
      <c r="AX412" s="20">
        <v>0.12</v>
      </c>
      <c r="AY412" s="86">
        <v>11</v>
      </c>
      <c r="AZ412" s="17">
        <v>-1</v>
      </c>
      <c r="BA412" s="17">
        <v>-0.12225380499999999</v>
      </c>
      <c r="BB412" s="17">
        <f>_xlfn.XLOOKUP(AN412,' Brechas'!$A$35:$A$67,' Brechas'!$AE$35:$AE$67)</f>
        <v>-0.122253805153691</v>
      </c>
      <c r="BC412" t="b">
        <f t="shared" ref="BC412:BC443" si="61">ROUND(BA412,6)=ROUND(BB412,6)</f>
        <v>1</v>
      </c>
      <c r="BG412" s="20">
        <v>8</v>
      </c>
      <c r="BH412" s="20" t="s">
        <v>81</v>
      </c>
      <c r="BI412" s="20">
        <v>26.51</v>
      </c>
      <c r="BJ412" s="20">
        <v>35.94</v>
      </c>
      <c r="BK412" s="20">
        <v>-0.26</v>
      </c>
      <c r="BL412" s="20">
        <v>0.26</v>
      </c>
      <c r="BM412" s="61">
        <v>18</v>
      </c>
      <c r="BN412" s="20">
        <v>31</v>
      </c>
      <c r="BO412" s="20">
        <v>0.18</v>
      </c>
      <c r="BP412" s="70">
        <v>29</v>
      </c>
      <c r="BQ412" s="20">
        <v>0.05</v>
      </c>
      <c r="BR412" s="63">
        <v>15</v>
      </c>
      <c r="BS412" s="17">
        <v>-1</v>
      </c>
      <c r="BT412" s="17">
        <v>-4.8328457999999998E-2</v>
      </c>
      <c r="BU412" s="17">
        <f>_xlfn.XLOOKUP(BG412,' Brechas'!$A$35:$A$67,' Brechas'!$AS$35:$AS$67)</f>
        <v>-4.8328458320152E-2</v>
      </c>
      <c r="BV412" t="b">
        <f t="shared" ref="BV412:BV443" si="62">ROUND(BT412,6)=ROUND(BU412,6)</f>
        <v>1</v>
      </c>
      <c r="BZ412" s="20">
        <v>8</v>
      </c>
      <c r="CA412" s="20" t="s">
        <v>81</v>
      </c>
      <c r="CB412" s="20">
        <v>0</v>
      </c>
      <c r="CC412" s="20">
        <v>0.01</v>
      </c>
      <c r="CD412" s="20">
        <v>-0.5</v>
      </c>
      <c r="CE412" s="20">
        <v>0.5</v>
      </c>
      <c r="CF412" s="71">
        <v>25</v>
      </c>
      <c r="CG412" s="20">
        <v>0.01</v>
      </c>
      <c r="CH412" s="20">
        <v>0.12</v>
      </c>
      <c r="CI412" s="59">
        <v>13</v>
      </c>
      <c r="CJ412" s="20">
        <v>0.06</v>
      </c>
      <c r="CK412" s="82">
        <v>22</v>
      </c>
      <c r="CL412" s="17">
        <v>-1</v>
      </c>
      <c r="CM412" s="17">
        <v>-5.9272169E-2</v>
      </c>
      <c r="CN412" s="17">
        <f>_xlfn.XLOOKUP(BZ412,' Brechas'!$A$35:$A$67,' Brechas'!$BO$35:$BO$67)</f>
        <v>-5.9272169256235102E-2</v>
      </c>
      <c r="CO412" t="b">
        <f t="shared" ref="CO412:CO443" si="63">ROUND(CM412,6)=ROUND(CN412,6)</f>
        <v>1</v>
      </c>
    </row>
    <row r="413" spans="39:93">
      <c r="AN413" s="20">
        <v>11</v>
      </c>
      <c r="AO413" s="20" t="s">
        <v>273</v>
      </c>
      <c r="AP413" s="20">
        <v>0.02</v>
      </c>
      <c r="AQ413" s="20">
        <v>0.09</v>
      </c>
      <c r="AR413" s="20">
        <v>-0.82</v>
      </c>
      <c r="AS413" s="20">
        <v>0.82</v>
      </c>
      <c r="AT413" s="82">
        <v>21</v>
      </c>
      <c r="AU413" s="20">
        <v>0.05</v>
      </c>
      <c r="AV413" s="20">
        <v>0.18</v>
      </c>
      <c r="AW413" s="59">
        <v>13</v>
      </c>
      <c r="AX413" s="20">
        <v>0.14000000000000001</v>
      </c>
      <c r="AY413" s="60">
        <v>14</v>
      </c>
      <c r="AZ413" s="17">
        <v>-1</v>
      </c>
      <c r="BA413" s="17">
        <v>-0.144909335</v>
      </c>
      <c r="BB413" s="17">
        <f>_xlfn.XLOOKUP(AN413,' Brechas'!$A$35:$A$67,' Brechas'!$AE$35:$AE$67)</f>
        <v>-0.14490933492887301</v>
      </c>
      <c r="BC413" t="b">
        <f t="shared" si="61"/>
        <v>1</v>
      </c>
      <c r="BG413" s="20">
        <v>11</v>
      </c>
      <c r="BH413" s="20" t="s">
        <v>82</v>
      </c>
      <c r="BI413" s="20">
        <v>7.13</v>
      </c>
      <c r="BJ413" s="20">
        <v>12.12</v>
      </c>
      <c r="BK413" s="20">
        <v>-0.41</v>
      </c>
      <c r="BL413" s="20">
        <v>0.41</v>
      </c>
      <c r="BM413" s="70">
        <v>29</v>
      </c>
      <c r="BN413" s="20">
        <v>9.4700000000000006</v>
      </c>
      <c r="BO413" s="20">
        <v>0.06</v>
      </c>
      <c r="BP413" s="77">
        <v>33</v>
      </c>
      <c r="BQ413" s="20">
        <v>0.02</v>
      </c>
      <c r="BR413" s="65">
        <v>6</v>
      </c>
      <c r="BS413" s="17">
        <v>-1</v>
      </c>
      <c r="BT413" s="17">
        <v>-2.3208363999999999E-2</v>
      </c>
      <c r="BU413" s="17">
        <f>_xlfn.XLOOKUP(BG413,' Brechas'!$A$35:$A$67,' Brechas'!$AS$35:$AS$67)</f>
        <v>-2.3208364457669699E-2</v>
      </c>
      <c r="BV413" t="b">
        <f t="shared" si="62"/>
        <v>1</v>
      </c>
      <c r="BZ413" s="20">
        <v>11</v>
      </c>
      <c r="CA413" s="20" t="s">
        <v>82</v>
      </c>
      <c r="CB413" s="20">
        <v>0.03</v>
      </c>
      <c r="CC413" s="20">
        <v>0.03</v>
      </c>
      <c r="CD413" s="20">
        <v>-7.0000000000000007E-2</v>
      </c>
      <c r="CE413" s="20">
        <v>7.0000000000000007E-2</v>
      </c>
      <c r="CF413" s="85">
        <v>4</v>
      </c>
      <c r="CG413" s="20">
        <v>0.03</v>
      </c>
      <c r="CH413" s="20">
        <v>0.03</v>
      </c>
      <c r="CI413" s="76">
        <v>1</v>
      </c>
      <c r="CJ413" s="20">
        <v>0</v>
      </c>
      <c r="CK413" s="76">
        <v>1</v>
      </c>
      <c r="CL413" s="17">
        <v>-1</v>
      </c>
      <c r="CM413" s="17">
        <v>-2.2445400000000002E-3</v>
      </c>
      <c r="CN413" s="17">
        <f>_xlfn.XLOOKUP(BZ413,' Brechas'!$A$35:$A$67,' Brechas'!$BO$35:$BO$67)</f>
        <v>-2.24454046679619E-3</v>
      </c>
      <c r="CO413" t="b">
        <f t="shared" si="63"/>
        <v>1</v>
      </c>
    </row>
    <row r="414" spans="39:93">
      <c r="AN414" s="20">
        <v>13</v>
      </c>
      <c r="AO414" s="20" t="s">
        <v>83</v>
      </c>
      <c r="AP414" s="20">
        <v>0.01</v>
      </c>
      <c r="AQ414" s="20">
        <v>0.05</v>
      </c>
      <c r="AR414" s="20">
        <v>-0.77</v>
      </c>
      <c r="AS414" s="20">
        <v>0.77</v>
      </c>
      <c r="AT414" s="58">
        <v>16</v>
      </c>
      <c r="AU414" s="20">
        <v>0.03</v>
      </c>
      <c r="AV414" s="20">
        <v>0.1</v>
      </c>
      <c r="AW414" s="65">
        <v>6</v>
      </c>
      <c r="AX414" s="20">
        <v>0.08</v>
      </c>
      <c r="AY414" s="65">
        <v>6</v>
      </c>
      <c r="AZ414" s="17">
        <v>-1</v>
      </c>
      <c r="BA414" s="17">
        <v>-7.7121527999999995E-2</v>
      </c>
      <c r="BB414" s="17">
        <f>_xlfn.XLOOKUP(AN414,' Brechas'!$A$35:$A$67,' Brechas'!$AE$35:$AE$67)</f>
        <v>-7.7121527583557795E-2</v>
      </c>
      <c r="BC414" t="b">
        <f t="shared" si="61"/>
        <v>1</v>
      </c>
      <c r="BG414" s="20">
        <v>13</v>
      </c>
      <c r="BH414" s="20" t="s">
        <v>83</v>
      </c>
      <c r="BI414" s="20">
        <v>52.4</v>
      </c>
      <c r="BJ414" s="20">
        <v>81.12</v>
      </c>
      <c r="BK414" s="20">
        <v>-0.35</v>
      </c>
      <c r="BL414" s="20">
        <v>0.35</v>
      </c>
      <c r="BM414" s="73">
        <v>28</v>
      </c>
      <c r="BN414" s="20">
        <v>66.38</v>
      </c>
      <c r="BO414" s="20">
        <v>0.39</v>
      </c>
      <c r="BP414" s="69">
        <v>9</v>
      </c>
      <c r="BQ414" s="20">
        <v>0.14000000000000001</v>
      </c>
      <c r="BR414" s="88">
        <v>24</v>
      </c>
      <c r="BS414" s="17">
        <v>-1</v>
      </c>
      <c r="BT414" s="17">
        <v>-0.139663396</v>
      </c>
      <c r="BU414" s="17">
        <f>_xlfn.XLOOKUP(BG414,' Brechas'!$A$35:$A$67,' Brechas'!$AS$35:$AS$67)</f>
        <v>-0.13966339626794999</v>
      </c>
      <c r="BV414" t="b">
        <f t="shared" si="62"/>
        <v>1</v>
      </c>
      <c r="BZ414" s="20">
        <v>13</v>
      </c>
      <c r="CA414" s="20" t="s">
        <v>83</v>
      </c>
      <c r="CB414" s="20">
        <v>0.01</v>
      </c>
      <c r="CC414" s="20">
        <v>0.01</v>
      </c>
      <c r="CD414" s="20">
        <v>-0.11</v>
      </c>
      <c r="CE414" s="20">
        <v>0.11</v>
      </c>
      <c r="CF414" s="62">
        <v>8</v>
      </c>
      <c r="CG414" s="20">
        <v>0.01</v>
      </c>
      <c r="CH414" s="20">
        <v>0.14000000000000001</v>
      </c>
      <c r="CI414" s="58">
        <v>16</v>
      </c>
      <c r="CJ414" s="20">
        <v>0.02</v>
      </c>
      <c r="CK414" s="83">
        <v>5</v>
      </c>
      <c r="CL414" s="17">
        <v>-1</v>
      </c>
      <c r="CM414" s="17">
        <v>-1.5449997E-2</v>
      </c>
      <c r="CN414" s="17">
        <f>_xlfn.XLOOKUP(BZ414,' Brechas'!$A$35:$A$67,' Brechas'!$BO$35:$BO$67)</f>
        <v>-1.5449996586880701E-2</v>
      </c>
      <c r="CO414" t="b">
        <f t="shared" si="63"/>
        <v>1</v>
      </c>
    </row>
    <row r="415" spans="39:93">
      <c r="AN415" s="20">
        <v>15</v>
      </c>
      <c r="AO415" s="20" t="s">
        <v>84</v>
      </c>
      <c r="AP415" s="20">
        <v>0.03</v>
      </c>
      <c r="AQ415" s="20">
        <v>0.12</v>
      </c>
      <c r="AR415" s="20">
        <v>-0.75</v>
      </c>
      <c r="AS415" s="20">
        <v>0.75</v>
      </c>
      <c r="AT415" s="66">
        <v>12</v>
      </c>
      <c r="AU415" s="20">
        <v>7.0000000000000007E-2</v>
      </c>
      <c r="AV415" s="20">
        <v>0.26</v>
      </c>
      <c r="AW415" s="88">
        <v>24</v>
      </c>
      <c r="AX415" s="20">
        <v>0.19</v>
      </c>
      <c r="AY415" s="82">
        <v>22</v>
      </c>
      <c r="AZ415" s="17">
        <v>-1</v>
      </c>
      <c r="BA415" s="17">
        <v>-0.191120769</v>
      </c>
      <c r="BB415" s="17">
        <f>_xlfn.XLOOKUP(AN415,' Brechas'!$A$35:$A$67,' Brechas'!$AE$35:$AE$67)</f>
        <v>-0.191120768643469</v>
      </c>
      <c r="BC415" t="b">
        <f t="shared" si="61"/>
        <v>1</v>
      </c>
      <c r="BG415" s="20">
        <v>15</v>
      </c>
      <c r="BH415" s="20" t="s">
        <v>84</v>
      </c>
      <c r="BI415" s="20">
        <v>34.590000000000003</v>
      </c>
      <c r="BJ415" s="20">
        <v>31.61</v>
      </c>
      <c r="BK415" s="20">
        <v>0.09</v>
      </c>
      <c r="BL415" s="20">
        <v>0.09</v>
      </c>
      <c r="BM415" s="85">
        <v>4</v>
      </c>
      <c r="BN415" s="20">
        <v>33.15</v>
      </c>
      <c r="BO415" s="20">
        <v>0.2</v>
      </c>
      <c r="BP415" s="88">
        <v>24</v>
      </c>
      <c r="BQ415" s="20">
        <v>0.02</v>
      </c>
      <c r="BR415" s="78">
        <v>3</v>
      </c>
      <c r="BS415" s="17">
        <v>1</v>
      </c>
      <c r="BT415" s="17">
        <v>1.8570791999999999E-2</v>
      </c>
      <c r="BU415" s="17">
        <f>_xlfn.XLOOKUP(BG415,' Brechas'!$A$35:$A$67,' Brechas'!$AS$35:$AS$67)</f>
        <v>1.85707920967428E-2</v>
      </c>
      <c r="BV415" t="b">
        <f t="shared" si="62"/>
        <v>1</v>
      </c>
      <c r="BZ415" s="20">
        <v>15</v>
      </c>
      <c r="CA415" s="20" t="s">
        <v>84</v>
      </c>
      <c r="CB415" s="20">
        <v>0</v>
      </c>
      <c r="CC415" s="20">
        <v>0</v>
      </c>
      <c r="CD415" s="20">
        <v>-0.05</v>
      </c>
      <c r="CE415" s="20">
        <v>0.05</v>
      </c>
      <c r="CF415" s="67">
        <v>2</v>
      </c>
      <c r="CG415" s="20">
        <v>0</v>
      </c>
      <c r="CH415" s="20">
        <v>0.25</v>
      </c>
      <c r="CI415" s="82">
        <v>22</v>
      </c>
      <c r="CJ415" s="20">
        <v>0.01</v>
      </c>
      <c r="CK415" s="85">
        <v>4</v>
      </c>
      <c r="CL415" s="17">
        <v>-1</v>
      </c>
      <c r="CM415" s="17">
        <v>-1.2593055000000001E-2</v>
      </c>
      <c r="CN415" s="17">
        <f>_xlfn.XLOOKUP(BZ415,' Brechas'!$A$35:$A$67,' Brechas'!$BO$35:$BO$67)</f>
        <v>-1.2593055480538301E-2</v>
      </c>
      <c r="CO415" t="b">
        <f t="shared" si="63"/>
        <v>1</v>
      </c>
    </row>
    <row r="416" spans="39:93">
      <c r="AN416" s="20">
        <v>17</v>
      </c>
      <c r="AO416" s="20" t="s">
        <v>85</v>
      </c>
      <c r="AP416" s="20">
        <v>0.02</v>
      </c>
      <c r="AQ416" s="20">
        <v>0.18</v>
      </c>
      <c r="AR416" s="20">
        <v>-0.89</v>
      </c>
      <c r="AS416" s="20">
        <v>0.89</v>
      </c>
      <c r="AT416" s="142">
        <v>26</v>
      </c>
      <c r="AU416" s="20">
        <v>0.1</v>
      </c>
      <c r="AV416" s="20">
        <v>0.33</v>
      </c>
      <c r="AW416" s="70">
        <v>29</v>
      </c>
      <c r="AX416" s="20">
        <v>0.28999999999999998</v>
      </c>
      <c r="AY416" s="94">
        <v>31</v>
      </c>
      <c r="AZ416" s="17">
        <v>-1</v>
      </c>
      <c r="BA416" s="17">
        <v>-0.29317610100000002</v>
      </c>
      <c r="BB416" s="17">
        <f>_xlfn.XLOOKUP(AN416,' Brechas'!$A$35:$A$67,' Brechas'!$AE$35:$AE$67)</f>
        <v>-0.29317610132199901</v>
      </c>
      <c r="BC416" t="b">
        <f t="shared" si="61"/>
        <v>1</v>
      </c>
      <c r="BG416" s="20">
        <v>17</v>
      </c>
      <c r="BH416" s="20" t="s">
        <v>85</v>
      </c>
      <c r="BI416" s="20">
        <v>30.49</v>
      </c>
      <c r="BJ416" s="20">
        <v>44.73</v>
      </c>
      <c r="BK416" s="20">
        <v>-0.32</v>
      </c>
      <c r="BL416" s="20">
        <v>0.32</v>
      </c>
      <c r="BM416" s="74">
        <v>23</v>
      </c>
      <c r="BN416" s="20">
        <v>37.22</v>
      </c>
      <c r="BO416" s="20">
        <v>0.22</v>
      </c>
      <c r="BP416" s="74">
        <v>23</v>
      </c>
      <c r="BQ416" s="20">
        <v>7.0000000000000007E-2</v>
      </c>
      <c r="BR416" s="68">
        <v>19</v>
      </c>
      <c r="BS416" s="17">
        <v>-1</v>
      </c>
      <c r="BT416" s="17">
        <v>-7.0408467000000002E-2</v>
      </c>
      <c r="BU416" s="17">
        <f>_xlfn.XLOOKUP(BG416,' Brechas'!$A$35:$A$67,' Brechas'!$AS$35:$AS$67)</f>
        <v>-7.0408467036432804E-2</v>
      </c>
      <c r="BV416" t="b">
        <f t="shared" si="62"/>
        <v>1</v>
      </c>
      <c r="BZ416" s="20">
        <v>17</v>
      </c>
      <c r="CA416" s="20" t="s">
        <v>85</v>
      </c>
      <c r="CB416" s="20">
        <v>0.01</v>
      </c>
      <c r="CC416" s="20">
        <v>0.02</v>
      </c>
      <c r="CD416" s="20">
        <v>-0.34</v>
      </c>
      <c r="CE416" s="20">
        <v>0.34</v>
      </c>
      <c r="CF416" s="61">
        <v>18</v>
      </c>
      <c r="CG416" s="20">
        <v>0.02</v>
      </c>
      <c r="CH416" s="20">
        <v>0.05</v>
      </c>
      <c r="CI416" s="78">
        <v>3</v>
      </c>
      <c r="CJ416" s="20">
        <v>0.02</v>
      </c>
      <c r="CK416" s="65">
        <v>6</v>
      </c>
      <c r="CL416" s="17">
        <v>-1</v>
      </c>
      <c r="CM416" s="17">
        <v>-1.5887757999999998E-2</v>
      </c>
      <c r="CN416" s="17">
        <f>_xlfn.XLOOKUP(BZ416,' Brechas'!$A$35:$A$67,' Brechas'!$BO$35:$BO$67)</f>
        <v>-1.58877583759897E-2</v>
      </c>
      <c r="CO416" t="b">
        <f t="shared" si="63"/>
        <v>1</v>
      </c>
    </row>
    <row r="417" spans="40:93">
      <c r="AN417" s="20">
        <v>18</v>
      </c>
      <c r="AO417" s="20" t="s">
        <v>86</v>
      </c>
      <c r="AP417" s="20">
        <v>0.01</v>
      </c>
      <c r="AQ417" s="20">
        <v>0.06</v>
      </c>
      <c r="AR417" s="20">
        <v>-0.92</v>
      </c>
      <c r="AS417" s="20">
        <v>0.92</v>
      </c>
      <c r="AT417" s="143">
        <v>28</v>
      </c>
      <c r="AU417" s="20">
        <v>0.03</v>
      </c>
      <c r="AV417" s="20">
        <v>0.12</v>
      </c>
      <c r="AW417" s="64">
        <v>7</v>
      </c>
      <c r="AX417" s="20">
        <v>0.11</v>
      </c>
      <c r="AY417" s="69">
        <v>9</v>
      </c>
      <c r="AZ417" s="17">
        <v>-1</v>
      </c>
      <c r="BA417" s="17">
        <v>-0.109095885</v>
      </c>
      <c r="BB417" s="17">
        <f>_xlfn.XLOOKUP(AN417,' Brechas'!$A$35:$A$67,' Brechas'!$AE$35:$AE$67)</f>
        <v>-0.109095884602955</v>
      </c>
      <c r="BC417" t="b">
        <f t="shared" si="61"/>
        <v>1</v>
      </c>
      <c r="BG417" s="20">
        <v>18</v>
      </c>
      <c r="BH417" s="20" t="s">
        <v>86</v>
      </c>
      <c r="BI417" s="20">
        <v>52.33</v>
      </c>
      <c r="BJ417" s="20">
        <v>70.569999999999993</v>
      </c>
      <c r="BK417" s="20">
        <v>-0.26</v>
      </c>
      <c r="BL417" s="20">
        <v>0.26</v>
      </c>
      <c r="BM417" s="81">
        <v>17</v>
      </c>
      <c r="BN417" s="20">
        <v>61.32</v>
      </c>
      <c r="BO417" s="20">
        <v>0.36</v>
      </c>
      <c r="BP417" s="79">
        <v>10</v>
      </c>
      <c r="BQ417" s="20">
        <v>0.09</v>
      </c>
      <c r="BR417" s="75">
        <v>21</v>
      </c>
      <c r="BS417" s="17">
        <v>-1</v>
      </c>
      <c r="BT417" s="17">
        <v>-9.4172835999999996E-2</v>
      </c>
      <c r="BU417" s="17">
        <f>_xlfn.XLOOKUP(BG417,' Brechas'!$A$35:$A$67,' Brechas'!$AS$35:$AS$67)</f>
        <v>-9.4172835515104594E-2</v>
      </c>
      <c r="BV417" t="b">
        <f t="shared" si="62"/>
        <v>1</v>
      </c>
      <c r="BZ417" s="20">
        <v>18</v>
      </c>
      <c r="CA417" s="20" t="s">
        <v>86</v>
      </c>
      <c r="CB417" s="20">
        <v>0</v>
      </c>
      <c r="CC417" s="20">
        <v>0.01</v>
      </c>
      <c r="CD417" s="20">
        <v>-0.21</v>
      </c>
      <c r="CE417" s="20">
        <v>0.21</v>
      </c>
      <c r="CF417" s="86">
        <v>11</v>
      </c>
      <c r="CG417" s="20">
        <v>0.01</v>
      </c>
      <c r="CH417" s="20">
        <v>0.15</v>
      </c>
      <c r="CI417" s="61">
        <v>18</v>
      </c>
      <c r="CJ417" s="20">
        <v>0.03</v>
      </c>
      <c r="CK417" s="60">
        <v>14</v>
      </c>
      <c r="CL417" s="17">
        <v>-1</v>
      </c>
      <c r="CM417" s="17">
        <v>-3.0578153E-2</v>
      </c>
      <c r="CN417" s="17">
        <f>_xlfn.XLOOKUP(BZ417,' Brechas'!$A$35:$A$67,' Brechas'!$BO$35:$BO$67)</f>
        <v>-3.05781529431043E-2</v>
      </c>
      <c r="CO417" t="b">
        <f t="shared" si="63"/>
        <v>1</v>
      </c>
    </row>
    <row r="418" spans="40:93">
      <c r="AN418" s="20">
        <v>19</v>
      </c>
      <c r="AO418" s="20" t="s">
        <v>87</v>
      </c>
      <c r="AP418" s="20">
        <v>0.03</v>
      </c>
      <c r="AQ418" s="20">
        <v>0.09</v>
      </c>
      <c r="AR418" s="20">
        <v>-0.72</v>
      </c>
      <c r="AS418" s="20">
        <v>0.72</v>
      </c>
      <c r="AT418" s="69">
        <v>9</v>
      </c>
      <c r="AU418" s="20">
        <v>0.06</v>
      </c>
      <c r="AV418" s="20">
        <v>0.21</v>
      </c>
      <c r="AW418" s="58">
        <v>16</v>
      </c>
      <c r="AX418" s="20">
        <v>0.15</v>
      </c>
      <c r="AY418" s="58">
        <v>16</v>
      </c>
      <c r="AZ418" s="17">
        <v>-1</v>
      </c>
      <c r="BA418" s="17">
        <v>-0.14827352299999999</v>
      </c>
      <c r="BB418" s="17">
        <f>_xlfn.XLOOKUP(AN418,' Brechas'!$A$35:$A$67,' Brechas'!$AE$35:$AE$67)</f>
        <v>-0.14827352294086801</v>
      </c>
      <c r="BC418" t="b">
        <f t="shared" si="61"/>
        <v>1</v>
      </c>
      <c r="BG418" s="20">
        <v>19</v>
      </c>
      <c r="BH418" s="20" t="s">
        <v>87</v>
      </c>
      <c r="BI418" s="20">
        <v>65.69</v>
      </c>
      <c r="BJ418" s="20">
        <v>43.45</v>
      </c>
      <c r="BK418" s="20">
        <v>0.51</v>
      </c>
      <c r="BL418" s="20">
        <v>0.51</v>
      </c>
      <c r="BM418" s="87">
        <v>30</v>
      </c>
      <c r="BN418" s="20">
        <v>54.92</v>
      </c>
      <c r="BO418" s="20">
        <v>0.33</v>
      </c>
      <c r="BP418" s="60">
        <v>14</v>
      </c>
      <c r="BQ418" s="20">
        <v>0.17</v>
      </c>
      <c r="BR418" s="72">
        <v>27</v>
      </c>
      <c r="BS418" s="17">
        <v>1</v>
      </c>
      <c r="BT418" s="17">
        <v>0.16706468399999999</v>
      </c>
      <c r="BU418" s="17">
        <f>_xlfn.XLOOKUP(BG418,' Brechas'!$A$35:$A$67,' Brechas'!$AS$35:$AS$67)</f>
        <v>0.16706468391878301</v>
      </c>
      <c r="BV418" t="b">
        <f t="shared" si="62"/>
        <v>1</v>
      </c>
      <c r="BZ418" s="20">
        <v>19</v>
      </c>
      <c r="CA418" s="20" t="s">
        <v>87</v>
      </c>
      <c r="CB418" s="20">
        <v>0</v>
      </c>
      <c r="CC418" s="20">
        <v>0</v>
      </c>
      <c r="CD418" s="20">
        <v>-0.24</v>
      </c>
      <c r="CE418" s="20">
        <v>0.24</v>
      </c>
      <c r="CF418" s="59">
        <v>13</v>
      </c>
      <c r="CG418" s="20">
        <v>0</v>
      </c>
      <c r="CH418" s="20">
        <v>0.36</v>
      </c>
      <c r="CI418" s="73">
        <v>28</v>
      </c>
      <c r="CJ418" s="20">
        <v>0.09</v>
      </c>
      <c r="CK418" s="71">
        <v>25</v>
      </c>
      <c r="CL418" s="17">
        <v>-1</v>
      </c>
      <c r="CM418" s="17">
        <v>-8.6268149000000002E-2</v>
      </c>
      <c r="CN418" s="17">
        <f>_xlfn.XLOOKUP(BZ418,' Brechas'!$A$35:$A$67,' Brechas'!$BO$35:$BO$67)</f>
        <v>-8.6268149060844193E-2</v>
      </c>
      <c r="CO418" t="b">
        <f t="shared" si="63"/>
        <v>1</v>
      </c>
    </row>
    <row r="419" spans="40:93">
      <c r="AN419" s="20">
        <v>20</v>
      </c>
      <c r="AO419" s="20" t="s">
        <v>88</v>
      </c>
      <c r="AP419" s="20">
        <v>0.01</v>
      </c>
      <c r="AQ419" s="20">
        <v>0.1</v>
      </c>
      <c r="AR419" s="20">
        <v>-0.85</v>
      </c>
      <c r="AS419" s="20">
        <v>0.85</v>
      </c>
      <c r="AT419" s="140">
        <v>24</v>
      </c>
      <c r="AU419" s="20">
        <v>0.06</v>
      </c>
      <c r="AV419" s="20">
        <v>0.19</v>
      </c>
      <c r="AW419" s="63">
        <v>15</v>
      </c>
      <c r="AX419" s="20">
        <v>0.16</v>
      </c>
      <c r="AY419" s="81">
        <v>17</v>
      </c>
      <c r="AZ419" s="17">
        <v>-1</v>
      </c>
      <c r="BA419" s="17">
        <v>-0.16201827299999999</v>
      </c>
      <c r="BB419" s="17">
        <f>_xlfn.XLOOKUP(AN419,' Brechas'!$A$35:$A$67,' Brechas'!$AE$35:$AE$67)</f>
        <v>-0.162018273443018</v>
      </c>
      <c r="BC419" t="b">
        <f t="shared" si="61"/>
        <v>1</v>
      </c>
      <c r="BG419" s="20">
        <v>20</v>
      </c>
      <c r="BH419" s="20" t="s">
        <v>88</v>
      </c>
      <c r="BI419" s="20">
        <v>61.24</v>
      </c>
      <c r="BJ419" s="20">
        <v>92.17</v>
      </c>
      <c r="BK419" s="20">
        <v>-0.34</v>
      </c>
      <c r="BL419" s="20">
        <v>0.34</v>
      </c>
      <c r="BM419" s="71">
        <v>25</v>
      </c>
      <c r="BN419" s="20">
        <v>76.2</v>
      </c>
      <c r="BO419" s="20">
        <v>0.45</v>
      </c>
      <c r="BP419" s="62">
        <v>8</v>
      </c>
      <c r="BQ419" s="20">
        <v>0.15</v>
      </c>
      <c r="BR419" s="84">
        <v>26</v>
      </c>
      <c r="BS419" s="17">
        <v>-1</v>
      </c>
      <c r="BT419" s="17">
        <v>-0.15193035299999999</v>
      </c>
      <c r="BU419" s="17">
        <f>_xlfn.XLOOKUP(BG419,' Brechas'!$A$35:$A$67,' Brechas'!$AS$35:$AS$67)</f>
        <v>-0.151930352891955</v>
      </c>
      <c r="BV419" t="b">
        <f t="shared" si="62"/>
        <v>1</v>
      </c>
      <c r="BZ419" s="20">
        <v>20</v>
      </c>
      <c r="CA419" s="20" t="s">
        <v>88</v>
      </c>
      <c r="CB419" s="20">
        <v>0</v>
      </c>
      <c r="CC419" s="20">
        <v>0.01</v>
      </c>
      <c r="CD419" s="20">
        <v>-0.62</v>
      </c>
      <c r="CE419" s="20">
        <v>0.62</v>
      </c>
      <c r="CF419" s="70">
        <v>29</v>
      </c>
      <c r="CG419" s="20">
        <v>0.01</v>
      </c>
      <c r="CH419" s="20">
        <v>0.11</v>
      </c>
      <c r="CI419" s="86">
        <v>11</v>
      </c>
      <c r="CJ419" s="20">
        <v>7.0000000000000007E-2</v>
      </c>
      <c r="CK419" s="88">
        <v>24</v>
      </c>
      <c r="CL419" s="17">
        <v>-1</v>
      </c>
      <c r="CM419" s="17">
        <v>-7.1090612999999997E-2</v>
      </c>
      <c r="CN419" s="17">
        <f>_xlfn.XLOOKUP(BZ419,' Brechas'!$A$35:$A$67,' Brechas'!$BO$35:$BO$67)</f>
        <v>-7.1090612905944997E-2</v>
      </c>
      <c r="CO419" t="b">
        <f t="shared" si="63"/>
        <v>1</v>
      </c>
    </row>
    <row r="420" spans="40:93">
      <c r="AN420" s="20">
        <v>23</v>
      </c>
      <c r="AO420" s="20" t="s">
        <v>89</v>
      </c>
      <c r="AP420" s="20">
        <v>0.01</v>
      </c>
      <c r="AQ420" s="20">
        <v>0.03</v>
      </c>
      <c r="AR420" s="20">
        <v>-0.56000000000000005</v>
      </c>
      <c r="AS420" s="20">
        <v>0.56000000000000005</v>
      </c>
      <c r="AT420" s="65">
        <v>6</v>
      </c>
      <c r="AU420" s="20">
        <v>0.02</v>
      </c>
      <c r="AV420" s="20">
        <v>0.08</v>
      </c>
      <c r="AW420" s="67">
        <v>2</v>
      </c>
      <c r="AX420" s="20">
        <v>0.04</v>
      </c>
      <c r="AY420" s="85">
        <v>4</v>
      </c>
      <c r="AZ420" s="17">
        <v>-1</v>
      </c>
      <c r="BA420" s="17">
        <v>-4.4711204999999997E-2</v>
      </c>
      <c r="BB420" s="17">
        <f>_xlfn.XLOOKUP(AN420,' Brechas'!$A$35:$A$67,' Brechas'!$AE$35:$AE$67)</f>
        <v>-4.4711204639267803E-2</v>
      </c>
      <c r="BC420" t="b">
        <f t="shared" si="61"/>
        <v>1</v>
      </c>
      <c r="BG420" s="20">
        <v>23</v>
      </c>
      <c r="BH420" s="20" t="s">
        <v>89</v>
      </c>
      <c r="BI420" s="20">
        <v>86.16</v>
      </c>
      <c r="BJ420" s="20">
        <v>115.5</v>
      </c>
      <c r="BK420" s="20">
        <v>-0.25</v>
      </c>
      <c r="BL420" s="20">
        <v>0.25</v>
      </c>
      <c r="BM420" s="58">
        <v>16</v>
      </c>
      <c r="BN420" s="20">
        <v>100.36</v>
      </c>
      <c r="BO420" s="20">
        <v>0.6</v>
      </c>
      <c r="BP420" s="83">
        <v>5</v>
      </c>
      <c r="BQ420" s="20">
        <v>0.15</v>
      </c>
      <c r="BR420" s="71">
        <v>25</v>
      </c>
      <c r="BS420" s="17">
        <v>-1</v>
      </c>
      <c r="BT420" s="17">
        <v>-0.15151279200000001</v>
      </c>
      <c r="BU420" s="17">
        <f>_xlfn.XLOOKUP(BG420,' Brechas'!$A$35:$A$67,' Brechas'!$AS$35:$AS$67)</f>
        <v>-0.151512792464088</v>
      </c>
      <c r="BV420" t="b">
        <f t="shared" si="62"/>
        <v>1</v>
      </c>
      <c r="BZ420" s="20">
        <v>23</v>
      </c>
      <c r="CA420" s="20" t="s">
        <v>89</v>
      </c>
      <c r="CB420" s="20">
        <v>0.01</v>
      </c>
      <c r="CC420" s="20">
        <v>0</v>
      </c>
      <c r="CD420" s="20">
        <v>0.76</v>
      </c>
      <c r="CE420" s="20">
        <v>0.76</v>
      </c>
      <c r="CF420" s="94">
        <v>31</v>
      </c>
      <c r="CG420" s="20">
        <v>0</v>
      </c>
      <c r="CH420" s="20">
        <v>0.17</v>
      </c>
      <c r="CI420" s="68">
        <v>19</v>
      </c>
      <c r="CJ420" s="20">
        <v>0.13</v>
      </c>
      <c r="CK420" s="73">
        <v>28</v>
      </c>
      <c r="CL420" s="17">
        <v>1</v>
      </c>
      <c r="CM420" s="17">
        <v>0.13178273900000001</v>
      </c>
      <c r="CN420" s="17">
        <f>_xlfn.XLOOKUP(BZ420,' Brechas'!$A$35:$A$67,' Brechas'!$BO$35:$BO$67)</f>
        <v>0.131782739469925</v>
      </c>
      <c r="CO420" t="b">
        <f t="shared" si="63"/>
        <v>1</v>
      </c>
    </row>
    <row r="421" spans="40:93">
      <c r="AN421" s="20">
        <v>25</v>
      </c>
      <c r="AO421" s="20" t="s">
        <v>90</v>
      </c>
      <c r="AP421" s="20">
        <v>0.02</v>
      </c>
      <c r="AQ421" s="20">
        <v>0.09</v>
      </c>
      <c r="AR421" s="20">
        <v>-0.76</v>
      </c>
      <c r="AS421" s="20">
        <v>0.76</v>
      </c>
      <c r="AT421" s="60">
        <v>14</v>
      </c>
      <c r="AU421" s="20">
        <v>0.05</v>
      </c>
      <c r="AV421" s="20">
        <v>0.19</v>
      </c>
      <c r="AW421" s="60">
        <v>14</v>
      </c>
      <c r="AX421" s="20">
        <v>0.15</v>
      </c>
      <c r="AY421" s="63">
        <v>15</v>
      </c>
      <c r="AZ421" s="17">
        <v>-1</v>
      </c>
      <c r="BA421" s="17">
        <v>-0.145054724</v>
      </c>
      <c r="BB421" s="17">
        <f>_xlfn.XLOOKUP(AN421,' Brechas'!$A$35:$A$67,' Brechas'!$AE$35:$AE$67)</f>
        <v>-0.14505472351458401</v>
      </c>
      <c r="BC421" t="b">
        <f t="shared" si="61"/>
        <v>1</v>
      </c>
      <c r="BG421" s="20">
        <v>25</v>
      </c>
      <c r="BH421" s="20" t="s">
        <v>90</v>
      </c>
      <c r="BI421" s="20">
        <v>25.04</v>
      </c>
      <c r="BJ421" s="20">
        <v>15.57</v>
      </c>
      <c r="BK421" s="20">
        <v>0.61</v>
      </c>
      <c r="BL421" s="20">
        <v>0.61</v>
      </c>
      <c r="BM421" s="94">
        <v>31</v>
      </c>
      <c r="BN421" s="20">
        <v>20.43</v>
      </c>
      <c r="BO421" s="20">
        <v>0.12</v>
      </c>
      <c r="BP421" s="94">
        <v>31</v>
      </c>
      <c r="BQ421" s="20">
        <v>7.0000000000000007E-2</v>
      </c>
      <c r="BR421" s="80">
        <v>20</v>
      </c>
      <c r="BS421" s="17">
        <v>1</v>
      </c>
      <c r="BT421" s="17">
        <v>7.3903435000000003E-2</v>
      </c>
      <c r="BU421" s="17">
        <f>_xlfn.XLOOKUP(BG421,' Brechas'!$A$35:$A$67,' Brechas'!$AS$35:$AS$67)</f>
        <v>7.3903434612582294E-2</v>
      </c>
      <c r="BV421" t="b">
        <f t="shared" si="62"/>
        <v>1</v>
      </c>
      <c r="BZ421" s="20">
        <v>25</v>
      </c>
      <c r="CA421" s="20" t="s">
        <v>90</v>
      </c>
      <c r="CB421" s="20">
        <v>0.01</v>
      </c>
      <c r="CC421" s="20">
        <v>0.02</v>
      </c>
      <c r="CD421" s="20">
        <v>-0.31</v>
      </c>
      <c r="CE421" s="20">
        <v>0.31</v>
      </c>
      <c r="CF421" s="58">
        <v>16</v>
      </c>
      <c r="CG421" s="20">
        <v>0.01</v>
      </c>
      <c r="CH421" s="20">
        <v>0.06</v>
      </c>
      <c r="CI421" s="83">
        <v>5</v>
      </c>
      <c r="CJ421" s="20">
        <v>0.02</v>
      </c>
      <c r="CK421" s="69">
        <v>9</v>
      </c>
      <c r="CL421" s="17">
        <v>-1</v>
      </c>
      <c r="CM421" s="17">
        <v>-1.8700813E-2</v>
      </c>
      <c r="CN421" s="17">
        <f>_xlfn.XLOOKUP(BZ421,' Brechas'!$A$35:$A$67,' Brechas'!$BO$35:$BO$67)</f>
        <v>-1.87008132210254E-2</v>
      </c>
      <c r="CO421" t="b">
        <f t="shared" si="63"/>
        <v>1</v>
      </c>
    </row>
    <row r="422" spans="40:93">
      <c r="AN422" s="20">
        <v>27</v>
      </c>
      <c r="AO422" s="20" t="s">
        <v>91</v>
      </c>
      <c r="AP422" s="20">
        <v>0.01</v>
      </c>
      <c r="AQ422" s="20">
        <v>0.02</v>
      </c>
      <c r="AR422" s="20">
        <v>-0.27</v>
      </c>
      <c r="AS422" s="20">
        <v>0.27</v>
      </c>
      <c r="AT422" s="78">
        <v>3</v>
      </c>
      <c r="AU422" s="20">
        <v>0.01</v>
      </c>
      <c r="AV422" s="20">
        <v>0.05</v>
      </c>
      <c r="AW422" s="76">
        <v>1</v>
      </c>
      <c r="AX422" s="20">
        <v>0.01</v>
      </c>
      <c r="AY422" s="67">
        <v>2</v>
      </c>
      <c r="AZ422" s="17">
        <v>-1</v>
      </c>
      <c r="BA422" s="17">
        <v>-1.2952821999999999E-2</v>
      </c>
      <c r="BB422" s="17">
        <f>_xlfn.XLOOKUP(AN422,' Brechas'!$A$35:$A$67,' Brechas'!$AE$35:$AE$67)</f>
        <v>-1.29528219865394E-2</v>
      </c>
      <c r="BC422" t="b">
        <f t="shared" si="61"/>
        <v>1</v>
      </c>
      <c r="BG422" s="20">
        <v>27</v>
      </c>
      <c r="BH422" s="20" t="s">
        <v>91</v>
      </c>
      <c r="BI422" s="20">
        <v>153.24</v>
      </c>
      <c r="BJ422" s="20">
        <v>115.3</v>
      </c>
      <c r="BK422" s="20">
        <v>0.33</v>
      </c>
      <c r="BL422" s="20">
        <v>0.33</v>
      </c>
      <c r="BM422" s="88">
        <v>24</v>
      </c>
      <c r="BN422" s="20">
        <v>135.03</v>
      </c>
      <c r="BO422" s="20">
        <v>0.8</v>
      </c>
      <c r="BP422" s="78">
        <v>3</v>
      </c>
      <c r="BQ422" s="20">
        <v>0.26</v>
      </c>
      <c r="BR422" s="94">
        <v>31</v>
      </c>
      <c r="BS422" s="17">
        <v>1</v>
      </c>
      <c r="BT422" s="17">
        <v>0.26398447200000003</v>
      </c>
      <c r="BU422" s="17">
        <f>_xlfn.XLOOKUP(BG422,' Brechas'!$A$35:$A$67,' Brechas'!$AS$35:$AS$67)</f>
        <v>0.26398447232959399</v>
      </c>
      <c r="BV422" t="b">
        <f t="shared" si="62"/>
        <v>1</v>
      </c>
      <c r="BZ422" s="20">
        <v>27</v>
      </c>
      <c r="CA422" s="20" t="s">
        <v>91</v>
      </c>
      <c r="CB422" s="20">
        <v>0</v>
      </c>
      <c r="CC422" s="20">
        <v>0</v>
      </c>
      <c r="CD422" s="20">
        <v>-0.41</v>
      </c>
      <c r="CE422" s="20">
        <v>0.41</v>
      </c>
      <c r="CF422" s="74">
        <v>23</v>
      </c>
      <c r="CG422" s="20">
        <v>0</v>
      </c>
      <c r="CH422" s="20">
        <v>0.24</v>
      </c>
      <c r="CI422" s="75">
        <v>21</v>
      </c>
      <c r="CJ422" s="20">
        <v>0.1</v>
      </c>
      <c r="CK422" s="72">
        <v>27</v>
      </c>
      <c r="CL422" s="17">
        <v>-1</v>
      </c>
      <c r="CM422" s="17">
        <v>-9.8826778000000004E-2</v>
      </c>
      <c r="CN422" s="17">
        <f>_xlfn.XLOOKUP(BZ422,' Brechas'!$A$35:$A$67,' Brechas'!$BO$35:$BO$67)</f>
        <v>-9.8826777643384503E-2</v>
      </c>
      <c r="CO422" t="b">
        <f t="shared" si="63"/>
        <v>1</v>
      </c>
    </row>
    <row r="423" spans="40:93">
      <c r="AN423" s="20">
        <v>41</v>
      </c>
      <c r="AO423" s="20" t="s">
        <v>92</v>
      </c>
      <c r="AP423" s="20">
        <v>0.04</v>
      </c>
      <c r="AQ423" s="20">
        <v>0.15</v>
      </c>
      <c r="AR423" s="20">
        <v>-0.75</v>
      </c>
      <c r="AS423" s="20">
        <v>0.75</v>
      </c>
      <c r="AT423" s="86">
        <v>11</v>
      </c>
      <c r="AU423" s="20">
        <v>0.09</v>
      </c>
      <c r="AV423" s="20">
        <v>0.32</v>
      </c>
      <c r="AW423" s="73">
        <v>28</v>
      </c>
      <c r="AX423" s="20">
        <v>0.24</v>
      </c>
      <c r="AY423" s="73">
        <v>28</v>
      </c>
      <c r="AZ423" s="17">
        <v>-1</v>
      </c>
      <c r="BA423" s="17">
        <v>-0.24270823799999999</v>
      </c>
      <c r="BB423" s="17">
        <f>_xlfn.XLOOKUP(AN423,' Brechas'!$A$35:$A$67,' Brechas'!$AE$35:$AE$67)</f>
        <v>-0.24270823805252001</v>
      </c>
      <c r="BC423" t="b">
        <f t="shared" si="61"/>
        <v>1</v>
      </c>
      <c r="BG423" s="20">
        <v>41</v>
      </c>
      <c r="BH423" s="20" t="s">
        <v>92</v>
      </c>
      <c r="BI423" s="20">
        <v>41.43</v>
      </c>
      <c r="BJ423" s="20">
        <v>48.23</v>
      </c>
      <c r="BK423" s="20">
        <v>-0.14000000000000001</v>
      </c>
      <c r="BL423" s="20">
        <v>0.14000000000000001</v>
      </c>
      <c r="BM423" s="79">
        <v>10</v>
      </c>
      <c r="BN423" s="20">
        <v>44.77</v>
      </c>
      <c r="BO423" s="20">
        <v>0.27</v>
      </c>
      <c r="BP423" s="81">
        <v>17</v>
      </c>
      <c r="BQ423" s="20">
        <v>0.04</v>
      </c>
      <c r="BR423" s="86">
        <v>11</v>
      </c>
      <c r="BS423" s="17">
        <v>-1</v>
      </c>
      <c r="BT423" s="17">
        <v>-3.7511386000000001E-2</v>
      </c>
      <c r="BU423" s="17">
        <f>_xlfn.XLOOKUP(BG423,' Brechas'!$A$35:$A$67,' Brechas'!$AS$35:$AS$67)</f>
        <v>-3.7511386167384399E-2</v>
      </c>
      <c r="BV423" t="b">
        <f t="shared" si="62"/>
        <v>1</v>
      </c>
      <c r="BZ423" s="20">
        <v>41</v>
      </c>
      <c r="CA423" s="20" t="s">
        <v>92</v>
      </c>
      <c r="CB423" s="20">
        <v>0</v>
      </c>
      <c r="CC423" s="20">
        <v>0.01</v>
      </c>
      <c r="CD423" s="20">
        <v>-0.35</v>
      </c>
      <c r="CE423" s="20">
        <v>0.35</v>
      </c>
      <c r="CF423" s="68">
        <v>19</v>
      </c>
      <c r="CG423" s="20">
        <v>0.01</v>
      </c>
      <c r="CH423" s="20">
        <v>0.13</v>
      </c>
      <c r="CI423" s="63">
        <v>15</v>
      </c>
      <c r="CJ423" s="20">
        <v>0.05</v>
      </c>
      <c r="CK423" s="68">
        <v>19</v>
      </c>
      <c r="CL423" s="17">
        <v>-1</v>
      </c>
      <c r="CM423" s="17">
        <v>-4.6316448000000003E-2</v>
      </c>
      <c r="CN423" s="17">
        <f>_xlfn.XLOOKUP(BZ423,' Brechas'!$A$35:$A$67,' Brechas'!$BO$35:$BO$67)</f>
        <v>-4.63164477658837E-2</v>
      </c>
      <c r="CO423" t="b">
        <f t="shared" si="63"/>
        <v>1</v>
      </c>
    </row>
    <row r="424" spans="40:93">
      <c r="AN424" s="20">
        <v>44</v>
      </c>
      <c r="AO424" s="20" t="s">
        <v>93</v>
      </c>
      <c r="AP424" s="20">
        <v>0</v>
      </c>
      <c r="AQ424" s="20">
        <v>0.05</v>
      </c>
      <c r="AR424" s="20">
        <v>-0.95</v>
      </c>
      <c r="AS424" s="20">
        <v>0.95</v>
      </c>
      <c r="AT424" s="138">
        <v>29</v>
      </c>
      <c r="AU424" s="20">
        <v>0.02</v>
      </c>
      <c r="AV424" s="20">
        <v>0.09</v>
      </c>
      <c r="AW424" s="78">
        <v>3</v>
      </c>
      <c r="AX424" s="20">
        <v>0.08</v>
      </c>
      <c r="AY424" s="64">
        <v>7</v>
      </c>
      <c r="AZ424" s="17">
        <v>-1</v>
      </c>
      <c r="BA424" s="17">
        <v>-8.2736356999999996E-2</v>
      </c>
      <c r="BB424" s="17">
        <f>_xlfn.XLOOKUP(AN424,' Brechas'!$A$35:$A$67,' Brechas'!$AE$35:$AE$67)</f>
        <v>-8.2736357278000494E-2</v>
      </c>
      <c r="BC424" t="b">
        <f t="shared" si="61"/>
        <v>1</v>
      </c>
      <c r="BG424" s="20">
        <v>44</v>
      </c>
      <c r="BH424" s="20" t="s">
        <v>93</v>
      </c>
      <c r="BI424" s="20">
        <v>152.30000000000001</v>
      </c>
      <c r="BJ424" s="20">
        <v>144.74</v>
      </c>
      <c r="BK424" s="20">
        <v>0.05</v>
      </c>
      <c r="BL424" s="20">
        <v>0.05</v>
      </c>
      <c r="BM424" s="78">
        <v>3</v>
      </c>
      <c r="BN424" s="20">
        <v>148.69999999999999</v>
      </c>
      <c r="BO424" s="20">
        <v>0.88</v>
      </c>
      <c r="BP424" s="67">
        <v>2</v>
      </c>
      <c r="BQ424" s="20">
        <v>0.05</v>
      </c>
      <c r="BR424" s="59">
        <v>13</v>
      </c>
      <c r="BS424" s="17">
        <v>1</v>
      </c>
      <c r="BT424" s="17">
        <v>4.6136917E-2</v>
      </c>
      <c r="BU424" s="17">
        <f>_xlfn.XLOOKUP(BG424,' Brechas'!$A$35:$A$67,' Brechas'!$AS$35:$AS$67)</f>
        <v>4.6136916691673802E-2</v>
      </c>
      <c r="BV424" t="b">
        <f t="shared" si="62"/>
        <v>1</v>
      </c>
      <c r="BZ424" s="20">
        <v>44</v>
      </c>
      <c r="CA424" s="20" t="s">
        <v>93</v>
      </c>
      <c r="CB424" s="20">
        <v>0</v>
      </c>
      <c r="CC424" s="20">
        <v>0</v>
      </c>
      <c r="CD424" s="20">
        <v>-0.72</v>
      </c>
      <c r="CE424" s="20">
        <v>0.72</v>
      </c>
      <c r="CF424" s="87">
        <v>30</v>
      </c>
      <c r="CG424" s="20">
        <v>0</v>
      </c>
      <c r="CH424" s="20">
        <v>0.32</v>
      </c>
      <c r="CI424" s="72">
        <v>27</v>
      </c>
      <c r="CJ424" s="20">
        <v>0.23</v>
      </c>
      <c r="CK424" s="94">
        <v>31</v>
      </c>
      <c r="CL424" s="17">
        <v>-1</v>
      </c>
      <c r="CM424" s="17">
        <v>-0.23255432700000001</v>
      </c>
      <c r="CN424" s="17">
        <f>_xlfn.XLOOKUP(BZ424,' Brechas'!$A$35:$A$67,' Brechas'!$BO$35:$BO$67)</f>
        <v>-0.23255432668797399</v>
      </c>
      <c r="CO424" t="b">
        <f t="shared" si="63"/>
        <v>1</v>
      </c>
    </row>
    <row r="425" spans="40:93">
      <c r="AN425" s="20">
        <v>47</v>
      </c>
      <c r="AO425" s="20" t="s">
        <v>94</v>
      </c>
      <c r="AP425" s="20">
        <v>0.01</v>
      </c>
      <c r="AQ425" s="20">
        <v>0.05</v>
      </c>
      <c r="AR425" s="20">
        <v>-0.73</v>
      </c>
      <c r="AS425" s="20">
        <v>0.73</v>
      </c>
      <c r="AT425" s="79">
        <v>10</v>
      </c>
      <c r="AU425" s="20">
        <v>0.03</v>
      </c>
      <c r="AV425" s="20">
        <v>0.1</v>
      </c>
      <c r="AW425" s="85">
        <v>4</v>
      </c>
      <c r="AX425" s="20">
        <v>7.0000000000000007E-2</v>
      </c>
      <c r="AY425" s="83">
        <v>5</v>
      </c>
      <c r="AZ425" s="17">
        <v>-1</v>
      </c>
      <c r="BA425" s="17">
        <v>-7.3067652999999996E-2</v>
      </c>
      <c r="BB425" s="17">
        <f>_xlfn.XLOOKUP(AN425,' Brechas'!$A$35:$A$67,' Brechas'!$AE$35:$AE$67)</f>
        <v>-7.3067653168469804E-2</v>
      </c>
      <c r="BC425" t="b">
        <f t="shared" si="61"/>
        <v>1</v>
      </c>
      <c r="BG425" s="20">
        <v>47</v>
      </c>
      <c r="BH425" s="20" t="s">
        <v>94</v>
      </c>
      <c r="BI425" s="20">
        <v>63.49</v>
      </c>
      <c r="BJ425" s="20">
        <v>98.15</v>
      </c>
      <c r="BK425" s="20">
        <v>-0.35</v>
      </c>
      <c r="BL425" s="20">
        <v>0.35</v>
      </c>
      <c r="BM425" s="72">
        <v>27</v>
      </c>
      <c r="BN425" s="20">
        <v>80.430000000000007</v>
      </c>
      <c r="BO425" s="20">
        <v>0.48</v>
      </c>
      <c r="BP425" s="65">
        <v>6</v>
      </c>
      <c r="BQ425" s="20">
        <v>0.17</v>
      </c>
      <c r="BR425" s="73">
        <v>28</v>
      </c>
      <c r="BS425" s="17">
        <v>-1</v>
      </c>
      <c r="BT425" s="17">
        <v>-0.168799065</v>
      </c>
      <c r="BU425" s="17">
        <f>_xlfn.XLOOKUP(BG425,' Brechas'!$A$35:$A$67,' Brechas'!$AS$35:$AS$67)</f>
        <v>-0.168799065105565</v>
      </c>
      <c r="BV425" t="b">
        <f t="shared" si="62"/>
        <v>1</v>
      </c>
      <c r="BZ425" s="20">
        <v>47</v>
      </c>
      <c r="CA425" s="20" t="s">
        <v>94</v>
      </c>
      <c r="CB425" s="20">
        <v>0</v>
      </c>
      <c r="CC425" s="20">
        <v>0</v>
      </c>
      <c r="CD425" s="20">
        <v>-0.6</v>
      </c>
      <c r="CE425" s="20">
        <v>0.6</v>
      </c>
      <c r="CF425" s="73">
        <v>28</v>
      </c>
      <c r="CG425" s="20">
        <v>0</v>
      </c>
      <c r="CH425" s="20">
        <v>0.25</v>
      </c>
      <c r="CI425" s="74">
        <v>23</v>
      </c>
      <c r="CJ425" s="20">
        <v>0.15</v>
      </c>
      <c r="CK425" s="87">
        <v>30</v>
      </c>
      <c r="CL425" s="17">
        <v>-1</v>
      </c>
      <c r="CM425" s="17">
        <v>-0.15193282299999999</v>
      </c>
      <c r="CN425" s="17">
        <f>_xlfn.XLOOKUP(BZ425,' Brechas'!$A$35:$A$67,' Brechas'!$BO$35:$BO$67)</f>
        <v>-0.151932822531299</v>
      </c>
      <c r="CO425" t="b">
        <f t="shared" si="63"/>
        <v>1</v>
      </c>
    </row>
    <row r="426" spans="40:93">
      <c r="AN426" s="20">
        <v>50</v>
      </c>
      <c r="AO426" s="20" t="s">
        <v>95</v>
      </c>
      <c r="AP426" s="20">
        <v>0.02</v>
      </c>
      <c r="AQ426" s="20">
        <v>0.1</v>
      </c>
      <c r="AR426" s="20">
        <v>-0.79</v>
      </c>
      <c r="AS426" s="20">
        <v>0.79</v>
      </c>
      <c r="AT426" s="136">
        <v>19</v>
      </c>
      <c r="AU426" s="20">
        <v>0.06</v>
      </c>
      <c r="AV426" s="20">
        <v>0.22</v>
      </c>
      <c r="AW426" s="68">
        <v>19</v>
      </c>
      <c r="AX426" s="20">
        <v>0.17</v>
      </c>
      <c r="AY426" s="80">
        <v>20</v>
      </c>
      <c r="AZ426" s="17">
        <v>-1</v>
      </c>
      <c r="BA426" s="17">
        <v>-0.17346593099999999</v>
      </c>
      <c r="BB426" s="17">
        <f>_xlfn.XLOOKUP(AN426,' Brechas'!$A$35:$A$67,' Brechas'!$AE$35:$AE$67)</f>
        <v>-0.17346593071800501</v>
      </c>
      <c r="BC426" t="b">
        <f t="shared" si="61"/>
        <v>1</v>
      </c>
      <c r="BG426" s="20">
        <v>50</v>
      </c>
      <c r="BH426" s="20" t="s">
        <v>95</v>
      </c>
      <c r="BI426" s="20">
        <v>32.549999999999997</v>
      </c>
      <c r="BJ426" s="20">
        <v>33.659999999999997</v>
      </c>
      <c r="BK426" s="20">
        <v>-0.03</v>
      </c>
      <c r="BL426" s="20">
        <v>0.03</v>
      </c>
      <c r="BM426" s="67">
        <v>2</v>
      </c>
      <c r="BN426" s="20">
        <v>33.1</v>
      </c>
      <c r="BO426" s="20">
        <v>0.2</v>
      </c>
      <c r="BP426" s="71">
        <v>25</v>
      </c>
      <c r="BQ426" s="20">
        <v>0.01</v>
      </c>
      <c r="BR426" s="67">
        <v>2</v>
      </c>
      <c r="BS426" s="17">
        <v>-1</v>
      </c>
      <c r="BT426" s="17">
        <v>-6.5119920000000003E-3</v>
      </c>
      <c r="BU426" s="17">
        <f>_xlfn.XLOOKUP(BG426,' Brechas'!$A$35:$A$67,' Brechas'!$AS$35:$AS$67)</f>
        <v>-6.5119916328710897E-3</v>
      </c>
      <c r="BV426" t="b">
        <f t="shared" si="62"/>
        <v>1</v>
      </c>
      <c r="BZ426" s="20">
        <v>50</v>
      </c>
      <c r="CA426" s="20" t="s">
        <v>95</v>
      </c>
      <c r="CB426" s="20">
        <v>0.01</v>
      </c>
      <c r="CC426" s="20">
        <v>0.01</v>
      </c>
      <c r="CD426" s="20">
        <v>-0.4</v>
      </c>
      <c r="CE426" s="20">
        <v>0.4</v>
      </c>
      <c r="CF426" s="82">
        <v>22</v>
      </c>
      <c r="CG426" s="20">
        <v>0.01</v>
      </c>
      <c r="CH426" s="20">
        <v>0.08</v>
      </c>
      <c r="CI426" s="64">
        <v>7</v>
      </c>
      <c r="CJ426" s="20">
        <v>0.03</v>
      </c>
      <c r="CK426" s="63">
        <v>15</v>
      </c>
      <c r="CL426" s="17">
        <v>-1</v>
      </c>
      <c r="CM426" s="17">
        <v>-3.3292651999999999E-2</v>
      </c>
      <c r="CN426" s="17">
        <f>_xlfn.XLOOKUP(BZ426,' Brechas'!$A$35:$A$67,' Brechas'!$BO$35:$BO$67)</f>
        <v>-3.3292652076295497E-2</v>
      </c>
      <c r="CO426" t="b">
        <f t="shared" si="63"/>
        <v>1</v>
      </c>
    </row>
    <row r="427" spans="40:93">
      <c r="AN427" s="20">
        <v>52</v>
      </c>
      <c r="AO427" s="20" t="s">
        <v>96</v>
      </c>
      <c r="AP427" s="20">
        <v>0.02</v>
      </c>
      <c r="AQ427" s="20">
        <v>7.0000000000000007E-2</v>
      </c>
      <c r="AR427" s="20">
        <v>-0.68</v>
      </c>
      <c r="AS427" s="20">
        <v>0.68</v>
      </c>
      <c r="AT427" s="64">
        <v>7</v>
      </c>
      <c r="AU427" s="20">
        <v>0.05</v>
      </c>
      <c r="AV427" s="20">
        <v>0.16</v>
      </c>
      <c r="AW427" s="86">
        <v>11</v>
      </c>
      <c r="AX427" s="20">
        <v>0.11</v>
      </c>
      <c r="AY427" s="79">
        <v>10</v>
      </c>
      <c r="AZ427" s="17">
        <v>-1</v>
      </c>
      <c r="BA427" s="17">
        <v>-0.110158521</v>
      </c>
      <c r="BB427" s="17">
        <f>_xlfn.XLOOKUP(AN427,' Brechas'!$A$35:$A$67,' Brechas'!$AE$35:$AE$67)</f>
        <v>-0.110158520924171</v>
      </c>
      <c r="BC427" t="b">
        <f t="shared" si="61"/>
        <v>1</v>
      </c>
      <c r="BG427" s="20">
        <v>52</v>
      </c>
      <c r="BH427" s="20" t="s">
        <v>96</v>
      </c>
      <c r="BI427" s="20">
        <v>61.76</v>
      </c>
      <c r="BJ427" s="20">
        <v>54.18</v>
      </c>
      <c r="BK427" s="20">
        <v>0.14000000000000001</v>
      </c>
      <c r="BL427" s="20">
        <v>0.14000000000000001</v>
      </c>
      <c r="BM427" s="69">
        <v>9</v>
      </c>
      <c r="BN427" s="20">
        <v>58.15</v>
      </c>
      <c r="BO427" s="20">
        <v>0.35</v>
      </c>
      <c r="BP427" s="86">
        <v>11</v>
      </c>
      <c r="BQ427" s="20">
        <v>0.05</v>
      </c>
      <c r="BR427" s="58">
        <v>16</v>
      </c>
      <c r="BS427" s="17">
        <v>1</v>
      </c>
      <c r="BT427" s="17">
        <v>4.8343095000000003E-2</v>
      </c>
      <c r="BU427" s="17">
        <f>_xlfn.XLOOKUP(BG427,' Brechas'!$A$35:$A$67,' Brechas'!$AS$35:$AS$67)</f>
        <v>4.8343094545607201E-2</v>
      </c>
      <c r="BV427" t="b">
        <f t="shared" si="62"/>
        <v>1</v>
      </c>
      <c r="BZ427" s="20">
        <v>52</v>
      </c>
      <c r="CA427" s="20" t="s">
        <v>96</v>
      </c>
      <c r="CB427" s="20">
        <v>0.01</v>
      </c>
      <c r="CC427" s="20">
        <v>0.01</v>
      </c>
      <c r="CD427" s="20">
        <v>-0.03</v>
      </c>
      <c r="CE427" s="20">
        <v>0.03</v>
      </c>
      <c r="CF427" s="76">
        <v>1</v>
      </c>
      <c r="CG427" s="20">
        <v>0.01</v>
      </c>
      <c r="CH427" s="20">
        <v>0.09</v>
      </c>
      <c r="CI427" s="79">
        <v>10</v>
      </c>
      <c r="CJ427" s="20">
        <v>0</v>
      </c>
      <c r="CK427" s="67">
        <v>2</v>
      </c>
      <c r="CL427" s="17">
        <v>-1</v>
      </c>
      <c r="CM427" s="17">
        <v>-2.5757219999999999E-3</v>
      </c>
      <c r="CN427" s="17">
        <f>_xlfn.XLOOKUP(BZ427,' Brechas'!$A$35:$A$67,' Brechas'!$BO$35:$BO$67)</f>
        <v>-2.5757220806221898E-3</v>
      </c>
      <c r="CO427" t="b">
        <f t="shared" si="63"/>
        <v>1</v>
      </c>
    </row>
    <row r="428" spans="40:93" ht="24">
      <c r="AN428" s="20">
        <v>54</v>
      </c>
      <c r="AO428" s="20" t="s">
        <v>97</v>
      </c>
      <c r="AP428" s="20">
        <v>0.01</v>
      </c>
      <c r="AQ428" s="20">
        <v>0.12</v>
      </c>
      <c r="AR428" s="20">
        <v>-0.89</v>
      </c>
      <c r="AS428" s="20">
        <v>0.89</v>
      </c>
      <c r="AT428" s="135">
        <v>27</v>
      </c>
      <c r="AU428" s="20">
        <v>7.0000000000000007E-2</v>
      </c>
      <c r="AV428" s="20">
        <v>0.23</v>
      </c>
      <c r="AW428" s="80">
        <v>20</v>
      </c>
      <c r="AX428" s="20">
        <v>0.21</v>
      </c>
      <c r="AY428" s="88">
        <v>24</v>
      </c>
      <c r="AZ428" s="17">
        <v>-1</v>
      </c>
      <c r="BA428" s="17">
        <v>-0.20620134100000001</v>
      </c>
      <c r="BB428" s="17">
        <f>_xlfn.XLOOKUP(AN428,' Brechas'!$A$35:$A$67,' Brechas'!$AE$35:$AE$67)</f>
        <v>-0.20620134080139799</v>
      </c>
      <c r="BC428" t="b">
        <f t="shared" si="61"/>
        <v>1</v>
      </c>
      <c r="BG428" s="20">
        <v>54</v>
      </c>
      <c r="BH428" s="20" t="s">
        <v>97</v>
      </c>
      <c r="BI428" s="20">
        <v>39.659999999999997</v>
      </c>
      <c r="BJ428" s="20">
        <v>44.91</v>
      </c>
      <c r="BK428" s="20">
        <v>-0.12</v>
      </c>
      <c r="BL428" s="20">
        <v>0.12</v>
      </c>
      <c r="BM428" s="64">
        <v>7</v>
      </c>
      <c r="BN428" s="20">
        <v>42.19</v>
      </c>
      <c r="BO428" s="20">
        <v>0.25</v>
      </c>
      <c r="BP428" s="68">
        <v>19</v>
      </c>
      <c r="BQ428" s="20">
        <v>0.03</v>
      </c>
      <c r="BR428" s="62">
        <v>8</v>
      </c>
      <c r="BS428" s="17">
        <v>-1</v>
      </c>
      <c r="BT428" s="17">
        <v>-2.9294146E-2</v>
      </c>
      <c r="BU428" s="17">
        <f>_xlfn.XLOOKUP(BG428,' Brechas'!$A$35:$A$67,' Brechas'!$AS$35:$AS$67)</f>
        <v>-2.9294145669215201E-2</v>
      </c>
      <c r="BV428" t="b">
        <f t="shared" si="62"/>
        <v>1</v>
      </c>
      <c r="BZ428" s="20">
        <v>54</v>
      </c>
      <c r="CA428" s="20" t="s">
        <v>97</v>
      </c>
      <c r="CB428" s="20">
        <v>0</v>
      </c>
      <c r="CC428" s="20">
        <v>0</v>
      </c>
      <c r="CD428" s="20">
        <v>-0.25</v>
      </c>
      <c r="CE428" s="20">
        <v>0.25</v>
      </c>
      <c r="CF428" s="60">
        <v>14</v>
      </c>
      <c r="CG428" s="20">
        <v>0</v>
      </c>
      <c r="CH428" s="20">
        <v>0.36</v>
      </c>
      <c r="CI428" s="70">
        <v>29</v>
      </c>
      <c r="CJ428" s="20">
        <v>0.09</v>
      </c>
      <c r="CK428" s="84">
        <v>26</v>
      </c>
      <c r="CL428" s="17">
        <v>-1</v>
      </c>
      <c r="CM428" s="17">
        <v>-9.0081605999999995E-2</v>
      </c>
      <c r="CN428" s="17">
        <f>_xlfn.XLOOKUP(BZ428,' Brechas'!$A$35:$A$67,' Brechas'!$BO$35:$BO$67)</f>
        <v>-9.0081605507916898E-2</v>
      </c>
      <c r="CO428" t="b">
        <f t="shared" si="63"/>
        <v>1</v>
      </c>
    </row>
    <row r="429" spans="40:93">
      <c r="AN429" s="20">
        <v>63</v>
      </c>
      <c r="AO429" s="20" t="s">
        <v>270</v>
      </c>
      <c r="AP429" s="20">
        <v>0.03</v>
      </c>
      <c r="AQ429" s="20">
        <v>0.13</v>
      </c>
      <c r="AR429" s="20">
        <v>-0.8</v>
      </c>
      <c r="AS429" s="20">
        <v>0.8</v>
      </c>
      <c r="AT429" s="133">
        <v>20</v>
      </c>
      <c r="AU429" s="20">
        <v>7.0000000000000007E-2</v>
      </c>
      <c r="AV429" s="20">
        <v>0.26</v>
      </c>
      <c r="AW429" s="71">
        <v>25</v>
      </c>
      <c r="AX429" s="20">
        <v>0.21</v>
      </c>
      <c r="AY429" s="74">
        <v>23</v>
      </c>
      <c r="AZ429" s="17">
        <v>-1</v>
      </c>
      <c r="BA429" s="17">
        <v>-0.20602279600000001</v>
      </c>
      <c r="BB429" s="17">
        <f>_xlfn.XLOOKUP(AN429,' Brechas'!$A$35:$A$67,' Brechas'!$AE$35:$AE$67)</f>
        <v>-0.206022796087106</v>
      </c>
      <c r="BC429" t="b">
        <f t="shared" si="61"/>
        <v>1</v>
      </c>
      <c r="BG429" s="20">
        <v>63</v>
      </c>
      <c r="BH429" s="20" t="s">
        <v>98</v>
      </c>
      <c r="BI429" s="20">
        <v>27.58</v>
      </c>
      <c r="BJ429" s="20">
        <v>36.630000000000003</v>
      </c>
      <c r="BK429" s="20">
        <v>-0.25</v>
      </c>
      <c r="BL429" s="20">
        <v>0.25</v>
      </c>
      <c r="BM429" s="63">
        <v>15</v>
      </c>
      <c r="BN429" s="20">
        <v>31.85</v>
      </c>
      <c r="BO429" s="20">
        <v>0.19</v>
      </c>
      <c r="BP429" s="73">
        <v>28</v>
      </c>
      <c r="BQ429" s="20">
        <v>0.05</v>
      </c>
      <c r="BR429" s="60">
        <v>14</v>
      </c>
      <c r="BS429" s="17">
        <v>-1</v>
      </c>
      <c r="BT429" s="17">
        <v>-4.6781547999999999E-2</v>
      </c>
      <c r="BU429" s="17">
        <f>_xlfn.XLOOKUP(BG429,' Brechas'!$A$35:$A$67,' Brechas'!$AS$35:$AS$67)</f>
        <v>-4.6781547647847102E-2</v>
      </c>
      <c r="BV429" t="b">
        <f t="shared" si="62"/>
        <v>1</v>
      </c>
      <c r="BZ429" s="20">
        <v>63</v>
      </c>
      <c r="CA429" s="20" t="s">
        <v>98</v>
      </c>
      <c r="CB429" s="20">
        <v>0.01</v>
      </c>
      <c r="CC429" s="20">
        <v>0.01</v>
      </c>
      <c r="CD429" s="20">
        <v>-7.0000000000000007E-2</v>
      </c>
      <c r="CE429" s="20">
        <v>7.0000000000000007E-2</v>
      </c>
      <c r="CF429" s="78">
        <v>3</v>
      </c>
      <c r="CG429" s="20">
        <v>0.01</v>
      </c>
      <c r="CH429" s="20">
        <v>0.08</v>
      </c>
      <c r="CI429" s="62">
        <v>8</v>
      </c>
      <c r="CJ429" s="20">
        <v>0.01</v>
      </c>
      <c r="CK429" s="78">
        <v>3</v>
      </c>
      <c r="CL429" s="17">
        <v>-1</v>
      </c>
      <c r="CM429" s="17">
        <v>-5.7090429999999996E-3</v>
      </c>
      <c r="CN429" s="17">
        <f>_xlfn.XLOOKUP(BZ429,' Brechas'!$A$35:$A$67,' Brechas'!$BO$35:$BO$67)</f>
        <v>-5.7090433726330802E-3</v>
      </c>
      <c r="CO429" t="b">
        <f t="shared" si="63"/>
        <v>1</v>
      </c>
    </row>
    <row r="430" spans="40:93">
      <c r="AN430" s="20">
        <v>66</v>
      </c>
      <c r="AO430" s="20" t="s">
        <v>99</v>
      </c>
      <c r="AP430" s="20">
        <v>0.03</v>
      </c>
      <c r="AQ430" s="20">
        <v>0.17</v>
      </c>
      <c r="AR430" s="20">
        <v>-0.83</v>
      </c>
      <c r="AS430" s="20">
        <v>0.83</v>
      </c>
      <c r="AT430" s="137">
        <v>23</v>
      </c>
      <c r="AU430" s="20">
        <v>0.1</v>
      </c>
      <c r="AV430" s="20">
        <v>0.34</v>
      </c>
      <c r="AW430" s="94">
        <v>31</v>
      </c>
      <c r="AX430" s="20">
        <v>0.28000000000000003</v>
      </c>
      <c r="AY430" s="87">
        <v>30</v>
      </c>
      <c r="AZ430" s="17">
        <v>-1</v>
      </c>
      <c r="BA430" s="17">
        <v>-0.27922655800000001</v>
      </c>
      <c r="BB430" s="17">
        <f>_xlfn.XLOOKUP(AN430,' Brechas'!$A$35:$A$67,' Brechas'!$AE$35:$AE$67)</f>
        <v>-0.27922655782074901</v>
      </c>
      <c r="BC430" t="b">
        <f t="shared" si="61"/>
        <v>1</v>
      </c>
      <c r="BG430" s="20">
        <v>66</v>
      </c>
      <c r="BH430" s="20" t="s">
        <v>99</v>
      </c>
      <c r="BI430" s="20">
        <v>34.69</v>
      </c>
      <c r="BJ430" s="20">
        <v>42.56</v>
      </c>
      <c r="BK430" s="20">
        <v>-0.18</v>
      </c>
      <c r="BL430" s="20">
        <v>0.18</v>
      </c>
      <c r="BM430" s="59">
        <v>13</v>
      </c>
      <c r="BN430" s="20">
        <v>38.340000000000003</v>
      </c>
      <c r="BO430" s="20">
        <v>0.23</v>
      </c>
      <c r="BP430" s="82">
        <v>22</v>
      </c>
      <c r="BQ430" s="20">
        <v>0.04</v>
      </c>
      <c r="BR430" s="66">
        <v>12</v>
      </c>
      <c r="BS430" s="17">
        <v>-1</v>
      </c>
      <c r="BT430" s="17">
        <v>-4.212813E-2</v>
      </c>
      <c r="BU430" s="17">
        <f>_xlfn.XLOOKUP(BG430,' Brechas'!$A$35:$A$67,' Brechas'!$AS$35:$AS$67)</f>
        <v>-4.2128129855612102E-2</v>
      </c>
      <c r="BV430" t="b">
        <f t="shared" si="62"/>
        <v>1</v>
      </c>
      <c r="BZ430" s="20">
        <v>66</v>
      </c>
      <c r="CA430" s="20" t="s">
        <v>99</v>
      </c>
      <c r="CB430" s="20">
        <v>0</v>
      </c>
      <c r="CC430" s="20">
        <v>0.01</v>
      </c>
      <c r="CD430" s="20">
        <v>-0.28000000000000003</v>
      </c>
      <c r="CE430" s="20">
        <v>0.28000000000000003</v>
      </c>
      <c r="CF430" s="63">
        <v>15</v>
      </c>
      <c r="CG430" s="20">
        <v>0.01</v>
      </c>
      <c r="CH430" s="20">
        <v>0.14000000000000001</v>
      </c>
      <c r="CI430" s="81">
        <v>17</v>
      </c>
      <c r="CJ430" s="20">
        <v>0.04</v>
      </c>
      <c r="CK430" s="58">
        <v>16</v>
      </c>
      <c r="CL430" s="17">
        <v>-1</v>
      </c>
      <c r="CM430" s="17">
        <v>-4.0143784000000002E-2</v>
      </c>
      <c r="CN430" s="17">
        <f>_xlfn.XLOOKUP(BZ430,' Brechas'!$A$35:$A$67,' Brechas'!$BO$35:$BO$67)</f>
        <v>-4.0143784009682097E-2</v>
      </c>
      <c r="CO430" t="b">
        <f t="shared" si="63"/>
        <v>1</v>
      </c>
    </row>
    <row r="431" spans="40:93">
      <c r="AN431" s="20">
        <v>68</v>
      </c>
      <c r="AO431" s="20" t="s">
        <v>100</v>
      </c>
      <c r="AP431" s="20">
        <v>0.03</v>
      </c>
      <c r="AQ431" s="20">
        <v>0.1</v>
      </c>
      <c r="AR431" s="20">
        <v>-0.71</v>
      </c>
      <c r="AS431" s="20">
        <v>0.71</v>
      </c>
      <c r="AT431" s="62">
        <v>8</v>
      </c>
      <c r="AU431" s="20">
        <v>7.0000000000000007E-2</v>
      </c>
      <c r="AV431" s="20">
        <v>0.23</v>
      </c>
      <c r="AW431" s="75">
        <v>21</v>
      </c>
      <c r="AX431" s="20">
        <v>0.16</v>
      </c>
      <c r="AY431" s="61">
        <v>18</v>
      </c>
      <c r="AZ431" s="17">
        <v>-1</v>
      </c>
      <c r="BA431" s="17">
        <v>-0.16376734000000001</v>
      </c>
      <c r="BB431" s="17">
        <f>_xlfn.XLOOKUP(AN431,' Brechas'!$A$35:$A$67,' Brechas'!$AE$35:$AE$67)</f>
        <v>-0.16376734034894</v>
      </c>
      <c r="BC431" t="b">
        <f t="shared" si="61"/>
        <v>1</v>
      </c>
      <c r="BG431" s="20">
        <v>68</v>
      </c>
      <c r="BH431" s="20" t="s">
        <v>100</v>
      </c>
      <c r="BI431" s="20">
        <v>37.409999999999997</v>
      </c>
      <c r="BJ431" s="20">
        <v>41.41</v>
      </c>
      <c r="BK431" s="20">
        <v>-0.1</v>
      </c>
      <c r="BL431" s="20">
        <v>0.1</v>
      </c>
      <c r="BM431" s="83">
        <v>5</v>
      </c>
      <c r="BN431" s="20">
        <v>39.33</v>
      </c>
      <c r="BO431" s="20">
        <v>0.23</v>
      </c>
      <c r="BP431" s="80">
        <v>20</v>
      </c>
      <c r="BQ431" s="20">
        <v>0.02</v>
      </c>
      <c r="BR431" s="83">
        <v>5</v>
      </c>
      <c r="BS431" s="17">
        <v>-1</v>
      </c>
      <c r="BT431" s="17">
        <v>-2.2583698999999999E-2</v>
      </c>
      <c r="BU431" s="17">
        <f>_xlfn.XLOOKUP(BG431,' Brechas'!$A$35:$A$67,' Brechas'!$AS$35:$AS$67)</f>
        <v>-2.2583699236430499E-2</v>
      </c>
      <c r="BV431" t="b">
        <f t="shared" si="62"/>
        <v>1</v>
      </c>
      <c r="BZ431" s="20">
        <v>68</v>
      </c>
      <c r="CA431" s="20" t="s">
        <v>100</v>
      </c>
      <c r="CB431" s="20">
        <v>0.01</v>
      </c>
      <c r="CC431" s="20">
        <v>0.01</v>
      </c>
      <c r="CD431" s="20">
        <v>-0.52</v>
      </c>
      <c r="CE431" s="20">
        <v>0.52</v>
      </c>
      <c r="CF431" s="72">
        <v>27</v>
      </c>
      <c r="CG431" s="20">
        <v>0.01</v>
      </c>
      <c r="CH431" s="20">
        <v>0.09</v>
      </c>
      <c r="CI431" s="69">
        <v>9</v>
      </c>
      <c r="CJ431" s="20">
        <v>0.04</v>
      </c>
      <c r="CK431" s="61">
        <v>18</v>
      </c>
      <c r="CL431" s="17">
        <v>-1</v>
      </c>
      <c r="CM431" s="17">
        <v>-4.4993347000000003E-2</v>
      </c>
      <c r="CN431" s="17">
        <f>_xlfn.XLOOKUP(BZ431,' Brechas'!$A$35:$A$67,' Brechas'!$BO$35:$BO$67)</f>
        <v>-4.4993347113161802E-2</v>
      </c>
      <c r="CO431" t="b">
        <f t="shared" si="63"/>
        <v>1</v>
      </c>
    </row>
    <row r="432" spans="40:93">
      <c r="AN432" s="20">
        <v>70</v>
      </c>
      <c r="AO432" s="20" t="s">
        <v>101</v>
      </c>
      <c r="AP432" s="20">
        <v>0.02</v>
      </c>
      <c r="AQ432" s="20">
        <v>0.1</v>
      </c>
      <c r="AR432" s="20">
        <v>-0.78</v>
      </c>
      <c r="AS432" s="20">
        <v>0.78</v>
      </c>
      <c r="AT432" s="81">
        <v>17</v>
      </c>
      <c r="AU432" s="20">
        <v>0.06</v>
      </c>
      <c r="AV432" s="20">
        <v>0.22</v>
      </c>
      <c r="AW432" s="61">
        <v>18</v>
      </c>
      <c r="AX432" s="20">
        <v>0.17</v>
      </c>
      <c r="AY432" s="68">
        <v>19</v>
      </c>
      <c r="AZ432" s="17">
        <v>-1</v>
      </c>
      <c r="BA432" s="17">
        <v>-0.17121829699999999</v>
      </c>
      <c r="BB432" s="17">
        <f>_xlfn.XLOOKUP(AN432,' Brechas'!$A$35:$A$67,' Brechas'!$AE$35:$AE$67)</f>
        <v>-0.17121829732932001</v>
      </c>
      <c r="BC432" t="b">
        <f t="shared" si="61"/>
        <v>1</v>
      </c>
      <c r="BG432" s="20">
        <v>70</v>
      </c>
      <c r="BH432" s="20" t="s">
        <v>101</v>
      </c>
      <c r="BI432" s="20">
        <v>85.47</v>
      </c>
      <c r="BJ432" s="20">
        <v>124.17</v>
      </c>
      <c r="BK432" s="20">
        <v>-0.31</v>
      </c>
      <c r="BL432" s="20">
        <v>0.31</v>
      </c>
      <c r="BM432" s="82">
        <v>22</v>
      </c>
      <c r="BN432" s="20">
        <v>104.52</v>
      </c>
      <c r="BO432" s="20">
        <v>0.62</v>
      </c>
      <c r="BP432" s="85">
        <v>4</v>
      </c>
      <c r="BQ432" s="20">
        <v>0.19</v>
      </c>
      <c r="BR432" s="87">
        <v>30</v>
      </c>
      <c r="BS432" s="17">
        <v>-1</v>
      </c>
      <c r="BT432" s="17">
        <v>-0.19357125</v>
      </c>
      <c r="BU432" s="17">
        <f>_xlfn.XLOOKUP(BG432,' Brechas'!$A$35:$A$67,' Brechas'!$AS$35:$AS$67)</f>
        <v>-0.193571249613397</v>
      </c>
      <c r="BV432" t="b">
        <f t="shared" si="62"/>
        <v>1</v>
      </c>
      <c r="BZ432" s="20">
        <v>70</v>
      </c>
      <c r="CA432" s="20" t="s">
        <v>101</v>
      </c>
      <c r="CB432" s="20">
        <v>0</v>
      </c>
      <c r="CC432" s="20">
        <v>0</v>
      </c>
      <c r="CD432" s="20">
        <v>-0.23</v>
      </c>
      <c r="CE432" s="20">
        <v>0.23</v>
      </c>
      <c r="CF432" s="66">
        <v>12</v>
      </c>
      <c r="CG432" s="20">
        <v>0</v>
      </c>
      <c r="CH432" s="20">
        <v>0.19</v>
      </c>
      <c r="CI432" s="80">
        <v>20</v>
      </c>
      <c r="CJ432" s="20">
        <v>0.04</v>
      </c>
      <c r="CK432" s="81">
        <v>17</v>
      </c>
      <c r="CL432" s="17">
        <v>-1</v>
      </c>
      <c r="CM432" s="17">
        <v>-4.2105594000000003E-2</v>
      </c>
      <c r="CN432" s="17">
        <f>_xlfn.XLOOKUP(BZ432,' Brechas'!$A$35:$A$67,' Brechas'!$BO$35:$BO$67)</f>
        <v>-4.2105594113940902E-2</v>
      </c>
      <c r="CO432" t="b">
        <f t="shared" si="63"/>
        <v>1</v>
      </c>
    </row>
    <row r="433" spans="39:93">
      <c r="AN433" s="20">
        <v>73</v>
      </c>
      <c r="AO433" s="20" t="s">
        <v>102</v>
      </c>
      <c r="AP433" s="20">
        <v>0.03</v>
      </c>
      <c r="AQ433" s="20">
        <v>0.14000000000000001</v>
      </c>
      <c r="AR433" s="20">
        <v>-0.78</v>
      </c>
      <c r="AS433" s="20">
        <v>0.78</v>
      </c>
      <c r="AT433" s="134">
        <v>18</v>
      </c>
      <c r="AU433" s="20">
        <v>0.09</v>
      </c>
      <c r="AV433" s="20">
        <v>0.3</v>
      </c>
      <c r="AW433" s="84">
        <v>26</v>
      </c>
      <c r="AX433" s="20">
        <v>0.23</v>
      </c>
      <c r="AY433" s="84">
        <v>26</v>
      </c>
      <c r="AZ433" s="17">
        <v>-1</v>
      </c>
      <c r="BA433" s="17">
        <v>-0.23491399700000001</v>
      </c>
      <c r="BB433" s="17">
        <f>_xlfn.XLOOKUP(AN433,' Brechas'!$A$35:$A$67,' Brechas'!$AE$35:$AE$67)</f>
        <v>-0.23491399696102999</v>
      </c>
      <c r="BC433" t="b">
        <f t="shared" si="61"/>
        <v>1</v>
      </c>
      <c r="BG433" s="20">
        <v>73</v>
      </c>
      <c r="BH433" s="20" t="s">
        <v>102</v>
      </c>
      <c r="BI433" s="20">
        <v>27.66</v>
      </c>
      <c r="BJ433" s="20">
        <v>37.6</v>
      </c>
      <c r="BK433" s="20">
        <v>-0.26</v>
      </c>
      <c r="BL433" s="20">
        <v>0.26</v>
      </c>
      <c r="BM433" s="68">
        <v>19</v>
      </c>
      <c r="BN433" s="20">
        <v>32.47</v>
      </c>
      <c r="BO433" s="20">
        <v>0.19</v>
      </c>
      <c r="BP433" s="72">
        <v>27</v>
      </c>
      <c r="BQ433" s="20">
        <v>0.05</v>
      </c>
      <c r="BR433" s="81">
        <v>17</v>
      </c>
      <c r="BS433" s="17">
        <v>-1</v>
      </c>
      <c r="BT433" s="17">
        <v>-5.1010154000000002E-2</v>
      </c>
      <c r="BU433" s="17">
        <f>_xlfn.XLOOKUP(BG433,' Brechas'!$A$35:$A$67,' Brechas'!$AS$35:$AS$67)</f>
        <v>-5.1010154308938897E-2</v>
      </c>
      <c r="BV433" t="b">
        <f t="shared" si="62"/>
        <v>1</v>
      </c>
      <c r="BZ433" s="20">
        <v>73</v>
      </c>
      <c r="CA433" s="20" t="s">
        <v>102</v>
      </c>
      <c r="CB433" s="20">
        <v>0</v>
      </c>
      <c r="CC433" s="20">
        <v>0</v>
      </c>
      <c r="CD433" s="20">
        <v>-0.19</v>
      </c>
      <c r="CE433" s="20">
        <v>0.19</v>
      </c>
      <c r="CF433" s="79">
        <v>10</v>
      </c>
      <c r="CG433" s="20">
        <v>0</v>
      </c>
      <c r="CH433" s="20">
        <v>0.26</v>
      </c>
      <c r="CI433" s="88">
        <v>24</v>
      </c>
      <c r="CJ433" s="20">
        <v>0.05</v>
      </c>
      <c r="CK433" s="80">
        <v>20</v>
      </c>
      <c r="CL433" s="17">
        <v>-1</v>
      </c>
      <c r="CM433" s="17">
        <v>-4.9509115999999999E-2</v>
      </c>
      <c r="CN433" s="17">
        <f>_xlfn.XLOOKUP(BZ433,' Brechas'!$A$35:$A$67,' Brechas'!$BO$35:$BO$67)</f>
        <v>-4.9509116413587698E-2</v>
      </c>
      <c r="CO433" t="b">
        <f t="shared" si="63"/>
        <v>1</v>
      </c>
    </row>
    <row r="434" spans="39:93">
      <c r="AN434" s="20">
        <v>76</v>
      </c>
      <c r="AO434" s="20" t="s">
        <v>103</v>
      </c>
      <c r="AP434" s="20">
        <v>0.02</v>
      </c>
      <c r="AQ434" s="20">
        <v>0.08</v>
      </c>
      <c r="AR434" s="20">
        <v>-0.75</v>
      </c>
      <c r="AS434" s="20">
        <v>0.75</v>
      </c>
      <c r="AT434" s="59">
        <v>13</v>
      </c>
      <c r="AU434" s="20">
        <v>0.05</v>
      </c>
      <c r="AV434" s="20">
        <v>0.17</v>
      </c>
      <c r="AW434" s="66">
        <v>12</v>
      </c>
      <c r="AX434" s="20">
        <v>0.13</v>
      </c>
      <c r="AY434" s="59">
        <v>13</v>
      </c>
      <c r="AZ434" s="17">
        <v>-1</v>
      </c>
      <c r="BA434" s="17">
        <v>-0.131097976</v>
      </c>
      <c r="BB434" s="17">
        <f>_xlfn.XLOOKUP(AN434,' Brechas'!$A$35:$A$67,' Brechas'!$AE$35:$AE$67)</f>
        <v>-0.131097975506587</v>
      </c>
      <c r="BC434" t="b">
        <f t="shared" si="61"/>
        <v>1</v>
      </c>
      <c r="BG434" s="20">
        <v>76</v>
      </c>
      <c r="BH434" s="20" t="s">
        <v>103</v>
      </c>
      <c r="BI434" s="20">
        <v>34.79</v>
      </c>
      <c r="BJ434" s="20">
        <v>30.3</v>
      </c>
      <c r="BK434" s="20">
        <v>0.15</v>
      </c>
      <c r="BL434" s="20">
        <v>0.15</v>
      </c>
      <c r="BM434" s="86">
        <v>11</v>
      </c>
      <c r="BN434" s="20">
        <v>32.75</v>
      </c>
      <c r="BO434" s="20">
        <v>0.19</v>
      </c>
      <c r="BP434" s="84">
        <v>26</v>
      </c>
      <c r="BQ434" s="20">
        <v>0.03</v>
      </c>
      <c r="BR434" s="64">
        <v>7</v>
      </c>
      <c r="BS434" s="17">
        <v>1</v>
      </c>
      <c r="BT434" s="17">
        <v>2.8868930000000001E-2</v>
      </c>
      <c r="BU434" s="17">
        <f>_xlfn.XLOOKUP(BG434,' Brechas'!$A$35:$A$67,' Brechas'!$AS$35:$AS$67)</f>
        <v>2.8868929774998699E-2</v>
      </c>
      <c r="BV434" t="b">
        <f t="shared" si="62"/>
        <v>1</v>
      </c>
      <c r="BZ434" s="20">
        <v>76</v>
      </c>
      <c r="CA434" s="20" t="s">
        <v>103</v>
      </c>
      <c r="CB434" s="20">
        <v>0.01</v>
      </c>
      <c r="CC434" s="20">
        <v>0.02</v>
      </c>
      <c r="CD434" s="20">
        <v>-0.39</v>
      </c>
      <c r="CE434" s="20">
        <v>0.39</v>
      </c>
      <c r="CF434" s="75">
        <v>21</v>
      </c>
      <c r="CG434" s="20">
        <v>0.01</v>
      </c>
      <c r="CH434" s="20">
        <v>7.0000000000000007E-2</v>
      </c>
      <c r="CI434" s="65">
        <v>6</v>
      </c>
      <c r="CJ434" s="20">
        <v>0.03</v>
      </c>
      <c r="CK434" s="66">
        <v>12</v>
      </c>
      <c r="CL434" s="17">
        <v>-1</v>
      </c>
      <c r="CM434" s="17">
        <v>-2.6207299E-2</v>
      </c>
      <c r="CN434" s="17">
        <f>_xlfn.XLOOKUP(BZ434,' Brechas'!$A$35:$A$67,' Brechas'!$BO$35:$BO$67)</f>
        <v>-2.6207299085526201E-2</v>
      </c>
      <c r="CO434" t="b">
        <f t="shared" si="63"/>
        <v>1</v>
      </c>
    </row>
    <row r="435" spans="39:93">
      <c r="AN435" s="20">
        <v>81</v>
      </c>
      <c r="AO435" s="20" t="s">
        <v>104</v>
      </c>
      <c r="AP435" s="20">
        <v>7.0000000000000007E-2</v>
      </c>
      <c r="AQ435" s="20">
        <v>0.15</v>
      </c>
      <c r="AR435" s="20">
        <v>-0.52</v>
      </c>
      <c r="AS435" s="20">
        <v>0.52</v>
      </c>
      <c r="AT435" s="83">
        <v>5</v>
      </c>
      <c r="AU435" s="20">
        <v>0.11</v>
      </c>
      <c r="AV435" s="20">
        <v>0.39</v>
      </c>
      <c r="AW435" s="95">
        <v>32</v>
      </c>
      <c r="AX435" s="20">
        <v>0.21</v>
      </c>
      <c r="AY435" s="71">
        <v>25</v>
      </c>
      <c r="AZ435" s="17">
        <v>-1</v>
      </c>
      <c r="BA435" s="17">
        <v>-0.20623752200000001</v>
      </c>
      <c r="BB435" s="17">
        <f>_xlfn.XLOOKUP(AN435,' Brechas'!$A$35:$A$67,' Brechas'!$AE$35:$AE$67)</f>
        <v>-0.20623752164106801</v>
      </c>
      <c r="BC435" t="b">
        <f t="shared" si="61"/>
        <v>1</v>
      </c>
      <c r="BG435" s="20">
        <v>81</v>
      </c>
      <c r="BH435" s="20" t="s">
        <v>104</v>
      </c>
      <c r="BI435" s="20">
        <v>43.2</v>
      </c>
      <c r="BJ435" s="20">
        <v>49.43</v>
      </c>
      <c r="BK435" s="20">
        <v>-0.13</v>
      </c>
      <c r="BL435" s="20">
        <v>0.13</v>
      </c>
      <c r="BM435" s="62">
        <v>8</v>
      </c>
      <c r="BN435" s="20">
        <v>46.24</v>
      </c>
      <c r="BO435" s="20">
        <v>0.27</v>
      </c>
      <c r="BP435" s="58">
        <v>16</v>
      </c>
      <c r="BQ435" s="20">
        <v>0.03</v>
      </c>
      <c r="BR435" s="69">
        <v>9</v>
      </c>
      <c r="BS435" s="17">
        <v>-1</v>
      </c>
      <c r="BT435" s="17">
        <v>-3.4627656999999999E-2</v>
      </c>
      <c r="BU435" s="17">
        <f>_xlfn.XLOOKUP(BG435,' Brechas'!$A$35:$A$67,' Brechas'!$AS$35:$AS$67)</f>
        <v>-3.4627656923198101E-2</v>
      </c>
      <c r="BV435" t="b">
        <f t="shared" si="62"/>
        <v>1</v>
      </c>
      <c r="BZ435" s="20">
        <v>81</v>
      </c>
      <c r="CA435" s="20" t="s">
        <v>104</v>
      </c>
      <c r="CB435" s="20">
        <v>0</v>
      </c>
      <c r="CC435" s="20">
        <v>0</v>
      </c>
      <c r="CD435" s="20">
        <v>-0.1</v>
      </c>
      <c r="CE435" s="20">
        <v>0.1</v>
      </c>
      <c r="CF435" s="65">
        <v>6</v>
      </c>
      <c r="CG435" s="20">
        <v>0</v>
      </c>
      <c r="CH435" s="20">
        <v>0.27</v>
      </c>
      <c r="CI435" s="71">
        <v>25</v>
      </c>
      <c r="CJ435" s="20">
        <v>0.03</v>
      </c>
      <c r="CK435" s="86">
        <v>11</v>
      </c>
      <c r="CL435" s="17">
        <v>-1</v>
      </c>
      <c r="CM435" s="17">
        <v>-2.5816452E-2</v>
      </c>
      <c r="CN435" s="17">
        <f>_xlfn.XLOOKUP(BZ435,' Brechas'!$A$35:$A$67,' Brechas'!$BO$35:$BO$67)</f>
        <v>-2.5816451549021201E-2</v>
      </c>
      <c r="CO435" t="b">
        <f t="shared" si="63"/>
        <v>1</v>
      </c>
    </row>
    <row r="436" spans="39:93">
      <c r="AN436" s="20">
        <v>85</v>
      </c>
      <c r="AO436" s="20" t="s">
        <v>105</v>
      </c>
      <c r="AP436" s="20">
        <v>0.02</v>
      </c>
      <c r="AQ436" s="20">
        <v>0.16</v>
      </c>
      <c r="AR436" s="20">
        <v>-0.85</v>
      </c>
      <c r="AS436" s="20">
        <v>0.85</v>
      </c>
      <c r="AT436" s="139">
        <v>25</v>
      </c>
      <c r="AU436" s="20">
        <v>0.09</v>
      </c>
      <c r="AV436" s="20">
        <v>0.32</v>
      </c>
      <c r="AW436" s="72">
        <v>27</v>
      </c>
      <c r="AX436" s="20">
        <v>0.27</v>
      </c>
      <c r="AY436" s="70">
        <v>29</v>
      </c>
      <c r="AZ436" s="17">
        <v>-1</v>
      </c>
      <c r="BA436" s="17">
        <v>-0.27086202199999998</v>
      </c>
      <c r="BB436" s="17">
        <f>_xlfn.XLOOKUP(AN436,' Brechas'!$A$35:$A$67,' Brechas'!$AE$35:$AE$67)</f>
        <v>-0.27086202201075399</v>
      </c>
      <c r="BC436" t="b">
        <f t="shared" si="61"/>
        <v>1</v>
      </c>
      <c r="BG436" s="20">
        <v>85</v>
      </c>
      <c r="BH436" s="20" t="s">
        <v>105</v>
      </c>
      <c r="BI436" s="20">
        <v>30.55</v>
      </c>
      <c r="BJ436" s="20">
        <v>31.24</v>
      </c>
      <c r="BK436" s="20">
        <v>-0.02</v>
      </c>
      <c r="BL436" s="20">
        <v>0.02</v>
      </c>
      <c r="BM436" s="76">
        <v>1</v>
      </c>
      <c r="BN436" s="20">
        <v>30.89</v>
      </c>
      <c r="BO436" s="20">
        <v>0.18</v>
      </c>
      <c r="BP436" s="87">
        <v>30</v>
      </c>
      <c r="BQ436" s="20">
        <v>0</v>
      </c>
      <c r="BR436" s="76">
        <v>1</v>
      </c>
      <c r="BS436" s="17">
        <v>-1</v>
      </c>
      <c r="BT436" s="17">
        <v>-4.0698160000000004E-3</v>
      </c>
      <c r="BU436" s="17">
        <f>_xlfn.XLOOKUP(BG436,' Brechas'!$A$35:$A$67,' Brechas'!$AS$35:$AS$67)</f>
        <v>-4.0698161405008397E-3</v>
      </c>
      <c r="BV436" t="b">
        <f t="shared" si="62"/>
        <v>1</v>
      </c>
      <c r="BZ436" s="20">
        <v>85</v>
      </c>
      <c r="CA436" s="20" t="s">
        <v>105</v>
      </c>
      <c r="CB436" s="20">
        <v>0</v>
      </c>
      <c r="CC436" s="20">
        <v>0.01</v>
      </c>
      <c r="CD436" s="20">
        <v>-0.5</v>
      </c>
      <c r="CE436" s="20">
        <v>0.5</v>
      </c>
      <c r="CF436" s="88">
        <v>24</v>
      </c>
      <c r="CG436" s="20">
        <v>0.01</v>
      </c>
      <c r="CH436" s="20">
        <v>0.12</v>
      </c>
      <c r="CI436" s="66">
        <v>12</v>
      </c>
      <c r="CJ436" s="20">
        <v>0.06</v>
      </c>
      <c r="CK436" s="75">
        <v>21</v>
      </c>
      <c r="CL436" s="17">
        <v>-1</v>
      </c>
      <c r="CM436" s="17">
        <v>-5.7860771999999998E-2</v>
      </c>
      <c r="CN436" s="17">
        <f>_xlfn.XLOOKUP(BZ436,' Brechas'!$A$35:$A$67,' Brechas'!$BO$35:$BO$67)</f>
        <v>-5.7860772163911799E-2</v>
      </c>
      <c r="CO436" t="b">
        <f t="shared" si="63"/>
        <v>1</v>
      </c>
    </row>
    <row r="437" spans="39:93">
      <c r="AN437" s="20">
        <v>86</v>
      </c>
      <c r="AO437" s="20" t="s">
        <v>106</v>
      </c>
      <c r="AP437" s="20">
        <v>7.0000000000000007E-2</v>
      </c>
      <c r="AQ437" s="20">
        <v>0.06</v>
      </c>
      <c r="AR437" s="20">
        <v>0.1</v>
      </c>
      <c r="AS437" s="20">
        <v>0.1</v>
      </c>
      <c r="AT437" s="67">
        <v>2</v>
      </c>
      <c r="AU437" s="20">
        <v>0.06</v>
      </c>
      <c r="AV437" s="20">
        <v>0.22</v>
      </c>
      <c r="AW437" s="81">
        <v>17</v>
      </c>
      <c r="AX437" s="20">
        <v>0.02</v>
      </c>
      <c r="AY437" s="78">
        <v>3</v>
      </c>
      <c r="AZ437" s="17">
        <v>1</v>
      </c>
      <c r="BA437" s="17">
        <v>2.1974049999999998E-2</v>
      </c>
      <c r="BB437" s="17">
        <f>_xlfn.XLOOKUP(AN437,' Brechas'!$A$35:$A$67,' Brechas'!$AE$35:$AE$67)</f>
        <v>2.19740503289623E-2</v>
      </c>
      <c r="BC437" t="b">
        <f t="shared" si="61"/>
        <v>1</v>
      </c>
      <c r="BG437" s="20">
        <v>86</v>
      </c>
      <c r="BH437" s="20" t="s">
        <v>106</v>
      </c>
      <c r="BI437" s="20">
        <v>55.93</v>
      </c>
      <c r="BJ437" s="20">
        <v>50.16</v>
      </c>
      <c r="BK437" s="20">
        <v>0.12</v>
      </c>
      <c r="BL437" s="20">
        <v>0.12</v>
      </c>
      <c r="BM437" s="65">
        <v>6</v>
      </c>
      <c r="BN437" s="20">
        <v>53.08</v>
      </c>
      <c r="BO437" s="20">
        <v>0.32</v>
      </c>
      <c r="BP437" s="63">
        <v>15</v>
      </c>
      <c r="BQ437" s="20">
        <v>0.04</v>
      </c>
      <c r="BR437" s="79">
        <v>10</v>
      </c>
      <c r="BS437" s="17">
        <v>1</v>
      </c>
      <c r="BT437" s="17">
        <v>3.6273104E-2</v>
      </c>
      <c r="BU437" s="17">
        <f>_xlfn.XLOOKUP(BG437,' Brechas'!$A$35:$A$67,' Brechas'!$AS$35:$AS$67)</f>
        <v>3.6273103654450099E-2</v>
      </c>
      <c r="BV437" t="b">
        <f t="shared" si="62"/>
        <v>1</v>
      </c>
      <c r="BZ437" s="20">
        <v>86</v>
      </c>
      <c r="CA437" s="20" t="s">
        <v>106</v>
      </c>
      <c r="CB437" s="20">
        <v>0</v>
      </c>
      <c r="CC437" s="20">
        <v>0</v>
      </c>
      <c r="CD437" s="20">
        <v>-0.52</v>
      </c>
      <c r="CE437" s="20">
        <v>0.52</v>
      </c>
      <c r="CF437" s="84">
        <v>26</v>
      </c>
      <c r="CG437" s="20">
        <v>0</v>
      </c>
      <c r="CH437" s="20">
        <v>0.28999999999999998</v>
      </c>
      <c r="CI437" s="84">
        <v>26</v>
      </c>
      <c r="CJ437" s="20">
        <v>0.15</v>
      </c>
      <c r="CK437" s="70">
        <v>29</v>
      </c>
      <c r="CL437" s="17">
        <v>-1</v>
      </c>
      <c r="CM437" s="17">
        <v>-0.148572696</v>
      </c>
      <c r="CN437" s="17">
        <f>_xlfn.XLOOKUP(BZ437,' Brechas'!$A$35:$A$67,' Brechas'!$BO$35:$BO$67)</f>
        <v>-0.148572696002508</v>
      </c>
      <c r="CO437" t="b">
        <f t="shared" si="63"/>
        <v>1</v>
      </c>
    </row>
    <row r="438" spans="39:93" ht="24">
      <c r="AN438" s="20">
        <v>88</v>
      </c>
      <c r="AO438" s="20" t="s">
        <v>107</v>
      </c>
      <c r="AP438" s="20">
        <v>0</v>
      </c>
      <c r="AQ438" s="20">
        <v>0.15</v>
      </c>
      <c r="AR438" s="20">
        <v>-1</v>
      </c>
      <c r="AS438" s="20">
        <v>1</v>
      </c>
      <c r="AT438" s="77">
        <v>30</v>
      </c>
      <c r="AU438" s="20">
        <v>7.0000000000000007E-2</v>
      </c>
      <c r="AV438" s="20">
        <v>0.24</v>
      </c>
      <c r="AW438" s="74">
        <v>23</v>
      </c>
      <c r="AX438" s="20">
        <v>0.24</v>
      </c>
      <c r="AY438" s="72">
        <v>27</v>
      </c>
      <c r="AZ438" s="17">
        <v>-1</v>
      </c>
      <c r="BA438" s="17">
        <v>-0.24109422999999999</v>
      </c>
      <c r="BB438" s="17">
        <f>_xlfn.XLOOKUP(AN438,' Brechas'!$A$35:$A$67,' Brechas'!$AE$35:$AE$67)</f>
        <v>-0.241094229913286</v>
      </c>
      <c r="BC438" t="b">
        <f t="shared" si="61"/>
        <v>1</v>
      </c>
      <c r="BG438" s="20">
        <v>88</v>
      </c>
      <c r="BH438" s="20" t="s">
        <v>262</v>
      </c>
      <c r="BI438" s="20">
        <v>14.7</v>
      </c>
      <c r="BJ438" s="20">
        <v>11.79</v>
      </c>
      <c r="BK438" s="20">
        <v>0.25</v>
      </c>
      <c r="BL438" s="20">
        <v>0.25</v>
      </c>
      <c r="BM438" s="60">
        <v>14</v>
      </c>
      <c r="BN438" s="20">
        <v>13.33</v>
      </c>
      <c r="BO438" s="20">
        <v>0.08</v>
      </c>
      <c r="BP438" s="95">
        <v>32</v>
      </c>
      <c r="BQ438" s="20">
        <v>0.02</v>
      </c>
      <c r="BR438" s="85">
        <v>4</v>
      </c>
      <c r="BS438" s="17">
        <v>1</v>
      </c>
      <c r="BT438" s="17">
        <v>1.9515035999999999E-2</v>
      </c>
      <c r="BU438" s="17">
        <f>_xlfn.XLOOKUP(BG438,' Brechas'!$A$35:$A$67,' Brechas'!$AS$35:$AS$67)</f>
        <v>1.9515036109378499E-2</v>
      </c>
      <c r="BV438" t="b">
        <f t="shared" si="62"/>
        <v>1</v>
      </c>
      <c r="BZ438" s="20">
        <v>88</v>
      </c>
      <c r="CA438" s="20" t="s">
        <v>262</v>
      </c>
      <c r="CB438" s="20">
        <v>0.02</v>
      </c>
      <c r="CC438" s="20">
        <v>0.02</v>
      </c>
      <c r="CD438" s="20">
        <v>0.35</v>
      </c>
      <c r="CE438" s="20">
        <v>0.35</v>
      </c>
      <c r="CF438" s="80">
        <v>20</v>
      </c>
      <c r="CG438" s="20">
        <v>0.02</v>
      </c>
      <c r="CH438" s="20">
        <v>0.05</v>
      </c>
      <c r="CI438" s="67">
        <v>2</v>
      </c>
      <c r="CJ438" s="20">
        <v>0.02</v>
      </c>
      <c r="CK438" s="64">
        <v>7</v>
      </c>
      <c r="CL438" s="17">
        <v>1</v>
      </c>
      <c r="CM438" s="17">
        <v>1.5950318000000002E-2</v>
      </c>
      <c r="CN438" s="17">
        <f>_xlfn.XLOOKUP(BZ438,' Brechas'!$A$35:$A$67,' Brechas'!$BO$35:$BO$67)</f>
        <v>1.5950317689354499E-2</v>
      </c>
      <c r="CO438" t="b">
        <f t="shared" si="63"/>
        <v>1</v>
      </c>
    </row>
    <row r="439" spans="39:93">
      <c r="AN439" s="20">
        <v>91</v>
      </c>
      <c r="AO439" s="20" t="s">
        <v>108</v>
      </c>
      <c r="AP439" s="20">
        <v>0</v>
      </c>
      <c r="AQ439" s="20">
        <v>0.19</v>
      </c>
      <c r="AR439" s="20">
        <v>-1</v>
      </c>
      <c r="AS439" s="20">
        <v>1</v>
      </c>
      <c r="AT439" s="77">
        <v>30</v>
      </c>
      <c r="AU439" s="20">
        <v>0.1</v>
      </c>
      <c r="AV439" s="20">
        <v>0.33</v>
      </c>
      <c r="AW439" s="87">
        <v>30</v>
      </c>
      <c r="AX439" s="20">
        <v>0.33</v>
      </c>
      <c r="AY439" s="95">
        <v>32</v>
      </c>
      <c r="AZ439" s="17">
        <v>-1</v>
      </c>
      <c r="BA439" s="17">
        <v>-0.33491992100000001</v>
      </c>
      <c r="BB439" s="17">
        <f>_xlfn.XLOOKUP(AN439,' Brechas'!$A$35:$A$67,' Brechas'!$AE$35:$AE$67)</f>
        <v>-0.33491992096713802</v>
      </c>
      <c r="BC439" t="b">
        <f t="shared" si="61"/>
        <v>1</v>
      </c>
      <c r="BG439" s="20">
        <v>91</v>
      </c>
      <c r="BH439" s="20" t="s">
        <v>108</v>
      </c>
      <c r="BI439" s="20">
        <v>60.91</v>
      </c>
      <c r="BJ439" s="20">
        <v>25.6</v>
      </c>
      <c r="BK439" s="20">
        <v>1.38</v>
      </c>
      <c r="BL439" s="20">
        <v>1.38</v>
      </c>
      <c r="BM439" s="77">
        <v>33</v>
      </c>
      <c r="BN439" s="20">
        <v>42.55</v>
      </c>
      <c r="BO439" s="20">
        <v>0.25</v>
      </c>
      <c r="BP439" s="61">
        <v>18</v>
      </c>
      <c r="BQ439" s="20">
        <v>0.35</v>
      </c>
      <c r="BR439" s="95">
        <v>32</v>
      </c>
      <c r="BS439" s="17">
        <v>1</v>
      </c>
      <c r="BT439" s="17">
        <v>0.348690004</v>
      </c>
      <c r="BU439" s="17">
        <f>_xlfn.XLOOKUP(BG439,' Brechas'!$A$35:$A$67,' Brechas'!$AS$35:$AS$67)</f>
        <v>0.34869000364826902</v>
      </c>
      <c r="BV439" t="b">
        <f t="shared" si="62"/>
        <v>1</v>
      </c>
      <c r="BZ439" s="20">
        <v>91</v>
      </c>
      <c r="CA439" s="20" t="s">
        <v>108</v>
      </c>
      <c r="CB439" s="20">
        <v>0</v>
      </c>
      <c r="CC439" s="20">
        <v>0</v>
      </c>
      <c r="CD439" s="20">
        <v>-0.81</v>
      </c>
      <c r="CE439" s="20">
        <v>0.81</v>
      </c>
      <c r="CF439" s="95">
        <v>32</v>
      </c>
      <c r="CG439" s="20">
        <v>0</v>
      </c>
      <c r="CH439" s="20">
        <v>1</v>
      </c>
      <c r="CI439" s="77">
        <v>33</v>
      </c>
      <c r="CJ439" s="20">
        <v>0.81</v>
      </c>
      <c r="CK439" s="77">
        <v>33</v>
      </c>
      <c r="CL439" s="17">
        <v>-1</v>
      </c>
      <c r="CM439" s="17">
        <v>-0.813999009</v>
      </c>
      <c r="CN439" s="17">
        <f>_xlfn.XLOOKUP(BZ439,' Brechas'!$A$35:$A$67,' Brechas'!$BO$35:$BO$67)</f>
        <v>-0.813999008762889</v>
      </c>
      <c r="CO439" t="b">
        <f t="shared" si="63"/>
        <v>1</v>
      </c>
    </row>
    <row r="440" spans="39:93">
      <c r="AN440" s="20">
        <v>94</v>
      </c>
      <c r="AO440" s="20" t="s">
        <v>109</v>
      </c>
      <c r="AP440" s="20">
        <v>0.04</v>
      </c>
      <c r="AQ440" s="20">
        <v>0.04</v>
      </c>
      <c r="AR440" s="20">
        <v>0.08</v>
      </c>
      <c r="AS440" s="20">
        <v>0.08</v>
      </c>
      <c r="AT440" s="76">
        <v>1</v>
      </c>
      <c r="AU440" s="20">
        <v>0.04</v>
      </c>
      <c r="AV440" s="20">
        <v>0.15</v>
      </c>
      <c r="AW440" s="79">
        <v>10</v>
      </c>
      <c r="AX440" s="20">
        <v>0.01</v>
      </c>
      <c r="AY440" s="76">
        <v>1</v>
      </c>
      <c r="AZ440" s="17">
        <v>1</v>
      </c>
      <c r="BA440" s="17">
        <v>1.2484607999999999E-2</v>
      </c>
      <c r="BB440" s="17">
        <f>_xlfn.XLOOKUP(AN440,' Brechas'!$A$35:$A$67,' Brechas'!$AE$35:$AE$67)</f>
        <v>1.2484607585295E-2</v>
      </c>
      <c r="BC440" t="b">
        <f t="shared" si="61"/>
        <v>1</v>
      </c>
      <c r="BG440" s="20">
        <v>94</v>
      </c>
      <c r="BH440" s="20" t="s">
        <v>109</v>
      </c>
      <c r="BI440" s="20">
        <v>109.05</v>
      </c>
      <c r="BJ440" s="20">
        <v>53.17</v>
      </c>
      <c r="BK440" s="20">
        <v>1.05</v>
      </c>
      <c r="BL440" s="20">
        <v>1.05</v>
      </c>
      <c r="BM440" s="95">
        <v>32</v>
      </c>
      <c r="BN440" s="20">
        <v>80.34</v>
      </c>
      <c r="BO440" s="20">
        <v>0.48</v>
      </c>
      <c r="BP440" s="64">
        <v>7</v>
      </c>
      <c r="BQ440" s="20">
        <v>0.5</v>
      </c>
      <c r="BR440" s="77">
        <v>33</v>
      </c>
      <c r="BS440" s="17">
        <v>1</v>
      </c>
      <c r="BT440" s="17">
        <v>0.50167737700000004</v>
      </c>
      <c r="BU440" s="17">
        <f>_xlfn.XLOOKUP(BG440,' Brechas'!$A$35:$A$67,' Brechas'!$AS$35:$AS$67)</f>
        <v>0.50167737733303297</v>
      </c>
      <c r="BV440" t="b">
        <f t="shared" si="62"/>
        <v>1</v>
      </c>
      <c r="BZ440" s="20">
        <v>94</v>
      </c>
      <c r="CA440" s="20" t="s">
        <v>109</v>
      </c>
      <c r="CB440" s="20">
        <v>0</v>
      </c>
      <c r="CC440" s="20">
        <v>0</v>
      </c>
      <c r="CD440" s="20">
        <v>-0.88</v>
      </c>
      <c r="CE440" s="20">
        <v>0.88</v>
      </c>
      <c r="CF440" s="77">
        <v>33</v>
      </c>
      <c r="CG440" s="20">
        <v>0</v>
      </c>
      <c r="CH440" s="20">
        <v>0.62</v>
      </c>
      <c r="CI440" s="95">
        <v>32</v>
      </c>
      <c r="CJ440" s="20">
        <v>0.55000000000000004</v>
      </c>
      <c r="CK440" s="95">
        <v>32</v>
      </c>
      <c r="CL440" s="17">
        <v>-1</v>
      </c>
      <c r="CM440" s="17">
        <v>-0.54710708100000005</v>
      </c>
      <c r="CN440" s="17">
        <f>_xlfn.XLOOKUP(BZ440,' Brechas'!$A$35:$A$67,' Brechas'!$BO$35:$BO$67)</f>
        <v>-0.54710708098572303</v>
      </c>
      <c r="CO440" t="b">
        <f t="shared" si="63"/>
        <v>1</v>
      </c>
    </row>
    <row r="441" spans="39:93">
      <c r="AN441" s="20">
        <v>95</v>
      </c>
      <c r="AO441" s="20" t="s">
        <v>110</v>
      </c>
      <c r="AP441" s="20">
        <v>0</v>
      </c>
      <c r="AQ441" s="20">
        <v>7.0000000000000007E-2</v>
      </c>
      <c r="AR441" s="20">
        <v>-1</v>
      </c>
      <c r="AS441" s="20">
        <v>1</v>
      </c>
      <c r="AT441" s="77">
        <v>30</v>
      </c>
      <c r="AU441" s="20">
        <v>0.04</v>
      </c>
      <c r="AV441" s="20">
        <v>0.13</v>
      </c>
      <c r="AW441" s="62">
        <v>8</v>
      </c>
      <c r="AX441" s="20">
        <v>0.13</v>
      </c>
      <c r="AY441" s="66">
        <v>12</v>
      </c>
      <c r="AZ441" s="17">
        <v>-1</v>
      </c>
      <c r="BA441" s="17">
        <v>-0.12667277699999999</v>
      </c>
      <c r="BB441" s="17">
        <f>_xlfn.XLOOKUP(AN441,' Brechas'!$A$35:$A$67,' Brechas'!$AE$35:$AE$67)</f>
        <v>-0.12667277747125499</v>
      </c>
      <c r="BC441" t="b">
        <f t="shared" si="61"/>
        <v>1</v>
      </c>
      <c r="BG441" s="20">
        <v>95</v>
      </c>
      <c r="BH441" s="20" t="s">
        <v>110</v>
      </c>
      <c r="BI441" s="20">
        <v>46.23</v>
      </c>
      <c r="BJ441" s="20">
        <v>64.92</v>
      </c>
      <c r="BK441" s="20">
        <v>-0.28999999999999998</v>
      </c>
      <c r="BL441" s="20">
        <v>0.28999999999999998</v>
      </c>
      <c r="BM441" s="80">
        <v>20</v>
      </c>
      <c r="BN441" s="20">
        <v>56.08</v>
      </c>
      <c r="BO441" s="20">
        <v>0.33</v>
      </c>
      <c r="BP441" s="59">
        <v>13</v>
      </c>
      <c r="BQ441" s="20">
        <v>0.1</v>
      </c>
      <c r="BR441" s="82">
        <v>22</v>
      </c>
      <c r="BS441" s="17">
        <v>-1</v>
      </c>
      <c r="BT441" s="17">
        <v>-9.5972210000000002E-2</v>
      </c>
      <c r="BU441" s="17">
        <f>_xlfn.XLOOKUP(BG441,' Brechas'!$A$35:$A$67,' Brechas'!$AS$35:$AS$67)</f>
        <v>-9.5972210350567397E-2</v>
      </c>
      <c r="BV441" t="b">
        <f t="shared" si="62"/>
        <v>1</v>
      </c>
      <c r="BZ441" s="20">
        <v>95</v>
      </c>
      <c r="CA441" s="20" t="s">
        <v>110</v>
      </c>
      <c r="CB441" s="20">
        <v>0.01</v>
      </c>
      <c r="CC441" s="20">
        <v>0.01</v>
      </c>
      <c r="CD441" s="20">
        <v>-0.13</v>
      </c>
      <c r="CE441" s="20">
        <v>0.13</v>
      </c>
      <c r="CF441" s="69">
        <v>9</v>
      </c>
      <c r="CG441" s="20">
        <v>0.01</v>
      </c>
      <c r="CH441" s="20">
        <v>0.13</v>
      </c>
      <c r="CI441" s="60">
        <v>14</v>
      </c>
      <c r="CJ441" s="20">
        <v>0.02</v>
      </c>
      <c r="CK441" s="62">
        <v>8</v>
      </c>
      <c r="CL441" s="17">
        <v>-1</v>
      </c>
      <c r="CM441" s="17">
        <v>-1.7063559999999998E-2</v>
      </c>
      <c r="CN441" s="17">
        <f>_xlfn.XLOOKUP(BZ441,' Brechas'!$A$35:$A$67,' Brechas'!$BO$35:$BO$67)</f>
        <v>-1.7063560163133699E-2</v>
      </c>
      <c r="CO441" t="b">
        <f t="shared" si="63"/>
        <v>1</v>
      </c>
    </row>
    <row r="442" spans="39:93">
      <c r="AN442" s="20">
        <v>97</v>
      </c>
      <c r="AO442" s="20" t="s">
        <v>111</v>
      </c>
      <c r="AP442" s="20">
        <v>0.22</v>
      </c>
      <c r="AQ442" s="20">
        <v>0.35</v>
      </c>
      <c r="AR442" s="20">
        <v>-0.37</v>
      </c>
      <c r="AS442" s="20">
        <v>0.37</v>
      </c>
      <c r="AT442" s="85">
        <v>4</v>
      </c>
      <c r="AU442" s="20">
        <v>0.28999999999999998</v>
      </c>
      <c r="AV442" s="20">
        <v>1</v>
      </c>
      <c r="AW442" s="77">
        <v>33</v>
      </c>
      <c r="AX442" s="20">
        <v>0.37</v>
      </c>
      <c r="AY442" s="77">
        <v>33</v>
      </c>
      <c r="AZ442" s="17">
        <v>-1</v>
      </c>
      <c r="BA442" s="17">
        <v>-0.36873267799999998</v>
      </c>
      <c r="BB442" s="17">
        <f>_xlfn.XLOOKUP(AN442,' Brechas'!$A$35:$A$67,' Brechas'!$AE$35:$AE$67)</f>
        <v>-0.36873267825648798</v>
      </c>
      <c r="BC442" t="b">
        <f t="shared" si="61"/>
        <v>1</v>
      </c>
      <c r="BG442" s="20">
        <v>97</v>
      </c>
      <c r="BH442" s="20" t="s">
        <v>111</v>
      </c>
      <c r="BI442" s="20">
        <v>66.709999999999994</v>
      </c>
      <c r="BJ442" s="20">
        <v>49.91</v>
      </c>
      <c r="BK442" s="20">
        <v>0.34</v>
      </c>
      <c r="BL442" s="20">
        <v>0.34</v>
      </c>
      <c r="BM442" s="84">
        <v>26</v>
      </c>
      <c r="BN442" s="20">
        <v>57.89</v>
      </c>
      <c r="BO442" s="20">
        <v>0.34</v>
      </c>
      <c r="BP442" s="66">
        <v>12</v>
      </c>
      <c r="BQ442" s="20">
        <v>0.12</v>
      </c>
      <c r="BR442" s="74">
        <v>23</v>
      </c>
      <c r="BS442" s="17">
        <v>1</v>
      </c>
      <c r="BT442" s="17">
        <v>0.11576739</v>
      </c>
      <c r="BU442" s="17">
        <f>_xlfn.XLOOKUP(BG442,' Brechas'!$A$35:$A$67,' Brechas'!$AS$35:$AS$67)</f>
        <v>0.115767390391059</v>
      </c>
      <c r="BV442" t="b">
        <f t="shared" si="62"/>
        <v>1</v>
      </c>
      <c r="BZ442" s="20">
        <v>97</v>
      </c>
      <c r="CA442" s="20" t="s">
        <v>111</v>
      </c>
      <c r="CB442" s="20">
        <v>0</v>
      </c>
      <c r="CC442" s="20">
        <v>0</v>
      </c>
      <c r="CD442" s="20">
        <v>0.08</v>
      </c>
      <c r="CE442" s="20">
        <v>0.08</v>
      </c>
      <c r="CF442" s="83">
        <v>5</v>
      </c>
      <c r="CG442" s="20">
        <v>0</v>
      </c>
      <c r="CH442" s="20">
        <v>0.38</v>
      </c>
      <c r="CI442" s="87">
        <v>30</v>
      </c>
      <c r="CJ442" s="20">
        <v>0.03</v>
      </c>
      <c r="CK442" s="59">
        <v>13</v>
      </c>
      <c r="CL442" s="17">
        <v>1</v>
      </c>
      <c r="CM442" s="17">
        <v>3.0320565000000001E-2</v>
      </c>
      <c r="CN442" s="17">
        <f>_xlfn.XLOOKUP(BZ442,' Brechas'!$A$35:$A$67,' Brechas'!$BO$35:$BO$67)</f>
        <v>3.0320565308344299E-2</v>
      </c>
      <c r="CO442" t="b">
        <f t="shared" si="63"/>
        <v>1</v>
      </c>
    </row>
    <row r="443" spans="39:93">
      <c r="AN443" s="20">
        <v>99</v>
      </c>
      <c r="AO443" s="20" t="s">
        <v>112</v>
      </c>
      <c r="AP443" s="20">
        <v>0</v>
      </c>
      <c r="AQ443" s="20">
        <v>0.05</v>
      </c>
      <c r="AR443" s="20">
        <v>-1</v>
      </c>
      <c r="AS443" s="20">
        <v>1</v>
      </c>
      <c r="AT443" s="77">
        <v>30</v>
      </c>
      <c r="AU443" s="20">
        <v>0.03</v>
      </c>
      <c r="AV443" s="20">
        <v>0.1</v>
      </c>
      <c r="AW443" s="83">
        <v>5</v>
      </c>
      <c r="AX443" s="20">
        <v>0.1</v>
      </c>
      <c r="AY443" s="62">
        <v>8</v>
      </c>
      <c r="AZ443" s="17">
        <v>-1</v>
      </c>
      <c r="BA443" s="17">
        <v>-9.9760620999999994E-2</v>
      </c>
      <c r="BB443" s="17">
        <f>_xlfn.XLOOKUP(AN443,' Brechas'!$A$35:$A$67,' Brechas'!$AE$35:$AE$67)</f>
        <v>-9.9760621183240195E-2</v>
      </c>
      <c r="BC443" t="b">
        <f t="shared" si="61"/>
        <v>1</v>
      </c>
      <c r="BG443" s="20">
        <v>99</v>
      </c>
      <c r="BH443" s="20" t="s">
        <v>112</v>
      </c>
      <c r="BI443" s="20">
        <v>182.92</v>
      </c>
      <c r="BJ443" s="20">
        <v>155.25</v>
      </c>
      <c r="BK443" s="20">
        <v>0.18</v>
      </c>
      <c r="BL443" s="20">
        <v>0.18</v>
      </c>
      <c r="BM443" s="66">
        <v>12</v>
      </c>
      <c r="BN443" s="20">
        <v>168.29</v>
      </c>
      <c r="BO443" s="20">
        <v>1</v>
      </c>
      <c r="BP443" s="76">
        <v>1</v>
      </c>
      <c r="BQ443" s="20">
        <v>0.18</v>
      </c>
      <c r="BR443" s="70">
        <v>29</v>
      </c>
      <c r="BS443" s="17">
        <v>1</v>
      </c>
      <c r="BT443" s="17">
        <v>0.178227461</v>
      </c>
      <c r="BU443" s="17">
        <f>_xlfn.XLOOKUP(BG443,' Brechas'!$A$35:$A$67,' Brechas'!$AS$35:$AS$67)</f>
        <v>0.17822746143021301</v>
      </c>
      <c r="BV443" t="b">
        <f t="shared" si="62"/>
        <v>1</v>
      </c>
      <c r="BZ443" s="20">
        <v>99</v>
      </c>
      <c r="CA443" s="20" t="s">
        <v>112</v>
      </c>
      <c r="CB443" s="20">
        <v>0</v>
      </c>
      <c r="CC443" s="20">
        <v>0</v>
      </c>
      <c r="CD443" s="20">
        <v>0.11</v>
      </c>
      <c r="CE443" s="20">
        <v>0.11</v>
      </c>
      <c r="CF443" s="64">
        <v>7</v>
      </c>
      <c r="CG443" s="20">
        <v>0</v>
      </c>
      <c r="CH443" s="20">
        <v>0.61</v>
      </c>
      <c r="CI443" s="94">
        <v>31</v>
      </c>
      <c r="CJ443" s="20">
        <v>7.0000000000000007E-2</v>
      </c>
      <c r="CK443" s="74">
        <v>23</v>
      </c>
      <c r="CL443" s="17">
        <v>1</v>
      </c>
      <c r="CM443" s="17">
        <v>6.7431830999999998E-2</v>
      </c>
      <c r="CN443" s="17">
        <f>_xlfn.XLOOKUP(BZ443,' Brechas'!$A$35:$A$67,' Brechas'!$BO$35:$BO$67)</f>
        <v>6.7431830878930996E-2</v>
      </c>
      <c r="CO443" t="b">
        <f t="shared" si="63"/>
        <v>1</v>
      </c>
    </row>
    <row r="445" spans="39:93">
      <c r="AM445" s="5" t="s">
        <v>73</v>
      </c>
      <c r="AN445" s="20">
        <v>5</v>
      </c>
      <c r="AO445" s="20" t="s">
        <v>79</v>
      </c>
      <c r="AP445" s="20">
        <v>0.33</v>
      </c>
      <c r="AQ445" s="20">
        <v>0.32</v>
      </c>
      <c r="AR445" s="20">
        <v>0.02</v>
      </c>
      <c r="AS445" s="20">
        <v>0.02</v>
      </c>
      <c r="AT445" s="83">
        <v>5</v>
      </c>
      <c r="AU445" s="20">
        <v>0.32</v>
      </c>
      <c r="AV445" s="20">
        <v>0.64</v>
      </c>
      <c r="AW445" s="80">
        <v>20</v>
      </c>
      <c r="AX445" s="20">
        <v>0.01</v>
      </c>
      <c r="AY445" s="65">
        <v>6</v>
      </c>
      <c r="AZ445" s="17">
        <v>1</v>
      </c>
      <c r="BA445" s="17">
        <v>1.2200648999999999E-2</v>
      </c>
      <c r="BB445" s="17">
        <f>_xlfn.XLOOKUP(AN445,' Brechas'!$A$35:$A$67,' Brechas'!$AF$35:$AF$67)</f>
        <v>1.2200649130218601E-2</v>
      </c>
      <c r="BC445" t="b">
        <f>ROUND(BA445,6)=ROUND(BB445,6)</f>
        <v>1</v>
      </c>
      <c r="BF445" s="2" t="s">
        <v>15</v>
      </c>
      <c r="BG445" s="20">
        <v>5</v>
      </c>
      <c r="BH445" s="20" t="s">
        <v>79</v>
      </c>
      <c r="BI445" s="20">
        <v>93.28</v>
      </c>
      <c r="BJ445" s="20">
        <v>95.95</v>
      </c>
      <c r="BK445" s="20">
        <v>-0.03</v>
      </c>
      <c r="BL445" s="20">
        <v>0.03</v>
      </c>
      <c r="BM445" s="85">
        <v>4</v>
      </c>
      <c r="BN445" s="20">
        <v>94.64</v>
      </c>
      <c r="BO445" s="20">
        <v>0.27</v>
      </c>
      <c r="BP445" s="62">
        <v>8</v>
      </c>
      <c r="BQ445" s="20">
        <v>0.01</v>
      </c>
      <c r="BR445" s="85">
        <v>4</v>
      </c>
      <c r="BS445" s="17">
        <v>-1</v>
      </c>
      <c r="BT445" s="17">
        <v>-7.4221629999999999E-3</v>
      </c>
      <c r="BU445" s="17">
        <f>_xlfn.XLOOKUP(BG445,' Brechas'!$A$35:$A$67,' Brechas'!$AT$35:$AT$67)</f>
        <v>-7.4221633242899897E-3</v>
      </c>
      <c r="BV445" t="b">
        <f>ROUND(BT445,6)=ROUND(BU445,6)</f>
        <v>1</v>
      </c>
      <c r="BY445" s="6" t="s">
        <v>52</v>
      </c>
      <c r="BZ445" s="20">
        <v>5</v>
      </c>
      <c r="CA445" s="20" t="s">
        <v>79</v>
      </c>
      <c r="CB445" s="20">
        <v>10.4</v>
      </c>
      <c r="CC445" s="20">
        <v>11.2</v>
      </c>
      <c r="CD445" s="20">
        <v>-7.0000000000000007E-2</v>
      </c>
      <c r="CE445" s="20">
        <v>7.0000000000000007E-2</v>
      </c>
      <c r="CF445" s="71">
        <v>25</v>
      </c>
      <c r="CG445" s="20">
        <v>10.7</v>
      </c>
      <c r="CH445" s="20">
        <v>0.14000000000000001</v>
      </c>
      <c r="CI445" s="66">
        <v>12</v>
      </c>
      <c r="CJ445" s="20">
        <v>0.01</v>
      </c>
      <c r="CK445" s="60">
        <v>14</v>
      </c>
      <c r="CL445" s="17">
        <v>-1</v>
      </c>
      <c r="CM445" s="17">
        <v>-1.0136414999999999E-2</v>
      </c>
      <c r="CN445" s="17">
        <f>_xlfn.XLOOKUP(BZ445,' Brechas'!$A$35:$A$67,' Brechas'!$BP$35:$BP$67)</f>
        <v>-1.01364153088291E-2</v>
      </c>
      <c r="CO445" t="b">
        <f>ROUND(CM445,6)=ROUND(CN445,6)</f>
        <v>1</v>
      </c>
    </row>
    <row r="446" spans="39:93">
      <c r="AN446" s="20">
        <v>8</v>
      </c>
      <c r="AO446" s="20" t="s">
        <v>81</v>
      </c>
      <c r="AP446" s="20">
        <v>0.4</v>
      </c>
      <c r="AQ446" s="20">
        <v>0.43</v>
      </c>
      <c r="AR446" s="20">
        <v>-0.06</v>
      </c>
      <c r="AS446" s="20">
        <v>0.06</v>
      </c>
      <c r="AT446" s="59">
        <v>13</v>
      </c>
      <c r="AU446" s="20">
        <v>0.41</v>
      </c>
      <c r="AV446" s="20">
        <v>0.81</v>
      </c>
      <c r="AW446" s="70">
        <v>29</v>
      </c>
      <c r="AX446" s="20">
        <v>0.05</v>
      </c>
      <c r="AY446" s="63">
        <v>15</v>
      </c>
      <c r="AZ446" s="17">
        <v>-1</v>
      </c>
      <c r="BA446" s="17">
        <v>-4.8970011000000001E-2</v>
      </c>
      <c r="BB446" s="17">
        <f>_xlfn.XLOOKUP(AN446,' Brechas'!$A$35:$A$67,' Brechas'!$AF$35:$AF$67)</f>
        <v>-4.8970010676453998E-2</v>
      </c>
      <c r="BC446" t="b">
        <f t="shared" ref="BC446:BC477" si="64">ROUND(BA446,6)=ROUND(BB446,6)</f>
        <v>1</v>
      </c>
      <c r="BG446" s="20">
        <v>8</v>
      </c>
      <c r="BH446" s="20" t="s">
        <v>81</v>
      </c>
      <c r="BI446" s="20">
        <v>53.32</v>
      </c>
      <c r="BJ446" s="20">
        <v>44.85</v>
      </c>
      <c r="BK446" s="20">
        <v>0.19</v>
      </c>
      <c r="BL446" s="20">
        <v>0.19</v>
      </c>
      <c r="BM446" s="63">
        <v>15</v>
      </c>
      <c r="BN446" s="20">
        <v>48.79</v>
      </c>
      <c r="BO446" s="20">
        <v>0.14000000000000001</v>
      </c>
      <c r="BP446" s="84">
        <v>26</v>
      </c>
      <c r="BQ446" s="20">
        <v>0.03</v>
      </c>
      <c r="BR446" s="60">
        <v>14</v>
      </c>
      <c r="BS446" s="17">
        <v>1</v>
      </c>
      <c r="BT446" s="17">
        <v>2.6027491999999999E-2</v>
      </c>
      <c r="BU446" s="17">
        <f>_xlfn.XLOOKUP(BG446,' Brechas'!$A$35:$A$67,' Brechas'!$AT$35:$AT$67)</f>
        <v>2.6027491594227601E-2</v>
      </c>
      <c r="BV446" t="b">
        <f t="shared" ref="BV446:BV477" si="65">ROUND(BT446,6)=ROUND(BU446,6)</f>
        <v>1</v>
      </c>
      <c r="BZ446" s="20">
        <v>8</v>
      </c>
      <c r="CA446" s="20" t="s">
        <v>81</v>
      </c>
      <c r="CB446" s="20">
        <v>10.199999999999999</v>
      </c>
      <c r="CC446" s="20">
        <v>10.199999999999999</v>
      </c>
      <c r="CD446" s="20">
        <v>0</v>
      </c>
      <c r="CE446" s="20">
        <v>0</v>
      </c>
      <c r="CF446" s="76">
        <v>1</v>
      </c>
      <c r="CG446" s="20">
        <v>10.199999999999999</v>
      </c>
      <c r="CH446" s="20">
        <v>0.14000000000000001</v>
      </c>
      <c r="CI446" s="62">
        <v>8</v>
      </c>
      <c r="CJ446" s="20">
        <v>0</v>
      </c>
      <c r="CK446" s="76">
        <v>1</v>
      </c>
      <c r="CL446" s="17">
        <v>-1</v>
      </c>
      <c r="CM446" s="17">
        <v>0</v>
      </c>
      <c r="CN446" s="17">
        <f>_xlfn.XLOOKUP(BZ446,' Brechas'!$A$35:$A$67,' Brechas'!$BP$35:$BP$67)</f>
        <v>0</v>
      </c>
      <c r="CO446" t="b">
        <f t="shared" ref="CO446:CO477" si="66">ROUND(CM446,6)=ROUND(CN446,6)</f>
        <v>1</v>
      </c>
    </row>
    <row r="447" spans="39:93">
      <c r="AN447" s="20">
        <v>11</v>
      </c>
      <c r="AO447" s="20" t="s">
        <v>269</v>
      </c>
      <c r="AP447" s="20">
        <v>0.28000000000000003</v>
      </c>
      <c r="AQ447" s="20">
        <v>0.24</v>
      </c>
      <c r="AR447" s="20">
        <v>0.2</v>
      </c>
      <c r="AS447" s="20">
        <v>0.2</v>
      </c>
      <c r="AT447" s="88">
        <v>24</v>
      </c>
      <c r="AU447" s="20">
        <v>0.26</v>
      </c>
      <c r="AV447" s="20">
        <v>0.51</v>
      </c>
      <c r="AW447" s="79">
        <v>10</v>
      </c>
      <c r="AX447" s="20">
        <v>0.1</v>
      </c>
      <c r="AY447" s="88">
        <v>24</v>
      </c>
      <c r="AZ447" s="17">
        <v>1</v>
      </c>
      <c r="BA447" s="17">
        <v>0.10095908000000001</v>
      </c>
      <c r="BB447" s="17">
        <f>_xlfn.XLOOKUP(AN447,' Brechas'!$A$35:$A$67,' Brechas'!$AF$35:$AF$67)</f>
        <v>0.10095908002855999</v>
      </c>
      <c r="BC447" t="b">
        <f t="shared" si="64"/>
        <v>1</v>
      </c>
      <c r="BG447" s="20">
        <v>11</v>
      </c>
      <c r="BH447" s="20" t="s">
        <v>82</v>
      </c>
      <c r="BI447" s="20">
        <v>27.47</v>
      </c>
      <c r="BJ447" s="20">
        <v>44.91</v>
      </c>
      <c r="BK447" s="20">
        <v>-0.39</v>
      </c>
      <c r="BL447" s="20">
        <v>0.39</v>
      </c>
      <c r="BM447" s="95">
        <v>32</v>
      </c>
      <c r="BN447" s="20">
        <v>36.630000000000003</v>
      </c>
      <c r="BO447" s="20">
        <v>0.1</v>
      </c>
      <c r="BP447" s="94">
        <v>31</v>
      </c>
      <c r="BQ447" s="20">
        <v>0.04</v>
      </c>
      <c r="BR447" s="74">
        <v>23</v>
      </c>
      <c r="BS447" s="17">
        <v>-1</v>
      </c>
      <c r="BT447" s="17">
        <v>-4.0178905000000001E-2</v>
      </c>
      <c r="BU447" s="17">
        <f>_xlfn.XLOOKUP(BG447,' Brechas'!$A$35:$A$67,' Brechas'!$AT$35:$AT$67)</f>
        <v>-4.0178905412580901E-2</v>
      </c>
      <c r="BV447" t="b">
        <f t="shared" si="65"/>
        <v>1</v>
      </c>
      <c r="BZ447" s="20">
        <v>11</v>
      </c>
      <c r="CA447" s="20" t="s">
        <v>82</v>
      </c>
      <c r="CB447" s="20">
        <v>3.5</v>
      </c>
      <c r="CC447" s="20">
        <v>4.2</v>
      </c>
      <c r="CD447" s="20">
        <v>-0.17</v>
      </c>
      <c r="CE447" s="20">
        <v>0.17</v>
      </c>
      <c r="CF447" s="77">
        <v>33</v>
      </c>
      <c r="CG447" s="20">
        <v>3.8</v>
      </c>
      <c r="CH447" s="20">
        <v>0.05</v>
      </c>
      <c r="CI447" s="76">
        <v>1</v>
      </c>
      <c r="CJ447" s="20">
        <v>0.01</v>
      </c>
      <c r="CK447" s="86">
        <v>11</v>
      </c>
      <c r="CL447" s="17">
        <v>-1</v>
      </c>
      <c r="CM447" s="17">
        <v>-8.3996460000000002E-3</v>
      </c>
      <c r="CN447" s="17">
        <f>_xlfn.XLOOKUP(BZ447,' Brechas'!$A$35:$A$67,' Brechas'!$BP$35:$BP$67)</f>
        <v>-8.3996463306808093E-3</v>
      </c>
      <c r="CO447" t="b">
        <f t="shared" si="66"/>
        <v>1</v>
      </c>
    </row>
    <row r="448" spans="39:93">
      <c r="AN448" s="20">
        <v>13</v>
      </c>
      <c r="AO448" s="20" t="s">
        <v>83</v>
      </c>
      <c r="AP448" s="20">
        <v>0.37</v>
      </c>
      <c r="AQ448" s="20">
        <v>0.38</v>
      </c>
      <c r="AR448" s="20">
        <v>-0.04</v>
      </c>
      <c r="AS448" s="20">
        <v>0.04</v>
      </c>
      <c r="AT448" s="62">
        <v>8</v>
      </c>
      <c r="AU448" s="20">
        <v>0.37</v>
      </c>
      <c r="AV448" s="20">
        <v>0.73</v>
      </c>
      <c r="AW448" s="88">
        <v>24</v>
      </c>
      <c r="AX448" s="20">
        <v>0.03</v>
      </c>
      <c r="AY448" s="62">
        <v>8</v>
      </c>
      <c r="AZ448" s="17">
        <v>-1</v>
      </c>
      <c r="BA448" s="17">
        <v>-2.8209029E-2</v>
      </c>
      <c r="BB448" s="17">
        <f>_xlfn.XLOOKUP(AN448,' Brechas'!$A$35:$A$67,' Brechas'!$AF$35:$AF$67)</f>
        <v>-2.82090290703698E-2</v>
      </c>
      <c r="BC448" t="b">
        <f t="shared" si="64"/>
        <v>1</v>
      </c>
      <c r="BG448" s="20">
        <v>13</v>
      </c>
      <c r="BH448" s="20" t="s">
        <v>83</v>
      </c>
      <c r="BI448" s="20">
        <v>77.59</v>
      </c>
      <c r="BJ448" s="20">
        <v>72.84</v>
      </c>
      <c r="BK448" s="20">
        <v>7.0000000000000007E-2</v>
      </c>
      <c r="BL448" s="20">
        <v>7.0000000000000007E-2</v>
      </c>
      <c r="BM448" s="62">
        <v>8</v>
      </c>
      <c r="BN448" s="20">
        <v>75.11</v>
      </c>
      <c r="BO448" s="20">
        <v>0.21</v>
      </c>
      <c r="BP448" s="63">
        <v>15</v>
      </c>
      <c r="BQ448" s="20">
        <v>0.01</v>
      </c>
      <c r="BR448" s="62">
        <v>8</v>
      </c>
      <c r="BS448" s="17">
        <v>1</v>
      </c>
      <c r="BT448" s="17">
        <v>1.3827335E-2</v>
      </c>
      <c r="BU448" s="17">
        <f>_xlfn.XLOOKUP(BG448,' Brechas'!$A$35:$A$67,' Brechas'!$AT$35:$AT$67)</f>
        <v>1.38273348781524E-2</v>
      </c>
      <c r="BV448" t="b">
        <f t="shared" si="65"/>
        <v>1</v>
      </c>
      <c r="BZ448" s="20">
        <v>13</v>
      </c>
      <c r="CA448" s="20" t="s">
        <v>83</v>
      </c>
      <c r="CB448" s="20">
        <v>18.899999999999999</v>
      </c>
      <c r="CC448" s="20">
        <v>19.899999999999999</v>
      </c>
      <c r="CD448" s="20">
        <v>-0.05</v>
      </c>
      <c r="CE448" s="20">
        <v>0.05</v>
      </c>
      <c r="CF448" s="81">
        <v>17</v>
      </c>
      <c r="CG448" s="20">
        <v>19.399999999999999</v>
      </c>
      <c r="CH448" s="20">
        <v>0.26</v>
      </c>
      <c r="CI448" s="80">
        <v>20</v>
      </c>
      <c r="CJ448" s="20">
        <v>0.01</v>
      </c>
      <c r="CK448" s="80">
        <v>20</v>
      </c>
      <c r="CL448" s="17">
        <v>-1</v>
      </c>
      <c r="CM448" s="17">
        <v>-1.2929368E-2</v>
      </c>
      <c r="CN448" s="17">
        <f>_xlfn.XLOOKUP(BZ448,' Brechas'!$A$35:$A$67,' Brechas'!$BP$35:$BP$67)</f>
        <v>-1.29293683270464E-2</v>
      </c>
      <c r="CO448" t="b">
        <f t="shared" si="66"/>
        <v>1</v>
      </c>
    </row>
    <row r="449" spans="40:93">
      <c r="AN449" s="20">
        <v>15</v>
      </c>
      <c r="AO449" s="20" t="s">
        <v>84</v>
      </c>
      <c r="AP449" s="20">
        <v>0.41</v>
      </c>
      <c r="AQ449" s="20">
        <v>0.45</v>
      </c>
      <c r="AR449" s="20">
        <v>-0.09</v>
      </c>
      <c r="AS449" s="20">
        <v>0.09</v>
      </c>
      <c r="AT449" s="61">
        <v>18</v>
      </c>
      <c r="AU449" s="20">
        <v>0.43</v>
      </c>
      <c r="AV449" s="20">
        <v>0.85</v>
      </c>
      <c r="AW449" s="87">
        <v>30</v>
      </c>
      <c r="AX449" s="20">
        <v>0.08</v>
      </c>
      <c r="AY449" s="80">
        <v>20</v>
      </c>
      <c r="AZ449" s="17">
        <v>-1</v>
      </c>
      <c r="BA449" s="17">
        <v>-7.5169857000000007E-2</v>
      </c>
      <c r="BB449" s="17">
        <f>_xlfn.XLOOKUP(AN449,' Brechas'!$A$35:$A$67,' Brechas'!$AF$35:$AF$67)</f>
        <v>-7.5169856598744006E-2</v>
      </c>
      <c r="BC449" t="b">
        <f t="shared" si="64"/>
        <v>1</v>
      </c>
      <c r="BG449" s="20">
        <v>15</v>
      </c>
      <c r="BH449" s="20" t="s">
        <v>84</v>
      </c>
      <c r="BI449" s="20">
        <v>34.47</v>
      </c>
      <c r="BJ449" s="20">
        <v>23.32</v>
      </c>
      <c r="BK449" s="20">
        <v>0.48</v>
      </c>
      <c r="BL449" s="20">
        <v>0.48</v>
      </c>
      <c r="BM449" s="77">
        <v>33</v>
      </c>
      <c r="BN449" s="20">
        <v>28.64</v>
      </c>
      <c r="BO449" s="20">
        <v>0.08</v>
      </c>
      <c r="BP449" s="77">
        <v>33</v>
      </c>
      <c r="BQ449" s="20">
        <v>0.04</v>
      </c>
      <c r="BR449" s="75">
        <v>21</v>
      </c>
      <c r="BS449" s="17">
        <v>1</v>
      </c>
      <c r="BT449" s="17">
        <v>3.8666669000000001E-2</v>
      </c>
      <c r="BU449" s="17">
        <f>_xlfn.XLOOKUP(BG449,' Brechas'!$A$35:$A$67,' Brechas'!$AT$35:$AT$67)</f>
        <v>3.8666668908816898E-2</v>
      </c>
      <c r="BV449" t="b">
        <f t="shared" si="65"/>
        <v>1</v>
      </c>
      <c r="BZ449" s="20">
        <v>15</v>
      </c>
      <c r="CA449" s="20" t="s">
        <v>84</v>
      </c>
      <c r="CB449" s="20">
        <v>9.4</v>
      </c>
      <c r="CC449" s="20">
        <v>9.9</v>
      </c>
      <c r="CD449" s="20">
        <v>-0.05</v>
      </c>
      <c r="CE449" s="20">
        <v>0.05</v>
      </c>
      <c r="CF449" s="61">
        <v>18</v>
      </c>
      <c r="CG449" s="20">
        <v>9.6</v>
      </c>
      <c r="CH449" s="20">
        <v>0.13</v>
      </c>
      <c r="CI449" s="85">
        <v>4</v>
      </c>
      <c r="CJ449" s="20">
        <v>0.01</v>
      </c>
      <c r="CK449" s="69">
        <v>9</v>
      </c>
      <c r="CL449" s="17">
        <v>-1</v>
      </c>
      <c r="CM449" s="17">
        <v>-6.4303509999999999E-3</v>
      </c>
      <c r="CN449" s="17">
        <f>_xlfn.XLOOKUP(BZ449,' Brechas'!$A$35:$A$67,' Brechas'!$BP$35:$BP$67)</f>
        <v>-6.4303512579374604E-3</v>
      </c>
      <c r="CO449" t="b">
        <f t="shared" si="66"/>
        <v>1</v>
      </c>
    </row>
    <row r="450" spans="40:93">
      <c r="AN450" s="20">
        <v>17</v>
      </c>
      <c r="AO450" s="20" t="s">
        <v>85</v>
      </c>
      <c r="AP450" s="20">
        <v>0.47</v>
      </c>
      <c r="AQ450" s="20">
        <v>0.47</v>
      </c>
      <c r="AR450" s="20">
        <v>0</v>
      </c>
      <c r="AS450" s="20">
        <v>0</v>
      </c>
      <c r="AT450" s="76">
        <v>1</v>
      </c>
      <c r="AU450" s="20">
        <v>0.47</v>
      </c>
      <c r="AV450" s="20">
        <v>0.92</v>
      </c>
      <c r="AW450" s="95">
        <v>32</v>
      </c>
      <c r="AX450" s="20">
        <v>0</v>
      </c>
      <c r="AY450" s="76">
        <v>1</v>
      </c>
      <c r="AZ450" s="17">
        <v>-1</v>
      </c>
      <c r="BA450" s="54">
        <v>-8.5771099999999996E-5</v>
      </c>
      <c r="BB450" s="17">
        <f>_xlfn.XLOOKUP(AN450,' Brechas'!$A$35:$A$67,' Brechas'!$AF$35:$AF$67)</f>
        <v>-8.5771127205334607E-5</v>
      </c>
      <c r="BC450" t="b">
        <f t="shared" si="64"/>
        <v>1</v>
      </c>
      <c r="BG450" s="20">
        <v>17</v>
      </c>
      <c r="BH450" s="20" t="s">
        <v>85</v>
      </c>
      <c r="BI450" s="20">
        <v>63.99</v>
      </c>
      <c r="BJ450" s="20">
        <v>95.52</v>
      </c>
      <c r="BK450" s="20">
        <v>-0.33</v>
      </c>
      <c r="BL450" s="20">
        <v>0.33</v>
      </c>
      <c r="BM450" s="70">
        <v>29</v>
      </c>
      <c r="BN450" s="20">
        <v>81.260000000000005</v>
      </c>
      <c r="BO450" s="20">
        <v>0.23</v>
      </c>
      <c r="BP450" s="66">
        <v>12</v>
      </c>
      <c r="BQ450" s="20">
        <v>0.08</v>
      </c>
      <c r="BR450" s="95">
        <v>32</v>
      </c>
      <c r="BS450" s="17">
        <v>-1</v>
      </c>
      <c r="BT450" s="17">
        <v>-7.5770496000000007E-2</v>
      </c>
      <c r="BU450" s="17">
        <f>_xlfn.XLOOKUP(BG450,' Brechas'!$A$35:$A$67,' Brechas'!$AT$35:$AT$67)</f>
        <v>-7.57704956162744E-2</v>
      </c>
      <c r="BV450" t="b">
        <f t="shared" si="65"/>
        <v>1</v>
      </c>
      <c r="BZ450" s="20">
        <v>17</v>
      </c>
      <c r="CA450" s="20" t="s">
        <v>85</v>
      </c>
      <c r="CB450" s="20">
        <v>9.9</v>
      </c>
      <c r="CC450" s="20">
        <v>11.2</v>
      </c>
      <c r="CD450" s="20">
        <v>-0.12</v>
      </c>
      <c r="CE450" s="20">
        <v>0.12</v>
      </c>
      <c r="CF450" s="94">
        <v>31</v>
      </c>
      <c r="CG450" s="20">
        <v>10.5</v>
      </c>
      <c r="CH450" s="20">
        <v>0.14000000000000001</v>
      </c>
      <c r="CI450" s="79">
        <v>10</v>
      </c>
      <c r="CJ450" s="20">
        <v>0.02</v>
      </c>
      <c r="CK450" s="88">
        <v>24</v>
      </c>
      <c r="CL450" s="17">
        <v>-1</v>
      </c>
      <c r="CM450" s="17">
        <v>-1.6163792999999999E-2</v>
      </c>
      <c r="CN450" s="17">
        <f>_xlfn.XLOOKUP(BZ450,' Brechas'!$A$35:$A$67,' Brechas'!$BP$35:$BP$67)</f>
        <v>-1.6163793103448301E-2</v>
      </c>
      <c r="CO450" t="b">
        <f t="shared" si="66"/>
        <v>1</v>
      </c>
    </row>
    <row r="451" spans="40:93">
      <c r="AN451" s="20">
        <v>18</v>
      </c>
      <c r="AO451" s="20" t="s">
        <v>86</v>
      </c>
      <c r="AP451" s="20">
        <v>0.2</v>
      </c>
      <c r="AQ451" s="20">
        <v>0.24</v>
      </c>
      <c r="AR451" s="20">
        <v>-0.2</v>
      </c>
      <c r="AS451" s="20">
        <v>0.2</v>
      </c>
      <c r="AT451" s="71">
        <v>25</v>
      </c>
      <c r="AU451" s="20">
        <v>0.22</v>
      </c>
      <c r="AV451" s="20">
        <v>0.43</v>
      </c>
      <c r="AW451" s="83">
        <v>5</v>
      </c>
      <c r="AX451" s="20">
        <v>0.09</v>
      </c>
      <c r="AY451" s="82">
        <v>22</v>
      </c>
      <c r="AZ451" s="17">
        <v>-1</v>
      </c>
      <c r="BA451" s="17">
        <v>-8.6429944999999994E-2</v>
      </c>
      <c r="BB451" s="17">
        <f>_xlfn.XLOOKUP(AN451,' Brechas'!$A$35:$A$67,' Brechas'!$AF$35:$AF$67)</f>
        <v>-8.6429945327604299E-2</v>
      </c>
      <c r="BC451" t="b">
        <f t="shared" si="64"/>
        <v>1</v>
      </c>
      <c r="BG451" s="20">
        <v>18</v>
      </c>
      <c r="BH451" s="20" t="s">
        <v>86</v>
      </c>
      <c r="BI451" s="20">
        <v>101.97</v>
      </c>
      <c r="BJ451" s="20">
        <v>116.62</v>
      </c>
      <c r="BK451" s="20">
        <v>-0.13</v>
      </c>
      <c r="BL451" s="20">
        <v>0.13</v>
      </c>
      <c r="BM451" s="66">
        <v>12</v>
      </c>
      <c r="BN451" s="20">
        <v>109.95</v>
      </c>
      <c r="BO451" s="20">
        <v>0.31</v>
      </c>
      <c r="BP451" s="64">
        <v>7</v>
      </c>
      <c r="BQ451" s="20">
        <v>0.04</v>
      </c>
      <c r="BR451" s="82">
        <v>22</v>
      </c>
      <c r="BS451" s="17">
        <v>-1</v>
      </c>
      <c r="BT451" s="17">
        <v>-3.9023606000000002E-2</v>
      </c>
      <c r="BU451" s="17">
        <f>_xlfn.XLOOKUP(BG451,' Brechas'!$A$35:$A$67,' Brechas'!$AT$35:$AT$67)</f>
        <v>-3.90236055905352E-2</v>
      </c>
      <c r="BV451" t="b">
        <f t="shared" si="65"/>
        <v>1</v>
      </c>
      <c r="BZ451" s="20">
        <v>18</v>
      </c>
      <c r="CA451" s="20" t="s">
        <v>86</v>
      </c>
      <c r="CB451" s="20">
        <v>18.3</v>
      </c>
      <c r="CC451" s="20">
        <v>20.8</v>
      </c>
      <c r="CD451" s="20">
        <v>-0.12</v>
      </c>
      <c r="CE451" s="20">
        <v>0.12</v>
      </c>
      <c r="CF451" s="95">
        <v>32</v>
      </c>
      <c r="CG451" s="20">
        <v>19.600000000000001</v>
      </c>
      <c r="CH451" s="20">
        <v>0.26</v>
      </c>
      <c r="CI451" s="75">
        <v>21</v>
      </c>
      <c r="CJ451" s="20">
        <v>0.03</v>
      </c>
      <c r="CK451" s="77">
        <v>33</v>
      </c>
      <c r="CL451" s="17">
        <v>-1</v>
      </c>
      <c r="CM451" s="17">
        <v>-3.1243624000000001E-2</v>
      </c>
      <c r="CN451" s="17">
        <f>_xlfn.XLOOKUP(BZ451,' Brechas'!$A$35:$A$67,' Brechas'!$BP$35:$BP$67)</f>
        <v>-3.1243623750254999E-2</v>
      </c>
      <c r="CO451" t="b">
        <f t="shared" si="66"/>
        <v>1</v>
      </c>
    </row>
    <row r="452" spans="40:93">
      <c r="AN452" s="20">
        <v>19</v>
      </c>
      <c r="AO452" s="20" t="s">
        <v>87</v>
      </c>
      <c r="AP452" s="20">
        <v>0.36</v>
      </c>
      <c r="AQ452" s="20">
        <v>0.34</v>
      </c>
      <c r="AR452" s="20">
        <v>0.06</v>
      </c>
      <c r="AS452" s="20">
        <v>0.06</v>
      </c>
      <c r="AT452" s="66">
        <v>12</v>
      </c>
      <c r="AU452" s="20">
        <v>0.35</v>
      </c>
      <c r="AV452" s="20">
        <v>0.69</v>
      </c>
      <c r="AW452" s="74">
        <v>23</v>
      </c>
      <c r="AX452" s="20">
        <v>0.04</v>
      </c>
      <c r="AY452" s="66">
        <v>12</v>
      </c>
      <c r="AZ452" s="17">
        <v>1</v>
      </c>
      <c r="BA452" s="17">
        <v>4.1000058999999998E-2</v>
      </c>
      <c r="BB452" s="17">
        <f>_xlfn.XLOOKUP(AN452,' Brechas'!$A$35:$A$67,' Brechas'!$AF$35:$AF$67)</f>
        <v>4.1000059369628902E-2</v>
      </c>
      <c r="BC452" t="b">
        <f t="shared" si="64"/>
        <v>1</v>
      </c>
      <c r="BG452" s="20">
        <v>19</v>
      </c>
      <c r="BH452" s="20" t="s">
        <v>87</v>
      </c>
      <c r="BI452" s="20">
        <v>45.63</v>
      </c>
      <c r="BJ452" s="20">
        <v>42.25</v>
      </c>
      <c r="BK452" s="20">
        <v>0.08</v>
      </c>
      <c r="BL452" s="20">
        <v>0.08</v>
      </c>
      <c r="BM452" s="79">
        <v>10</v>
      </c>
      <c r="BN452" s="20">
        <v>43.82</v>
      </c>
      <c r="BO452" s="20">
        <v>0.12</v>
      </c>
      <c r="BP452" s="70">
        <v>29</v>
      </c>
      <c r="BQ452" s="20">
        <v>0.01</v>
      </c>
      <c r="BR452" s="65">
        <v>6</v>
      </c>
      <c r="BS452" s="17">
        <v>1</v>
      </c>
      <c r="BT452" s="17">
        <v>9.9115709999999992E-3</v>
      </c>
      <c r="BU452" s="17">
        <f>_xlfn.XLOOKUP(BG452,' Brechas'!$A$35:$A$67,' Brechas'!$AT$35:$AT$67)</f>
        <v>9.9115706698784008E-3</v>
      </c>
      <c r="BV452" t="b">
        <f t="shared" si="65"/>
        <v>1</v>
      </c>
      <c r="BZ452" s="20">
        <v>19</v>
      </c>
      <c r="CA452" s="20" t="s">
        <v>87</v>
      </c>
      <c r="CB452" s="20">
        <v>18.7</v>
      </c>
      <c r="CC452" s="20">
        <v>17.899999999999999</v>
      </c>
      <c r="CD452" s="20">
        <v>0.04</v>
      </c>
      <c r="CE452" s="20">
        <v>0.04</v>
      </c>
      <c r="CF452" s="63">
        <v>15</v>
      </c>
      <c r="CG452" s="20">
        <v>18.3</v>
      </c>
      <c r="CH452" s="20">
        <v>0.24</v>
      </c>
      <c r="CI452" s="81">
        <v>17</v>
      </c>
      <c r="CJ452" s="20">
        <v>0.01</v>
      </c>
      <c r="CK452" s="81">
        <v>17</v>
      </c>
      <c r="CL452" s="17">
        <v>1</v>
      </c>
      <c r="CM452" s="17">
        <v>1.0847176E-2</v>
      </c>
      <c r="CN452" s="17">
        <f>_xlfn.XLOOKUP(BZ452,' Brechas'!$A$35:$A$67,' Brechas'!$BP$35:$BP$67)</f>
        <v>1.0847176325889499E-2</v>
      </c>
      <c r="CO452" t="b">
        <f t="shared" si="66"/>
        <v>1</v>
      </c>
    </row>
    <row r="453" spans="40:93">
      <c r="AN453" s="20">
        <v>20</v>
      </c>
      <c r="AO453" s="20" t="s">
        <v>88</v>
      </c>
      <c r="AP453" s="20">
        <v>0.25</v>
      </c>
      <c r="AQ453" s="20">
        <v>0.28000000000000003</v>
      </c>
      <c r="AR453" s="20">
        <v>-0.1</v>
      </c>
      <c r="AS453" s="20">
        <v>0.1</v>
      </c>
      <c r="AT453" s="68">
        <v>19</v>
      </c>
      <c r="AU453" s="20">
        <v>0.27</v>
      </c>
      <c r="AV453" s="20">
        <v>0.53</v>
      </c>
      <c r="AW453" s="66">
        <v>12</v>
      </c>
      <c r="AX453" s="20">
        <v>0.05</v>
      </c>
      <c r="AY453" s="81">
        <v>17</v>
      </c>
      <c r="AZ453" s="17">
        <v>-1</v>
      </c>
      <c r="BA453" s="17">
        <v>-5.1914006999999998E-2</v>
      </c>
      <c r="BB453" s="17">
        <f>_xlfn.XLOOKUP(AN453,' Brechas'!$A$35:$A$67,' Brechas'!$AF$35:$AF$67)</f>
        <v>-5.1914007376293501E-2</v>
      </c>
      <c r="BC453" t="b">
        <f t="shared" si="64"/>
        <v>1</v>
      </c>
      <c r="BG453" s="20">
        <v>20</v>
      </c>
      <c r="BH453" s="20" t="s">
        <v>88</v>
      </c>
      <c r="BI453" s="20">
        <v>53.49</v>
      </c>
      <c r="BJ453" s="20">
        <v>84.21</v>
      </c>
      <c r="BK453" s="20">
        <v>-0.36</v>
      </c>
      <c r="BL453" s="20">
        <v>0.36</v>
      </c>
      <c r="BM453" s="87">
        <v>30</v>
      </c>
      <c r="BN453" s="20">
        <v>69.510000000000005</v>
      </c>
      <c r="BO453" s="20">
        <v>0.2</v>
      </c>
      <c r="BP453" s="81">
        <v>17</v>
      </c>
      <c r="BQ453" s="20">
        <v>7.0000000000000007E-2</v>
      </c>
      <c r="BR453" s="87">
        <v>30</v>
      </c>
      <c r="BS453" s="17">
        <v>-1</v>
      </c>
      <c r="BT453" s="17">
        <v>-7.1638059000000004E-2</v>
      </c>
      <c r="BU453" s="17">
        <f>_xlfn.XLOOKUP(BG453,' Brechas'!$A$35:$A$67,' Brechas'!$AT$35:$AT$67)</f>
        <v>-7.1638058549781294E-2</v>
      </c>
      <c r="BV453" t="b">
        <f t="shared" si="65"/>
        <v>1</v>
      </c>
      <c r="BZ453" s="20">
        <v>20</v>
      </c>
      <c r="CA453" s="20" t="s">
        <v>88</v>
      </c>
      <c r="CB453" s="20">
        <v>18</v>
      </c>
      <c r="CC453" s="20">
        <v>20.3</v>
      </c>
      <c r="CD453" s="20">
        <v>-0.11</v>
      </c>
      <c r="CE453" s="20">
        <v>0.11</v>
      </c>
      <c r="CF453" s="87">
        <v>30</v>
      </c>
      <c r="CG453" s="20">
        <v>19.100000000000001</v>
      </c>
      <c r="CH453" s="20">
        <v>0.25</v>
      </c>
      <c r="CI453" s="68">
        <v>19</v>
      </c>
      <c r="CJ453" s="20">
        <v>0.03</v>
      </c>
      <c r="CK453" s="95">
        <v>32</v>
      </c>
      <c r="CL453" s="17">
        <v>-1</v>
      </c>
      <c r="CM453" s="17">
        <v>-2.8700788000000001E-2</v>
      </c>
      <c r="CN453" s="17">
        <f>_xlfn.XLOOKUP(BZ453,' Brechas'!$A$35:$A$67,' Brechas'!$BP$35:$BP$67)</f>
        <v>-2.87007879160079E-2</v>
      </c>
      <c r="CO453" t="b">
        <f t="shared" si="66"/>
        <v>1</v>
      </c>
    </row>
    <row r="454" spans="40:93">
      <c r="AN454" s="20">
        <v>23</v>
      </c>
      <c r="AO454" s="20" t="s">
        <v>89</v>
      </c>
      <c r="AP454" s="20">
        <v>0.39</v>
      </c>
      <c r="AQ454" s="20">
        <v>0.41</v>
      </c>
      <c r="AR454" s="20">
        <v>-0.04</v>
      </c>
      <c r="AS454" s="20">
        <v>0.04</v>
      </c>
      <c r="AT454" s="69">
        <v>9</v>
      </c>
      <c r="AU454" s="20">
        <v>0.4</v>
      </c>
      <c r="AV454" s="20">
        <v>0.79</v>
      </c>
      <c r="AW454" s="72">
        <v>27</v>
      </c>
      <c r="AX454" s="20">
        <v>0.03</v>
      </c>
      <c r="AY454" s="69">
        <v>9</v>
      </c>
      <c r="AZ454" s="17">
        <v>-1</v>
      </c>
      <c r="BA454" s="17">
        <v>-3.1387988999999998E-2</v>
      </c>
      <c r="BB454" s="17">
        <f>_xlfn.XLOOKUP(AN454,' Brechas'!$A$35:$A$67,' Brechas'!$AF$35:$AF$67)</f>
        <v>-3.1387988858531599E-2</v>
      </c>
      <c r="BC454" t="b">
        <f t="shared" si="64"/>
        <v>1</v>
      </c>
      <c r="BG454" s="20">
        <v>23</v>
      </c>
      <c r="BH454" s="20" t="s">
        <v>89</v>
      </c>
      <c r="BI454" s="20">
        <v>57.94</v>
      </c>
      <c r="BJ454" s="20">
        <v>62.51</v>
      </c>
      <c r="BK454" s="20">
        <v>-7.0000000000000007E-2</v>
      </c>
      <c r="BL454" s="20">
        <v>7.0000000000000007E-2</v>
      </c>
      <c r="BM454" s="69">
        <v>9</v>
      </c>
      <c r="BN454" s="20">
        <v>60.4</v>
      </c>
      <c r="BO454" s="20">
        <v>0.17</v>
      </c>
      <c r="BP454" s="75">
        <v>21</v>
      </c>
      <c r="BQ454" s="20">
        <v>0.01</v>
      </c>
      <c r="BR454" s="64">
        <v>7</v>
      </c>
      <c r="BS454" s="17">
        <v>-1</v>
      </c>
      <c r="BT454" s="17">
        <v>-1.2471632E-2</v>
      </c>
      <c r="BU454" s="17">
        <f>_xlfn.XLOOKUP(BG454,' Brechas'!$A$35:$A$67,' Brechas'!$AT$35:$AT$67)</f>
        <v>-1.2471631958591901E-2</v>
      </c>
      <c r="BV454" t="b">
        <f t="shared" si="65"/>
        <v>1</v>
      </c>
      <c r="BZ454" s="20">
        <v>23</v>
      </c>
      <c r="CA454" s="20" t="s">
        <v>89</v>
      </c>
      <c r="CB454" s="20">
        <v>26.1</v>
      </c>
      <c r="CC454" s="20">
        <v>27.8</v>
      </c>
      <c r="CD454" s="20">
        <v>-0.06</v>
      </c>
      <c r="CE454" s="20">
        <v>0.06</v>
      </c>
      <c r="CF454" s="82">
        <v>22</v>
      </c>
      <c r="CG454" s="20">
        <v>26.9</v>
      </c>
      <c r="CH454" s="20">
        <v>0.36</v>
      </c>
      <c r="CI454" s="84">
        <v>26</v>
      </c>
      <c r="CJ454" s="20">
        <v>0.02</v>
      </c>
      <c r="CK454" s="73">
        <v>28</v>
      </c>
      <c r="CL454" s="17">
        <v>-1</v>
      </c>
      <c r="CM454" s="17">
        <v>-2.1816499E-2</v>
      </c>
      <c r="CN454" s="17">
        <f>_xlfn.XLOOKUP(BZ454,' Brechas'!$A$35:$A$67,' Brechas'!$BP$35:$BP$67)</f>
        <v>-2.1816499055397599E-2</v>
      </c>
      <c r="CO454" t="b">
        <f t="shared" si="66"/>
        <v>1</v>
      </c>
    </row>
    <row r="455" spans="40:93">
      <c r="AN455" s="20">
        <v>25</v>
      </c>
      <c r="AO455" s="20" t="s">
        <v>90</v>
      </c>
      <c r="AP455" s="20">
        <v>0.28999999999999998</v>
      </c>
      <c r="AQ455" s="20">
        <v>0.27</v>
      </c>
      <c r="AR455" s="20">
        <v>7.0000000000000007E-2</v>
      </c>
      <c r="AS455" s="20">
        <v>7.0000000000000007E-2</v>
      </c>
      <c r="AT455" s="63">
        <v>15</v>
      </c>
      <c r="AU455" s="20">
        <v>0.28000000000000003</v>
      </c>
      <c r="AV455" s="20">
        <v>0.54</v>
      </c>
      <c r="AW455" s="63">
        <v>15</v>
      </c>
      <c r="AX455" s="20">
        <v>0.04</v>
      </c>
      <c r="AY455" s="86">
        <v>11</v>
      </c>
      <c r="AZ455" s="17">
        <v>1</v>
      </c>
      <c r="BA455" s="17">
        <v>4.0570553000000002E-2</v>
      </c>
      <c r="BB455" s="17">
        <f>_xlfn.XLOOKUP(AN455,' Brechas'!$A$35:$A$67,' Brechas'!$AF$35:$AF$67)</f>
        <v>4.0570552623184201E-2</v>
      </c>
      <c r="BC455" t="b">
        <f t="shared" si="64"/>
        <v>1</v>
      </c>
      <c r="BG455" s="20">
        <v>25</v>
      </c>
      <c r="BH455" s="20" t="s">
        <v>90</v>
      </c>
      <c r="BI455" s="20">
        <v>38.770000000000003</v>
      </c>
      <c r="BJ455" s="20">
        <v>54.07</v>
      </c>
      <c r="BK455" s="20">
        <v>-0.28000000000000003</v>
      </c>
      <c r="BL455" s="20">
        <v>0.28000000000000003</v>
      </c>
      <c r="BM455" s="71">
        <v>25</v>
      </c>
      <c r="BN455" s="20">
        <v>46.73</v>
      </c>
      <c r="BO455" s="20">
        <v>0.13</v>
      </c>
      <c r="BP455" s="72">
        <v>27</v>
      </c>
      <c r="BQ455" s="20">
        <v>0.04</v>
      </c>
      <c r="BR455" s="68">
        <v>19</v>
      </c>
      <c r="BS455" s="17">
        <v>-1</v>
      </c>
      <c r="BT455" s="17">
        <v>-3.7369597999999997E-2</v>
      </c>
      <c r="BU455" s="17">
        <f>_xlfn.XLOOKUP(BG455,' Brechas'!$A$35:$A$67,' Brechas'!$AT$35:$AT$67)</f>
        <v>-3.7369597689978197E-2</v>
      </c>
      <c r="BV455" t="b">
        <f t="shared" si="65"/>
        <v>1</v>
      </c>
      <c r="BZ455" s="20">
        <v>25</v>
      </c>
      <c r="CA455" s="20" t="s">
        <v>90</v>
      </c>
      <c r="CB455" s="20">
        <v>7.1</v>
      </c>
      <c r="CC455" s="20">
        <v>7.5</v>
      </c>
      <c r="CD455" s="20">
        <v>-0.05</v>
      </c>
      <c r="CE455" s="20">
        <v>0.05</v>
      </c>
      <c r="CF455" s="80">
        <v>20</v>
      </c>
      <c r="CG455" s="20">
        <v>7.3</v>
      </c>
      <c r="CH455" s="20">
        <v>0.1</v>
      </c>
      <c r="CI455" s="67">
        <v>2</v>
      </c>
      <c r="CJ455" s="20">
        <v>0.01</v>
      </c>
      <c r="CK455" s="64">
        <v>7</v>
      </c>
      <c r="CL455" s="17">
        <v>-1</v>
      </c>
      <c r="CM455" s="17">
        <v>-5.163572E-3</v>
      </c>
      <c r="CN455" s="17">
        <f>_xlfn.XLOOKUP(BZ455,' Brechas'!$A$35:$A$67,' Brechas'!$BP$35:$BP$67)</f>
        <v>-5.1635720601237896E-3</v>
      </c>
      <c r="CO455" t="b">
        <f t="shared" si="66"/>
        <v>1</v>
      </c>
    </row>
    <row r="456" spans="40:93">
      <c r="AN456" s="20">
        <v>27</v>
      </c>
      <c r="AO456" s="20" t="s">
        <v>91</v>
      </c>
      <c r="AP456" s="20">
        <v>0.32</v>
      </c>
      <c r="AQ456" s="20">
        <v>0.22</v>
      </c>
      <c r="AR456" s="20">
        <v>0.47</v>
      </c>
      <c r="AS456" s="20">
        <v>0.47</v>
      </c>
      <c r="AT456" s="94">
        <v>31</v>
      </c>
      <c r="AU456" s="20">
        <v>0.27</v>
      </c>
      <c r="AV456" s="20">
        <v>0.53</v>
      </c>
      <c r="AW456" s="59">
        <v>13</v>
      </c>
      <c r="AX456" s="20">
        <v>0.25</v>
      </c>
      <c r="AY456" s="77">
        <v>33</v>
      </c>
      <c r="AZ456" s="17">
        <v>1</v>
      </c>
      <c r="BA456" s="17">
        <v>0.24972949999999999</v>
      </c>
      <c r="BB456" s="17">
        <f>_xlfn.XLOOKUP(AN456,' Brechas'!$A$35:$A$67,' Brechas'!$AF$35:$AF$67)</f>
        <v>0.249729499989197</v>
      </c>
      <c r="BC456" t="b">
        <f>ROUND(BA456,5)=ROUND(BB456,5)</f>
        <v>1</v>
      </c>
      <c r="BG456" s="20">
        <v>27</v>
      </c>
      <c r="BH456" s="20" t="s">
        <v>91</v>
      </c>
      <c r="BI456" s="20">
        <v>120.92</v>
      </c>
      <c r="BJ456" s="20">
        <v>127.97</v>
      </c>
      <c r="BK456" s="20">
        <v>-0.06</v>
      </c>
      <c r="BL456" s="20">
        <v>0.06</v>
      </c>
      <c r="BM456" s="64">
        <v>7</v>
      </c>
      <c r="BN456" s="20">
        <v>124.69</v>
      </c>
      <c r="BO456" s="20">
        <v>0.35</v>
      </c>
      <c r="BP456" s="83">
        <v>5</v>
      </c>
      <c r="BQ456" s="20">
        <v>0.02</v>
      </c>
      <c r="BR456" s="79">
        <v>10</v>
      </c>
      <c r="BS456" s="17">
        <v>-1</v>
      </c>
      <c r="BT456" s="17">
        <v>-1.9417160999999999E-2</v>
      </c>
      <c r="BU456" s="17">
        <f>_xlfn.XLOOKUP(BG456,' Brechas'!$A$35:$A$67,' Brechas'!$AT$35:$AT$67)</f>
        <v>-1.9417160984593299E-2</v>
      </c>
      <c r="BV456" t="b">
        <f t="shared" si="65"/>
        <v>1</v>
      </c>
      <c r="BZ456" s="20">
        <v>27</v>
      </c>
      <c r="CA456" s="20" t="s">
        <v>91</v>
      </c>
      <c r="CB456" s="20">
        <v>36.9</v>
      </c>
      <c r="CC456" s="20">
        <v>36.700000000000003</v>
      </c>
      <c r="CD456" s="20">
        <v>0.01</v>
      </c>
      <c r="CE456" s="20">
        <v>0.01</v>
      </c>
      <c r="CF456" s="67">
        <v>2</v>
      </c>
      <c r="CG456" s="20">
        <v>36.799999999999997</v>
      </c>
      <c r="CH456" s="20">
        <v>0.49</v>
      </c>
      <c r="CI456" s="70">
        <v>29</v>
      </c>
      <c r="CJ456" s="20">
        <v>0</v>
      </c>
      <c r="CK456" s="85">
        <v>4</v>
      </c>
      <c r="CL456" s="17">
        <v>1</v>
      </c>
      <c r="CM456" s="17">
        <v>2.6597470000000001E-3</v>
      </c>
      <c r="CN456" s="17">
        <f>_xlfn.XLOOKUP(BZ456,' Brechas'!$A$35:$A$67,' Brechas'!$BP$35:$BP$67)</f>
        <v>2.6597474685419202E-3</v>
      </c>
      <c r="CO456" t="b">
        <f t="shared" si="66"/>
        <v>1</v>
      </c>
    </row>
    <row r="457" spans="40:93">
      <c r="AN457" s="20">
        <v>41</v>
      </c>
      <c r="AO457" s="20" t="s">
        <v>92</v>
      </c>
      <c r="AP457" s="20">
        <v>0.28999999999999998</v>
      </c>
      <c r="AQ457" s="20">
        <v>0.3</v>
      </c>
      <c r="AR457" s="20">
        <v>-0.03</v>
      </c>
      <c r="AS457" s="20">
        <v>0.03</v>
      </c>
      <c r="AT457" s="64">
        <v>7</v>
      </c>
      <c r="AU457" s="20">
        <v>0.3</v>
      </c>
      <c r="AV457" s="20">
        <v>0.59</v>
      </c>
      <c r="AW457" s="61">
        <v>18</v>
      </c>
      <c r="AX457" s="20">
        <v>0.02</v>
      </c>
      <c r="AY457" s="64">
        <v>7</v>
      </c>
      <c r="AZ457" s="17">
        <v>-1</v>
      </c>
      <c r="BA457" s="17">
        <v>-1.8715517000000001E-2</v>
      </c>
      <c r="BB457" s="17">
        <f>_xlfn.XLOOKUP(AN457,' Brechas'!$A$35:$A$67,' Brechas'!$AF$35:$AF$67)</f>
        <v>-1.8715517459774001E-2</v>
      </c>
      <c r="BC457" t="b">
        <f t="shared" si="64"/>
        <v>1</v>
      </c>
      <c r="BG457" s="20">
        <v>41</v>
      </c>
      <c r="BH457" s="20" t="s">
        <v>92</v>
      </c>
      <c r="BI457" s="20">
        <v>51.55</v>
      </c>
      <c r="BJ457" s="20">
        <v>66.87</v>
      </c>
      <c r="BK457" s="20">
        <v>-0.23</v>
      </c>
      <c r="BL457" s="20">
        <v>0.23</v>
      </c>
      <c r="BM457" s="75">
        <v>21</v>
      </c>
      <c r="BN457" s="20">
        <v>59.45</v>
      </c>
      <c r="BO457" s="20">
        <v>0.17</v>
      </c>
      <c r="BP457" s="82">
        <v>22</v>
      </c>
      <c r="BQ457" s="20">
        <v>0.04</v>
      </c>
      <c r="BR457" s="80">
        <v>20</v>
      </c>
      <c r="BS457" s="17">
        <v>-1</v>
      </c>
      <c r="BT457" s="17">
        <v>-3.8482779000000002E-2</v>
      </c>
      <c r="BU457" s="17">
        <f>_xlfn.XLOOKUP(BG457,' Brechas'!$A$35:$A$67,' Brechas'!$AT$35:$AT$67)</f>
        <v>-3.8482779019071503E-2</v>
      </c>
      <c r="BV457" t="b">
        <f t="shared" si="65"/>
        <v>1</v>
      </c>
      <c r="BZ457" s="20">
        <v>41</v>
      </c>
      <c r="CA457" s="20" t="s">
        <v>92</v>
      </c>
      <c r="CB457" s="20">
        <v>12.9</v>
      </c>
      <c r="CC457" s="20">
        <v>13.6</v>
      </c>
      <c r="CD457" s="20">
        <v>-0.05</v>
      </c>
      <c r="CE457" s="20">
        <v>0.05</v>
      </c>
      <c r="CF457" s="68">
        <v>19</v>
      </c>
      <c r="CG457" s="20">
        <v>13.3</v>
      </c>
      <c r="CH457" s="20">
        <v>0.18</v>
      </c>
      <c r="CI457" s="60">
        <v>14</v>
      </c>
      <c r="CJ457" s="20">
        <v>0.01</v>
      </c>
      <c r="CK457" s="66">
        <v>12</v>
      </c>
      <c r="CL457" s="17">
        <v>-1</v>
      </c>
      <c r="CM457" s="17">
        <v>-9.0790290000000006E-3</v>
      </c>
      <c r="CN457" s="17">
        <f>_xlfn.XLOOKUP(BZ457,' Brechas'!$A$35:$A$67,' Brechas'!$BP$35:$BP$67)</f>
        <v>-9.0790294897799897E-3</v>
      </c>
      <c r="CO457" t="b">
        <f t="shared" si="66"/>
        <v>1</v>
      </c>
    </row>
    <row r="458" spans="40:93">
      <c r="AN458" s="20">
        <v>44</v>
      </c>
      <c r="AO458" s="20" t="s">
        <v>93</v>
      </c>
      <c r="AP458" s="20">
        <v>0.17</v>
      </c>
      <c r="AQ458" s="20">
        <v>0.16</v>
      </c>
      <c r="AR458" s="20">
        <v>0.01</v>
      </c>
      <c r="AS458" s="20">
        <v>0.01</v>
      </c>
      <c r="AT458" s="78">
        <v>3</v>
      </c>
      <c r="AU458" s="20">
        <v>0.17</v>
      </c>
      <c r="AV458" s="20">
        <v>0.32</v>
      </c>
      <c r="AW458" s="78">
        <v>3</v>
      </c>
      <c r="AX458" s="20">
        <v>0</v>
      </c>
      <c r="AY458" s="67">
        <v>2</v>
      </c>
      <c r="AZ458" s="17">
        <v>1</v>
      </c>
      <c r="BA458" s="17">
        <v>3.5013069999999999E-3</v>
      </c>
      <c r="BB458" s="17">
        <f>_xlfn.XLOOKUP(AN458,' Brechas'!$A$35:$A$67,' Brechas'!$AF$35:$AF$67)</f>
        <v>3.50130671522687E-3</v>
      </c>
      <c r="BC458" t="b">
        <f t="shared" si="64"/>
        <v>1</v>
      </c>
      <c r="BG458" s="20">
        <v>44</v>
      </c>
      <c r="BH458" s="20" t="s">
        <v>93</v>
      </c>
      <c r="BI458" s="20">
        <v>115.05</v>
      </c>
      <c r="BJ458" s="20">
        <v>114.17</v>
      </c>
      <c r="BK458" s="20">
        <v>0.01</v>
      </c>
      <c r="BL458" s="20">
        <v>0.01</v>
      </c>
      <c r="BM458" s="67">
        <v>2</v>
      </c>
      <c r="BN458" s="20">
        <v>114.61</v>
      </c>
      <c r="BO458" s="20">
        <v>0.32</v>
      </c>
      <c r="BP458" s="65">
        <v>6</v>
      </c>
      <c r="BQ458" s="20">
        <v>0</v>
      </c>
      <c r="BR458" s="67">
        <v>2</v>
      </c>
      <c r="BS458" s="17">
        <v>1</v>
      </c>
      <c r="BT458" s="17">
        <v>2.4995939999999999E-3</v>
      </c>
      <c r="BU458" s="17">
        <f>_xlfn.XLOOKUP(BG458,' Brechas'!$A$35:$A$67,' Brechas'!$AT$35:$AT$67)</f>
        <v>2.49959375177942E-3</v>
      </c>
      <c r="BV458" t="b">
        <f t="shared" si="65"/>
        <v>1</v>
      </c>
      <c r="BZ458" s="20">
        <v>44</v>
      </c>
      <c r="CA458" s="20" t="s">
        <v>93</v>
      </c>
      <c r="CB458" s="20">
        <v>42.1</v>
      </c>
      <c r="CC458" s="20">
        <v>43.8</v>
      </c>
      <c r="CD458" s="20">
        <v>-0.04</v>
      </c>
      <c r="CE458" s="20">
        <v>0.04</v>
      </c>
      <c r="CF458" s="66">
        <v>12</v>
      </c>
      <c r="CG458" s="20">
        <v>42.9</v>
      </c>
      <c r="CH458" s="20">
        <v>0.56999999999999995</v>
      </c>
      <c r="CI458" s="87">
        <v>30</v>
      </c>
      <c r="CJ458" s="20">
        <v>0.02</v>
      </c>
      <c r="CK458" s="70">
        <v>29</v>
      </c>
      <c r="CL458" s="17">
        <v>-1</v>
      </c>
      <c r="CM458" s="17">
        <v>-2.2083136999999999E-2</v>
      </c>
      <c r="CN458" s="17">
        <f>_xlfn.XLOOKUP(BZ458,' Brechas'!$A$35:$A$67,' Brechas'!$BP$35:$BP$67)</f>
        <v>-2.2083136513934801E-2</v>
      </c>
      <c r="CO458" t="b">
        <f t="shared" si="66"/>
        <v>1</v>
      </c>
    </row>
    <row r="459" spans="40:93">
      <c r="AN459" s="20">
        <v>47</v>
      </c>
      <c r="AO459" s="20" t="s">
        <v>94</v>
      </c>
      <c r="AP459" s="20">
        <v>0.31</v>
      </c>
      <c r="AQ459" s="20">
        <v>0.31</v>
      </c>
      <c r="AR459" s="20">
        <v>0.01</v>
      </c>
      <c r="AS459" s="20">
        <v>0.01</v>
      </c>
      <c r="AT459" s="85">
        <v>4</v>
      </c>
      <c r="AU459" s="20">
        <v>0.31</v>
      </c>
      <c r="AV459" s="20">
        <v>0.61</v>
      </c>
      <c r="AW459" s="68">
        <v>19</v>
      </c>
      <c r="AX459" s="20">
        <v>0.01</v>
      </c>
      <c r="AY459" s="85">
        <v>4</v>
      </c>
      <c r="AZ459" s="17">
        <v>1</v>
      </c>
      <c r="BA459" s="17">
        <v>7.4414720000000002E-3</v>
      </c>
      <c r="BB459" s="17">
        <f>_xlfn.XLOOKUP(AN459,' Brechas'!$A$35:$A$67,' Brechas'!$AF$35:$AF$67)</f>
        <v>7.4414724039748199E-3</v>
      </c>
      <c r="BC459" t="b">
        <f t="shared" si="64"/>
        <v>1</v>
      </c>
      <c r="BG459" s="20">
        <v>47</v>
      </c>
      <c r="BH459" s="20" t="s">
        <v>94</v>
      </c>
      <c r="BI459" s="20">
        <v>86.16</v>
      </c>
      <c r="BJ459" s="20">
        <v>82.99</v>
      </c>
      <c r="BK459" s="20">
        <v>0.04</v>
      </c>
      <c r="BL459" s="20">
        <v>0.04</v>
      </c>
      <c r="BM459" s="83">
        <v>5</v>
      </c>
      <c r="BN459" s="20">
        <v>84.48</v>
      </c>
      <c r="BO459" s="20">
        <v>0.24</v>
      </c>
      <c r="BP459" s="86">
        <v>11</v>
      </c>
      <c r="BQ459" s="20">
        <v>0.01</v>
      </c>
      <c r="BR459" s="83">
        <v>5</v>
      </c>
      <c r="BS459" s="17">
        <v>1</v>
      </c>
      <c r="BT459" s="17">
        <v>9.1251639999999998E-3</v>
      </c>
      <c r="BU459" s="17">
        <f>_xlfn.XLOOKUP(BG459,' Brechas'!$A$35:$A$67,' Brechas'!$AT$35:$AT$67)</f>
        <v>9.1251635290841293E-3</v>
      </c>
      <c r="BV459" t="b">
        <f t="shared" si="65"/>
        <v>1</v>
      </c>
      <c r="BZ459" s="20">
        <v>47</v>
      </c>
      <c r="CA459" s="20" t="s">
        <v>94</v>
      </c>
      <c r="CB459" s="20">
        <v>22.3</v>
      </c>
      <c r="CC459" s="20">
        <v>23.6</v>
      </c>
      <c r="CD459" s="20">
        <v>-0.06</v>
      </c>
      <c r="CE459" s="20">
        <v>0.06</v>
      </c>
      <c r="CF459" s="75">
        <v>21</v>
      </c>
      <c r="CG459" s="20">
        <v>23</v>
      </c>
      <c r="CH459" s="20">
        <v>0.31</v>
      </c>
      <c r="CI459" s="88">
        <v>24</v>
      </c>
      <c r="CJ459" s="20">
        <v>0.02</v>
      </c>
      <c r="CK459" s="71">
        <v>25</v>
      </c>
      <c r="CL459" s="17">
        <v>-1</v>
      </c>
      <c r="CM459" s="17">
        <v>-1.6803038999999999E-2</v>
      </c>
      <c r="CN459" s="17">
        <f>_xlfn.XLOOKUP(BZ459,' Brechas'!$A$35:$A$67,' Brechas'!$BP$35:$BP$67)</f>
        <v>-1.68030391583869E-2</v>
      </c>
      <c r="CO459" t="b">
        <f t="shared" si="66"/>
        <v>1</v>
      </c>
    </row>
    <row r="460" spans="40:93">
      <c r="AN460" s="20">
        <v>50</v>
      </c>
      <c r="AO460" s="20" t="s">
        <v>95</v>
      </c>
      <c r="AP460" s="20">
        <v>0.24</v>
      </c>
      <c r="AQ460" s="20">
        <v>0.24</v>
      </c>
      <c r="AR460" s="20">
        <v>0.02</v>
      </c>
      <c r="AS460" s="20">
        <v>0.02</v>
      </c>
      <c r="AT460" s="65">
        <v>6</v>
      </c>
      <c r="AU460" s="20">
        <v>0.24</v>
      </c>
      <c r="AV460" s="20">
        <v>0.47</v>
      </c>
      <c r="AW460" s="64">
        <v>7</v>
      </c>
      <c r="AX460" s="20">
        <v>0.01</v>
      </c>
      <c r="AY460" s="83">
        <v>5</v>
      </c>
      <c r="AZ460" s="17">
        <v>1</v>
      </c>
      <c r="BA460" s="17">
        <v>9.342988E-3</v>
      </c>
      <c r="BB460" s="17">
        <f>_xlfn.XLOOKUP(AN460,' Brechas'!$A$35:$A$67,' Brechas'!$AF$35:$AF$67)</f>
        <v>9.3429875275314097E-3</v>
      </c>
      <c r="BC460" t="b">
        <f t="shared" si="64"/>
        <v>1</v>
      </c>
      <c r="BG460" s="20">
        <v>50</v>
      </c>
      <c r="BH460" s="20" t="s">
        <v>95</v>
      </c>
      <c r="BI460" s="20">
        <v>43.6</v>
      </c>
      <c r="BJ460" s="20">
        <v>35.47</v>
      </c>
      <c r="BK460" s="20">
        <v>0.23</v>
      </c>
      <c r="BL460" s="20">
        <v>0.23</v>
      </c>
      <c r="BM460" s="80">
        <v>20</v>
      </c>
      <c r="BN460" s="20">
        <v>39.26</v>
      </c>
      <c r="BO460" s="20">
        <v>0.11</v>
      </c>
      <c r="BP460" s="87">
        <v>30</v>
      </c>
      <c r="BQ460" s="20">
        <v>0.03</v>
      </c>
      <c r="BR460" s="59">
        <v>13</v>
      </c>
      <c r="BS460" s="17">
        <v>1</v>
      </c>
      <c r="BT460" s="17">
        <v>2.5404183E-2</v>
      </c>
      <c r="BU460" s="17">
        <f>_xlfn.XLOOKUP(BG460,' Brechas'!$A$35:$A$67,' Brechas'!$AT$35:$AT$67)</f>
        <v>2.54041829168523E-2</v>
      </c>
      <c r="BV460" t="b">
        <f t="shared" si="65"/>
        <v>1</v>
      </c>
      <c r="BZ460" s="20">
        <v>50</v>
      </c>
      <c r="CA460" s="20" t="s">
        <v>95</v>
      </c>
      <c r="CB460" s="20">
        <v>11.5</v>
      </c>
      <c r="CC460" s="20">
        <v>11.2</v>
      </c>
      <c r="CD460" s="20">
        <v>0.03</v>
      </c>
      <c r="CE460" s="20">
        <v>0.03</v>
      </c>
      <c r="CF460" s="62">
        <v>8</v>
      </c>
      <c r="CG460" s="20">
        <v>11.3</v>
      </c>
      <c r="CH460" s="20">
        <v>0.15</v>
      </c>
      <c r="CI460" s="59">
        <v>13</v>
      </c>
      <c r="CJ460" s="20">
        <v>0</v>
      </c>
      <c r="CK460" s="83">
        <v>5</v>
      </c>
      <c r="CL460" s="17">
        <v>1</v>
      </c>
      <c r="CM460" s="17">
        <v>4.0143050000000001E-3</v>
      </c>
      <c r="CN460" s="17">
        <f>_xlfn.XLOOKUP(BZ460,' Brechas'!$A$35:$A$67,' Brechas'!$BP$35:$BP$67)</f>
        <v>4.0143046608563902E-3</v>
      </c>
      <c r="CO460" t="b">
        <f t="shared" si="66"/>
        <v>1</v>
      </c>
    </row>
    <row r="461" spans="40:93">
      <c r="AN461" s="20">
        <v>52</v>
      </c>
      <c r="AO461" s="20" t="s">
        <v>96</v>
      </c>
      <c r="AP461" s="20">
        <v>0.35</v>
      </c>
      <c r="AQ461" s="20">
        <v>0.31</v>
      </c>
      <c r="AR461" s="20">
        <v>0.12</v>
      </c>
      <c r="AS461" s="20">
        <v>0.12</v>
      </c>
      <c r="AT461" s="80">
        <v>20</v>
      </c>
      <c r="AU461" s="20">
        <v>0.33</v>
      </c>
      <c r="AV461" s="20">
        <v>0.66</v>
      </c>
      <c r="AW461" s="75">
        <v>21</v>
      </c>
      <c r="AX461" s="20">
        <v>0.08</v>
      </c>
      <c r="AY461" s="75">
        <v>21</v>
      </c>
      <c r="AZ461" s="17">
        <v>1</v>
      </c>
      <c r="BA461" s="17">
        <v>7.9437609000000006E-2</v>
      </c>
      <c r="BB461" s="17">
        <f>_xlfn.XLOOKUP(AN461,' Brechas'!$A$35:$A$67,' Brechas'!$AF$35:$AF$67)</f>
        <v>7.9437608743383695E-2</v>
      </c>
      <c r="BC461" t="b">
        <f t="shared" si="64"/>
        <v>1</v>
      </c>
      <c r="BG461" s="20">
        <v>52</v>
      </c>
      <c r="BH461" s="20" t="s">
        <v>96</v>
      </c>
      <c r="BI461" s="20">
        <v>53.31</v>
      </c>
      <c r="BJ461" s="20">
        <v>67.58</v>
      </c>
      <c r="BK461" s="20">
        <v>-0.21</v>
      </c>
      <c r="BL461" s="20">
        <v>0.21</v>
      </c>
      <c r="BM461" s="61">
        <v>18</v>
      </c>
      <c r="BN461" s="20">
        <v>60.92</v>
      </c>
      <c r="BO461" s="20">
        <v>0.17</v>
      </c>
      <c r="BP461" s="80">
        <v>20</v>
      </c>
      <c r="BQ461" s="20">
        <v>0.04</v>
      </c>
      <c r="BR461" s="61">
        <v>18</v>
      </c>
      <c r="BS461" s="17">
        <v>-1</v>
      </c>
      <c r="BT461" s="17">
        <v>-3.6339371000000002E-2</v>
      </c>
      <c r="BU461" s="17">
        <f>_xlfn.XLOOKUP(BG461,' Brechas'!$A$35:$A$67,' Brechas'!$AT$35:$AT$67)</f>
        <v>-3.6339371292556502E-2</v>
      </c>
      <c r="BV461" t="b">
        <f t="shared" si="65"/>
        <v>1</v>
      </c>
      <c r="BZ461" s="20">
        <v>52</v>
      </c>
      <c r="CA461" s="20" t="s">
        <v>96</v>
      </c>
      <c r="CB461" s="20">
        <v>17.3</v>
      </c>
      <c r="CC461" s="20">
        <v>17.899999999999999</v>
      </c>
      <c r="CD461" s="20">
        <v>-0.03</v>
      </c>
      <c r="CE461" s="20">
        <v>0.03</v>
      </c>
      <c r="CF461" s="79">
        <v>10</v>
      </c>
      <c r="CG461" s="20">
        <v>17.600000000000001</v>
      </c>
      <c r="CH461" s="20">
        <v>0.23</v>
      </c>
      <c r="CI461" s="58">
        <v>16</v>
      </c>
      <c r="CJ461" s="20">
        <v>0.01</v>
      </c>
      <c r="CK461" s="79">
        <v>10</v>
      </c>
      <c r="CL461" s="17">
        <v>-1</v>
      </c>
      <c r="CM461" s="17">
        <v>-7.8241930000000001E-3</v>
      </c>
      <c r="CN461" s="17">
        <f>_xlfn.XLOOKUP(BZ461,' Brechas'!$A$35:$A$67,' Brechas'!$BP$35:$BP$67)</f>
        <v>-7.8241927596579604E-3</v>
      </c>
      <c r="CO461" t="b">
        <f t="shared" si="66"/>
        <v>1</v>
      </c>
    </row>
    <row r="462" spans="40:93" ht="24">
      <c r="AN462" s="20">
        <v>54</v>
      </c>
      <c r="AO462" s="20" t="s">
        <v>97</v>
      </c>
      <c r="AP462" s="20">
        <v>0.31</v>
      </c>
      <c r="AQ462" s="20">
        <v>0.28000000000000003</v>
      </c>
      <c r="AR462" s="20">
        <v>0.09</v>
      </c>
      <c r="AS462" s="20">
        <v>0.09</v>
      </c>
      <c r="AT462" s="81">
        <v>17</v>
      </c>
      <c r="AU462" s="20">
        <v>0.28999999999999998</v>
      </c>
      <c r="AV462" s="20">
        <v>0.57999999999999996</v>
      </c>
      <c r="AW462" s="81">
        <v>17</v>
      </c>
      <c r="AX462" s="20">
        <v>0.05</v>
      </c>
      <c r="AY462" s="58">
        <v>16</v>
      </c>
      <c r="AZ462" s="17">
        <v>1</v>
      </c>
      <c r="BA462" s="17">
        <v>5.0752223999999999E-2</v>
      </c>
      <c r="BB462" s="17">
        <f>_xlfn.XLOOKUP(AN462,' Brechas'!$A$35:$A$67,' Brechas'!$AF$35:$AF$67)</f>
        <v>5.0752223682177799E-2</v>
      </c>
      <c r="BC462" t="b">
        <f t="shared" si="64"/>
        <v>1</v>
      </c>
      <c r="BG462" s="20">
        <v>54</v>
      </c>
      <c r="BH462" s="20" t="s">
        <v>97</v>
      </c>
      <c r="BI462" s="20">
        <v>63.74</v>
      </c>
      <c r="BJ462" s="20">
        <v>77.09</v>
      </c>
      <c r="BK462" s="20">
        <v>-0.17</v>
      </c>
      <c r="BL462" s="20">
        <v>0.17</v>
      </c>
      <c r="BM462" s="60">
        <v>14</v>
      </c>
      <c r="BN462" s="20">
        <v>70.930000000000007</v>
      </c>
      <c r="BO462" s="20">
        <v>0.2</v>
      </c>
      <c r="BP462" s="58">
        <v>16</v>
      </c>
      <c r="BQ462" s="20">
        <v>0.03</v>
      </c>
      <c r="BR462" s="81">
        <v>17</v>
      </c>
      <c r="BS462" s="17">
        <v>-1</v>
      </c>
      <c r="BT462" s="17">
        <v>-3.4686315000000002E-2</v>
      </c>
      <c r="BU462" s="17">
        <f>_xlfn.XLOOKUP(BG462,' Brechas'!$A$35:$A$67,' Brechas'!$AT$35:$AT$67)</f>
        <v>-3.46863150223235E-2</v>
      </c>
      <c r="BV462" t="b">
        <f t="shared" si="65"/>
        <v>1</v>
      </c>
      <c r="BZ462" s="20">
        <v>54</v>
      </c>
      <c r="CA462" s="20" t="s">
        <v>97</v>
      </c>
      <c r="CB462" s="20">
        <v>18.100000000000001</v>
      </c>
      <c r="CC462" s="20">
        <v>19</v>
      </c>
      <c r="CD462" s="20">
        <v>-0.05</v>
      </c>
      <c r="CE462" s="20">
        <v>0.05</v>
      </c>
      <c r="CF462" s="58">
        <v>16</v>
      </c>
      <c r="CG462" s="20">
        <v>18.5</v>
      </c>
      <c r="CH462" s="20">
        <v>0.25</v>
      </c>
      <c r="CI462" s="61">
        <v>18</v>
      </c>
      <c r="CJ462" s="20">
        <v>0.01</v>
      </c>
      <c r="CK462" s="61">
        <v>18</v>
      </c>
      <c r="CL462" s="17">
        <v>-1</v>
      </c>
      <c r="CM462" s="17">
        <v>-1.1622225E-2</v>
      </c>
      <c r="CN462" s="17">
        <f>_xlfn.XLOOKUP(BZ462,' Brechas'!$A$35:$A$67,' Brechas'!$BP$35:$BP$67)</f>
        <v>-1.1622225324584699E-2</v>
      </c>
      <c r="CO462" t="b">
        <f t="shared" si="66"/>
        <v>1</v>
      </c>
    </row>
    <row r="463" spans="40:93">
      <c r="AN463" s="20">
        <v>63</v>
      </c>
      <c r="AO463" s="20" t="s">
        <v>98</v>
      </c>
      <c r="AP463" s="20">
        <v>0.4</v>
      </c>
      <c r="AQ463" s="20">
        <v>0.38</v>
      </c>
      <c r="AR463" s="20">
        <v>0.06</v>
      </c>
      <c r="AS463" s="20">
        <v>0.06</v>
      </c>
      <c r="AT463" s="86">
        <v>11</v>
      </c>
      <c r="AU463" s="20">
        <v>0.39</v>
      </c>
      <c r="AV463" s="20">
        <v>0.76</v>
      </c>
      <c r="AW463" s="71">
        <v>25</v>
      </c>
      <c r="AX463" s="20">
        <v>0.04</v>
      </c>
      <c r="AY463" s="59">
        <v>13</v>
      </c>
      <c r="AZ463" s="17">
        <v>1</v>
      </c>
      <c r="BA463" s="17">
        <v>4.3397325E-2</v>
      </c>
      <c r="BB463" s="17">
        <f>_xlfn.XLOOKUP(AN463,' Brechas'!$A$35:$A$67,' Brechas'!$AF$35:$AF$67)</f>
        <v>4.3397324708862997E-2</v>
      </c>
      <c r="BC463" t="b">
        <f t="shared" si="64"/>
        <v>1</v>
      </c>
      <c r="BG463" s="20">
        <v>63</v>
      </c>
      <c r="BH463" s="20" t="s">
        <v>98</v>
      </c>
      <c r="BI463" s="20">
        <v>27.92</v>
      </c>
      <c r="BJ463" s="20">
        <v>38.229999999999997</v>
      </c>
      <c r="BK463" s="20">
        <v>-0.27</v>
      </c>
      <c r="BL463" s="20">
        <v>0.27</v>
      </c>
      <c r="BM463" s="74">
        <v>23</v>
      </c>
      <c r="BN463" s="20">
        <v>33.29</v>
      </c>
      <c r="BO463" s="20">
        <v>0.09</v>
      </c>
      <c r="BP463" s="95">
        <v>32</v>
      </c>
      <c r="BQ463" s="20">
        <v>0.03</v>
      </c>
      <c r="BR463" s="66">
        <v>12</v>
      </c>
      <c r="BS463" s="17">
        <v>-1</v>
      </c>
      <c r="BT463" s="17">
        <v>-2.5355521999999998E-2</v>
      </c>
      <c r="BU463" s="17">
        <f>_xlfn.XLOOKUP(BG463,' Brechas'!$A$35:$A$67,' Brechas'!$AT$35:$AT$67)</f>
        <v>-2.5355521971426199E-2</v>
      </c>
      <c r="BV463" t="b">
        <f t="shared" si="65"/>
        <v>1</v>
      </c>
      <c r="BZ463" s="20">
        <v>63</v>
      </c>
      <c r="CA463" s="20" t="s">
        <v>98</v>
      </c>
      <c r="CB463" s="20">
        <v>9.5</v>
      </c>
      <c r="CC463" s="20">
        <v>10.5</v>
      </c>
      <c r="CD463" s="20">
        <v>-0.1</v>
      </c>
      <c r="CE463" s="20">
        <v>0.1</v>
      </c>
      <c r="CF463" s="73">
        <v>28</v>
      </c>
      <c r="CG463" s="20">
        <v>10</v>
      </c>
      <c r="CH463" s="20">
        <v>0.13</v>
      </c>
      <c r="CI463" s="65">
        <v>6</v>
      </c>
      <c r="CJ463" s="20">
        <v>0.01</v>
      </c>
      <c r="CK463" s="68">
        <v>19</v>
      </c>
      <c r="CL463" s="17">
        <v>-1</v>
      </c>
      <c r="CM463" s="17">
        <v>-1.2631046999999999E-2</v>
      </c>
      <c r="CN463" s="17">
        <f>_xlfn.XLOOKUP(BZ463,' Brechas'!$A$35:$A$67,' Brechas'!$BP$35:$BP$67)</f>
        <v>-1.26310471138057E-2</v>
      </c>
      <c r="CO463" t="b">
        <f t="shared" si="66"/>
        <v>1</v>
      </c>
    </row>
    <row r="464" spans="40:93">
      <c r="AN464" s="20">
        <v>66</v>
      </c>
      <c r="AO464" s="20" t="s">
        <v>99</v>
      </c>
      <c r="AP464" s="20">
        <v>0.42</v>
      </c>
      <c r="AQ464" s="20">
        <v>0.45</v>
      </c>
      <c r="AR464" s="20">
        <v>-7.0000000000000007E-2</v>
      </c>
      <c r="AS464" s="20">
        <v>7.0000000000000007E-2</v>
      </c>
      <c r="AT464" s="60">
        <v>14</v>
      </c>
      <c r="AU464" s="20">
        <v>0.43</v>
      </c>
      <c r="AV464" s="20">
        <v>0.85</v>
      </c>
      <c r="AW464" s="94">
        <v>31</v>
      </c>
      <c r="AX464" s="20">
        <v>0.06</v>
      </c>
      <c r="AY464" s="68">
        <v>19</v>
      </c>
      <c r="AZ464" s="17">
        <v>-1</v>
      </c>
      <c r="BA464" s="17">
        <v>-6.1758268999999998E-2</v>
      </c>
      <c r="BB464" s="17">
        <f>_xlfn.XLOOKUP(AN464,' Brechas'!$A$35:$A$67,' Brechas'!$AF$35:$AF$67)</f>
        <v>-6.1758269406544601E-2</v>
      </c>
      <c r="BC464" t="b">
        <f t="shared" si="64"/>
        <v>1</v>
      </c>
      <c r="BG464" s="20">
        <v>66</v>
      </c>
      <c r="BH464" s="20" t="s">
        <v>99</v>
      </c>
      <c r="BI464" s="20">
        <v>74.64</v>
      </c>
      <c r="BJ464" s="20">
        <v>86.72</v>
      </c>
      <c r="BK464" s="20">
        <v>-0.14000000000000001</v>
      </c>
      <c r="BL464" s="20">
        <v>0.14000000000000001</v>
      </c>
      <c r="BM464" s="59">
        <v>13</v>
      </c>
      <c r="BN464" s="20">
        <v>81.02</v>
      </c>
      <c r="BO464" s="20">
        <v>0.23</v>
      </c>
      <c r="BP464" s="59">
        <v>13</v>
      </c>
      <c r="BQ464" s="20">
        <v>0.03</v>
      </c>
      <c r="BR464" s="58">
        <v>16</v>
      </c>
      <c r="BS464" s="17">
        <v>-1</v>
      </c>
      <c r="BT464" s="17">
        <v>-3.1895404000000002E-2</v>
      </c>
      <c r="BU464" s="17">
        <f>_xlfn.XLOOKUP(BG464,' Brechas'!$A$35:$A$67,' Brechas'!$AT$35:$AT$67)</f>
        <v>-3.1895404251242203E-2</v>
      </c>
      <c r="BV464" t="b">
        <f t="shared" si="65"/>
        <v>1</v>
      </c>
      <c r="BZ464" s="20">
        <v>66</v>
      </c>
      <c r="CA464" s="20" t="s">
        <v>99</v>
      </c>
      <c r="CB464" s="20">
        <v>9.8000000000000007</v>
      </c>
      <c r="CC464" s="20">
        <v>10.199999999999999</v>
      </c>
      <c r="CD464" s="20">
        <v>-0.04</v>
      </c>
      <c r="CE464" s="20">
        <v>0.04</v>
      </c>
      <c r="CF464" s="59">
        <v>13</v>
      </c>
      <c r="CG464" s="20">
        <v>10</v>
      </c>
      <c r="CH464" s="20">
        <v>0.13</v>
      </c>
      <c r="CI464" s="65">
        <v>6</v>
      </c>
      <c r="CJ464" s="20">
        <v>0.01</v>
      </c>
      <c r="CK464" s="62">
        <v>8</v>
      </c>
      <c r="CL464" s="17">
        <v>-1</v>
      </c>
      <c r="CM464" s="17">
        <v>-5.2010190000000003E-3</v>
      </c>
      <c r="CN464" s="17">
        <f>_xlfn.XLOOKUP(BZ464,' Brechas'!$A$35:$A$67,' Brechas'!$BP$35:$BP$67)</f>
        <v>-5.20101939980234E-3</v>
      </c>
      <c r="CO464" t="b">
        <f t="shared" si="66"/>
        <v>1</v>
      </c>
    </row>
    <row r="465" spans="40:93">
      <c r="AN465" s="20">
        <v>68</v>
      </c>
      <c r="AO465" s="20" t="s">
        <v>100</v>
      </c>
      <c r="AP465" s="20">
        <v>0.33</v>
      </c>
      <c r="AQ465" s="20">
        <v>0.35</v>
      </c>
      <c r="AR465" s="20">
        <v>-0.05</v>
      </c>
      <c r="AS465" s="20">
        <v>0.05</v>
      </c>
      <c r="AT465" s="79">
        <v>10</v>
      </c>
      <c r="AU465" s="20">
        <v>0.34</v>
      </c>
      <c r="AV465" s="20">
        <v>0.67</v>
      </c>
      <c r="AW465" s="82">
        <v>22</v>
      </c>
      <c r="AX465" s="20">
        <v>0.03</v>
      </c>
      <c r="AY465" s="79">
        <v>10</v>
      </c>
      <c r="AZ465" s="17">
        <v>-1</v>
      </c>
      <c r="BA465" s="17">
        <v>-3.2893764999999998E-2</v>
      </c>
      <c r="BB465" s="17">
        <f>_xlfn.XLOOKUP(AN465,' Brechas'!$A$35:$A$67,' Brechas'!$AF$35:$AF$67)</f>
        <v>-3.2893764609731001E-2</v>
      </c>
      <c r="BC465" t="b">
        <f t="shared" si="64"/>
        <v>1</v>
      </c>
      <c r="BG465" s="20">
        <v>68</v>
      </c>
      <c r="BH465" s="20" t="s">
        <v>100</v>
      </c>
      <c r="BI465" s="20">
        <v>49.87</v>
      </c>
      <c r="BJ465" s="20">
        <v>70.34</v>
      </c>
      <c r="BK465" s="20">
        <v>-0.28999999999999998</v>
      </c>
      <c r="BL465" s="20">
        <v>0.28999999999999998</v>
      </c>
      <c r="BM465" s="72">
        <v>27</v>
      </c>
      <c r="BN465" s="20">
        <v>60.94</v>
      </c>
      <c r="BO465" s="20">
        <v>0.17</v>
      </c>
      <c r="BP465" s="68">
        <v>19</v>
      </c>
      <c r="BQ465" s="20">
        <v>0.05</v>
      </c>
      <c r="BR465" s="72">
        <v>27</v>
      </c>
      <c r="BS465" s="17">
        <v>-1</v>
      </c>
      <c r="BT465" s="17">
        <v>-5.0088737000000001E-2</v>
      </c>
      <c r="BU465" s="17">
        <f>_xlfn.XLOOKUP(BG465,' Brechas'!$A$35:$A$67,' Brechas'!$AT$35:$AT$67)</f>
        <v>-5.0088736781082097E-2</v>
      </c>
      <c r="BV465" t="b">
        <f t="shared" si="65"/>
        <v>1</v>
      </c>
      <c r="BZ465" s="20">
        <v>68</v>
      </c>
      <c r="CA465" s="20" t="s">
        <v>100</v>
      </c>
      <c r="CB465" s="20">
        <v>9.9</v>
      </c>
      <c r="CC465" s="20">
        <v>11</v>
      </c>
      <c r="CD465" s="20">
        <v>-0.1</v>
      </c>
      <c r="CE465" s="20">
        <v>0.1</v>
      </c>
      <c r="CF465" s="70">
        <v>29</v>
      </c>
      <c r="CG465" s="20">
        <v>10.4</v>
      </c>
      <c r="CH465" s="20">
        <v>0.14000000000000001</v>
      </c>
      <c r="CI465" s="69">
        <v>9</v>
      </c>
      <c r="CJ465" s="20">
        <v>0.01</v>
      </c>
      <c r="CK465" s="75">
        <v>21</v>
      </c>
      <c r="CL465" s="17">
        <v>-1</v>
      </c>
      <c r="CM465" s="17">
        <v>-1.3793102999999999E-2</v>
      </c>
      <c r="CN465" s="17">
        <f>_xlfn.XLOOKUP(BZ465,' Brechas'!$A$35:$A$67,' Brechas'!$BP$35:$BP$67)</f>
        <v>-1.37931034482759E-2</v>
      </c>
      <c r="CO465" t="b">
        <f t="shared" si="66"/>
        <v>1</v>
      </c>
    </row>
    <row r="466" spans="40:93">
      <c r="AN466" s="20">
        <v>70</v>
      </c>
      <c r="AO466" s="20" t="s">
        <v>101</v>
      </c>
      <c r="AP466" s="20">
        <v>0.43</v>
      </c>
      <c r="AQ466" s="20">
        <v>0.37</v>
      </c>
      <c r="AR466" s="20">
        <v>0.15</v>
      </c>
      <c r="AS466" s="20">
        <v>0.15</v>
      </c>
      <c r="AT466" s="75">
        <v>21</v>
      </c>
      <c r="AU466" s="20">
        <v>0.4</v>
      </c>
      <c r="AV466" s="20">
        <v>0.78</v>
      </c>
      <c r="AW466" s="84">
        <v>26</v>
      </c>
      <c r="AX466" s="20">
        <v>0.12</v>
      </c>
      <c r="AY466" s="71">
        <v>25</v>
      </c>
      <c r="AZ466" s="17">
        <v>1</v>
      </c>
      <c r="BA466" s="17">
        <v>0.117451785</v>
      </c>
      <c r="BB466" s="17">
        <f>_xlfn.XLOOKUP(AN466,' Brechas'!$A$35:$A$67,' Brechas'!$AF$35:$AF$67)</f>
        <v>0.117451785171033</v>
      </c>
      <c r="BC466" t="b">
        <f t="shared" si="64"/>
        <v>1</v>
      </c>
      <c r="BG466" s="20">
        <v>70</v>
      </c>
      <c r="BH466" s="20" t="s">
        <v>101</v>
      </c>
      <c r="BI466" s="20">
        <v>57.27</v>
      </c>
      <c r="BJ466" s="20">
        <v>64.95</v>
      </c>
      <c r="BK466" s="20">
        <v>-0.12</v>
      </c>
      <c r="BL466" s="20">
        <v>0.12</v>
      </c>
      <c r="BM466" s="86">
        <v>11</v>
      </c>
      <c r="BN466" s="20">
        <v>61.26</v>
      </c>
      <c r="BO466" s="20">
        <v>0.17</v>
      </c>
      <c r="BP466" s="61">
        <v>18</v>
      </c>
      <c r="BQ466" s="20">
        <v>0.02</v>
      </c>
      <c r="BR466" s="86">
        <v>11</v>
      </c>
      <c r="BS466" s="17">
        <v>-1</v>
      </c>
      <c r="BT466" s="17">
        <v>-2.0444070000000002E-2</v>
      </c>
      <c r="BU466" s="17">
        <f>_xlfn.XLOOKUP(BG466,' Brechas'!$A$35:$A$67,' Brechas'!$AT$35:$AT$67)</f>
        <v>-2.0444069912790699E-2</v>
      </c>
      <c r="BV466" t="b">
        <f t="shared" si="65"/>
        <v>1</v>
      </c>
      <c r="BZ466" s="20">
        <v>70</v>
      </c>
      <c r="CA466" s="20" t="s">
        <v>101</v>
      </c>
      <c r="CB466" s="20">
        <v>25</v>
      </c>
      <c r="CC466" s="20">
        <v>27</v>
      </c>
      <c r="CD466" s="20">
        <v>-7.0000000000000007E-2</v>
      </c>
      <c r="CE466" s="20">
        <v>7.0000000000000007E-2</v>
      </c>
      <c r="CF466" s="84">
        <v>26</v>
      </c>
      <c r="CG466" s="20">
        <v>26</v>
      </c>
      <c r="CH466" s="20">
        <v>0.34</v>
      </c>
      <c r="CI466" s="71">
        <v>25</v>
      </c>
      <c r="CJ466" s="20">
        <v>0.03</v>
      </c>
      <c r="CK466" s="94">
        <v>31</v>
      </c>
      <c r="CL466" s="17">
        <v>-1</v>
      </c>
      <c r="CM466" s="17">
        <v>-2.5542783999999999E-2</v>
      </c>
      <c r="CN466" s="17">
        <f>_xlfn.XLOOKUP(BZ466,' Brechas'!$A$35:$A$67,' Brechas'!$BP$35:$BP$67)</f>
        <v>-2.5542784163473799E-2</v>
      </c>
      <c r="CO466" t="b">
        <f t="shared" si="66"/>
        <v>1</v>
      </c>
    </row>
    <row r="467" spans="40:93">
      <c r="AN467" s="20">
        <v>73</v>
      </c>
      <c r="AO467" s="20" t="s">
        <v>102</v>
      </c>
      <c r="AP467" s="20">
        <v>0.44</v>
      </c>
      <c r="AQ467" s="20">
        <v>0.38</v>
      </c>
      <c r="AR467" s="20">
        <v>0.18</v>
      </c>
      <c r="AS467" s="20">
        <v>0.18</v>
      </c>
      <c r="AT467" s="82">
        <v>22</v>
      </c>
      <c r="AU467" s="20">
        <v>0.41</v>
      </c>
      <c r="AV467" s="20">
        <v>0.81</v>
      </c>
      <c r="AW467" s="73">
        <v>28</v>
      </c>
      <c r="AX467" s="20">
        <v>0.15</v>
      </c>
      <c r="AY467" s="72">
        <v>27</v>
      </c>
      <c r="AZ467" s="17">
        <v>1</v>
      </c>
      <c r="BA467" s="17">
        <v>0.145430745</v>
      </c>
      <c r="BB467" s="17">
        <f>_xlfn.XLOOKUP(AN467,' Brechas'!$A$35:$A$67,' Brechas'!$AF$35:$AF$67)</f>
        <v>0.14543074505025599</v>
      </c>
      <c r="BC467" t="b">
        <f t="shared" si="64"/>
        <v>1</v>
      </c>
      <c r="BG467" s="20">
        <v>73</v>
      </c>
      <c r="BH467" s="20" t="s">
        <v>102</v>
      </c>
      <c r="BI467" s="20">
        <v>50.25</v>
      </c>
      <c r="BJ467" s="20">
        <v>62.54</v>
      </c>
      <c r="BK467" s="20">
        <v>-0.2</v>
      </c>
      <c r="BL467" s="20">
        <v>0.2</v>
      </c>
      <c r="BM467" s="81">
        <v>17</v>
      </c>
      <c r="BN467" s="20">
        <v>56.92</v>
      </c>
      <c r="BO467" s="20">
        <v>0.16</v>
      </c>
      <c r="BP467" s="74">
        <v>23</v>
      </c>
      <c r="BQ467" s="20">
        <v>0.03</v>
      </c>
      <c r="BR467" s="63">
        <v>15</v>
      </c>
      <c r="BS467" s="17">
        <v>-1</v>
      </c>
      <c r="BT467" s="17">
        <v>-3.1589069999999997E-2</v>
      </c>
      <c r="BU467" s="17">
        <f>_xlfn.XLOOKUP(BG467,' Brechas'!$A$35:$A$67,' Brechas'!$AT$35:$AT$67)</f>
        <v>-3.1589070008059002E-2</v>
      </c>
      <c r="BV467" t="b">
        <f t="shared" si="65"/>
        <v>1</v>
      </c>
      <c r="BZ467" s="20">
        <v>73</v>
      </c>
      <c r="CA467" s="20" t="s">
        <v>102</v>
      </c>
      <c r="CB467" s="20">
        <v>10.9</v>
      </c>
      <c r="CC467" s="20">
        <v>10.199999999999999</v>
      </c>
      <c r="CD467" s="20">
        <v>7.0000000000000007E-2</v>
      </c>
      <c r="CE467" s="20">
        <v>7.0000000000000007E-2</v>
      </c>
      <c r="CF467" s="88">
        <v>24</v>
      </c>
      <c r="CG467" s="20">
        <v>10.5</v>
      </c>
      <c r="CH467" s="20">
        <v>0.14000000000000001</v>
      </c>
      <c r="CI467" s="79">
        <v>10</v>
      </c>
      <c r="CJ467" s="20">
        <v>0.01</v>
      </c>
      <c r="CK467" s="59">
        <v>13</v>
      </c>
      <c r="CL467" s="17">
        <v>1</v>
      </c>
      <c r="CM467" s="17">
        <v>9.5568730000000005E-3</v>
      </c>
      <c r="CN467" s="17">
        <f>_xlfn.XLOOKUP(BZ467,' Brechas'!$A$35:$A$67,' Brechas'!$BP$35:$BP$67)</f>
        <v>9.55687314713685E-3</v>
      </c>
      <c r="CO467" t="b">
        <f t="shared" si="66"/>
        <v>1</v>
      </c>
    </row>
    <row r="468" spans="40:93">
      <c r="AN468" s="20">
        <v>76</v>
      </c>
      <c r="AO468" s="20" t="s">
        <v>103</v>
      </c>
      <c r="AP468" s="20">
        <v>0.51</v>
      </c>
      <c r="AQ468" s="20">
        <v>0.51</v>
      </c>
      <c r="AR468" s="20">
        <v>0</v>
      </c>
      <c r="AS468" s="20">
        <v>0</v>
      </c>
      <c r="AT468" s="67">
        <v>2</v>
      </c>
      <c r="AU468" s="20">
        <v>0.51</v>
      </c>
      <c r="AV468" s="20">
        <v>1</v>
      </c>
      <c r="AW468" s="77">
        <v>33</v>
      </c>
      <c r="AX468" s="20">
        <v>0</v>
      </c>
      <c r="AY468" s="78">
        <v>3</v>
      </c>
      <c r="AZ468" s="17">
        <v>-1</v>
      </c>
      <c r="BA468" s="17">
        <v>-4.690924E-3</v>
      </c>
      <c r="BB468" s="17">
        <f>_xlfn.XLOOKUP(AN468,' Brechas'!$A$35:$A$67,' Brechas'!$AF$35:$AF$67)</f>
        <v>-4.6909241083769896E-3</v>
      </c>
      <c r="BC468" t="b">
        <f t="shared" si="64"/>
        <v>1</v>
      </c>
      <c r="BG468" s="20">
        <v>76</v>
      </c>
      <c r="BH468" s="20" t="s">
        <v>103</v>
      </c>
      <c r="BI468" s="20">
        <v>84.03</v>
      </c>
      <c r="BJ468" s="20">
        <v>85.73</v>
      </c>
      <c r="BK468" s="20">
        <v>-0.02</v>
      </c>
      <c r="BL468" s="20">
        <v>0.02</v>
      </c>
      <c r="BM468" s="78">
        <v>3</v>
      </c>
      <c r="BN468" s="20">
        <v>84.89</v>
      </c>
      <c r="BO468" s="20">
        <v>0.24</v>
      </c>
      <c r="BP468" s="79">
        <v>10</v>
      </c>
      <c r="BQ468" s="20">
        <v>0</v>
      </c>
      <c r="BR468" s="78">
        <v>3</v>
      </c>
      <c r="BS468" s="17">
        <v>-1</v>
      </c>
      <c r="BT468" s="17">
        <v>-4.740279E-3</v>
      </c>
      <c r="BU468" s="17">
        <f>_xlfn.XLOOKUP(BG468,' Brechas'!$A$35:$A$67,' Brechas'!$AT$35:$AT$67)</f>
        <v>-4.7402785870964397E-3</v>
      </c>
      <c r="BV468" t="b">
        <f t="shared" si="65"/>
        <v>1</v>
      </c>
      <c r="BZ468" s="20">
        <v>76</v>
      </c>
      <c r="CA468" s="20" t="s">
        <v>103</v>
      </c>
      <c r="CB468" s="20">
        <v>9.6</v>
      </c>
      <c r="CC468" s="20">
        <v>9.8000000000000007</v>
      </c>
      <c r="CD468" s="20">
        <v>-0.02</v>
      </c>
      <c r="CE468" s="20">
        <v>0.02</v>
      </c>
      <c r="CF468" s="83">
        <v>5</v>
      </c>
      <c r="CG468" s="20">
        <v>9.6999999999999993</v>
      </c>
      <c r="CH468" s="20">
        <v>0.13</v>
      </c>
      <c r="CI468" s="83">
        <v>5</v>
      </c>
      <c r="CJ468" s="20">
        <v>0</v>
      </c>
      <c r="CK468" s="78">
        <v>3</v>
      </c>
      <c r="CL468" s="17">
        <v>-1</v>
      </c>
      <c r="CM468" s="17">
        <v>-2.6254529999999998E-3</v>
      </c>
      <c r="CN468" s="17">
        <f>_xlfn.XLOOKUP(BZ468,' Brechas'!$A$35:$A$67,' Brechas'!$BP$35:$BP$67)</f>
        <v>-2.6254533643696302E-3</v>
      </c>
      <c r="CO468" t="b">
        <f t="shared" si="66"/>
        <v>1</v>
      </c>
    </row>
    <row r="469" spans="40:93">
      <c r="AN469" s="20">
        <v>81</v>
      </c>
      <c r="AO469" s="20" t="s">
        <v>104</v>
      </c>
      <c r="AP469" s="20">
        <v>0.18</v>
      </c>
      <c r="AQ469" s="20">
        <v>0.32</v>
      </c>
      <c r="AR469" s="20">
        <v>-0.46</v>
      </c>
      <c r="AS469" s="20">
        <v>0.46</v>
      </c>
      <c r="AT469" s="87">
        <v>30</v>
      </c>
      <c r="AU469" s="20">
        <v>0.25</v>
      </c>
      <c r="AV469" s="20">
        <v>0.49</v>
      </c>
      <c r="AW469" s="69">
        <v>9</v>
      </c>
      <c r="AX469" s="20">
        <v>0.23</v>
      </c>
      <c r="AY469" s="94">
        <v>31</v>
      </c>
      <c r="AZ469" s="17">
        <v>-1</v>
      </c>
      <c r="BA469" s="17">
        <v>-0.22581509999999999</v>
      </c>
      <c r="BB469" s="17">
        <f>_xlfn.XLOOKUP(AN469,' Brechas'!$A$35:$A$67,' Brechas'!$AF$35:$AF$67)</f>
        <v>-0.225815099878449</v>
      </c>
      <c r="BC469" t="b">
        <f t="shared" si="64"/>
        <v>1</v>
      </c>
      <c r="BG469" s="20">
        <v>81</v>
      </c>
      <c r="BH469" s="20" t="s">
        <v>104</v>
      </c>
      <c r="BI469" s="20">
        <v>59.14</v>
      </c>
      <c r="BJ469" s="20">
        <v>45.94</v>
      </c>
      <c r="BK469" s="20">
        <v>0.28999999999999998</v>
      </c>
      <c r="BL469" s="20">
        <v>0.28999999999999998</v>
      </c>
      <c r="BM469" s="84">
        <v>26</v>
      </c>
      <c r="BN469" s="20">
        <v>51.98</v>
      </c>
      <c r="BO469" s="20">
        <v>0.15</v>
      </c>
      <c r="BP469" s="71">
        <v>25</v>
      </c>
      <c r="BQ469" s="20">
        <v>0.04</v>
      </c>
      <c r="BR469" s="88">
        <v>24</v>
      </c>
      <c r="BS469" s="17">
        <v>1</v>
      </c>
      <c r="BT469" s="17">
        <v>4.2197933999999999E-2</v>
      </c>
      <c r="BU469" s="17">
        <f>_xlfn.XLOOKUP(BG469,' Brechas'!$A$35:$A$67,' Brechas'!$AT$35:$AT$67)</f>
        <v>4.2197933959238501E-2</v>
      </c>
      <c r="BV469" t="b">
        <f t="shared" si="65"/>
        <v>1</v>
      </c>
      <c r="BZ469" s="20">
        <v>81</v>
      </c>
      <c r="CA469" s="20" t="s">
        <v>104</v>
      </c>
      <c r="CB469" s="20">
        <v>23</v>
      </c>
      <c r="CC469" s="20">
        <v>22.2</v>
      </c>
      <c r="CD469" s="20">
        <v>0.04</v>
      </c>
      <c r="CE469" s="20">
        <v>0.04</v>
      </c>
      <c r="CF469" s="86">
        <v>11</v>
      </c>
      <c r="CG469" s="20">
        <v>22.6</v>
      </c>
      <c r="CH469" s="20">
        <v>0.3</v>
      </c>
      <c r="CI469" s="74">
        <v>23</v>
      </c>
      <c r="CJ469" s="20">
        <v>0.01</v>
      </c>
      <c r="CK469" s="58">
        <v>16</v>
      </c>
      <c r="CL469" s="17">
        <v>1</v>
      </c>
      <c r="CM469" s="17">
        <v>1.0801252000000001E-2</v>
      </c>
      <c r="CN469" s="17">
        <f>_xlfn.XLOOKUP(BZ469,' Brechas'!$A$35:$A$67,' Brechas'!$BP$35:$BP$67)</f>
        <v>1.08012521805625E-2</v>
      </c>
      <c r="CO469" t="b">
        <f t="shared" si="66"/>
        <v>1</v>
      </c>
    </row>
    <row r="470" spans="40:93">
      <c r="AN470" s="20">
        <v>85</v>
      </c>
      <c r="AO470" s="20" t="s">
        <v>105</v>
      </c>
      <c r="AP470" s="20">
        <v>0.28999999999999998</v>
      </c>
      <c r="AQ470" s="20">
        <v>0.24</v>
      </c>
      <c r="AR470" s="20">
        <v>0.19</v>
      </c>
      <c r="AS470" s="20">
        <v>0.19</v>
      </c>
      <c r="AT470" s="74">
        <v>23</v>
      </c>
      <c r="AU470" s="20">
        <v>0.27</v>
      </c>
      <c r="AV470" s="20">
        <v>0.52</v>
      </c>
      <c r="AW470" s="86">
        <v>11</v>
      </c>
      <c r="AX470" s="20">
        <v>0.1</v>
      </c>
      <c r="AY470" s="74">
        <v>23</v>
      </c>
      <c r="AZ470" s="17">
        <v>1</v>
      </c>
      <c r="BA470" s="17">
        <v>9.9428171999999995E-2</v>
      </c>
      <c r="BB470" s="17">
        <f>_xlfn.XLOOKUP(AN470,' Brechas'!$A$35:$A$67,' Brechas'!$AF$35:$AF$67)</f>
        <v>9.9428171587479006E-2</v>
      </c>
      <c r="BC470" t="b">
        <f t="shared" si="64"/>
        <v>1</v>
      </c>
      <c r="BG470" s="20">
        <v>85</v>
      </c>
      <c r="BH470" s="20" t="s">
        <v>105</v>
      </c>
      <c r="BI470" s="20">
        <v>33.979999999999997</v>
      </c>
      <c r="BJ470" s="20">
        <v>55.34</v>
      </c>
      <c r="BK470" s="20">
        <v>-0.39</v>
      </c>
      <c r="BL470" s="20">
        <v>0.39</v>
      </c>
      <c r="BM470" s="94">
        <v>31</v>
      </c>
      <c r="BN470" s="20">
        <v>45</v>
      </c>
      <c r="BO470" s="20">
        <v>0.13</v>
      </c>
      <c r="BP470" s="73">
        <v>28</v>
      </c>
      <c r="BQ470" s="20">
        <v>0.05</v>
      </c>
      <c r="BR470" s="84">
        <v>26</v>
      </c>
      <c r="BS470" s="17">
        <v>-1</v>
      </c>
      <c r="BT470" s="17">
        <v>-4.9061384E-2</v>
      </c>
      <c r="BU470" s="17">
        <f>_xlfn.XLOOKUP(BG470,' Brechas'!$A$35:$A$67,' Brechas'!$AT$35:$AT$67)</f>
        <v>-4.9061384488638497E-2</v>
      </c>
      <c r="BV470" t="b">
        <f t="shared" si="65"/>
        <v>1</v>
      </c>
      <c r="BZ470" s="20">
        <v>85</v>
      </c>
      <c r="CA470" s="20" t="s">
        <v>105</v>
      </c>
      <c r="CB470" s="20">
        <v>13.4</v>
      </c>
      <c r="CC470" s="20">
        <v>13.1</v>
      </c>
      <c r="CD470" s="20">
        <v>0.02</v>
      </c>
      <c r="CE470" s="20">
        <v>0.02</v>
      </c>
      <c r="CF470" s="64">
        <v>7</v>
      </c>
      <c r="CG470" s="20">
        <v>13.3</v>
      </c>
      <c r="CH470" s="20">
        <v>0.18</v>
      </c>
      <c r="CI470" s="60">
        <v>14</v>
      </c>
      <c r="CJ470" s="20">
        <v>0</v>
      </c>
      <c r="CK470" s="65">
        <v>6</v>
      </c>
      <c r="CL470" s="17">
        <v>1</v>
      </c>
      <c r="CM470" s="17">
        <v>4.0395250000000004E-3</v>
      </c>
      <c r="CN470" s="17">
        <f>_xlfn.XLOOKUP(BZ470,' Brechas'!$A$35:$A$67,' Brechas'!$BP$35:$BP$67)</f>
        <v>4.0395245712434502E-3</v>
      </c>
      <c r="CO470" t="b">
        <f t="shared" si="66"/>
        <v>1</v>
      </c>
    </row>
    <row r="471" spans="40:93">
      <c r="AN471" s="20">
        <v>86</v>
      </c>
      <c r="AO471" s="20" t="s">
        <v>106</v>
      </c>
      <c r="AP471" s="20">
        <v>0.32</v>
      </c>
      <c r="AQ471" s="20">
        <v>0.22</v>
      </c>
      <c r="AR471" s="20">
        <v>0.43</v>
      </c>
      <c r="AS471" s="20">
        <v>0.43</v>
      </c>
      <c r="AT471" s="70">
        <v>29</v>
      </c>
      <c r="AU471" s="20">
        <v>0.27</v>
      </c>
      <c r="AV471" s="20">
        <v>0.53</v>
      </c>
      <c r="AW471" s="60">
        <v>14</v>
      </c>
      <c r="AX471" s="20">
        <v>0.23</v>
      </c>
      <c r="AY471" s="95">
        <v>32</v>
      </c>
      <c r="AZ471" s="17">
        <v>1</v>
      </c>
      <c r="BA471" s="17">
        <v>0.228227338</v>
      </c>
      <c r="BB471" s="17">
        <f>_xlfn.XLOOKUP(AN471,' Brechas'!$A$35:$A$67,' Brechas'!$AF$35:$AF$67)</f>
        <v>0.22822733835435799</v>
      </c>
      <c r="BC471" t="b">
        <f t="shared" si="64"/>
        <v>1</v>
      </c>
      <c r="BG471" s="20">
        <v>86</v>
      </c>
      <c r="BH471" s="20" t="s">
        <v>106</v>
      </c>
      <c r="BI471" s="20">
        <v>86.58</v>
      </c>
      <c r="BJ471" s="20">
        <v>67.7</v>
      </c>
      <c r="BK471" s="20">
        <v>0.28000000000000003</v>
      </c>
      <c r="BL471" s="20">
        <v>0.28000000000000003</v>
      </c>
      <c r="BM471" s="88">
        <v>24</v>
      </c>
      <c r="BN471" s="20">
        <v>76.72</v>
      </c>
      <c r="BO471" s="20">
        <v>0.22</v>
      </c>
      <c r="BP471" s="60">
        <v>14</v>
      </c>
      <c r="BQ471" s="20">
        <v>0.06</v>
      </c>
      <c r="BR471" s="73">
        <v>28</v>
      </c>
      <c r="BS471" s="17">
        <v>1</v>
      </c>
      <c r="BT471" s="17">
        <v>6.0429124000000001E-2</v>
      </c>
      <c r="BU471" s="17">
        <f>_xlfn.XLOOKUP(BG471,' Brechas'!$A$35:$A$67,' Brechas'!$AT$35:$AT$67)</f>
        <v>6.0429124097612599E-2</v>
      </c>
      <c r="BV471" t="b">
        <f t="shared" si="65"/>
        <v>1</v>
      </c>
      <c r="BZ471" s="20">
        <v>86</v>
      </c>
      <c r="CA471" s="20" t="s">
        <v>106</v>
      </c>
      <c r="CB471" s="20">
        <v>19.899999999999999</v>
      </c>
      <c r="CC471" s="20">
        <v>21.6</v>
      </c>
      <c r="CD471" s="20">
        <v>-0.08</v>
      </c>
      <c r="CE471" s="20">
        <v>0.08</v>
      </c>
      <c r="CF471" s="72">
        <v>27</v>
      </c>
      <c r="CG471" s="20">
        <v>20.8</v>
      </c>
      <c r="CH471" s="20">
        <v>0.28000000000000003</v>
      </c>
      <c r="CI471" s="82">
        <v>22</v>
      </c>
      <c r="CJ471" s="20">
        <v>0.02</v>
      </c>
      <c r="CK471" s="72">
        <v>27</v>
      </c>
      <c r="CL471" s="17">
        <v>-1</v>
      </c>
      <c r="CM471" s="17">
        <v>-2.1711366999999999E-2</v>
      </c>
      <c r="CN471" s="17">
        <f>_xlfn.XLOOKUP(BZ471,' Brechas'!$A$35:$A$67,' Brechas'!$BP$35:$BP$67)</f>
        <v>-2.1711366538952798E-2</v>
      </c>
      <c r="CO471" t="b">
        <f t="shared" si="66"/>
        <v>1</v>
      </c>
    </row>
    <row r="472" spans="40:93">
      <c r="AN472" s="20">
        <v>88</v>
      </c>
      <c r="AO472" s="20" t="s">
        <v>262</v>
      </c>
      <c r="AP472" s="20">
        <v>0.28000000000000003</v>
      </c>
      <c r="AQ472" s="20">
        <v>0.3</v>
      </c>
      <c r="AR472" s="20">
        <v>-0.08</v>
      </c>
      <c r="AS472" s="20">
        <v>0.08</v>
      </c>
      <c r="AT472" s="58">
        <v>16</v>
      </c>
      <c r="AU472" s="20">
        <v>0.28999999999999998</v>
      </c>
      <c r="AV472" s="20">
        <v>0.56999999999999995</v>
      </c>
      <c r="AW472" s="58">
        <v>16</v>
      </c>
      <c r="AX472" s="20">
        <v>0.05</v>
      </c>
      <c r="AY472" s="60">
        <v>14</v>
      </c>
      <c r="AZ472" s="17">
        <v>-1</v>
      </c>
      <c r="BA472" s="17">
        <v>-4.7133382000000001E-2</v>
      </c>
      <c r="BB472" s="17">
        <f>_xlfn.XLOOKUP(AN472,' Brechas'!$A$35:$A$67,' Brechas'!$AF$35:$AF$67)</f>
        <v>-4.7133381954952903E-2</v>
      </c>
      <c r="BC472" t="b">
        <f t="shared" si="64"/>
        <v>1</v>
      </c>
      <c r="BG472" s="20">
        <v>88</v>
      </c>
      <c r="BH472" s="20" t="s">
        <v>262</v>
      </c>
      <c r="BI472" s="20">
        <v>62.52</v>
      </c>
      <c r="BJ472" s="20">
        <v>47.68</v>
      </c>
      <c r="BK472" s="20">
        <v>0.31</v>
      </c>
      <c r="BL472" s="20">
        <v>0.31</v>
      </c>
      <c r="BM472" s="73">
        <v>28</v>
      </c>
      <c r="BN472" s="20">
        <v>54.57</v>
      </c>
      <c r="BO472" s="20">
        <v>0.15</v>
      </c>
      <c r="BP472" s="88">
        <v>24</v>
      </c>
      <c r="BQ472" s="20">
        <v>0.05</v>
      </c>
      <c r="BR472" s="71">
        <v>25</v>
      </c>
      <c r="BS472" s="17">
        <v>1</v>
      </c>
      <c r="BT472" s="17">
        <v>4.7989004000000002E-2</v>
      </c>
      <c r="BU472" s="17">
        <f>_xlfn.XLOOKUP(BG472,' Brechas'!$A$35:$A$67,' Brechas'!$AT$35:$AT$67)</f>
        <v>4.7989003535720699E-2</v>
      </c>
      <c r="BV472" t="b">
        <f t="shared" si="65"/>
        <v>1</v>
      </c>
      <c r="BZ472" s="20">
        <v>88</v>
      </c>
      <c r="CA472" s="20" t="s">
        <v>262</v>
      </c>
      <c r="CB472" s="20">
        <v>8.6999999999999993</v>
      </c>
      <c r="CC472" s="20">
        <v>8.9</v>
      </c>
      <c r="CD472" s="20">
        <v>-0.02</v>
      </c>
      <c r="CE472" s="20">
        <v>0.02</v>
      </c>
      <c r="CF472" s="65">
        <v>6</v>
      </c>
      <c r="CG472" s="20">
        <v>8.8000000000000007</v>
      </c>
      <c r="CH472" s="20">
        <v>0.12</v>
      </c>
      <c r="CI472" s="78">
        <v>3</v>
      </c>
      <c r="CJ472" s="20">
        <v>0</v>
      </c>
      <c r="CK472" s="67">
        <v>2</v>
      </c>
      <c r="CL472" s="17">
        <v>-1</v>
      </c>
      <c r="CM472" s="17">
        <v>-2.6227160000000002E-3</v>
      </c>
      <c r="CN472" s="17">
        <f>_xlfn.XLOOKUP(BZ472,' Brechas'!$A$35:$A$67,' Brechas'!$BP$35:$BP$67)</f>
        <v>-2.6227162995857401E-3</v>
      </c>
      <c r="CO472" t="b">
        <f t="shared" si="66"/>
        <v>1</v>
      </c>
    </row>
    <row r="473" spans="40:93">
      <c r="AN473" s="20">
        <v>91</v>
      </c>
      <c r="AO473" s="20" t="s">
        <v>108</v>
      </c>
      <c r="AP473" s="20">
        <v>0.22</v>
      </c>
      <c r="AQ473" s="20">
        <v>0.14000000000000001</v>
      </c>
      <c r="AR473" s="20">
        <v>0.57999999999999996</v>
      </c>
      <c r="AS473" s="20">
        <v>0.57999999999999996</v>
      </c>
      <c r="AT473" s="95">
        <v>32</v>
      </c>
      <c r="AU473" s="20">
        <v>0.18</v>
      </c>
      <c r="AV473" s="20">
        <v>0.35</v>
      </c>
      <c r="AW473" s="85">
        <v>4</v>
      </c>
      <c r="AX473" s="20">
        <v>0.21</v>
      </c>
      <c r="AY473" s="87">
        <v>30</v>
      </c>
      <c r="AZ473" s="17">
        <v>1</v>
      </c>
      <c r="BA473" s="17">
        <v>0.20540671499999999</v>
      </c>
      <c r="BB473" s="17">
        <f>_xlfn.XLOOKUP(AN473,' Brechas'!$A$35:$A$67,' Brechas'!$AF$35:$AF$67)</f>
        <v>0.20540671545085001</v>
      </c>
      <c r="BC473" t="b">
        <f t="shared" si="64"/>
        <v>1</v>
      </c>
      <c r="BG473" s="20">
        <v>91</v>
      </c>
      <c r="BH473" s="20" t="s">
        <v>108</v>
      </c>
      <c r="BI473" s="20">
        <v>127.08</v>
      </c>
      <c r="BJ473" s="20">
        <v>133.82</v>
      </c>
      <c r="BK473" s="20">
        <v>-0.05</v>
      </c>
      <c r="BL473" s="20">
        <v>0.05</v>
      </c>
      <c r="BM473" s="65">
        <v>6</v>
      </c>
      <c r="BN473" s="20">
        <v>130.5</v>
      </c>
      <c r="BO473" s="20">
        <v>0.37</v>
      </c>
      <c r="BP473" s="85">
        <v>4</v>
      </c>
      <c r="BQ473" s="20">
        <v>0.02</v>
      </c>
      <c r="BR473" s="69">
        <v>9</v>
      </c>
      <c r="BS473" s="17">
        <v>-1</v>
      </c>
      <c r="BT473" s="17">
        <v>-1.8574419000000002E-2</v>
      </c>
      <c r="BU473" s="17">
        <f>_xlfn.XLOOKUP(BG473,' Brechas'!$A$35:$A$67,' Brechas'!$AT$35:$AT$67)</f>
        <v>-1.8574418764407599E-2</v>
      </c>
      <c r="BV473" t="b">
        <f t="shared" si="65"/>
        <v>1</v>
      </c>
      <c r="BZ473" s="20">
        <v>91</v>
      </c>
      <c r="CA473" s="20" t="s">
        <v>108</v>
      </c>
      <c r="CB473" s="20">
        <v>28.8</v>
      </c>
      <c r="CC473" s="20">
        <v>27</v>
      </c>
      <c r="CD473" s="20">
        <v>7.0000000000000007E-2</v>
      </c>
      <c r="CE473" s="20">
        <v>7.0000000000000007E-2</v>
      </c>
      <c r="CF473" s="74">
        <v>23</v>
      </c>
      <c r="CG473" s="20">
        <v>27.9</v>
      </c>
      <c r="CH473" s="20">
        <v>0.37</v>
      </c>
      <c r="CI473" s="73">
        <v>28</v>
      </c>
      <c r="CJ473" s="20">
        <v>0.02</v>
      </c>
      <c r="CK473" s="87">
        <v>30</v>
      </c>
      <c r="CL473" s="17">
        <v>1</v>
      </c>
      <c r="CM473" s="17">
        <v>2.4668434999999999E-2</v>
      </c>
      <c r="CN473" s="17">
        <f>_xlfn.XLOOKUP(BZ473,' Brechas'!$A$35:$A$67,' Brechas'!$BP$35:$BP$67)</f>
        <v>2.4668435013262598E-2</v>
      </c>
      <c r="CO473" t="b">
        <f t="shared" si="66"/>
        <v>1</v>
      </c>
    </row>
    <row r="474" spans="40:93">
      <c r="AN474" s="20">
        <v>94</v>
      </c>
      <c r="AO474" s="20" t="s">
        <v>109</v>
      </c>
      <c r="AP474" s="20">
        <v>0.26</v>
      </c>
      <c r="AQ474" s="20">
        <v>0.21</v>
      </c>
      <c r="AR474" s="20">
        <v>0.25</v>
      </c>
      <c r="AS474" s="20">
        <v>0.25</v>
      </c>
      <c r="AT474" s="84">
        <v>26</v>
      </c>
      <c r="AU474" s="20">
        <v>0.24</v>
      </c>
      <c r="AV474" s="20">
        <v>0.46</v>
      </c>
      <c r="AW474" s="65">
        <v>6</v>
      </c>
      <c r="AX474" s="20">
        <v>0.12</v>
      </c>
      <c r="AY474" s="84">
        <v>26</v>
      </c>
      <c r="AZ474" s="17">
        <v>1</v>
      </c>
      <c r="BA474" s="17">
        <v>0.117556762</v>
      </c>
      <c r="BB474" s="17">
        <f>_xlfn.XLOOKUP(AN474,' Brechas'!$A$35:$A$67,' Brechas'!$AF$35:$AF$67)</f>
        <v>0.117556761842565</v>
      </c>
      <c r="BC474" t="b">
        <f t="shared" si="64"/>
        <v>1</v>
      </c>
      <c r="BG474" s="20">
        <v>94</v>
      </c>
      <c r="BH474" s="20" t="s">
        <v>109</v>
      </c>
      <c r="BI474" s="20">
        <v>119.83</v>
      </c>
      <c r="BJ474" s="20">
        <v>148.56</v>
      </c>
      <c r="BK474" s="20">
        <v>-0.19</v>
      </c>
      <c r="BL474" s="20">
        <v>0.19</v>
      </c>
      <c r="BM474" s="58">
        <v>16</v>
      </c>
      <c r="BN474" s="20">
        <v>135.13999999999999</v>
      </c>
      <c r="BO474" s="20">
        <v>0.38</v>
      </c>
      <c r="BP474" s="78">
        <v>3</v>
      </c>
      <c r="BQ474" s="20">
        <v>7.0000000000000007E-2</v>
      </c>
      <c r="BR474" s="94">
        <v>31</v>
      </c>
      <c r="BS474" s="17">
        <v>-1</v>
      </c>
      <c r="BT474" s="17">
        <v>-7.3838894000000002E-2</v>
      </c>
      <c r="BU474" s="17">
        <f>_xlfn.XLOOKUP(BG474,' Brechas'!$A$35:$A$67,' Brechas'!$AT$35:$AT$67)</f>
        <v>-7.3838893666573105E-2</v>
      </c>
      <c r="BV474" t="b">
        <f t="shared" si="65"/>
        <v>1</v>
      </c>
      <c r="BZ474" s="20">
        <v>94</v>
      </c>
      <c r="CA474" s="20" t="s">
        <v>109</v>
      </c>
      <c r="CB474" s="20">
        <v>46.1</v>
      </c>
      <c r="CC474" s="20">
        <v>46.9</v>
      </c>
      <c r="CD474" s="20">
        <v>-0.02</v>
      </c>
      <c r="CE474" s="20">
        <v>0.02</v>
      </c>
      <c r="CF474" s="85">
        <v>4</v>
      </c>
      <c r="CG474" s="20">
        <v>46.5</v>
      </c>
      <c r="CH474" s="20">
        <v>0.62</v>
      </c>
      <c r="CI474" s="94">
        <v>31</v>
      </c>
      <c r="CJ474" s="20">
        <v>0.01</v>
      </c>
      <c r="CK474" s="63">
        <v>15</v>
      </c>
      <c r="CL474" s="17">
        <v>-1</v>
      </c>
      <c r="CM474" s="17">
        <v>-1.0519588E-2</v>
      </c>
      <c r="CN474" s="17">
        <f>_xlfn.XLOOKUP(BZ474,' Brechas'!$A$35:$A$67,' Brechas'!$BP$35:$BP$67)</f>
        <v>-1.05195884917964E-2</v>
      </c>
      <c r="CO474" t="b">
        <f t="shared" si="66"/>
        <v>1</v>
      </c>
    </row>
    <row r="475" spans="40:93">
      <c r="AN475" s="20">
        <v>95</v>
      </c>
      <c r="AO475" s="20" t="s">
        <v>110</v>
      </c>
      <c r="AP475" s="20">
        <v>0.18</v>
      </c>
      <c r="AQ475" s="20">
        <v>0.3</v>
      </c>
      <c r="AR475" s="20">
        <v>-0.41</v>
      </c>
      <c r="AS475" s="20">
        <v>0.41</v>
      </c>
      <c r="AT475" s="73">
        <v>28</v>
      </c>
      <c r="AU475" s="20">
        <v>0.24</v>
      </c>
      <c r="AV475" s="20">
        <v>0.48</v>
      </c>
      <c r="AW475" s="62">
        <v>8</v>
      </c>
      <c r="AX475" s="20">
        <v>0.2</v>
      </c>
      <c r="AY475" s="70">
        <v>29</v>
      </c>
      <c r="AZ475" s="17">
        <v>-1</v>
      </c>
      <c r="BA475" s="17">
        <v>-0.19589464600000001</v>
      </c>
      <c r="BB475" s="17">
        <f>_xlfn.XLOOKUP(AN475,' Brechas'!$A$35:$A$67,' Brechas'!$AF$35:$AF$67)</f>
        <v>-0.19589464646990901</v>
      </c>
      <c r="BC475" t="b">
        <f t="shared" si="64"/>
        <v>1</v>
      </c>
      <c r="BG475" s="20">
        <v>95</v>
      </c>
      <c r="BH475" s="20" t="s">
        <v>110</v>
      </c>
      <c r="BI475" s="20">
        <v>74.41</v>
      </c>
      <c r="BJ475" s="20">
        <v>99.84</v>
      </c>
      <c r="BK475" s="20">
        <v>-0.25</v>
      </c>
      <c r="BL475" s="20">
        <v>0.25</v>
      </c>
      <c r="BM475" s="82">
        <v>22</v>
      </c>
      <c r="BN475" s="20">
        <v>87.73</v>
      </c>
      <c r="BO475" s="20">
        <v>0.25</v>
      </c>
      <c r="BP475" s="69">
        <v>9</v>
      </c>
      <c r="BQ475" s="20">
        <v>0.06</v>
      </c>
      <c r="BR475" s="70">
        <v>29</v>
      </c>
      <c r="BS475" s="17">
        <v>-1</v>
      </c>
      <c r="BT475" s="17">
        <v>-6.3129249999999998E-2</v>
      </c>
      <c r="BU475" s="17">
        <f>_xlfn.XLOOKUP(BG475,' Brechas'!$A$35:$A$67,' Brechas'!$AT$35:$AT$67)</f>
        <v>-6.3129249717020094E-2</v>
      </c>
      <c r="BV475" t="b">
        <f t="shared" si="65"/>
        <v>1</v>
      </c>
      <c r="BZ475" s="20">
        <v>95</v>
      </c>
      <c r="CA475" s="20" t="s">
        <v>110</v>
      </c>
      <c r="CB475" s="20">
        <v>26.3</v>
      </c>
      <c r="CC475" s="20">
        <v>27.4</v>
      </c>
      <c r="CD475" s="20">
        <v>-0.04</v>
      </c>
      <c r="CE475" s="20">
        <v>0.04</v>
      </c>
      <c r="CF475" s="60">
        <v>14</v>
      </c>
      <c r="CG475" s="20">
        <v>26.9</v>
      </c>
      <c r="CH475" s="20">
        <v>0.36</v>
      </c>
      <c r="CI475" s="84">
        <v>26</v>
      </c>
      <c r="CJ475" s="20">
        <v>0.01</v>
      </c>
      <c r="CK475" s="82">
        <v>22</v>
      </c>
      <c r="CL475" s="17">
        <v>-1</v>
      </c>
      <c r="CM475" s="17">
        <v>-1.4322639E-2</v>
      </c>
      <c r="CN475" s="17">
        <f>_xlfn.XLOOKUP(BZ475,' Brechas'!$A$35:$A$67,' Brechas'!$BP$35:$BP$67)</f>
        <v>-1.4322639354101699E-2</v>
      </c>
      <c r="CO475" t="b">
        <f t="shared" si="66"/>
        <v>1</v>
      </c>
    </row>
    <row r="476" spans="40:93">
      <c r="AN476" s="20">
        <v>97</v>
      </c>
      <c r="AO476" s="20" t="s">
        <v>111</v>
      </c>
      <c r="AP476" s="20">
        <v>0.09</v>
      </c>
      <c r="AQ476" s="20">
        <v>0.13</v>
      </c>
      <c r="AR476" s="20">
        <v>-0.27</v>
      </c>
      <c r="AS476" s="20">
        <v>0.27</v>
      </c>
      <c r="AT476" s="72">
        <v>27</v>
      </c>
      <c r="AU476" s="20">
        <v>0.11</v>
      </c>
      <c r="AV476" s="20">
        <v>0.22</v>
      </c>
      <c r="AW476" s="67">
        <v>2</v>
      </c>
      <c r="AX476" s="20">
        <v>0.06</v>
      </c>
      <c r="AY476" s="61">
        <v>18</v>
      </c>
      <c r="AZ476" s="17">
        <v>-1</v>
      </c>
      <c r="BA476" s="17">
        <v>-5.8167117999999997E-2</v>
      </c>
      <c r="BB476" s="17">
        <f>_xlfn.XLOOKUP(AN476,' Brechas'!$A$35:$A$67,' Brechas'!$AF$35:$AF$67)</f>
        <v>-5.81671183621396E-2</v>
      </c>
      <c r="BC476" t="b">
        <f t="shared" si="64"/>
        <v>1</v>
      </c>
      <c r="BG476" s="20">
        <v>97</v>
      </c>
      <c r="BH476" s="20" t="s">
        <v>111</v>
      </c>
      <c r="BI476" s="20">
        <v>123.17</v>
      </c>
      <c r="BJ476" s="20">
        <v>157.69999999999999</v>
      </c>
      <c r="BK476" s="20">
        <v>-0.22</v>
      </c>
      <c r="BL476" s="20">
        <v>0.22</v>
      </c>
      <c r="BM476" s="68">
        <v>19</v>
      </c>
      <c r="BN476" s="20">
        <v>141.06</v>
      </c>
      <c r="BO476" s="20">
        <v>0.4</v>
      </c>
      <c r="BP476" s="67">
        <v>2</v>
      </c>
      <c r="BQ476" s="20">
        <v>0.09</v>
      </c>
      <c r="BR476" s="77">
        <v>33</v>
      </c>
      <c r="BS476" s="17">
        <v>-1</v>
      </c>
      <c r="BT476" s="17">
        <v>-8.7269253000000005E-2</v>
      </c>
      <c r="BU476" s="17">
        <f>_xlfn.XLOOKUP(BG476,' Brechas'!$A$35:$A$67,' Brechas'!$AT$35:$AT$67)</f>
        <v>-8.7269253470717997E-2</v>
      </c>
      <c r="BV476" t="b">
        <f t="shared" si="65"/>
        <v>1</v>
      </c>
      <c r="BZ476" s="20">
        <v>97</v>
      </c>
      <c r="CA476" s="20" t="s">
        <v>111</v>
      </c>
      <c r="CB476" s="20">
        <v>47.9</v>
      </c>
      <c r="CC476" s="20">
        <v>46.4</v>
      </c>
      <c r="CD476" s="20">
        <v>0.03</v>
      </c>
      <c r="CE476" s="20">
        <v>0.03</v>
      </c>
      <c r="CF476" s="69">
        <v>9</v>
      </c>
      <c r="CG476" s="20">
        <v>47.1</v>
      </c>
      <c r="CH476" s="20">
        <v>0.62</v>
      </c>
      <c r="CI476" s="95">
        <v>32</v>
      </c>
      <c r="CJ476" s="20">
        <v>0.02</v>
      </c>
      <c r="CK476" s="84">
        <v>26</v>
      </c>
      <c r="CL476" s="17">
        <v>1</v>
      </c>
      <c r="CM476" s="17">
        <v>2.0194022999999998E-2</v>
      </c>
      <c r="CN476" s="17">
        <f>_xlfn.XLOOKUP(BZ476,' Brechas'!$A$35:$A$67,' Brechas'!$BP$35:$BP$67)</f>
        <v>2.01940226836184E-2</v>
      </c>
      <c r="CO476" t="b">
        <f t="shared" si="66"/>
        <v>1</v>
      </c>
    </row>
    <row r="477" spans="40:93">
      <c r="AN477" s="20">
        <v>99</v>
      </c>
      <c r="AO477" s="20" t="s">
        <v>112</v>
      </c>
      <c r="AP477" s="20">
        <v>0.1</v>
      </c>
      <c r="AQ477" s="20">
        <v>0.05</v>
      </c>
      <c r="AR477" s="20">
        <v>1.2</v>
      </c>
      <c r="AS477" s="20">
        <v>1.2</v>
      </c>
      <c r="AT477" s="77">
        <v>33</v>
      </c>
      <c r="AU477" s="20">
        <v>7.0000000000000007E-2</v>
      </c>
      <c r="AV477" s="20">
        <v>0.15</v>
      </c>
      <c r="AW477" s="76">
        <v>1</v>
      </c>
      <c r="AX477" s="20">
        <v>0.17</v>
      </c>
      <c r="AY477" s="73">
        <v>28</v>
      </c>
      <c r="AZ477" s="17">
        <v>1</v>
      </c>
      <c r="BA477" s="17">
        <v>0.17477020200000001</v>
      </c>
      <c r="BB477" s="17">
        <f>_xlfn.XLOOKUP(AN477,' Brechas'!$A$35:$A$67,' Brechas'!$AF$35:$AF$67)</f>
        <v>0.17477020187880599</v>
      </c>
      <c r="BC477" t="b">
        <f t="shared" si="64"/>
        <v>1</v>
      </c>
      <c r="BG477" s="20">
        <v>99</v>
      </c>
      <c r="BH477" s="20" t="s">
        <v>112</v>
      </c>
      <c r="BI477" s="20">
        <v>354.03</v>
      </c>
      <c r="BJ477" s="20">
        <v>353.9</v>
      </c>
      <c r="BK477" s="20">
        <v>0</v>
      </c>
      <c r="BL477" s="20">
        <v>0</v>
      </c>
      <c r="BM477" s="76">
        <v>1</v>
      </c>
      <c r="BN477" s="20">
        <v>353.97</v>
      </c>
      <c r="BO477" s="20">
        <v>1</v>
      </c>
      <c r="BP477" s="76">
        <v>1</v>
      </c>
      <c r="BQ477" s="20">
        <v>0</v>
      </c>
      <c r="BR477" s="76">
        <v>1</v>
      </c>
      <c r="BS477" s="17">
        <v>1</v>
      </c>
      <c r="BT477" s="17">
        <v>3.62822E-4</v>
      </c>
      <c r="BU477" s="17">
        <f>_xlfn.XLOOKUP(BG477,' Brechas'!$A$35:$A$67,' Brechas'!$AT$35:$AT$67)</f>
        <v>3.6282217843992798E-4</v>
      </c>
      <c r="BV477" t="b">
        <f t="shared" si="65"/>
        <v>1</v>
      </c>
      <c r="BZ477" s="20">
        <v>99</v>
      </c>
      <c r="CA477" s="20" t="s">
        <v>112</v>
      </c>
      <c r="CB477" s="20">
        <v>74.8</v>
      </c>
      <c r="CC477" s="20">
        <v>76</v>
      </c>
      <c r="CD477" s="20">
        <v>-0.02</v>
      </c>
      <c r="CE477" s="20">
        <v>0.02</v>
      </c>
      <c r="CF477" s="78">
        <v>3</v>
      </c>
      <c r="CG477" s="20">
        <v>75.400000000000006</v>
      </c>
      <c r="CH477" s="20">
        <v>1</v>
      </c>
      <c r="CI477" s="77">
        <v>33</v>
      </c>
      <c r="CJ477" s="20">
        <v>0.02</v>
      </c>
      <c r="CK477" s="74">
        <v>23</v>
      </c>
      <c r="CL477" s="17">
        <v>-1</v>
      </c>
      <c r="CM477" s="17">
        <v>-1.5789474000000001E-2</v>
      </c>
      <c r="CN477" s="17">
        <f>_xlfn.XLOOKUP(BZ477,' Brechas'!$A$35:$A$67,' Brechas'!$BP$35:$BP$67)</f>
        <v>-1.57894736842106E-2</v>
      </c>
      <c r="CO477" t="b">
        <f t="shared" si="66"/>
        <v>1</v>
      </c>
    </row>
    <row r="479" spans="40:93">
      <c r="BF479" s="2" t="s">
        <v>16</v>
      </c>
      <c r="BG479" s="20">
        <v>5</v>
      </c>
      <c r="BH479" s="20" t="s">
        <v>79</v>
      </c>
      <c r="BI479" s="20">
        <v>0.2</v>
      </c>
      <c r="BJ479" s="20">
        <v>0.22</v>
      </c>
      <c r="BK479" s="20">
        <v>-0.11</v>
      </c>
      <c r="BL479" s="20">
        <v>0.11</v>
      </c>
      <c r="BM479" s="80">
        <v>20</v>
      </c>
      <c r="BN479" s="20">
        <v>0.21</v>
      </c>
      <c r="BO479" s="20">
        <v>0.33</v>
      </c>
      <c r="BP479" s="72">
        <v>27</v>
      </c>
      <c r="BQ479" s="20">
        <v>0.04</v>
      </c>
      <c r="BR479" s="74">
        <v>23</v>
      </c>
      <c r="BS479" s="17">
        <v>-1</v>
      </c>
      <c r="BT479" s="17">
        <v>-3.5100731000000003E-2</v>
      </c>
      <c r="BU479" s="17">
        <f>_xlfn.XLOOKUP(BG479,' Brechas'!$A$35:$A$67,' Brechas'!$AU$35:$AU$67)</f>
        <v>-3.5100731341202299E-2</v>
      </c>
      <c r="BV479" t="b">
        <f>ROUND(BT479,6)=ROUND(BU479,6)</f>
        <v>1</v>
      </c>
      <c r="BY479" s="6" t="s">
        <v>53</v>
      </c>
      <c r="BZ479" s="20">
        <v>5</v>
      </c>
      <c r="CA479" s="20" t="s">
        <v>79</v>
      </c>
      <c r="CB479" s="20">
        <v>0.06</v>
      </c>
      <c r="CC479" s="20">
        <v>0.05</v>
      </c>
      <c r="CD479" s="20">
        <v>0.3</v>
      </c>
      <c r="CE479" s="20">
        <v>0.3</v>
      </c>
      <c r="CF479" s="74">
        <v>23</v>
      </c>
      <c r="CG479" s="20">
        <v>0.06</v>
      </c>
      <c r="CH479" s="20">
        <v>0.06</v>
      </c>
      <c r="CI479" s="83">
        <v>5</v>
      </c>
      <c r="CJ479" s="20">
        <v>0.02</v>
      </c>
      <c r="CK479" s="66">
        <v>12</v>
      </c>
      <c r="CL479" s="17">
        <v>1</v>
      </c>
      <c r="CM479" s="17">
        <v>1.6856456999999998E-2</v>
      </c>
      <c r="CN479" s="17">
        <f>_xlfn.XLOOKUP(BZ479,' Brechas'!$A$35:$A$67,' Brechas'!$BQ$35:$BQ$67)</f>
        <v>1.6856457030882899E-2</v>
      </c>
      <c r="CO479" t="b">
        <f>ROUND(CM479,6)=ROUND(CN479,6)</f>
        <v>1</v>
      </c>
    </row>
    <row r="480" spans="40:93">
      <c r="BG480" s="20">
        <v>8</v>
      </c>
      <c r="BH480" s="20" t="s">
        <v>81</v>
      </c>
      <c r="BI480" s="20">
        <v>0.14000000000000001</v>
      </c>
      <c r="BJ480" s="20">
        <v>0.13</v>
      </c>
      <c r="BK480" s="20">
        <v>0.12</v>
      </c>
      <c r="BL480" s="20">
        <v>0.12</v>
      </c>
      <c r="BM480" s="74">
        <v>23</v>
      </c>
      <c r="BN480" s="20">
        <v>0.13</v>
      </c>
      <c r="BO480" s="20">
        <v>0.52</v>
      </c>
      <c r="BP480" s="94">
        <v>31</v>
      </c>
      <c r="BQ480" s="20">
        <v>0.06</v>
      </c>
      <c r="BR480" s="70">
        <v>29</v>
      </c>
      <c r="BS480" s="17">
        <v>1</v>
      </c>
      <c r="BT480" s="17">
        <v>6.4500171999999995E-2</v>
      </c>
      <c r="BU480" s="17">
        <f>_xlfn.XLOOKUP(BG480,' Brechas'!$A$35:$A$67,' Brechas'!$AU$35:$AU$67)</f>
        <v>6.4500172371040304E-2</v>
      </c>
      <c r="BV480" t="b">
        <f t="shared" ref="BV480:BV511" si="67">ROUND(BT480,6)=ROUND(BU480,6)</f>
        <v>1</v>
      </c>
      <c r="BZ480" s="20">
        <v>8</v>
      </c>
      <c r="CA480" s="20" t="s">
        <v>81</v>
      </c>
      <c r="CB480" s="20">
        <v>0.04</v>
      </c>
      <c r="CC480" s="20">
        <v>0.03</v>
      </c>
      <c r="CD480" s="20">
        <v>0.05</v>
      </c>
      <c r="CE480" s="20">
        <v>0.05</v>
      </c>
      <c r="CF480" s="67">
        <v>2</v>
      </c>
      <c r="CG480" s="20">
        <v>0.03</v>
      </c>
      <c r="CH480" s="20">
        <v>0.09</v>
      </c>
      <c r="CI480" s="86">
        <v>11</v>
      </c>
      <c r="CJ480" s="20">
        <v>0</v>
      </c>
      <c r="CK480" s="83">
        <v>5</v>
      </c>
      <c r="CL480" s="17">
        <v>1</v>
      </c>
      <c r="CM480" s="17">
        <v>4.8555559999999996E-3</v>
      </c>
      <c r="CN480" s="17">
        <f>_xlfn.XLOOKUP(BZ480,' Brechas'!$A$35:$A$67,' Brechas'!$BQ$35:$BQ$67)</f>
        <v>4.85555575955269E-3</v>
      </c>
      <c r="CO480" t="b">
        <f t="shared" ref="CO480:CO511" si="68">ROUND(CM480,6)=ROUND(CN480,6)</f>
        <v>1</v>
      </c>
    </row>
    <row r="481" spans="59:93">
      <c r="BG481" s="20">
        <v>11</v>
      </c>
      <c r="BH481" s="20" t="s">
        <v>82</v>
      </c>
      <c r="BI481" s="20">
        <v>0.13</v>
      </c>
      <c r="BJ481" s="20">
        <v>0.11</v>
      </c>
      <c r="BK481" s="20">
        <v>0.23</v>
      </c>
      <c r="BL481" s="20">
        <v>0.23</v>
      </c>
      <c r="BM481" s="94">
        <v>31</v>
      </c>
      <c r="BN481" s="20">
        <v>0.12</v>
      </c>
      <c r="BO481" s="20">
        <v>0.56999999999999995</v>
      </c>
      <c r="BP481" s="95">
        <v>32</v>
      </c>
      <c r="BQ481" s="20">
        <v>0.13</v>
      </c>
      <c r="BR481" s="95">
        <v>32</v>
      </c>
      <c r="BS481" s="17">
        <v>1</v>
      </c>
      <c r="BT481" s="17">
        <v>0.130073509</v>
      </c>
      <c r="BU481" s="17">
        <f>_xlfn.XLOOKUP(BG481,' Brechas'!$A$35:$A$67,' Brechas'!$AU$35:$AU$67)</f>
        <v>0.130073508971736</v>
      </c>
      <c r="BV481" t="b">
        <f t="shared" si="67"/>
        <v>1</v>
      </c>
      <c r="BZ481" s="20">
        <v>11</v>
      </c>
      <c r="CA481" s="20" t="s">
        <v>82</v>
      </c>
      <c r="CB481" s="20">
        <v>7.0000000000000007E-2</v>
      </c>
      <c r="CC481" s="20">
        <v>7.0000000000000007E-2</v>
      </c>
      <c r="CD481" s="20">
        <v>7.0000000000000007E-2</v>
      </c>
      <c r="CE481" s="20">
        <v>7.0000000000000007E-2</v>
      </c>
      <c r="CF481" s="78">
        <v>3</v>
      </c>
      <c r="CG481" s="20">
        <v>7.0000000000000007E-2</v>
      </c>
      <c r="CH481" s="20">
        <v>0.04</v>
      </c>
      <c r="CI481" s="76">
        <v>1</v>
      </c>
      <c r="CJ481" s="20">
        <v>0</v>
      </c>
      <c r="CK481" s="67">
        <v>2</v>
      </c>
      <c r="CL481" s="17">
        <v>1</v>
      </c>
      <c r="CM481" s="17">
        <v>3.1358219999999999E-3</v>
      </c>
      <c r="CN481" s="17">
        <f>_xlfn.XLOOKUP(BZ481,' Brechas'!$A$35:$A$67,' Brechas'!$BQ$35:$BQ$67)</f>
        <v>3.1358222414412098E-3</v>
      </c>
      <c r="CO481" t="b">
        <f t="shared" si="68"/>
        <v>1</v>
      </c>
    </row>
    <row r="482" spans="59:93">
      <c r="BG482" s="20">
        <v>13</v>
      </c>
      <c r="BH482" s="20" t="s">
        <v>83</v>
      </c>
      <c r="BI482" s="20">
        <v>0.21</v>
      </c>
      <c r="BJ482" s="20">
        <v>0.22</v>
      </c>
      <c r="BK482" s="20">
        <v>-0.04</v>
      </c>
      <c r="BL482" s="20">
        <v>0.04</v>
      </c>
      <c r="BM482" s="62">
        <v>8</v>
      </c>
      <c r="BN482" s="20">
        <v>0.21</v>
      </c>
      <c r="BO482" s="20">
        <v>0.33</v>
      </c>
      <c r="BP482" s="71">
        <v>25</v>
      </c>
      <c r="BQ482" s="20">
        <v>0.01</v>
      </c>
      <c r="BR482" s="79">
        <v>10</v>
      </c>
      <c r="BS482" s="17">
        <v>-1</v>
      </c>
      <c r="BT482" s="17">
        <v>-1.2893006E-2</v>
      </c>
      <c r="BU482" s="17">
        <f>_xlfn.XLOOKUP(BG482,' Brechas'!$A$35:$A$67,' Brechas'!$AU$35:$AU$67)</f>
        <v>-1.2893006117082899E-2</v>
      </c>
      <c r="BV482" t="b">
        <f t="shared" si="67"/>
        <v>1</v>
      </c>
      <c r="BZ482" s="20">
        <v>13</v>
      </c>
      <c r="CA482" s="20" t="s">
        <v>83</v>
      </c>
      <c r="CB482" s="20">
        <v>0.02</v>
      </c>
      <c r="CC482" s="20">
        <v>0.02</v>
      </c>
      <c r="CD482" s="20">
        <v>0.09</v>
      </c>
      <c r="CE482" s="20">
        <v>0.09</v>
      </c>
      <c r="CF482" s="62">
        <v>8</v>
      </c>
      <c r="CG482" s="20">
        <v>0.02</v>
      </c>
      <c r="CH482" s="20">
        <v>0.15</v>
      </c>
      <c r="CI482" s="63">
        <v>15</v>
      </c>
      <c r="CJ482" s="20">
        <v>0.01</v>
      </c>
      <c r="CK482" s="79">
        <v>10</v>
      </c>
      <c r="CL482" s="17">
        <v>1</v>
      </c>
      <c r="CM482" s="17">
        <v>1.2829757000000001E-2</v>
      </c>
      <c r="CN482" s="17">
        <f>_xlfn.XLOOKUP(BZ482,' Brechas'!$A$35:$A$67,' Brechas'!$BQ$35:$BQ$67)</f>
        <v>1.2829756795560201E-2</v>
      </c>
      <c r="CO482" t="b">
        <f t="shared" si="68"/>
        <v>1</v>
      </c>
    </row>
    <row r="483" spans="59:93">
      <c r="BG483" s="20">
        <v>15</v>
      </c>
      <c r="BH483" s="20" t="s">
        <v>84</v>
      </c>
      <c r="BI483" s="20">
        <v>0.28999999999999998</v>
      </c>
      <c r="BJ483" s="20">
        <v>0.3</v>
      </c>
      <c r="BK483" s="20">
        <v>-0.02</v>
      </c>
      <c r="BL483" s="20">
        <v>0.02</v>
      </c>
      <c r="BM483" s="83">
        <v>5</v>
      </c>
      <c r="BN483" s="20">
        <v>0.28999999999999998</v>
      </c>
      <c r="BO483" s="20">
        <v>0.24</v>
      </c>
      <c r="BP483" s="86">
        <v>11</v>
      </c>
      <c r="BQ483" s="20">
        <v>0.01</v>
      </c>
      <c r="BR483" s="78">
        <v>3</v>
      </c>
      <c r="BS483" s="17">
        <v>-1</v>
      </c>
      <c r="BT483" s="17">
        <v>-5.6112510000000003E-3</v>
      </c>
      <c r="BU483" s="17">
        <f>_xlfn.XLOOKUP(BG483,' Brechas'!$A$35:$A$67,' Brechas'!$AU$35:$AU$67)</f>
        <v>-5.6112510644858301E-3</v>
      </c>
      <c r="BV483" t="b">
        <f t="shared" si="67"/>
        <v>1</v>
      </c>
      <c r="BZ483" s="20">
        <v>15</v>
      </c>
      <c r="CA483" s="20" t="s">
        <v>84</v>
      </c>
      <c r="CB483" s="20">
        <v>0.03</v>
      </c>
      <c r="CC483" s="20">
        <v>0.04</v>
      </c>
      <c r="CD483" s="20">
        <v>-0.28000000000000003</v>
      </c>
      <c r="CE483" s="20">
        <v>0.28000000000000003</v>
      </c>
      <c r="CF483" s="68">
        <v>19</v>
      </c>
      <c r="CG483" s="20">
        <v>0.04</v>
      </c>
      <c r="CH483" s="20">
        <v>0.08</v>
      </c>
      <c r="CI483" s="79">
        <v>10</v>
      </c>
      <c r="CJ483" s="20">
        <v>0.02</v>
      </c>
      <c r="CK483" s="59">
        <v>13</v>
      </c>
      <c r="CL483" s="17">
        <v>-1</v>
      </c>
      <c r="CM483" s="17">
        <v>-2.3006664999999999E-2</v>
      </c>
      <c r="CN483" s="17">
        <f>_xlfn.XLOOKUP(BZ483,' Brechas'!$A$35:$A$67,' Brechas'!$BQ$35:$BQ$67)</f>
        <v>-2.30066646903106E-2</v>
      </c>
      <c r="CO483" t="b">
        <f t="shared" si="68"/>
        <v>1</v>
      </c>
    </row>
    <row r="484" spans="59:93">
      <c r="BG484" s="20">
        <v>17</v>
      </c>
      <c r="BH484" s="20" t="s">
        <v>85</v>
      </c>
      <c r="BI484" s="20">
        <v>0.26</v>
      </c>
      <c r="BJ484" s="20">
        <v>0.27</v>
      </c>
      <c r="BK484" s="20">
        <v>-7.0000000000000007E-2</v>
      </c>
      <c r="BL484" s="20">
        <v>7.0000000000000007E-2</v>
      </c>
      <c r="BM484" s="66">
        <v>12</v>
      </c>
      <c r="BN484" s="20">
        <v>0.26</v>
      </c>
      <c r="BO484" s="20">
        <v>0.26</v>
      </c>
      <c r="BP484" s="59">
        <v>13</v>
      </c>
      <c r="BQ484" s="20">
        <v>0.02</v>
      </c>
      <c r="BR484" s="59">
        <v>13</v>
      </c>
      <c r="BS484" s="17">
        <v>-1</v>
      </c>
      <c r="BT484" s="17">
        <v>-1.7340316000000001E-2</v>
      </c>
      <c r="BU484" s="17">
        <f>_xlfn.XLOOKUP(BG484,' Brechas'!$A$35:$A$67,' Brechas'!$AU$35:$AU$67)</f>
        <v>-1.7340316075496898E-2</v>
      </c>
      <c r="BV484" t="b">
        <f t="shared" si="67"/>
        <v>1</v>
      </c>
      <c r="BZ484" s="20">
        <v>17</v>
      </c>
      <c r="CA484" s="20" t="s">
        <v>85</v>
      </c>
      <c r="CB484" s="20">
        <v>0.06</v>
      </c>
      <c r="CC484" s="20">
        <v>7.0000000000000007E-2</v>
      </c>
      <c r="CD484" s="20">
        <v>-0.12</v>
      </c>
      <c r="CE484" s="20">
        <v>0.12</v>
      </c>
      <c r="CF484" s="86">
        <v>11</v>
      </c>
      <c r="CG484" s="20">
        <v>0.06</v>
      </c>
      <c r="CH484" s="20">
        <v>0.05</v>
      </c>
      <c r="CI484" s="67">
        <v>2</v>
      </c>
      <c r="CJ484" s="20">
        <v>0.01</v>
      </c>
      <c r="CK484" s="65">
        <v>6</v>
      </c>
      <c r="CL484" s="17">
        <v>-1</v>
      </c>
      <c r="CM484" s="17">
        <v>-5.9854829999999998E-3</v>
      </c>
      <c r="CN484" s="17">
        <f>_xlfn.XLOOKUP(BZ484,' Brechas'!$A$35:$A$67,' Brechas'!$BQ$35:$BQ$67)</f>
        <v>-5.98548271827607E-3</v>
      </c>
      <c r="CO484" t="b">
        <f t="shared" si="68"/>
        <v>1</v>
      </c>
    </row>
    <row r="485" spans="59:93">
      <c r="BG485" s="20">
        <v>18</v>
      </c>
      <c r="BH485" s="20" t="s">
        <v>86</v>
      </c>
      <c r="BI485" s="20">
        <v>0.32</v>
      </c>
      <c r="BJ485" s="20">
        <v>0.33</v>
      </c>
      <c r="BK485" s="20">
        <v>-0.05</v>
      </c>
      <c r="BL485" s="20">
        <v>0.05</v>
      </c>
      <c r="BM485" s="79">
        <v>10</v>
      </c>
      <c r="BN485" s="20">
        <v>0.32</v>
      </c>
      <c r="BO485" s="20">
        <v>0.22</v>
      </c>
      <c r="BP485" s="65">
        <v>6</v>
      </c>
      <c r="BQ485" s="20">
        <v>0.01</v>
      </c>
      <c r="BR485" s="69">
        <v>9</v>
      </c>
      <c r="BS485" s="17">
        <v>-1</v>
      </c>
      <c r="BT485" s="17">
        <v>-1.0233845E-2</v>
      </c>
      <c r="BU485" s="17">
        <f>_xlfn.XLOOKUP(BG485,' Brechas'!$A$35:$A$67,' Brechas'!$AU$35:$AU$67)</f>
        <v>-1.02338454970166E-2</v>
      </c>
      <c r="BV485" t="b">
        <f t="shared" si="67"/>
        <v>1</v>
      </c>
      <c r="BZ485" s="20">
        <v>18</v>
      </c>
      <c r="CA485" s="20" t="s">
        <v>86</v>
      </c>
      <c r="CB485" s="20">
        <v>0.02</v>
      </c>
      <c r="CC485" s="20">
        <v>0.02</v>
      </c>
      <c r="CD485" s="20">
        <v>-0.09</v>
      </c>
      <c r="CE485" s="20">
        <v>0.09</v>
      </c>
      <c r="CF485" s="64">
        <v>7</v>
      </c>
      <c r="CG485" s="20">
        <v>0.02</v>
      </c>
      <c r="CH485" s="20">
        <v>0.19</v>
      </c>
      <c r="CI485" s="68">
        <v>19</v>
      </c>
      <c r="CJ485" s="20">
        <v>0.02</v>
      </c>
      <c r="CK485" s="86">
        <v>11</v>
      </c>
      <c r="CL485" s="17">
        <v>-1</v>
      </c>
      <c r="CM485" s="17">
        <v>-1.5932326E-2</v>
      </c>
      <c r="CN485" s="17">
        <f>_xlfn.XLOOKUP(BZ485,' Brechas'!$A$35:$A$67,' Brechas'!$BQ$35:$BQ$67)</f>
        <v>-1.59323260776504E-2</v>
      </c>
      <c r="CO485" t="b">
        <f t="shared" si="68"/>
        <v>1</v>
      </c>
    </row>
    <row r="486" spans="59:93">
      <c r="BG486" s="20">
        <v>19</v>
      </c>
      <c r="BH486" s="20" t="s">
        <v>87</v>
      </c>
      <c r="BI486" s="20">
        <v>0.33</v>
      </c>
      <c r="BJ486" s="20">
        <v>0.38</v>
      </c>
      <c r="BK486" s="20">
        <v>-0.12</v>
      </c>
      <c r="BL486" s="20">
        <v>0.12</v>
      </c>
      <c r="BM486" s="82">
        <v>22</v>
      </c>
      <c r="BN486" s="20">
        <v>0.35</v>
      </c>
      <c r="BO486" s="20">
        <v>0.2</v>
      </c>
      <c r="BP486" s="78">
        <v>3</v>
      </c>
      <c r="BQ486" s="20">
        <v>0.02</v>
      </c>
      <c r="BR486" s="58">
        <v>16</v>
      </c>
      <c r="BS486" s="17">
        <v>-1</v>
      </c>
      <c r="BT486" s="17">
        <v>-2.4483868999999998E-2</v>
      </c>
      <c r="BU486" s="17">
        <f>_xlfn.XLOOKUP(BG486,' Brechas'!$A$35:$A$67,' Brechas'!$AU$35:$AU$67)</f>
        <v>-2.4483868795462799E-2</v>
      </c>
      <c r="BV486" t="b">
        <f t="shared" si="67"/>
        <v>1</v>
      </c>
      <c r="BZ486" s="20">
        <v>19</v>
      </c>
      <c r="CA486" s="20" t="s">
        <v>87</v>
      </c>
      <c r="CB486" s="20">
        <v>0.02</v>
      </c>
      <c r="CC486" s="20">
        <v>0.02</v>
      </c>
      <c r="CD486" s="20">
        <v>-0.15</v>
      </c>
      <c r="CE486" s="20">
        <v>0.15</v>
      </c>
      <c r="CF486" s="59">
        <v>13</v>
      </c>
      <c r="CG486" s="20">
        <v>0.02</v>
      </c>
      <c r="CH486" s="20">
        <v>0.16</v>
      </c>
      <c r="CI486" s="81">
        <v>17</v>
      </c>
      <c r="CJ486" s="20">
        <v>0.02</v>
      </c>
      <c r="CK486" s="60">
        <v>14</v>
      </c>
      <c r="CL486" s="17">
        <v>-1</v>
      </c>
      <c r="CM486" s="17">
        <v>-2.3892706E-2</v>
      </c>
      <c r="CN486" s="17">
        <f>_xlfn.XLOOKUP(BZ486,' Brechas'!$A$35:$A$67,' Brechas'!$BQ$35:$BQ$67)</f>
        <v>-2.38927062888772E-2</v>
      </c>
      <c r="CO486" t="b">
        <f t="shared" si="68"/>
        <v>1</v>
      </c>
    </row>
    <row r="487" spans="59:93">
      <c r="BG487" s="20">
        <v>20</v>
      </c>
      <c r="BH487" s="20" t="s">
        <v>88</v>
      </c>
      <c r="BI487" s="20">
        <v>0.2</v>
      </c>
      <c r="BJ487" s="20">
        <v>0.22</v>
      </c>
      <c r="BK487" s="20">
        <v>-0.08</v>
      </c>
      <c r="BL487" s="20">
        <v>0.08</v>
      </c>
      <c r="BM487" s="63">
        <v>15</v>
      </c>
      <c r="BN487" s="20">
        <v>0.21</v>
      </c>
      <c r="BO487" s="20">
        <v>0.33</v>
      </c>
      <c r="BP487" s="73">
        <v>28</v>
      </c>
      <c r="BQ487" s="20">
        <v>0.03</v>
      </c>
      <c r="BR487" s="81">
        <v>17</v>
      </c>
      <c r="BS487" s="17">
        <v>-1</v>
      </c>
      <c r="BT487" s="17">
        <v>-2.5108750999999999E-2</v>
      </c>
      <c r="BU487" s="17">
        <f>_xlfn.XLOOKUP(BG487,' Brechas'!$A$35:$A$67,' Brechas'!$AU$35:$AU$67)</f>
        <v>-2.51087512734228E-2</v>
      </c>
      <c r="BV487" t="b">
        <f t="shared" si="67"/>
        <v>1</v>
      </c>
      <c r="BZ487" s="20">
        <v>20</v>
      </c>
      <c r="CA487" s="20" t="s">
        <v>88</v>
      </c>
      <c r="CB487" s="20">
        <v>0.01</v>
      </c>
      <c r="CC487" s="20">
        <v>0.02</v>
      </c>
      <c r="CD487" s="20">
        <v>-0.27</v>
      </c>
      <c r="CE487" s="20">
        <v>0.27</v>
      </c>
      <c r="CF487" s="61">
        <v>18</v>
      </c>
      <c r="CG487" s="20">
        <v>0.01</v>
      </c>
      <c r="CH487" s="20">
        <v>0.23</v>
      </c>
      <c r="CI487" s="80">
        <v>20</v>
      </c>
      <c r="CJ487" s="20">
        <v>0.06</v>
      </c>
      <c r="CK487" s="80">
        <v>20</v>
      </c>
      <c r="CL487" s="17">
        <v>-1</v>
      </c>
      <c r="CM487" s="17">
        <v>-6.1540934999999998E-2</v>
      </c>
      <c r="CN487" s="17">
        <f>_xlfn.XLOOKUP(BZ487,' Brechas'!$A$35:$A$67,' Brechas'!$BQ$35:$BQ$67)</f>
        <v>-6.15409345214082E-2</v>
      </c>
      <c r="CO487" t="b">
        <f t="shared" si="68"/>
        <v>1</v>
      </c>
    </row>
    <row r="488" spans="59:93">
      <c r="BG488" s="20">
        <v>23</v>
      </c>
      <c r="BH488" s="20" t="s">
        <v>89</v>
      </c>
      <c r="BI488" s="20">
        <v>0.23</v>
      </c>
      <c r="BJ488" s="20">
        <v>0.24</v>
      </c>
      <c r="BK488" s="20">
        <v>-7.0000000000000007E-2</v>
      </c>
      <c r="BL488" s="20">
        <v>7.0000000000000007E-2</v>
      </c>
      <c r="BM488" s="60">
        <v>14</v>
      </c>
      <c r="BN488" s="20">
        <v>0.24</v>
      </c>
      <c r="BO488" s="20">
        <v>0.3</v>
      </c>
      <c r="BP488" s="80">
        <v>20</v>
      </c>
      <c r="BQ488" s="20">
        <v>0.02</v>
      </c>
      <c r="BR488" s="60">
        <v>14</v>
      </c>
      <c r="BS488" s="17">
        <v>-1</v>
      </c>
      <c r="BT488" s="17">
        <v>-2.0431127E-2</v>
      </c>
      <c r="BU488" s="17">
        <f>_xlfn.XLOOKUP(BG488,' Brechas'!$A$35:$A$67,' Brechas'!$AU$35:$AU$67)</f>
        <v>-2.0431127108928401E-2</v>
      </c>
      <c r="BV488" t="b">
        <f t="shared" si="67"/>
        <v>1</v>
      </c>
      <c r="BZ488" s="20">
        <v>23</v>
      </c>
      <c r="CA488" s="20" t="s">
        <v>89</v>
      </c>
      <c r="CB488" s="20">
        <v>0.01</v>
      </c>
      <c r="CC488" s="20">
        <v>0.01</v>
      </c>
      <c r="CD488" s="20">
        <v>-0.08</v>
      </c>
      <c r="CE488" s="20">
        <v>0.08</v>
      </c>
      <c r="CF488" s="85">
        <v>4</v>
      </c>
      <c r="CG488" s="20">
        <v>0.01</v>
      </c>
      <c r="CH488" s="20">
        <v>0.32</v>
      </c>
      <c r="CI488" s="74">
        <v>23</v>
      </c>
      <c r="CJ488" s="20">
        <v>0.03</v>
      </c>
      <c r="CK488" s="63">
        <v>15</v>
      </c>
      <c r="CL488" s="17">
        <v>-1</v>
      </c>
      <c r="CM488" s="17">
        <v>-2.5080168999999999E-2</v>
      </c>
      <c r="CN488" s="17">
        <f>_xlfn.XLOOKUP(BZ488,' Brechas'!$A$35:$A$67,' Brechas'!$BQ$35:$BQ$67)</f>
        <v>-2.5080169230996801E-2</v>
      </c>
      <c r="CO488" t="b">
        <f t="shared" si="68"/>
        <v>1</v>
      </c>
    </row>
    <row r="489" spans="59:93">
      <c r="BG489" s="20">
        <v>25</v>
      </c>
      <c r="BH489" s="20" t="s">
        <v>90</v>
      </c>
      <c r="BI489" s="20">
        <v>0.2</v>
      </c>
      <c r="BJ489" s="20">
        <v>0.23</v>
      </c>
      <c r="BK489" s="20">
        <v>-0.13</v>
      </c>
      <c r="BL489" s="20">
        <v>0.13</v>
      </c>
      <c r="BM489" s="71">
        <v>25</v>
      </c>
      <c r="BN489" s="20">
        <v>0.22</v>
      </c>
      <c r="BO489" s="20">
        <v>0.32</v>
      </c>
      <c r="BP489" s="74">
        <v>23</v>
      </c>
      <c r="BQ489" s="20">
        <v>0.04</v>
      </c>
      <c r="BR489" s="84">
        <v>26</v>
      </c>
      <c r="BS489" s="17">
        <v>-1</v>
      </c>
      <c r="BT489" s="17">
        <v>-4.0704369999999997E-2</v>
      </c>
      <c r="BU489" s="17">
        <f>_xlfn.XLOOKUP(BG489,' Brechas'!$A$35:$A$67,' Brechas'!$AU$35:$AU$67)</f>
        <v>-4.07043695457888E-2</v>
      </c>
      <c r="BV489" t="b">
        <f t="shared" si="67"/>
        <v>1</v>
      </c>
      <c r="BZ489" s="20">
        <v>25</v>
      </c>
      <c r="CA489" s="20" t="s">
        <v>90</v>
      </c>
      <c r="CB489" s="20">
        <v>0.05</v>
      </c>
      <c r="CC489" s="20">
        <v>0.05</v>
      </c>
      <c r="CD489" s="20">
        <v>-0.03</v>
      </c>
      <c r="CE489" s="20">
        <v>0.03</v>
      </c>
      <c r="CF489" s="76">
        <v>1</v>
      </c>
      <c r="CG489" s="20">
        <v>0.05</v>
      </c>
      <c r="CH489" s="20">
        <v>0.06</v>
      </c>
      <c r="CI489" s="64">
        <v>7</v>
      </c>
      <c r="CJ489" s="20">
        <v>0</v>
      </c>
      <c r="CK489" s="76">
        <v>1</v>
      </c>
      <c r="CL489" s="17">
        <v>-1</v>
      </c>
      <c r="CM489" s="17">
        <v>-1.708127E-3</v>
      </c>
      <c r="CN489" s="17">
        <f>_xlfn.XLOOKUP(BZ489,' Brechas'!$A$35:$A$67,' Brechas'!$BQ$35:$BQ$67)</f>
        <v>-1.70812699966466E-3</v>
      </c>
      <c r="CO489" t="b">
        <f t="shared" si="68"/>
        <v>1</v>
      </c>
    </row>
    <row r="490" spans="59:93">
      <c r="BG490" s="20">
        <v>27</v>
      </c>
      <c r="BH490" s="20" t="s">
        <v>91</v>
      </c>
      <c r="BI490" s="20">
        <v>0.2</v>
      </c>
      <c r="BJ490" s="20">
        <v>0.23</v>
      </c>
      <c r="BK490" s="20">
        <v>-0.12</v>
      </c>
      <c r="BL490" s="20">
        <v>0.12</v>
      </c>
      <c r="BM490" s="75">
        <v>21</v>
      </c>
      <c r="BN490" s="20">
        <v>0.22</v>
      </c>
      <c r="BO490" s="20">
        <v>0.32</v>
      </c>
      <c r="BP490" s="82">
        <v>22</v>
      </c>
      <c r="BQ490" s="20">
        <v>0.04</v>
      </c>
      <c r="BR490" s="71">
        <v>25</v>
      </c>
      <c r="BS490" s="17">
        <v>-1</v>
      </c>
      <c r="BT490" s="17">
        <v>-3.9534962E-2</v>
      </c>
      <c r="BU490" s="17">
        <f>_xlfn.XLOOKUP(BG490,' Brechas'!$A$35:$A$67,' Brechas'!$AU$35:$AU$67)</f>
        <v>-3.9534961705154498E-2</v>
      </c>
      <c r="BV490" t="b">
        <f t="shared" si="67"/>
        <v>1</v>
      </c>
      <c r="BZ490" s="20">
        <v>27</v>
      </c>
      <c r="CA490" s="20" t="s">
        <v>91</v>
      </c>
      <c r="CB490" s="20">
        <v>0.01</v>
      </c>
      <c r="CC490" s="20">
        <v>0.01</v>
      </c>
      <c r="CD490" s="20">
        <v>0.65</v>
      </c>
      <c r="CE490" s="20">
        <v>0.65</v>
      </c>
      <c r="CF490" s="87">
        <v>30</v>
      </c>
      <c r="CG490" s="20">
        <v>0.01</v>
      </c>
      <c r="CH490" s="20">
        <v>0.41</v>
      </c>
      <c r="CI490" s="72">
        <v>27</v>
      </c>
      <c r="CJ490" s="20">
        <v>0.26</v>
      </c>
      <c r="CK490" s="87">
        <v>30</v>
      </c>
      <c r="CL490" s="17">
        <v>1</v>
      </c>
      <c r="CM490" s="17">
        <v>0.26216275100000003</v>
      </c>
      <c r="CN490" s="17">
        <f>_xlfn.XLOOKUP(BZ490,' Brechas'!$A$35:$A$67,' Brechas'!$BQ$35:$BQ$67)</f>
        <v>0.262162751123515</v>
      </c>
      <c r="CO490" t="b">
        <f t="shared" si="68"/>
        <v>1</v>
      </c>
    </row>
    <row r="491" spans="59:93">
      <c r="BG491" s="20">
        <v>41</v>
      </c>
      <c r="BH491" s="20" t="s">
        <v>92</v>
      </c>
      <c r="BI491" s="20">
        <v>0.3</v>
      </c>
      <c r="BJ491" s="20">
        <v>0.35</v>
      </c>
      <c r="BK491" s="20">
        <v>-0.14000000000000001</v>
      </c>
      <c r="BL491" s="20">
        <v>0.14000000000000001</v>
      </c>
      <c r="BM491" s="72">
        <v>27</v>
      </c>
      <c r="BN491" s="20">
        <v>0.32</v>
      </c>
      <c r="BO491" s="20">
        <v>0.22</v>
      </c>
      <c r="BP491" s="64">
        <v>7</v>
      </c>
      <c r="BQ491" s="20">
        <v>0.03</v>
      </c>
      <c r="BR491" s="82">
        <v>22</v>
      </c>
      <c r="BS491" s="17">
        <v>-1</v>
      </c>
      <c r="BT491" s="17">
        <v>-3.1492329999999999E-2</v>
      </c>
      <c r="BU491" s="17">
        <f>_xlfn.XLOOKUP(BG491,' Brechas'!$A$35:$A$67,' Brechas'!$AU$35:$AU$67)</f>
        <v>-3.1492329794266499E-2</v>
      </c>
      <c r="BV491" t="b">
        <f t="shared" si="67"/>
        <v>1</v>
      </c>
      <c r="BZ491" s="20">
        <v>41</v>
      </c>
      <c r="CA491" s="20" t="s">
        <v>92</v>
      </c>
      <c r="CB491" s="20">
        <v>0.02</v>
      </c>
      <c r="CC491" s="20">
        <v>0.02</v>
      </c>
      <c r="CD491" s="20">
        <v>0.36</v>
      </c>
      <c r="CE491" s="20">
        <v>0.36</v>
      </c>
      <c r="CF491" s="88">
        <v>24</v>
      </c>
      <c r="CG491" s="20">
        <v>0.02</v>
      </c>
      <c r="CH491" s="20">
        <v>0.17</v>
      </c>
      <c r="CI491" s="61">
        <v>18</v>
      </c>
      <c r="CJ491" s="20">
        <v>0.06</v>
      </c>
      <c r="CK491" s="68">
        <v>19</v>
      </c>
      <c r="CL491" s="17">
        <v>1</v>
      </c>
      <c r="CM491" s="17">
        <v>6.1223331999999998E-2</v>
      </c>
      <c r="CN491" s="17">
        <f>_xlfn.XLOOKUP(BZ491,' Brechas'!$A$35:$A$67,' Brechas'!$BQ$35:$BQ$67)</f>
        <v>6.1223331575294103E-2</v>
      </c>
      <c r="CO491" t="b">
        <f t="shared" si="68"/>
        <v>1</v>
      </c>
    </row>
    <row r="492" spans="59:93">
      <c r="BG492" s="20">
        <v>44</v>
      </c>
      <c r="BH492" s="20" t="s">
        <v>93</v>
      </c>
      <c r="BI492" s="20">
        <v>0.19</v>
      </c>
      <c r="BJ492" s="20">
        <v>0.23</v>
      </c>
      <c r="BK492" s="20">
        <v>-0.16</v>
      </c>
      <c r="BL492" s="20">
        <v>0.16</v>
      </c>
      <c r="BM492" s="73">
        <v>28</v>
      </c>
      <c r="BN492" s="20">
        <v>0.21</v>
      </c>
      <c r="BO492" s="20">
        <v>0.33</v>
      </c>
      <c r="BP492" s="84">
        <v>26</v>
      </c>
      <c r="BQ492" s="20">
        <v>0.05</v>
      </c>
      <c r="BR492" s="73">
        <v>28</v>
      </c>
      <c r="BS492" s="17">
        <v>-1</v>
      </c>
      <c r="BT492" s="17">
        <v>-5.1341048E-2</v>
      </c>
      <c r="BU492" s="17">
        <f>_xlfn.XLOOKUP(BG492,' Brechas'!$A$35:$A$67,' Brechas'!$AU$35:$AU$67)</f>
        <v>-5.1341047843303601E-2</v>
      </c>
      <c r="BV492" t="b">
        <f t="shared" si="67"/>
        <v>1</v>
      </c>
      <c r="BZ492" s="20">
        <v>44</v>
      </c>
      <c r="CA492" s="20" t="s">
        <v>93</v>
      </c>
      <c r="CB492" s="20">
        <v>0.01</v>
      </c>
      <c r="CC492" s="20">
        <v>0</v>
      </c>
      <c r="CD492" s="20">
        <v>0.28999999999999998</v>
      </c>
      <c r="CE492" s="20">
        <v>0.28999999999999998</v>
      </c>
      <c r="CF492" s="82">
        <v>22</v>
      </c>
      <c r="CG492" s="20">
        <v>0.01</v>
      </c>
      <c r="CH492" s="20">
        <v>0.61</v>
      </c>
      <c r="CI492" s="95">
        <v>32</v>
      </c>
      <c r="CJ492" s="20">
        <v>0.17</v>
      </c>
      <c r="CK492" s="72">
        <v>27</v>
      </c>
      <c r="CL492" s="17">
        <v>1</v>
      </c>
      <c r="CM492" s="17">
        <v>0.17408345</v>
      </c>
      <c r="CN492" s="17">
        <f>_xlfn.XLOOKUP(BZ492,' Brechas'!$A$35:$A$67,' Brechas'!$BQ$35:$BQ$67)</f>
        <v>0.17408344956736499</v>
      </c>
      <c r="CO492" t="b">
        <f t="shared" si="68"/>
        <v>1</v>
      </c>
    </row>
    <row r="493" spans="59:93">
      <c r="BG493" s="20">
        <v>47</v>
      </c>
      <c r="BH493" s="20" t="s">
        <v>94</v>
      </c>
      <c r="BI493" s="20">
        <v>0.19</v>
      </c>
      <c r="BJ493" s="20">
        <v>0.19</v>
      </c>
      <c r="BK493" s="20">
        <v>-0.02</v>
      </c>
      <c r="BL493" s="20">
        <v>0.02</v>
      </c>
      <c r="BM493" s="85">
        <v>4</v>
      </c>
      <c r="BN493" s="20">
        <v>0.19</v>
      </c>
      <c r="BO493" s="20">
        <v>0.36</v>
      </c>
      <c r="BP493" s="87">
        <v>30</v>
      </c>
      <c r="BQ493" s="20">
        <v>0.01</v>
      </c>
      <c r="BR493" s="65">
        <v>6</v>
      </c>
      <c r="BS493" s="17">
        <v>-1</v>
      </c>
      <c r="BT493" s="17">
        <v>-8.412994E-3</v>
      </c>
      <c r="BU493" s="17">
        <f>_xlfn.XLOOKUP(BG493,' Brechas'!$A$35:$A$67,' Brechas'!$AU$35:$AU$67)</f>
        <v>-8.4129941471929297E-3</v>
      </c>
      <c r="BV493" t="b">
        <f t="shared" si="67"/>
        <v>1</v>
      </c>
      <c r="BZ493" s="20">
        <v>47</v>
      </c>
      <c r="CA493" s="20" t="s">
        <v>94</v>
      </c>
      <c r="CB493" s="20">
        <v>0.01</v>
      </c>
      <c r="CC493" s="20">
        <v>0.01</v>
      </c>
      <c r="CD493" s="20">
        <v>0.79</v>
      </c>
      <c r="CE493" s="20">
        <v>0.79</v>
      </c>
      <c r="CF493" s="94">
        <v>31</v>
      </c>
      <c r="CG493" s="20">
        <v>0.01</v>
      </c>
      <c r="CH493" s="20">
        <v>0.27</v>
      </c>
      <c r="CI493" s="75">
        <v>21</v>
      </c>
      <c r="CJ493" s="20">
        <v>0.21</v>
      </c>
      <c r="CK493" s="70">
        <v>29</v>
      </c>
      <c r="CL493" s="17">
        <v>1</v>
      </c>
      <c r="CM493" s="17">
        <v>0.21421020199999999</v>
      </c>
      <c r="CN493" s="17">
        <f>_xlfn.XLOOKUP(BZ493,' Brechas'!$A$35:$A$67,' Brechas'!$BQ$35:$BQ$67)</f>
        <v>0.214210202490698</v>
      </c>
      <c r="CO493" t="b">
        <f t="shared" si="68"/>
        <v>1</v>
      </c>
    </row>
    <row r="494" spans="59:93">
      <c r="BG494" s="20">
        <v>50</v>
      </c>
      <c r="BH494" s="20" t="s">
        <v>95</v>
      </c>
      <c r="BI494" s="20">
        <v>0.22</v>
      </c>
      <c r="BJ494" s="20">
        <v>0.25</v>
      </c>
      <c r="BK494" s="20">
        <v>-0.13</v>
      </c>
      <c r="BL494" s="20">
        <v>0.13</v>
      </c>
      <c r="BM494" s="88">
        <v>24</v>
      </c>
      <c r="BN494" s="20">
        <v>0.24</v>
      </c>
      <c r="BO494" s="20">
        <v>0.3</v>
      </c>
      <c r="BP494" s="68">
        <v>19</v>
      </c>
      <c r="BQ494" s="20">
        <v>0.04</v>
      </c>
      <c r="BR494" s="88">
        <v>24</v>
      </c>
      <c r="BS494" s="17">
        <v>-1</v>
      </c>
      <c r="BT494" s="17">
        <v>-3.6962918999999997E-2</v>
      </c>
      <c r="BU494" s="17">
        <f>_xlfn.XLOOKUP(BG494,' Brechas'!$A$35:$A$67,' Brechas'!$AU$35:$AU$67)</f>
        <v>-3.6962918664170799E-2</v>
      </c>
      <c r="BV494" t="b">
        <f t="shared" si="67"/>
        <v>1</v>
      </c>
      <c r="BZ494" s="20">
        <v>50</v>
      </c>
      <c r="CA494" s="20" t="s">
        <v>95</v>
      </c>
      <c r="CB494" s="20">
        <v>0.04</v>
      </c>
      <c r="CC494" s="20">
        <v>0.03</v>
      </c>
      <c r="CD494" s="20">
        <v>0.59</v>
      </c>
      <c r="CE494" s="20">
        <v>0.59</v>
      </c>
      <c r="CF494" s="70">
        <v>29</v>
      </c>
      <c r="CG494" s="20">
        <v>0.03</v>
      </c>
      <c r="CH494" s="20">
        <v>0.09</v>
      </c>
      <c r="CI494" s="66">
        <v>12</v>
      </c>
      <c r="CJ494" s="20">
        <v>0.06</v>
      </c>
      <c r="CK494" s="61">
        <v>18</v>
      </c>
      <c r="CL494" s="17">
        <v>1</v>
      </c>
      <c r="CM494" s="17">
        <v>5.5157851000000001E-2</v>
      </c>
      <c r="CN494" s="17">
        <f>_xlfn.XLOOKUP(BZ494,' Brechas'!$A$35:$A$67,' Brechas'!$BQ$35:$BQ$67)</f>
        <v>5.5157850699902602E-2</v>
      </c>
      <c r="CO494" t="b">
        <f t="shared" si="68"/>
        <v>1</v>
      </c>
    </row>
    <row r="495" spans="59:93">
      <c r="BG495" s="20">
        <v>52</v>
      </c>
      <c r="BH495" s="20" t="s">
        <v>96</v>
      </c>
      <c r="BI495" s="20">
        <v>0.36</v>
      </c>
      <c r="BJ495" s="20">
        <v>0.38</v>
      </c>
      <c r="BK495" s="20">
        <v>-0.05</v>
      </c>
      <c r="BL495" s="20">
        <v>0.05</v>
      </c>
      <c r="BM495" s="69">
        <v>9</v>
      </c>
      <c r="BN495" s="20">
        <v>0.37</v>
      </c>
      <c r="BO495" s="20">
        <v>0.19</v>
      </c>
      <c r="BP495" s="76">
        <v>1</v>
      </c>
      <c r="BQ495" s="20">
        <v>0.01</v>
      </c>
      <c r="BR495" s="64">
        <v>7</v>
      </c>
      <c r="BS495" s="17">
        <v>-1</v>
      </c>
      <c r="BT495" s="17">
        <v>-8.6942559999999992E-3</v>
      </c>
      <c r="BU495" s="17">
        <f>_xlfn.XLOOKUP(BG495,' Brechas'!$A$35:$A$67,' Brechas'!$AU$35:$AU$67)</f>
        <v>-8.6942562966542195E-3</v>
      </c>
      <c r="BV495" t="b">
        <f t="shared" si="67"/>
        <v>1</v>
      </c>
      <c r="BZ495" s="20">
        <v>52</v>
      </c>
      <c r="CA495" s="20" t="s">
        <v>96</v>
      </c>
      <c r="CB495" s="20">
        <v>0.03</v>
      </c>
      <c r="CC495" s="20">
        <v>0.02</v>
      </c>
      <c r="CD495" s="20">
        <v>0.56000000000000005</v>
      </c>
      <c r="CE495" s="20">
        <v>0.56000000000000005</v>
      </c>
      <c r="CF495" s="73">
        <v>28</v>
      </c>
      <c r="CG495" s="20">
        <v>0.03</v>
      </c>
      <c r="CH495" s="20">
        <v>0.12</v>
      </c>
      <c r="CI495" s="60">
        <v>14</v>
      </c>
      <c r="CJ495" s="20">
        <v>7.0000000000000007E-2</v>
      </c>
      <c r="CK495" s="75">
        <v>21</v>
      </c>
      <c r="CL495" s="17">
        <v>1</v>
      </c>
      <c r="CM495" s="17">
        <v>6.6260159999999999E-2</v>
      </c>
      <c r="CN495" s="17">
        <f>_xlfn.XLOOKUP(BZ495,' Brechas'!$A$35:$A$67,' Brechas'!$BQ$35:$BQ$67)</f>
        <v>6.6260159523056805E-2</v>
      </c>
      <c r="CO495" t="b">
        <f t="shared" si="68"/>
        <v>1</v>
      </c>
    </row>
    <row r="496" spans="59:93" ht="24">
      <c r="BG496" s="20">
        <v>54</v>
      </c>
      <c r="BH496" s="20" t="s">
        <v>97</v>
      </c>
      <c r="BI496" s="20">
        <v>0.26</v>
      </c>
      <c r="BJ496" s="20">
        <v>0.26</v>
      </c>
      <c r="BK496" s="20">
        <v>-0.03</v>
      </c>
      <c r="BL496" s="20">
        <v>0.03</v>
      </c>
      <c r="BM496" s="65">
        <v>6</v>
      </c>
      <c r="BN496" s="20">
        <v>0.26</v>
      </c>
      <c r="BO496" s="20">
        <v>0.27</v>
      </c>
      <c r="BP496" s="60">
        <v>14</v>
      </c>
      <c r="BQ496" s="20">
        <v>0.01</v>
      </c>
      <c r="BR496" s="83">
        <v>5</v>
      </c>
      <c r="BS496" s="17">
        <v>-1</v>
      </c>
      <c r="BT496" s="17">
        <v>-7.3432549999999999E-3</v>
      </c>
      <c r="BU496" s="17">
        <f>_xlfn.XLOOKUP(BG496,' Brechas'!$A$35:$A$67,' Brechas'!$AU$35:$AU$67)</f>
        <v>-7.3432551332443998E-3</v>
      </c>
      <c r="BV496" t="b">
        <f t="shared" si="67"/>
        <v>1</v>
      </c>
      <c r="BZ496" s="20">
        <v>54</v>
      </c>
      <c r="CA496" s="20" t="s">
        <v>97</v>
      </c>
      <c r="CB496" s="20">
        <v>0.02</v>
      </c>
      <c r="CC496" s="20">
        <v>0.02</v>
      </c>
      <c r="CD496" s="20">
        <v>0.28999999999999998</v>
      </c>
      <c r="CE496" s="20">
        <v>0.28999999999999998</v>
      </c>
      <c r="CF496" s="80">
        <v>20</v>
      </c>
      <c r="CG496" s="20">
        <v>0.02</v>
      </c>
      <c r="CH496" s="20">
        <v>0.15</v>
      </c>
      <c r="CI496" s="58">
        <v>16</v>
      </c>
      <c r="CJ496" s="20">
        <v>0.04</v>
      </c>
      <c r="CK496" s="58">
        <v>16</v>
      </c>
      <c r="CL496" s="17">
        <v>1</v>
      </c>
      <c r="CM496" s="17">
        <v>4.4123003000000001E-2</v>
      </c>
      <c r="CN496" s="17">
        <f>_xlfn.XLOOKUP(BZ496,' Brechas'!$A$35:$A$67,' Brechas'!$BQ$35:$BQ$67)</f>
        <v>4.4123002778938297E-2</v>
      </c>
      <c r="CO496" t="b">
        <f t="shared" si="68"/>
        <v>1</v>
      </c>
    </row>
    <row r="497" spans="59:93">
      <c r="BG497" s="20">
        <v>63</v>
      </c>
      <c r="BH497" s="20" t="s">
        <v>98</v>
      </c>
      <c r="BI497" s="20">
        <v>0.22</v>
      </c>
      <c r="BJ497" s="20">
        <v>0.22</v>
      </c>
      <c r="BK497" s="20">
        <v>0</v>
      </c>
      <c r="BL497" s="20">
        <v>0</v>
      </c>
      <c r="BM497" s="76">
        <v>1</v>
      </c>
      <c r="BN497" s="20">
        <v>0.22</v>
      </c>
      <c r="BO497" s="20">
        <v>0.31</v>
      </c>
      <c r="BP497" s="75">
        <v>21</v>
      </c>
      <c r="BQ497" s="20">
        <v>0</v>
      </c>
      <c r="BR497" s="67">
        <v>2</v>
      </c>
      <c r="BS497" s="17">
        <v>-1</v>
      </c>
      <c r="BT497" s="17">
        <v>-7.7406600000000001E-4</v>
      </c>
      <c r="BU497" s="17">
        <f>_xlfn.XLOOKUP(BG497,' Brechas'!$A$35:$A$67,' Brechas'!$AU$35:$AU$67)</f>
        <v>-7.7406551636987004E-4</v>
      </c>
      <c r="BV497" t="b">
        <f t="shared" si="67"/>
        <v>1</v>
      </c>
      <c r="BZ497" s="20">
        <v>63</v>
      </c>
      <c r="CA497" s="20" t="s">
        <v>98</v>
      </c>
      <c r="CB497" s="20">
        <v>0.06</v>
      </c>
      <c r="CC497" s="20">
        <v>0.05</v>
      </c>
      <c r="CD497" s="20">
        <v>0.08</v>
      </c>
      <c r="CE497" s="20">
        <v>0.08</v>
      </c>
      <c r="CF497" s="83">
        <v>5</v>
      </c>
      <c r="CG497" s="20">
        <v>0.06</v>
      </c>
      <c r="CH497" s="20">
        <v>0.06</v>
      </c>
      <c r="CI497" s="65">
        <v>6</v>
      </c>
      <c r="CJ497" s="20">
        <v>0</v>
      </c>
      <c r="CK497" s="78">
        <v>3</v>
      </c>
      <c r="CL497" s="17">
        <v>1</v>
      </c>
      <c r="CM497" s="17">
        <v>4.4426329999999997E-3</v>
      </c>
      <c r="CN497" s="17">
        <f>_xlfn.XLOOKUP(BZ497,' Brechas'!$A$35:$A$67,' Brechas'!$BQ$35:$BQ$67)</f>
        <v>4.4426328957170398E-3</v>
      </c>
      <c r="CO497" t="b">
        <f t="shared" si="68"/>
        <v>1</v>
      </c>
    </row>
    <row r="498" spans="59:93">
      <c r="BG498" s="20">
        <v>66</v>
      </c>
      <c r="BH498" s="20" t="s">
        <v>99</v>
      </c>
      <c r="BI498" s="20">
        <v>0.25</v>
      </c>
      <c r="BJ498" s="20">
        <v>0.25</v>
      </c>
      <c r="BK498" s="20">
        <v>0.02</v>
      </c>
      <c r="BL498" s="20">
        <v>0.02</v>
      </c>
      <c r="BM498" s="78">
        <v>3</v>
      </c>
      <c r="BN498" s="20">
        <v>0.25</v>
      </c>
      <c r="BO498" s="20">
        <v>0.28000000000000003</v>
      </c>
      <c r="BP498" s="81">
        <v>17</v>
      </c>
      <c r="BQ498" s="20">
        <v>0.01</v>
      </c>
      <c r="BR498" s="85">
        <v>4</v>
      </c>
      <c r="BS498" s="17">
        <v>1</v>
      </c>
      <c r="BT498" s="17">
        <v>6.4364289999999996E-3</v>
      </c>
      <c r="BU498" s="17">
        <f>_xlfn.XLOOKUP(BG498,' Brechas'!$A$35:$A$67,' Brechas'!$AU$35:$AU$67)</f>
        <v>6.43642875911009E-3</v>
      </c>
      <c r="BV498" t="b">
        <f t="shared" si="67"/>
        <v>1</v>
      </c>
      <c r="BZ498" s="20">
        <v>66</v>
      </c>
      <c r="CA498" s="20" t="s">
        <v>99</v>
      </c>
      <c r="CB498" s="20">
        <v>0.05</v>
      </c>
      <c r="CC498" s="20">
        <v>0.06</v>
      </c>
      <c r="CD498" s="20">
        <v>-0.13</v>
      </c>
      <c r="CE498" s="20">
        <v>0.13</v>
      </c>
      <c r="CF498" s="66">
        <v>12</v>
      </c>
      <c r="CG498" s="20">
        <v>0.06</v>
      </c>
      <c r="CH498" s="20">
        <v>0.05</v>
      </c>
      <c r="CI498" s="78">
        <v>3</v>
      </c>
      <c r="CJ498" s="20">
        <v>0.01</v>
      </c>
      <c r="CK498" s="62">
        <v>8</v>
      </c>
      <c r="CL498" s="17">
        <v>-1</v>
      </c>
      <c r="CM498" s="17">
        <v>-7.3276979999999997E-3</v>
      </c>
      <c r="CN498" s="17">
        <f>_xlfn.XLOOKUP(BZ498,' Brechas'!$A$35:$A$67,' Brechas'!$BQ$35:$BQ$67)</f>
        <v>-7.3276976117307002E-3</v>
      </c>
      <c r="CO498" t="b">
        <f t="shared" si="68"/>
        <v>1</v>
      </c>
    </row>
    <row r="499" spans="59:93">
      <c r="BG499" s="20">
        <v>68</v>
      </c>
      <c r="BH499" s="20" t="s">
        <v>100</v>
      </c>
      <c r="BI499" s="20">
        <v>0.24</v>
      </c>
      <c r="BJ499" s="20">
        <v>0.27</v>
      </c>
      <c r="BK499" s="20">
        <v>-0.1</v>
      </c>
      <c r="BL499" s="20">
        <v>0.1</v>
      </c>
      <c r="BM499" s="61">
        <v>18</v>
      </c>
      <c r="BN499" s="20">
        <v>0.26</v>
      </c>
      <c r="BO499" s="20">
        <v>0.27</v>
      </c>
      <c r="BP499" s="63">
        <v>15</v>
      </c>
      <c r="BQ499" s="20">
        <v>0.03</v>
      </c>
      <c r="BR499" s="80">
        <v>20</v>
      </c>
      <c r="BS499" s="17">
        <v>-1</v>
      </c>
      <c r="BT499" s="17">
        <v>-2.8293045999999999E-2</v>
      </c>
      <c r="BU499" s="17">
        <f>_xlfn.XLOOKUP(BG499,' Brechas'!$A$35:$A$67,' Brechas'!$AU$35:$AU$67)</f>
        <v>-2.8293045772882101E-2</v>
      </c>
      <c r="BV499" t="b">
        <f t="shared" si="67"/>
        <v>1</v>
      </c>
      <c r="BZ499" s="20">
        <v>68</v>
      </c>
      <c r="CA499" s="20" t="s">
        <v>100</v>
      </c>
      <c r="CB499" s="20">
        <v>0.04</v>
      </c>
      <c r="CC499" s="20">
        <v>0.04</v>
      </c>
      <c r="CD499" s="20">
        <v>0.1</v>
      </c>
      <c r="CE499" s="20">
        <v>0.1</v>
      </c>
      <c r="CF499" s="79">
        <v>10</v>
      </c>
      <c r="CG499" s="20">
        <v>0.04</v>
      </c>
      <c r="CH499" s="20">
        <v>7.0000000000000007E-2</v>
      </c>
      <c r="CI499" s="69">
        <v>9</v>
      </c>
      <c r="CJ499" s="20">
        <v>0.01</v>
      </c>
      <c r="CK499" s="64">
        <v>7</v>
      </c>
      <c r="CL499" s="17">
        <v>1</v>
      </c>
      <c r="CM499" s="17">
        <v>7.319674E-3</v>
      </c>
      <c r="CN499" s="17">
        <f>_xlfn.XLOOKUP(BZ499,' Brechas'!$A$35:$A$67,' Brechas'!$BQ$35:$BQ$67)</f>
        <v>7.3196737683610203E-3</v>
      </c>
      <c r="CO499" t="b">
        <f t="shared" si="68"/>
        <v>1</v>
      </c>
    </row>
    <row r="500" spans="59:93">
      <c r="BG500" s="20">
        <v>70</v>
      </c>
      <c r="BH500" s="20" t="s">
        <v>101</v>
      </c>
      <c r="BI500" s="20">
        <v>0.21</v>
      </c>
      <c r="BJ500" s="20">
        <v>0.22</v>
      </c>
      <c r="BK500" s="20">
        <v>-0.08</v>
      </c>
      <c r="BL500" s="20">
        <v>0.08</v>
      </c>
      <c r="BM500" s="58">
        <v>16</v>
      </c>
      <c r="BN500" s="20">
        <v>0.22</v>
      </c>
      <c r="BO500" s="20">
        <v>0.32</v>
      </c>
      <c r="BP500" s="88">
        <v>24</v>
      </c>
      <c r="BQ500" s="20">
        <v>0.03</v>
      </c>
      <c r="BR500" s="61">
        <v>18</v>
      </c>
      <c r="BS500" s="17">
        <v>-1</v>
      </c>
      <c r="BT500" s="17">
        <v>-2.5205972E-2</v>
      </c>
      <c r="BU500" s="17">
        <f>_xlfn.XLOOKUP(BG500,' Brechas'!$A$35:$A$67,' Brechas'!$AU$35:$AU$67)</f>
        <v>-2.5205971528814701E-2</v>
      </c>
      <c r="BV500" t="b">
        <f t="shared" si="67"/>
        <v>1</v>
      </c>
      <c r="BZ500" s="20">
        <v>70</v>
      </c>
      <c r="CA500" s="20" t="s">
        <v>101</v>
      </c>
      <c r="CB500" s="20">
        <v>0.01</v>
      </c>
      <c r="CC500" s="20">
        <v>0.01</v>
      </c>
      <c r="CD500" s="20">
        <v>0.28999999999999998</v>
      </c>
      <c r="CE500" s="20">
        <v>0.28999999999999998</v>
      </c>
      <c r="CF500" s="75">
        <v>21</v>
      </c>
      <c r="CG500" s="20">
        <v>0.01</v>
      </c>
      <c r="CH500" s="20">
        <v>0.28000000000000003</v>
      </c>
      <c r="CI500" s="82">
        <v>22</v>
      </c>
      <c r="CJ500" s="20">
        <v>0.08</v>
      </c>
      <c r="CK500" s="88">
        <v>24</v>
      </c>
      <c r="CL500" s="17">
        <v>1</v>
      </c>
      <c r="CM500" s="17">
        <v>7.9240226999999996E-2</v>
      </c>
      <c r="CN500" s="17">
        <f>_xlfn.XLOOKUP(BZ500,' Brechas'!$A$35:$A$67,' Brechas'!$BQ$35:$BQ$67)</f>
        <v>7.9240226785116996E-2</v>
      </c>
      <c r="CO500" t="b">
        <f t="shared" si="68"/>
        <v>1</v>
      </c>
    </row>
    <row r="501" spans="59:93">
      <c r="BG501" s="20">
        <v>73</v>
      </c>
      <c r="BH501" s="20" t="s">
        <v>102</v>
      </c>
      <c r="BI501" s="20">
        <v>0.28999999999999998</v>
      </c>
      <c r="BJ501" s="20">
        <v>0.3</v>
      </c>
      <c r="BK501" s="20">
        <v>-0.04</v>
      </c>
      <c r="BL501" s="20">
        <v>0.04</v>
      </c>
      <c r="BM501" s="64">
        <v>7</v>
      </c>
      <c r="BN501" s="20">
        <v>0.28999999999999998</v>
      </c>
      <c r="BO501" s="20">
        <v>0.24</v>
      </c>
      <c r="BP501" s="66">
        <v>12</v>
      </c>
      <c r="BQ501" s="20">
        <v>0.01</v>
      </c>
      <c r="BR501" s="62">
        <v>8</v>
      </c>
      <c r="BS501" s="17">
        <v>-1</v>
      </c>
      <c r="BT501" s="17">
        <v>-8.9250159999999992E-3</v>
      </c>
      <c r="BU501" s="17">
        <f>_xlfn.XLOOKUP(BG501,' Brechas'!$A$35:$A$67,' Brechas'!$AU$35:$AU$67)</f>
        <v>-8.9250163641655302E-3</v>
      </c>
      <c r="BV501" t="b">
        <f t="shared" si="67"/>
        <v>1</v>
      </c>
      <c r="BZ501" s="20">
        <v>73</v>
      </c>
      <c r="CA501" s="20" t="s">
        <v>102</v>
      </c>
      <c r="CB501" s="20">
        <v>0.05</v>
      </c>
      <c r="CC501" s="20">
        <v>0.04</v>
      </c>
      <c r="CD501" s="20">
        <v>0.18</v>
      </c>
      <c r="CE501" s="20">
        <v>0.18</v>
      </c>
      <c r="CF501" s="60">
        <v>14</v>
      </c>
      <c r="CG501" s="20">
        <v>0.04</v>
      </c>
      <c r="CH501" s="20">
        <v>7.0000000000000007E-2</v>
      </c>
      <c r="CI501" s="62">
        <v>8</v>
      </c>
      <c r="CJ501" s="20">
        <v>0.01</v>
      </c>
      <c r="CK501" s="69">
        <v>9</v>
      </c>
      <c r="CL501" s="17">
        <v>1</v>
      </c>
      <c r="CM501" s="17">
        <v>1.2596513E-2</v>
      </c>
      <c r="CN501" s="17">
        <f>_xlfn.XLOOKUP(BZ501,' Brechas'!$A$35:$A$67,' Brechas'!$BQ$35:$BQ$67)</f>
        <v>1.25965126611867E-2</v>
      </c>
      <c r="CO501" t="b">
        <f t="shared" si="68"/>
        <v>1</v>
      </c>
    </row>
    <row r="502" spans="59:93">
      <c r="BG502" s="20">
        <v>76</v>
      </c>
      <c r="BH502" s="20" t="s">
        <v>103</v>
      </c>
      <c r="BI502" s="20">
        <v>0.21</v>
      </c>
      <c r="BJ502" s="20">
        <v>0.2</v>
      </c>
      <c r="BK502" s="20">
        <v>0.05</v>
      </c>
      <c r="BL502" s="20">
        <v>0.05</v>
      </c>
      <c r="BM502" s="86">
        <v>11</v>
      </c>
      <c r="BN502" s="20">
        <v>0.2</v>
      </c>
      <c r="BO502" s="20">
        <v>0.34</v>
      </c>
      <c r="BP502" s="70">
        <v>29</v>
      </c>
      <c r="BQ502" s="20">
        <v>0.02</v>
      </c>
      <c r="BR502" s="66">
        <v>12</v>
      </c>
      <c r="BS502" s="17">
        <v>1</v>
      </c>
      <c r="BT502" s="17">
        <v>1.6350995E-2</v>
      </c>
      <c r="BU502" s="17">
        <f>_xlfn.XLOOKUP(BG502,' Brechas'!$A$35:$A$67,' Brechas'!$AU$35:$AU$67)</f>
        <v>1.6350995398622802E-2</v>
      </c>
      <c r="BV502" t="b">
        <f t="shared" si="67"/>
        <v>1</v>
      </c>
      <c r="BZ502" s="20">
        <v>76</v>
      </c>
      <c r="CA502" s="20" t="s">
        <v>103</v>
      </c>
      <c r="CB502" s="20">
        <v>0.05</v>
      </c>
      <c r="CC502" s="20">
        <v>0.06</v>
      </c>
      <c r="CD502" s="20">
        <v>-0.09</v>
      </c>
      <c r="CE502" s="20">
        <v>0.09</v>
      </c>
      <c r="CF502" s="69">
        <v>9</v>
      </c>
      <c r="CG502" s="20">
        <v>0.06</v>
      </c>
      <c r="CH502" s="20">
        <v>0.06</v>
      </c>
      <c r="CI502" s="85">
        <v>4</v>
      </c>
      <c r="CJ502" s="20">
        <v>0</v>
      </c>
      <c r="CK502" s="85">
        <v>4</v>
      </c>
      <c r="CL502" s="17">
        <v>-1</v>
      </c>
      <c r="CM502" s="17">
        <v>-4.7617680000000004E-3</v>
      </c>
      <c r="CN502" s="17">
        <f>_xlfn.XLOOKUP(BZ502,' Brechas'!$A$35:$A$67,' Brechas'!$BQ$35:$BQ$67)</f>
        <v>-4.7617676469444798E-3</v>
      </c>
      <c r="CO502" t="b">
        <f t="shared" si="68"/>
        <v>1</v>
      </c>
    </row>
    <row r="503" spans="59:93">
      <c r="BG503" s="20">
        <v>81</v>
      </c>
      <c r="BH503" s="20" t="s">
        <v>104</v>
      </c>
      <c r="BI503" s="20">
        <v>0.27</v>
      </c>
      <c r="BJ503" s="20">
        <v>0.33</v>
      </c>
      <c r="BK503" s="20">
        <v>-0.19</v>
      </c>
      <c r="BL503" s="20">
        <v>0.19</v>
      </c>
      <c r="BM503" s="87">
        <v>30</v>
      </c>
      <c r="BN503" s="20">
        <v>0.3</v>
      </c>
      <c r="BO503" s="20">
        <v>0.23</v>
      </c>
      <c r="BP503" s="62">
        <v>8</v>
      </c>
      <c r="BQ503" s="20">
        <v>0.04</v>
      </c>
      <c r="BR503" s="72">
        <v>27</v>
      </c>
      <c r="BS503" s="17">
        <v>-1</v>
      </c>
      <c r="BT503" s="17">
        <v>-4.3077203000000001E-2</v>
      </c>
      <c r="BU503" s="17">
        <f>_xlfn.XLOOKUP(BG503,' Brechas'!$A$35:$A$67,' Brechas'!$AU$35:$AU$67)</f>
        <v>-4.3077203121613498E-2</v>
      </c>
      <c r="BV503" t="b">
        <f t="shared" si="67"/>
        <v>1</v>
      </c>
      <c r="BZ503" s="20">
        <v>81</v>
      </c>
      <c r="CA503" s="20" t="s">
        <v>104</v>
      </c>
      <c r="CB503" s="20">
        <v>0.01</v>
      </c>
      <c r="CC503" s="20">
        <v>0</v>
      </c>
      <c r="CD503" s="20">
        <v>0.81</v>
      </c>
      <c r="CE503" s="20">
        <v>0.81</v>
      </c>
      <c r="CF503" s="95">
        <v>32</v>
      </c>
      <c r="CG503" s="20">
        <v>0.01</v>
      </c>
      <c r="CH503" s="20">
        <v>0.52</v>
      </c>
      <c r="CI503" s="70">
        <v>29</v>
      </c>
      <c r="CJ503" s="20">
        <v>0.42</v>
      </c>
      <c r="CK503" s="95">
        <v>32</v>
      </c>
      <c r="CL503" s="17">
        <v>1</v>
      </c>
      <c r="CM503" s="17">
        <v>0.42223221799999999</v>
      </c>
      <c r="CN503" s="17">
        <f>_xlfn.XLOOKUP(BZ503,' Brechas'!$A$35:$A$67,' Brechas'!$BQ$35:$BQ$67)</f>
        <v>0.42223221767766</v>
      </c>
      <c r="CO503" t="b">
        <f t="shared" si="68"/>
        <v>1</v>
      </c>
    </row>
    <row r="504" spans="59:93">
      <c r="BG504" s="20">
        <v>85</v>
      </c>
      <c r="BH504" s="20" t="s">
        <v>105</v>
      </c>
      <c r="BI504" s="20">
        <v>0.24</v>
      </c>
      <c r="BJ504" s="20">
        <v>0.26</v>
      </c>
      <c r="BK504" s="20">
        <v>-0.11</v>
      </c>
      <c r="BL504" s="20">
        <v>0.11</v>
      </c>
      <c r="BM504" s="68">
        <v>19</v>
      </c>
      <c r="BN504" s="20">
        <v>0.25</v>
      </c>
      <c r="BO504" s="20">
        <v>0.28000000000000003</v>
      </c>
      <c r="BP504" s="58">
        <v>16</v>
      </c>
      <c r="BQ504" s="20">
        <v>0.03</v>
      </c>
      <c r="BR504" s="75">
        <v>21</v>
      </c>
      <c r="BS504" s="17">
        <v>-1</v>
      </c>
      <c r="BT504" s="17">
        <v>-2.9493327999999999E-2</v>
      </c>
      <c r="BU504" s="17">
        <f>_xlfn.XLOOKUP(BG504,' Brechas'!$A$35:$A$67,' Brechas'!$AU$35:$AU$67)</f>
        <v>-2.94933277976515E-2</v>
      </c>
      <c r="BV504" t="b">
        <f t="shared" si="67"/>
        <v>1</v>
      </c>
      <c r="BZ504" s="20">
        <v>85</v>
      </c>
      <c r="CA504" s="20" t="s">
        <v>105</v>
      </c>
      <c r="CB504" s="20">
        <v>0.01</v>
      </c>
      <c r="CC504" s="20">
        <v>0.01</v>
      </c>
      <c r="CD504" s="20">
        <v>0.22</v>
      </c>
      <c r="CE504" s="20">
        <v>0.22</v>
      </c>
      <c r="CF504" s="58">
        <v>16</v>
      </c>
      <c r="CG504" s="20">
        <v>0.01</v>
      </c>
      <c r="CH504" s="20">
        <v>0.35</v>
      </c>
      <c r="CI504" s="88">
        <v>24</v>
      </c>
      <c r="CJ504" s="20">
        <v>0.08</v>
      </c>
      <c r="CK504" s="74">
        <v>23</v>
      </c>
      <c r="CL504" s="17">
        <v>1</v>
      </c>
      <c r="CM504" s="17">
        <v>7.8536961000000002E-2</v>
      </c>
      <c r="CN504" s="17">
        <f>_xlfn.XLOOKUP(BZ504,' Brechas'!$A$35:$A$67,' Brechas'!$BQ$35:$BQ$67)</f>
        <v>7.8536961339333702E-2</v>
      </c>
      <c r="CO504" t="b">
        <f t="shared" si="68"/>
        <v>1</v>
      </c>
    </row>
    <row r="505" spans="59:93">
      <c r="BG505" s="20">
        <v>86</v>
      </c>
      <c r="BH505" s="20" t="s">
        <v>106</v>
      </c>
      <c r="BI505" s="20">
        <v>0.31</v>
      </c>
      <c r="BJ505" s="20">
        <v>0.34</v>
      </c>
      <c r="BK505" s="20">
        <v>-7.0000000000000007E-2</v>
      </c>
      <c r="BL505" s="20">
        <v>7.0000000000000007E-2</v>
      </c>
      <c r="BM505" s="59">
        <v>13</v>
      </c>
      <c r="BN505" s="20">
        <v>0.33</v>
      </c>
      <c r="BO505" s="20">
        <v>0.21</v>
      </c>
      <c r="BP505" s="83">
        <v>5</v>
      </c>
      <c r="BQ505" s="20">
        <v>0.01</v>
      </c>
      <c r="BR505" s="86">
        <v>11</v>
      </c>
      <c r="BS505" s="17">
        <v>-1</v>
      </c>
      <c r="BT505" s="17">
        <v>-1.4529245E-2</v>
      </c>
      <c r="BU505" s="17">
        <f>_xlfn.XLOOKUP(BG505,' Brechas'!$A$35:$A$67,' Brechas'!$AU$35:$AU$67)</f>
        <v>-1.45292448687411E-2</v>
      </c>
      <c r="BV505" t="b">
        <f t="shared" si="67"/>
        <v>1</v>
      </c>
      <c r="BZ505" s="20">
        <v>86</v>
      </c>
      <c r="CA505" s="20" t="s">
        <v>106</v>
      </c>
      <c r="CB505" s="20">
        <v>0.01</v>
      </c>
      <c r="CC505" s="20">
        <v>0.01</v>
      </c>
      <c r="CD505" s="20">
        <v>-0.25</v>
      </c>
      <c r="CE505" s="20">
        <v>0.25</v>
      </c>
      <c r="CF505" s="81">
        <v>17</v>
      </c>
      <c r="CG505" s="20">
        <v>0.01</v>
      </c>
      <c r="CH505" s="20">
        <v>0.43</v>
      </c>
      <c r="CI505" s="73">
        <v>28</v>
      </c>
      <c r="CJ505" s="20">
        <v>0.1</v>
      </c>
      <c r="CK505" s="84">
        <v>26</v>
      </c>
      <c r="CL505" s="17">
        <v>-1</v>
      </c>
      <c r="CM505" s="17">
        <v>-0.104937761</v>
      </c>
      <c r="CN505" s="17">
        <f>_xlfn.XLOOKUP(BZ505,' Brechas'!$A$35:$A$67,' Brechas'!$BQ$35:$BQ$67)</f>
        <v>-0.104937761100273</v>
      </c>
      <c r="CO505" t="b">
        <f t="shared" si="68"/>
        <v>1</v>
      </c>
    </row>
    <row r="506" spans="59:93">
      <c r="BG506" s="20">
        <v>88</v>
      </c>
      <c r="BH506" s="20" t="s">
        <v>262</v>
      </c>
      <c r="BI506" s="20">
        <v>0.08</v>
      </c>
      <c r="BJ506" s="20">
        <v>0.06</v>
      </c>
      <c r="BK506" s="20">
        <v>0.18</v>
      </c>
      <c r="BL506" s="20">
        <v>0.18</v>
      </c>
      <c r="BM506" s="70">
        <v>29</v>
      </c>
      <c r="BN506" s="20">
        <v>7.0000000000000007E-2</v>
      </c>
      <c r="BO506" s="20">
        <v>1</v>
      </c>
      <c r="BP506" s="77">
        <v>33</v>
      </c>
      <c r="BQ506" s="20">
        <v>0.18</v>
      </c>
      <c r="BR506" s="77">
        <v>33</v>
      </c>
      <c r="BS506" s="17">
        <v>1</v>
      </c>
      <c r="BT506" s="17">
        <v>0.17944316699999999</v>
      </c>
      <c r="BU506" s="17">
        <f>_xlfn.XLOOKUP(BG506,' Brechas'!$A$35:$A$67,' Brechas'!$AU$35:$AU$67)</f>
        <v>0.179443166864417</v>
      </c>
      <c r="BV506" t="b">
        <f t="shared" si="67"/>
        <v>1</v>
      </c>
      <c r="BZ506" s="20">
        <v>88</v>
      </c>
      <c r="CA506" s="20" t="s">
        <v>262</v>
      </c>
      <c r="CB506" s="20">
        <v>0.03</v>
      </c>
      <c r="CC506" s="20">
        <v>0.02</v>
      </c>
      <c r="CD506" s="20">
        <v>0.41</v>
      </c>
      <c r="CE506" s="20">
        <v>0.41</v>
      </c>
      <c r="CF506" s="71">
        <v>25</v>
      </c>
      <c r="CG506" s="20">
        <v>0.03</v>
      </c>
      <c r="CH506" s="20">
        <v>0.11</v>
      </c>
      <c r="CI506" s="59">
        <v>13</v>
      </c>
      <c r="CJ506" s="20">
        <v>0.05</v>
      </c>
      <c r="CK506" s="81">
        <v>17</v>
      </c>
      <c r="CL506" s="17">
        <v>1</v>
      </c>
      <c r="CM506" s="17">
        <v>4.5972423999999998E-2</v>
      </c>
      <c r="CN506" s="17">
        <f>_xlfn.XLOOKUP(BZ506,' Brechas'!$A$35:$A$67,' Brechas'!$BQ$35:$BQ$67)</f>
        <v>4.5972424137649702E-2</v>
      </c>
      <c r="CO506" t="b">
        <f t="shared" si="68"/>
        <v>1</v>
      </c>
    </row>
    <row r="507" spans="59:93">
      <c r="BG507" s="20">
        <v>91</v>
      </c>
      <c r="BH507" s="20" t="s">
        <v>108</v>
      </c>
      <c r="BI507" s="20">
        <v>0.26</v>
      </c>
      <c r="BJ507" s="20">
        <v>0.24</v>
      </c>
      <c r="BK507" s="20">
        <v>0.09</v>
      </c>
      <c r="BL507" s="20">
        <v>0.09</v>
      </c>
      <c r="BM507" s="81">
        <v>17</v>
      </c>
      <c r="BN507" s="20">
        <v>0.25</v>
      </c>
      <c r="BO507" s="20">
        <v>0.28000000000000003</v>
      </c>
      <c r="BP507" s="61">
        <v>18</v>
      </c>
      <c r="BQ507" s="20">
        <v>0.02</v>
      </c>
      <c r="BR507" s="63">
        <v>15</v>
      </c>
      <c r="BS507" s="17">
        <v>1</v>
      </c>
      <c r="BT507" s="17">
        <v>2.3988516000000001E-2</v>
      </c>
      <c r="BU507" s="17">
        <f>_xlfn.XLOOKUP(BG507,' Brechas'!$A$35:$A$67,' Brechas'!$AU$35:$AU$67)</f>
        <v>2.3988516247060901E-2</v>
      </c>
      <c r="BV507" t="b">
        <f t="shared" si="67"/>
        <v>1</v>
      </c>
      <c r="BZ507" s="20">
        <v>91</v>
      </c>
      <c r="CA507" s="20" t="s">
        <v>108</v>
      </c>
      <c r="CB507" s="20">
        <v>0.01</v>
      </c>
      <c r="CC507" s="20">
        <v>0.01</v>
      </c>
      <c r="CD507" s="20">
        <v>0.21</v>
      </c>
      <c r="CE507" s="20">
        <v>0.21</v>
      </c>
      <c r="CF507" s="63">
        <v>15</v>
      </c>
      <c r="CG507" s="20">
        <v>0.01</v>
      </c>
      <c r="CH507" s="20">
        <v>0.37</v>
      </c>
      <c r="CI507" s="71">
        <v>25</v>
      </c>
      <c r="CJ507" s="20">
        <v>0.08</v>
      </c>
      <c r="CK507" s="82">
        <v>22</v>
      </c>
      <c r="CL507" s="17">
        <v>1</v>
      </c>
      <c r="CM507" s="17">
        <v>7.7761909000000004E-2</v>
      </c>
      <c r="CN507" s="17">
        <f>_xlfn.XLOOKUP(BZ507,' Brechas'!$A$35:$A$67,' Brechas'!$BQ$35:$BQ$67)</f>
        <v>7.7761908583067599E-2</v>
      </c>
      <c r="CO507" t="b">
        <f t="shared" si="68"/>
        <v>1</v>
      </c>
    </row>
    <row r="508" spans="59:93">
      <c r="BG508" s="20">
        <v>94</v>
      </c>
      <c r="BH508" s="20" t="s">
        <v>109</v>
      </c>
      <c r="BI508" s="20">
        <v>0.35</v>
      </c>
      <c r="BJ508" s="20">
        <v>0.31</v>
      </c>
      <c r="BK508" s="20">
        <v>0.13</v>
      </c>
      <c r="BL508" s="20">
        <v>0.13</v>
      </c>
      <c r="BM508" s="84">
        <v>26</v>
      </c>
      <c r="BN508" s="20">
        <v>0.33</v>
      </c>
      <c r="BO508" s="20">
        <v>0.21</v>
      </c>
      <c r="BP508" s="85">
        <v>4</v>
      </c>
      <c r="BQ508" s="20">
        <v>0.03</v>
      </c>
      <c r="BR508" s="68">
        <v>19</v>
      </c>
      <c r="BS508" s="17">
        <v>1</v>
      </c>
      <c r="BT508" s="17">
        <v>2.7434389E-2</v>
      </c>
      <c r="BU508" s="17">
        <f>_xlfn.XLOOKUP(BG508,' Brechas'!$A$35:$A$67,' Brechas'!$AU$35:$AU$67)</f>
        <v>2.7434388593099601E-2</v>
      </c>
      <c r="BV508" t="b">
        <f t="shared" si="67"/>
        <v>1</v>
      </c>
      <c r="BZ508" s="20">
        <v>94</v>
      </c>
      <c r="CA508" s="20" t="s">
        <v>109</v>
      </c>
      <c r="CB508" s="20">
        <v>0.01</v>
      </c>
      <c r="CC508" s="20">
        <v>0.01</v>
      </c>
      <c r="CD508" s="20">
        <v>0.5</v>
      </c>
      <c r="CE508" s="20">
        <v>0.5</v>
      </c>
      <c r="CF508" s="72">
        <v>27</v>
      </c>
      <c r="CG508" s="20">
        <v>0.01</v>
      </c>
      <c r="CH508" s="20">
        <v>0.38</v>
      </c>
      <c r="CI508" s="84">
        <v>26</v>
      </c>
      <c r="CJ508" s="20">
        <v>0.19</v>
      </c>
      <c r="CK508" s="73">
        <v>28</v>
      </c>
      <c r="CL508" s="17">
        <v>1</v>
      </c>
      <c r="CM508" s="17">
        <v>0.191551211</v>
      </c>
      <c r="CN508" s="17">
        <f>_xlfn.XLOOKUP(BZ508,' Brechas'!$A$35:$A$67,' Brechas'!$BQ$35:$BQ$67)</f>
        <v>0.19155121139005399</v>
      </c>
      <c r="CO508" t="b">
        <f t="shared" si="68"/>
        <v>1</v>
      </c>
    </row>
    <row r="509" spans="59:93">
      <c r="BG509" s="20">
        <v>95</v>
      </c>
      <c r="BH509" s="20" t="s">
        <v>110</v>
      </c>
      <c r="BI509" s="20">
        <v>0.25</v>
      </c>
      <c r="BJ509" s="20">
        <v>0.35</v>
      </c>
      <c r="BK509" s="20">
        <v>-0.28999999999999998</v>
      </c>
      <c r="BL509" s="20">
        <v>0.28999999999999998</v>
      </c>
      <c r="BM509" s="95">
        <v>32</v>
      </c>
      <c r="BN509" s="20">
        <v>0.3</v>
      </c>
      <c r="BO509" s="20">
        <v>0.23</v>
      </c>
      <c r="BP509" s="69">
        <v>9</v>
      </c>
      <c r="BQ509" s="20">
        <v>7.0000000000000007E-2</v>
      </c>
      <c r="BR509" s="87">
        <v>30</v>
      </c>
      <c r="BS509" s="17">
        <v>-1</v>
      </c>
      <c r="BT509" s="17">
        <v>-6.7149978999999999E-2</v>
      </c>
      <c r="BU509" s="17">
        <f>_xlfn.XLOOKUP(BG509,' Brechas'!$A$35:$A$67,' Brechas'!$AU$35:$AU$67)</f>
        <v>-6.7149979216251904E-2</v>
      </c>
      <c r="BV509" t="b">
        <f t="shared" si="67"/>
        <v>1</v>
      </c>
      <c r="BZ509" s="20">
        <v>95</v>
      </c>
      <c r="CA509" s="20" t="s">
        <v>110</v>
      </c>
      <c r="CB509" s="20">
        <v>0.01</v>
      </c>
      <c r="CC509" s="20">
        <v>0</v>
      </c>
      <c r="CD509" s="20">
        <v>0.9</v>
      </c>
      <c r="CE509" s="20">
        <v>0.9</v>
      </c>
      <c r="CF509" s="77">
        <v>33</v>
      </c>
      <c r="CG509" s="20">
        <v>0.01</v>
      </c>
      <c r="CH509" s="20">
        <v>0.54</v>
      </c>
      <c r="CI509" s="87">
        <v>30</v>
      </c>
      <c r="CJ509" s="20">
        <v>0.49</v>
      </c>
      <c r="CK509" s="77">
        <v>33</v>
      </c>
      <c r="CL509" s="17">
        <v>1</v>
      </c>
      <c r="CM509" s="17">
        <v>0.49055226699999999</v>
      </c>
      <c r="CN509" s="17">
        <f>_xlfn.XLOOKUP(BZ509,' Brechas'!$A$35:$A$67,' Brechas'!$BQ$35:$BQ$67)</f>
        <v>0.49055226696508097</v>
      </c>
      <c r="CO509" t="b">
        <f t="shared" si="68"/>
        <v>1</v>
      </c>
    </row>
    <row r="510" spans="59:93">
      <c r="BG510" s="20">
        <v>97</v>
      </c>
      <c r="BH510" s="20" t="s">
        <v>111</v>
      </c>
      <c r="BI510" s="20">
        <v>0.36</v>
      </c>
      <c r="BJ510" s="20">
        <v>0.24</v>
      </c>
      <c r="BK510" s="20">
        <v>0.48</v>
      </c>
      <c r="BL510" s="20">
        <v>0.48</v>
      </c>
      <c r="BM510" s="77">
        <v>33</v>
      </c>
      <c r="BN510" s="20">
        <v>0.28999999999999998</v>
      </c>
      <c r="BO510" s="20">
        <v>0.24</v>
      </c>
      <c r="BP510" s="79">
        <v>10</v>
      </c>
      <c r="BQ510" s="20">
        <v>0.11</v>
      </c>
      <c r="BR510" s="94">
        <v>31</v>
      </c>
      <c r="BS510" s="17">
        <v>1</v>
      </c>
      <c r="BT510" s="17">
        <v>0.113120782</v>
      </c>
      <c r="BU510" s="17">
        <f>_xlfn.XLOOKUP(BG510,' Brechas'!$A$35:$A$67,' Brechas'!$AU$35:$AU$67)</f>
        <v>0.113120781620507</v>
      </c>
      <c r="BV510" t="b">
        <f t="shared" si="67"/>
        <v>1</v>
      </c>
      <c r="BZ510" s="20">
        <v>97</v>
      </c>
      <c r="CA510" s="20" t="s">
        <v>111</v>
      </c>
      <c r="CB510" s="20">
        <v>0</v>
      </c>
      <c r="CC510" s="20">
        <v>0.01</v>
      </c>
      <c r="CD510" s="20">
        <v>-0.5</v>
      </c>
      <c r="CE510" s="20">
        <v>0.5</v>
      </c>
      <c r="CF510" s="84">
        <v>26</v>
      </c>
      <c r="CG510" s="20">
        <v>0.01</v>
      </c>
      <c r="CH510" s="20">
        <v>0.56999999999999995</v>
      </c>
      <c r="CI510" s="94">
        <v>31</v>
      </c>
      <c r="CJ510" s="20">
        <v>0.28000000000000003</v>
      </c>
      <c r="CK510" s="94">
        <v>31</v>
      </c>
      <c r="CL510" s="17">
        <v>-1</v>
      </c>
      <c r="CM510" s="17">
        <v>-0.28489814499999999</v>
      </c>
      <c r="CN510" s="17">
        <f>_xlfn.XLOOKUP(BZ510,' Brechas'!$A$35:$A$67,' Brechas'!$BQ$35:$BQ$67)</f>
        <v>-0.28489814522544998</v>
      </c>
      <c r="CO510" t="b">
        <f t="shared" si="68"/>
        <v>1</v>
      </c>
    </row>
    <row r="511" spans="59:93">
      <c r="BG511" s="20">
        <v>99</v>
      </c>
      <c r="BH511" s="20" t="s">
        <v>112</v>
      </c>
      <c r="BI511" s="20">
        <v>0.36</v>
      </c>
      <c r="BJ511" s="20">
        <v>0.36</v>
      </c>
      <c r="BK511" s="20">
        <v>0</v>
      </c>
      <c r="BL511" s="20">
        <v>0</v>
      </c>
      <c r="BM511" s="67">
        <v>2</v>
      </c>
      <c r="BN511" s="20">
        <v>0.36</v>
      </c>
      <c r="BO511" s="20">
        <v>0.19</v>
      </c>
      <c r="BP511" s="67">
        <v>2</v>
      </c>
      <c r="BQ511" s="20">
        <v>0</v>
      </c>
      <c r="BR511" s="76">
        <v>1</v>
      </c>
      <c r="BS511" s="17">
        <v>-1</v>
      </c>
      <c r="BT511" s="17">
        <v>-6.7447700000000004E-4</v>
      </c>
      <c r="BU511" s="17">
        <f>_xlfn.XLOOKUP(BG511,' Brechas'!$A$35:$A$67,' Brechas'!$AU$35:$AU$67)</f>
        <v>-6.7447651685138604E-4</v>
      </c>
      <c r="BV511" t="b">
        <f t="shared" si="67"/>
        <v>1</v>
      </c>
      <c r="BZ511" s="20">
        <v>99</v>
      </c>
      <c r="CA511" s="20" t="s">
        <v>112</v>
      </c>
      <c r="CB511" s="20">
        <v>0</v>
      </c>
      <c r="CC511" s="20">
        <v>0</v>
      </c>
      <c r="CD511" s="20">
        <v>0.09</v>
      </c>
      <c r="CE511" s="20">
        <v>0.09</v>
      </c>
      <c r="CF511" s="65">
        <v>6</v>
      </c>
      <c r="CG511" s="20">
        <v>0</v>
      </c>
      <c r="CH511" s="20">
        <v>1</v>
      </c>
      <c r="CI511" s="77">
        <v>33</v>
      </c>
      <c r="CJ511" s="20">
        <v>0.09</v>
      </c>
      <c r="CK511" s="71">
        <v>25</v>
      </c>
      <c r="CL511" s="17">
        <v>1</v>
      </c>
      <c r="CM511" s="17">
        <v>8.5305126999999994E-2</v>
      </c>
      <c r="CN511" s="17">
        <f>_xlfn.XLOOKUP(BZ511,' Brechas'!$A$35:$A$67,' Brechas'!$BQ$35:$BQ$67)</f>
        <v>8.53051265268015E-2</v>
      </c>
      <c r="CO511" t="b">
        <f t="shared" si="68"/>
        <v>1</v>
      </c>
    </row>
    <row r="513" spans="58:93">
      <c r="BF513" s="2" t="s">
        <v>17</v>
      </c>
      <c r="BG513" s="20">
        <v>5</v>
      </c>
      <c r="BH513" s="20" t="s">
        <v>79</v>
      </c>
      <c r="BI513" s="20">
        <v>0.13</v>
      </c>
      <c r="BJ513" s="20">
        <v>0.15</v>
      </c>
      <c r="BK513" s="20">
        <v>-0.14000000000000001</v>
      </c>
      <c r="BL513" s="20">
        <v>0.14000000000000001</v>
      </c>
      <c r="BM513" s="72">
        <v>27</v>
      </c>
      <c r="BN513" s="20">
        <v>0.14000000000000001</v>
      </c>
      <c r="BO513" s="20">
        <v>0.67</v>
      </c>
      <c r="BP513" s="86">
        <v>11</v>
      </c>
      <c r="BQ513" s="20">
        <v>0.09</v>
      </c>
      <c r="BR513" s="71">
        <v>25</v>
      </c>
      <c r="BS513" s="17">
        <v>-1</v>
      </c>
      <c r="BT513" s="17">
        <v>-9.4412494E-2</v>
      </c>
      <c r="BU513" s="17">
        <f>_xlfn.XLOOKUP(BG513,' Brechas'!$A$35:$A$67,' Brechas'!$AV$35:$AV$67)</f>
        <v>-9.4412494158854499E-2</v>
      </c>
      <c r="BV513" t="b">
        <f>ROUND(BT513,6)=ROUND(BU513,6)</f>
        <v>1</v>
      </c>
      <c r="BY513" s="6" t="s">
        <v>54</v>
      </c>
      <c r="BZ513" s="20">
        <v>5</v>
      </c>
      <c r="CA513" s="20" t="s">
        <v>79</v>
      </c>
      <c r="CB513" s="20">
        <v>1729561.09</v>
      </c>
      <c r="CC513" s="20">
        <v>1558470.36</v>
      </c>
      <c r="CD513" s="20">
        <v>0.11</v>
      </c>
      <c r="CE513" s="20">
        <v>0.11</v>
      </c>
      <c r="CF513" s="86">
        <v>11</v>
      </c>
      <c r="CG513" s="20">
        <v>1652028.84</v>
      </c>
      <c r="CH513" s="20">
        <v>0.62</v>
      </c>
      <c r="CI513" s="82">
        <v>22</v>
      </c>
      <c r="CJ513" s="20">
        <v>7.0000000000000007E-2</v>
      </c>
      <c r="CK513" s="66">
        <v>12</v>
      </c>
      <c r="CL513" s="17">
        <v>1</v>
      </c>
      <c r="CM513" s="17">
        <v>6.8189226000000006E-2</v>
      </c>
      <c r="CN513" s="17">
        <f>_xlfn.XLOOKUP(BZ513,' Brechas'!$A$35:$A$67,' Brechas'!$BR$35:$BR$67)</f>
        <v>6.8189225743904097E-2</v>
      </c>
      <c r="CO513" t="b">
        <f>ROUND(CM513,6)=ROUND(CN513,6)</f>
        <v>1</v>
      </c>
    </row>
    <row r="514" spans="58:93">
      <c r="BG514" s="20">
        <v>8</v>
      </c>
      <c r="BH514" s="20" t="s">
        <v>81</v>
      </c>
      <c r="BI514" s="20">
        <v>0.1</v>
      </c>
      <c r="BJ514" s="20">
        <v>0.1</v>
      </c>
      <c r="BK514" s="20">
        <v>0</v>
      </c>
      <c r="BL514" s="20">
        <v>0</v>
      </c>
      <c r="BM514" s="76">
        <v>1</v>
      </c>
      <c r="BN514" s="20">
        <v>0.1</v>
      </c>
      <c r="BO514" s="20">
        <v>0.9</v>
      </c>
      <c r="BP514" s="87">
        <v>30</v>
      </c>
      <c r="BQ514" s="20">
        <v>0</v>
      </c>
      <c r="BR514" s="76">
        <v>1</v>
      </c>
      <c r="BS514" s="17">
        <v>-1</v>
      </c>
      <c r="BT514" s="17">
        <v>-3.2077999999999998E-3</v>
      </c>
      <c r="BU514" s="17">
        <f>_xlfn.XLOOKUP(BG514,' Brechas'!$A$35:$A$67,' Brechas'!$AV$35:$AV$67)</f>
        <v>-3.2077998373204498E-3</v>
      </c>
      <c r="BV514" t="b">
        <f t="shared" ref="BV514:BV545" si="69">ROUND(BT514,6)=ROUND(BU514,6)</f>
        <v>1</v>
      </c>
      <c r="BZ514" s="20">
        <v>8</v>
      </c>
      <c r="CA514" s="20" t="s">
        <v>81</v>
      </c>
      <c r="CB514" s="20">
        <v>2063025.08</v>
      </c>
      <c r="CC514" s="20">
        <v>2057417.4</v>
      </c>
      <c r="CD514" s="20">
        <v>0</v>
      </c>
      <c r="CE514" s="20">
        <v>0</v>
      </c>
      <c r="CF514" s="76">
        <v>1</v>
      </c>
      <c r="CG514" s="20">
        <v>2060259.65</v>
      </c>
      <c r="CH514" s="20">
        <v>0.5</v>
      </c>
      <c r="CI514" s="83">
        <v>5</v>
      </c>
      <c r="CJ514" s="20">
        <v>0</v>
      </c>
      <c r="CK514" s="76">
        <v>1</v>
      </c>
      <c r="CL514" s="17">
        <v>1</v>
      </c>
      <c r="CM514" s="17">
        <v>1.3575149999999999E-3</v>
      </c>
      <c r="CN514" s="17">
        <f>_xlfn.XLOOKUP(BZ514,' Brechas'!$A$35:$A$67,' Brechas'!$BR$35:$BR$67)</f>
        <v>1.3575146921143699E-3</v>
      </c>
      <c r="CO514" t="b">
        <f t="shared" ref="CO514:CO545" si="70">ROUND(CM514,6)=ROUND(CN514,6)</f>
        <v>1</v>
      </c>
    </row>
    <row r="515" spans="58:93">
      <c r="BG515" s="20">
        <v>11</v>
      </c>
      <c r="BH515" s="20" t="s">
        <v>82</v>
      </c>
      <c r="BI515" s="20">
        <v>0.09</v>
      </c>
      <c r="BJ515" s="20">
        <v>0.09</v>
      </c>
      <c r="BK515" s="20">
        <v>-0.02</v>
      </c>
      <c r="BL515" s="20">
        <v>0.02</v>
      </c>
      <c r="BM515" s="85">
        <v>4</v>
      </c>
      <c r="BN515" s="20">
        <v>0.09</v>
      </c>
      <c r="BO515" s="20">
        <v>1</v>
      </c>
      <c r="BP515" s="77">
        <v>33</v>
      </c>
      <c r="BQ515" s="20">
        <v>0.02</v>
      </c>
      <c r="BR515" s="69">
        <v>9</v>
      </c>
      <c r="BS515" s="17">
        <v>-1</v>
      </c>
      <c r="BT515" s="17">
        <v>-1.5110910999999999E-2</v>
      </c>
      <c r="BU515" s="17">
        <f>_xlfn.XLOOKUP(BG515,' Brechas'!$A$35:$A$67,' Brechas'!$AV$35:$AV$67)</f>
        <v>-1.51109106076029E-2</v>
      </c>
      <c r="BV515" t="b">
        <f t="shared" si="69"/>
        <v>1</v>
      </c>
      <c r="BZ515" s="20">
        <v>11</v>
      </c>
      <c r="CA515" s="20" t="s">
        <v>82</v>
      </c>
      <c r="CB515" s="20">
        <v>2179011.16</v>
      </c>
      <c r="CC515" s="20">
        <v>2193623.92</v>
      </c>
      <c r="CD515" s="20">
        <v>-0.01</v>
      </c>
      <c r="CE515" s="20">
        <v>0.01</v>
      </c>
      <c r="CF515" s="67">
        <v>2</v>
      </c>
      <c r="CG515" s="20">
        <v>2186155.89</v>
      </c>
      <c r="CH515" s="20">
        <v>0.47</v>
      </c>
      <c r="CI515" s="78">
        <v>3</v>
      </c>
      <c r="CJ515" s="20">
        <v>0</v>
      </c>
      <c r="CK515" s="67">
        <v>2</v>
      </c>
      <c r="CL515" s="17">
        <v>-1</v>
      </c>
      <c r="CM515" s="17">
        <v>-3.1267589999999998E-3</v>
      </c>
      <c r="CN515" s="17">
        <f>_xlfn.XLOOKUP(BZ515,' Brechas'!$A$35:$A$67,' Brechas'!$BR$35:$BR$67)</f>
        <v>-3.126758619096E-3</v>
      </c>
      <c r="CO515" t="b">
        <f t="shared" si="70"/>
        <v>1</v>
      </c>
    </row>
    <row r="516" spans="58:93">
      <c r="BG516" s="20">
        <v>13</v>
      </c>
      <c r="BH516" s="20" t="s">
        <v>83</v>
      </c>
      <c r="BI516" s="20">
        <v>0.13</v>
      </c>
      <c r="BJ516" s="20">
        <v>0.12</v>
      </c>
      <c r="BK516" s="20">
        <v>0.04</v>
      </c>
      <c r="BL516" s="20">
        <v>0.04</v>
      </c>
      <c r="BM516" s="66">
        <v>12</v>
      </c>
      <c r="BN516" s="20">
        <v>0.12</v>
      </c>
      <c r="BO516" s="20">
        <v>0.72</v>
      </c>
      <c r="BP516" s="75">
        <v>21</v>
      </c>
      <c r="BQ516" s="20">
        <v>0.03</v>
      </c>
      <c r="BR516" s="60">
        <v>14</v>
      </c>
      <c r="BS516" s="17">
        <v>1</v>
      </c>
      <c r="BT516" s="17">
        <v>2.6465646999999998E-2</v>
      </c>
      <c r="BU516" s="17">
        <f>_xlfn.XLOOKUP(BG516,' Brechas'!$A$35:$A$67,' Brechas'!$AV$35:$AV$67)</f>
        <v>2.6465647426091601E-2</v>
      </c>
      <c r="BV516" t="b">
        <f t="shared" si="69"/>
        <v>1</v>
      </c>
      <c r="BZ516" s="20">
        <v>13</v>
      </c>
      <c r="CA516" s="20" t="s">
        <v>83</v>
      </c>
      <c r="CB516" s="20">
        <v>1545623.97</v>
      </c>
      <c r="CC516" s="20">
        <v>1800760.1</v>
      </c>
      <c r="CD516" s="20">
        <v>-0.14000000000000001</v>
      </c>
      <c r="CE516" s="20">
        <v>0.14000000000000001</v>
      </c>
      <c r="CF516" s="63">
        <v>15</v>
      </c>
      <c r="CG516" s="20">
        <v>1690141.64</v>
      </c>
      <c r="CH516" s="20">
        <v>0.61</v>
      </c>
      <c r="CI516" s="80">
        <v>20</v>
      </c>
      <c r="CJ516" s="20">
        <v>0.09</v>
      </c>
      <c r="CK516" s="60">
        <v>14</v>
      </c>
      <c r="CL516" s="17">
        <v>-1</v>
      </c>
      <c r="CM516" s="17">
        <v>-8.6019806000000004E-2</v>
      </c>
      <c r="CN516" s="17">
        <f>_xlfn.XLOOKUP(BZ516,' Brechas'!$A$35:$A$67,' Brechas'!$BR$35:$BR$67)</f>
        <v>-8.6019806064449506E-2</v>
      </c>
      <c r="CO516" t="b">
        <f t="shared" si="70"/>
        <v>1</v>
      </c>
    </row>
    <row r="517" spans="58:93">
      <c r="BG517" s="20">
        <v>15</v>
      </c>
      <c r="BH517" s="20" t="s">
        <v>84</v>
      </c>
      <c r="BI517" s="20">
        <v>0.1</v>
      </c>
      <c r="BJ517" s="20">
        <v>0.11</v>
      </c>
      <c r="BK517" s="20">
        <v>-0.14000000000000001</v>
      </c>
      <c r="BL517" s="20">
        <v>0.14000000000000001</v>
      </c>
      <c r="BM517" s="84">
        <v>26</v>
      </c>
      <c r="BN517" s="20">
        <v>0.1</v>
      </c>
      <c r="BO517" s="20">
        <v>0.86</v>
      </c>
      <c r="BP517" s="70">
        <v>29</v>
      </c>
      <c r="BQ517" s="20">
        <v>0.12</v>
      </c>
      <c r="BR517" s="70">
        <v>29</v>
      </c>
      <c r="BS517" s="17">
        <v>-1</v>
      </c>
      <c r="BT517" s="17">
        <v>-0.121688669</v>
      </c>
      <c r="BU517" s="17">
        <f>_xlfn.XLOOKUP(BG517,' Brechas'!$A$35:$A$67,' Brechas'!$AV$35:$AV$67)</f>
        <v>-0.121688668623177</v>
      </c>
      <c r="BV517" t="b">
        <f t="shared" si="69"/>
        <v>1</v>
      </c>
      <c r="BZ517" s="20">
        <v>15</v>
      </c>
      <c r="CA517" s="20" t="s">
        <v>84</v>
      </c>
      <c r="CB517" s="20">
        <v>1505250.28</v>
      </c>
      <c r="CC517" s="20">
        <v>1711999.34</v>
      </c>
      <c r="CD517" s="20">
        <v>-0.12</v>
      </c>
      <c r="CE517" s="20">
        <v>0.12</v>
      </c>
      <c r="CF517" s="59">
        <v>13</v>
      </c>
      <c r="CG517" s="20">
        <v>1623018.73</v>
      </c>
      <c r="CH517" s="20">
        <v>0.63</v>
      </c>
      <c r="CI517" s="71">
        <v>25</v>
      </c>
      <c r="CJ517" s="20">
        <v>0.08</v>
      </c>
      <c r="CK517" s="59">
        <v>13</v>
      </c>
      <c r="CL517" s="17">
        <v>-1</v>
      </c>
      <c r="CM517" s="17">
        <v>-7.6352257000000007E-2</v>
      </c>
      <c r="CN517" s="17">
        <f>_xlfn.XLOOKUP(BZ517,' Brechas'!$A$35:$A$67,' Brechas'!$BR$35:$BR$67)</f>
        <v>-7.6352257210427099E-2</v>
      </c>
      <c r="CO517" t="b">
        <f t="shared" si="70"/>
        <v>1</v>
      </c>
    </row>
    <row r="518" spans="58:93">
      <c r="BG518" s="20">
        <v>17</v>
      </c>
      <c r="BH518" s="20" t="s">
        <v>85</v>
      </c>
      <c r="BI518" s="20">
        <v>0.12</v>
      </c>
      <c r="BJ518" s="20">
        <v>0.13</v>
      </c>
      <c r="BK518" s="20">
        <v>-0.06</v>
      </c>
      <c r="BL518" s="20">
        <v>0.06</v>
      </c>
      <c r="BM518" s="68">
        <v>19</v>
      </c>
      <c r="BN518" s="20">
        <v>0.13</v>
      </c>
      <c r="BO518" s="20">
        <v>0.71</v>
      </c>
      <c r="BP518" s="68">
        <v>19</v>
      </c>
      <c r="BQ518" s="20">
        <v>0.05</v>
      </c>
      <c r="BR518" s="68">
        <v>19</v>
      </c>
      <c r="BS518" s="17">
        <v>-1</v>
      </c>
      <c r="BT518" s="17">
        <v>-4.5594457999999997E-2</v>
      </c>
      <c r="BU518" s="17">
        <f>_xlfn.XLOOKUP(BG518,' Brechas'!$A$35:$A$67,' Brechas'!$AV$35:$AV$67)</f>
        <v>-4.5594458217876603E-2</v>
      </c>
      <c r="BV518" t="b">
        <f t="shared" si="69"/>
        <v>1</v>
      </c>
      <c r="BZ518" s="20">
        <v>17</v>
      </c>
      <c r="CA518" s="20" t="s">
        <v>85</v>
      </c>
      <c r="CB518" s="20">
        <v>1577192.13</v>
      </c>
      <c r="CC518" s="20">
        <v>1650651.31</v>
      </c>
      <c r="CD518" s="20">
        <v>-0.04</v>
      </c>
      <c r="CE518" s="20">
        <v>0.04</v>
      </c>
      <c r="CF518" s="85">
        <v>4</v>
      </c>
      <c r="CG518" s="20">
        <v>1618147.25</v>
      </c>
      <c r="CH518" s="20">
        <v>0.63</v>
      </c>
      <c r="CI518" s="84">
        <v>26</v>
      </c>
      <c r="CJ518" s="20">
        <v>0.03</v>
      </c>
      <c r="CK518" s="83">
        <v>5</v>
      </c>
      <c r="CL518" s="17">
        <v>-1</v>
      </c>
      <c r="CM518" s="17">
        <v>-2.8221373000000001E-2</v>
      </c>
      <c r="CN518" s="17">
        <f>_xlfn.XLOOKUP(BZ518,' Brechas'!$A$35:$A$67,' Brechas'!$BR$35:$BR$67)</f>
        <v>-2.8221373168151199E-2</v>
      </c>
      <c r="CO518" t="b">
        <f t="shared" si="70"/>
        <v>1</v>
      </c>
    </row>
    <row r="519" spans="58:93">
      <c r="BG519" s="20">
        <v>18</v>
      </c>
      <c r="BH519" s="20" t="s">
        <v>86</v>
      </c>
      <c r="BI519" s="20">
        <v>0.15</v>
      </c>
      <c r="BJ519" s="20">
        <v>0.13</v>
      </c>
      <c r="BK519" s="20">
        <v>0.17</v>
      </c>
      <c r="BL519" s="20">
        <v>0.17</v>
      </c>
      <c r="BM519" s="70">
        <v>29</v>
      </c>
      <c r="BN519" s="20">
        <v>0.14000000000000001</v>
      </c>
      <c r="BO519" s="20">
        <v>0.64</v>
      </c>
      <c r="BP519" s="69">
        <v>9</v>
      </c>
      <c r="BQ519" s="20">
        <v>0.11</v>
      </c>
      <c r="BR519" s="73">
        <v>28</v>
      </c>
      <c r="BS519" s="17">
        <v>1</v>
      </c>
      <c r="BT519" s="17">
        <v>0.106196676</v>
      </c>
      <c r="BU519" s="17">
        <f>_xlfn.XLOOKUP(BG519,' Brechas'!$A$35:$A$67,' Brechas'!$AV$35:$AV$67)</f>
        <v>0.106196675949179</v>
      </c>
      <c r="BV519" t="b">
        <f t="shared" si="69"/>
        <v>1</v>
      </c>
      <c r="BZ519" s="20">
        <v>18</v>
      </c>
      <c r="CA519" s="20" t="s">
        <v>86</v>
      </c>
      <c r="CB519" s="20">
        <v>1162755.56</v>
      </c>
      <c r="CC519" s="20">
        <v>1360577.97</v>
      </c>
      <c r="CD519" s="20">
        <v>-0.15</v>
      </c>
      <c r="CE519" s="20">
        <v>0.15</v>
      </c>
      <c r="CF519" s="58">
        <v>16</v>
      </c>
      <c r="CG519" s="20">
        <v>1274981.73</v>
      </c>
      <c r="CH519" s="20">
        <v>0.8</v>
      </c>
      <c r="CI519" s="94">
        <v>31</v>
      </c>
      <c r="CJ519" s="20">
        <v>0.12</v>
      </c>
      <c r="CK519" s="82">
        <v>22</v>
      </c>
      <c r="CL519" s="17">
        <v>-1</v>
      </c>
      <c r="CM519" s="17">
        <v>-0.117018236</v>
      </c>
      <c r="CN519" s="17">
        <f>_xlfn.XLOOKUP(BZ519,' Brechas'!$A$35:$A$67,' Brechas'!$BR$35:$BR$67)</f>
        <v>-0.117018236161073</v>
      </c>
      <c r="CO519" t="b">
        <f t="shared" si="70"/>
        <v>1</v>
      </c>
    </row>
    <row r="520" spans="58:93">
      <c r="BG520" s="20">
        <v>19</v>
      </c>
      <c r="BH520" s="20" t="s">
        <v>87</v>
      </c>
      <c r="BI520" s="20">
        <v>0.1</v>
      </c>
      <c r="BJ520" s="20">
        <v>0.12</v>
      </c>
      <c r="BK520" s="20">
        <v>-0.18</v>
      </c>
      <c r="BL520" s="20">
        <v>0.18</v>
      </c>
      <c r="BM520" s="87">
        <v>30</v>
      </c>
      <c r="BN520" s="20">
        <v>0.11</v>
      </c>
      <c r="BO520" s="20">
        <v>0.81</v>
      </c>
      <c r="BP520" s="72">
        <v>27</v>
      </c>
      <c r="BQ520" s="20">
        <v>0.14000000000000001</v>
      </c>
      <c r="BR520" s="87">
        <v>30</v>
      </c>
      <c r="BS520" s="17">
        <v>-1</v>
      </c>
      <c r="BT520" s="17">
        <v>-0.143563565</v>
      </c>
      <c r="BU520" s="17">
        <f>_xlfn.XLOOKUP(BG520,' Brechas'!$A$35:$A$67,' Brechas'!$AV$35:$AV$67)</f>
        <v>-0.143563564629547</v>
      </c>
      <c r="BV520" t="b">
        <f t="shared" si="69"/>
        <v>1</v>
      </c>
      <c r="BZ520" s="20">
        <v>19</v>
      </c>
      <c r="CA520" s="20" t="s">
        <v>87</v>
      </c>
      <c r="CB520" s="20">
        <v>1408570.98</v>
      </c>
      <c r="CC520" s="20">
        <v>1637575.84</v>
      </c>
      <c r="CD520" s="20">
        <v>-0.14000000000000001</v>
      </c>
      <c r="CE520" s="20">
        <v>0.14000000000000001</v>
      </c>
      <c r="CF520" s="60">
        <v>14</v>
      </c>
      <c r="CG520" s="20">
        <v>1525767.58</v>
      </c>
      <c r="CH520" s="20">
        <v>0.67</v>
      </c>
      <c r="CI520" s="72">
        <v>27</v>
      </c>
      <c r="CJ520" s="20">
        <v>0.09</v>
      </c>
      <c r="CK520" s="58">
        <v>16</v>
      </c>
      <c r="CL520" s="17">
        <v>-1</v>
      </c>
      <c r="CM520" s="17">
        <v>-9.4050335999999998E-2</v>
      </c>
      <c r="CN520" s="17">
        <f>_xlfn.XLOOKUP(BZ520,' Brechas'!$A$35:$A$67,' Brechas'!$BR$35:$BR$67)</f>
        <v>-9.4050336358771594E-2</v>
      </c>
      <c r="CO520" t="b">
        <f t="shared" si="70"/>
        <v>1</v>
      </c>
    </row>
    <row r="521" spans="58:93">
      <c r="BG521" s="20">
        <v>20</v>
      </c>
      <c r="BH521" s="20" t="s">
        <v>88</v>
      </c>
      <c r="BI521" s="20">
        <v>0.13</v>
      </c>
      <c r="BJ521" s="20">
        <v>0.12</v>
      </c>
      <c r="BK521" s="20">
        <v>0.08</v>
      </c>
      <c r="BL521" s="20">
        <v>0.08</v>
      </c>
      <c r="BM521" s="74">
        <v>23</v>
      </c>
      <c r="BN521" s="20">
        <v>0.12</v>
      </c>
      <c r="BO521" s="20">
        <v>0.74</v>
      </c>
      <c r="BP521" s="82">
        <v>22</v>
      </c>
      <c r="BQ521" s="20">
        <v>0.06</v>
      </c>
      <c r="BR521" s="74">
        <v>23</v>
      </c>
      <c r="BS521" s="17">
        <v>1</v>
      </c>
      <c r="BT521" s="17">
        <v>5.6887225E-2</v>
      </c>
      <c r="BU521" s="17">
        <f>_xlfn.XLOOKUP(BG521,' Brechas'!$A$35:$A$67,' Brechas'!$AV$35:$AV$67)</f>
        <v>5.6887224968833597E-2</v>
      </c>
      <c r="BV521" t="b">
        <f t="shared" si="69"/>
        <v>1</v>
      </c>
      <c r="BZ521" s="20">
        <v>20</v>
      </c>
      <c r="CA521" s="20" t="s">
        <v>88</v>
      </c>
      <c r="CB521" s="20">
        <v>1506410.7</v>
      </c>
      <c r="CC521" s="20">
        <v>1994122.11</v>
      </c>
      <c r="CD521" s="20">
        <v>-0.24</v>
      </c>
      <c r="CE521" s="20">
        <v>0.24</v>
      </c>
      <c r="CF521" s="88">
        <v>24</v>
      </c>
      <c r="CG521" s="20">
        <v>1779296.85</v>
      </c>
      <c r="CH521" s="20">
        <v>0.57999999999999996</v>
      </c>
      <c r="CI521" s="58">
        <v>16</v>
      </c>
      <c r="CJ521" s="20">
        <v>0.14000000000000001</v>
      </c>
      <c r="CK521" s="88">
        <v>24</v>
      </c>
      <c r="CL521" s="17">
        <v>-1</v>
      </c>
      <c r="CM521" s="17">
        <v>-0.14104841400000001</v>
      </c>
      <c r="CN521" s="17">
        <f>_xlfn.XLOOKUP(BZ521,' Brechas'!$A$35:$A$67,' Brechas'!$BR$35:$BR$67)</f>
        <v>-0.141048413935178</v>
      </c>
      <c r="CO521" t="b">
        <f t="shared" si="70"/>
        <v>1</v>
      </c>
    </row>
    <row r="522" spans="58:93">
      <c r="BG522" s="20">
        <v>23</v>
      </c>
      <c r="BH522" s="20" t="s">
        <v>89</v>
      </c>
      <c r="BI522" s="20">
        <v>0.14000000000000001</v>
      </c>
      <c r="BJ522" s="20">
        <v>0.11</v>
      </c>
      <c r="BK522" s="20">
        <v>0.22</v>
      </c>
      <c r="BL522" s="20">
        <v>0.22</v>
      </c>
      <c r="BM522" s="95">
        <v>32</v>
      </c>
      <c r="BN522" s="20">
        <v>0.13</v>
      </c>
      <c r="BO522" s="20">
        <v>0.71</v>
      </c>
      <c r="BP522" s="61">
        <v>18</v>
      </c>
      <c r="BQ522" s="20">
        <v>0.16</v>
      </c>
      <c r="BR522" s="95">
        <v>32</v>
      </c>
      <c r="BS522" s="17">
        <v>1</v>
      </c>
      <c r="BT522" s="17">
        <v>0.15822513499999999</v>
      </c>
      <c r="BU522" s="17">
        <f>_xlfn.XLOOKUP(BG522,' Brechas'!$A$35:$A$67,' Brechas'!$AV$35:$AV$67)</f>
        <v>0.158225135482709</v>
      </c>
      <c r="BV522" t="b">
        <f t="shared" si="69"/>
        <v>1</v>
      </c>
      <c r="BZ522" s="20">
        <v>23</v>
      </c>
      <c r="CA522" s="20" t="s">
        <v>89</v>
      </c>
      <c r="CB522" s="20">
        <v>1872985.52</v>
      </c>
      <c r="CC522" s="20">
        <v>1811164.02</v>
      </c>
      <c r="CD522" s="20">
        <v>0.03</v>
      </c>
      <c r="CE522" s="20">
        <v>0.03</v>
      </c>
      <c r="CF522" s="78">
        <v>3</v>
      </c>
      <c r="CG522" s="20">
        <v>1842447.19</v>
      </c>
      <c r="CH522" s="20">
        <v>0.56000000000000005</v>
      </c>
      <c r="CI522" s="59">
        <v>13</v>
      </c>
      <c r="CJ522" s="20">
        <v>0.02</v>
      </c>
      <c r="CK522" s="85">
        <v>4</v>
      </c>
      <c r="CL522" s="17">
        <v>1</v>
      </c>
      <c r="CM522" s="17">
        <v>1.9010439000000001E-2</v>
      </c>
      <c r="CN522" s="17">
        <f>_xlfn.XLOOKUP(BZ522,' Brechas'!$A$35:$A$67,' Brechas'!$BR$35:$BR$67)</f>
        <v>1.90104394067474E-2</v>
      </c>
      <c r="CO522" t="b">
        <f t="shared" si="70"/>
        <v>1</v>
      </c>
    </row>
    <row r="523" spans="58:93">
      <c r="BG523" s="20">
        <v>25</v>
      </c>
      <c r="BH523" s="20" t="s">
        <v>90</v>
      </c>
      <c r="BI523" s="20">
        <v>0.13</v>
      </c>
      <c r="BJ523" s="20">
        <v>0.13</v>
      </c>
      <c r="BK523" s="20">
        <v>0.02</v>
      </c>
      <c r="BL523" s="20">
        <v>0.02</v>
      </c>
      <c r="BM523" s="69">
        <v>9</v>
      </c>
      <c r="BN523" s="20">
        <v>0.13</v>
      </c>
      <c r="BO523" s="20">
        <v>0.7</v>
      </c>
      <c r="BP523" s="63">
        <v>15</v>
      </c>
      <c r="BQ523" s="20">
        <v>0.02</v>
      </c>
      <c r="BR523" s="79">
        <v>10</v>
      </c>
      <c r="BS523" s="17">
        <v>1</v>
      </c>
      <c r="BT523" s="17">
        <v>1.6193869E-2</v>
      </c>
      <c r="BU523" s="17">
        <f>_xlfn.XLOOKUP(BG523,' Brechas'!$A$35:$A$67,' Brechas'!$AV$35:$AV$67)</f>
        <v>1.61938689389549E-2</v>
      </c>
      <c r="BV523" t="b">
        <f t="shared" si="69"/>
        <v>1</v>
      </c>
      <c r="BZ523" s="20">
        <v>25</v>
      </c>
      <c r="CA523" s="20" t="s">
        <v>90</v>
      </c>
      <c r="CB523" s="20">
        <v>1408768.06</v>
      </c>
      <c r="CC523" s="20">
        <v>1492724.74</v>
      </c>
      <c r="CD523" s="20">
        <v>-0.06</v>
      </c>
      <c r="CE523" s="20">
        <v>0.06</v>
      </c>
      <c r="CF523" s="65">
        <v>6</v>
      </c>
      <c r="CG523" s="20">
        <v>1451936.71</v>
      </c>
      <c r="CH523" s="20">
        <v>0.71</v>
      </c>
      <c r="CI523" s="73">
        <v>28</v>
      </c>
      <c r="CJ523" s="20">
        <v>0.04</v>
      </c>
      <c r="CK523" s="62">
        <v>8</v>
      </c>
      <c r="CL523" s="17">
        <v>-1</v>
      </c>
      <c r="CM523" s="17">
        <v>-3.9749645E-2</v>
      </c>
      <c r="CN523" s="17">
        <f>_xlfn.XLOOKUP(BZ523,' Brechas'!$A$35:$A$67,' Brechas'!$BR$35:$BR$67)</f>
        <v>-3.9749645353590803E-2</v>
      </c>
      <c r="CO523" t="b">
        <f t="shared" si="70"/>
        <v>1</v>
      </c>
    </row>
    <row r="524" spans="58:93">
      <c r="BG524" s="20">
        <v>27</v>
      </c>
      <c r="BH524" s="20" t="s">
        <v>91</v>
      </c>
      <c r="BI524" s="20">
        <v>0.13</v>
      </c>
      <c r="BJ524" s="20">
        <v>0.13</v>
      </c>
      <c r="BK524" s="20">
        <v>0.02</v>
      </c>
      <c r="BL524" s="20">
        <v>0.02</v>
      </c>
      <c r="BM524" s="83">
        <v>5</v>
      </c>
      <c r="BN524" s="20">
        <v>0.13</v>
      </c>
      <c r="BO524" s="20">
        <v>0.7</v>
      </c>
      <c r="BP524" s="58">
        <v>16</v>
      </c>
      <c r="BQ524" s="20">
        <v>0.01</v>
      </c>
      <c r="BR524" s="85">
        <v>4</v>
      </c>
      <c r="BS524" s="17">
        <v>1</v>
      </c>
      <c r="BT524" s="17">
        <v>1.1095162E-2</v>
      </c>
      <c r="BU524" s="17">
        <f>_xlfn.XLOOKUP(BG524,' Brechas'!$A$35:$A$67,' Brechas'!$AV$35:$AV$67)</f>
        <v>1.1095162450154E-2</v>
      </c>
      <c r="BV524" t="b">
        <f t="shared" si="69"/>
        <v>1</v>
      </c>
      <c r="BZ524" s="20">
        <v>27</v>
      </c>
      <c r="CA524" s="20" t="s">
        <v>91</v>
      </c>
      <c r="CB524" s="20">
        <v>1630882.35</v>
      </c>
      <c r="CC524" s="20">
        <v>1746679.94</v>
      </c>
      <c r="CD524" s="20">
        <v>-7.0000000000000007E-2</v>
      </c>
      <c r="CE524" s="20">
        <v>7.0000000000000007E-2</v>
      </c>
      <c r="CF524" s="69">
        <v>9</v>
      </c>
      <c r="CG524" s="20">
        <v>1670966.13</v>
      </c>
      <c r="CH524" s="20">
        <v>0.61</v>
      </c>
      <c r="CI524" s="75">
        <v>21</v>
      </c>
      <c r="CJ524" s="20">
        <v>0.04</v>
      </c>
      <c r="CK524" s="69">
        <v>9</v>
      </c>
      <c r="CL524" s="17">
        <v>-1</v>
      </c>
      <c r="CM524" s="17">
        <v>-4.0712145999999998E-2</v>
      </c>
      <c r="CN524" s="17">
        <f>_xlfn.XLOOKUP(BZ524,' Brechas'!$A$35:$A$67,' Brechas'!$BR$35:$BR$67)</f>
        <v>-4.0712146250701103E-2</v>
      </c>
      <c r="CO524" t="b">
        <f t="shared" si="70"/>
        <v>1</v>
      </c>
    </row>
    <row r="525" spans="58:93">
      <c r="BG525" s="20">
        <v>41</v>
      </c>
      <c r="BH525" s="20" t="s">
        <v>92</v>
      </c>
      <c r="BI525" s="20">
        <v>0.13</v>
      </c>
      <c r="BJ525" s="20">
        <v>0.14000000000000001</v>
      </c>
      <c r="BK525" s="20">
        <v>-0.06</v>
      </c>
      <c r="BL525" s="20">
        <v>0.06</v>
      </c>
      <c r="BM525" s="61">
        <v>18</v>
      </c>
      <c r="BN525" s="20">
        <v>0.13</v>
      </c>
      <c r="BO525" s="20">
        <v>0.67</v>
      </c>
      <c r="BP525" s="66">
        <v>12</v>
      </c>
      <c r="BQ525" s="20">
        <v>0.04</v>
      </c>
      <c r="BR525" s="61">
        <v>18</v>
      </c>
      <c r="BS525" s="17">
        <v>-1</v>
      </c>
      <c r="BT525" s="17">
        <v>-3.9354284000000003E-2</v>
      </c>
      <c r="BU525" s="17">
        <f>_xlfn.XLOOKUP(BG525,' Brechas'!$A$35:$A$67,' Brechas'!$AV$35:$AV$67)</f>
        <v>-3.9354283638363602E-2</v>
      </c>
      <c r="BV525" t="b">
        <f t="shared" si="69"/>
        <v>1</v>
      </c>
      <c r="BZ525" s="20">
        <v>41</v>
      </c>
      <c r="CA525" s="20" t="s">
        <v>92</v>
      </c>
      <c r="CB525" s="20">
        <v>1767000</v>
      </c>
      <c r="CC525" s="20">
        <v>2129527.7799999998</v>
      </c>
      <c r="CD525" s="20">
        <v>-0.17</v>
      </c>
      <c r="CE525" s="20">
        <v>0.17</v>
      </c>
      <c r="CF525" s="61">
        <v>18</v>
      </c>
      <c r="CG525" s="20">
        <v>1960348.15</v>
      </c>
      <c r="CH525" s="20">
        <v>0.52</v>
      </c>
      <c r="CI525" s="69">
        <v>9</v>
      </c>
      <c r="CJ525" s="20">
        <v>0.09</v>
      </c>
      <c r="CK525" s="63">
        <v>15</v>
      </c>
      <c r="CL525" s="17">
        <v>-1</v>
      </c>
      <c r="CM525" s="17">
        <v>-8.9110776000000003E-2</v>
      </c>
      <c r="CN525" s="17">
        <f>_xlfn.XLOOKUP(BZ525,' Brechas'!$A$35:$A$67,' Brechas'!$BR$35:$BR$67)</f>
        <v>-8.9110776077992906E-2</v>
      </c>
      <c r="CO525" t="b">
        <f t="shared" si="70"/>
        <v>1</v>
      </c>
    </row>
    <row r="526" spans="58:93">
      <c r="BG526" s="20">
        <v>44</v>
      </c>
      <c r="BH526" s="20" t="s">
        <v>93</v>
      </c>
      <c r="BI526" s="20">
        <v>0.13</v>
      </c>
      <c r="BJ526" s="20">
        <v>0.12</v>
      </c>
      <c r="BK526" s="20">
        <v>0.03</v>
      </c>
      <c r="BL526" s="20">
        <v>0.03</v>
      </c>
      <c r="BM526" s="79">
        <v>10</v>
      </c>
      <c r="BN526" s="20">
        <v>0.12</v>
      </c>
      <c r="BO526" s="20">
        <v>0.72</v>
      </c>
      <c r="BP526" s="80">
        <v>20</v>
      </c>
      <c r="BQ526" s="20">
        <v>0.02</v>
      </c>
      <c r="BR526" s="86">
        <v>11</v>
      </c>
      <c r="BS526" s="17">
        <v>1</v>
      </c>
      <c r="BT526" s="17">
        <v>2.1572991999999999E-2</v>
      </c>
      <c r="BU526" s="17">
        <f>_xlfn.XLOOKUP(BG526,' Brechas'!$A$35:$A$67,' Brechas'!$AV$35:$AV$67)</f>
        <v>2.1572992169946101E-2</v>
      </c>
      <c r="BV526" t="b">
        <f t="shared" si="69"/>
        <v>1</v>
      </c>
      <c r="BZ526" s="20">
        <v>44</v>
      </c>
      <c r="CA526" s="20" t="s">
        <v>93</v>
      </c>
      <c r="CB526" s="20">
        <v>1394238.31</v>
      </c>
      <c r="CC526" s="20">
        <v>2045087.42</v>
      </c>
      <c r="CD526" s="20">
        <v>-0.32</v>
      </c>
      <c r="CE526" s="20">
        <v>0.32</v>
      </c>
      <c r="CF526" s="73">
        <v>28</v>
      </c>
      <c r="CG526" s="20">
        <v>1706645.88</v>
      </c>
      <c r="CH526" s="20">
        <v>0.6</v>
      </c>
      <c r="CI526" s="68">
        <v>19</v>
      </c>
      <c r="CJ526" s="20">
        <v>0.19</v>
      </c>
      <c r="CK526" s="72">
        <v>27</v>
      </c>
      <c r="CL526" s="17">
        <v>-1</v>
      </c>
      <c r="CM526" s="17">
        <v>-0.191350885</v>
      </c>
      <c r="CN526" s="17">
        <f>_xlfn.XLOOKUP(BZ526,' Brechas'!$A$35:$A$67,' Brechas'!$BR$35:$BR$67)</f>
        <v>-0.19135088480713899</v>
      </c>
      <c r="CO526" t="b">
        <f t="shared" si="70"/>
        <v>1</v>
      </c>
    </row>
    <row r="527" spans="58:93">
      <c r="BG527" s="20">
        <v>47</v>
      </c>
      <c r="BH527" s="20" t="s">
        <v>94</v>
      </c>
      <c r="BI527" s="20">
        <v>0.14000000000000001</v>
      </c>
      <c r="BJ527" s="20">
        <v>0.14000000000000001</v>
      </c>
      <c r="BK527" s="20">
        <v>-0.01</v>
      </c>
      <c r="BL527" s="20">
        <v>0.01</v>
      </c>
      <c r="BM527" s="78">
        <v>3</v>
      </c>
      <c r="BN527" s="20">
        <v>0.14000000000000001</v>
      </c>
      <c r="BO527" s="20">
        <v>0.63</v>
      </c>
      <c r="BP527" s="62">
        <v>8</v>
      </c>
      <c r="BQ527" s="20">
        <v>0.01</v>
      </c>
      <c r="BR527" s="67">
        <v>2</v>
      </c>
      <c r="BS527" s="17">
        <v>-1</v>
      </c>
      <c r="BT527" s="17">
        <v>-9.4122839999999999E-3</v>
      </c>
      <c r="BU527" s="17">
        <f>_xlfn.XLOOKUP(BG527,' Brechas'!$A$35:$A$67,' Brechas'!$AV$35:$AV$67)</f>
        <v>-9.4122844087434002E-3</v>
      </c>
      <c r="BV527" t="b">
        <f t="shared" si="69"/>
        <v>1</v>
      </c>
      <c r="BZ527" s="20">
        <v>47</v>
      </c>
      <c r="CA527" s="20" t="s">
        <v>94</v>
      </c>
      <c r="CB527" s="20">
        <v>2039617.02</v>
      </c>
      <c r="CC527" s="20">
        <v>1903212.12</v>
      </c>
      <c r="CD527" s="20">
        <v>7.0000000000000007E-2</v>
      </c>
      <c r="CE527" s="20">
        <v>7.0000000000000007E-2</v>
      </c>
      <c r="CF527" s="79">
        <v>10</v>
      </c>
      <c r="CG527" s="20">
        <v>1983350</v>
      </c>
      <c r="CH527" s="20">
        <v>0.52</v>
      </c>
      <c r="CI527" s="64">
        <v>7</v>
      </c>
      <c r="CJ527" s="20">
        <v>0.04</v>
      </c>
      <c r="CK527" s="64">
        <v>7</v>
      </c>
      <c r="CL527" s="17">
        <v>1</v>
      </c>
      <c r="CM527" s="17">
        <v>3.7080781E-2</v>
      </c>
      <c r="CN527" s="17">
        <f>_xlfn.XLOOKUP(BZ527,' Brechas'!$A$35:$A$67,' Brechas'!$BR$35:$BR$67)</f>
        <v>3.70807807262825E-2</v>
      </c>
      <c r="CO527" t="b">
        <f t="shared" si="70"/>
        <v>1</v>
      </c>
    </row>
    <row r="528" spans="58:93">
      <c r="BG528" s="20">
        <v>50</v>
      </c>
      <c r="BH528" s="20" t="s">
        <v>95</v>
      </c>
      <c r="BI528" s="20">
        <v>0.1</v>
      </c>
      <c r="BJ528" s="20">
        <v>0.12</v>
      </c>
      <c r="BK528" s="20">
        <v>-0.18</v>
      </c>
      <c r="BL528" s="20">
        <v>0.18</v>
      </c>
      <c r="BM528" s="94">
        <v>31</v>
      </c>
      <c r="BN528" s="20">
        <v>0.11</v>
      </c>
      <c r="BO528" s="20">
        <v>0.82</v>
      </c>
      <c r="BP528" s="73">
        <v>28</v>
      </c>
      <c r="BQ528" s="20">
        <v>0.15</v>
      </c>
      <c r="BR528" s="94">
        <v>31</v>
      </c>
      <c r="BS528" s="17">
        <v>-1</v>
      </c>
      <c r="BT528" s="17">
        <v>-0.14677006300000001</v>
      </c>
      <c r="BU528" s="17">
        <f>_xlfn.XLOOKUP(BG528,' Brechas'!$A$35:$A$67,' Brechas'!$AV$35:$AV$67)</f>
        <v>-0.14677006286779801</v>
      </c>
      <c r="BV528" t="b">
        <f t="shared" si="69"/>
        <v>1</v>
      </c>
      <c r="BZ528" s="20">
        <v>50</v>
      </c>
      <c r="CA528" s="20" t="s">
        <v>95</v>
      </c>
      <c r="CB528" s="20">
        <v>1514113.49</v>
      </c>
      <c r="CC528" s="20">
        <v>2182564.54</v>
      </c>
      <c r="CD528" s="20">
        <v>-0.31</v>
      </c>
      <c r="CE528" s="20">
        <v>0.31</v>
      </c>
      <c r="CF528" s="72">
        <v>27</v>
      </c>
      <c r="CG528" s="20">
        <v>1813979.38</v>
      </c>
      <c r="CH528" s="20">
        <v>0.56999999999999995</v>
      </c>
      <c r="CI528" s="63">
        <v>15</v>
      </c>
      <c r="CJ528" s="20">
        <v>0.17</v>
      </c>
      <c r="CK528" s="71">
        <v>25</v>
      </c>
      <c r="CL528" s="17">
        <v>-1</v>
      </c>
      <c r="CM528" s="17">
        <v>-0.17325094899999999</v>
      </c>
      <c r="CN528" s="17">
        <f>_xlfn.XLOOKUP(BZ528,' Brechas'!$A$35:$A$67,' Brechas'!$BR$35:$BR$67)</f>
        <v>-0.17325094858328299</v>
      </c>
      <c r="CO528" t="b">
        <f t="shared" si="70"/>
        <v>1</v>
      </c>
    </row>
    <row r="529" spans="59:93">
      <c r="BG529" s="20">
        <v>52</v>
      </c>
      <c r="BH529" s="20" t="s">
        <v>96</v>
      </c>
      <c r="BI529" s="20">
        <v>0.09</v>
      </c>
      <c r="BJ529" s="20">
        <v>0.11</v>
      </c>
      <c r="BK529" s="20">
        <v>-0.11</v>
      </c>
      <c r="BL529" s="20">
        <v>0.11</v>
      </c>
      <c r="BM529" s="71">
        <v>25</v>
      </c>
      <c r="BN529" s="20">
        <v>0.1</v>
      </c>
      <c r="BO529" s="20">
        <v>0.9</v>
      </c>
      <c r="BP529" s="94">
        <v>31</v>
      </c>
      <c r="BQ529" s="20">
        <v>0.1</v>
      </c>
      <c r="BR529" s="84">
        <v>26</v>
      </c>
      <c r="BS529" s="17">
        <v>-1</v>
      </c>
      <c r="BT529" s="17">
        <v>-9.9753916999999998E-2</v>
      </c>
      <c r="BU529" s="17">
        <f>_xlfn.XLOOKUP(BG529,' Brechas'!$A$35:$A$67,' Brechas'!$AV$35:$AV$67)</f>
        <v>-9.97539170452032E-2</v>
      </c>
      <c r="BV529" t="b">
        <f t="shared" si="69"/>
        <v>1</v>
      </c>
      <c r="BZ529" s="20">
        <v>52</v>
      </c>
      <c r="CA529" s="20" t="s">
        <v>96</v>
      </c>
      <c r="CB529" s="20">
        <v>1787728</v>
      </c>
      <c r="CC529" s="20">
        <v>2252326.61</v>
      </c>
      <c r="CD529" s="20">
        <v>-0.21</v>
      </c>
      <c r="CE529" s="20">
        <v>0.21</v>
      </c>
      <c r="CF529" s="74">
        <v>23</v>
      </c>
      <c r="CG529" s="20">
        <v>1982211.14</v>
      </c>
      <c r="CH529" s="20">
        <v>0.52</v>
      </c>
      <c r="CI529" s="62">
        <v>8</v>
      </c>
      <c r="CJ529" s="20">
        <v>0.11</v>
      </c>
      <c r="CK529" s="75">
        <v>21</v>
      </c>
      <c r="CL529" s="17">
        <v>-1</v>
      </c>
      <c r="CM529" s="17">
        <v>-0.10678299099999999</v>
      </c>
      <c r="CN529" s="17">
        <f>_xlfn.XLOOKUP(BZ529,' Brechas'!$A$35:$A$67,' Brechas'!$BR$35:$BR$67)</f>
        <v>-0.106782990679069</v>
      </c>
      <c r="CO529" t="b">
        <f t="shared" si="70"/>
        <v>1</v>
      </c>
    </row>
    <row r="530" spans="59:93" ht="24">
      <c r="BG530" s="20">
        <v>54</v>
      </c>
      <c r="BH530" s="20" t="s">
        <v>97</v>
      </c>
      <c r="BI530" s="20">
        <v>0.13</v>
      </c>
      <c r="BJ530" s="20">
        <v>0.15</v>
      </c>
      <c r="BK530" s="20">
        <v>-0.16</v>
      </c>
      <c r="BL530" s="20">
        <v>0.16</v>
      </c>
      <c r="BM530" s="73">
        <v>28</v>
      </c>
      <c r="BN530" s="20">
        <v>0.14000000000000001</v>
      </c>
      <c r="BO530" s="20">
        <v>0.65</v>
      </c>
      <c r="BP530" s="79">
        <v>10</v>
      </c>
      <c r="BQ530" s="20">
        <v>0.11</v>
      </c>
      <c r="BR530" s="72">
        <v>27</v>
      </c>
      <c r="BS530" s="17">
        <v>-1</v>
      </c>
      <c r="BT530" s="17">
        <v>-0.105145956</v>
      </c>
      <c r="BU530" s="17">
        <f>_xlfn.XLOOKUP(BG530,' Brechas'!$A$35:$A$67,' Brechas'!$AV$35:$AV$67)</f>
        <v>-0.105145956159113</v>
      </c>
      <c r="BV530" t="b">
        <f t="shared" si="69"/>
        <v>1</v>
      </c>
      <c r="BZ530" s="20">
        <v>54</v>
      </c>
      <c r="CA530" s="20" t="s">
        <v>97</v>
      </c>
      <c r="CB530" s="20">
        <v>1707126.53</v>
      </c>
      <c r="CC530" s="20">
        <v>2101208.4500000002</v>
      </c>
      <c r="CD530" s="20">
        <v>-0.19</v>
      </c>
      <c r="CE530" s="20">
        <v>0.19</v>
      </c>
      <c r="CF530" s="75">
        <v>21</v>
      </c>
      <c r="CG530" s="20">
        <v>1914384.43</v>
      </c>
      <c r="CH530" s="20">
        <v>0.54</v>
      </c>
      <c r="CI530" s="79">
        <v>10</v>
      </c>
      <c r="CJ530" s="20">
        <v>0.1</v>
      </c>
      <c r="CK530" s="61">
        <v>18</v>
      </c>
      <c r="CL530" s="17">
        <v>-1</v>
      </c>
      <c r="CM530" s="17">
        <v>-0.100529534</v>
      </c>
      <c r="CN530" s="17">
        <f>_xlfn.XLOOKUP(BZ530,' Brechas'!$A$35:$A$67,' Brechas'!$BR$35:$BR$67)</f>
        <v>-0.100529534363392</v>
      </c>
      <c r="CO530" t="b">
        <f t="shared" si="70"/>
        <v>1</v>
      </c>
    </row>
    <row r="531" spans="59:93">
      <c r="BG531" s="20">
        <v>63</v>
      </c>
      <c r="BH531" s="20" t="s">
        <v>98</v>
      </c>
      <c r="BI531" s="20">
        <v>0.1</v>
      </c>
      <c r="BJ531" s="20">
        <v>0.14000000000000001</v>
      </c>
      <c r="BK531" s="20">
        <v>-0.23</v>
      </c>
      <c r="BL531" s="20">
        <v>0.23</v>
      </c>
      <c r="BM531" s="77">
        <v>33</v>
      </c>
      <c r="BN531" s="20">
        <v>0.12</v>
      </c>
      <c r="BO531" s="20">
        <v>0.76</v>
      </c>
      <c r="BP531" s="88">
        <v>24</v>
      </c>
      <c r="BQ531" s="20">
        <v>0.18</v>
      </c>
      <c r="BR531" s="77">
        <v>33</v>
      </c>
      <c r="BS531" s="17">
        <v>-1</v>
      </c>
      <c r="BT531" s="17">
        <v>-0.17504824399999999</v>
      </c>
      <c r="BU531" s="17">
        <f>_xlfn.XLOOKUP(BG531,' Brechas'!$A$35:$A$67,' Brechas'!$AV$35:$AV$67)</f>
        <v>-0.17504824350958101</v>
      </c>
      <c r="BV531" t="b">
        <f t="shared" si="69"/>
        <v>1</v>
      </c>
      <c r="BZ531" s="20">
        <v>63</v>
      </c>
      <c r="CA531" s="20" t="s">
        <v>98</v>
      </c>
      <c r="CB531" s="20">
        <v>1774894.13</v>
      </c>
      <c r="CC531" s="20">
        <v>1886979.7</v>
      </c>
      <c r="CD531" s="20">
        <v>-0.06</v>
      </c>
      <c r="CE531" s="20">
        <v>0.06</v>
      </c>
      <c r="CF531" s="64">
        <v>7</v>
      </c>
      <c r="CG531" s="20">
        <v>1830655.29</v>
      </c>
      <c r="CH531" s="20">
        <v>0.56000000000000005</v>
      </c>
      <c r="CI531" s="60">
        <v>14</v>
      </c>
      <c r="CJ531" s="20">
        <v>0.03</v>
      </c>
      <c r="CK531" s="65">
        <v>6</v>
      </c>
      <c r="CL531" s="17">
        <v>-1</v>
      </c>
      <c r="CM531" s="17">
        <v>-3.3295178000000002E-2</v>
      </c>
      <c r="CN531" s="17">
        <f>_xlfn.XLOOKUP(BZ531,' Brechas'!$A$35:$A$67,' Brechas'!$BR$35:$BR$67)</f>
        <v>-3.3295178200183698E-2</v>
      </c>
      <c r="CO531" t="b">
        <f t="shared" si="70"/>
        <v>1</v>
      </c>
    </row>
    <row r="532" spans="59:93">
      <c r="BG532" s="20">
        <v>66</v>
      </c>
      <c r="BH532" s="20" t="s">
        <v>99</v>
      </c>
      <c r="BI532" s="20">
        <v>0.13</v>
      </c>
      <c r="BJ532" s="20">
        <v>0.13</v>
      </c>
      <c r="BK532" s="20">
        <v>0.05</v>
      </c>
      <c r="BL532" s="20">
        <v>0.05</v>
      </c>
      <c r="BM532" s="60">
        <v>14</v>
      </c>
      <c r="BN532" s="20">
        <v>0.13</v>
      </c>
      <c r="BO532" s="20">
        <v>0.68</v>
      </c>
      <c r="BP532" s="59">
        <v>13</v>
      </c>
      <c r="BQ532" s="20">
        <v>0.03</v>
      </c>
      <c r="BR532" s="81">
        <v>17</v>
      </c>
      <c r="BS532" s="17">
        <v>1</v>
      </c>
      <c r="BT532" s="17">
        <v>3.2041331999999999E-2</v>
      </c>
      <c r="BU532" s="17">
        <f>_xlfn.XLOOKUP(BG532,' Brechas'!$A$35:$A$67,' Brechas'!$AV$35:$AV$67)</f>
        <v>3.2041332035174702E-2</v>
      </c>
      <c r="BV532" t="b">
        <f t="shared" si="69"/>
        <v>1</v>
      </c>
      <c r="BZ532" s="20">
        <v>66</v>
      </c>
      <c r="CA532" s="20" t="s">
        <v>99</v>
      </c>
      <c r="CB532" s="20">
        <v>1567346.27</v>
      </c>
      <c r="CC532" s="20">
        <v>2085979.07</v>
      </c>
      <c r="CD532" s="20">
        <v>-0.25</v>
      </c>
      <c r="CE532" s="20">
        <v>0.25</v>
      </c>
      <c r="CF532" s="71">
        <v>25</v>
      </c>
      <c r="CG532" s="20">
        <v>1846248.5</v>
      </c>
      <c r="CH532" s="20">
        <v>0.56000000000000005</v>
      </c>
      <c r="CI532" s="66">
        <v>12</v>
      </c>
      <c r="CJ532" s="20">
        <v>0.14000000000000001</v>
      </c>
      <c r="CK532" s="74">
        <v>23</v>
      </c>
      <c r="CL532" s="17">
        <v>-1</v>
      </c>
      <c r="CM532" s="17">
        <v>-0.13818640700000001</v>
      </c>
      <c r="CN532" s="17">
        <f>_xlfn.XLOOKUP(BZ532,' Brechas'!$A$35:$A$67,' Brechas'!$BR$35:$BR$67)</f>
        <v>-0.138186407050127</v>
      </c>
      <c r="CO532" t="b">
        <f t="shared" si="70"/>
        <v>1</v>
      </c>
    </row>
    <row r="533" spans="59:93">
      <c r="BG533" s="20">
        <v>68</v>
      </c>
      <c r="BH533" s="20" t="s">
        <v>100</v>
      </c>
      <c r="BI533" s="20">
        <v>0.09</v>
      </c>
      <c r="BJ533" s="20">
        <v>0.1</v>
      </c>
      <c r="BK533" s="20">
        <v>-0.05</v>
      </c>
      <c r="BL533" s="20">
        <v>0.05</v>
      </c>
      <c r="BM533" s="81">
        <v>17</v>
      </c>
      <c r="BN533" s="20">
        <v>0.09</v>
      </c>
      <c r="BO533" s="20">
        <v>0.95</v>
      </c>
      <c r="BP533" s="95">
        <v>32</v>
      </c>
      <c r="BQ533" s="20">
        <v>0.05</v>
      </c>
      <c r="BR533" s="75">
        <v>21</v>
      </c>
      <c r="BS533" s="17">
        <v>-1</v>
      </c>
      <c r="BT533" s="17">
        <v>-4.9269366000000002E-2</v>
      </c>
      <c r="BU533" s="17">
        <f>_xlfn.XLOOKUP(BG533,' Brechas'!$A$35:$A$67,' Brechas'!$AV$35:$AV$67)</f>
        <v>-4.9269365519030002E-2</v>
      </c>
      <c r="BV533" t="b">
        <f t="shared" si="69"/>
        <v>1</v>
      </c>
      <c r="BZ533" s="20">
        <v>68</v>
      </c>
      <c r="CA533" s="20" t="s">
        <v>100</v>
      </c>
      <c r="CB533" s="20">
        <v>1581154.57</v>
      </c>
      <c r="CC533" s="20">
        <v>1916378.59</v>
      </c>
      <c r="CD533" s="20">
        <v>-0.17</v>
      </c>
      <c r="CE533" s="20">
        <v>0.17</v>
      </c>
      <c r="CF533" s="80">
        <v>20</v>
      </c>
      <c r="CG533" s="20">
        <v>1755949.95</v>
      </c>
      <c r="CH533" s="20">
        <v>0.57999999999999996</v>
      </c>
      <c r="CI533" s="81">
        <v>17</v>
      </c>
      <c r="CJ533" s="20">
        <v>0.1</v>
      </c>
      <c r="CK533" s="68">
        <v>19</v>
      </c>
      <c r="CL533" s="17">
        <v>-1</v>
      </c>
      <c r="CM533" s="17">
        <v>-0.102222652</v>
      </c>
      <c r="CN533" s="17">
        <f>_xlfn.XLOOKUP(BZ533,' Brechas'!$A$35:$A$67,' Brechas'!$BR$35:$BR$67)</f>
        <v>-0.102222651696699</v>
      </c>
      <c r="CO533" t="b">
        <f t="shared" si="70"/>
        <v>1</v>
      </c>
    </row>
    <row r="534" spans="59:93">
      <c r="BG534" s="20">
        <v>70</v>
      </c>
      <c r="BH534" s="20" t="s">
        <v>101</v>
      </c>
      <c r="BI534" s="20">
        <v>0.13</v>
      </c>
      <c r="BJ534" s="20">
        <v>0.12</v>
      </c>
      <c r="BK534" s="20">
        <v>0.08</v>
      </c>
      <c r="BL534" s="20">
        <v>0.08</v>
      </c>
      <c r="BM534" s="75">
        <v>21</v>
      </c>
      <c r="BN534" s="20">
        <v>0.13</v>
      </c>
      <c r="BO534" s="20">
        <v>0.71</v>
      </c>
      <c r="BP534" s="81">
        <v>17</v>
      </c>
      <c r="BQ534" s="20">
        <v>0.05</v>
      </c>
      <c r="BR534" s="82">
        <v>22</v>
      </c>
      <c r="BS534" s="17">
        <v>1</v>
      </c>
      <c r="BT534" s="17">
        <v>5.3314186E-2</v>
      </c>
      <c r="BU534" s="17">
        <f>_xlfn.XLOOKUP(BG534,' Brechas'!$A$35:$A$67,' Brechas'!$AV$35:$AV$67)</f>
        <v>5.3314186346662198E-2</v>
      </c>
      <c r="BV534" t="b">
        <f t="shared" si="69"/>
        <v>1</v>
      </c>
      <c r="BZ534" s="20">
        <v>70</v>
      </c>
      <c r="CA534" s="20" t="s">
        <v>101</v>
      </c>
      <c r="CB534" s="20">
        <v>1543097.57</v>
      </c>
      <c r="CC534" s="20">
        <v>2482091.2200000002</v>
      </c>
      <c r="CD534" s="20">
        <v>-0.38</v>
      </c>
      <c r="CE534" s="20">
        <v>0.38</v>
      </c>
      <c r="CF534" s="70">
        <v>29</v>
      </c>
      <c r="CG534" s="20">
        <v>2033935.16</v>
      </c>
      <c r="CH534" s="20">
        <v>0.5</v>
      </c>
      <c r="CI534" s="65">
        <v>6</v>
      </c>
      <c r="CJ534" s="20">
        <v>0.19</v>
      </c>
      <c r="CK534" s="84">
        <v>26</v>
      </c>
      <c r="CL534" s="17">
        <v>-1</v>
      </c>
      <c r="CM534" s="17">
        <v>-0.190859273</v>
      </c>
      <c r="CN534" s="17">
        <f>_xlfn.XLOOKUP(BZ534,' Brechas'!$A$35:$A$67,' Brechas'!$BR$35:$BR$67)</f>
        <v>-0.19085927298543401</v>
      </c>
      <c r="CO534" t="b">
        <f t="shared" si="70"/>
        <v>1</v>
      </c>
    </row>
    <row r="535" spans="59:93">
      <c r="BG535" s="20">
        <v>73</v>
      </c>
      <c r="BH535" s="20" t="s">
        <v>102</v>
      </c>
      <c r="BI535" s="20">
        <v>0.12</v>
      </c>
      <c r="BJ535" s="20">
        <v>0.11</v>
      </c>
      <c r="BK535" s="20">
        <v>0.01</v>
      </c>
      <c r="BL535" s="20">
        <v>0.01</v>
      </c>
      <c r="BM535" s="67">
        <v>2</v>
      </c>
      <c r="BN535" s="20">
        <v>0.11</v>
      </c>
      <c r="BO535" s="20">
        <v>0.79</v>
      </c>
      <c r="BP535" s="84">
        <v>26</v>
      </c>
      <c r="BQ535" s="20">
        <v>0.01</v>
      </c>
      <c r="BR535" s="83">
        <v>5</v>
      </c>
      <c r="BS535" s="17">
        <v>1</v>
      </c>
      <c r="BT535" s="17">
        <v>1.1675043E-2</v>
      </c>
      <c r="BU535" s="17">
        <f>_xlfn.XLOOKUP(BG535,' Brechas'!$A$35:$A$67,' Brechas'!$AV$35:$AV$67)</f>
        <v>1.1675042666497999E-2</v>
      </c>
      <c r="BV535" t="b">
        <f t="shared" si="69"/>
        <v>1</v>
      </c>
      <c r="BZ535" s="20">
        <v>73</v>
      </c>
      <c r="CA535" s="20" t="s">
        <v>102</v>
      </c>
      <c r="CB535" s="20">
        <v>2191788.09</v>
      </c>
      <c r="CC535" s="20">
        <v>1556031.72</v>
      </c>
      <c r="CD535" s="20">
        <v>0.41</v>
      </c>
      <c r="CE535" s="20">
        <v>0.41</v>
      </c>
      <c r="CF535" s="87">
        <v>30</v>
      </c>
      <c r="CG535" s="20">
        <v>1868095.06</v>
      </c>
      <c r="CH535" s="20">
        <v>0.55000000000000004</v>
      </c>
      <c r="CI535" s="86">
        <v>11</v>
      </c>
      <c r="CJ535" s="20">
        <v>0.22</v>
      </c>
      <c r="CK535" s="87">
        <v>30</v>
      </c>
      <c r="CL535" s="17">
        <v>1</v>
      </c>
      <c r="CM535" s="17">
        <v>0.22442888699999999</v>
      </c>
      <c r="CN535" s="17">
        <f>_xlfn.XLOOKUP(BZ535,' Brechas'!$A$35:$A$67,' Brechas'!$BR$35:$BR$67)</f>
        <v>0.22442888689380799</v>
      </c>
      <c r="CO535" t="b">
        <f t="shared" si="70"/>
        <v>1</v>
      </c>
    </row>
    <row r="536" spans="59:93">
      <c r="BG536" s="20">
        <v>76</v>
      </c>
      <c r="BH536" s="20" t="s">
        <v>103</v>
      </c>
      <c r="BI536" s="20">
        <v>0.12</v>
      </c>
      <c r="BJ536" s="20">
        <v>0.12</v>
      </c>
      <c r="BK536" s="20">
        <v>0.02</v>
      </c>
      <c r="BL536" s="20">
        <v>0.02</v>
      </c>
      <c r="BM536" s="64">
        <v>7</v>
      </c>
      <c r="BN536" s="20">
        <v>0.12</v>
      </c>
      <c r="BO536" s="20">
        <v>0.77</v>
      </c>
      <c r="BP536" s="71">
        <v>25</v>
      </c>
      <c r="BQ536" s="20">
        <v>0.01</v>
      </c>
      <c r="BR536" s="64">
        <v>7</v>
      </c>
      <c r="BS536" s="17">
        <v>1</v>
      </c>
      <c r="BT536" s="17">
        <v>1.3584097999999999E-2</v>
      </c>
      <c r="BU536" s="17">
        <f>_xlfn.XLOOKUP(BG536,' Brechas'!$A$35:$A$67,' Brechas'!$AV$35:$AV$67)</f>
        <v>1.35840982534734E-2</v>
      </c>
      <c r="BV536" t="b">
        <f t="shared" si="69"/>
        <v>1</v>
      </c>
      <c r="BZ536" s="20">
        <v>76</v>
      </c>
      <c r="CA536" s="20" t="s">
        <v>103</v>
      </c>
      <c r="CB536" s="20">
        <v>1572896</v>
      </c>
      <c r="CC536" s="20">
        <v>1897083.02</v>
      </c>
      <c r="CD536" s="20">
        <v>-0.17</v>
      </c>
      <c r="CE536" s="20">
        <v>0.17</v>
      </c>
      <c r="CF536" s="68">
        <v>19</v>
      </c>
      <c r="CG536" s="20">
        <v>1744396.72</v>
      </c>
      <c r="CH536" s="20">
        <v>0.59</v>
      </c>
      <c r="CI536" s="61">
        <v>18</v>
      </c>
      <c r="CJ536" s="20">
        <v>0.1</v>
      </c>
      <c r="CK536" s="81">
        <v>17</v>
      </c>
      <c r="CL536" s="17">
        <v>-1</v>
      </c>
      <c r="CM536" s="17">
        <v>-0.10052393599999999</v>
      </c>
      <c r="CN536" s="17">
        <f>_xlfn.XLOOKUP(BZ536,' Brechas'!$A$35:$A$67,' Brechas'!$BR$35:$BR$67)</f>
        <v>-0.100523935926512</v>
      </c>
      <c r="CO536" t="b">
        <f t="shared" si="70"/>
        <v>1</v>
      </c>
    </row>
    <row r="537" spans="59:93">
      <c r="BG537" s="20">
        <v>81</v>
      </c>
      <c r="BH537" s="20" t="s">
        <v>104</v>
      </c>
      <c r="BI537" s="20">
        <v>0.18</v>
      </c>
      <c r="BJ537" s="20">
        <v>0.18</v>
      </c>
      <c r="BK537" s="20">
        <v>0.02</v>
      </c>
      <c r="BL537" s="20">
        <v>0.02</v>
      </c>
      <c r="BM537" s="62">
        <v>8</v>
      </c>
      <c r="BN537" s="20">
        <v>0.18</v>
      </c>
      <c r="BO537" s="20">
        <v>0.5</v>
      </c>
      <c r="BP537" s="78">
        <v>3</v>
      </c>
      <c r="BQ537" s="20">
        <v>0.01</v>
      </c>
      <c r="BR537" s="78">
        <v>3</v>
      </c>
      <c r="BS537" s="17">
        <v>1</v>
      </c>
      <c r="BT537" s="17">
        <v>1.0374499000000001E-2</v>
      </c>
      <c r="BU537" s="17">
        <f>_xlfn.XLOOKUP(BG537,' Brechas'!$A$35:$A$67,' Brechas'!$AV$35:$AV$67)</f>
        <v>1.0374499320405101E-2</v>
      </c>
      <c r="BV537" t="b">
        <f t="shared" si="69"/>
        <v>1</v>
      </c>
      <c r="BZ537" s="20">
        <v>81</v>
      </c>
      <c r="CA537" s="20" t="s">
        <v>104</v>
      </c>
      <c r="CB537" s="20">
        <v>1052775.8999999999</v>
      </c>
      <c r="CC537" s="20">
        <v>1888742</v>
      </c>
      <c r="CD537" s="20">
        <v>-0.44</v>
      </c>
      <c r="CE537" s="20">
        <v>0.44</v>
      </c>
      <c r="CF537" s="94">
        <v>31</v>
      </c>
      <c r="CG537" s="20">
        <v>1449859.8</v>
      </c>
      <c r="CH537" s="20">
        <v>0.71</v>
      </c>
      <c r="CI537" s="70">
        <v>29</v>
      </c>
      <c r="CJ537" s="20">
        <v>0.31</v>
      </c>
      <c r="CK537" s="95">
        <v>32</v>
      </c>
      <c r="CL537" s="17">
        <v>-1</v>
      </c>
      <c r="CM537" s="17">
        <v>-0.313253167</v>
      </c>
      <c r="CN537" s="17">
        <f>_xlfn.XLOOKUP(BZ537,' Brechas'!$A$35:$A$67,' Brechas'!$BR$35:$BR$67)</f>
        <v>-0.31325316734619002</v>
      </c>
      <c r="CO537" t="b">
        <f t="shared" si="70"/>
        <v>1</v>
      </c>
    </row>
    <row r="538" spans="59:93">
      <c r="BG538" s="20">
        <v>85</v>
      </c>
      <c r="BH538" s="20" t="s">
        <v>105</v>
      </c>
      <c r="BI538" s="20">
        <v>0.12</v>
      </c>
      <c r="BJ538" s="20">
        <v>0.12</v>
      </c>
      <c r="BK538" s="20">
        <v>0.02</v>
      </c>
      <c r="BL538" s="20">
        <v>0.02</v>
      </c>
      <c r="BM538" s="65">
        <v>6</v>
      </c>
      <c r="BN538" s="20">
        <v>0.12</v>
      </c>
      <c r="BO538" s="20">
        <v>0.75</v>
      </c>
      <c r="BP538" s="74">
        <v>23</v>
      </c>
      <c r="BQ538" s="20">
        <v>0.01</v>
      </c>
      <c r="BR538" s="65">
        <v>6</v>
      </c>
      <c r="BS538" s="17">
        <v>1</v>
      </c>
      <c r="BT538" s="17">
        <v>1.1983165E-2</v>
      </c>
      <c r="BU538" s="17">
        <f>_xlfn.XLOOKUP(BG538,' Brechas'!$A$35:$A$67,' Brechas'!$AV$35:$AV$67)</f>
        <v>1.19831651509054E-2</v>
      </c>
      <c r="BV538" t="b">
        <f t="shared" si="69"/>
        <v>1</v>
      </c>
      <c r="BZ538" s="20">
        <v>85</v>
      </c>
      <c r="CA538" s="20" t="s">
        <v>105</v>
      </c>
      <c r="CB538" s="20">
        <v>2307482.7599999998</v>
      </c>
      <c r="CC538" s="20">
        <v>2074078.95</v>
      </c>
      <c r="CD538" s="20">
        <v>0.11</v>
      </c>
      <c r="CE538" s="20">
        <v>0.11</v>
      </c>
      <c r="CF538" s="66">
        <v>12</v>
      </c>
      <c r="CG538" s="20">
        <v>2175104.48</v>
      </c>
      <c r="CH538" s="20">
        <v>0.47</v>
      </c>
      <c r="CI538" s="85">
        <v>4</v>
      </c>
      <c r="CJ538" s="20">
        <v>0.05</v>
      </c>
      <c r="CK538" s="86">
        <v>11</v>
      </c>
      <c r="CL538" s="17">
        <v>1</v>
      </c>
      <c r="CM538" s="17">
        <v>5.3089420999999998E-2</v>
      </c>
      <c r="CN538" s="17">
        <f>_xlfn.XLOOKUP(BZ538,' Brechas'!$A$35:$A$67,' Brechas'!$BR$35:$BR$67)</f>
        <v>5.3089421253421198E-2</v>
      </c>
      <c r="CO538" t="b">
        <f t="shared" si="70"/>
        <v>1</v>
      </c>
    </row>
    <row r="539" spans="59:93">
      <c r="BG539" s="20">
        <v>86</v>
      </c>
      <c r="BH539" s="20" t="s">
        <v>106</v>
      </c>
      <c r="BI539" s="20">
        <v>0.15</v>
      </c>
      <c r="BJ539" s="20">
        <v>0.16</v>
      </c>
      <c r="BK539" s="20">
        <v>-0.05</v>
      </c>
      <c r="BL539" s="20">
        <v>0.05</v>
      </c>
      <c r="BM539" s="58">
        <v>16</v>
      </c>
      <c r="BN539" s="20">
        <v>0.15</v>
      </c>
      <c r="BO539" s="20">
        <v>0.57999999999999996</v>
      </c>
      <c r="BP539" s="83">
        <v>5</v>
      </c>
      <c r="BQ539" s="20">
        <v>0.03</v>
      </c>
      <c r="BR539" s="63">
        <v>15</v>
      </c>
      <c r="BS539" s="17">
        <v>-1</v>
      </c>
      <c r="BT539" s="17">
        <v>-2.8708210000000001E-2</v>
      </c>
      <c r="BU539" s="17">
        <f>_xlfn.XLOOKUP(BG539,' Brechas'!$A$35:$A$67,' Brechas'!$AV$35:$AV$67)</f>
        <v>-2.87082103971977E-2</v>
      </c>
      <c r="BV539" t="b">
        <f t="shared" si="69"/>
        <v>1</v>
      </c>
      <c r="BZ539" s="20">
        <v>86</v>
      </c>
      <c r="CA539" s="20" t="s">
        <v>106</v>
      </c>
      <c r="CB539" s="20">
        <v>920709.93</v>
      </c>
      <c r="CC539" s="20">
        <v>1139374</v>
      </c>
      <c r="CD539" s="20">
        <v>-0.19</v>
      </c>
      <c r="CE539" s="20">
        <v>0.19</v>
      </c>
      <c r="CF539" s="82">
        <v>22</v>
      </c>
      <c r="CG539" s="20">
        <v>1026137.25</v>
      </c>
      <c r="CH539" s="20">
        <v>1</v>
      </c>
      <c r="CI539" s="77">
        <v>33</v>
      </c>
      <c r="CJ539" s="20">
        <v>0.19</v>
      </c>
      <c r="CK539" s="73">
        <v>28</v>
      </c>
      <c r="CL539" s="17">
        <v>-1</v>
      </c>
      <c r="CM539" s="17">
        <v>-0.19191597199999999</v>
      </c>
      <c r="CN539" s="17">
        <f>_xlfn.XLOOKUP(BZ539,' Brechas'!$A$35:$A$67,' Brechas'!$BR$35:$BR$67)</f>
        <v>-0.19191597224925</v>
      </c>
      <c r="CO539" t="b">
        <f t="shared" si="70"/>
        <v>1</v>
      </c>
    </row>
    <row r="540" spans="59:93">
      <c r="BG540" s="20">
        <v>88</v>
      </c>
      <c r="BH540" s="20" t="s">
        <v>262</v>
      </c>
      <c r="BI540" s="20">
        <v>0.12</v>
      </c>
      <c r="BJ540" s="20">
        <v>0.14000000000000001</v>
      </c>
      <c r="BK540" s="20">
        <v>-0.1</v>
      </c>
      <c r="BL540" s="20">
        <v>0.1</v>
      </c>
      <c r="BM540" s="88">
        <v>24</v>
      </c>
      <c r="BN540" s="20">
        <v>0.13</v>
      </c>
      <c r="BO540" s="20">
        <v>0.68</v>
      </c>
      <c r="BP540" s="60">
        <v>14</v>
      </c>
      <c r="BQ540" s="20">
        <v>7.0000000000000007E-2</v>
      </c>
      <c r="BR540" s="88">
        <v>24</v>
      </c>
      <c r="BS540" s="17">
        <v>-1</v>
      </c>
      <c r="BT540" s="17">
        <v>-6.7304416000000006E-2</v>
      </c>
      <c r="BU540" s="17">
        <f>_xlfn.XLOOKUP(BG540,' Brechas'!$A$35:$A$67,' Brechas'!$AV$35:$AV$67)</f>
        <v>-6.7304416393047795E-2</v>
      </c>
      <c r="BV540" t="b">
        <f t="shared" si="69"/>
        <v>1</v>
      </c>
      <c r="BZ540" s="20">
        <v>88</v>
      </c>
      <c r="CA540" s="20" t="s">
        <v>262</v>
      </c>
      <c r="CB540" s="20">
        <v>1499143.69</v>
      </c>
      <c r="CC540" s="20">
        <v>1801287.02</v>
      </c>
      <c r="CD540" s="20">
        <v>-0.17</v>
      </c>
      <c r="CE540" s="20">
        <v>0.17</v>
      </c>
      <c r="CF540" s="81">
        <v>17</v>
      </c>
      <c r="CG540" s="20">
        <v>1627078.25</v>
      </c>
      <c r="CH540" s="20">
        <v>0.63</v>
      </c>
      <c r="CI540" s="88">
        <v>24</v>
      </c>
      <c r="CJ540" s="20">
        <v>0.11</v>
      </c>
      <c r="CK540" s="80">
        <v>20</v>
      </c>
      <c r="CL540" s="17">
        <v>-1</v>
      </c>
      <c r="CM540" s="17">
        <v>-0.10578573600000001</v>
      </c>
      <c r="CN540" s="17">
        <f>_xlfn.XLOOKUP(BZ540,' Brechas'!$A$35:$A$67,' Brechas'!$BR$35:$BR$67)</f>
        <v>-0.10578573551411501</v>
      </c>
      <c r="CO540" t="b">
        <f t="shared" si="70"/>
        <v>1</v>
      </c>
    </row>
    <row r="541" spans="59:93">
      <c r="BG541" s="20">
        <v>91</v>
      </c>
      <c r="BH541" s="20" t="s">
        <v>108</v>
      </c>
      <c r="BI541" s="20">
        <v>0.15</v>
      </c>
      <c r="BJ541" s="20">
        <v>0.14000000000000001</v>
      </c>
      <c r="BK541" s="20">
        <v>0.08</v>
      </c>
      <c r="BL541" s="20">
        <v>0.08</v>
      </c>
      <c r="BM541" s="82">
        <v>22</v>
      </c>
      <c r="BN541" s="20">
        <v>0.15</v>
      </c>
      <c r="BO541" s="20">
        <v>0.61</v>
      </c>
      <c r="BP541" s="65">
        <v>6</v>
      </c>
      <c r="BQ541" s="20">
        <v>0.05</v>
      </c>
      <c r="BR541" s="80">
        <v>20</v>
      </c>
      <c r="BS541" s="17">
        <v>1</v>
      </c>
      <c r="BT541" s="17">
        <v>4.6372942E-2</v>
      </c>
      <c r="BU541" s="17">
        <f>_xlfn.XLOOKUP(BG541,' Brechas'!$A$35:$A$67,' Brechas'!$AV$35:$AV$67)</f>
        <v>4.6372941953739998E-2</v>
      </c>
      <c r="BV541" t="b">
        <f t="shared" si="69"/>
        <v>1</v>
      </c>
      <c r="BZ541" s="20">
        <v>91</v>
      </c>
      <c r="CA541" s="20" t="s">
        <v>108</v>
      </c>
      <c r="CB541" s="20">
        <v>1577071.43</v>
      </c>
      <c r="CC541" s="20">
        <v>1688240.05</v>
      </c>
      <c r="CD541" s="20">
        <v>-7.0000000000000007E-2</v>
      </c>
      <c r="CE541" s="20">
        <v>7.0000000000000007E-2</v>
      </c>
      <c r="CF541" s="62">
        <v>8</v>
      </c>
      <c r="CG541" s="20">
        <v>1641077.61</v>
      </c>
      <c r="CH541" s="20">
        <v>0.63</v>
      </c>
      <c r="CI541" s="74">
        <v>23</v>
      </c>
      <c r="CJ541" s="20">
        <v>0.04</v>
      </c>
      <c r="CK541" s="79">
        <v>10</v>
      </c>
      <c r="CL541" s="17">
        <v>-1</v>
      </c>
      <c r="CM541" s="17">
        <v>-4.1174123999999999E-2</v>
      </c>
      <c r="CN541" s="17">
        <f>_xlfn.XLOOKUP(BZ541,' Brechas'!$A$35:$A$67,' Brechas'!$BR$35:$BR$67)</f>
        <v>-4.1174123709752999E-2</v>
      </c>
      <c r="CO541" t="b">
        <f t="shared" si="70"/>
        <v>1</v>
      </c>
    </row>
    <row r="542" spans="59:93">
      <c r="BG542" s="20">
        <v>94</v>
      </c>
      <c r="BH542" s="20" t="s">
        <v>109</v>
      </c>
      <c r="BI542" s="20">
        <v>0.19</v>
      </c>
      <c r="BJ542" s="20">
        <v>0.2</v>
      </c>
      <c r="BK542" s="20">
        <v>-0.03</v>
      </c>
      <c r="BL542" s="20">
        <v>0.03</v>
      </c>
      <c r="BM542" s="86">
        <v>11</v>
      </c>
      <c r="BN542" s="20">
        <v>0.19</v>
      </c>
      <c r="BO542" s="20">
        <v>0.46</v>
      </c>
      <c r="BP542" s="67">
        <v>2</v>
      </c>
      <c r="BQ542" s="20">
        <v>0.01</v>
      </c>
      <c r="BR542" s="62">
        <v>8</v>
      </c>
      <c r="BS542" s="17">
        <v>-1</v>
      </c>
      <c r="BT542" s="17">
        <v>-1.4425011999999999E-2</v>
      </c>
      <c r="BU542" s="17">
        <f>_xlfn.XLOOKUP(BG542,' Brechas'!$A$35:$A$67,' Brechas'!$AV$35:$AV$67)</f>
        <v>-1.44250123706568E-2</v>
      </c>
      <c r="BV542" t="b">
        <f t="shared" si="69"/>
        <v>1</v>
      </c>
      <c r="BZ542" s="20">
        <v>94</v>
      </c>
      <c r="CA542" s="20" t="s">
        <v>109</v>
      </c>
      <c r="CB542" s="20">
        <v>634545.44999999995</v>
      </c>
      <c r="CC542" s="20">
        <v>2219444.44</v>
      </c>
      <c r="CD542" s="20">
        <v>-0.71</v>
      </c>
      <c r="CE542" s="20">
        <v>0.71</v>
      </c>
      <c r="CF542" s="77">
        <v>33</v>
      </c>
      <c r="CG542" s="20">
        <v>1347750</v>
      </c>
      <c r="CH542" s="20">
        <v>0.76</v>
      </c>
      <c r="CI542" s="87">
        <v>30</v>
      </c>
      <c r="CJ542" s="20">
        <v>0.54</v>
      </c>
      <c r="CK542" s="77">
        <v>33</v>
      </c>
      <c r="CL542" s="17">
        <v>-1</v>
      </c>
      <c r="CM542" s="17">
        <v>-0.54369260100000005</v>
      </c>
      <c r="CN542" s="17">
        <f>_xlfn.XLOOKUP(BZ542,' Brechas'!$A$35:$A$67,' Brechas'!$BR$35:$BR$67)</f>
        <v>-0.54369260106777095</v>
      </c>
      <c r="CO542" t="b">
        <f t="shared" si="70"/>
        <v>1</v>
      </c>
    </row>
    <row r="543" spans="59:93">
      <c r="BG543" s="20">
        <v>95</v>
      </c>
      <c r="BH543" s="20" t="s">
        <v>110</v>
      </c>
      <c r="BI543" s="20">
        <v>0.15</v>
      </c>
      <c r="BJ543" s="20">
        <v>0.14000000000000001</v>
      </c>
      <c r="BK543" s="20">
        <v>0.05</v>
      </c>
      <c r="BL543" s="20">
        <v>0.05</v>
      </c>
      <c r="BM543" s="63">
        <v>15</v>
      </c>
      <c r="BN543" s="20">
        <v>0.15</v>
      </c>
      <c r="BO543" s="20">
        <v>0.61</v>
      </c>
      <c r="BP543" s="64">
        <v>7</v>
      </c>
      <c r="BQ543" s="20">
        <v>0.03</v>
      </c>
      <c r="BR543" s="58">
        <v>16</v>
      </c>
      <c r="BS543" s="17">
        <v>1</v>
      </c>
      <c r="BT543" s="17">
        <v>3.0019977999999999E-2</v>
      </c>
      <c r="BU543" s="17">
        <f>_xlfn.XLOOKUP(BG543,' Brechas'!$A$35:$A$67,' Brechas'!$AV$35:$AV$67)</f>
        <v>3.00199780248065E-2</v>
      </c>
      <c r="BV543" t="b">
        <f t="shared" si="69"/>
        <v>1</v>
      </c>
      <c r="BZ543" s="20">
        <v>95</v>
      </c>
      <c r="CA543" s="20" t="s">
        <v>110</v>
      </c>
      <c r="CB543" s="20">
        <v>3561833.33</v>
      </c>
      <c r="CC543" s="20">
        <v>3388958.33</v>
      </c>
      <c r="CD543" s="20">
        <v>0.05</v>
      </c>
      <c r="CE543" s="20">
        <v>0.05</v>
      </c>
      <c r="CF543" s="83">
        <v>5</v>
      </c>
      <c r="CG543" s="20">
        <v>3475395.83</v>
      </c>
      <c r="CH543" s="20">
        <v>0.3</v>
      </c>
      <c r="CI543" s="76">
        <v>1</v>
      </c>
      <c r="CJ543" s="20">
        <v>0.02</v>
      </c>
      <c r="CK543" s="78">
        <v>3</v>
      </c>
      <c r="CL543" s="17">
        <v>1</v>
      </c>
      <c r="CM543" s="17">
        <v>1.5061461999999999E-2</v>
      </c>
      <c r="CN543" s="17">
        <f>_xlfn.XLOOKUP(BZ543,' Brechas'!$A$35:$A$67,' Brechas'!$BR$35:$BR$67)</f>
        <v>1.50614623679583E-2</v>
      </c>
      <c r="CO543" t="b">
        <f t="shared" si="70"/>
        <v>1</v>
      </c>
    </row>
    <row r="544" spans="59:93">
      <c r="BG544" s="20">
        <v>97</v>
      </c>
      <c r="BH544" s="20" t="s">
        <v>111</v>
      </c>
      <c r="BI544" s="20">
        <v>0.3</v>
      </c>
      <c r="BJ544" s="20">
        <v>0.27</v>
      </c>
      <c r="BK544" s="20">
        <v>7.0000000000000007E-2</v>
      </c>
      <c r="BL544" s="20">
        <v>7.0000000000000007E-2</v>
      </c>
      <c r="BM544" s="80">
        <v>20</v>
      </c>
      <c r="BN544" s="20">
        <v>0.28000000000000003</v>
      </c>
      <c r="BO544" s="20">
        <v>0.32</v>
      </c>
      <c r="BP544" s="76">
        <v>1</v>
      </c>
      <c r="BQ544" s="20">
        <v>0.02</v>
      </c>
      <c r="BR544" s="59">
        <v>13</v>
      </c>
      <c r="BS544" s="17">
        <v>1</v>
      </c>
      <c r="BT544" s="17">
        <v>2.3333680999999998E-2</v>
      </c>
      <c r="BU544" s="17">
        <f>_xlfn.XLOOKUP(BG544,' Brechas'!$A$35:$A$67,' Brechas'!$AV$35:$AV$67)</f>
        <v>2.3333681348950398E-2</v>
      </c>
      <c r="BV544" t="b">
        <f t="shared" si="69"/>
        <v>1</v>
      </c>
      <c r="BZ544" s="20">
        <v>97</v>
      </c>
      <c r="CA544" s="20" t="s">
        <v>111</v>
      </c>
      <c r="CB544" s="20">
        <v>1407142.86</v>
      </c>
      <c r="CC544" s="20">
        <v>4147916.67</v>
      </c>
      <c r="CD544" s="20">
        <v>-0.66</v>
      </c>
      <c r="CE544" s="20">
        <v>0.66</v>
      </c>
      <c r="CF544" s="95">
        <v>32</v>
      </c>
      <c r="CG544" s="20">
        <v>3138157.89</v>
      </c>
      <c r="CH544" s="20">
        <v>0.33</v>
      </c>
      <c r="CI544" s="67">
        <v>2</v>
      </c>
      <c r="CJ544" s="20">
        <v>0.22</v>
      </c>
      <c r="CK544" s="70">
        <v>29</v>
      </c>
      <c r="CL544" s="17">
        <v>-1</v>
      </c>
      <c r="CM544" s="17">
        <v>-0.216059733</v>
      </c>
      <c r="CN544" s="17">
        <f>_xlfn.XLOOKUP(BZ544,' Brechas'!$A$35:$A$67,' Brechas'!$BR$35:$BR$67)</f>
        <v>-0.21605973303315101</v>
      </c>
      <c r="CO544" t="b">
        <f t="shared" si="70"/>
        <v>1</v>
      </c>
    </row>
    <row r="545" spans="58:93">
      <c r="BG545" s="20">
        <v>99</v>
      </c>
      <c r="BH545" s="20" t="s">
        <v>112</v>
      </c>
      <c r="BI545" s="20">
        <v>0.17</v>
      </c>
      <c r="BJ545" s="20">
        <v>0.17</v>
      </c>
      <c r="BK545" s="20">
        <v>-0.04</v>
      </c>
      <c r="BL545" s="20">
        <v>0.04</v>
      </c>
      <c r="BM545" s="59">
        <v>13</v>
      </c>
      <c r="BN545" s="20">
        <v>0.17</v>
      </c>
      <c r="BO545" s="20">
        <v>0.53</v>
      </c>
      <c r="BP545" s="85">
        <v>4</v>
      </c>
      <c r="BQ545" s="20">
        <v>0.02</v>
      </c>
      <c r="BR545" s="66">
        <v>12</v>
      </c>
      <c r="BS545" s="17">
        <v>-1</v>
      </c>
      <c r="BT545" s="17">
        <v>-2.2326776999999999E-2</v>
      </c>
      <c r="BU545" s="17">
        <f>_xlfn.XLOOKUP(BG545,' Brechas'!$A$35:$A$67,' Brechas'!$AV$35:$AV$67)</f>
        <v>-2.23267765760491E-2</v>
      </c>
      <c r="BV545" t="b">
        <f t="shared" si="69"/>
        <v>1</v>
      </c>
      <c r="BZ545" s="20">
        <v>99</v>
      </c>
      <c r="CA545" s="20" t="s">
        <v>112</v>
      </c>
      <c r="CB545" s="20">
        <v>951894.74</v>
      </c>
      <c r="CC545" s="20">
        <v>1293147.52</v>
      </c>
      <c r="CD545" s="20">
        <v>-0.26</v>
      </c>
      <c r="CE545" s="20">
        <v>0.26</v>
      </c>
      <c r="CF545" s="84">
        <v>26</v>
      </c>
      <c r="CG545" s="20">
        <v>1131052.45</v>
      </c>
      <c r="CH545" s="20">
        <v>0.91</v>
      </c>
      <c r="CI545" s="95">
        <v>32</v>
      </c>
      <c r="CJ545" s="20">
        <v>0.24</v>
      </c>
      <c r="CK545" s="94">
        <v>31</v>
      </c>
      <c r="CL545" s="17">
        <v>-1</v>
      </c>
      <c r="CM545" s="17">
        <v>-0.239414717</v>
      </c>
      <c r="CN545" s="17">
        <f>_xlfn.XLOOKUP(BZ545,' Brechas'!$A$35:$A$67,' Brechas'!$BR$35:$BR$67)</f>
        <v>-0.23941471674728901</v>
      </c>
      <c r="CO545" t="b">
        <f t="shared" si="70"/>
        <v>1</v>
      </c>
    </row>
    <row r="547" spans="58:93">
      <c r="BF547" s="2" t="s">
        <v>18</v>
      </c>
      <c r="BG547" s="20">
        <v>5</v>
      </c>
      <c r="BH547" s="20" t="s">
        <v>79</v>
      </c>
      <c r="BI547" s="20">
        <v>0.31</v>
      </c>
      <c r="BJ547" s="20">
        <v>0.28999999999999998</v>
      </c>
      <c r="BK547" s="20">
        <v>0.04</v>
      </c>
      <c r="BL547" s="20">
        <v>0.04</v>
      </c>
      <c r="BM547" s="59">
        <v>13</v>
      </c>
      <c r="BN547" s="20">
        <v>0.3</v>
      </c>
      <c r="BO547" s="20">
        <v>0.45</v>
      </c>
      <c r="BP547" s="85">
        <v>4</v>
      </c>
      <c r="BQ547" s="20">
        <v>0.02</v>
      </c>
      <c r="BR547" s="86">
        <v>11</v>
      </c>
      <c r="BS547" s="17">
        <v>1</v>
      </c>
      <c r="BT547" s="17">
        <v>1.8839885000000001E-2</v>
      </c>
      <c r="BU547" s="17">
        <f>_xlfn.XLOOKUP(BG547,' Brechas'!$A$35:$A$67,' Brechas'!$AW$35:$AW$67)</f>
        <v>1.8839885461376601E-2</v>
      </c>
      <c r="BV547" t="b">
        <f>ROUND(BT547,6)=ROUND(BU547,6)</f>
        <v>1</v>
      </c>
    </row>
    <row r="548" spans="58:93">
      <c r="BG548" s="20">
        <v>8</v>
      </c>
      <c r="BH548" s="20" t="s">
        <v>81</v>
      </c>
      <c r="BI548" s="20">
        <v>0.31</v>
      </c>
      <c r="BJ548" s="20">
        <v>0.33</v>
      </c>
      <c r="BK548" s="20">
        <v>-0.05</v>
      </c>
      <c r="BL548" s="20">
        <v>0.05</v>
      </c>
      <c r="BM548" s="60">
        <v>14</v>
      </c>
      <c r="BN548" s="20">
        <v>0.32</v>
      </c>
      <c r="BO548" s="20">
        <v>0.42</v>
      </c>
      <c r="BP548" s="76">
        <v>1</v>
      </c>
      <c r="BQ548" s="20">
        <v>0.02</v>
      </c>
      <c r="BR548" s="66">
        <v>12</v>
      </c>
      <c r="BS548" s="17">
        <v>-1</v>
      </c>
      <c r="BT548" s="17">
        <v>-1.8908366999999999E-2</v>
      </c>
      <c r="BU548" s="17">
        <f>_xlfn.XLOOKUP(BG548,' Brechas'!$A$35:$A$67,' Brechas'!$AW$35:$AW$67)</f>
        <v>-1.8908367403473399E-2</v>
      </c>
      <c r="BV548" t="b">
        <f t="shared" ref="BV548:BV579" si="71">ROUND(BT548,6)=ROUND(BU548,6)</f>
        <v>1</v>
      </c>
    </row>
    <row r="549" spans="58:93">
      <c r="BG549" s="20">
        <v>11</v>
      </c>
      <c r="BH549" s="20" t="s">
        <v>82</v>
      </c>
      <c r="BI549" s="20">
        <v>0.26</v>
      </c>
      <c r="BJ549" s="20">
        <v>0.28999999999999998</v>
      </c>
      <c r="BK549" s="20">
        <v>-0.1</v>
      </c>
      <c r="BL549" s="20">
        <v>0.1</v>
      </c>
      <c r="BM549" s="74">
        <v>23</v>
      </c>
      <c r="BN549" s="20">
        <v>0.28000000000000003</v>
      </c>
      <c r="BO549" s="20">
        <v>0.48</v>
      </c>
      <c r="BP549" s="69">
        <v>9</v>
      </c>
      <c r="BQ549" s="20">
        <v>0.05</v>
      </c>
      <c r="BR549" s="80">
        <v>20</v>
      </c>
      <c r="BS549" s="17">
        <v>-1</v>
      </c>
      <c r="BT549" s="17">
        <v>-4.7057549999999997E-2</v>
      </c>
      <c r="BU549" s="17">
        <f>_xlfn.XLOOKUP(BG549,' Brechas'!$A$35:$A$67,' Brechas'!$AW$35:$AW$67)</f>
        <v>-4.70575497906187E-2</v>
      </c>
      <c r="BV549" t="b">
        <f t="shared" si="71"/>
        <v>1</v>
      </c>
    </row>
    <row r="550" spans="58:93">
      <c r="BG550" s="20">
        <v>13</v>
      </c>
      <c r="BH550" s="20" t="s">
        <v>83</v>
      </c>
      <c r="BI550" s="20">
        <v>0.28999999999999998</v>
      </c>
      <c r="BJ550" s="20">
        <v>0.28999999999999998</v>
      </c>
      <c r="BK550" s="20">
        <v>0.02</v>
      </c>
      <c r="BL550" s="20">
        <v>0.02</v>
      </c>
      <c r="BM550" s="65">
        <v>6</v>
      </c>
      <c r="BN550" s="20">
        <v>0.28999999999999998</v>
      </c>
      <c r="BO550" s="20">
        <v>0.46</v>
      </c>
      <c r="BP550" s="65">
        <v>6</v>
      </c>
      <c r="BQ550" s="20">
        <v>0.01</v>
      </c>
      <c r="BR550" s="83">
        <v>5</v>
      </c>
      <c r="BS550" s="17">
        <v>1</v>
      </c>
      <c r="BT550" s="17">
        <v>1.0674724999999999E-2</v>
      </c>
      <c r="BU550" s="17">
        <f>_xlfn.XLOOKUP(BG550,' Brechas'!$A$35:$A$67,' Brechas'!$AW$35:$AW$67)</f>
        <v>1.0674725281230001E-2</v>
      </c>
      <c r="BV550" t="b">
        <f t="shared" si="71"/>
        <v>1</v>
      </c>
    </row>
    <row r="551" spans="58:93">
      <c r="BG551" s="20">
        <v>15</v>
      </c>
      <c r="BH551" s="20" t="s">
        <v>84</v>
      </c>
      <c r="BI551" s="20">
        <v>0.26</v>
      </c>
      <c r="BJ551" s="20">
        <v>0.24</v>
      </c>
      <c r="BK551" s="20">
        <v>0.08</v>
      </c>
      <c r="BL551" s="20">
        <v>0.08</v>
      </c>
      <c r="BM551" s="68">
        <v>19</v>
      </c>
      <c r="BN551" s="20">
        <v>0.25</v>
      </c>
      <c r="BO551" s="20">
        <v>0.54</v>
      </c>
      <c r="BP551" s="61">
        <v>18</v>
      </c>
      <c r="BQ551" s="20">
        <v>0.04</v>
      </c>
      <c r="BR551" s="68">
        <v>19</v>
      </c>
      <c r="BS551" s="17">
        <v>1</v>
      </c>
      <c r="BT551" s="17">
        <v>4.0778591000000003E-2</v>
      </c>
      <c r="BU551" s="17">
        <f>_xlfn.XLOOKUP(BG551,' Brechas'!$A$35:$A$67,' Brechas'!$AW$35:$AW$67)</f>
        <v>4.0778590504351203E-2</v>
      </c>
      <c r="BV551" t="b">
        <f t="shared" si="71"/>
        <v>1</v>
      </c>
    </row>
    <row r="552" spans="58:93">
      <c r="BG552" s="20">
        <v>17</v>
      </c>
      <c r="BH552" s="20" t="s">
        <v>85</v>
      </c>
      <c r="BI552" s="20">
        <v>0.24</v>
      </c>
      <c r="BJ552" s="20">
        <v>0.25</v>
      </c>
      <c r="BK552" s="20">
        <v>-0.03</v>
      </c>
      <c r="BL552" s="20">
        <v>0.03</v>
      </c>
      <c r="BM552" s="62">
        <v>8</v>
      </c>
      <c r="BN552" s="20">
        <v>0.24</v>
      </c>
      <c r="BO552" s="20">
        <v>0.55000000000000004</v>
      </c>
      <c r="BP552" s="74">
        <v>23</v>
      </c>
      <c r="BQ552" s="20">
        <v>0.01</v>
      </c>
      <c r="BR552" s="69">
        <v>9</v>
      </c>
      <c r="BS552" s="17">
        <v>-1</v>
      </c>
      <c r="BT552" s="17">
        <v>-1.4211938E-2</v>
      </c>
      <c r="BU552" s="17">
        <f>_xlfn.XLOOKUP(BG552,' Brechas'!$A$35:$A$67,' Brechas'!$AW$35:$AW$67)</f>
        <v>-1.42119375384301E-2</v>
      </c>
      <c r="BV552" t="b">
        <f t="shared" si="71"/>
        <v>1</v>
      </c>
    </row>
    <row r="553" spans="58:93">
      <c r="BG553" s="20">
        <v>18</v>
      </c>
      <c r="BH553" s="20" t="s">
        <v>86</v>
      </c>
      <c r="BI553" s="20">
        <v>0.24</v>
      </c>
      <c r="BJ553" s="20">
        <v>0.23</v>
      </c>
      <c r="BK553" s="20">
        <v>0.02</v>
      </c>
      <c r="BL553" s="20">
        <v>0.02</v>
      </c>
      <c r="BM553" s="83">
        <v>5</v>
      </c>
      <c r="BN553" s="20">
        <v>0.23</v>
      </c>
      <c r="BO553" s="20">
        <v>0.56999999999999995</v>
      </c>
      <c r="BP553" s="71">
        <v>25</v>
      </c>
      <c r="BQ553" s="20">
        <v>0.01</v>
      </c>
      <c r="BR553" s="65">
        <v>6</v>
      </c>
      <c r="BS553" s="17">
        <v>1</v>
      </c>
      <c r="BT553" s="17">
        <v>1.1961138E-2</v>
      </c>
      <c r="BU553" s="17">
        <f>_xlfn.XLOOKUP(BG553,' Brechas'!$A$35:$A$67,' Brechas'!$AW$35:$AW$67)</f>
        <v>1.1961138144088E-2</v>
      </c>
      <c r="BV553" t="b">
        <f t="shared" si="71"/>
        <v>1</v>
      </c>
    </row>
    <row r="554" spans="58:93">
      <c r="BG554" s="20">
        <v>19</v>
      </c>
      <c r="BH554" s="20" t="s">
        <v>87</v>
      </c>
      <c r="BI554" s="20">
        <v>0.24</v>
      </c>
      <c r="BJ554" s="20">
        <v>0.22</v>
      </c>
      <c r="BK554" s="20">
        <v>0.08</v>
      </c>
      <c r="BL554" s="20">
        <v>0.08</v>
      </c>
      <c r="BM554" s="80">
        <v>20</v>
      </c>
      <c r="BN554" s="20">
        <v>0.23</v>
      </c>
      <c r="BO554" s="20">
        <v>0.57999999999999996</v>
      </c>
      <c r="BP554" s="84">
        <v>26</v>
      </c>
      <c r="BQ554" s="20">
        <v>0.05</v>
      </c>
      <c r="BR554" s="75">
        <v>21</v>
      </c>
      <c r="BS554" s="17">
        <v>1</v>
      </c>
      <c r="BT554" s="17">
        <v>4.8277987000000001E-2</v>
      </c>
      <c r="BU554" s="17">
        <f>_xlfn.XLOOKUP(BG554,' Brechas'!$A$35:$A$67,' Brechas'!$AW$35:$AW$67)</f>
        <v>4.8277986929176703E-2</v>
      </c>
      <c r="BV554" t="b">
        <f t="shared" si="71"/>
        <v>1</v>
      </c>
    </row>
    <row r="555" spans="58:93">
      <c r="BG555" s="20">
        <v>20</v>
      </c>
      <c r="BH555" s="20" t="s">
        <v>88</v>
      </c>
      <c r="BI555" s="20">
        <v>0.25</v>
      </c>
      <c r="BJ555" s="20">
        <v>0.25</v>
      </c>
      <c r="BK555" s="20">
        <v>0.02</v>
      </c>
      <c r="BL555" s="20">
        <v>0.02</v>
      </c>
      <c r="BM555" s="85">
        <v>4</v>
      </c>
      <c r="BN555" s="20">
        <v>0.25</v>
      </c>
      <c r="BO555" s="20">
        <v>0.53</v>
      </c>
      <c r="BP555" s="58">
        <v>16</v>
      </c>
      <c r="BQ555" s="20">
        <v>0.01</v>
      </c>
      <c r="BR555" s="85">
        <v>4</v>
      </c>
      <c r="BS555" s="17">
        <v>1</v>
      </c>
      <c r="BT555" s="17">
        <v>8.625143E-3</v>
      </c>
      <c r="BU555" s="17">
        <f>_xlfn.XLOOKUP(BG555,' Brechas'!$A$35:$A$67,' Brechas'!$AW$35:$AW$67)</f>
        <v>8.6251429558014802E-3</v>
      </c>
      <c r="BV555" t="b">
        <f t="shared" si="71"/>
        <v>1</v>
      </c>
    </row>
    <row r="556" spans="58:93">
      <c r="BG556" s="20">
        <v>23</v>
      </c>
      <c r="BH556" s="20" t="s">
        <v>89</v>
      </c>
      <c r="BI556" s="20">
        <v>0.26</v>
      </c>
      <c r="BJ556" s="20">
        <v>0.24</v>
      </c>
      <c r="BK556" s="20">
        <v>0.11</v>
      </c>
      <c r="BL556" s="20">
        <v>0.11</v>
      </c>
      <c r="BM556" s="84">
        <v>26</v>
      </c>
      <c r="BN556" s="20">
        <v>0.25</v>
      </c>
      <c r="BO556" s="20">
        <v>0.53</v>
      </c>
      <c r="BP556" s="81">
        <v>17</v>
      </c>
      <c r="BQ556" s="20">
        <v>0.06</v>
      </c>
      <c r="BR556" s="84">
        <v>26</v>
      </c>
      <c r="BS556" s="17">
        <v>1</v>
      </c>
      <c r="BT556" s="17">
        <v>6.0910517999999997E-2</v>
      </c>
      <c r="BU556" s="17">
        <f>_xlfn.XLOOKUP(BG556,' Brechas'!$A$35:$A$67,' Brechas'!$AW$35:$AW$67)</f>
        <v>6.0910518483702103E-2</v>
      </c>
      <c r="BV556" t="b">
        <f t="shared" si="71"/>
        <v>1</v>
      </c>
    </row>
    <row r="557" spans="58:93">
      <c r="BG557" s="20">
        <v>25</v>
      </c>
      <c r="BH557" s="20" t="s">
        <v>90</v>
      </c>
      <c r="BI557" s="20">
        <v>0.3</v>
      </c>
      <c r="BJ557" s="20">
        <v>0.3</v>
      </c>
      <c r="BK557" s="20">
        <v>-0.01</v>
      </c>
      <c r="BL557" s="20">
        <v>0.01</v>
      </c>
      <c r="BM557" s="67">
        <v>2</v>
      </c>
      <c r="BN557" s="20">
        <v>0.3</v>
      </c>
      <c r="BO557" s="20">
        <v>0.44</v>
      </c>
      <c r="BP557" s="67">
        <v>2</v>
      </c>
      <c r="BQ557" s="20">
        <v>0</v>
      </c>
      <c r="BR557" s="67">
        <v>2</v>
      </c>
      <c r="BS557" s="17">
        <v>-1</v>
      </c>
      <c r="BT557" s="17">
        <v>-3.7010749999999999E-3</v>
      </c>
      <c r="BU557" s="17">
        <f>_xlfn.XLOOKUP(BG557,' Brechas'!$A$35:$A$67,' Brechas'!$AW$35:$AW$67)</f>
        <v>-3.7010746313958201E-3</v>
      </c>
      <c r="BV557" t="b">
        <f t="shared" si="71"/>
        <v>1</v>
      </c>
    </row>
    <row r="558" spans="58:93">
      <c r="BG558" s="20">
        <v>27</v>
      </c>
      <c r="BH558" s="20" t="s">
        <v>91</v>
      </c>
      <c r="BI558" s="20">
        <v>0.21</v>
      </c>
      <c r="BJ558" s="20">
        <v>0.23</v>
      </c>
      <c r="BK558" s="20">
        <v>-0.1</v>
      </c>
      <c r="BL558" s="20">
        <v>0.1</v>
      </c>
      <c r="BM558" s="75">
        <v>21</v>
      </c>
      <c r="BN558" s="20">
        <v>0.22</v>
      </c>
      <c r="BO558" s="20">
        <v>0.61</v>
      </c>
      <c r="BP558" s="70">
        <v>29</v>
      </c>
      <c r="BQ558" s="20">
        <v>0.06</v>
      </c>
      <c r="BR558" s="71">
        <v>25</v>
      </c>
      <c r="BS558" s="17">
        <v>-1</v>
      </c>
      <c r="BT558" s="17">
        <v>-5.9296347999999999E-2</v>
      </c>
      <c r="BU558" s="17">
        <f>_xlfn.XLOOKUP(BG558,' Brechas'!$A$35:$A$67,' Brechas'!$AW$35:$AW$67)</f>
        <v>-5.9296348030988801E-2</v>
      </c>
      <c r="BV558" t="b">
        <f t="shared" si="71"/>
        <v>1</v>
      </c>
    </row>
    <row r="559" spans="58:93">
      <c r="BG559" s="20">
        <v>41</v>
      </c>
      <c r="BH559" s="20" t="s">
        <v>92</v>
      </c>
      <c r="BI559" s="20">
        <v>0.25</v>
      </c>
      <c r="BJ559" s="20">
        <v>0.23</v>
      </c>
      <c r="BK559" s="20">
        <v>0.1</v>
      </c>
      <c r="BL559" s="20">
        <v>0.1</v>
      </c>
      <c r="BM559" s="82">
        <v>22</v>
      </c>
      <c r="BN559" s="20">
        <v>0.24</v>
      </c>
      <c r="BO559" s="20">
        <v>0.56000000000000005</v>
      </c>
      <c r="BP559" s="88">
        <v>24</v>
      </c>
      <c r="BQ559" s="20">
        <v>0.05</v>
      </c>
      <c r="BR559" s="88">
        <v>24</v>
      </c>
      <c r="BS559" s="17">
        <v>1</v>
      </c>
      <c r="BT559" s="17">
        <v>5.4017959999999997E-2</v>
      </c>
      <c r="BU559" s="17">
        <f>_xlfn.XLOOKUP(BG559,' Brechas'!$A$35:$A$67,' Brechas'!$AW$35:$AW$67)</f>
        <v>5.4017959704164897E-2</v>
      </c>
      <c r="BV559" t="b">
        <f t="shared" si="71"/>
        <v>1</v>
      </c>
    </row>
    <row r="560" spans="58:93">
      <c r="BG560" s="20">
        <v>44</v>
      </c>
      <c r="BH560" s="20" t="s">
        <v>93</v>
      </c>
      <c r="BI560" s="20">
        <v>0.23</v>
      </c>
      <c r="BJ560" s="20">
        <v>0.22</v>
      </c>
      <c r="BK560" s="20">
        <v>0.01</v>
      </c>
      <c r="BL560" s="20">
        <v>0.01</v>
      </c>
      <c r="BM560" s="78">
        <v>3</v>
      </c>
      <c r="BN560" s="20">
        <v>0.23</v>
      </c>
      <c r="BO560" s="20">
        <v>0.59</v>
      </c>
      <c r="BP560" s="72">
        <v>27</v>
      </c>
      <c r="BQ560" s="20">
        <v>0.01</v>
      </c>
      <c r="BR560" s="78">
        <v>3</v>
      </c>
      <c r="BS560" s="17">
        <v>1</v>
      </c>
      <c r="BT560" s="17">
        <v>6.263294E-3</v>
      </c>
      <c r="BU560" s="17">
        <f>_xlfn.XLOOKUP(BG560,' Brechas'!$A$35:$A$67,' Brechas'!$AW$35:$AW$67)</f>
        <v>6.26329429838067E-3</v>
      </c>
      <c r="BV560" t="b">
        <f t="shared" si="71"/>
        <v>1</v>
      </c>
    </row>
    <row r="561" spans="59:74">
      <c r="BG561" s="20">
        <v>47</v>
      </c>
      <c r="BH561" s="20" t="s">
        <v>94</v>
      </c>
      <c r="BI561" s="20">
        <v>0.28999999999999998</v>
      </c>
      <c r="BJ561" s="20">
        <v>0.26</v>
      </c>
      <c r="BK561" s="20">
        <v>0.11</v>
      </c>
      <c r="BL561" s="20">
        <v>0.11</v>
      </c>
      <c r="BM561" s="71">
        <v>25</v>
      </c>
      <c r="BN561" s="20">
        <v>0.28000000000000003</v>
      </c>
      <c r="BO561" s="20">
        <v>0.48</v>
      </c>
      <c r="BP561" s="79">
        <v>10</v>
      </c>
      <c r="BQ561" s="20">
        <v>0.05</v>
      </c>
      <c r="BR561" s="74">
        <v>23</v>
      </c>
      <c r="BS561" s="17">
        <v>1</v>
      </c>
      <c r="BT561" s="17">
        <v>5.2921851999999998E-2</v>
      </c>
      <c r="BU561" s="17">
        <f>_xlfn.XLOOKUP(BG561,' Brechas'!$A$35:$A$67,' Brechas'!$AW$35:$AW$67)</f>
        <v>5.2921851809293902E-2</v>
      </c>
      <c r="BV561" t="b">
        <f t="shared" si="71"/>
        <v>1</v>
      </c>
    </row>
    <row r="562" spans="59:74">
      <c r="BG562" s="20">
        <v>50</v>
      </c>
      <c r="BH562" s="20" t="s">
        <v>95</v>
      </c>
      <c r="BI562" s="20">
        <v>0.28000000000000003</v>
      </c>
      <c r="BJ562" s="20">
        <v>0.25</v>
      </c>
      <c r="BK562" s="20">
        <v>0.13</v>
      </c>
      <c r="BL562" s="20">
        <v>0.13</v>
      </c>
      <c r="BM562" s="72">
        <v>27</v>
      </c>
      <c r="BN562" s="20">
        <v>0.26</v>
      </c>
      <c r="BO562" s="20">
        <v>0.51</v>
      </c>
      <c r="BP562" s="59">
        <v>13</v>
      </c>
      <c r="BQ562" s="20">
        <v>7.0000000000000007E-2</v>
      </c>
      <c r="BR562" s="72">
        <v>27</v>
      </c>
      <c r="BS562" s="17">
        <v>1</v>
      </c>
      <c r="BT562" s="17">
        <v>6.6151825999999997E-2</v>
      </c>
      <c r="BU562" s="17">
        <f>_xlfn.XLOOKUP(BG562,' Brechas'!$A$35:$A$67,' Brechas'!$AW$35:$AW$67)</f>
        <v>6.6151826181423595E-2</v>
      </c>
      <c r="BV562" t="b">
        <f t="shared" si="71"/>
        <v>1</v>
      </c>
    </row>
    <row r="563" spans="59:74">
      <c r="BG563" s="20">
        <v>52</v>
      </c>
      <c r="BH563" s="20" t="s">
        <v>96</v>
      </c>
      <c r="BI563" s="20">
        <v>0.21</v>
      </c>
      <c r="BJ563" s="20">
        <v>0.2</v>
      </c>
      <c r="BK563" s="20">
        <v>0.04</v>
      </c>
      <c r="BL563" s="20">
        <v>0.04</v>
      </c>
      <c r="BM563" s="66">
        <v>12</v>
      </c>
      <c r="BN563" s="20">
        <v>0.21</v>
      </c>
      <c r="BO563" s="20">
        <v>0.64</v>
      </c>
      <c r="BP563" s="87">
        <v>30</v>
      </c>
      <c r="BQ563" s="20">
        <v>0.02</v>
      </c>
      <c r="BR563" s="60">
        <v>14</v>
      </c>
      <c r="BS563" s="17">
        <v>1</v>
      </c>
      <c r="BT563" s="17">
        <v>2.4241117999999999E-2</v>
      </c>
      <c r="BU563" s="17">
        <f>_xlfn.XLOOKUP(BG563,' Brechas'!$A$35:$A$67,' Brechas'!$AW$35:$AW$67)</f>
        <v>2.4241117941651201E-2</v>
      </c>
      <c r="BV563" t="b">
        <f t="shared" si="71"/>
        <v>1</v>
      </c>
    </row>
    <row r="564" spans="59:74" ht="24">
      <c r="BG564" s="20">
        <v>54</v>
      </c>
      <c r="BH564" s="20" t="s">
        <v>97</v>
      </c>
      <c r="BI564" s="20">
        <v>0.28000000000000003</v>
      </c>
      <c r="BJ564" s="20">
        <v>0.25</v>
      </c>
      <c r="BK564" s="20">
        <v>0.1</v>
      </c>
      <c r="BL564" s="20">
        <v>0.1</v>
      </c>
      <c r="BM564" s="88">
        <v>24</v>
      </c>
      <c r="BN564" s="20">
        <v>0.26</v>
      </c>
      <c r="BO564" s="20">
        <v>0.51</v>
      </c>
      <c r="BP564" s="66">
        <v>12</v>
      </c>
      <c r="BQ564" s="20">
        <v>0.05</v>
      </c>
      <c r="BR564" s="82">
        <v>22</v>
      </c>
      <c r="BS564" s="17">
        <v>1</v>
      </c>
      <c r="BT564" s="17">
        <v>5.2796124999999999E-2</v>
      </c>
      <c r="BU564" s="17">
        <f>_xlfn.XLOOKUP(BG564,' Brechas'!$A$35:$A$67,' Brechas'!$AW$35:$AW$67)</f>
        <v>5.2796124963099399E-2</v>
      </c>
      <c r="BV564" t="b">
        <f t="shared" si="71"/>
        <v>1</v>
      </c>
    </row>
    <row r="565" spans="59:74">
      <c r="BG565" s="20">
        <v>63</v>
      </c>
      <c r="BH565" s="20" t="s">
        <v>98</v>
      </c>
      <c r="BI565" s="20">
        <v>0.3</v>
      </c>
      <c r="BJ565" s="20">
        <v>0.3</v>
      </c>
      <c r="BK565" s="20">
        <v>0.03</v>
      </c>
      <c r="BL565" s="20">
        <v>0.03</v>
      </c>
      <c r="BM565" s="69">
        <v>9</v>
      </c>
      <c r="BN565" s="20">
        <v>0.3</v>
      </c>
      <c r="BO565" s="20">
        <v>0.45</v>
      </c>
      <c r="BP565" s="78">
        <v>3</v>
      </c>
      <c r="BQ565" s="20">
        <v>0.01</v>
      </c>
      <c r="BR565" s="64">
        <v>7</v>
      </c>
      <c r="BS565" s="17">
        <v>1</v>
      </c>
      <c r="BT565" s="17">
        <v>1.2190342E-2</v>
      </c>
      <c r="BU565" s="17">
        <f>_xlfn.XLOOKUP(BG565,' Brechas'!$A$35:$A$67,' Brechas'!$AW$35:$AW$67)</f>
        <v>1.21903419880732E-2</v>
      </c>
      <c r="BV565" t="b">
        <f t="shared" si="71"/>
        <v>1</v>
      </c>
    </row>
    <row r="566" spans="59:74">
      <c r="BG566" s="20">
        <v>66</v>
      </c>
      <c r="BH566" s="20" t="s">
        <v>99</v>
      </c>
      <c r="BI566" s="20">
        <v>0.28999999999999998</v>
      </c>
      <c r="BJ566" s="20">
        <v>0.28999999999999998</v>
      </c>
      <c r="BK566" s="20">
        <v>0</v>
      </c>
      <c r="BL566" s="20">
        <v>0</v>
      </c>
      <c r="BM566" s="76">
        <v>1</v>
      </c>
      <c r="BN566" s="20">
        <v>0.28999999999999998</v>
      </c>
      <c r="BO566" s="20">
        <v>0.47</v>
      </c>
      <c r="BP566" s="64">
        <v>7</v>
      </c>
      <c r="BQ566" s="20">
        <v>0</v>
      </c>
      <c r="BR566" s="76">
        <v>1</v>
      </c>
      <c r="BS566" s="17">
        <v>-1</v>
      </c>
      <c r="BT566" s="17">
        <v>-3.7771899999999999E-4</v>
      </c>
      <c r="BU566" s="17">
        <f>_xlfn.XLOOKUP(BG566,' Brechas'!$A$35:$A$67,' Brechas'!$AW$35:$AW$67)</f>
        <v>-3.7771907659724297E-4</v>
      </c>
      <c r="BV566" t="b">
        <f t="shared" si="71"/>
        <v>1</v>
      </c>
    </row>
    <row r="567" spans="59:74">
      <c r="BG567" s="20">
        <v>68</v>
      </c>
      <c r="BH567" s="20" t="s">
        <v>100</v>
      </c>
      <c r="BI567" s="20">
        <v>0.26</v>
      </c>
      <c r="BJ567" s="20">
        <v>0.25</v>
      </c>
      <c r="BK567" s="20">
        <v>0.05</v>
      </c>
      <c r="BL567" s="20">
        <v>0.05</v>
      </c>
      <c r="BM567" s="63">
        <v>15</v>
      </c>
      <c r="BN567" s="20">
        <v>0.26</v>
      </c>
      <c r="BO567" s="20">
        <v>0.52</v>
      </c>
      <c r="BP567" s="60">
        <v>14</v>
      </c>
      <c r="BQ567" s="20">
        <v>0.02</v>
      </c>
      <c r="BR567" s="63">
        <v>15</v>
      </c>
      <c r="BS567" s="17">
        <v>1</v>
      </c>
      <c r="BT567" s="17">
        <v>2.4631904E-2</v>
      </c>
      <c r="BU567" s="17">
        <f>_xlfn.XLOOKUP(BG567,' Brechas'!$A$35:$A$67,' Brechas'!$AW$35:$AW$67)</f>
        <v>2.4631904365883001E-2</v>
      </c>
      <c r="BV567" t="b">
        <f t="shared" si="71"/>
        <v>1</v>
      </c>
    </row>
    <row r="568" spans="59:74">
      <c r="BG568" s="20">
        <v>70</v>
      </c>
      <c r="BH568" s="20" t="s">
        <v>101</v>
      </c>
      <c r="BI568" s="20">
        <v>0.26</v>
      </c>
      <c r="BJ568" s="20">
        <v>0.25</v>
      </c>
      <c r="BK568" s="20">
        <v>7.0000000000000007E-2</v>
      </c>
      <c r="BL568" s="20">
        <v>7.0000000000000007E-2</v>
      </c>
      <c r="BM568" s="61">
        <v>18</v>
      </c>
      <c r="BN568" s="20">
        <v>0.25</v>
      </c>
      <c r="BO568" s="20">
        <v>0.53</v>
      </c>
      <c r="BP568" s="63">
        <v>15</v>
      </c>
      <c r="BQ568" s="20">
        <v>0.04</v>
      </c>
      <c r="BR568" s="61">
        <v>18</v>
      </c>
      <c r="BS568" s="17">
        <v>1</v>
      </c>
      <c r="BT568" s="17">
        <v>3.7520580999999997E-2</v>
      </c>
      <c r="BU568" s="17">
        <f>_xlfn.XLOOKUP(BG568,' Brechas'!$A$35:$A$67,' Brechas'!$AW$35:$AW$67)</f>
        <v>3.7520581210423898E-2</v>
      </c>
      <c r="BV568" t="b">
        <f t="shared" si="71"/>
        <v>1</v>
      </c>
    </row>
    <row r="569" spans="59:74">
      <c r="BG569" s="20">
        <v>73</v>
      </c>
      <c r="BH569" s="20" t="s">
        <v>102</v>
      </c>
      <c r="BI569" s="20">
        <v>0.24</v>
      </c>
      <c r="BJ569" s="20">
        <v>0.25</v>
      </c>
      <c r="BK569" s="20">
        <v>-0.03</v>
      </c>
      <c r="BL569" s="20">
        <v>0.03</v>
      </c>
      <c r="BM569" s="79">
        <v>10</v>
      </c>
      <c r="BN569" s="20">
        <v>0.25</v>
      </c>
      <c r="BO569" s="20">
        <v>0.54</v>
      </c>
      <c r="BP569" s="80">
        <v>20</v>
      </c>
      <c r="BQ569" s="20">
        <v>0.02</v>
      </c>
      <c r="BR569" s="79">
        <v>10</v>
      </c>
      <c r="BS569" s="17">
        <v>-1</v>
      </c>
      <c r="BT569" s="17">
        <v>-1.5941105000000001E-2</v>
      </c>
      <c r="BU569" s="17">
        <f>_xlfn.XLOOKUP(BG569,' Brechas'!$A$35:$A$67,' Brechas'!$AW$35:$AW$67)</f>
        <v>-1.5941105320202299E-2</v>
      </c>
      <c r="BV569" t="b">
        <f t="shared" si="71"/>
        <v>1</v>
      </c>
    </row>
    <row r="570" spans="59:74">
      <c r="BG570" s="20">
        <v>76</v>
      </c>
      <c r="BH570" s="20" t="s">
        <v>103</v>
      </c>
      <c r="BI570" s="20">
        <v>0.3</v>
      </c>
      <c r="BJ570" s="20">
        <v>0.28999999999999998</v>
      </c>
      <c r="BK570" s="20">
        <v>0.05</v>
      </c>
      <c r="BL570" s="20">
        <v>0.05</v>
      </c>
      <c r="BM570" s="58">
        <v>16</v>
      </c>
      <c r="BN570" s="20">
        <v>0.3</v>
      </c>
      <c r="BO570" s="20">
        <v>0.45</v>
      </c>
      <c r="BP570" s="83">
        <v>5</v>
      </c>
      <c r="BQ570" s="20">
        <v>0.02</v>
      </c>
      <c r="BR570" s="59">
        <v>13</v>
      </c>
      <c r="BS570" s="17">
        <v>1</v>
      </c>
      <c r="BT570" s="17">
        <v>2.2808766000000001E-2</v>
      </c>
      <c r="BU570" s="17">
        <f>_xlfn.XLOOKUP(BG570,' Brechas'!$A$35:$A$67,' Brechas'!$AW$35:$AW$67)</f>
        <v>2.2808766081982498E-2</v>
      </c>
      <c r="BV570" t="b">
        <f t="shared" si="71"/>
        <v>1</v>
      </c>
    </row>
    <row r="571" spans="59:74">
      <c r="BG571" s="20">
        <v>81</v>
      </c>
      <c r="BH571" s="20" t="s">
        <v>104</v>
      </c>
      <c r="BI571" s="20">
        <v>0.28000000000000003</v>
      </c>
      <c r="BJ571" s="20">
        <v>0.21</v>
      </c>
      <c r="BK571" s="20">
        <v>0.28999999999999998</v>
      </c>
      <c r="BL571" s="20">
        <v>0.28999999999999998</v>
      </c>
      <c r="BM571" s="94">
        <v>31</v>
      </c>
      <c r="BN571" s="20">
        <v>0.25</v>
      </c>
      <c r="BO571" s="20">
        <v>0.55000000000000004</v>
      </c>
      <c r="BP571" s="75">
        <v>21</v>
      </c>
      <c r="BQ571" s="20">
        <v>0.16</v>
      </c>
      <c r="BR571" s="94">
        <v>31</v>
      </c>
      <c r="BS571" s="17">
        <v>1</v>
      </c>
      <c r="BT571" s="17">
        <v>0.159246257</v>
      </c>
      <c r="BU571" s="17">
        <f>_xlfn.XLOOKUP(BG571,' Brechas'!$A$35:$A$67,' Brechas'!$AW$35:$AW$67)</f>
        <v>0.15924625673019199</v>
      </c>
      <c r="BV571" t="b">
        <f t="shared" si="71"/>
        <v>1</v>
      </c>
    </row>
    <row r="572" spans="59:74">
      <c r="BG572" s="20">
        <v>85</v>
      </c>
      <c r="BH572" s="20" t="s">
        <v>105</v>
      </c>
      <c r="BI572" s="20">
        <v>0.27</v>
      </c>
      <c r="BJ572" s="20">
        <v>0.26</v>
      </c>
      <c r="BK572" s="20">
        <v>0.06</v>
      </c>
      <c r="BL572" s="20">
        <v>0.06</v>
      </c>
      <c r="BM572" s="81">
        <v>17</v>
      </c>
      <c r="BN572" s="20">
        <v>0.27</v>
      </c>
      <c r="BO572" s="20">
        <v>0.5</v>
      </c>
      <c r="BP572" s="86">
        <v>11</v>
      </c>
      <c r="BQ572" s="20">
        <v>0.03</v>
      </c>
      <c r="BR572" s="81">
        <v>17</v>
      </c>
      <c r="BS572" s="17">
        <v>1</v>
      </c>
      <c r="BT572" s="17">
        <v>3.1014133999999999E-2</v>
      </c>
      <c r="BU572" s="17">
        <f>_xlfn.XLOOKUP(BG572,' Brechas'!$A$35:$A$67,' Brechas'!$AW$35:$AW$67)</f>
        <v>3.1014134481941999E-2</v>
      </c>
      <c r="BV572" t="b">
        <f t="shared" si="71"/>
        <v>1</v>
      </c>
    </row>
    <row r="573" spans="59:74">
      <c r="BG573" s="20">
        <v>86</v>
      </c>
      <c r="BH573" s="20" t="s">
        <v>106</v>
      </c>
      <c r="BI573" s="20">
        <v>0.25</v>
      </c>
      <c r="BJ573" s="20">
        <v>0.24</v>
      </c>
      <c r="BK573" s="20">
        <v>0.02</v>
      </c>
      <c r="BL573" s="20">
        <v>0.02</v>
      </c>
      <c r="BM573" s="64">
        <v>7</v>
      </c>
      <c r="BN573" s="20">
        <v>0.24</v>
      </c>
      <c r="BO573" s="20">
        <v>0.55000000000000004</v>
      </c>
      <c r="BP573" s="82">
        <v>22</v>
      </c>
      <c r="BQ573" s="20">
        <v>0.01</v>
      </c>
      <c r="BR573" s="62">
        <v>8</v>
      </c>
      <c r="BS573" s="17">
        <v>1</v>
      </c>
      <c r="BT573" s="17">
        <v>1.3259666E-2</v>
      </c>
      <c r="BU573" s="17">
        <f>_xlfn.XLOOKUP(BG573,' Brechas'!$A$35:$A$67,' Brechas'!$AW$35:$AW$67)</f>
        <v>1.3259666359118299E-2</v>
      </c>
      <c r="BV573" t="b">
        <f t="shared" si="71"/>
        <v>1</v>
      </c>
    </row>
    <row r="574" spans="59:74">
      <c r="BG574" s="20">
        <v>88</v>
      </c>
      <c r="BH574" s="20" t="s">
        <v>262</v>
      </c>
      <c r="BI574" s="20">
        <v>0.2</v>
      </c>
      <c r="BJ574" s="20">
        <v>0.24</v>
      </c>
      <c r="BK574" s="20">
        <v>-0.15</v>
      </c>
      <c r="BL574" s="20">
        <v>0.15</v>
      </c>
      <c r="BM574" s="73">
        <v>28</v>
      </c>
      <c r="BN574" s="20">
        <v>0.22</v>
      </c>
      <c r="BO574" s="20">
        <v>0.61</v>
      </c>
      <c r="BP574" s="73">
        <v>28</v>
      </c>
      <c r="BQ574" s="20">
        <v>0.09</v>
      </c>
      <c r="BR574" s="73">
        <v>28</v>
      </c>
      <c r="BS574" s="17">
        <v>-1</v>
      </c>
      <c r="BT574" s="17">
        <v>-9.3846720999999994E-2</v>
      </c>
      <c r="BU574" s="17">
        <f>_xlfn.XLOOKUP(BG574,' Brechas'!$A$35:$A$67,' Brechas'!$AW$35:$AW$67)</f>
        <v>-9.3846721047736795E-2</v>
      </c>
      <c r="BV574" t="b">
        <f t="shared" si="71"/>
        <v>1</v>
      </c>
    </row>
    <row r="575" spans="59:74">
      <c r="BG575" s="20">
        <v>91</v>
      </c>
      <c r="BH575" s="20" t="s">
        <v>108</v>
      </c>
      <c r="BI575" s="20">
        <v>0.22</v>
      </c>
      <c r="BJ575" s="20">
        <v>0.28000000000000003</v>
      </c>
      <c r="BK575" s="20">
        <v>-0.23</v>
      </c>
      <c r="BL575" s="20">
        <v>0.23</v>
      </c>
      <c r="BM575" s="70">
        <v>29</v>
      </c>
      <c r="BN575" s="20">
        <v>0.25</v>
      </c>
      <c r="BO575" s="20">
        <v>0.54</v>
      </c>
      <c r="BP575" s="68">
        <v>19</v>
      </c>
      <c r="BQ575" s="20">
        <v>0.12</v>
      </c>
      <c r="BR575" s="70">
        <v>29</v>
      </c>
      <c r="BS575" s="17">
        <v>-1</v>
      </c>
      <c r="BT575" s="17">
        <v>-0.12209668</v>
      </c>
      <c r="BU575" s="17">
        <f>_xlfn.XLOOKUP(BG575,' Brechas'!$A$35:$A$67,' Brechas'!$AW$35:$AW$67)</f>
        <v>-0.122096679845674</v>
      </c>
      <c r="BV575" t="b">
        <f t="shared" si="71"/>
        <v>1</v>
      </c>
    </row>
    <row r="576" spans="59:74">
      <c r="BG576" s="20">
        <v>94</v>
      </c>
      <c r="BH576" s="20" t="s">
        <v>109</v>
      </c>
      <c r="BI576" s="20">
        <v>0.13</v>
      </c>
      <c r="BJ576" s="20">
        <v>0.16</v>
      </c>
      <c r="BK576" s="20">
        <v>-0.23</v>
      </c>
      <c r="BL576" s="20">
        <v>0.23</v>
      </c>
      <c r="BM576" s="87">
        <v>30</v>
      </c>
      <c r="BN576" s="20">
        <v>0.15</v>
      </c>
      <c r="BO576" s="20">
        <v>0.91</v>
      </c>
      <c r="BP576" s="95">
        <v>32</v>
      </c>
      <c r="BQ576" s="20">
        <v>0.21</v>
      </c>
      <c r="BR576" s="95">
        <v>32</v>
      </c>
      <c r="BS576" s="17">
        <v>-1</v>
      </c>
      <c r="BT576" s="17">
        <v>-0.20633832199999999</v>
      </c>
      <c r="BU576" s="17">
        <f>_xlfn.XLOOKUP(BG576,' Brechas'!$A$35:$A$67,' Brechas'!$AW$35:$AW$67)</f>
        <v>-0.20633832212199299</v>
      </c>
      <c r="BV576" t="b">
        <f t="shared" si="71"/>
        <v>1</v>
      </c>
    </row>
    <row r="577" spans="58:74">
      <c r="BG577" s="20">
        <v>95</v>
      </c>
      <c r="BH577" s="20" t="s">
        <v>110</v>
      </c>
      <c r="BI577" s="20">
        <v>0.21</v>
      </c>
      <c r="BJ577" s="20">
        <v>0.16</v>
      </c>
      <c r="BK577" s="20">
        <v>0.3</v>
      </c>
      <c r="BL577" s="20">
        <v>0.3</v>
      </c>
      <c r="BM577" s="95">
        <v>32</v>
      </c>
      <c r="BN577" s="20">
        <v>0.18</v>
      </c>
      <c r="BO577" s="20">
        <v>0.74</v>
      </c>
      <c r="BP577" s="94">
        <v>31</v>
      </c>
      <c r="BQ577" s="20">
        <v>0.22</v>
      </c>
      <c r="BR577" s="77">
        <v>33</v>
      </c>
      <c r="BS577" s="17">
        <v>1</v>
      </c>
      <c r="BT577" s="17">
        <v>0.22095345</v>
      </c>
      <c r="BU577" s="17">
        <f>_xlfn.XLOOKUP(BG577,' Brechas'!$A$35:$A$67,' Brechas'!$AW$35:$AW$67)</f>
        <v>0.22095345029573699</v>
      </c>
      <c r="BV577" t="b">
        <f t="shared" si="71"/>
        <v>1</v>
      </c>
    </row>
    <row r="578" spans="58:74">
      <c r="BG578" s="20">
        <v>97</v>
      </c>
      <c r="BH578" s="20" t="s">
        <v>111</v>
      </c>
      <c r="BI578" s="20">
        <v>0.23</v>
      </c>
      <c r="BJ578" s="20">
        <v>0.33</v>
      </c>
      <c r="BK578" s="20">
        <v>-0.3</v>
      </c>
      <c r="BL578" s="20">
        <v>0.3</v>
      </c>
      <c r="BM578" s="77">
        <v>33</v>
      </c>
      <c r="BN578" s="20">
        <v>0.28999999999999998</v>
      </c>
      <c r="BO578" s="20">
        <v>0.47</v>
      </c>
      <c r="BP578" s="62">
        <v>8</v>
      </c>
      <c r="BQ578" s="20">
        <v>0.14000000000000001</v>
      </c>
      <c r="BR578" s="87">
        <v>30</v>
      </c>
      <c r="BS578" s="17">
        <v>-1</v>
      </c>
      <c r="BT578" s="17">
        <v>-0.14113067900000001</v>
      </c>
      <c r="BU578" s="17">
        <f>_xlfn.XLOOKUP(BG578,' Brechas'!$A$35:$A$67,' Brechas'!$AW$35:$AW$67)</f>
        <v>-0.14113067944333901</v>
      </c>
      <c r="BV578" t="b">
        <f t="shared" si="71"/>
        <v>1</v>
      </c>
    </row>
    <row r="579" spans="58:74">
      <c r="BG579" s="20">
        <v>99</v>
      </c>
      <c r="BH579" s="20" t="s">
        <v>112</v>
      </c>
      <c r="BI579" s="20">
        <v>0.13</v>
      </c>
      <c r="BJ579" s="20">
        <v>0.14000000000000001</v>
      </c>
      <c r="BK579" s="20">
        <v>-0.03</v>
      </c>
      <c r="BL579" s="20">
        <v>0.03</v>
      </c>
      <c r="BM579" s="86">
        <v>11</v>
      </c>
      <c r="BN579" s="20">
        <v>0.13</v>
      </c>
      <c r="BO579" s="20">
        <v>1</v>
      </c>
      <c r="BP579" s="77">
        <v>33</v>
      </c>
      <c r="BQ579" s="20">
        <v>0.03</v>
      </c>
      <c r="BR579" s="58">
        <v>16</v>
      </c>
      <c r="BS579" s="17">
        <v>-1</v>
      </c>
      <c r="BT579" s="17">
        <v>-2.9456657000000001E-2</v>
      </c>
      <c r="BU579" s="17">
        <f>_xlfn.XLOOKUP(BG579,' Brechas'!$A$35:$A$67,' Brechas'!$AW$35:$AW$67)</f>
        <v>-2.9456656521156602E-2</v>
      </c>
      <c r="BV579" t="b">
        <f t="shared" si="71"/>
        <v>1</v>
      </c>
    </row>
    <row r="581" spans="58:74">
      <c r="BF581" s="2" t="s">
        <v>19</v>
      </c>
      <c r="BG581" s="20">
        <v>5</v>
      </c>
      <c r="BH581" s="20" t="s">
        <v>79</v>
      </c>
      <c r="BI581" s="20">
        <v>2.1</v>
      </c>
      <c r="BJ581" s="20">
        <v>1.55</v>
      </c>
      <c r="BK581" s="20">
        <v>0.35</v>
      </c>
      <c r="BL581" s="20">
        <v>0.35</v>
      </c>
      <c r="BM581" s="61">
        <v>18</v>
      </c>
      <c r="BN581" s="20">
        <v>1.84</v>
      </c>
      <c r="BO581" s="20">
        <v>0.12</v>
      </c>
      <c r="BP581" s="62">
        <v>8</v>
      </c>
      <c r="BQ581" s="20">
        <v>0.04</v>
      </c>
      <c r="BR581" s="63">
        <v>15</v>
      </c>
      <c r="BS581" s="17">
        <v>1</v>
      </c>
      <c r="BT581" s="17">
        <v>4.3586264999999999E-2</v>
      </c>
      <c r="BU581" s="17">
        <f>_xlfn.XLOOKUP(BG581,' Brechas'!$A$35:$A$67,' Brechas'!$AX$35:$AX$67)</f>
        <v>4.3586264753470702E-2</v>
      </c>
      <c r="BV581" t="b">
        <f>ROUND(BT581,6)=ROUND(BU581,6)</f>
        <v>1</v>
      </c>
    </row>
    <row r="582" spans="58:74">
      <c r="BG582" s="20">
        <v>8</v>
      </c>
      <c r="BH582" s="20" t="s">
        <v>81</v>
      </c>
      <c r="BI582" s="20">
        <v>1.7</v>
      </c>
      <c r="BJ582" s="20">
        <v>2.44</v>
      </c>
      <c r="BK582" s="20">
        <v>-0.3</v>
      </c>
      <c r="BL582" s="20">
        <v>0.3</v>
      </c>
      <c r="BM582" s="58">
        <v>16</v>
      </c>
      <c r="BN582" s="20">
        <v>2.06</v>
      </c>
      <c r="BO582" s="20">
        <v>0.11</v>
      </c>
      <c r="BP582" s="65">
        <v>6</v>
      </c>
      <c r="BQ582" s="20">
        <v>0.03</v>
      </c>
      <c r="BR582" s="79">
        <v>10</v>
      </c>
      <c r="BS582" s="17">
        <v>-1</v>
      </c>
      <c r="BT582" s="17">
        <v>-3.3674243E-2</v>
      </c>
      <c r="BU582" s="17">
        <f>_xlfn.XLOOKUP(BG582,' Brechas'!$A$35:$A$67,' Brechas'!$AX$35:$AX$67)</f>
        <v>-3.36742432783027E-2</v>
      </c>
      <c r="BV582" t="b">
        <f t="shared" ref="BV582:BV613" si="72">ROUND(BT582,6)=ROUND(BU582,6)</f>
        <v>1</v>
      </c>
    </row>
    <row r="583" spans="58:74">
      <c r="BG583" s="20">
        <v>11</v>
      </c>
      <c r="BH583" s="20" t="s">
        <v>82</v>
      </c>
      <c r="BI583" s="20">
        <v>3.78</v>
      </c>
      <c r="BJ583" s="20">
        <v>3.63</v>
      </c>
      <c r="BK583" s="20">
        <v>0.04</v>
      </c>
      <c r="BL583" s="20">
        <v>0.04</v>
      </c>
      <c r="BM583" s="76">
        <v>1</v>
      </c>
      <c r="BN583" s="20">
        <v>3.71</v>
      </c>
      <c r="BO583" s="20">
        <v>0.06</v>
      </c>
      <c r="BP583" s="76">
        <v>1</v>
      </c>
      <c r="BQ583" s="20">
        <v>0</v>
      </c>
      <c r="BR583" s="76">
        <v>1</v>
      </c>
      <c r="BS583" s="17">
        <v>1</v>
      </c>
      <c r="BT583" s="17">
        <v>2.5045150000000001E-3</v>
      </c>
      <c r="BU583" s="17">
        <f>_xlfn.XLOOKUP(BG583,' Brechas'!$A$35:$A$67,' Brechas'!$AX$35:$AX$67)</f>
        <v>2.5045149763126199E-3</v>
      </c>
      <c r="BV583" t="b">
        <f t="shared" si="72"/>
        <v>1</v>
      </c>
    </row>
    <row r="584" spans="58:74">
      <c r="BG584" s="20">
        <v>13</v>
      </c>
      <c r="BH584" s="20" t="s">
        <v>83</v>
      </c>
      <c r="BI584" s="20">
        <v>2.4900000000000002</v>
      </c>
      <c r="BJ584" s="20">
        <v>2.08</v>
      </c>
      <c r="BK584" s="20">
        <v>0.2</v>
      </c>
      <c r="BL584" s="20">
        <v>0.2</v>
      </c>
      <c r="BM584" s="86">
        <v>11</v>
      </c>
      <c r="BN584" s="20">
        <v>2.29</v>
      </c>
      <c r="BO584" s="20">
        <v>0.1</v>
      </c>
      <c r="BP584" s="83">
        <v>5</v>
      </c>
      <c r="BQ584" s="20">
        <v>0.02</v>
      </c>
      <c r="BR584" s="62">
        <v>8</v>
      </c>
      <c r="BS584" s="17">
        <v>1</v>
      </c>
      <c r="BT584" s="17">
        <v>1.9533354999999999E-2</v>
      </c>
      <c r="BU584" s="17">
        <f>_xlfn.XLOOKUP(BG584,' Brechas'!$A$35:$A$67,' Brechas'!$AX$35:$AX$67)</f>
        <v>1.9533355496084499E-2</v>
      </c>
      <c r="BV584" t="b">
        <f t="shared" si="72"/>
        <v>1</v>
      </c>
    </row>
    <row r="585" spans="58:74">
      <c r="BG585" s="20">
        <v>15</v>
      </c>
      <c r="BH585" s="20" t="s">
        <v>84</v>
      </c>
      <c r="BI585" s="20">
        <v>3.66</v>
      </c>
      <c r="BJ585" s="20">
        <v>1.95</v>
      </c>
      <c r="BK585" s="20">
        <v>0.88</v>
      </c>
      <c r="BL585" s="20">
        <v>0.88</v>
      </c>
      <c r="BM585" s="87">
        <v>30</v>
      </c>
      <c r="BN585" s="20">
        <v>2.82</v>
      </c>
      <c r="BO585" s="20">
        <v>0.08</v>
      </c>
      <c r="BP585" s="67">
        <v>2</v>
      </c>
      <c r="BQ585" s="20">
        <v>7.0000000000000007E-2</v>
      </c>
      <c r="BR585" s="68">
        <v>19</v>
      </c>
      <c r="BS585" s="17">
        <v>1</v>
      </c>
      <c r="BT585" s="17">
        <v>7.0919837999999999E-2</v>
      </c>
      <c r="BU585" s="17">
        <f>_xlfn.XLOOKUP(BG585,' Brechas'!$A$35:$A$67,' Brechas'!$AX$35:$AX$67)</f>
        <v>7.0919837895442497E-2</v>
      </c>
      <c r="BV585" t="b">
        <f t="shared" si="72"/>
        <v>1</v>
      </c>
    </row>
    <row r="586" spans="58:74">
      <c r="BG586" s="20">
        <v>17</v>
      </c>
      <c r="BH586" s="20" t="s">
        <v>85</v>
      </c>
      <c r="BI586" s="20">
        <v>1.88</v>
      </c>
      <c r="BJ586" s="20">
        <v>2.1800000000000002</v>
      </c>
      <c r="BK586" s="20">
        <v>-0.14000000000000001</v>
      </c>
      <c r="BL586" s="20">
        <v>0.14000000000000001</v>
      </c>
      <c r="BM586" s="62">
        <v>8</v>
      </c>
      <c r="BN586" s="20">
        <v>2.02</v>
      </c>
      <c r="BO586" s="20">
        <v>0.11</v>
      </c>
      <c r="BP586" s="64">
        <v>7</v>
      </c>
      <c r="BQ586" s="20">
        <v>0.02</v>
      </c>
      <c r="BR586" s="83">
        <v>5</v>
      </c>
      <c r="BS586" s="17">
        <v>-1</v>
      </c>
      <c r="BT586" s="17">
        <v>-1.577543E-2</v>
      </c>
      <c r="BU586" s="17">
        <f>_xlfn.XLOOKUP(BG586,' Brechas'!$A$35:$A$67,' Brechas'!$AX$35:$AX$67)</f>
        <v>-1.5775429570990901E-2</v>
      </c>
      <c r="BV586" t="b">
        <f t="shared" si="72"/>
        <v>1</v>
      </c>
    </row>
    <row r="587" spans="58:74">
      <c r="BG587" s="20">
        <v>18</v>
      </c>
      <c r="BH587" s="20" t="s">
        <v>86</v>
      </c>
      <c r="BI587" s="20">
        <v>0.79</v>
      </c>
      <c r="BJ587" s="20">
        <v>0.42</v>
      </c>
      <c r="BK587" s="20">
        <v>0.86</v>
      </c>
      <c r="BL587" s="20">
        <v>0.86</v>
      </c>
      <c r="BM587" s="70">
        <v>29</v>
      </c>
      <c r="BN587" s="20">
        <v>0.61</v>
      </c>
      <c r="BO587" s="20">
        <v>0.38</v>
      </c>
      <c r="BP587" s="71">
        <v>25</v>
      </c>
      <c r="BQ587" s="20">
        <v>0.32</v>
      </c>
      <c r="BR587" s="87">
        <v>30</v>
      </c>
      <c r="BS587" s="17">
        <v>1</v>
      </c>
      <c r="BT587" s="17">
        <v>0.32366752399999998</v>
      </c>
      <c r="BU587" s="17">
        <f>_xlfn.XLOOKUP(BG587,' Brechas'!$A$35:$A$67,' Brechas'!$AX$35:$AX$67)</f>
        <v>0.32366752387269099</v>
      </c>
      <c r="BV587" t="b">
        <f t="shared" si="72"/>
        <v>1</v>
      </c>
    </row>
    <row r="588" spans="58:74">
      <c r="BG588" s="20">
        <v>19</v>
      </c>
      <c r="BH588" s="20" t="s">
        <v>87</v>
      </c>
      <c r="BI588" s="20">
        <v>1.06</v>
      </c>
      <c r="BJ588" s="20">
        <v>0.71</v>
      </c>
      <c r="BK588" s="20">
        <v>0.49</v>
      </c>
      <c r="BL588" s="20">
        <v>0.49</v>
      </c>
      <c r="BM588" s="82">
        <v>22</v>
      </c>
      <c r="BN588" s="20">
        <v>0.89</v>
      </c>
      <c r="BO588" s="20">
        <v>0.26</v>
      </c>
      <c r="BP588" s="88">
        <v>24</v>
      </c>
      <c r="BQ588" s="20">
        <v>0.13</v>
      </c>
      <c r="BR588" s="71">
        <v>25</v>
      </c>
      <c r="BS588" s="17">
        <v>1</v>
      </c>
      <c r="BT588" s="17">
        <v>0.12617167100000001</v>
      </c>
      <c r="BU588" s="17">
        <f>_xlfn.XLOOKUP(BG588,' Brechas'!$A$35:$A$67,' Brechas'!$AX$35:$AX$67)</f>
        <v>0.12617167085134601</v>
      </c>
      <c r="BV588" t="b">
        <f t="shared" si="72"/>
        <v>1</v>
      </c>
    </row>
    <row r="589" spans="58:74">
      <c r="BG589" s="20">
        <v>20</v>
      </c>
      <c r="BH589" s="20" t="s">
        <v>88</v>
      </c>
      <c r="BI589" s="20">
        <v>1.19</v>
      </c>
      <c r="BJ589" s="20">
        <v>0.86</v>
      </c>
      <c r="BK589" s="20">
        <v>0.38</v>
      </c>
      <c r="BL589" s="20">
        <v>0.38</v>
      </c>
      <c r="BM589" s="68">
        <v>19</v>
      </c>
      <c r="BN589" s="20">
        <v>1.03</v>
      </c>
      <c r="BO589" s="20">
        <v>0.22</v>
      </c>
      <c r="BP589" s="82">
        <v>22</v>
      </c>
      <c r="BQ589" s="20">
        <v>0.08</v>
      </c>
      <c r="BR589" s="80">
        <v>20</v>
      </c>
      <c r="BS589" s="17">
        <v>1</v>
      </c>
      <c r="BT589" s="17">
        <v>8.4638270000000002E-2</v>
      </c>
      <c r="BU589" s="17">
        <f>_xlfn.XLOOKUP(BG589,' Brechas'!$A$35:$A$67,' Brechas'!$AX$35:$AX$67)</f>
        <v>8.4638269587563E-2</v>
      </c>
      <c r="BV589" t="b">
        <f t="shared" si="72"/>
        <v>1</v>
      </c>
    </row>
    <row r="590" spans="58:74">
      <c r="BG590" s="20">
        <v>23</v>
      </c>
      <c r="BH590" s="20" t="s">
        <v>89</v>
      </c>
      <c r="BI590" s="20">
        <v>0.42</v>
      </c>
      <c r="BJ590" s="20">
        <v>0.3</v>
      </c>
      <c r="BK590" s="20">
        <v>0.39</v>
      </c>
      <c r="BL590" s="20">
        <v>0.39</v>
      </c>
      <c r="BM590" s="80">
        <v>20</v>
      </c>
      <c r="BN590" s="20">
        <v>0.36</v>
      </c>
      <c r="BO590" s="20">
        <v>0.63</v>
      </c>
      <c r="BP590" s="70">
        <v>29</v>
      </c>
      <c r="BQ590" s="20">
        <v>0.24</v>
      </c>
      <c r="BR590" s="72">
        <v>27</v>
      </c>
      <c r="BS590" s="17">
        <v>1</v>
      </c>
      <c r="BT590" s="17">
        <v>0.241934497</v>
      </c>
      <c r="BU590" s="17">
        <f>_xlfn.XLOOKUP(BG590,' Brechas'!$A$35:$A$67,' Brechas'!$AX$35:$AX$67)</f>
        <v>0.24193449708028</v>
      </c>
      <c r="BV590" t="b">
        <f t="shared" si="72"/>
        <v>1</v>
      </c>
    </row>
    <row r="591" spans="58:74">
      <c r="BG591" s="20">
        <v>25</v>
      </c>
      <c r="BH591" s="20" t="s">
        <v>90</v>
      </c>
      <c r="BI591" s="20">
        <v>1.69</v>
      </c>
      <c r="BJ591" s="20">
        <v>1.81</v>
      </c>
      <c r="BK591" s="20">
        <v>-7.0000000000000007E-2</v>
      </c>
      <c r="BL591" s="20">
        <v>7.0000000000000007E-2</v>
      </c>
      <c r="BM591" s="78">
        <v>3</v>
      </c>
      <c r="BN591" s="20">
        <v>1.75</v>
      </c>
      <c r="BO591" s="20">
        <v>0.13</v>
      </c>
      <c r="BP591" s="86">
        <v>11</v>
      </c>
      <c r="BQ591" s="20">
        <v>0.01</v>
      </c>
      <c r="BR591" s="67">
        <v>2</v>
      </c>
      <c r="BS591" s="17">
        <v>-1</v>
      </c>
      <c r="BT591" s="17">
        <v>-8.9513419999999993E-3</v>
      </c>
      <c r="BU591" s="17">
        <f>_xlfn.XLOOKUP(BG591,' Brechas'!$A$35:$A$67,' Brechas'!$AX$35:$AX$67)</f>
        <v>-8.9513416096239397E-3</v>
      </c>
      <c r="BV591" t="b">
        <f t="shared" si="72"/>
        <v>1</v>
      </c>
    </row>
    <row r="592" spans="58:74">
      <c r="BG592" s="20">
        <v>27</v>
      </c>
      <c r="BH592" s="20" t="s">
        <v>91</v>
      </c>
      <c r="BI592" s="20">
        <v>0.21</v>
      </c>
      <c r="BJ592" s="20">
        <v>0.56999999999999995</v>
      </c>
      <c r="BK592" s="20">
        <v>-0.63</v>
      </c>
      <c r="BL592" s="20">
        <v>0.63</v>
      </c>
      <c r="BM592" s="72">
        <v>27</v>
      </c>
      <c r="BN592" s="20">
        <v>0.38</v>
      </c>
      <c r="BO592" s="20">
        <v>0.6</v>
      </c>
      <c r="BP592" s="73">
        <v>28</v>
      </c>
      <c r="BQ592" s="20">
        <v>0.38</v>
      </c>
      <c r="BR592" s="94">
        <v>31</v>
      </c>
      <c r="BS592" s="17">
        <v>-1</v>
      </c>
      <c r="BT592" s="17">
        <v>-0.37729326000000002</v>
      </c>
      <c r="BU592" s="17">
        <f>_xlfn.XLOOKUP(BG592,' Brechas'!$A$35:$A$67,' Brechas'!$AX$35:$AX$67)</f>
        <v>-0.377293259743959</v>
      </c>
      <c r="BV592" t="b">
        <f t="shared" si="72"/>
        <v>1</v>
      </c>
    </row>
    <row r="593" spans="59:74">
      <c r="BG593" s="20">
        <v>41</v>
      </c>
      <c r="BH593" s="20" t="s">
        <v>92</v>
      </c>
      <c r="BI593" s="20">
        <v>1.57</v>
      </c>
      <c r="BJ593" s="20">
        <v>1.27</v>
      </c>
      <c r="BK593" s="20">
        <v>0.23</v>
      </c>
      <c r="BL593" s="20">
        <v>0.23</v>
      </c>
      <c r="BM593" s="63">
        <v>15</v>
      </c>
      <c r="BN593" s="20">
        <v>1.42</v>
      </c>
      <c r="BO593" s="20">
        <v>0.16</v>
      </c>
      <c r="BP593" s="59">
        <v>13</v>
      </c>
      <c r="BQ593" s="20">
        <v>0.04</v>
      </c>
      <c r="BR593" s="86">
        <v>11</v>
      </c>
      <c r="BS593" s="17">
        <v>1</v>
      </c>
      <c r="BT593" s="17">
        <v>3.7339506000000001E-2</v>
      </c>
      <c r="BU593" s="17">
        <f>_xlfn.XLOOKUP(BG593,' Brechas'!$A$35:$A$67,' Brechas'!$AX$35:$AX$67)</f>
        <v>3.7339505825791798E-2</v>
      </c>
      <c r="BV593" t="b">
        <f t="shared" si="72"/>
        <v>1</v>
      </c>
    </row>
    <row r="594" spans="59:74">
      <c r="BG594" s="20">
        <v>44</v>
      </c>
      <c r="BH594" s="20" t="s">
        <v>93</v>
      </c>
      <c r="BI594" s="20">
        <v>1.21</v>
      </c>
      <c r="BJ594" s="20">
        <v>1</v>
      </c>
      <c r="BK594" s="20">
        <v>0.21</v>
      </c>
      <c r="BL594" s="20">
        <v>0.21</v>
      </c>
      <c r="BM594" s="59">
        <v>13</v>
      </c>
      <c r="BN594" s="20">
        <v>1.1100000000000001</v>
      </c>
      <c r="BO594" s="20">
        <v>0.21</v>
      </c>
      <c r="BP594" s="75">
        <v>21</v>
      </c>
      <c r="BQ594" s="20">
        <v>0.04</v>
      </c>
      <c r="BR594" s="60">
        <v>14</v>
      </c>
      <c r="BS594" s="17">
        <v>1</v>
      </c>
      <c r="BT594" s="17">
        <v>4.2861228000000001E-2</v>
      </c>
      <c r="BU594" s="17">
        <f>_xlfn.XLOOKUP(BG594,' Brechas'!$A$35:$A$67,' Brechas'!$AX$35:$AX$67)</f>
        <v>4.2861227662538401E-2</v>
      </c>
      <c r="BV594" t="b">
        <f t="shared" si="72"/>
        <v>1</v>
      </c>
    </row>
    <row r="595" spans="59:74">
      <c r="BG595" s="20">
        <v>47</v>
      </c>
      <c r="BH595" s="20" t="s">
        <v>94</v>
      </c>
      <c r="BI595" s="20">
        <v>1.47</v>
      </c>
      <c r="BJ595" s="20">
        <v>0.97</v>
      </c>
      <c r="BK595" s="20">
        <v>0.52</v>
      </c>
      <c r="BL595" s="20">
        <v>0.52</v>
      </c>
      <c r="BM595" s="88">
        <v>24</v>
      </c>
      <c r="BN595" s="20">
        <v>1.22</v>
      </c>
      <c r="BO595" s="20">
        <v>0.19</v>
      </c>
      <c r="BP595" s="58">
        <v>16</v>
      </c>
      <c r="BQ595" s="20">
        <v>0.1</v>
      </c>
      <c r="BR595" s="75">
        <v>21</v>
      </c>
      <c r="BS595" s="17">
        <v>1</v>
      </c>
      <c r="BT595" s="17">
        <v>9.6877857999999997E-2</v>
      </c>
      <c r="BU595" s="17">
        <f>_xlfn.XLOOKUP(BG595,' Brechas'!$A$35:$A$67,' Brechas'!$AX$35:$AX$67)</f>
        <v>9.6877857557512201E-2</v>
      </c>
      <c r="BV595" t="b">
        <f t="shared" si="72"/>
        <v>1</v>
      </c>
    </row>
    <row r="596" spans="59:74">
      <c r="BG596" s="20">
        <v>50</v>
      </c>
      <c r="BH596" s="20" t="s">
        <v>95</v>
      </c>
      <c r="BI596" s="20">
        <v>0.96</v>
      </c>
      <c r="BJ596" s="20">
        <v>1.4</v>
      </c>
      <c r="BK596" s="20">
        <v>-0.31</v>
      </c>
      <c r="BL596" s="20">
        <v>0.31</v>
      </c>
      <c r="BM596" s="81">
        <v>17</v>
      </c>
      <c r="BN596" s="20">
        <v>1.18</v>
      </c>
      <c r="BO596" s="20">
        <v>0.19</v>
      </c>
      <c r="BP596" s="81">
        <v>17</v>
      </c>
      <c r="BQ596" s="20">
        <v>0.06</v>
      </c>
      <c r="BR596" s="61">
        <v>18</v>
      </c>
      <c r="BS596" s="17">
        <v>-1</v>
      </c>
      <c r="BT596" s="17">
        <v>-6.0072989E-2</v>
      </c>
      <c r="BU596" s="17">
        <f>_xlfn.XLOOKUP(BG596,' Brechas'!$A$35:$A$67,' Brechas'!$AX$35:$AX$67)</f>
        <v>-6.0072988922373199E-2</v>
      </c>
      <c r="BV596" t="b">
        <f t="shared" si="72"/>
        <v>1</v>
      </c>
    </row>
    <row r="597" spans="59:74">
      <c r="BG597" s="20">
        <v>52</v>
      </c>
      <c r="BH597" s="20" t="s">
        <v>96</v>
      </c>
      <c r="BI597" s="20">
        <v>0.31</v>
      </c>
      <c r="BJ597" s="20">
        <v>0.34</v>
      </c>
      <c r="BK597" s="20">
        <v>-0.08</v>
      </c>
      <c r="BL597" s="20">
        <v>0.08</v>
      </c>
      <c r="BM597" s="83">
        <v>5</v>
      </c>
      <c r="BN597" s="20">
        <v>0.33</v>
      </c>
      <c r="BO597" s="20">
        <v>0.7</v>
      </c>
      <c r="BP597" s="87">
        <v>30</v>
      </c>
      <c r="BQ597" s="20">
        <v>0.05</v>
      </c>
      <c r="BR597" s="81">
        <v>17</v>
      </c>
      <c r="BS597" s="17">
        <v>-1</v>
      </c>
      <c r="BT597" s="17">
        <v>-5.3489060999999997E-2</v>
      </c>
      <c r="BU597" s="17">
        <f>_xlfn.XLOOKUP(BG597,' Brechas'!$A$35:$A$67,' Brechas'!$AX$35:$AX$67)</f>
        <v>-5.3489060719247097E-2</v>
      </c>
      <c r="BV597" t="b">
        <f t="shared" si="72"/>
        <v>1</v>
      </c>
    </row>
    <row r="598" spans="59:74" ht="24">
      <c r="BG598" s="20">
        <v>54</v>
      </c>
      <c r="BH598" s="20" t="s">
        <v>97</v>
      </c>
      <c r="BI598" s="20">
        <v>1.28</v>
      </c>
      <c r="BJ598" s="20">
        <v>1.04</v>
      </c>
      <c r="BK598" s="20">
        <v>0.23</v>
      </c>
      <c r="BL598" s="20">
        <v>0.23</v>
      </c>
      <c r="BM598" s="60">
        <v>14</v>
      </c>
      <c r="BN598" s="20">
        <v>1.1599999999999999</v>
      </c>
      <c r="BO598" s="20">
        <v>0.2</v>
      </c>
      <c r="BP598" s="61">
        <v>18</v>
      </c>
      <c r="BQ598" s="20">
        <v>0.04</v>
      </c>
      <c r="BR598" s="58">
        <v>16</v>
      </c>
      <c r="BS598" s="17">
        <v>1</v>
      </c>
      <c r="BT598" s="17">
        <v>4.4491999999999997E-2</v>
      </c>
      <c r="BU598" s="17">
        <f>_xlfn.XLOOKUP(BG598,' Brechas'!$A$35:$A$67,' Brechas'!$AX$35:$AX$67)</f>
        <v>4.4492000213417301E-2</v>
      </c>
      <c r="BV598" t="b">
        <f t="shared" si="72"/>
        <v>1</v>
      </c>
    </row>
    <row r="599" spans="59:74">
      <c r="BG599" s="20">
        <v>63</v>
      </c>
      <c r="BH599" s="20" t="s">
        <v>98</v>
      </c>
      <c r="BI599" s="20">
        <v>1.43</v>
      </c>
      <c r="BJ599" s="20">
        <v>1.54</v>
      </c>
      <c r="BK599" s="20">
        <v>-7.0000000000000007E-2</v>
      </c>
      <c r="BL599" s="20">
        <v>7.0000000000000007E-2</v>
      </c>
      <c r="BM599" s="85">
        <v>4</v>
      </c>
      <c r="BN599" s="20">
        <v>1.48</v>
      </c>
      <c r="BO599" s="20">
        <v>0.15</v>
      </c>
      <c r="BP599" s="66">
        <v>12</v>
      </c>
      <c r="BQ599" s="20">
        <v>0.01</v>
      </c>
      <c r="BR599" s="78">
        <v>3</v>
      </c>
      <c r="BS599" s="17">
        <v>-1</v>
      </c>
      <c r="BT599" s="17">
        <v>-1.1026726000000001E-2</v>
      </c>
      <c r="BU599" s="17">
        <f>_xlfn.XLOOKUP(BG599,' Brechas'!$A$35:$A$67,' Brechas'!$AX$35:$AX$67)</f>
        <v>-1.1026726194885801E-2</v>
      </c>
      <c r="BV599" t="b">
        <f t="shared" si="72"/>
        <v>1</v>
      </c>
    </row>
    <row r="600" spans="59:74">
      <c r="BG600" s="20">
        <v>66</v>
      </c>
      <c r="BH600" s="20" t="s">
        <v>99</v>
      </c>
      <c r="BI600" s="20">
        <v>1.73</v>
      </c>
      <c r="BJ600" s="20">
        <v>1.91</v>
      </c>
      <c r="BK600" s="20">
        <v>-0.09</v>
      </c>
      <c r="BL600" s="20">
        <v>0.09</v>
      </c>
      <c r="BM600" s="65">
        <v>6</v>
      </c>
      <c r="BN600" s="20">
        <v>1.81</v>
      </c>
      <c r="BO600" s="20">
        <v>0.13</v>
      </c>
      <c r="BP600" s="69">
        <v>9</v>
      </c>
      <c r="BQ600" s="20">
        <v>0.01</v>
      </c>
      <c r="BR600" s="85">
        <v>4</v>
      </c>
      <c r="BS600" s="17">
        <v>-1</v>
      </c>
      <c r="BT600" s="17">
        <v>-1.1571311000000001E-2</v>
      </c>
      <c r="BU600" s="17">
        <f>_xlfn.XLOOKUP(BG600,' Brechas'!$A$35:$A$67,' Brechas'!$AX$35:$AX$67)</f>
        <v>-1.15713114786185E-2</v>
      </c>
      <c r="BV600" t="b">
        <f t="shared" si="72"/>
        <v>1</v>
      </c>
    </row>
    <row r="601" spans="59:74">
      <c r="BG601" s="20">
        <v>68</v>
      </c>
      <c r="BH601" s="20" t="s">
        <v>100</v>
      </c>
      <c r="BI601" s="20">
        <v>2.89</v>
      </c>
      <c r="BJ601" s="20">
        <v>1.99</v>
      </c>
      <c r="BK601" s="20">
        <v>0.46</v>
      </c>
      <c r="BL601" s="20">
        <v>0.46</v>
      </c>
      <c r="BM601" s="75">
        <v>21</v>
      </c>
      <c r="BN601" s="20">
        <v>2.4500000000000002</v>
      </c>
      <c r="BO601" s="20">
        <v>0.09</v>
      </c>
      <c r="BP601" s="85">
        <v>4</v>
      </c>
      <c r="BQ601" s="20">
        <v>0.04</v>
      </c>
      <c r="BR601" s="59">
        <v>13</v>
      </c>
      <c r="BS601" s="17">
        <v>1</v>
      </c>
      <c r="BT601" s="17">
        <v>4.2318677999999998E-2</v>
      </c>
      <c r="BU601" s="17">
        <f>_xlfn.XLOOKUP(BG601,' Brechas'!$A$35:$A$67,' Brechas'!$AX$35:$AX$67)</f>
        <v>4.2318677889691098E-2</v>
      </c>
      <c r="BV601" t="b">
        <f t="shared" si="72"/>
        <v>1</v>
      </c>
    </row>
    <row r="602" spans="59:74">
      <c r="BG602" s="20">
        <v>70</v>
      </c>
      <c r="BH602" s="20" t="s">
        <v>101</v>
      </c>
      <c r="BI602" s="20">
        <v>0.66</v>
      </c>
      <c r="BJ602" s="20">
        <v>1.63</v>
      </c>
      <c r="BK602" s="20">
        <v>-0.6</v>
      </c>
      <c r="BL602" s="20">
        <v>0.6</v>
      </c>
      <c r="BM602" s="84">
        <v>26</v>
      </c>
      <c r="BN602" s="20">
        <v>1.1399999999999999</v>
      </c>
      <c r="BO602" s="20">
        <v>0.2</v>
      </c>
      <c r="BP602" s="80">
        <v>20</v>
      </c>
      <c r="BQ602" s="20">
        <v>0.12</v>
      </c>
      <c r="BR602" s="74">
        <v>23</v>
      </c>
      <c r="BS602" s="17">
        <v>-1</v>
      </c>
      <c r="BT602" s="17">
        <v>-0.119483015</v>
      </c>
      <c r="BU602" s="17">
        <f>_xlfn.XLOOKUP(BG602,' Brechas'!$A$35:$A$67,' Brechas'!$AX$35:$AX$67)</f>
        <v>-0.119483015466325</v>
      </c>
      <c r="BV602" t="b">
        <f t="shared" si="72"/>
        <v>1</v>
      </c>
    </row>
    <row r="603" spans="59:74">
      <c r="BG603" s="20">
        <v>73</v>
      </c>
      <c r="BH603" s="20" t="s">
        <v>102</v>
      </c>
      <c r="BI603" s="20">
        <v>2.39</v>
      </c>
      <c r="BJ603" s="20">
        <v>3</v>
      </c>
      <c r="BK603" s="20">
        <v>-0.2</v>
      </c>
      <c r="BL603" s="20">
        <v>0.2</v>
      </c>
      <c r="BM603" s="66">
        <v>12</v>
      </c>
      <c r="BN603" s="20">
        <v>2.68</v>
      </c>
      <c r="BO603" s="20">
        <v>0.08</v>
      </c>
      <c r="BP603" s="78">
        <v>3</v>
      </c>
      <c r="BQ603" s="20">
        <v>0.02</v>
      </c>
      <c r="BR603" s="65">
        <v>6</v>
      </c>
      <c r="BS603" s="17">
        <v>-1</v>
      </c>
      <c r="BT603" s="17">
        <v>-1.7295415000000001E-2</v>
      </c>
      <c r="BU603" s="17">
        <f>_xlfn.XLOOKUP(BG603,' Brechas'!$A$35:$A$67,' Brechas'!$AX$35:$AX$67)</f>
        <v>-1.7295414615271398E-2</v>
      </c>
      <c r="BV603" t="b">
        <f t="shared" si="72"/>
        <v>1</v>
      </c>
    </row>
    <row r="604" spans="59:74">
      <c r="BG604" s="20">
        <v>76</v>
      </c>
      <c r="BH604" s="20" t="s">
        <v>103</v>
      </c>
      <c r="BI604" s="20">
        <v>1.66</v>
      </c>
      <c r="BJ604" s="20">
        <v>1.93</v>
      </c>
      <c r="BK604" s="20">
        <v>-0.14000000000000001</v>
      </c>
      <c r="BL604" s="20">
        <v>0.14000000000000001</v>
      </c>
      <c r="BM604" s="69">
        <v>9</v>
      </c>
      <c r="BN604" s="20">
        <v>1.79</v>
      </c>
      <c r="BO604" s="20">
        <v>0.13</v>
      </c>
      <c r="BP604" s="79">
        <v>10</v>
      </c>
      <c r="BQ604" s="20">
        <v>0.02</v>
      </c>
      <c r="BR604" s="64">
        <v>7</v>
      </c>
      <c r="BS604" s="17">
        <v>-1</v>
      </c>
      <c r="BT604" s="17">
        <v>-1.8340560999999998E-2</v>
      </c>
      <c r="BU604" s="17">
        <f>_xlfn.XLOOKUP(BG604,' Brechas'!$A$35:$A$67,' Brechas'!$AX$35:$AX$67)</f>
        <v>-1.8340561255607801E-2</v>
      </c>
      <c r="BV604" t="b">
        <f t="shared" si="72"/>
        <v>1</v>
      </c>
    </row>
    <row r="605" spans="59:74">
      <c r="BG605" s="20">
        <v>81</v>
      </c>
      <c r="BH605" s="20" t="s">
        <v>104</v>
      </c>
      <c r="BI605" s="20">
        <v>0.28000000000000003</v>
      </c>
      <c r="BJ605" s="20">
        <v>0.24</v>
      </c>
      <c r="BK605" s="20">
        <v>0.17</v>
      </c>
      <c r="BL605" s="20">
        <v>0.17</v>
      </c>
      <c r="BM605" s="79">
        <v>10</v>
      </c>
      <c r="BN605" s="20">
        <v>0.26</v>
      </c>
      <c r="BO605" s="20">
        <v>0.86</v>
      </c>
      <c r="BP605" s="94">
        <v>31</v>
      </c>
      <c r="BQ605" s="20">
        <v>0.15</v>
      </c>
      <c r="BR605" s="84">
        <v>26</v>
      </c>
      <c r="BS605" s="17">
        <v>1</v>
      </c>
      <c r="BT605" s="17">
        <v>0.147461128</v>
      </c>
      <c r="BU605" s="17">
        <f>_xlfn.XLOOKUP(BG605,' Brechas'!$A$35:$A$67,' Brechas'!$AX$35:$AX$67)</f>
        <v>0.14746112788662699</v>
      </c>
      <c r="BV605" t="b">
        <f t="shared" si="72"/>
        <v>1</v>
      </c>
    </row>
    <row r="606" spans="59:74">
      <c r="BG606" s="20">
        <v>85</v>
      </c>
      <c r="BH606" s="20" t="s">
        <v>105</v>
      </c>
      <c r="BI606" s="20">
        <v>1.65</v>
      </c>
      <c r="BJ606" s="20">
        <v>0.66</v>
      </c>
      <c r="BK606" s="20">
        <v>1.51</v>
      </c>
      <c r="BL606" s="20">
        <v>1.51</v>
      </c>
      <c r="BM606" s="95">
        <v>32</v>
      </c>
      <c r="BN606" s="20">
        <v>1.1499999999999999</v>
      </c>
      <c r="BO606" s="20">
        <v>0.2</v>
      </c>
      <c r="BP606" s="68">
        <v>19</v>
      </c>
      <c r="BQ606" s="20">
        <v>0.3</v>
      </c>
      <c r="BR606" s="70">
        <v>29</v>
      </c>
      <c r="BS606" s="17">
        <v>1</v>
      </c>
      <c r="BT606" s="17">
        <v>0.297806395</v>
      </c>
      <c r="BU606" s="17">
        <f>_xlfn.XLOOKUP(BG606,' Brechas'!$A$35:$A$67,' Brechas'!$AX$35:$AX$67)</f>
        <v>0.29780639452940799</v>
      </c>
      <c r="BV606" t="b">
        <f t="shared" si="72"/>
        <v>1</v>
      </c>
    </row>
    <row r="607" spans="59:74">
      <c r="BG607" s="20">
        <v>86</v>
      </c>
      <c r="BH607" s="20" t="s">
        <v>106</v>
      </c>
      <c r="BI607" s="20">
        <v>1.18</v>
      </c>
      <c r="BJ607" s="20">
        <v>0.77</v>
      </c>
      <c r="BK607" s="20">
        <v>0.54</v>
      </c>
      <c r="BL607" s="20">
        <v>0.54</v>
      </c>
      <c r="BM607" s="71">
        <v>25</v>
      </c>
      <c r="BN607" s="20">
        <v>0.98</v>
      </c>
      <c r="BO607" s="20">
        <v>0.23</v>
      </c>
      <c r="BP607" s="74">
        <v>23</v>
      </c>
      <c r="BQ607" s="20">
        <v>0.13</v>
      </c>
      <c r="BR607" s="88">
        <v>24</v>
      </c>
      <c r="BS607" s="17">
        <v>1</v>
      </c>
      <c r="BT607" s="17">
        <v>0.12581708999999999</v>
      </c>
      <c r="BU607" s="17">
        <f>_xlfn.XLOOKUP(BG607,' Brechas'!$A$35:$A$67,' Brechas'!$AX$35:$AX$67)</f>
        <v>0.125817090444034</v>
      </c>
      <c r="BV607" t="b">
        <f t="shared" si="72"/>
        <v>1</v>
      </c>
    </row>
    <row r="608" spans="59:74">
      <c r="BG608" s="20">
        <v>88</v>
      </c>
      <c r="BH608" s="20" t="s">
        <v>262</v>
      </c>
      <c r="BI608" s="20">
        <v>1.74</v>
      </c>
      <c r="BJ608" s="20">
        <v>1.05</v>
      </c>
      <c r="BK608" s="20">
        <v>0.66</v>
      </c>
      <c r="BL608" s="20">
        <v>0.66</v>
      </c>
      <c r="BM608" s="73">
        <v>28</v>
      </c>
      <c r="BN608" s="20">
        <v>1.41</v>
      </c>
      <c r="BO608" s="20">
        <v>0.16</v>
      </c>
      <c r="BP608" s="60">
        <v>14</v>
      </c>
      <c r="BQ608" s="20">
        <v>0.11</v>
      </c>
      <c r="BR608" s="82">
        <v>22</v>
      </c>
      <c r="BS608" s="17">
        <v>1</v>
      </c>
      <c r="BT608" s="17">
        <v>0.106342151</v>
      </c>
      <c r="BU608" s="17">
        <f>_xlfn.XLOOKUP(BG608,' Brechas'!$A$35:$A$67,' Brechas'!$AX$35:$AX$67)</f>
        <v>0.106342150912332</v>
      </c>
      <c r="BV608" t="b">
        <f t="shared" si="72"/>
        <v>1</v>
      </c>
    </row>
    <row r="609" spans="58:74">
      <c r="BG609" s="20">
        <v>91</v>
      </c>
      <c r="BH609" s="20" t="s">
        <v>108</v>
      </c>
      <c r="BI609" s="20">
        <v>0.53</v>
      </c>
      <c r="BJ609" s="20">
        <v>0.5</v>
      </c>
      <c r="BK609" s="20">
        <v>0.06</v>
      </c>
      <c r="BL609" s="20">
        <v>0.06</v>
      </c>
      <c r="BM609" s="67">
        <v>2</v>
      </c>
      <c r="BN609" s="20">
        <v>0.51</v>
      </c>
      <c r="BO609" s="20">
        <v>0.44</v>
      </c>
      <c r="BP609" s="72">
        <v>27</v>
      </c>
      <c r="BQ609" s="20">
        <v>0.03</v>
      </c>
      <c r="BR609" s="69">
        <v>9</v>
      </c>
      <c r="BS609" s="17">
        <v>1</v>
      </c>
      <c r="BT609" s="17">
        <v>2.6682918E-2</v>
      </c>
      <c r="BU609" s="17">
        <f>_xlfn.XLOOKUP(BG609,' Brechas'!$A$35:$A$67,' Brechas'!$AX$35:$AX$67)</f>
        <v>2.6682918165178999E-2</v>
      </c>
      <c r="BV609" t="b">
        <f t="shared" si="72"/>
        <v>1</v>
      </c>
    </row>
    <row r="610" spans="58:74">
      <c r="BG610" s="20">
        <v>94</v>
      </c>
      <c r="BH610" s="20" t="s">
        <v>109</v>
      </c>
      <c r="BI610" s="20">
        <v>0.61</v>
      </c>
      <c r="BJ610" s="20">
        <v>0.56000000000000005</v>
      </c>
      <c r="BK610" s="20">
        <v>0.1</v>
      </c>
      <c r="BL610" s="20">
        <v>0.1</v>
      </c>
      <c r="BM610" s="64">
        <v>7</v>
      </c>
      <c r="BN610" s="20">
        <v>0.57999999999999996</v>
      </c>
      <c r="BO610" s="20">
        <v>0.39</v>
      </c>
      <c r="BP610" s="84">
        <v>26</v>
      </c>
      <c r="BQ610" s="20">
        <v>0.04</v>
      </c>
      <c r="BR610" s="66">
        <v>12</v>
      </c>
      <c r="BS610" s="17">
        <v>1</v>
      </c>
      <c r="BT610" s="17">
        <v>3.8109308000000001E-2</v>
      </c>
      <c r="BU610" s="17">
        <f>_xlfn.XLOOKUP(BG610,' Brechas'!$A$35:$A$67,' Brechas'!$AX$35:$AX$67)</f>
        <v>3.8109307556540101E-2</v>
      </c>
      <c r="BV610" t="b">
        <f t="shared" si="72"/>
        <v>1</v>
      </c>
    </row>
    <row r="611" spans="58:74">
      <c r="BG611" s="20">
        <v>95</v>
      </c>
      <c r="BH611" s="20" t="s">
        <v>110</v>
      </c>
      <c r="BI611" s="20">
        <v>2.0699999999999998</v>
      </c>
      <c r="BJ611" s="20">
        <v>0.79</v>
      </c>
      <c r="BK611" s="20">
        <v>1.6</v>
      </c>
      <c r="BL611" s="20">
        <v>1.6</v>
      </c>
      <c r="BM611" s="77">
        <v>33</v>
      </c>
      <c r="BN611" s="20">
        <v>1.39</v>
      </c>
      <c r="BO611" s="20">
        <v>0.16</v>
      </c>
      <c r="BP611" s="63">
        <v>15</v>
      </c>
      <c r="BQ611" s="20">
        <v>0.26</v>
      </c>
      <c r="BR611" s="73">
        <v>28</v>
      </c>
      <c r="BS611" s="17">
        <v>1</v>
      </c>
      <c r="BT611" s="17">
        <v>0.26248770900000001</v>
      </c>
      <c r="BU611" s="17">
        <f>_xlfn.XLOOKUP(BG611,' Brechas'!$A$35:$A$67,' Brechas'!$AX$35:$AX$67)</f>
        <v>0.26248770944852601</v>
      </c>
      <c r="BV611" t="b">
        <f t="shared" si="72"/>
        <v>1</v>
      </c>
    </row>
    <row r="612" spans="58:74">
      <c r="BG612" s="20">
        <v>97</v>
      </c>
      <c r="BH612" s="20" t="s">
        <v>111</v>
      </c>
      <c r="BI612" s="20">
        <v>0</v>
      </c>
      <c r="BJ612" s="20">
        <v>0.43</v>
      </c>
      <c r="BK612" s="20">
        <v>-1</v>
      </c>
      <c r="BL612" s="20">
        <v>1</v>
      </c>
      <c r="BM612" s="94">
        <v>31</v>
      </c>
      <c r="BN612" s="20">
        <v>0.23</v>
      </c>
      <c r="BO612" s="20">
        <v>1</v>
      </c>
      <c r="BP612" s="77">
        <v>33</v>
      </c>
      <c r="BQ612" s="20">
        <v>1</v>
      </c>
      <c r="BR612" s="77">
        <v>33</v>
      </c>
      <c r="BS612" s="17">
        <v>-1</v>
      </c>
      <c r="BT612" s="17">
        <v>-1</v>
      </c>
      <c r="BU612" s="17">
        <f>_xlfn.XLOOKUP(BG612,' Brechas'!$A$35:$A$67,' Brechas'!$AX$35:$AX$67)</f>
        <v>-1</v>
      </c>
      <c r="BV612" t="b">
        <f t="shared" si="72"/>
        <v>1</v>
      </c>
    </row>
    <row r="613" spans="58:74">
      <c r="BG613" s="20">
        <v>99</v>
      </c>
      <c r="BH613" s="20" t="s">
        <v>112</v>
      </c>
      <c r="BI613" s="20">
        <v>0.16</v>
      </c>
      <c r="BJ613" s="20">
        <v>0.34</v>
      </c>
      <c r="BK613" s="20">
        <v>-0.52</v>
      </c>
      <c r="BL613" s="20">
        <v>0.52</v>
      </c>
      <c r="BM613" s="74">
        <v>23</v>
      </c>
      <c r="BN613" s="20">
        <v>0.25</v>
      </c>
      <c r="BO613" s="20">
        <v>0.9</v>
      </c>
      <c r="BP613" s="95">
        <v>32</v>
      </c>
      <c r="BQ613" s="20">
        <v>0.46</v>
      </c>
      <c r="BR613" s="95">
        <v>32</v>
      </c>
      <c r="BS613" s="17">
        <v>-1</v>
      </c>
      <c r="BT613" s="17">
        <v>-0.463011216</v>
      </c>
      <c r="BU613" s="17">
        <f>_xlfn.XLOOKUP(BG613,' Brechas'!$A$35:$A$67,' Brechas'!$AX$35:$AX$67)</f>
        <v>-0.46301121641986498</v>
      </c>
      <c r="BV613" t="b">
        <f t="shared" si="72"/>
        <v>1</v>
      </c>
    </row>
    <row r="615" spans="58:74">
      <c r="BF615" s="2" t="s">
        <v>20</v>
      </c>
      <c r="BG615" s="20">
        <v>5</v>
      </c>
      <c r="BH615" s="20" t="s">
        <v>79</v>
      </c>
      <c r="BI615" s="20">
        <v>6.25</v>
      </c>
      <c r="BJ615" s="20">
        <v>4.93</v>
      </c>
      <c r="BK615" s="20">
        <v>0.27</v>
      </c>
      <c r="BL615" s="20">
        <v>0.27</v>
      </c>
      <c r="BM615" s="113">
        <v>8</v>
      </c>
      <c r="BN615" s="20">
        <v>5.62</v>
      </c>
      <c r="BO615" s="20">
        <v>0.03</v>
      </c>
      <c r="BP615" s="108">
        <v>9</v>
      </c>
      <c r="BQ615" s="20">
        <v>0.01</v>
      </c>
      <c r="BR615" s="113">
        <v>8</v>
      </c>
      <c r="BS615" s="17">
        <v>1</v>
      </c>
      <c r="BT615" s="17">
        <v>8.4533679999999993E-3</v>
      </c>
      <c r="BU615" s="17">
        <f>_xlfn.XLOOKUP(BG615,' Brechas'!$A$35:$A$67,' Brechas'!$AY$35:$AY$67)</f>
        <v>8.4533675170679907E-3</v>
      </c>
      <c r="BV615" t="b">
        <f>ROUND(BT615,6)=ROUND(BU615,6)</f>
        <v>1</v>
      </c>
    </row>
    <row r="616" spans="58:74">
      <c r="BG616" s="20">
        <v>8</v>
      </c>
      <c r="BH616" s="20" t="s">
        <v>81</v>
      </c>
      <c r="BI616" s="20">
        <v>8.48</v>
      </c>
      <c r="BJ616" s="20">
        <v>6.91</v>
      </c>
      <c r="BK616" s="20">
        <v>0.23</v>
      </c>
      <c r="BL616" s="20">
        <v>0.23</v>
      </c>
      <c r="BM616" s="131">
        <v>4</v>
      </c>
      <c r="BN616" s="20">
        <v>7.73</v>
      </c>
      <c r="BO616" s="20">
        <v>0.02</v>
      </c>
      <c r="BP616" s="121">
        <v>2</v>
      </c>
      <c r="BQ616" s="20">
        <v>0.01</v>
      </c>
      <c r="BR616" s="121">
        <v>2</v>
      </c>
      <c r="BS616" s="17">
        <v>1</v>
      </c>
      <c r="BT616" s="17">
        <v>5.2083019999999997E-3</v>
      </c>
      <c r="BU616" s="17">
        <f>_xlfn.XLOOKUP(BG616,' Brechas'!$A$35:$A$67,' Brechas'!$AY$35:$AY$67)</f>
        <v>5.2083020808475801E-3</v>
      </c>
      <c r="BV616" t="b">
        <f t="shared" ref="BV616:BV647" si="73">ROUND(BT616,6)=ROUND(BU616,6)</f>
        <v>1</v>
      </c>
    </row>
    <row r="617" spans="58:74">
      <c r="BG617" s="20">
        <v>11</v>
      </c>
      <c r="BH617" s="20" t="s">
        <v>82</v>
      </c>
      <c r="BI617" s="20">
        <v>15.98</v>
      </c>
      <c r="BJ617" s="20">
        <v>13</v>
      </c>
      <c r="BK617" s="20">
        <v>0.23</v>
      </c>
      <c r="BL617" s="20">
        <v>0.23</v>
      </c>
      <c r="BM617" s="130">
        <v>5</v>
      </c>
      <c r="BN617" s="20">
        <v>14.57</v>
      </c>
      <c r="BO617" s="20">
        <v>0.01</v>
      </c>
      <c r="BP617" s="76">
        <v>1</v>
      </c>
      <c r="BQ617" s="20">
        <v>0</v>
      </c>
      <c r="BR617" s="76">
        <v>1</v>
      </c>
      <c r="BS617" s="17">
        <v>1</v>
      </c>
      <c r="BT617" s="17">
        <v>2.7992830000000001E-3</v>
      </c>
      <c r="BU617" s="17">
        <f>_xlfn.XLOOKUP(BG617,' Brechas'!$A$35:$A$67,' Brechas'!$AY$35:$AY$67)</f>
        <v>2.7992827270225998E-3</v>
      </c>
      <c r="BV617" t="b">
        <f t="shared" si="73"/>
        <v>1</v>
      </c>
    </row>
    <row r="618" spans="58:74">
      <c r="BG618" s="20">
        <v>13</v>
      </c>
      <c r="BH618" s="20" t="s">
        <v>83</v>
      </c>
      <c r="BI618" s="20">
        <v>5.66</v>
      </c>
      <c r="BJ618" s="20">
        <v>4.38</v>
      </c>
      <c r="BK618" s="20">
        <v>0.28999999999999998</v>
      </c>
      <c r="BL618" s="20">
        <v>0.28999999999999998</v>
      </c>
      <c r="BM618" s="125">
        <v>10</v>
      </c>
      <c r="BN618" s="20">
        <v>5.03</v>
      </c>
      <c r="BO618" s="20">
        <v>0.04</v>
      </c>
      <c r="BP618" s="119">
        <v>13</v>
      </c>
      <c r="BQ618" s="20">
        <v>0.01</v>
      </c>
      <c r="BR618" s="116">
        <v>11</v>
      </c>
      <c r="BS618" s="17">
        <v>1</v>
      </c>
      <c r="BT618" s="17">
        <v>1.0308289E-2</v>
      </c>
      <c r="BU618" s="17">
        <f>_xlfn.XLOOKUP(BG618,' Brechas'!$A$35:$A$67,' Brechas'!$AY$35:$AY$67)</f>
        <v>1.0308289297163599E-2</v>
      </c>
      <c r="BV618" t="b">
        <f t="shared" si="73"/>
        <v>1</v>
      </c>
    </row>
    <row r="619" spans="58:74">
      <c r="BG619" s="20">
        <v>15</v>
      </c>
      <c r="BH619" s="20" t="s">
        <v>84</v>
      </c>
      <c r="BI619" s="20">
        <v>7.66</v>
      </c>
      <c r="BJ619" s="20">
        <v>5.52</v>
      </c>
      <c r="BK619" s="20">
        <v>0.39</v>
      </c>
      <c r="BL619" s="20">
        <v>0.39</v>
      </c>
      <c r="BM619" s="122">
        <v>14</v>
      </c>
      <c r="BN619" s="20">
        <v>6.62</v>
      </c>
      <c r="BO619" s="20">
        <v>0.03</v>
      </c>
      <c r="BP619" s="130">
        <v>5</v>
      </c>
      <c r="BQ619" s="20">
        <v>0.01</v>
      </c>
      <c r="BR619" s="119">
        <v>13</v>
      </c>
      <c r="BS619" s="17">
        <v>1</v>
      </c>
      <c r="BT619" s="17">
        <v>1.0469432000000001E-2</v>
      </c>
      <c r="BU619" s="17">
        <f>_xlfn.XLOOKUP(BG619,' Brechas'!$A$35:$A$67,' Brechas'!$AY$35:$AY$67)</f>
        <v>1.0469431574533301E-2</v>
      </c>
      <c r="BV619" t="b">
        <f t="shared" si="73"/>
        <v>1</v>
      </c>
    </row>
    <row r="620" spans="58:74">
      <c r="BG620" s="20">
        <v>17</v>
      </c>
      <c r="BH620" s="20" t="s">
        <v>85</v>
      </c>
      <c r="BI620" s="20">
        <v>5.99</v>
      </c>
      <c r="BJ620" s="20">
        <v>5.09</v>
      </c>
      <c r="BK620" s="20">
        <v>0.18</v>
      </c>
      <c r="BL620" s="20">
        <v>0.18</v>
      </c>
      <c r="BM620" s="76">
        <v>1</v>
      </c>
      <c r="BN620" s="20">
        <v>5.56</v>
      </c>
      <c r="BO620" s="20">
        <v>0.03</v>
      </c>
      <c r="BP620" s="125">
        <v>10</v>
      </c>
      <c r="BQ620" s="20">
        <v>0.01</v>
      </c>
      <c r="BR620" s="132">
        <v>3</v>
      </c>
      <c r="BS620" s="17">
        <v>1</v>
      </c>
      <c r="BT620" s="17">
        <v>5.6854849999999997E-3</v>
      </c>
      <c r="BU620" s="17">
        <f>_xlfn.XLOOKUP(BG620,' Brechas'!$A$35:$A$67,' Brechas'!$AY$35:$AY$67)</f>
        <v>5.6854852472087098E-3</v>
      </c>
      <c r="BV620" t="b">
        <f t="shared" si="73"/>
        <v>1</v>
      </c>
    </row>
    <row r="621" spans="58:74">
      <c r="BG621" s="20">
        <v>18</v>
      </c>
      <c r="BH621" s="20" t="s">
        <v>86</v>
      </c>
      <c r="BI621" s="20">
        <v>3.63</v>
      </c>
      <c r="BJ621" s="20">
        <v>2.4900000000000002</v>
      </c>
      <c r="BK621" s="20">
        <v>0.46</v>
      </c>
      <c r="BL621" s="20">
        <v>0.46</v>
      </c>
      <c r="BM621" s="105">
        <v>20</v>
      </c>
      <c r="BN621" s="20">
        <v>3.06</v>
      </c>
      <c r="BO621" s="20">
        <v>0.06</v>
      </c>
      <c r="BP621" s="120">
        <v>24</v>
      </c>
      <c r="BQ621" s="20">
        <v>0.03</v>
      </c>
      <c r="BR621" s="120">
        <v>24</v>
      </c>
      <c r="BS621" s="17">
        <v>1</v>
      </c>
      <c r="BT621" s="17">
        <v>2.6547731000000001E-2</v>
      </c>
      <c r="BU621" s="17">
        <f>_xlfn.XLOOKUP(BG621,' Brechas'!$A$35:$A$67,' Brechas'!$AY$35:$AY$67)</f>
        <v>2.6547731073529202E-2</v>
      </c>
      <c r="BV621" t="b">
        <f t="shared" si="73"/>
        <v>1</v>
      </c>
    </row>
    <row r="622" spans="58:74">
      <c r="BG622" s="20">
        <v>19</v>
      </c>
      <c r="BH622" s="20" t="s">
        <v>87</v>
      </c>
      <c r="BI622" s="20">
        <v>4.16</v>
      </c>
      <c r="BJ622" s="20">
        <v>3.46</v>
      </c>
      <c r="BK622" s="20">
        <v>0.2</v>
      </c>
      <c r="BL622" s="20">
        <v>0.2</v>
      </c>
      <c r="BM622" s="121">
        <v>2</v>
      </c>
      <c r="BN622" s="20">
        <v>3.82</v>
      </c>
      <c r="BO622" s="20">
        <v>0.05</v>
      </c>
      <c r="BP622" s="106">
        <v>22</v>
      </c>
      <c r="BQ622" s="20">
        <v>0.01</v>
      </c>
      <c r="BR622" s="125">
        <v>10</v>
      </c>
      <c r="BS622" s="17">
        <v>1</v>
      </c>
      <c r="BT622" s="17">
        <v>9.3416679999999992E-3</v>
      </c>
      <c r="BU622" s="17">
        <f>_xlfn.XLOOKUP(BG622,' Brechas'!$A$35:$A$67,' Brechas'!$AY$35:$AY$67)</f>
        <v>9.3416680169276199E-3</v>
      </c>
      <c r="BV622" t="b">
        <f t="shared" si="73"/>
        <v>1</v>
      </c>
    </row>
    <row r="623" spans="58:74">
      <c r="BG623" s="20">
        <v>20</v>
      </c>
      <c r="BH623" s="20" t="s">
        <v>88</v>
      </c>
      <c r="BI623" s="20">
        <v>4.9000000000000004</v>
      </c>
      <c r="BJ623" s="20">
        <v>3.45</v>
      </c>
      <c r="BK623" s="20">
        <v>0.42</v>
      </c>
      <c r="BL623" s="20">
        <v>0.42</v>
      </c>
      <c r="BM623" s="115">
        <v>18</v>
      </c>
      <c r="BN623" s="20">
        <v>4.1900000000000004</v>
      </c>
      <c r="BO623" s="20">
        <v>0.04</v>
      </c>
      <c r="BP623" s="123">
        <v>19</v>
      </c>
      <c r="BQ623" s="20">
        <v>0.02</v>
      </c>
      <c r="BR623" s="123">
        <v>19</v>
      </c>
      <c r="BS623" s="17">
        <v>1</v>
      </c>
      <c r="BT623" s="17">
        <v>1.7785043E-2</v>
      </c>
      <c r="BU623" s="17">
        <f>_xlfn.XLOOKUP(BG623,' Brechas'!$A$35:$A$67,' Brechas'!$AY$35:$AY$67)</f>
        <v>1.77850426000042E-2</v>
      </c>
      <c r="BV623" t="b">
        <f t="shared" si="73"/>
        <v>1</v>
      </c>
    </row>
    <row r="624" spans="58:74">
      <c r="BG624" s="20">
        <v>23</v>
      </c>
      <c r="BH624" s="20" t="s">
        <v>89</v>
      </c>
      <c r="BI624" s="20">
        <v>4.8600000000000003</v>
      </c>
      <c r="BJ624" s="20">
        <v>3.74</v>
      </c>
      <c r="BK624" s="20">
        <v>0.3</v>
      </c>
      <c r="BL624" s="20">
        <v>0.3</v>
      </c>
      <c r="BM624" s="116">
        <v>11</v>
      </c>
      <c r="BN624" s="20">
        <v>4.3099999999999996</v>
      </c>
      <c r="BO624" s="20">
        <v>0.04</v>
      </c>
      <c r="BP624" s="115">
        <v>18</v>
      </c>
      <c r="BQ624" s="20">
        <v>0.01</v>
      </c>
      <c r="BR624" s="122">
        <v>14</v>
      </c>
      <c r="BS624" s="17">
        <v>1</v>
      </c>
      <c r="BT624" s="17">
        <v>1.2401527000000001E-2</v>
      </c>
      <c r="BU624" s="17">
        <f>_xlfn.XLOOKUP(BG624,' Brechas'!$A$35:$A$67,' Brechas'!$AY$35:$AY$67)</f>
        <v>1.24015270015872E-2</v>
      </c>
      <c r="BV624" t="b">
        <f t="shared" si="73"/>
        <v>1</v>
      </c>
    </row>
    <row r="625" spans="59:74">
      <c r="BG625" s="20">
        <v>25</v>
      </c>
      <c r="BH625" s="20" t="s">
        <v>90</v>
      </c>
      <c r="BI625" s="20">
        <v>3.47</v>
      </c>
      <c r="BJ625" s="20">
        <v>2.48</v>
      </c>
      <c r="BK625" s="20">
        <v>0.4</v>
      </c>
      <c r="BL625" s="20">
        <v>0.4</v>
      </c>
      <c r="BM625" s="124">
        <v>16</v>
      </c>
      <c r="BN625" s="20">
        <v>2.99</v>
      </c>
      <c r="BO625" s="20">
        <v>0.06</v>
      </c>
      <c r="BP625" s="107">
        <v>25</v>
      </c>
      <c r="BQ625" s="20">
        <v>0.02</v>
      </c>
      <c r="BR625" s="106">
        <v>22</v>
      </c>
      <c r="BS625" s="17">
        <v>1</v>
      </c>
      <c r="BT625" s="17">
        <v>2.3955482E-2</v>
      </c>
      <c r="BU625" s="17">
        <f>_xlfn.XLOOKUP(BG625,' Brechas'!$A$35:$A$67,' Brechas'!$AY$35:$AY$67)</f>
        <v>2.39554816012113E-2</v>
      </c>
      <c r="BV625" t="b">
        <f t="shared" si="73"/>
        <v>1</v>
      </c>
    </row>
    <row r="626" spans="59:74">
      <c r="BG626" s="20">
        <v>27</v>
      </c>
      <c r="BH626" s="20" t="s">
        <v>91</v>
      </c>
      <c r="BI626" s="20">
        <v>6.7</v>
      </c>
      <c r="BJ626" s="20">
        <v>4.59</v>
      </c>
      <c r="BK626" s="20">
        <v>0.46</v>
      </c>
      <c r="BL626" s="20">
        <v>0.46</v>
      </c>
      <c r="BM626" s="112">
        <v>21</v>
      </c>
      <c r="BN626" s="20">
        <v>5.67</v>
      </c>
      <c r="BO626" s="20">
        <v>0.03</v>
      </c>
      <c r="BP626" s="113">
        <v>8</v>
      </c>
      <c r="BQ626" s="20">
        <v>0.01</v>
      </c>
      <c r="BR626" s="126">
        <v>15</v>
      </c>
      <c r="BS626" s="17">
        <v>1</v>
      </c>
      <c r="BT626" s="17">
        <v>1.4478367000000001E-2</v>
      </c>
      <c r="BU626" s="17">
        <f>_xlfn.XLOOKUP(BG626,' Brechas'!$A$35:$A$67,' Brechas'!$AY$35:$AY$67)</f>
        <v>1.4478366787078201E-2</v>
      </c>
      <c r="BV626" t="b">
        <f t="shared" si="73"/>
        <v>1</v>
      </c>
    </row>
    <row r="627" spans="59:74">
      <c r="BG627" s="20">
        <v>41</v>
      </c>
      <c r="BH627" s="20" t="s">
        <v>92</v>
      </c>
      <c r="BI627" s="20">
        <v>5.77</v>
      </c>
      <c r="BJ627" s="20">
        <v>4.0999999999999996</v>
      </c>
      <c r="BK627" s="20">
        <v>0.41</v>
      </c>
      <c r="BL627" s="20">
        <v>0.41</v>
      </c>
      <c r="BM627" s="109">
        <v>17</v>
      </c>
      <c r="BN627" s="20">
        <v>4.95</v>
      </c>
      <c r="BO627" s="20">
        <v>0.04</v>
      </c>
      <c r="BP627" s="122">
        <v>14</v>
      </c>
      <c r="BQ627" s="20">
        <v>0.01</v>
      </c>
      <c r="BR627" s="124">
        <v>16</v>
      </c>
      <c r="BS627" s="17">
        <v>1</v>
      </c>
      <c r="BT627" s="17">
        <v>1.4642118000000001E-2</v>
      </c>
      <c r="BU627" s="17">
        <f>_xlfn.XLOOKUP(BG627,' Brechas'!$A$35:$A$67,' Brechas'!$AY$35:$AY$67)</f>
        <v>1.46421182120135E-2</v>
      </c>
      <c r="BV627" t="b">
        <f t="shared" si="73"/>
        <v>1</v>
      </c>
    </row>
    <row r="628" spans="59:74">
      <c r="BG628" s="20">
        <v>44</v>
      </c>
      <c r="BH628" s="20" t="s">
        <v>93</v>
      </c>
      <c r="BI628" s="20">
        <v>5.97</v>
      </c>
      <c r="BJ628" s="20">
        <v>2.72</v>
      </c>
      <c r="BK628" s="20">
        <v>1.2</v>
      </c>
      <c r="BL628" s="20">
        <v>1.2</v>
      </c>
      <c r="BM628" s="110">
        <v>29</v>
      </c>
      <c r="BN628" s="20">
        <v>4.4000000000000004</v>
      </c>
      <c r="BO628" s="20">
        <v>0.04</v>
      </c>
      <c r="BP628" s="109">
        <v>17</v>
      </c>
      <c r="BQ628" s="20">
        <v>0.05</v>
      </c>
      <c r="BR628" s="107">
        <v>25</v>
      </c>
      <c r="BS628" s="17">
        <v>1</v>
      </c>
      <c r="BT628" s="17">
        <v>4.8399697999999998E-2</v>
      </c>
      <c r="BU628" s="17">
        <f>_xlfn.XLOOKUP(BG628,' Brechas'!$A$35:$A$67,' Brechas'!$AY$35:$AY$67)</f>
        <v>4.8399698309032298E-2</v>
      </c>
      <c r="BV628" t="b">
        <f t="shared" si="73"/>
        <v>1</v>
      </c>
    </row>
    <row r="629" spans="59:74">
      <c r="BG629" s="20">
        <v>47</v>
      </c>
      <c r="BH629" s="20" t="s">
        <v>94</v>
      </c>
      <c r="BI629" s="20">
        <v>4.72</v>
      </c>
      <c r="BJ629" s="20">
        <v>3.4</v>
      </c>
      <c r="BK629" s="20">
        <v>0.39</v>
      </c>
      <c r="BL629" s="20">
        <v>0.39</v>
      </c>
      <c r="BM629" s="126">
        <v>15</v>
      </c>
      <c r="BN629" s="20">
        <v>4.07</v>
      </c>
      <c r="BO629" s="20">
        <v>0.04</v>
      </c>
      <c r="BP629" s="112">
        <v>21</v>
      </c>
      <c r="BQ629" s="20">
        <v>0.02</v>
      </c>
      <c r="BR629" s="115">
        <v>18</v>
      </c>
      <c r="BS629" s="17">
        <v>1</v>
      </c>
      <c r="BT629" s="17">
        <v>1.7070276999999998E-2</v>
      </c>
      <c r="BU629" s="17">
        <f>_xlfn.XLOOKUP(BG629,' Brechas'!$A$35:$A$67,' Brechas'!$AY$35:$AY$67)</f>
        <v>1.70702772975776E-2</v>
      </c>
      <c r="BV629" t="b">
        <f t="shared" si="73"/>
        <v>1</v>
      </c>
    </row>
    <row r="630" spans="59:74">
      <c r="BG630" s="20">
        <v>50</v>
      </c>
      <c r="BH630" s="20" t="s">
        <v>95</v>
      </c>
      <c r="BI630" s="20">
        <v>5.93</v>
      </c>
      <c r="BJ630" s="20">
        <v>3.75</v>
      </c>
      <c r="BK630" s="20">
        <v>0.57999999999999996</v>
      </c>
      <c r="BL630" s="20">
        <v>0.57999999999999996</v>
      </c>
      <c r="BM630" s="129">
        <v>23</v>
      </c>
      <c r="BN630" s="20">
        <v>4.84</v>
      </c>
      <c r="BO630" s="20">
        <v>0.04</v>
      </c>
      <c r="BP630" s="124">
        <v>16</v>
      </c>
      <c r="BQ630" s="20">
        <v>0.02</v>
      </c>
      <c r="BR630" s="105">
        <v>20</v>
      </c>
      <c r="BS630" s="17">
        <v>1</v>
      </c>
      <c r="BT630" s="17">
        <v>2.1424855E-2</v>
      </c>
      <c r="BU630" s="17">
        <f>_xlfn.XLOOKUP(BG630,' Brechas'!$A$35:$A$67,' Brechas'!$AY$35:$AY$67)</f>
        <v>2.1424855476947401E-2</v>
      </c>
      <c r="BV630" t="b">
        <f t="shared" si="73"/>
        <v>1</v>
      </c>
    </row>
    <row r="631" spans="59:74">
      <c r="BG631" s="20">
        <v>52</v>
      </c>
      <c r="BH631" s="20" t="s">
        <v>96</v>
      </c>
      <c r="BI631" s="20">
        <v>4.62</v>
      </c>
      <c r="BJ631" s="20">
        <v>3.71</v>
      </c>
      <c r="BK631" s="20">
        <v>0.24</v>
      </c>
      <c r="BL631" s="20">
        <v>0.24</v>
      </c>
      <c r="BM631" s="127">
        <v>7</v>
      </c>
      <c r="BN631" s="20">
        <v>4.18</v>
      </c>
      <c r="BO631" s="20">
        <v>0.04</v>
      </c>
      <c r="BP631" s="105">
        <v>20</v>
      </c>
      <c r="BQ631" s="20">
        <v>0.01</v>
      </c>
      <c r="BR631" s="111">
        <v>12</v>
      </c>
      <c r="BS631" s="17">
        <v>1</v>
      </c>
      <c r="BT631" s="17">
        <v>1.0388263E-2</v>
      </c>
      <c r="BU631" s="17">
        <f>_xlfn.XLOOKUP(BG631,' Brechas'!$A$35:$A$67,' Brechas'!$AY$35:$AY$67)</f>
        <v>1.03882634242495E-2</v>
      </c>
      <c r="BV631" t="b">
        <f t="shared" si="73"/>
        <v>1</v>
      </c>
    </row>
    <row r="632" spans="59:74" ht="24">
      <c r="BG632" s="20">
        <v>54</v>
      </c>
      <c r="BH632" s="20" t="s">
        <v>97</v>
      </c>
      <c r="BI632" s="20">
        <v>8.3699999999999992</v>
      </c>
      <c r="BJ632" s="20">
        <v>6.21</v>
      </c>
      <c r="BK632" s="20">
        <v>0.35</v>
      </c>
      <c r="BL632" s="20">
        <v>0.35</v>
      </c>
      <c r="BM632" s="119">
        <v>13</v>
      </c>
      <c r="BN632" s="20">
        <v>7.32</v>
      </c>
      <c r="BO632" s="20">
        <v>0.02</v>
      </c>
      <c r="BP632" s="132">
        <v>3</v>
      </c>
      <c r="BQ632" s="20">
        <v>0.01</v>
      </c>
      <c r="BR632" s="108">
        <v>9</v>
      </c>
      <c r="BS632" s="17">
        <v>1</v>
      </c>
      <c r="BT632" s="17">
        <v>8.4872430000000002E-3</v>
      </c>
      <c r="BU632" s="17">
        <f>_xlfn.XLOOKUP(BG632,' Brechas'!$A$35:$A$67,' Brechas'!$AY$35:$AY$67)</f>
        <v>8.48724271945305E-3</v>
      </c>
      <c r="BV632" t="b">
        <f t="shared" si="73"/>
        <v>1</v>
      </c>
    </row>
    <row r="633" spans="59:74">
      <c r="BG633" s="20">
        <v>63</v>
      </c>
      <c r="BH633" s="20" t="s">
        <v>98</v>
      </c>
      <c r="BI633" s="20">
        <v>6.49</v>
      </c>
      <c r="BJ633" s="20">
        <v>5.25</v>
      </c>
      <c r="BK633" s="20">
        <v>0.24</v>
      </c>
      <c r="BL633" s="20">
        <v>0.24</v>
      </c>
      <c r="BM633" s="117">
        <v>6</v>
      </c>
      <c r="BN633" s="20">
        <v>5.9</v>
      </c>
      <c r="BO633" s="20">
        <v>0.03</v>
      </c>
      <c r="BP633" s="127">
        <v>7</v>
      </c>
      <c r="BQ633" s="20">
        <v>0.01</v>
      </c>
      <c r="BR633" s="117">
        <v>6</v>
      </c>
      <c r="BS633" s="17">
        <v>1</v>
      </c>
      <c r="BT633" s="17">
        <v>7.1432969999999998E-3</v>
      </c>
      <c r="BU633" s="17">
        <f>_xlfn.XLOOKUP(BG633,' Brechas'!$A$35:$A$67,' Brechas'!$AY$35:$AY$67)</f>
        <v>7.1432974079822797E-3</v>
      </c>
      <c r="BV633" t="b">
        <f t="shared" si="73"/>
        <v>1</v>
      </c>
    </row>
    <row r="634" spans="59:74">
      <c r="BG634" s="20">
        <v>66</v>
      </c>
      <c r="BH634" s="20" t="s">
        <v>99</v>
      </c>
      <c r="BI634" s="20">
        <v>8.0299999999999994</v>
      </c>
      <c r="BJ634" s="20">
        <v>6.33</v>
      </c>
      <c r="BK634" s="20">
        <v>0.27</v>
      </c>
      <c r="BL634" s="20">
        <v>0.27</v>
      </c>
      <c r="BM634" s="108">
        <v>9</v>
      </c>
      <c r="BN634" s="20">
        <v>7.23</v>
      </c>
      <c r="BO634" s="20">
        <v>0.02</v>
      </c>
      <c r="BP634" s="131">
        <v>4</v>
      </c>
      <c r="BQ634" s="20">
        <v>0.01</v>
      </c>
      <c r="BR634" s="131">
        <v>4</v>
      </c>
      <c r="BS634" s="17">
        <v>1</v>
      </c>
      <c r="BT634" s="17">
        <v>6.606369E-3</v>
      </c>
      <c r="BU634" s="17">
        <f>_xlfn.XLOOKUP(BG634,' Brechas'!$A$35:$A$67,' Brechas'!$AY$35:$AY$67)</f>
        <v>6.6063685554094203E-3</v>
      </c>
      <c r="BV634" t="b">
        <f t="shared" si="73"/>
        <v>1</v>
      </c>
    </row>
    <row r="635" spans="59:74">
      <c r="BG635" s="20">
        <v>68</v>
      </c>
      <c r="BH635" s="20" t="s">
        <v>100</v>
      </c>
      <c r="BI635" s="20">
        <v>7.46</v>
      </c>
      <c r="BJ635" s="20">
        <v>5.7</v>
      </c>
      <c r="BK635" s="20">
        <v>0.31</v>
      </c>
      <c r="BL635" s="20">
        <v>0.31</v>
      </c>
      <c r="BM635" s="111">
        <v>12</v>
      </c>
      <c r="BN635" s="20">
        <v>6.61</v>
      </c>
      <c r="BO635" s="20">
        <v>0.03</v>
      </c>
      <c r="BP635" s="117">
        <v>6</v>
      </c>
      <c r="BQ635" s="20">
        <v>0.01</v>
      </c>
      <c r="BR635" s="127">
        <v>7</v>
      </c>
      <c r="BS635" s="17">
        <v>1</v>
      </c>
      <c r="BT635" s="17">
        <v>8.3374480000000008E-3</v>
      </c>
      <c r="BU635" s="17">
        <f>_xlfn.XLOOKUP(BG635,' Brechas'!$A$35:$A$67,' Brechas'!$AY$35:$AY$67)</f>
        <v>8.3374478695600295E-3</v>
      </c>
      <c r="BV635" t="b">
        <f t="shared" si="73"/>
        <v>1</v>
      </c>
    </row>
    <row r="636" spans="59:74">
      <c r="BG636" s="20">
        <v>70</v>
      </c>
      <c r="BH636" s="20" t="s">
        <v>101</v>
      </c>
      <c r="BI636" s="20">
        <v>6.67</v>
      </c>
      <c r="BJ636" s="20">
        <v>3.95</v>
      </c>
      <c r="BK636" s="20">
        <v>0.69</v>
      </c>
      <c r="BL636" s="20">
        <v>0.69</v>
      </c>
      <c r="BM636" s="107">
        <v>25</v>
      </c>
      <c r="BN636" s="20">
        <v>5.31</v>
      </c>
      <c r="BO636" s="20">
        <v>0.03</v>
      </c>
      <c r="BP636" s="116">
        <v>11</v>
      </c>
      <c r="BQ636" s="20">
        <v>0.02</v>
      </c>
      <c r="BR636" s="112">
        <v>21</v>
      </c>
      <c r="BS636" s="17">
        <v>1</v>
      </c>
      <c r="BT636" s="17">
        <v>2.3087726999999999E-2</v>
      </c>
      <c r="BU636" s="17">
        <f>_xlfn.XLOOKUP(BG636,' Brechas'!$A$35:$A$67,' Brechas'!$AY$35:$AY$67)</f>
        <v>2.30877270833942E-2</v>
      </c>
      <c r="BV636" t="b">
        <f t="shared" si="73"/>
        <v>1</v>
      </c>
    </row>
    <row r="637" spans="59:74">
      <c r="BG637" s="20">
        <v>73</v>
      </c>
      <c r="BH637" s="20" t="s">
        <v>102</v>
      </c>
      <c r="BI637" s="20">
        <v>5.8</v>
      </c>
      <c r="BJ637" s="20">
        <v>3.99</v>
      </c>
      <c r="BK637" s="20">
        <v>0.46</v>
      </c>
      <c r="BL637" s="20">
        <v>0.46</v>
      </c>
      <c r="BM637" s="123">
        <v>19</v>
      </c>
      <c r="BN637" s="20">
        <v>4.91</v>
      </c>
      <c r="BO637" s="20">
        <v>0.04</v>
      </c>
      <c r="BP637" s="126">
        <v>15</v>
      </c>
      <c r="BQ637" s="20">
        <v>0.02</v>
      </c>
      <c r="BR637" s="109">
        <v>17</v>
      </c>
      <c r="BS637" s="17">
        <v>1</v>
      </c>
      <c r="BT637" s="17">
        <v>1.6481138999999999E-2</v>
      </c>
      <c r="BU637" s="17">
        <f>_xlfn.XLOOKUP(BG637,' Brechas'!$A$35:$A$67,' Brechas'!$AY$35:$AY$67)</f>
        <v>1.64811391971268E-2</v>
      </c>
      <c r="BV637" t="b">
        <f t="shared" si="73"/>
        <v>1</v>
      </c>
    </row>
    <row r="638" spans="59:74">
      <c r="BG638" s="20">
        <v>76</v>
      </c>
      <c r="BH638" s="20" t="s">
        <v>103</v>
      </c>
      <c r="BI638" s="20">
        <v>5.73</v>
      </c>
      <c r="BJ638" s="20">
        <v>4.74</v>
      </c>
      <c r="BK638" s="20">
        <v>0.21</v>
      </c>
      <c r="BL638" s="20">
        <v>0.21</v>
      </c>
      <c r="BM638" s="132">
        <v>3</v>
      </c>
      <c r="BN638" s="20">
        <v>5.27</v>
      </c>
      <c r="BO638" s="20">
        <v>0.03</v>
      </c>
      <c r="BP638" s="111">
        <v>12</v>
      </c>
      <c r="BQ638" s="20">
        <v>0.01</v>
      </c>
      <c r="BR638" s="130">
        <v>5</v>
      </c>
      <c r="BS638" s="17">
        <v>1</v>
      </c>
      <c r="BT638" s="17">
        <v>7.0604830000000002E-3</v>
      </c>
      <c r="BU638" s="17">
        <f>_xlfn.XLOOKUP(BG638,' Brechas'!$A$35:$A$67,' Brechas'!$AY$35:$AY$67)</f>
        <v>7.0604828719357197E-3</v>
      </c>
      <c r="BV638" t="b">
        <f t="shared" si="73"/>
        <v>1</v>
      </c>
    </row>
    <row r="639" spans="59:74">
      <c r="BG639" s="20">
        <v>81</v>
      </c>
      <c r="BH639" s="20" t="s">
        <v>104</v>
      </c>
      <c r="BI639" s="20">
        <v>1.48</v>
      </c>
      <c r="BJ639" s="20">
        <v>0.88</v>
      </c>
      <c r="BK639" s="20">
        <v>0.67</v>
      </c>
      <c r="BL639" s="20">
        <v>0.67</v>
      </c>
      <c r="BM639" s="120">
        <v>24</v>
      </c>
      <c r="BN639" s="20">
        <v>1.18</v>
      </c>
      <c r="BO639" s="20">
        <v>0.15</v>
      </c>
      <c r="BP639" s="114">
        <v>26</v>
      </c>
      <c r="BQ639" s="20">
        <v>0.1</v>
      </c>
      <c r="BR639" s="114">
        <v>26</v>
      </c>
      <c r="BS639" s="17">
        <v>1</v>
      </c>
      <c r="BT639" s="17">
        <v>0.10145886699999999</v>
      </c>
      <c r="BU639" s="17">
        <f>_xlfn.XLOOKUP(BG639,' Brechas'!$A$35:$A$67,' Brechas'!$AY$35:$AY$67)</f>
        <v>0.10145886664258701</v>
      </c>
      <c r="BV639" t="b">
        <f t="shared" si="73"/>
        <v>1</v>
      </c>
    </row>
    <row r="640" spans="59:74">
      <c r="BG640" s="20">
        <v>85</v>
      </c>
      <c r="BH640" s="20" t="s">
        <v>105</v>
      </c>
      <c r="BI640" s="20">
        <v>3.94</v>
      </c>
      <c r="BJ640" s="20">
        <v>2.67</v>
      </c>
      <c r="BK640" s="20">
        <v>0.48</v>
      </c>
      <c r="BL640" s="20">
        <v>0.48</v>
      </c>
      <c r="BM640" s="106">
        <v>22</v>
      </c>
      <c r="BN640" s="20">
        <v>3.31</v>
      </c>
      <c r="BO640" s="20">
        <v>0.05</v>
      </c>
      <c r="BP640" s="129">
        <v>23</v>
      </c>
      <c r="BQ640" s="20">
        <v>0.03</v>
      </c>
      <c r="BR640" s="129">
        <v>23</v>
      </c>
      <c r="BS640" s="17">
        <v>1</v>
      </c>
      <c r="BT640" s="17">
        <v>2.5661752999999999E-2</v>
      </c>
      <c r="BU640" s="17">
        <f>_xlfn.XLOOKUP(BG640,' Brechas'!$A$35:$A$67,' Brechas'!$AY$35:$AY$67)</f>
        <v>2.56617532316821E-2</v>
      </c>
      <c r="BV640" t="b">
        <f t="shared" si="73"/>
        <v>1</v>
      </c>
    </row>
    <row r="641" spans="58:74">
      <c r="BG641" s="20">
        <v>86</v>
      </c>
      <c r="BH641" s="20" t="s">
        <v>106</v>
      </c>
      <c r="BI641" s="20">
        <v>1.35</v>
      </c>
      <c r="BJ641" s="20">
        <v>0.76</v>
      </c>
      <c r="BK641" s="20">
        <v>0.78</v>
      </c>
      <c r="BL641" s="20">
        <v>0.78</v>
      </c>
      <c r="BM641" s="128">
        <v>28</v>
      </c>
      <c r="BN641" s="20">
        <v>1.06</v>
      </c>
      <c r="BO641" s="20">
        <v>0.17</v>
      </c>
      <c r="BP641" s="128">
        <v>28</v>
      </c>
      <c r="BQ641" s="20">
        <v>0.13</v>
      </c>
      <c r="BR641" s="118">
        <v>27</v>
      </c>
      <c r="BS641" s="17">
        <v>1</v>
      </c>
      <c r="BT641" s="17">
        <v>0.13093822599999999</v>
      </c>
      <c r="BU641" s="17">
        <f>_xlfn.XLOOKUP(BG641,' Brechas'!$A$35:$A$67,' Brechas'!$AY$35:$AY$67)</f>
        <v>0.13093822611893999</v>
      </c>
      <c r="BV641" t="b">
        <f t="shared" si="73"/>
        <v>1</v>
      </c>
    </row>
    <row r="642" spans="58:74">
      <c r="BG642" s="20">
        <v>88</v>
      </c>
      <c r="BH642" s="20" t="s">
        <v>262</v>
      </c>
      <c r="BI642" s="20" t="s">
        <v>272</v>
      </c>
      <c r="BJ642" s="20" t="s">
        <v>272</v>
      </c>
      <c r="BK642" s="20" t="s">
        <v>272</v>
      </c>
      <c r="BL642" s="20" t="s">
        <v>272</v>
      </c>
      <c r="BM642" s="20" t="s">
        <v>272</v>
      </c>
      <c r="BN642" s="20" t="s">
        <v>272</v>
      </c>
      <c r="BO642" s="20" t="s">
        <v>272</v>
      </c>
      <c r="BP642" s="20" t="s">
        <v>272</v>
      </c>
      <c r="BQ642" s="20" t="s">
        <v>272</v>
      </c>
      <c r="BR642" s="20" t="s">
        <v>272</v>
      </c>
      <c r="BS642" s="17">
        <v>1</v>
      </c>
      <c r="BT642" s="17" t="e">
        <v>#VALUE!</v>
      </c>
      <c r="BU642" s="17">
        <f>_xlfn.XLOOKUP(BG642,' Brechas'!$A$35:$A$67,' Brechas'!$AY$35:$AY$67)</f>
        <v>0.28317825621620202</v>
      </c>
      <c r="BV642" t="e">
        <f t="shared" si="73"/>
        <v>#VALUE!</v>
      </c>
    </row>
    <row r="643" spans="58:74">
      <c r="BG643" s="20">
        <v>91</v>
      </c>
      <c r="BH643" s="20" t="s">
        <v>108</v>
      </c>
      <c r="BI643" s="20">
        <v>0.49</v>
      </c>
      <c r="BJ643" s="20">
        <v>0.28000000000000003</v>
      </c>
      <c r="BK643" s="20">
        <v>0.72</v>
      </c>
      <c r="BL643" s="20">
        <v>0.72</v>
      </c>
      <c r="BM643" s="118">
        <v>27</v>
      </c>
      <c r="BN643" s="20">
        <v>0.38</v>
      </c>
      <c r="BO643" s="20">
        <v>0.46</v>
      </c>
      <c r="BP643" s="110">
        <v>29</v>
      </c>
      <c r="BQ643" s="20">
        <v>0.33</v>
      </c>
      <c r="BR643" s="110">
        <v>29</v>
      </c>
      <c r="BS643" s="17">
        <v>1</v>
      </c>
      <c r="BT643" s="17">
        <v>0.33426794500000001</v>
      </c>
      <c r="BU643" s="17">
        <f>_xlfn.XLOOKUP(BG643,' Brechas'!$A$35:$A$67,' Brechas'!$AY$35:$AY$67)</f>
        <v>0.33426794539502502</v>
      </c>
      <c r="BV643" t="b">
        <f t="shared" si="73"/>
        <v>1</v>
      </c>
    </row>
    <row r="644" spans="58:74">
      <c r="BG644" s="20">
        <v>94</v>
      </c>
      <c r="BH644" s="20" t="s">
        <v>109</v>
      </c>
      <c r="BI644" s="20">
        <v>0.43</v>
      </c>
      <c r="BJ644" s="20">
        <v>0.06</v>
      </c>
      <c r="BK644" s="20">
        <v>6.68</v>
      </c>
      <c r="BL644" s="20">
        <v>6.68</v>
      </c>
      <c r="BM644" s="77">
        <v>32</v>
      </c>
      <c r="BN644" s="20">
        <v>0.23</v>
      </c>
      <c r="BO644" s="20">
        <v>0.76</v>
      </c>
      <c r="BP644" s="95">
        <v>31</v>
      </c>
      <c r="BQ644" s="20">
        <v>5.09</v>
      </c>
      <c r="BR644" s="77">
        <v>32</v>
      </c>
      <c r="BS644" s="17">
        <v>1</v>
      </c>
      <c r="BT644" s="17">
        <v>5.0917824139999999</v>
      </c>
      <c r="BU644" s="17">
        <f>_xlfn.XLOOKUP(BG644,' Brechas'!$A$35:$A$67,' Brechas'!$AY$35:$AY$67)</f>
        <v>5.0917824143270396</v>
      </c>
      <c r="BV644" t="b">
        <f t="shared" si="73"/>
        <v>1</v>
      </c>
    </row>
    <row r="645" spans="58:74">
      <c r="BG645" s="20">
        <v>95</v>
      </c>
      <c r="BH645" s="20" t="s">
        <v>110</v>
      </c>
      <c r="BI645" s="20">
        <v>1.87</v>
      </c>
      <c r="BJ645" s="20">
        <v>0.56999999999999995</v>
      </c>
      <c r="BK645" s="20">
        <v>2.2999999999999998</v>
      </c>
      <c r="BL645" s="20">
        <v>2.2999999999999998</v>
      </c>
      <c r="BM645" s="95">
        <v>31</v>
      </c>
      <c r="BN645" s="20">
        <v>1.18</v>
      </c>
      <c r="BO645" s="20">
        <v>0.15</v>
      </c>
      <c r="BP645" s="118">
        <v>27</v>
      </c>
      <c r="BQ645" s="20">
        <v>0.35</v>
      </c>
      <c r="BR645" s="94">
        <v>30</v>
      </c>
      <c r="BS645" s="17">
        <v>1</v>
      </c>
      <c r="BT645" s="17">
        <v>0.34719825900000001</v>
      </c>
      <c r="BU645" s="17">
        <f>_xlfn.XLOOKUP(BG645,' Brechas'!$A$35:$A$67,' Brechas'!$AY$35:$AY$67)</f>
        <v>0.34719825908387297</v>
      </c>
      <c r="BV645" t="b">
        <f t="shared" si="73"/>
        <v>1</v>
      </c>
    </row>
    <row r="646" spans="58:74">
      <c r="BG646" s="20">
        <v>97</v>
      </c>
      <c r="BH646" s="20" t="s">
        <v>111</v>
      </c>
      <c r="BI646" s="20">
        <v>0.16</v>
      </c>
      <c r="BJ646" s="20">
        <v>0.56999999999999995</v>
      </c>
      <c r="BK646" s="20">
        <v>-0.71</v>
      </c>
      <c r="BL646" s="20">
        <v>0.71</v>
      </c>
      <c r="BM646" s="114">
        <v>26</v>
      </c>
      <c r="BN646" s="20">
        <v>0.38</v>
      </c>
      <c r="BO646" s="20">
        <v>0.47</v>
      </c>
      <c r="BP646" s="94">
        <v>30</v>
      </c>
      <c r="BQ646" s="20">
        <v>0.33</v>
      </c>
      <c r="BR646" s="128">
        <v>28</v>
      </c>
      <c r="BS646" s="17">
        <v>-1</v>
      </c>
      <c r="BT646" s="17">
        <v>-0.33313229</v>
      </c>
      <c r="BU646" s="17">
        <f>_xlfn.XLOOKUP(BG646,' Brechas'!$A$35:$A$67,' Brechas'!$AY$35:$AY$67)</f>
        <v>-0.33313228969897601</v>
      </c>
      <c r="BV646" t="b">
        <f t="shared" si="73"/>
        <v>1</v>
      </c>
    </row>
    <row r="647" spans="58:74">
      <c r="BG647" s="20">
        <v>99</v>
      </c>
      <c r="BH647" s="20" t="s">
        <v>112</v>
      </c>
      <c r="BI647" s="20">
        <v>0.27</v>
      </c>
      <c r="BJ647" s="20">
        <v>0.1</v>
      </c>
      <c r="BK647" s="20">
        <v>1.82</v>
      </c>
      <c r="BL647" s="20">
        <v>1.82</v>
      </c>
      <c r="BM647" s="94">
        <v>30</v>
      </c>
      <c r="BN647" s="20">
        <v>0.18</v>
      </c>
      <c r="BO647" s="20">
        <v>1</v>
      </c>
      <c r="BP647" s="77">
        <v>32</v>
      </c>
      <c r="BQ647" s="20">
        <v>1.82</v>
      </c>
      <c r="BR647" s="95">
        <v>31</v>
      </c>
      <c r="BS647" s="17">
        <v>1</v>
      </c>
      <c r="BT647" s="17">
        <v>1.821731955</v>
      </c>
      <c r="BU647" s="17">
        <f>_xlfn.XLOOKUP(BG647,' Brechas'!$A$35:$A$67,' Brechas'!$AY$35:$AY$67)</f>
        <v>1.82173195541608</v>
      </c>
      <c r="BV647" t="b">
        <f t="shared" si="73"/>
        <v>1</v>
      </c>
    </row>
    <row r="649" spans="58:74">
      <c r="BF649" s="2" t="s">
        <v>21</v>
      </c>
      <c r="BG649" s="20">
        <v>5</v>
      </c>
      <c r="BH649" s="20" t="s">
        <v>79</v>
      </c>
      <c r="BI649" s="20">
        <v>2.5299999999999998</v>
      </c>
      <c r="BJ649" s="20">
        <v>2.23</v>
      </c>
      <c r="BK649" s="20">
        <v>0.14000000000000001</v>
      </c>
      <c r="BL649" s="20">
        <v>0.13900000000000001</v>
      </c>
      <c r="BM649" s="117">
        <v>6</v>
      </c>
      <c r="BN649" s="20">
        <v>2.39</v>
      </c>
      <c r="BO649" s="20">
        <v>0.06</v>
      </c>
      <c r="BP649" s="117">
        <v>6</v>
      </c>
      <c r="BQ649" s="20">
        <v>8.0000000000000002E-3</v>
      </c>
      <c r="BR649" s="117">
        <v>6</v>
      </c>
      <c r="BS649" s="17">
        <v>1</v>
      </c>
      <c r="BT649" s="17">
        <v>7.9069689999999998E-3</v>
      </c>
      <c r="BU649" s="17">
        <f>_xlfn.XLOOKUP(BG649,' Brechas'!$A$35:$A$67,' Brechas'!$AZ$35:$AZ$67)</f>
        <v>7.9069693481150193E-3</v>
      </c>
      <c r="BV649" t="b">
        <f>ROUND(BT649,6)=ROUND(BU649,6)</f>
        <v>1</v>
      </c>
    </row>
    <row r="650" spans="58:74">
      <c r="BG650" s="20">
        <v>8</v>
      </c>
      <c r="BH650" s="20" t="s">
        <v>81</v>
      </c>
      <c r="BI650" s="20">
        <v>3.12</v>
      </c>
      <c r="BJ650" s="20">
        <v>2.59</v>
      </c>
      <c r="BK650" s="20">
        <v>0.2</v>
      </c>
      <c r="BL650" s="20">
        <v>0.20499999999999999</v>
      </c>
      <c r="BM650" s="125">
        <v>10</v>
      </c>
      <c r="BN650" s="20">
        <v>2.87</v>
      </c>
      <c r="BO650" s="20">
        <v>0.05</v>
      </c>
      <c r="BP650" s="131">
        <v>4</v>
      </c>
      <c r="BQ650" s="20">
        <v>0.01</v>
      </c>
      <c r="BR650" s="108">
        <v>9</v>
      </c>
      <c r="BS650" s="17">
        <v>1</v>
      </c>
      <c r="BT650" s="17">
        <v>9.6967990000000007E-3</v>
      </c>
      <c r="BU650" s="17">
        <f>_xlfn.XLOOKUP(BG650,' Brechas'!$A$35:$A$67,' Brechas'!$AZ$35:$AZ$67)</f>
        <v>9.6967993985800898E-3</v>
      </c>
      <c r="BV650" t="b">
        <f t="shared" ref="BV650:BV681" si="74">ROUND(BT650,6)=ROUND(BU650,6)</f>
        <v>1</v>
      </c>
    </row>
    <row r="651" spans="58:74">
      <c r="BG651" s="20">
        <v>11</v>
      </c>
      <c r="BH651" s="20" t="s">
        <v>82</v>
      </c>
      <c r="BI651" s="20">
        <v>9.42</v>
      </c>
      <c r="BJ651" s="20">
        <v>7.6</v>
      </c>
      <c r="BK651" s="20">
        <v>0.24</v>
      </c>
      <c r="BL651" s="20">
        <v>0.23899999999999999</v>
      </c>
      <c r="BM651" s="111">
        <v>12</v>
      </c>
      <c r="BN651" s="20">
        <v>8.56</v>
      </c>
      <c r="BO651" s="20">
        <v>0.02</v>
      </c>
      <c r="BP651" s="76">
        <v>1</v>
      </c>
      <c r="BQ651" s="20">
        <v>4.0000000000000001E-3</v>
      </c>
      <c r="BR651" s="131">
        <v>4</v>
      </c>
      <c r="BS651" s="17">
        <v>1</v>
      </c>
      <c r="BT651" s="17">
        <v>3.7974929999999999E-3</v>
      </c>
      <c r="BU651" s="17">
        <f>_xlfn.XLOOKUP(BG651,' Brechas'!$A$35:$A$67,' Brechas'!$AZ$35:$AZ$67)</f>
        <v>3.7974934248766099E-3</v>
      </c>
      <c r="BV651" t="b">
        <f t="shared" si="74"/>
        <v>1</v>
      </c>
    </row>
    <row r="652" spans="58:74">
      <c r="BG652" s="20">
        <v>13</v>
      </c>
      <c r="BH652" s="20" t="s">
        <v>83</v>
      </c>
      <c r="BI652" s="20">
        <v>2.39</v>
      </c>
      <c r="BJ652" s="20">
        <v>1.78</v>
      </c>
      <c r="BK652" s="20">
        <v>0.34</v>
      </c>
      <c r="BL652" s="20">
        <v>0.34100000000000003</v>
      </c>
      <c r="BM652" s="124">
        <v>16</v>
      </c>
      <c r="BN652" s="20">
        <v>2.09</v>
      </c>
      <c r="BO652" s="20">
        <v>0.06</v>
      </c>
      <c r="BP652" s="113">
        <v>8</v>
      </c>
      <c r="BQ652" s="20">
        <v>2.1999999999999999E-2</v>
      </c>
      <c r="BR652" s="111">
        <v>12</v>
      </c>
      <c r="BS652" s="17">
        <v>1</v>
      </c>
      <c r="BT652" s="17">
        <v>2.2095803000000001E-2</v>
      </c>
      <c r="BU652" s="17">
        <f>_xlfn.XLOOKUP(BG652,' Brechas'!$A$35:$A$67,' Brechas'!$AZ$35:$AZ$67)</f>
        <v>2.2095802911149699E-2</v>
      </c>
      <c r="BV652" t="b">
        <f t="shared" si="74"/>
        <v>1</v>
      </c>
    </row>
    <row r="653" spans="58:74">
      <c r="BG653" s="20">
        <v>15</v>
      </c>
      <c r="BH653" s="20" t="s">
        <v>84</v>
      </c>
      <c r="BI653" s="20">
        <v>4.9800000000000004</v>
      </c>
      <c r="BJ653" s="20">
        <v>3.74</v>
      </c>
      <c r="BK653" s="20">
        <v>0.33</v>
      </c>
      <c r="BL653" s="20">
        <v>0.33400000000000002</v>
      </c>
      <c r="BM653" s="126">
        <v>15</v>
      </c>
      <c r="BN653" s="20">
        <v>4.38</v>
      </c>
      <c r="BO653" s="20">
        <v>0.03</v>
      </c>
      <c r="BP653" s="132">
        <v>3</v>
      </c>
      <c r="BQ653" s="20">
        <v>0.01</v>
      </c>
      <c r="BR653" s="125">
        <v>10</v>
      </c>
      <c r="BS653" s="17">
        <v>1</v>
      </c>
      <c r="BT653" s="17">
        <v>1.0366584999999999E-2</v>
      </c>
      <c r="BU653" s="17">
        <f>_xlfn.XLOOKUP(BG653,' Brechas'!$A$35:$A$67,' Brechas'!$AZ$35:$AZ$67)</f>
        <v>1.03665851896062E-2</v>
      </c>
      <c r="BV653" t="b">
        <f t="shared" si="74"/>
        <v>1</v>
      </c>
    </row>
    <row r="654" spans="58:74">
      <c r="BG654" s="20">
        <v>17</v>
      </c>
      <c r="BH654" s="20" t="s">
        <v>85</v>
      </c>
      <c r="BI654" s="20">
        <v>2.96</v>
      </c>
      <c r="BJ654" s="20">
        <v>2.61</v>
      </c>
      <c r="BK654" s="20">
        <v>0.14000000000000001</v>
      </c>
      <c r="BL654" s="20">
        <v>0.13600000000000001</v>
      </c>
      <c r="BM654" s="130">
        <v>5</v>
      </c>
      <c r="BN654" s="20">
        <v>2.79</v>
      </c>
      <c r="BO654" s="20">
        <v>0.05</v>
      </c>
      <c r="BP654" s="130">
        <v>5</v>
      </c>
      <c r="BQ654" s="20">
        <v>7.0000000000000001E-3</v>
      </c>
      <c r="BR654" s="130">
        <v>5</v>
      </c>
      <c r="BS654" s="17">
        <v>1</v>
      </c>
      <c r="BT654" s="17">
        <v>6.5997069999999998E-3</v>
      </c>
      <c r="BU654" s="17">
        <f>_xlfn.XLOOKUP(BG654,' Brechas'!$A$35:$A$67,' Brechas'!$AZ$35:$AZ$67)</f>
        <v>6.5997073347911703E-3</v>
      </c>
      <c r="BV654" t="b">
        <f t="shared" si="74"/>
        <v>1</v>
      </c>
    </row>
    <row r="655" spans="58:74">
      <c r="BG655" s="20">
        <v>18</v>
      </c>
      <c r="BH655" s="20" t="s">
        <v>86</v>
      </c>
      <c r="BI655" s="20">
        <v>1.08</v>
      </c>
      <c r="BJ655" s="20">
        <v>0.72</v>
      </c>
      <c r="BK655" s="20">
        <v>0.5</v>
      </c>
      <c r="BL655" s="20">
        <v>0.502</v>
      </c>
      <c r="BM655" s="107">
        <v>25</v>
      </c>
      <c r="BN655" s="20">
        <v>0.9</v>
      </c>
      <c r="BO655" s="20">
        <v>0.15</v>
      </c>
      <c r="BP655" s="105">
        <v>20</v>
      </c>
      <c r="BQ655" s="20">
        <v>7.5999999999999998E-2</v>
      </c>
      <c r="BR655" s="107">
        <v>25</v>
      </c>
      <c r="BS655" s="17">
        <v>1</v>
      </c>
      <c r="BT655" s="17">
        <v>7.6179440000000001E-2</v>
      </c>
      <c r="BU655" s="17">
        <f>_xlfn.XLOOKUP(BG655,' Brechas'!$A$35:$A$67,' Brechas'!$AZ$35:$AZ$67)</f>
        <v>7.6179439859894296E-2</v>
      </c>
      <c r="BV655" t="b">
        <f t="shared" si="74"/>
        <v>1</v>
      </c>
    </row>
    <row r="656" spans="58:74">
      <c r="BG656" s="20">
        <v>19</v>
      </c>
      <c r="BH656" s="20" t="s">
        <v>87</v>
      </c>
      <c r="BI656" s="20">
        <v>1.44</v>
      </c>
      <c r="BJ656" s="20">
        <v>1.04</v>
      </c>
      <c r="BK656" s="20">
        <v>0.38</v>
      </c>
      <c r="BL656" s="20">
        <v>0.379</v>
      </c>
      <c r="BM656" s="109">
        <v>17</v>
      </c>
      <c r="BN656" s="20">
        <v>1.25</v>
      </c>
      <c r="BO656" s="20">
        <v>0.11</v>
      </c>
      <c r="BP656" s="119">
        <v>13</v>
      </c>
      <c r="BQ656" s="20">
        <v>4.1000000000000002E-2</v>
      </c>
      <c r="BR656" s="126">
        <v>15</v>
      </c>
      <c r="BS656" s="17">
        <v>1</v>
      </c>
      <c r="BT656" s="17">
        <v>4.1383109000000001E-2</v>
      </c>
      <c r="BU656" s="17">
        <f>_xlfn.XLOOKUP(BG656,' Brechas'!$A$35:$A$67,' Brechas'!$AZ$35:$AZ$67)</f>
        <v>4.1383108835625397E-2</v>
      </c>
      <c r="BV656" t="b">
        <f t="shared" si="74"/>
        <v>1</v>
      </c>
    </row>
    <row r="657" spans="59:74">
      <c r="BG657" s="20">
        <v>20</v>
      </c>
      <c r="BH657" s="20" t="s">
        <v>88</v>
      </c>
      <c r="BI657" s="20">
        <v>0.8</v>
      </c>
      <c r="BJ657" s="20">
        <v>0.42</v>
      </c>
      <c r="BK657" s="20">
        <v>0.94</v>
      </c>
      <c r="BL657" s="20">
        <v>0.93700000000000006</v>
      </c>
      <c r="BM657" s="110">
        <v>29</v>
      </c>
      <c r="BN657" s="20">
        <v>0.61</v>
      </c>
      <c r="BO657" s="20">
        <v>0.22</v>
      </c>
      <c r="BP657" s="107">
        <v>25</v>
      </c>
      <c r="BQ657" s="20">
        <v>0.20699999999999999</v>
      </c>
      <c r="BR657" s="118">
        <v>27</v>
      </c>
      <c r="BS657" s="17">
        <v>1</v>
      </c>
      <c r="BT657" s="17">
        <v>0.20727378199999999</v>
      </c>
      <c r="BU657" s="17">
        <f>_xlfn.XLOOKUP(BG657,' Brechas'!$A$35:$A$67,' Brechas'!$AZ$35:$AZ$67)</f>
        <v>0.20727378202117699</v>
      </c>
      <c r="BV657" t="b">
        <f t="shared" si="74"/>
        <v>1</v>
      </c>
    </row>
    <row r="658" spans="59:74">
      <c r="BG658" s="20">
        <v>23</v>
      </c>
      <c r="BH658" s="20" t="s">
        <v>89</v>
      </c>
      <c r="BI658" s="20">
        <v>0.6</v>
      </c>
      <c r="BJ658" s="20">
        <v>0.61</v>
      </c>
      <c r="BK658" s="20">
        <v>-0.01</v>
      </c>
      <c r="BL658" s="20">
        <v>1.0999999999999999E-2</v>
      </c>
      <c r="BM658" s="121">
        <v>2</v>
      </c>
      <c r="BN658" s="20">
        <v>0.61</v>
      </c>
      <c r="BO658" s="20">
        <v>0.22</v>
      </c>
      <c r="BP658" s="114">
        <v>26</v>
      </c>
      <c r="BQ658" s="20">
        <v>2E-3</v>
      </c>
      <c r="BR658" s="121">
        <v>2</v>
      </c>
      <c r="BS658" s="17">
        <v>-1</v>
      </c>
      <c r="BT658" s="17">
        <v>-2.4323729999999998E-3</v>
      </c>
      <c r="BU658" s="17">
        <f>_xlfn.XLOOKUP(BG658,' Brechas'!$A$35:$A$67,' Brechas'!$AZ$35:$AZ$67)</f>
        <v>-2.4323727145421801E-3</v>
      </c>
      <c r="BV658" t="b">
        <f t="shared" si="74"/>
        <v>1</v>
      </c>
    </row>
    <row r="659" spans="59:74">
      <c r="BG659" s="20">
        <v>25</v>
      </c>
      <c r="BH659" s="20" t="s">
        <v>90</v>
      </c>
      <c r="BI659" s="20">
        <v>1.0900000000000001</v>
      </c>
      <c r="BJ659" s="20">
        <v>0.93</v>
      </c>
      <c r="BK659" s="20">
        <v>0.17</v>
      </c>
      <c r="BL659" s="20">
        <v>0.17399999999999999</v>
      </c>
      <c r="BM659" s="113">
        <v>8</v>
      </c>
      <c r="BN659" s="20">
        <v>1.01</v>
      </c>
      <c r="BO659" s="20">
        <v>0.13</v>
      </c>
      <c r="BP659" s="124">
        <v>16</v>
      </c>
      <c r="BQ659" s="20">
        <v>2.3E-2</v>
      </c>
      <c r="BR659" s="119">
        <v>13</v>
      </c>
      <c r="BS659" s="17">
        <v>1</v>
      </c>
      <c r="BT659" s="17">
        <v>2.3343864999999998E-2</v>
      </c>
      <c r="BU659" s="17">
        <f>_xlfn.XLOOKUP(BG659,' Brechas'!$A$35:$A$67,' Brechas'!$AZ$35:$AZ$67)</f>
        <v>2.3343865176092399E-2</v>
      </c>
      <c r="BV659" t="b">
        <f t="shared" si="74"/>
        <v>1</v>
      </c>
    </row>
    <row r="660" spans="59:74">
      <c r="BG660" s="20">
        <v>27</v>
      </c>
      <c r="BH660" s="20" t="s">
        <v>91</v>
      </c>
      <c r="BI660" s="20">
        <v>1.32</v>
      </c>
      <c r="BJ660" s="20">
        <v>0.48</v>
      </c>
      <c r="BK660" s="20">
        <v>1.75</v>
      </c>
      <c r="BL660" s="20">
        <v>1.75</v>
      </c>
      <c r="BM660" s="94">
        <v>30</v>
      </c>
      <c r="BN660" s="20">
        <v>0.91</v>
      </c>
      <c r="BO660" s="20">
        <v>0.15</v>
      </c>
      <c r="BP660" s="123">
        <v>19</v>
      </c>
      <c r="BQ660" s="20">
        <v>0.26100000000000001</v>
      </c>
      <c r="BR660" s="128">
        <v>28</v>
      </c>
      <c r="BS660" s="17">
        <v>1</v>
      </c>
      <c r="BT660" s="17">
        <v>0.26091509499999999</v>
      </c>
      <c r="BU660" s="17">
        <f>_xlfn.XLOOKUP(BG660,' Brechas'!$A$35:$A$67,' Brechas'!$AZ$35:$AZ$67)</f>
        <v>0.26091509528847201</v>
      </c>
      <c r="BV660" t="b">
        <f t="shared" si="74"/>
        <v>1</v>
      </c>
    </row>
    <row r="661" spans="59:74">
      <c r="BG661" s="20">
        <v>41</v>
      </c>
      <c r="BH661" s="20" t="s">
        <v>92</v>
      </c>
      <c r="BI661" s="20">
        <v>1.64</v>
      </c>
      <c r="BJ661" s="20">
        <v>1.1100000000000001</v>
      </c>
      <c r="BK661" s="20">
        <v>0.49</v>
      </c>
      <c r="BL661" s="20">
        <v>0.48499999999999999</v>
      </c>
      <c r="BM661" s="120">
        <v>24</v>
      </c>
      <c r="BN661" s="20">
        <v>1.38</v>
      </c>
      <c r="BO661" s="20">
        <v>0.1</v>
      </c>
      <c r="BP661" s="116">
        <v>11</v>
      </c>
      <c r="BQ661" s="20">
        <v>4.8000000000000001E-2</v>
      </c>
      <c r="BR661" s="109">
        <v>17</v>
      </c>
      <c r="BS661" s="17">
        <v>1</v>
      </c>
      <c r="BT661" s="17">
        <v>4.7792716999999998E-2</v>
      </c>
      <c r="BU661" s="17">
        <f>_xlfn.XLOOKUP(BG661,' Brechas'!$A$35:$A$67,' Brechas'!$AZ$35:$AZ$67)</f>
        <v>4.7792717398664801E-2</v>
      </c>
      <c r="BV661" t="b">
        <f t="shared" si="74"/>
        <v>1</v>
      </c>
    </row>
    <row r="662" spans="59:74">
      <c r="BG662" s="20">
        <v>44</v>
      </c>
      <c r="BH662" s="20" t="s">
        <v>93</v>
      </c>
      <c r="BI662" s="20">
        <v>0.59</v>
      </c>
      <c r="BJ662" s="20">
        <v>0.38</v>
      </c>
      <c r="BK662" s="20">
        <v>0.56000000000000005</v>
      </c>
      <c r="BL662" s="20">
        <v>0.56399999999999995</v>
      </c>
      <c r="BM662" s="118">
        <v>27</v>
      </c>
      <c r="BN662" s="20">
        <v>0.49</v>
      </c>
      <c r="BO662" s="20">
        <v>0.28000000000000003</v>
      </c>
      <c r="BP662" s="128">
        <v>28</v>
      </c>
      <c r="BQ662" s="20">
        <v>0.156</v>
      </c>
      <c r="BR662" s="114">
        <v>26</v>
      </c>
      <c r="BS662" s="17">
        <v>1</v>
      </c>
      <c r="BT662" s="17">
        <v>0.15604364100000001</v>
      </c>
      <c r="BU662" s="17">
        <f>_xlfn.XLOOKUP(BG662,' Brechas'!$A$35:$A$67,' Brechas'!$AZ$35:$AZ$67)</f>
        <v>0.15604364113296501</v>
      </c>
      <c r="BV662" t="b">
        <f t="shared" si="74"/>
        <v>1</v>
      </c>
    </row>
    <row r="663" spans="59:74">
      <c r="BG663" s="20">
        <v>47</v>
      </c>
      <c r="BH663" s="20" t="s">
        <v>94</v>
      </c>
      <c r="BI663" s="20">
        <v>1.1599999999999999</v>
      </c>
      <c r="BJ663" s="20">
        <v>0.84</v>
      </c>
      <c r="BK663" s="20">
        <v>0.39</v>
      </c>
      <c r="BL663" s="20">
        <v>0.38700000000000001</v>
      </c>
      <c r="BM663" s="115">
        <v>18</v>
      </c>
      <c r="BN663" s="20">
        <v>1</v>
      </c>
      <c r="BO663" s="20">
        <v>0.14000000000000001</v>
      </c>
      <c r="BP663" s="109">
        <v>17</v>
      </c>
      <c r="BQ663" s="20">
        <v>5.1999999999999998E-2</v>
      </c>
      <c r="BR663" s="112">
        <v>21</v>
      </c>
      <c r="BS663" s="17">
        <v>1</v>
      </c>
      <c r="BT663" s="17">
        <v>5.2469288000000003E-2</v>
      </c>
      <c r="BU663" s="17">
        <f>_xlfn.XLOOKUP(BG663,' Brechas'!$A$35:$A$67,' Brechas'!$AZ$35:$AZ$67)</f>
        <v>5.2469287631055003E-2</v>
      </c>
      <c r="BV663" t="b">
        <f t="shared" si="74"/>
        <v>1</v>
      </c>
    </row>
    <row r="664" spans="59:74">
      <c r="BG664" s="20">
        <v>50</v>
      </c>
      <c r="BH664" s="20" t="s">
        <v>95</v>
      </c>
      <c r="BI664" s="20">
        <v>1.32</v>
      </c>
      <c r="BJ664" s="20">
        <v>0.9</v>
      </c>
      <c r="BK664" s="20">
        <v>0.46</v>
      </c>
      <c r="BL664" s="20">
        <v>0.45800000000000002</v>
      </c>
      <c r="BM664" s="106">
        <v>22</v>
      </c>
      <c r="BN664" s="20">
        <v>1.1100000000000001</v>
      </c>
      <c r="BO664" s="20">
        <v>0.12</v>
      </c>
      <c r="BP664" s="126">
        <v>15</v>
      </c>
      <c r="BQ664" s="20">
        <v>5.6000000000000001E-2</v>
      </c>
      <c r="BR664" s="106">
        <v>22</v>
      </c>
      <c r="BS664" s="17">
        <v>1</v>
      </c>
      <c r="BT664" s="17">
        <v>5.6067053999999998E-2</v>
      </c>
      <c r="BU664" s="17">
        <f>_xlfn.XLOOKUP(BG664,' Brechas'!$A$35:$A$67,' Brechas'!$AZ$35:$AZ$67)</f>
        <v>5.6067054367994897E-2</v>
      </c>
      <c r="BV664" t="b">
        <f t="shared" si="74"/>
        <v>1</v>
      </c>
    </row>
    <row r="665" spans="59:74">
      <c r="BG665" s="20">
        <v>52</v>
      </c>
      <c r="BH665" s="20" t="s">
        <v>96</v>
      </c>
      <c r="BI665" s="20">
        <v>1.39</v>
      </c>
      <c r="BJ665" s="20">
        <v>0.91</v>
      </c>
      <c r="BK665" s="20">
        <v>0.52</v>
      </c>
      <c r="BL665" s="20">
        <v>0.52200000000000002</v>
      </c>
      <c r="BM665" s="114">
        <v>26</v>
      </c>
      <c r="BN665" s="20">
        <v>1.1599999999999999</v>
      </c>
      <c r="BO665" s="20">
        <v>0.12</v>
      </c>
      <c r="BP665" s="122">
        <v>14</v>
      </c>
      <c r="BQ665" s="20">
        <v>6.0999999999999999E-2</v>
      </c>
      <c r="BR665" s="120">
        <v>24</v>
      </c>
      <c r="BS665" s="17">
        <v>1</v>
      </c>
      <c r="BT665" s="17">
        <v>6.1078464999999998E-2</v>
      </c>
      <c r="BU665" s="17">
        <f>_xlfn.XLOOKUP(BG665,' Brechas'!$A$35:$A$67,' Brechas'!$AZ$35:$AZ$67)</f>
        <v>6.1078464525635402E-2</v>
      </c>
      <c r="BV665" t="b">
        <f t="shared" si="74"/>
        <v>1</v>
      </c>
    </row>
    <row r="666" spans="59:74" ht="24">
      <c r="BG666" s="20">
        <v>54</v>
      </c>
      <c r="BH666" s="20" t="s">
        <v>97</v>
      </c>
      <c r="BI666" s="20">
        <v>1.53</v>
      </c>
      <c r="BJ666" s="20">
        <v>1.05</v>
      </c>
      <c r="BK666" s="20">
        <v>0.46</v>
      </c>
      <c r="BL666" s="20">
        <v>0.46100000000000002</v>
      </c>
      <c r="BM666" s="129">
        <v>23</v>
      </c>
      <c r="BN666" s="20">
        <v>1.3</v>
      </c>
      <c r="BO666" s="20">
        <v>0.1</v>
      </c>
      <c r="BP666" s="111">
        <v>12</v>
      </c>
      <c r="BQ666" s="20">
        <v>4.8000000000000001E-2</v>
      </c>
      <c r="BR666" s="115">
        <v>18</v>
      </c>
      <c r="BS666" s="17">
        <v>1</v>
      </c>
      <c r="BT666" s="17">
        <v>4.8261488999999998E-2</v>
      </c>
      <c r="BU666" s="17">
        <f>_xlfn.XLOOKUP(BG666,' Brechas'!$A$35:$A$67,' Brechas'!$AZ$35:$AZ$67)</f>
        <v>4.8261488808479601E-2</v>
      </c>
      <c r="BV666" t="b">
        <f t="shared" si="74"/>
        <v>1</v>
      </c>
    </row>
    <row r="667" spans="59:74">
      <c r="BG667" s="20">
        <v>63</v>
      </c>
      <c r="BH667" s="20" t="s">
        <v>98</v>
      </c>
      <c r="BI667" s="20">
        <v>1.64</v>
      </c>
      <c r="BJ667" s="20">
        <v>1.17</v>
      </c>
      <c r="BK667" s="20">
        <v>0.4</v>
      </c>
      <c r="BL667" s="20">
        <v>0.40200000000000002</v>
      </c>
      <c r="BM667" s="105">
        <v>20</v>
      </c>
      <c r="BN667" s="20">
        <v>1.42</v>
      </c>
      <c r="BO667" s="20">
        <v>0.1</v>
      </c>
      <c r="BP667" s="125">
        <v>10</v>
      </c>
      <c r="BQ667" s="20">
        <v>3.9E-2</v>
      </c>
      <c r="BR667" s="122">
        <v>14</v>
      </c>
      <c r="BS667" s="17">
        <v>1</v>
      </c>
      <c r="BT667" s="17">
        <v>3.8529305999999999E-2</v>
      </c>
      <c r="BU667" s="17">
        <f>_xlfn.XLOOKUP(BG667,' Brechas'!$A$35:$A$67,' Brechas'!$AZ$35:$AZ$67)</f>
        <v>3.8529306308942898E-2</v>
      </c>
      <c r="BV667" t="b">
        <f t="shared" si="74"/>
        <v>1</v>
      </c>
    </row>
    <row r="668" spans="59:74">
      <c r="BG668" s="20">
        <v>66</v>
      </c>
      <c r="BH668" s="20" t="s">
        <v>99</v>
      </c>
      <c r="BI668" s="20">
        <v>2.2200000000000002</v>
      </c>
      <c r="BJ668" s="20">
        <v>2.13</v>
      </c>
      <c r="BK668" s="20">
        <v>0.04</v>
      </c>
      <c r="BL668" s="20">
        <v>0.04</v>
      </c>
      <c r="BM668" s="132">
        <v>3</v>
      </c>
      <c r="BN668" s="20">
        <v>2.17</v>
      </c>
      <c r="BO668" s="20">
        <v>0.06</v>
      </c>
      <c r="BP668" s="127">
        <v>7</v>
      </c>
      <c r="BQ668" s="20">
        <v>3.0000000000000001E-3</v>
      </c>
      <c r="BR668" s="132">
        <v>3</v>
      </c>
      <c r="BS668" s="17">
        <v>1</v>
      </c>
      <c r="BT668" s="17">
        <v>2.5201049999999999E-3</v>
      </c>
      <c r="BU668" s="17">
        <f>_xlfn.XLOOKUP(BG668,' Brechas'!$A$35:$A$67,' Brechas'!$AZ$35:$AZ$67)</f>
        <v>2.5201051967515499E-3</v>
      </c>
      <c r="BV668" t="b">
        <f t="shared" si="74"/>
        <v>1</v>
      </c>
    </row>
    <row r="669" spans="59:74">
      <c r="BG669" s="20">
        <v>68</v>
      </c>
      <c r="BH669" s="20" t="s">
        <v>100</v>
      </c>
      <c r="BI669" s="20">
        <v>6.34</v>
      </c>
      <c r="BJ669" s="20">
        <v>4.57</v>
      </c>
      <c r="BK669" s="20">
        <v>0.39</v>
      </c>
      <c r="BL669" s="20">
        <v>0.38700000000000001</v>
      </c>
      <c r="BM669" s="123">
        <v>19</v>
      </c>
      <c r="BN669" s="20">
        <v>5.48</v>
      </c>
      <c r="BO669" s="20">
        <v>0.02</v>
      </c>
      <c r="BP669" s="121">
        <v>2</v>
      </c>
      <c r="BQ669" s="20">
        <v>0.01</v>
      </c>
      <c r="BR669" s="113">
        <v>8</v>
      </c>
      <c r="BS669" s="17">
        <v>1</v>
      </c>
      <c r="BT669" s="17">
        <v>9.6025889999999999E-3</v>
      </c>
      <c r="BU669" s="17">
        <f>_xlfn.XLOOKUP(BG669,' Brechas'!$A$35:$A$67,' Brechas'!$AZ$35:$AZ$67)</f>
        <v>9.6025887926087308E-3</v>
      </c>
      <c r="BV669" t="b">
        <f t="shared" si="74"/>
        <v>1</v>
      </c>
    </row>
    <row r="670" spans="59:74">
      <c r="BG670" s="20">
        <v>70</v>
      </c>
      <c r="BH670" s="20" t="s">
        <v>101</v>
      </c>
      <c r="BI670" s="20">
        <v>0.91</v>
      </c>
      <c r="BJ670" s="20">
        <v>0.83</v>
      </c>
      <c r="BK670" s="20">
        <v>0.1</v>
      </c>
      <c r="BL670" s="20">
        <v>0.10199999999999999</v>
      </c>
      <c r="BM670" s="131">
        <v>4</v>
      </c>
      <c r="BN670" s="20">
        <v>0.87</v>
      </c>
      <c r="BO670" s="20">
        <v>0.16</v>
      </c>
      <c r="BP670" s="112">
        <v>21</v>
      </c>
      <c r="BQ670" s="20">
        <v>1.6E-2</v>
      </c>
      <c r="BR670" s="116">
        <v>11</v>
      </c>
      <c r="BS670" s="17">
        <v>1</v>
      </c>
      <c r="BT670" s="17">
        <v>1.5947737E-2</v>
      </c>
      <c r="BU670" s="17">
        <f>_xlfn.XLOOKUP(BG670,' Brechas'!$A$35:$A$67,' Brechas'!$AZ$35:$AZ$67)</f>
        <v>1.5947737464410999E-2</v>
      </c>
      <c r="BV670" t="b">
        <f t="shared" si="74"/>
        <v>1</v>
      </c>
    </row>
    <row r="671" spans="59:74">
      <c r="BG671" s="20">
        <v>73</v>
      </c>
      <c r="BH671" s="20" t="s">
        <v>102</v>
      </c>
      <c r="BI671" s="20">
        <v>0.93</v>
      </c>
      <c r="BJ671" s="20">
        <v>0.93</v>
      </c>
      <c r="BK671" s="20">
        <v>0</v>
      </c>
      <c r="BL671" s="20">
        <v>1E-3</v>
      </c>
      <c r="BM671" s="76">
        <v>1</v>
      </c>
      <c r="BN671" s="20">
        <v>0.93</v>
      </c>
      <c r="BO671" s="20">
        <v>0.15</v>
      </c>
      <c r="BP671" s="115">
        <v>18</v>
      </c>
      <c r="BQ671" s="20">
        <v>0</v>
      </c>
      <c r="BR671" s="76">
        <v>1</v>
      </c>
      <c r="BS671" s="17">
        <v>-1</v>
      </c>
      <c r="BT671" s="54">
        <v>-7.7070400000000007E-5</v>
      </c>
      <c r="BU671" s="17">
        <f>_xlfn.XLOOKUP(BG671,' Brechas'!$A$35:$A$67,' Brechas'!$AZ$35:$AZ$67)</f>
        <v>-7.7070414732218897E-5</v>
      </c>
      <c r="BV671" t="b">
        <f t="shared" si="74"/>
        <v>1</v>
      </c>
    </row>
    <row r="672" spans="59:74">
      <c r="BG672" s="20">
        <v>76</v>
      </c>
      <c r="BH672" s="20" t="s">
        <v>103</v>
      </c>
      <c r="BI672" s="20">
        <v>2.12</v>
      </c>
      <c r="BJ672" s="20">
        <v>1.86</v>
      </c>
      <c r="BK672" s="20">
        <v>0.14000000000000001</v>
      </c>
      <c r="BL672" s="20">
        <v>0.14000000000000001</v>
      </c>
      <c r="BM672" s="127">
        <v>7</v>
      </c>
      <c r="BN672" s="20">
        <v>1.99</v>
      </c>
      <c r="BO672" s="20">
        <v>7.0000000000000007E-2</v>
      </c>
      <c r="BP672" s="108">
        <v>9</v>
      </c>
      <c r="BQ672" s="20">
        <v>0.01</v>
      </c>
      <c r="BR672" s="127">
        <v>7</v>
      </c>
      <c r="BS672" s="17">
        <v>1</v>
      </c>
      <c r="BT672" s="17">
        <v>9.5299340000000003E-3</v>
      </c>
      <c r="BU672" s="17">
        <f>_xlfn.XLOOKUP(BG672,' Brechas'!$A$35:$A$67,' Brechas'!$AZ$35:$AZ$67)</f>
        <v>9.5299335347637602E-3</v>
      </c>
      <c r="BV672" t="b">
        <f t="shared" si="74"/>
        <v>1</v>
      </c>
    </row>
    <row r="673" spans="58:74">
      <c r="BG673" s="20">
        <v>81</v>
      </c>
      <c r="BH673" s="20" t="s">
        <v>104</v>
      </c>
      <c r="BI673" s="20">
        <v>0.57999999999999996</v>
      </c>
      <c r="BJ673" s="20">
        <v>0.13</v>
      </c>
      <c r="BK673" s="20">
        <v>3.59</v>
      </c>
      <c r="BL673" s="20">
        <v>3.5859999999999999</v>
      </c>
      <c r="BM673" s="77">
        <v>32</v>
      </c>
      <c r="BN673" s="20">
        <v>0.35</v>
      </c>
      <c r="BO673" s="20">
        <v>0.38</v>
      </c>
      <c r="BP673" s="110">
        <v>29</v>
      </c>
      <c r="BQ673" s="20">
        <v>1.38</v>
      </c>
      <c r="BR673" s="95">
        <v>31</v>
      </c>
      <c r="BS673" s="17">
        <v>1</v>
      </c>
      <c r="BT673" s="17">
        <v>1.379507327</v>
      </c>
      <c r="BU673" s="17">
        <f>_xlfn.XLOOKUP(BG673,' Brechas'!$A$35:$A$67,' Brechas'!$AZ$35:$AZ$67)</f>
        <v>1.37950732697336</v>
      </c>
      <c r="BV673" t="b">
        <f t="shared" si="74"/>
        <v>1</v>
      </c>
    </row>
    <row r="674" spans="58:74">
      <c r="BG674" s="20">
        <v>85</v>
      </c>
      <c r="BH674" s="20" t="s">
        <v>105</v>
      </c>
      <c r="BI674" s="20">
        <v>0.68</v>
      </c>
      <c r="BJ674" s="20">
        <v>0.56000000000000005</v>
      </c>
      <c r="BK674" s="20">
        <v>0.21</v>
      </c>
      <c r="BL674" s="20">
        <v>0.20699999999999999</v>
      </c>
      <c r="BM674" s="116">
        <v>11</v>
      </c>
      <c r="BN674" s="20">
        <v>0.62</v>
      </c>
      <c r="BO674" s="20">
        <v>0.22</v>
      </c>
      <c r="BP674" s="120">
        <v>24</v>
      </c>
      <c r="BQ674" s="20">
        <v>4.4999999999999998E-2</v>
      </c>
      <c r="BR674" s="124">
        <v>16</v>
      </c>
      <c r="BS674" s="17">
        <v>1</v>
      </c>
      <c r="BT674" s="17">
        <v>4.5165056000000002E-2</v>
      </c>
      <c r="BU674" s="17">
        <f>_xlfn.XLOOKUP(BG674,' Brechas'!$A$35:$A$67,' Brechas'!$AZ$35:$AZ$67)</f>
        <v>4.5165055614263698E-2</v>
      </c>
      <c r="BV674" t="b">
        <f t="shared" si="74"/>
        <v>1</v>
      </c>
    </row>
    <row r="675" spans="58:74">
      <c r="BG675" s="20">
        <v>86</v>
      </c>
      <c r="BH675" s="20" t="s">
        <v>106</v>
      </c>
      <c r="BI675" s="20">
        <v>0.19</v>
      </c>
      <c r="BJ675" s="20">
        <v>0.11</v>
      </c>
      <c r="BK675" s="20">
        <v>0.71</v>
      </c>
      <c r="BL675" s="20">
        <v>0.71399999999999997</v>
      </c>
      <c r="BM675" s="128">
        <v>28</v>
      </c>
      <c r="BN675" s="20">
        <v>0.15</v>
      </c>
      <c r="BO675" s="20">
        <v>0.92</v>
      </c>
      <c r="BP675" s="95">
        <v>31</v>
      </c>
      <c r="BQ675" s="20">
        <v>0.65600000000000003</v>
      </c>
      <c r="BR675" s="94">
        <v>30</v>
      </c>
      <c r="BS675" s="17">
        <v>1</v>
      </c>
      <c r="BT675" s="17">
        <v>0.656454643</v>
      </c>
      <c r="BU675" s="17">
        <f>_xlfn.XLOOKUP(BG675,' Brechas'!$A$35:$A$67,' Brechas'!$AZ$35:$AZ$67)</f>
        <v>0.65645464279591803</v>
      </c>
      <c r="BV675" t="b">
        <f t="shared" si="74"/>
        <v>1</v>
      </c>
    </row>
    <row r="676" spans="58:74">
      <c r="BG676" s="20">
        <v>88</v>
      </c>
      <c r="BH676" s="20" t="s">
        <v>262</v>
      </c>
      <c r="BI676" s="20">
        <v>0.77</v>
      </c>
      <c r="BJ676" s="20">
        <v>0.61</v>
      </c>
      <c r="BK676" s="20">
        <v>0.26</v>
      </c>
      <c r="BL676" s="20">
        <v>0.26400000000000001</v>
      </c>
      <c r="BM676" s="119">
        <v>13</v>
      </c>
      <c r="BN676" s="20">
        <v>0.7</v>
      </c>
      <c r="BO676" s="20">
        <v>0.2</v>
      </c>
      <c r="BP676" s="129">
        <v>23</v>
      </c>
      <c r="BQ676" s="20">
        <v>5.1999999999999998E-2</v>
      </c>
      <c r="BR676" s="123">
        <v>19</v>
      </c>
      <c r="BS676" s="17">
        <v>1</v>
      </c>
      <c r="BT676" s="17">
        <v>5.1582782000000001E-2</v>
      </c>
      <c r="BU676" s="17">
        <f>_xlfn.XLOOKUP(BG676,' Brechas'!$A$35:$A$67,' Brechas'!$AZ$35:$AZ$67)</f>
        <v>5.1582781603591497E-2</v>
      </c>
      <c r="BV676" t="b">
        <f t="shared" si="74"/>
        <v>1</v>
      </c>
    </row>
    <row r="677" spans="58:74">
      <c r="BG677" s="20">
        <v>91</v>
      </c>
      <c r="BH677" s="20" t="s">
        <v>108</v>
      </c>
      <c r="BI677" s="20">
        <v>0.6</v>
      </c>
      <c r="BJ677" s="20">
        <v>0.89</v>
      </c>
      <c r="BK677" s="20">
        <v>-0.32</v>
      </c>
      <c r="BL677" s="20">
        <v>0.32200000000000001</v>
      </c>
      <c r="BM677" s="122">
        <v>14</v>
      </c>
      <c r="BN677" s="20">
        <v>0.75</v>
      </c>
      <c r="BO677" s="20">
        <v>0.18</v>
      </c>
      <c r="BP677" s="106">
        <v>22</v>
      </c>
      <c r="BQ677" s="20">
        <v>5.8000000000000003E-2</v>
      </c>
      <c r="BR677" s="129">
        <v>23</v>
      </c>
      <c r="BS677" s="17">
        <v>-1</v>
      </c>
      <c r="BT677" s="17">
        <v>-5.8197249E-2</v>
      </c>
      <c r="BU677" s="17">
        <f>_xlfn.XLOOKUP(BG677,' Brechas'!$A$35:$A$67,' Brechas'!$AZ$35:$AZ$67)</f>
        <v>-5.8197249405264898E-2</v>
      </c>
      <c r="BV677" t="b">
        <f t="shared" si="74"/>
        <v>1</v>
      </c>
    </row>
    <row r="678" spans="58:74">
      <c r="BG678" s="20">
        <v>94</v>
      </c>
      <c r="BH678" s="20" t="s">
        <v>109</v>
      </c>
      <c r="BI678" s="20">
        <v>0.43</v>
      </c>
      <c r="BJ678" s="20">
        <v>0.11</v>
      </c>
      <c r="BK678" s="20">
        <v>2.84</v>
      </c>
      <c r="BL678" s="20">
        <v>2.8420000000000001</v>
      </c>
      <c r="BM678" s="95">
        <v>31</v>
      </c>
      <c r="BN678" s="20">
        <v>0.26</v>
      </c>
      <c r="BO678" s="20">
        <v>0.52</v>
      </c>
      <c r="BP678" s="94">
        <v>30</v>
      </c>
      <c r="BQ678" s="20">
        <v>1.47</v>
      </c>
      <c r="BR678" s="77">
        <v>32</v>
      </c>
      <c r="BS678" s="17">
        <v>1</v>
      </c>
      <c r="BT678" s="17">
        <v>1.4697207189999999</v>
      </c>
      <c r="BU678" s="17">
        <f>_xlfn.XLOOKUP(BG678,' Brechas'!$A$35:$A$67,' Brechas'!$AZ$35:$AZ$67)</f>
        <v>1.46972071882096</v>
      </c>
      <c r="BV678" t="b">
        <f t="shared" si="74"/>
        <v>1</v>
      </c>
    </row>
    <row r="679" spans="58:74">
      <c r="BG679" s="20">
        <v>95</v>
      </c>
      <c r="BH679" s="20" t="s">
        <v>110</v>
      </c>
      <c r="BI679" s="20">
        <v>0.16</v>
      </c>
      <c r="BJ679" s="20">
        <v>0.11</v>
      </c>
      <c r="BK679" s="20">
        <v>0.42</v>
      </c>
      <c r="BL679" s="20">
        <v>0.42199999999999999</v>
      </c>
      <c r="BM679" s="112">
        <v>21</v>
      </c>
      <c r="BN679" s="20">
        <v>0.14000000000000001</v>
      </c>
      <c r="BO679" s="20">
        <v>1</v>
      </c>
      <c r="BP679" s="77">
        <v>32</v>
      </c>
      <c r="BQ679" s="20">
        <v>0.42199999999999999</v>
      </c>
      <c r="BR679" s="110">
        <v>29</v>
      </c>
      <c r="BS679" s="17">
        <v>1</v>
      </c>
      <c r="BT679" s="17">
        <v>0.42159314599999997</v>
      </c>
      <c r="BU679" s="17">
        <f>_xlfn.XLOOKUP(BG679,' Brechas'!$A$35:$A$67,' Brechas'!$AZ$35:$AZ$67)</f>
        <v>0.42159314595502501</v>
      </c>
      <c r="BV679" t="b">
        <f t="shared" si="74"/>
        <v>1</v>
      </c>
    </row>
    <row r="680" spans="58:74">
      <c r="BG680" s="20">
        <v>97</v>
      </c>
      <c r="BH680" s="20" t="s">
        <v>111</v>
      </c>
      <c r="BI680" s="20" t="s">
        <v>272</v>
      </c>
      <c r="BJ680" s="20" t="s">
        <v>272</v>
      </c>
      <c r="BK680" s="20" t="s">
        <v>272</v>
      </c>
      <c r="BL680" s="20" t="s">
        <v>272</v>
      </c>
      <c r="BM680" s="20" t="s">
        <v>272</v>
      </c>
      <c r="BN680" s="20" t="s">
        <v>272</v>
      </c>
      <c r="BO680" s="20" t="s">
        <v>272</v>
      </c>
      <c r="BP680" s="20" t="s">
        <v>272</v>
      </c>
      <c r="BQ680" s="20" t="s">
        <v>272</v>
      </c>
      <c r="BR680" s="20" t="s">
        <v>272</v>
      </c>
      <c r="BS680" s="17">
        <v>1</v>
      </c>
      <c r="BT680" s="17" t="e">
        <v>#VALUE!</v>
      </c>
      <c r="BU680" s="17">
        <f>_xlfn.XLOOKUP(BG680,' Brechas'!$A$35:$A$67,' Brechas'!$AZ$35:$AZ$67)</f>
        <v>0.36270780305654998</v>
      </c>
      <c r="BV680" t="e">
        <f t="shared" si="74"/>
        <v>#VALUE!</v>
      </c>
    </row>
    <row r="681" spans="58:74">
      <c r="BG681" s="20">
        <v>99</v>
      </c>
      <c r="BH681" s="20" t="s">
        <v>112</v>
      </c>
      <c r="BI681" s="20">
        <v>0.46</v>
      </c>
      <c r="BJ681" s="20">
        <v>0.57999999999999996</v>
      </c>
      <c r="BK681" s="20">
        <v>-0.2</v>
      </c>
      <c r="BL681" s="20">
        <v>0.20100000000000001</v>
      </c>
      <c r="BM681" s="108">
        <v>9</v>
      </c>
      <c r="BN681" s="20">
        <v>0.52</v>
      </c>
      <c r="BO681" s="20">
        <v>0.26</v>
      </c>
      <c r="BP681" s="118">
        <v>27</v>
      </c>
      <c r="BQ681" s="20">
        <v>5.1999999999999998E-2</v>
      </c>
      <c r="BR681" s="105">
        <v>20</v>
      </c>
      <c r="BS681" s="17">
        <v>-1</v>
      </c>
      <c r="BT681" s="17">
        <v>-5.2289826999999997E-2</v>
      </c>
      <c r="BU681" s="17">
        <f>_xlfn.XLOOKUP(BG681,' Brechas'!$A$35:$A$67,' Brechas'!$AZ$35:$AZ$67)</f>
        <v>-5.2289827397050098E-2</v>
      </c>
      <c r="BV681" t="b">
        <f t="shared" si="74"/>
        <v>1</v>
      </c>
    </row>
    <row r="683" spans="58:74">
      <c r="BF683" s="2" t="s">
        <v>22</v>
      </c>
      <c r="BG683" s="20">
        <v>5</v>
      </c>
      <c r="BH683" s="20" t="s">
        <v>79</v>
      </c>
      <c r="BI683" s="89">
        <v>241.69</v>
      </c>
      <c r="BJ683" s="89">
        <v>250.59</v>
      </c>
      <c r="BK683" s="20">
        <v>-0.04</v>
      </c>
      <c r="BL683" s="20">
        <v>0.04</v>
      </c>
      <c r="BM683" s="74">
        <v>23</v>
      </c>
      <c r="BN683" s="20">
        <v>245.67</v>
      </c>
      <c r="BO683" s="20">
        <v>0.84</v>
      </c>
      <c r="BP683" s="60">
        <v>14</v>
      </c>
      <c r="BQ683" s="20">
        <v>0.03</v>
      </c>
      <c r="BR683" s="74">
        <v>23</v>
      </c>
      <c r="BS683" s="17">
        <v>-1</v>
      </c>
      <c r="BT683" s="17">
        <v>-2.9774139000000002E-2</v>
      </c>
      <c r="BU683" s="17">
        <f>_xlfn.XLOOKUP(BG683,' Brechas'!$A$35:$A$67,' Brechas'!$BA$35:$BA$67)</f>
        <v>-2.9774138580600702E-2</v>
      </c>
      <c r="BV683" t="b">
        <f>ROUND(BT683,6)=ROUND(BU683,6)</f>
        <v>1</v>
      </c>
    </row>
    <row r="684" spans="58:74">
      <c r="BG684" s="20">
        <v>8</v>
      </c>
      <c r="BH684" s="20" t="s">
        <v>81</v>
      </c>
      <c r="BI684" s="89">
        <v>244.64</v>
      </c>
      <c r="BJ684" s="89">
        <v>245.75</v>
      </c>
      <c r="BK684" s="20">
        <v>0</v>
      </c>
      <c r="BL684" s="20">
        <v>0</v>
      </c>
      <c r="BM684" s="76">
        <v>1</v>
      </c>
      <c r="BN684" s="20">
        <v>245.16</v>
      </c>
      <c r="BO684" s="20">
        <v>0.84</v>
      </c>
      <c r="BP684" s="63">
        <v>15</v>
      </c>
      <c r="BQ684" s="20">
        <v>0</v>
      </c>
      <c r="BR684" s="76">
        <v>1</v>
      </c>
      <c r="BS684" s="17">
        <v>-1</v>
      </c>
      <c r="BT684" s="17">
        <v>-3.7936530000000001E-3</v>
      </c>
      <c r="BU684" s="17">
        <f>_xlfn.XLOOKUP(BG684,' Brechas'!$A$35:$A$67,' Brechas'!$BA$35:$BA$67)</f>
        <v>-3.7936526734145401E-3</v>
      </c>
      <c r="BV684" t="b">
        <f t="shared" ref="BV684:BV715" si="75">ROUND(BT684,6)=ROUND(BU684,6)</f>
        <v>1</v>
      </c>
    </row>
    <row r="685" spans="58:74">
      <c r="BG685" s="20">
        <v>11</v>
      </c>
      <c r="BH685" s="20" t="s">
        <v>82</v>
      </c>
      <c r="BI685" s="89">
        <v>267.08999999999997</v>
      </c>
      <c r="BJ685" s="89">
        <v>275.44</v>
      </c>
      <c r="BK685" s="20">
        <v>-0.03</v>
      </c>
      <c r="BL685" s="20">
        <v>0.03</v>
      </c>
      <c r="BM685" s="60">
        <v>14</v>
      </c>
      <c r="BN685" s="20">
        <v>271.08</v>
      </c>
      <c r="BO685" s="20">
        <v>0.76</v>
      </c>
      <c r="BP685" s="76">
        <v>1</v>
      </c>
      <c r="BQ685" s="20">
        <v>0.02</v>
      </c>
      <c r="BR685" s="66">
        <v>12</v>
      </c>
      <c r="BS685" s="17">
        <v>-1</v>
      </c>
      <c r="BT685" s="17">
        <v>-2.303672E-2</v>
      </c>
      <c r="BU685" s="17">
        <f>_xlfn.XLOOKUP(BG685,' Brechas'!$A$35:$A$67,' Brechas'!$BA$35:$BA$67)</f>
        <v>-2.3036719778275001E-2</v>
      </c>
      <c r="BV685" t="b">
        <f t="shared" si="75"/>
        <v>1</v>
      </c>
    </row>
    <row r="686" spans="58:74">
      <c r="BG686" s="20">
        <v>13</v>
      </c>
      <c r="BH686" s="20" t="s">
        <v>83</v>
      </c>
      <c r="BI686" s="89">
        <v>228.89</v>
      </c>
      <c r="BJ686" s="89">
        <v>231.37</v>
      </c>
      <c r="BK686" s="20">
        <v>-0.01</v>
      </c>
      <c r="BL686" s="20">
        <v>0.01</v>
      </c>
      <c r="BM686" s="78">
        <v>3</v>
      </c>
      <c r="BN686" s="20">
        <v>230.04</v>
      </c>
      <c r="BO686" s="20">
        <v>0.9</v>
      </c>
      <c r="BP686" s="71">
        <v>25</v>
      </c>
      <c r="BQ686" s="20">
        <v>0.01</v>
      </c>
      <c r="BR686" s="78">
        <v>3</v>
      </c>
      <c r="BS686" s="17">
        <v>-1</v>
      </c>
      <c r="BT686" s="17">
        <v>-9.6272230000000007E-3</v>
      </c>
      <c r="BU686" s="17">
        <f>_xlfn.XLOOKUP(BG686,' Brechas'!$A$35:$A$67,' Brechas'!$BA$35:$BA$67)</f>
        <v>-9.6272231041935E-3</v>
      </c>
      <c r="BV686" t="b">
        <f t="shared" si="75"/>
        <v>1</v>
      </c>
    </row>
    <row r="687" spans="58:74">
      <c r="BG687" s="20">
        <v>15</v>
      </c>
      <c r="BH687" s="20" t="s">
        <v>84</v>
      </c>
      <c r="BI687" s="89">
        <v>264.89999999999998</v>
      </c>
      <c r="BJ687" s="89">
        <v>272.20999999999998</v>
      </c>
      <c r="BK687" s="20">
        <v>-0.03</v>
      </c>
      <c r="BL687" s="20">
        <v>0.03</v>
      </c>
      <c r="BM687" s="86">
        <v>11</v>
      </c>
      <c r="BN687" s="20">
        <v>268.24</v>
      </c>
      <c r="BO687" s="20">
        <v>0.77</v>
      </c>
      <c r="BP687" s="67">
        <v>2</v>
      </c>
      <c r="BQ687" s="20">
        <v>0.02</v>
      </c>
      <c r="BR687" s="69">
        <v>9</v>
      </c>
      <c r="BS687" s="17">
        <v>-1</v>
      </c>
      <c r="BT687" s="17">
        <v>-2.06053E-2</v>
      </c>
      <c r="BU687" s="17">
        <f>_xlfn.XLOOKUP(BG687,' Brechas'!$A$35:$A$67,' Brechas'!$BA$35:$BA$67)</f>
        <v>-2.0605299659114399E-2</v>
      </c>
      <c r="BV687" t="b">
        <f t="shared" si="75"/>
        <v>1</v>
      </c>
    </row>
    <row r="688" spans="58:74">
      <c r="BG688" s="20">
        <v>17</v>
      </c>
      <c r="BH688" s="20" t="s">
        <v>85</v>
      </c>
      <c r="BI688" s="89">
        <v>248.75</v>
      </c>
      <c r="BJ688" s="89">
        <v>258.48</v>
      </c>
      <c r="BK688" s="20">
        <v>-0.04</v>
      </c>
      <c r="BL688" s="20">
        <v>0.04</v>
      </c>
      <c r="BM688" s="72">
        <v>27</v>
      </c>
      <c r="BN688" s="20">
        <v>253.24</v>
      </c>
      <c r="BO688" s="20">
        <v>0.81</v>
      </c>
      <c r="BP688" s="79">
        <v>10</v>
      </c>
      <c r="BQ688" s="20">
        <v>0.03</v>
      </c>
      <c r="BR688" s="88">
        <v>24</v>
      </c>
      <c r="BS688" s="17">
        <v>-1</v>
      </c>
      <c r="BT688" s="17">
        <v>-3.0604112999999999E-2</v>
      </c>
      <c r="BU688" s="17">
        <f>_xlfn.XLOOKUP(BG688,' Brechas'!$A$35:$A$67,' Brechas'!$BA$35:$BA$67)</f>
        <v>-3.06041134005638E-2</v>
      </c>
      <c r="BV688" t="b">
        <f t="shared" si="75"/>
        <v>1</v>
      </c>
    </row>
    <row r="689" spans="59:74">
      <c r="BG689" s="20">
        <v>18</v>
      </c>
      <c r="BH689" s="20" t="s">
        <v>86</v>
      </c>
      <c r="BI689" s="89">
        <v>237.77</v>
      </c>
      <c r="BJ689" s="89">
        <v>246.9</v>
      </c>
      <c r="BK689" s="20">
        <v>-0.04</v>
      </c>
      <c r="BL689" s="20">
        <v>0.04</v>
      </c>
      <c r="BM689" s="84">
        <v>26</v>
      </c>
      <c r="BN689" s="20">
        <v>241.8</v>
      </c>
      <c r="BO689" s="20">
        <v>0.85</v>
      </c>
      <c r="BP689" s="61">
        <v>18</v>
      </c>
      <c r="BQ689" s="20">
        <v>0.03</v>
      </c>
      <c r="BR689" s="71">
        <v>25</v>
      </c>
      <c r="BS689" s="17">
        <v>-1</v>
      </c>
      <c r="BT689" s="17">
        <v>-3.1532721E-2</v>
      </c>
      <c r="BU689" s="17">
        <f>_xlfn.XLOOKUP(BG689,' Brechas'!$A$35:$A$67,' Brechas'!$BA$35:$BA$67)</f>
        <v>-3.15327207646698E-2</v>
      </c>
      <c r="BV689" t="b">
        <f t="shared" si="75"/>
        <v>1</v>
      </c>
    </row>
    <row r="690" spans="59:74">
      <c r="BG690" s="20">
        <v>19</v>
      </c>
      <c r="BH690" s="20" t="s">
        <v>87</v>
      </c>
      <c r="BI690" s="89">
        <v>229.77</v>
      </c>
      <c r="BJ690" s="89">
        <v>233.04</v>
      </c>
      <c r="BK690" s="20">
        <v>-0.01</v>
      </c>
      <c r="BL690" s="20">
        <v>0.01</v>
      </c>
      <c r="BM690" s="83">
        <v>5</v>
      </c>
      <c r="BN690" s="20">
        <v>231.18</v>
      </c>
      <c r="BO690" s="20">
        <v>0.89</v>
      </c>
      <c r="BP690" s="88">
        <v>24</v>
      </c>
      <c r="BQ690" s="20">
        <v>0.01</v>
      </c>
      <c r="BR690" s="83">
        <v>5</v>
      </c>
      <c r="BS690" s="17">
        <v>-1</v>
      </c>
      <c r="BT690" s="17">
        <v>-1.250338E-2</v>
      </c>
      <c r="BU690" s="17">
        <f>_xlfn.XLOOKUP(BG690,' Brechas'!$A$35:$A$67,' Brechas'!$BA$35:$BA$67)</f>
        <v>-1.25033802783592E-2</v>
      </c>
      <c r="BV690" t="b">
        <f t="shared" si="75"/>
        <v>1</v>
      </c>
    </row>
    <row r="691" spans="59:74">
      <c r="BG691" s="20">
        <v>20</v>
      </c>
      <c r="BH691" s="20" t="s">
        <v>88</v>
      </c>
      <c r="BI691" s="89">
        <v>240.12</v>
      </c>
      <c r="BJ691" s="89">
        <v>245.16</v>
      </c>
      <c r="BK691" s="20">
        <v>-0.02</v>
      </c>
      <c r="BL691" s="20">
        <v>0.02</v>
      </c>
      <c r="BM691" s="62">
        <v>8</v>
      </c>
      <c r="BN691" s="20">
        <v>242.41</v>
      </c>
      <c r="BO691" s="20">
        <v>0.85</v>
      </c>
      <c r="BP691" s="81">
        <v>17</v>
      </c>
      <c r="BQ691" s="20">
        <v>0.02</v>
      </c>
      <c r="BR691" s="64">
        <v>7</v>
      </c>
      <c r="BS691" s="17">
        <v>-1</v>
      </c>
      <c r="BT691" s="17">
        <v>-1.7496748999999999E-2</v>
      </c>
      <c r="BU691" s="17">
        <f>_xlfn.XLOOKUP(BG691,' Brechas'!$A$35:$A$67,' Brechas'!$BA$35:$BA$67)</f>
        <v>-1.7496748624589799E-2</v>
      </c>
      <c r="BV691" t="b">
        <f t="shared" si="75"/>
        <v>1</v>
      </c>
    </row>
    <row r="692" spans="59:74">
      <c r="BG692" s="20">
        <v>23</v>
      </c>
      <c r="BH692" s="20" t="s">
        <v>89</v>
      </c>
      <c r="BI692" s="89">
        <v>237.14</v>
      </c>
      <c r="BJ692" s="89">
        <v>239.86</v>
      </c>
      <c r="BK692" s="20">
        <v>-0.01</v>
      </c>
      <c r="BL692" s="20">
        <v>0.01</v>
      </c>
      <c r="BM692" s="85">
        <v>4</v>
      </c>
      <c r="BN692" s="20">
        <v>238.38</v>
      </c>
      <c r="BO692" s="20">
        <v>0.86</v>
      </c>
      <c r="BP692" s="75">
        <v>21</v>
      </c>
      <c r="BQ692" s="20">
        <v>0.01</v>
      </c>
      <c r="BR692" s="85">
        <v>4</v>
      </c>
      <c r="BS692" s="17">
        <v>-1</v>
      </c>
      <c r="BT692" s="17">
        <v>-9.7964450000000008E-3</v>
      </c>
      <c r="BU692" s="17">
        <f>_xlfn.XLOOKUP(BG692,' Brechas'!$A$35:$A$67,' Brechas'!$BA$35:$BA$67)</f>
        <v>-9.7964453453711804E-3</v>
      </c>
      <c r="BV692" t="b">
        <f t="shared" si="75"/>
        <v>1</v>
      </c>
    </row>
    <row r="693" spans="59:74">
      <c r="BG693" s="20">
        <v>25</v>
      </c>
      <c r="BH693" s="20" t="s">
        <v>90</v>
      </c>
      <c r="BI693" s="89">
        <v>257.58999999999997</v>
      </c>
      <c r="BJ693" s="89">
        <v>265.64</v>
      </c>
      <c r="BK693" s="20">
        <v>-0.03</v>
      </c>
      <c r="BL693" s="20">
        <v>0.03</v>
      </c>
      <c r="BM693" s="63">
        <v>15</v>
      </c>
      <c r="BN693" s="20">
        <v>261.29000000000002</v>
      </c>
      <c r="BO693" s="20">
        <v>0.79</v>
      </c>
      <c r="BP693" s="85">
        <v>4</v>
      </c>
      <c r="BQ693" s="20">
        <v>0.02</v>
      </c>
      <c r="BR693" s="59">
        <v>13</v>
      </c>
      <c r="BS693" s="17">
        <v>-1</v>
      </c>
      <c r="BT693" s="17">
        <v>-2.3914194E-2</v>
      </c>
      <c r="BU693" s="17">
        <f>_xlfn.XLOOKUP(BG693,' Brechas'!$A$35:$A$67,' Brechas'!$BA$35:$BA$67)</f>
        <v>-2.3914194222836999E-2</v>
      </c>
      <c r="BV693" t="b">
        <f t="shared" si="75"/>
        <v>1</v>
      </c>
    </row>
    <row r="694" spans="59:74">
      <c r="BG694" s="20">
        <v>27</v>
      </c>
      <c r="BH694" s="20" t="s">
        <v>91</v>
      </c>
      <c r="BI694" s="89">
        <v>209.07</v>
      </c>
      <c r="BJ694" s="89">
        <v>202.65</v>
      </c>
      <c r="BK694" s="20">
        <v>0.03</v>
      </c>
      <c r="BL694" s="20">
        <v>0.03</v>
      </c>
      <c r="BM694" s="81">
        <v>17</v>
      </c>
      <c r="BN694" s="20">
        <v>206.01</v>
      </c>
      <c r="BO694" s="20">
        <v>1</v>
      </c>
      <c r="BP694" s="77">
        <v>33</v>
      </c>
      <c r="BQ694" s="20">
        <v>0.03</v>
      </c>
      <c r="BR694" s="84">
        <v>26</v>
      </c>
      <c r="BS694" s="17">
        <v>1</v>
      </c>
      <c r="BT694" s="17">
        <v>3.1689958999999997E-2</v>
      </c>
      <c r="BU694" s="17">
        <f>_xlfn.XLOOKUP(BG694,' Brechas'!$A$35:$A$67,' Brechas'!$BA$35:$BA$67)</f>
        <v>3.1689959127254801E-2</v>
      </c>
      <c r="BV694" t="b">
        <f t="shared" si="75"/>
        <v>1</v>
      </c>
    </row>
    <row r="695" spans="59:74">
      <c r="BG695" s="20">
        <v>41</v>
      </c>
      <c r="BH695" s="20" t="s">
        <v>92</v>
      </c>
      <c r="BI695" s="89">
        <v>250.1</v>
      </c>
      <c r="BJ695" s="89">
        <v>261.06</v>
      </c>
      <c r="BK695" s="20">
        <v>-0.04</v>
      </c>
      <c r="BL695" s="20">
        <v>0.04</v>
      </c>
      <c r="BM695" s="87">
        <v>30</v>
      </c>
      <c r="BN695" s="20">
        <v>254.86</v>
      </c>
      <c r="BO695" s="20">
        <v>0.81</v>
      </c>
      <c r="BP695" s="62">
        <v>8</v>
      </c>
      <c r="BQ695" s="20">
        <v>0.03</v>
      </c>
      <c r="BR695" s="70">
        <v>29</v>
      </c>
      <c r="BS695" s="17">
        <v>-1</v>
      </c>
      <c r="BT695" s="17">
        <v>-3.3935327000000001E-2</v>
      </c>
      <c r="BU695" s="17">
        <f>_xlfn.XLOOKUP(BG695,' Brechas'!$A$35:$A$67,' Brechas'!$BA$35:$BA$67)</f>
        <v>-3.3935326620625303E-2</v>
      </c>
      <c r="BV695" t="b">
        <f t="shared" si="75"/>
        <v>1</v>
      </c>
    </row>
    <row r="696" spans="59:74">
      <c r="BG696" s="20">
        <v>44</v>
      </c>
      <c r="BH696" s="20" t="s">
        <v>93</v>
      </c>
      <c r="BI696" s="89">
        <v>219.56</v>
      </c>
      <c r="BJ696" s="89">
        <v>223.85</v>
      </c>
      <c r="BK696" s="20">
        <v>-0.02</v>
      </c>
      <c r="BL696" s="20">
        <v>0.02</v>
      </c>
      <c r="BM696" s="64">
        <v>7</v>
      </c>
      <c r="BN696" s="20">
        <v>221.4</v>
      </c>
      <c r="BO696" s="20">
        <v>0.93</v>
      </c>
      <c r="BP696" s="70">
        <v>29</v>
      </c>
      <c r="BQ696" s="20">
        <v>0.02</v>
      </c>
      <c r="BR696" s="62">
        <v>8</v>
      </c>
      <c r="BS696" s="17">
        <v>-1</v>
      </c>
      <c r="BT696" s="17">
        <v>-1.7832715999999998E-2</v>
      </c>
      <c r="BU696" s="17">
        <f>_xlfn.XLOOKUP(BG696,' Brechas'!$A$35:$A$67,' Brechas'!$BA$35:$BA$67)</f>
        <v>-1.7832715537924398E-2</v>
      </c>
      <c r="BV696" t="b">
        <f t="shared" si="75"/>
        <v>1</v>
      </c>
    </row>
    <row r="697" spans="59:74">
      <c r="BG697" s="20">
        <v>47</v>
      </c>
      <c r="BH697" s="20" t="s">
        <v>94</v>
      </c>
      <c r="BI697" s="89">
        <v>225.83</v>
      </c>
      <c r="BJ697" s="89">
        <v>229.1</v>
      </c>
      <c r="BK697" s="20">
        <v>-0.01</v>
      </c>
      <c r="BL697" s="20">
        <v>0.01</v>
      </c>
      <c r="BM697" s="65">
        <v>6</v>
      </c>
      <c r="BN697" s="20">
        <v>227.32</v>
      </c>
      <c r="BO697" s="20">
        <v>0.91</v>
      </c>
      <c r="BP697" s="72">
        <v>27</v>
      </c>
      <c r="BQ697" s="20">
        <v>0.01</v>
      </c>
      <c r="BR697" s="65">
        <v>6</v>
      </c>
      <c r="BS697" s="17">
        <v>-1</v>
      </c>
      <c r="BT697" s="17">
        <v>-1.2954436E-2</v>
      </c>
      <c r="BU697" s="17">
        <f>_xlfn.XLOOKUP(BG697,' Brechas'!$A$35:$A$67,' Brechas'!$BA$35:$BA$67)</f>
        <v>-1.2954435737734801E-2</v>
      </c>
      <c r="BV697" t="b">
        <f t="shared" si="75"/>
        <v>1</v>
      </c>
    </row>
    <row r="698" spans="59:74">
      <c r="BG698" s="20">
        <v>50</v>
      </c>
      <c r="BH698" s="20" t="s">
        <v>95</v>
      </c>
      <c r="BI698" s="89">
        <v>248.96</v>
      </c>
      <c r="BJ698" s="89">
        <v>257.72000000000003</v>
      </c>
      <c r="BK698" s="20">
        <v>-0.03</v>
      </c>
      <c r="BL698" s="20">
        <v>0.03</v>
      </c>
      <c r="BM698" s="75">
        <v>21</v>
      </c>
      <c r="BN698" s="20">
        <v>252.99</v>
      </c>
      <c r="BO698" s="20">
        <v>0.81</v>
      </c>
      <c r="BP698" s="86">
        <v>11</v>
      </c>
      <c r="BQ698" s="20">
        <v>0.03</v>
      </c>
      <c r="BR698" s="68">
        <v>19</v>
      </c>
      <c r="BS698" s="17">
        <v>-1</v>
      </c>
      <c r="BT698" s="17">
        <v>-2.7686953E-2</v>
      </c>
      <c r="BU698" s="17">
        <f>_xlfn.XLOOKUP(BG698,' Brechas'!$A$35:$A$67,' Brechas'!$BA$35:$BA$67)</f>
        <v>-2.76869527662125E-2</v>
      </c>
      <c r="BV698" t="b">
        <f t="shared" si="75"/>
        <v>1</v>
      </c>
    </row>
    <row r="699" spans="59:74">
      <c r="BG699" s="20">
        <v>52</v>
      </c>
      <c r="BH699" s="20" t="s">
        <v>96</v>
      </c>
      <c r="BI699" s="89">
        <v>243.32</v>
      </c>
      <c r="BJ699" s="89">
        <v>253.56</v>
      </c>
      <c r="BK699" s="20">
        <v>-0.04</v>
      </c>
      <c r="BL699" s="20">
        <v>0.04</v>
      </c>
      <c r="BM699" s="70">
        <v>29</v>
      </c>
      <c r="BN699" s="20">
        <v>247.92</v>
      </c>
      <c r="BO699" s="20">
        <v>0.83</v>
      </c>
      <c r="BP699" s="66">
        <v>12</v>
      </c>
      <c r="BQ699" s="20">
        <v>0.03</v>
      </c>
      <c r="BR699" s="73">
        <v>28</v>
      </c>
      <c r="BS699" s="17">
        <v>-1</v>
      </c>
      <c r="BT699" s="17">
        <v>-3.3573367999999999E-2</v>
      </c>
      <c r="BU699" s="17">
        <f>_xlfn.XLOOKUP(BG699,' Brechas'!$A$35:$A$67,' Brechas'!$BA$35:$BA$67)</f>
        <v>-3.3573367527159698E-2</v>
      </c>
      <c r="BV699" t="b">
        <f t="shared" si="75"/>
        <v>1</v>
      </c>
    </row>
    <row r="700" spans="59:74" ht="24">
      <c r="BG700" s="20">
        <v>54</v>
      </c>
      <c r="BH700" s="20" t="s">
        <v>97</v>
      </c>
      <c r="BI700" s="89">
        <v>255.66</v>
      </c>
      <c r="BJ700" s="89">
        <v>264.42</v>
      </c>
      <c r="BK700" s="20">
        <v>-0.03</v>
      </c>
      <c r="BL700" s="20">
        <v>0.03</v>
      </c>
      <c r="BM700" s="68">
        <v>19</v>
      </c>
      <c r="BN700" s="20">
        <v>259.52</v>
      </c>
      <c r="BO700" s="20">
        <v>0.79</v>
      </c>
      <c r="BP700" s="65">
        <v>6</v>
      </c>
      <c r="BQ700" s="20">
        <v>0.03</v>
      </c>
      <c r="BR700" s="61">
        <v>18</v>
      </c>
      <c r="BS700" s="17">
        <v>-1</v>
      </c>
      <c r="BT700" s="17">
        <v>-2.6315867999999999E-2</v>
      </c>
      <c r="BU700" s="17">
        <f>_xlfn.XLOOKUP(BG700,' Brechas'!$A$35:$A$67,' Brechas'!$BA$35:$BA$67)</f>
        <v>-2.6315867609401598E-2</v>
      </c>
      <c r="BV700" t="b">
        <f t="shared" si="75"/>
        <v>1</v>
      </c>
    </row>
    <row r="701" spans="59:74">
      <c r="BG701" s="20">
        <v>63</v>
      </c>
      <c r="BH701" s="20" t="s">
        <v>98</v>
      </c>
      <c r="BI701" s="89">
        <v>257.41000000000003</v>
      </c>
      <c r="BJ701" s="89">
        <v>264.60000000000002</v>
      </c>
      <c r="BK701" s="20">
        <v>-0.03</v>
      </c>
      <c r="BL701" s="20">
        <v>0.03</v>
      </c>
      <c r="BM701" s="66">
        <v>12</v>
      </c>
      <c r="BN701" s="20">
        <v>260.83</v>
      </c>
      <c r="BO701" s="20">
        <v>0.79</v>
      </c>
      <c r="BP701" s="83">
        <v>5</v>
      </c>
      <c r="BQ701" s="20">
        <v>0.02</v>
      </c>
      <c r="BR701" s="86">
        <v>11</v>
      </c>
      <c r="BS701" s="17">
        <v>-1</v>
      </c>
      <c r="BT701" s="17">
        <v>-2.1462516000000001E-2</v>
      </c>
      <c r="BU701" s="17">
        <f>_xlfn.XLOOKUP(BG701,' Brechas'!$A$35:$A$67,' Brechas'!$BA$35:$BA$67)</f>
        <v>-2.1462516109824099E-2</v>
      </c>
      <c r="BV701" t="b">
        <f t="shared" si="75"/>
        <v>1</v>
      </c>
    </row>
    <row r="702" spans="59:74">
      <c r="BG702" s="20">
        <v>66</v>
      </c>
      <c r="BH702" s="20" t="s">
        <v>99</v>
      </c>
      <c r="BI702" s="89">
        <v>251.22</v>
      </c>
      <c r="BJ702" s="89">
        <v>259.13</v>
      </c>
      <c r="BK702" s="20">
        <v>-0.03</v>
      </c>
      <c r="BL702" s="20">
        <v>0.03</v>
      </c>
      <c r="BM702" s="58">
        <v>16</v>
      </c>
      <c r="BN702" s="20">
        <v>254.99</v>
      </c>
      <c r="BO702" s="20">
        <v>0.81</v>
      </c>
      <c r="BP702" s="64">
        <v>7</v>
      </c>
      <c r="BQ702" s="20">
        <v>0.02</v>
      </c>
      <c r="BR702" s="60">
        <v>14</v>
      </c>
      <c r="BS702" s="17">
        <v>-1</v>
      </c>
      <c r="BT702" s="17">
        <v>-2.4663199E-2</v>
      </c>
      <c r="BU702" s="17">
        <f>_xlfn.XLOOKUP(BG702,' Brechas'!$A$35:$A$67,' Brechas'!$BA$35:$BA$67)</f>
        <v>-2.4663198657132498E-2</v>
      </c>
      <c r="BV702" t="b">
        <f t="shared" si="75"/>
        <v>1</v>
      </c>
    </row>
    <row r="703" spans="59:74">
      <c r="BG703" s="20">
        <v>68</v>
      </c>
      <c r="BH703" s="20" t="s">
        <v>100</v>
      </c>
      <c r="BI703" s="89">
        <v>263.64999999999998</v>
      </c>
      <c r="BJ703" s="89">
        <v>272.47000000000003</v>
      </c>
      <c r="BK703" s="20">
        <v>-0.03</v>
      </c>
      <c r="BL703" s="20">
        <v>0.03</v>
      </c>
      <c r="BM703" s="61">
        <v>18</v>
      </c>
      <c r="BN703" s="20">
        <v>267.73</v>
      </c>
      <c r="BO703" s="20">
        <v>0.77</v>
      </c>
      <c r="BP703" s="78">
        <v>3</v>
      </c>
      <c r="BQ703" s="20">
        <v>0.02</v>
      </c>
      <c r="BR703" s="63">
        <v>15</v>
      </c>
      <c r="BS703" s="17">
        <v>-1</v>
      </c>
      <c r="BT703" s="17">
        <v>-2.4892488000000001E-2</v>
      </c>
      <c r="BU703" s="17">
        <f>_xlfn.XLOOKUP(BG703,' Brechas'!$A$35:$A$67,' Brechas'!$BA$35:$BA$67)</f>
        <v>-2.4892488297941901E-2</v>
      </c>
      <c r="BV703" t="b">
        <f t="shared" si="75"/>
        <v>1</v>
      </c>
    </row>
    <row r="704" spans="59:74">
      <c r="BG704" s="20">
        <v>70</v>
      </c>
      <c r="BH704" s="20" t="s">
        <v>101</v>
      </c>
      <c r="BI704" s="89">
        <v>235.95</v>
      </c>
      <c r="BJ704" s="89">
        <v>237.15</v>
      </c>
      <c r="BK704" s="20">
        <v>-0.01</v>
      </c>
      <c r="BL704" s="20">
        <v>0.01</v>
      </c>
      <c r="BM704" s="67">
        <v>2</v>
      </c>
      <c r="BN704" s="20">
        <v>236.51</v>
      </c>
      <c r="BO704" s="20">
        <v>0.87</v>
      </c>
      <c r="BP704" s="74">
        <v>23</v>
      </c>
      <c r="BQ704" s="20">
        <v>0</v>
      </c>
      <c r="BR704" s="67">
        <v>2</v>
      </c>
      <c r="BS704" s="17">
        <v>-1</v>
      </c>
      <c r="BT704" s="17">
        <v>-4.4151800000000003E-3</v>
      </c>
      <c r="BU704" s="17">
        <f>_xlfn.XLOOKUP(BG704,' Brechas'!$A$35:$A$67,' Brechas'!$BA$35:$BA$67)</f>
        <v>-4.4151795686483896E-3</v>
      </c>
      <c r="BV704" t="b">
        <f t="shared" si="75"/>
        <v>1</v>
      </c>
    </row>
    <row r="705" spans="58:74">
      <c r="BG705" s="20">
        <v>73</v>
      </c>
      <c r="BH705" s="20" t="s">
        <v>102</v>
      </c>
      <c r="BI705" s="89">
        <v>241.26</v>
      </c>
      <c r="BJ705" s="89">
        <v>248.7</v>
      </c>
      <c r="BK705" s="20">
        <v>-0.03</v>
      </c>
      <c r="BL705" s="20">
        <v>0.03</v>
      </c>
      <c r="BM705" s="59">
        <v>13</v>
      </c>
      <c r="BN705" s="20">
        <v>244.64</v>
      </c>
      <c r="BO705" s="20">
        <v>0.84</v>
      </c>
      <c r="BP705" s="58">
        <v>16</v>
      </c>
      <c r="BQ705" s="20">
        <v>0.03</v>
      </c>
      <c r="BR705" s="58">
        <v>16</v>
      </c>
      <c r="BS705" s="17">
        <v>-1</v>
      </c>
      <c r="BT705" s="17">
        <v>-2.5181486999999999E-2</v>
      </c>
      <c r="BU705" s="17">
        <f>_xlfn.XLOOKUP(BG705,' Brechas'!$A$35:$A$67,' Brechas'!$BA$35:$BA$67)</f>
        <v>-2.5181487014782601E-2</v>
      </c>
      <c r="BV705" t="b">
        <f t="shared" si="75"/>
        <v>1</v>
      </c>
    </row>
    <row r="706" spans="58:74">
      <c r="BG706" s="20">
        <v>76</v>
      </c>
      <c r="BH706" s="20" t="s">
        <v>103</v>
      </c>
      <c r="BI706" s="89">
        <v>243.87</v>
      </c>
      <c r="BJ706" s="89">
        <v>252.82</v>
      </c>
      <c r="BK706" s="20">
        <v>-0.04</v>
      </c>
      <c r="BL706" s="20">
        <v>0.04</v>
      </c>
      <c r="BM706" s="82">
        <v>22</v>
      </c>
      <c r="BN706" s="20">
        <v>247.87</v>
      </c>
      <c r="BO706" s="20">
        <v>0.83</v>
      </c>
      <c r="BP706" s="59">
        <v>13</v>
      </c>
      <c r="BQ706" s="20">
        <v>0.03</v>
      </c>
      <c r="BR706" s="75">
        <v>21</v>
      </c>
      <c r="BS706" s="17">
        <v>-1</v>
      </c>
      <c r="BT706" s="17">
        <v>-2.9409312E-2</v>
      </c>
      <c r="BU706" s="17">
        <f>_xlfn.XLOOKUP(BG706,' Brechas'!$A$35:$A$67,' Brechas'!$BA$35:$BA$67)</f>
        <v>-2.9409312351632199E-2</v>
      </c>
      <c r="BV706" t="b">
        <f t="shared" si="75"/>
        <v>1</v>
      </c>
    </row>
    <row r="707" spans="58:74">
      <c r="BG707" s="20">
        <v>81</v>
      </c>
      <c r="BH707" s="20" t="s">
        <v>104</v>
      </c>
      <c r="BI707" s="89">
        <v>236.92</v>
      </c>
      <c r="BJ707" s="89">
        <v>247.49</v>
      </c>
      <c r="BK707" s="20">
        <v>-0.04</v>
      </c>
      <c r="BL707" s="20">
        <v>0.04</v>
      </c>
      <c r="BM707" s="94">
        <v>31</v>
      </c>
      <c r="BN707" s="20">
        <v>241.4</v>
      </c>
      <c r="BO707" s="20">
        <v>0.85</v>
      </c>
      <c r="BP707" s="68">
        <v>19</v>
      </c>
      <c r="BQ707" s="20">
        <v>0.04</v>
      </c>
      <c r="BR707" s="87">
        <v>30</v>
      </c>
      <c r="BS707" s="17">
        <v>-1</v>
      </c>
      <c r="BT707" s="17">
        <v>-3.6451446999999998E-2</v>
      </c>
      <c r="BU707" s="17">
        <f>_xlfn.XLOOKUP(BG707,' Brechas'!$A$35:$A$67,' Brechas'!$BA$35:$BA$67)</f>
        <v>-3.6451447405249499E-2</v>
      </c>
      <c r="BV707" t="b">
        <f t="shared" si="75"/>
        <v>1</v>
      </c>
    </row>
    <row r="708" spans="58:74">
      <c r="BG708" s="20">
        <v>85</v>
      </c>
      <c r="BH708" s="20" t="s">
        <v>105</v>
      </c>
      <c r="BI708" s="89">
        <v>249.36</v>
      </c>
      <c r="BJ708" s="89">
        <v>258.62</v>
      </c>
      <c r="BK708" s="20">
        <v>-0.04</v>
      </c>
      <c r="BL708" s="20">
        <v>0.04</v>
      </c>
      <c r="BM708" s="88">
        <v>24</v>
      </c>
      <c r="BN708" s="20">
        <v>253.44</v>
      </c>
      <c r="BO708" s="20">
        <v>0.81</v>
      </c>
      <c r="BP708" s="69">
        <v>9</v>
      </c>
      <c r="BQ708" s="20">
        <v>0.03</v>
      </c>
      <c r="BR708" s="80">
        <v>20</v>
      </c>
      <c r="BS708" s="17">
        <v>-1</v>
      </c>
      <c r="BT708" s="17">
        <v>-2.9087769999999999E-2</v>
      </c>
      <c r="BU708" s="17">
        <f>_xlfn.XLOOKUP(BG708,' Brechas'!$A$35:$A$67,' Brechas'!$BA$35:$BA$67)</f>
        <v>-2.9087769550567501E-2</v>
      </c>
      <c r="BV708" t="b">
        <f t="shared" si="75"/>
        <v>1</v>
      </c>
    </row>
    <row r="709" spans="58:74">
      <c r="BG709" s="20">
        <v>86</v>
      </c>
      <c r="BH709" s="20" t="s">
        <v>106</v>
      </c>
      <c r="BI709" s="89">
        <v>235.21</v>
      </c>
      <c r="BJ709" s="89">
        <v>245.82</v>
      </c>
      <c r="BK709" s="20">
        <v>-0.04</v>
      </c>
      <c r="BL709" s="20">
        <v>0.04</v>
      </c>
      <c r="BM709" s="95">
        <v>32</v>
      </c>
      <c r="BN709" s="20">
        <v>239.75</v>
      </c>
      <c r="BO709" s="20">
        <v>0.86</v>
      </c>
      <c r="BP709" s="80">
        <v>20</v>
      </c>
      <c r="BQ709" s="20">
        <v>0.04</v>
      </c>
      <c r="BR709" s="94">
        <v>31</v>
      </c>
      <c r="BS709" s="17">
        <v>-1</v>
      </c>
      <c r="BT709" s="17">
        <v>-3.7104368999999998E-2</v>
      </c>
      <c r="BU709" s="17">
        <f>_xlfn.XLOOKUP(BG709,' Brechas'!$A$35:$A$67,' Brechas'!$BA$35:$BA$67)</f>
        <v>-3.7104368825853697E-2</v>
      </c>
      <c r="BV709" t="b">
        <f t="shared" si="75"/>
        <v>1</v>
      </c>
    </row>
    <row r="710" spans="58:74">
      <c r="BG710" s="20">
        <v>88</v>
      </c>
      <c r="BH710" s="20" t="s">
        <v>262</v>
      </c>
      <c r="BI710" s="89">
        <v>240.56</v>
      </c>
      <c r="BJ710" s="89">
        <v>232.66</v>
      </c>
      <c r="BK710" s="20">
        <v>0.03</v>
      </c>
      <c r="BL710" s="20">
        <v>0.03</v>
      </c>
      <c r="BM710" s="80">
        <v>20</v>
      </c>
      <c r="BN710" s="20">
        <v>236.97</v>
      </c>
      <c r="BO710" s="20">
        <v>0.87</v>
      </c>
      <c r="BP710" s="82">
        <v>22</v>
      </c>
      <c r="BQ710" s="20">
        <v>0.03</v>
      </c>
      <c r="BR710" s="82">
        <v>22</v>
      </c>
      <c r="BS710" s="17">
        <v>1</v>
      </c>
      <c r="BT710" s="17">
        <v>2.9538984000000001E-2</v>
      </c>
      <c r="BU710" s="17">
        <f>_xlfn.XLOOKUP(BG710,' Brechas'!$A$35:$A$67,' Brechas'!$BA$35:$BA$67)</f>
        <v>2.9538983880703602E-2</v>
      </c>
      <c r="BV710" t="b">
        <f t="shared" si="75"/>
        <v>1</v>
      </c>
    </row>
    <row r="711" spans="58:74">
      <c r="BG711" s="20">
        <v>91</v>
      </c>
      <c r="BH711" s="20" t="s">
        <v>108</v>
      </c>
      <c r="BI711" s="89">
        <v>211.6</v>
      </c>
      <c r="BJ711" s="89">
        <v>220.19</v>
      </c>
      <c r="BK711" s="20">
        <v>-0.04</v>
      </c>
      <c r="BL711" s="20">
        <v>0.04</v>
      </c>
      <c r="BM711" s="73">
        <v>28</v>
      </c>
      <c r="BN711" s="20">
        <v>215.46</v>
      </c>
      <c r="BO711" s="20">
        <v>0.96</v>
      </c>
      <c r="BP711" s="94">
        <v>31</v>
      </c>
      <c r="BQ711" s="20">
        <v>0.04</v>
      </c>
      <c r="BR711" s="95">
        <v>32</v>
      </c>
      <c r="BS711" s="17">
        <v>-1</v>
      </c>
      <c r="BT711" s="17">
        <v>-3.7287435000000001E-2</v>
      </c>
      <c r="BU711" s="17">
        <f>_xlfn.XLOOKUP(BG711,' Brechas'!$A$35:$A$67,' Brechas'!$BA$35:$BA$67)</f>
        <v>-3.7287434682124802E-2</v>
      </c>
      <c r="BV711" t="b">
        <f t="shared" si="75"/>
        <v>1</v>
      </c>
    </row>
    <row r="712" spans="58:74">
      <c r="BG712" s="20">
        <v>94</v>
      </c>
      <c r="BH712" s="20" t="s">
        <v>109</v>
      </c>
      <c r="BI712" s="89">
        <v>227.3</v>
      </c>
      <c r="BJ712" s="89">
        <v>222.25</v>
      </c>
      <c r="BK712" s="20">
        <v>0.02</v>
      </c>
      <c r="BL712" s="20">
        <v>0.02</v>
      </c>
      <c r="BM712" s="69">
        <v>9</v>
      </c>
      <c r="BN712" s="20">
        <v>224.38</v>
      </c>
      <c r="BO712" s="20">
        <v>0.92</v>
      </c>
      <c r="BP712" s="73">
        <v>28</v>
      </c>
      <c r="BQ712" s="20">
        <v>0.02</v>
      </c>
      <c r="BR712" s="79">
        <v>10</v>
      </c>
      <c r="BS712" s="17">
        <v>1</v>
      </c>
      <c r="BT712" s="17">
        <v>2.0858435000000002E-2</v>
      </c>
      <c r="BU712" s="17">
        <f>_xlfn.XLOOKUP(BG712,' Brechas'!$A$35:$A$67,' Brechas'!$BA$35:$BA$67)</f>
        <v>2.0858434510089299E-2</v>
      </c>
      <c r="BV712" t="b">
        <f t="shared" si="75"/>
        <v>1</v>
      </c>
    </row>
    <row r="713" spans="58:74">
      <c r="BG713" s="20">
        <v>95</v>
      </c>
      <c r="BH713" s="20" t="s">
        <v>110</v>
      </c>
      <c r="BI713" s="89">
        <v>225.79</v>
      </c>
      <c r="BJ713" s="89">
        <v>234.37</v>
      </c>
      <c r="BK713" s="20">
        <v>-0.04</v>
      </c>
      <c r="BL713" s="20">
        <v>0.04</v>
      </c>
      <c r="BM713" s="71">
        <v>25</v>
      </c>
      <c r="BN713" s="20">
        <v>229.32</v>
      </c>
      <c r="BO713" s="20">
        <v>0.9</v>
      </c>
      <c r="BP713" s="84">
        <v>26</v>
      </c>
      <c r="BQ713" s="20">
        <v>0.03</v>
      </c>
      <c r="BR713" s="72">
        <v>27</v>
      </c>
      <c r="BS713" s="17">
        <v>-1</v>
      </c>
      <c r="BT713" s="17">
        <v>-3.2893383999999998E-2</v>
      </c>
      <c r="BU713" s="17">
        <f>_xlfn.XLOOKUP(BG713,' Brechas'!$A$35:$A$67,' Brechas'!$BA$35:$BA$67)</f>
        <v>-3.2893384257121197E-2</v>
      </c>
      <c r="BV713" t="b">
        <f t="shared" si="75"/>
        <v>1</v>
      </c>
    </row>
    <row r="714" spans="58:74">
      <c r="BG714" s="20">
        <v>97</v>
      </c>
      <c r="BH714" s="20" t="s">
        <v>111</v>
      </c>
      <c r="BI714" s="89">
        <v>210.73</v>
      </c>
      <c r="BJ714" s="89">
        <v>216.44</v>
      </c>
      <c r="BK714" s="20">
        <v>-0.03</v>
      </c>
      <c r="BL714" s="20">
        <v>0.03</v>
      </c>
      <c r="BM714" s="79">
        <v>10</v>
      </c>
      <c r="BN714" s="20">
        <v>213.76</v>
      </c>
      <c r="BO714" s="20">
        <v>0.96</v>
      </c>
      <c r="BP714" s="95">
        <v>32</v>
      </c>
      <c r="BQ714" s="20">
        <v>0.03</v>
      </c>
      <c r="BR714" s="81">
        <v>17</v>
      </c>
      <c r="BS714" s="17">
        <v>-1</v>
      </c>
      <c r="BT714" s="17">
        <v>-2.5396696999999999E-2</v>
      </c>
      <c r="BU714" s="17">
        <f>_xlfn.XLOOKUP(BG714,' Brechas'!$A$35:$A$67,' Brechas'!$BA$35:$BA$67)</f>
        <v>-2.5396697473491998E-2</v>
      </c>
      <c r="BV714" t="b">
        <f t="shared" si="75"/>
        <v>1</v>
      </c>
    </row>
    <row r="715" spans="58:74">
      <c r="BG715" s="20">
        <v>99</v>
      </c>
      <c r="BH715" s="20" t="s">
        <v>112</v>
      </c>
      <c r="BI715" s="89">
        <v>223.14</v>
      </c>
      <c r="BJ715" s="89">
        <v>210.92</v>
      </c>
      <c r="BK715" s="20">
        <v>0.06</v>
      </c>
      <c r="BL715" s="20">
        <v>0.06</v>
      </c>
      <c r="BM715" s="77">
        <v>33</v>
      </c>
      <c r="BN715" s="20">
        <v>217.76</v>
      </c>
      <c r="BO715" s="20">
        <v>0.95</v>
      </c>
      <c r="BP715" s="87">
        <v>30</v>
      </c>
      <c r="BQ715" s="20">
        <v>0.05</v>
      </c>
      <c r="BR715" s="77">
        <v>33</v>
      </c>
      <c r="BS715" s="17">
        <v>1</v>
      </c>
      <c r="BT715" s="17">
        <v>5.4840821999999997E-2</v>
      </c>
      <c r="BU715" s="17">
        <f>_xlfn.XLOOKUP(BG715,' Brechas'!$A$35:$A$67,' Brechas'!$BA$35:$BA$67)</f>
        <v>5.4840821595109099E-2</v>
      </c>
      <c r="BV715" t="b">
        <f t="shared" si="75"/>
        <v>1</v>
      </c>
    </row>
    <row r="717" spans="58:74">
      <c r="BF717" s="2" t="s">
        <v>23</v>
      </c>
      <c r="BG717" s="20">
        <v>5</v>
      </c>
      <c r="BH717" s="20" t="s">
        <v>79</v>
      </c>
      <c r="BI717" s="89">
        <v>145.69999999999999</v>
      </c>
      <c r="BJ717" s="89">
        <v>150.88</v>
      </c>
      <c r="BK717" s="20">
        <v>-0.03</v>
      </c>
      <c r="BL717" s="20">
        <v>0.03</v>
      </c>
      <c r="BM717" s="75">
        <v>21</v>
      </c>
      <c r="BN717" s="20">
        <v>147.79</v>
      </c>
      <c r="BO717" s="20">
        <v>0.79</v>
      </c>
      <c r="BP717" s="78">
        <v>3</v>
      </c>
      <c r="BQ717" s="20">
        <v>0.03</v>
      </c>
      <c r="BR717" s="81">
        <v>17</v>
      </c>
      <c r="BS717" s="17">
        <v>-1</v>
      </c>
      <c r="BT717" s="17">
        <v>-2.7016017E-2</v>
      </c>
      <c r="BU717" s="17">
        <f>_xlfn.XLOOKUP(BG717,' Brechas'!$A$35:$A$67,' Brechas'!$BB$35:$BB$67)</f>
        <v>-2.7016017167463002E-2</v>
      </c>
      <c r="BV717" t="b">
        <f>ROUND(BT717,6)=ROUND(BU717,6)</f>
        <v>1</v>
      </c>
    </row>
    <row r="718" spans="58:74">
      <c r="BG718" s="20">
        <v>8</v>
      </c>
      <c r="BH718" s="20" t="s">
        <v>81</v>
      </c>
      <c r="BI718" s="89">
        <v>143.43</v>
      </c>
      <c r="BJ718" s="89">
        <v>146.03</v>
      </c>
      <c r="BK718" s="20">
        <v>-0.02</v>
      </c>
      <c r="BL718" s="20">
        <v>0.02</v>
      </c>
      <c r="BM718" s="65">
        <v>6</v>
      </c>
      <c r="BN718" s="20">
        <v>144.51</v>
      </c>
      <c r="BO718" s="20">
        <v>0.81</v>
      </c>
      <c r="BP718" s="79">
        <v>10</v>
      </c>
      <c r="BQ718" s="20">
        <v>0.01</v>
      </c>
      <c r="BR718" s="83">
        <v>5</v>
      </c>
      <c r="BS718" s="17">
        <v>-1</v>
      </c>
      <c r="BT718" s="17">
        <v>-1.4325645999999999E-2</v>
      </c>
      <c r="BU718" s="17">
        <f>_xlfn.XLOOKUP(BG718,' Brechas'!$A$35:$A$67,' Brechas'!$BB$35:$BB$67)</f>
        <v>-1.43256456147485E-2</v>
      </c>
      <c r="BV718" t="b">
        <f t="shared" ref="BV718:BV749" si="76">ROUND(BT718,6)=ROUND(BU718,6)</f>
        <v>1</v>
      </c>
    </row>
    <row r="719" spans="58:74">
      <c r="BG719" s="20">
        <v>11</v>
      </c>
      <c r="BH719" s="20" t="s">
        <v>82</v>
      </c>
      <c r="BI719" s="89">
        <v>150.22</v>
      </c>
      <c r="BJ719" s="89">
        <v>154.28</v>
      </c>
      <c r="BK719" s="20">
        <v>-0.03</v>
      </c>
      <c r="BL719" s="20">
        <v>0.03</v>
      </c>
      <c r="BM719" s="79">
        <v>10</v>
      </c>
      <c r="BN719" s="20">
        <v>152.01</v>
      </c>
      <c r="BO719" s="20">
        <v>0.77</v>
      </c>
      <c r="BP719" s="76">
        <v>1</v>
      </c>
      <c r="BQ719" s="20">
        <v>0.02</v>
      </c>
      <c r="BR719" s="79">
        <v>10</v>
      </c>
      <c r="BS719" s="17">
        <v>-1</v>
      </c>
      <c r="BT719" s="17">
        <v>-2.0164162999999999E-2</v>
      </c>
      <c r="BU719" s="17">
        <f>_xlfn.XLOOKUP(BG719,' Brechas'!$A$35:$A$67,' Brechas'!$BB$35:$BB$67)</f>
        <v>-2.0164162810491298E-2</v>
      </c>
      <c r="BV719" t="b">
        <f t="shared" si="76"/>
        <v>1</v>
      </c>
    </row>
    <row r="720" spans="58:74">
      <c r="BG720" s="20">
        <v>13</v>
      </c>
      <c r="BH720" s="20" t="s">
        <v>83</v>
      </c>
      <c r="BI720" s="89">
        <v>138.18</v>
      </c>
      <c r="BJ720" s="89">
        <v>141.16</v>
      </c>
      <c r="BK720" s="20">
        <v>-0.02</v>
      </c>
      <c r="BL720" s="20">
        <v>0.02</v>
      </c>
      <c r="BM720" s="62">
        <v>8</v>
      </c>
      <c r="BN720" s="20">
        <v>139.43</v>
      </c>
      <c r="BO720" s="20">
        <v>0.83</v>
      </c>
      <c r="BP720" s="63">
        <v>15</v>
      </c>
      <c r="BQ720" s="20">
        <v>0.02</v>
      </c>
      <c r="BR720" s="62">
        <v>8</v>
      </c>
      <c r="BS720" s="17">
        <v>-1</v>
      </c>
      <c r="BT720" s="17">
        <v>-1.7659879E-2</v>
      </c>
      <c r="BU720" s="17">
        <f>_xlfn.XLOOKUP(BG720,' Brechas'!$A$35:$A$67,' Brechas'!$BB$35:$BB$67)</f>
        <v>-1.76598793508763E-2</v>
      </c>
      <c r="BV720" t="b">
        <f t="shared" si="76"/>
        <v>1</v>
      </c>
    </row>
    <row r="721" spans="59:74">
      <c r="BG721" s="20">
        <v>15</v>
      </c>
      <c r="BH721" s="20" t="s">
        <v>84</v>
      </c>
      <c r="BI721" s="89">
        <v>146.88999999999999</v>
      </c>
      <c r="BJ721" s="89">
        <v>149.99</v>
      </c>
      <c r="BK721" s="20">
        <v>-0.02</v>
      </c>
      <c r="BL721" s="20">
        <v>0.02</v>
      </c>
      <c r="BM721" s="64">
        <v>7</v>
      </c>
      <c r="BN721" s="20">
        <v>148.19999999999999</v>
      </c>
      <c r="BO721" s="20">
        <v>0.79</v>
      </c>
      <c r="BP721" s="67">
        <v>2</v>
      </c>
      <c r="BQ721" s="20">
        <v>0.02</v>
      </c>
      <c r="BR721" s="64">
        <v>7</v>
      </c>
      <c r="BS721" s="17">
        <v>-1</v>
      </c>
      <c r="BT721" s="17">
        <v>-1.6231166000000002E-2</v>
      </c>
      <c r="BU721" s="17">
        <f>_xlfn.XLOOKUP(BG721,' Brechas'!$A$35:$A$67,' Brechas'!$BB$35:$BB$67)</f>
        <v>-1.6231166218756501E-2</v>
      </c>
      <c r="BV721" t="b">
        <f t="shared" si="76"/>
        <v>1</v>
      </c>
    </row>
    <row r="722" spans="59:74">
      <c r="BG722" s="20">
        <v>17</v>
      </c>
      <c r="BH722" s="20" t="s">
        <v>85</v>
      </c>
      <c r="BI722" s="89">
        <v>144.16</v>
      </c>
      <c r="BJ722" s="89">
        <v>152.57</v>
      </c>
      <c r="BK722" s="20">
        <v>-0.06</v>
      </c>
      <c r="BL722" s="20">
        <v>0.06</v>
      </c>
      <c r="BM722" s="95">
        <v>32</v>
      </c>
      <c r="BN722" s="20">
        <v>147.66999999999999</v>
      </c>
      <c r="BO722" s="20">
        <v>0.79</v>
      </c>
      <c r="BP722" s="85">
        <v>4</v>
      </c>
      <c r="BQ722" s="20">
        <v>0.04</v>
      </c>
      <c r="BR722" s="95">
        <v>32</v>
      </c>
      <c r="BS722" s="17">
        <v>-1</v>
      </c>
      <c r="BT722" s="17">
        <v>-4.3411234E-2</v>
      </c>
      <c r="BU722" s="17">
        <f>_xlfn.XLOOKUP(BG722,' Brechas'!$A$35:$A$67,' Brechas'!$BB$35:$BB$67)</f>
        <v>-4.3411233580963E-2</v>
      </c>
      <c r="BV722" t="b">
        <f t="shared" si="76"/>
        <v>1</v>
      </c>
    </row>
    <row r="723" spans="59:74">
      <c r="BG723" s="20">
        <v>18</v>
      </c>
      <c r="BH723" s="20" t="s">
        <v>86</v>
      </c>
      <c r="BI723" s="89">
        <v>130.31</v>
      </c>
      <c r="BJ723" s="89">
        <v>135.41999999999999</v>
      </c>
      <c r="BK723" s="20">
        <v>-0.04</v>
      </c>
      <c r="BL723" s="20">
        <v>0.04</v>
      </c>
      <c r="BM723" s="84">
        <v>26</v>
      </c>
      <c r="BN723" s="20">
        <v>132.19999999999999</v>
      </c>
      <c r="BO723" s="20">
        <v>0.88</v>
      </c>
      <c r="BP723" s="88">
        <v>24</v>
      </c>
      <c r="BQ723" s="20">
        <v>0.03</v>
      </c>
      <c r="BR723" s="73">
        <v>28</v>
      </c>
      <c r="BS723" s="17">
        <v>-1</v>
      </c>
      <c r="BT723" s="17">
        <v>-3.3198850000000002E-2</v>
      </c>
      <c r="BU723" s="17">
        <f>_xlfn.XLOOKUP(BG723,' Brechas'!$A$35:$A$67,' Brechas'!$BB$35:$BB$67)</f>
        <v>-3.3198850157694297E-2</v>
      </c>
      <c r="BV723" t="b">
        <f t="shared" si="76"/>
        <v>1</v>
      </c>
    </row>
    <row r="724" spans="59:74">
      <c r="BG724" s="20">
        <v>19</v>
      </c>
      <c r="BH724" s="20" t="s">
        <v>87</v>
      </c>
      <c r="BI724" s="89">
        <v>138.47</v>
      </c>
      <c r="BJ724" s="89">
        <v>142.63</v>
      </c>
      <c r="BK724" s="20">
        <v>-0.03</v>
      </c>
      <c r="BL724" s="20">
        <v>0.03</v>
      </c>
      <c r="BM724" s="60">
        <v>14</v>
      </c>
      <c r="BN724" s="20">
        <v>140.13</v>
      </c>
      <c r="BO724" s="20">
        <v>0.83</v>
      </c>
      <c r="BP724" s="86">
        <v>11</v>
      </c>
      <c r="BQ724" s="20">
        <v>0.02</v>
      </c>
      <c r="BR724" s="60">
        <v>14</v>
      </c>
      <c r="BS724" s="17">
        <v>-1</v>
      </c>
      <c r="BT724" s="17">
        <v>-2.4207281000000001E-2</v>
      </c>
      <c r="BU724" s="17">
        <f>_xlfn.XLOOKUP(BG724,' Brechas'!$A$35:$A$67,' Brechas'!$BB$35:$BB$67)</f>
        <v>-2.4207281046470901E-2</v>
      </c>
      <c r="BV724" t="b">
        <f t="shared" si="76"/>
        <v>1</v>
      </c>
    </row>
    <row r="725" spans="59:74">
      <c r="BG725" s="20">
        <v>20</v>
      </c>
      <c r="BH725" s="20" t="s">
        <v>88</v>
      </c>
      <c r="BI725" s="89">
        <v>134.02000000000001</v>
      </c>
      <c r="BJ725" s="89">
        <v>137.81</v>
      </c>
      <c r="BK725" s="20">
        <v>-0.03</v>
      </c>
      <c r="BL725" s="20">
        <v>0.03</v>
      </c>
      <c r="BM725" s="59">
        <v>13</v>
      </c>
      <c r="BN725" s="20">
        <v>135.57</v>
      </c>
      <c r="BO725" s="20">
        <v>0.86</v>
      </c>
      <c r="BP725" s="75">
        <v>21</v>
      </c>
      <c r="BQ725" s="20">
        <v>0.02</v>
      </c>
      <c r="BR725" s="66">
        <v>12</v>
      </c>
      <c r="BS725" s="17">
        <v>-1</v>
      </c>
      <c r="BT725" s="17">
        <v>-2.3600084E-2</v>
      </c>
      <c r="BU725" s="17">
        <f>_xlfn.XLOOKUP(BG725,' Brechas'!$A$35:$A$67,' Brechas'!$BB$35:$BB$67)</f>
        <v>-2.3600084434833302E-2</v>
      </c>
      <c r="BV725" t="b">
        <f t="shared" si="76"/>
        <v>1</v>
      </c>
    </row>
    <row r="726" spans="59:74">
      <c r="BG726" s="20">
        <v>23</v>
      </c>
      <c r="BH726" s="20" t="s">
        <v>89</v>
      </c>
      <c r="BI726" s="89">
        <v>133.61000000000001</v>
      </c>
      <c r="BJ726" s="89">
        <v>138.13999999999999</v>
      </c>
      <c r="BK726" s="20">
        <v>-0.03</v>
      </c>
      <c r="BL726" s="20">
        <v>0.03</v>
      </c>
      <c r="BM726" s="80">
        <v>20</v>
      </c>
      <c r="BN726" s="20">
        <v>135.47</v>
      </c>
      <c r="BO726" s="20">
        <v>0.86</v>
      </c>
      <c r="BP726" s="82">
        <v>22</v>
      </c>
      <c r="BQ726" s="20">
        <v>0.03</v>
      </c>
      <c r="BR726" s="75">
        <v>21</v>
      </c>
      <c r="BS726" s="17">
        <v>-1</v>
      </c>
      <c r="BT726" s="17">
        <v>-2.8184053000000001E-2</v>
      </c>
      <c r="BU726" s="17">
        <f>_xlfn.XLOOKUP(BG726,' Brechas'!$A$35:$A$67,' Brechas'!$BB$35:$BB$67)</f>
        <v>-2.81840528771003E-2</v>
      </c>
      <c r="BV726" t="b">
        <f t="shared" si="76"/>
        <v>1</v>
      </c>
    </row>
    <row r="727" spans="59:74">
      <c r="BG727" s="20">
        <v>25</v>
      </c>
      <c r="BH727" s="20" t="s">
        <v>90</v>
      </c>
      <c r="BI727" s="89">
        <v>143.31</v>
      </c>
      <c r="BJ727" s="89">
        <v>147.91999999999999</v>
      </c>
      <c r="BK727" s="20">
        <v>-0.03</v>
      </c>
      <c r="BL727" s="20">
        <v>0.03</v>
      </c>
      <c r="BM727" s="81">
        <v>17</v>
      </c>
      <c r="BN727" s="20">
        <v>145.19</v>
      </c>
      <c r="BO727" s="20">
        <v>0.8</v>
      </c>
      <c r="BP727" s="64">
        <v>7</v>
      </c>
      <c r="BQ727" s="20">
        <v>0.02</v>
      </c>
      <c r="BR727" s="63">
        <v>15</v>
      </c>
      <c r="BS727" s="17">
        <v>-1</v>
      </c>
      <c r="BT727" s="17">
        <v>-2.4966855E-2</v>
      </c>
      <c r="BU727" s="17">
        <f>_xlfn.XLOOKUP(BG727,' Brechas'!$A$35:$A$67,' Brechas'!$BB$35:$BB$67)</f>
        <v>-2.49668554719263E-2</v>
      </c>
      <c r="BV727" t="b">
        <f t="shared" si="76"/>
        <v>1</v>
      </c>
    </row>
    <row r="728" spans="59:74">
      <c r="BG728" s="20">
        <v>27</v>
      </c>
      <c r="BH728" s="20" t="s">
        <v>91</v>
      </c>
      <c r="BI728" s="89">
        <v>115.98</v>
      </c>
      <c r="BJ728" s="89">
        <v>117.09</v>
      </c>
      <c r="BK728" s="20">
        <v>-0.01</v>
      </c>
      <c r="BL728" s="20">
        <v>0.01</v>
      </c>
      <c r="BM728" s="76">
        <v>1</v>
      </c>
      <c r="BN728" s="20">
        <v>116.37</v>
      </c>
      <c r="BO728" s="20">
        <v>1</v>
      </c>
      <c r="BP728" s="77">
        <v>33</v>
      </c>
      <c r="BQ728" s="20">
        <v>0.01</v>
      </c>
      <c r="BR728" s="78">
        <v>3</v>
      </c>
      <c r="BS728" s="17">
        <v>-1</v>
      </c>
      <c r="BT728" s="17">
        <v>-9.4621989999999993E-3</v>
      </c>
      <c r="BU728" s="17">
        <f>_xlfn.XLOOKUP(BG728,' Brechas'!$A$35:$A$67,' Brechas'!$BB$35:$BB$67)</f>
        <v>-9.4621989948235306E-3</v>
      </c>
      <c r="BV728" t="b">
        <f t="shared" si="76"/>
        <v>1</v>
      </c>
    </row>
    <row r="729" spans="59:74">
      <c r="BG729" s="20">
        <v>41</v>
      </c>
      <c r="BH729" s="20" t="s">
        <v>92</v>
      </c>
      <c r="BI729" s="89">
        <v>136.04</v>
      </c>
      <c r="BJ729" s="89">
        <v>140.59</v>
      </c>
      <c r="BK729" s="20">
        <v>-0.03</v>
      </c>
      <c r="BL729" s="20">
        <v>0.03</v>
      </c>
      <c r="BM729" s="61">
        <v>18</v>
      </c>
      <c r="BN729" s="20">
        <v>137.83000000000001</v>
      </c>
      <c r="BO729" s="20">
        <v>0.84</v>
      </c>
      <c r="BP729" s="61">
        <v>18</v>
      </c>
      <c r="BQ729" s="20">
        <v>0.03</v>
      </c>
      <c r="BR729" s="80">
        <v>20</v>
      </c>
      <c r="BS729" s="17">
        <v>-1</v>
      </c>
      <c r="BT729" s="17">
        <v>-2.7318697999999999E-2</v>
      </c>
      <c r="BU729" s="17">
        <f>_xlfn.XLOOKUP(BG729,' Brechas'!$A$35:$A$67,' Brechas'!$BB$35:$BB$67)</f>
        <v>-2.7318697696599399E-2</v>
      </c>
      <c r="BV729" t="b">
        <f t="shared" si="76"/>
        <v>1</v>
      </c>
    </row>
    <row r="730" spans="59:74">
      <c r="BG730" s="20">
        <v>44</v>
      </c>
      <c r="BH730" s="20" t="s">
        <v>93</v>
      </c>
      <c r="BI730" s="89">
        <v>128.29</v>
      </c>
      <c r="BJ730" s="89">
        <v>133.47</v>
      </c>
      <c r="BK730" s="20">
        <v>-0.04</v>
      </c>
      <c r="BL730" s="20">
        <v>0.04</v>
      </c>
      <c r="BM730" s="70">
        <v>29</v>
      </c>
      <c r="BN730" s="20">
        <v>130.12</v>
      </c>
      <c r="BO730" s="20">
        <v>0.89</v>
      </c>
      <c r="BP730" s="72">
        <v>27</v>
      </c>
      <c r="BQ730" s="20">
        <v>0.03</v>
      </c>
      <c r="BR730" s="87">
        <v>30</v>
      </c>
      <c r="BS730" s="17">
        <v>-1</v>
      </c>
      <c r="BT730" s="17">
        <v>-3.4717171999999998E-2</v>
      </c>
      <c r="BU730" s="17">
        <f>_xlfn.XLOOKUP(BG730,' Brechas'!$A$35:$A$67,' Brechas'!$BB$35:$BB$67)</f>
        <v>-3.4717172434371203E-2</v>
      </c>
      <c r="BV730" t="b">
        <f t="shared" si="76"/>
        <v>1</v>
      </c>
    </row>
    <row r="731" spans="59:74">
      <c r="BG731" s="20">
        <v>47</v>
      </c>
      <c r="BH731" s="20" t="s">
        <v>94</v>
      </c>
      <c r="BI731" s="89">
        <v>138.46</v>
      </c>
      <c r="BJ731" s="89">
        <v>141.80000000000001</v>
      </c>
      <c r="BK731" s="20">
        <v>-0.02</v>
      </c>
      <c r="BL731" s="20">
        <v>0.02</v>
      </c>
      <c r="BM731" s="69">
        <v>9</v>
      </c>
      <c r="BN731" s="20">
        <v>139.87</v>
      </c>
      <c r="BO731" s="20">
        <v>0.83</v>
      </c>
      <c r="BP731" s="66">
        <v>12</v>
      </c>
      <c r="BQ731" s="20">
        <v>0.02</v>
      </c>
      <c r="BR731" s="69">
        <v>9</v>
      </c>
      <c r="BS731" s="17">
        <v>-1</v>
      </c>
      <c r="BT731" s="17">
        <v>-1.9609325E-2</v>
      </c>
      <c r="BU731" s="17">
        <f>_xlfn.XLOOKUP(BG731,' Brechas'!$A$35:$A$67,' Brechas'!$BB$35:$BB$67)</f>
        <v>-1.9609324628426201E-2</v>
      </c>
      <c r="BV731" t="b">
        <f t="shared" si="76"/>
        <v>1</v>
      </c>
    </row>
    <row r="732" spans="59:74">
      <c r="BG732" s="20">
        <v>50</v>
      </c>
      <c r="BH732" s="20" t="s">
        <v>95</v>
      </c>
      <c r="BI732" s="89">
        <v>136.36000000000001</v>
      </c>
      <c r="BJ732" s="89">
        <v>142.84</v>
      </c>
      <c r="BK732" s="20">
        <v>-0.05</v>
      </c>
      <c r="BL732" s="20">
        <v>0.05</v>
      </c>
      <c r="BM732" s="94">
        <v>31</v>
      </c>
      <c r="BN732" s="20">
        <v>138.99</v>
      </c>
      <c r="BO732" s="20">
        <v>0.84</v>
      </c>
      <c r="BP732" s="58">
        <v>16</v>
      </c>
      <c r="BQ732" s="20">
        <v>0.04</v>
      </c>
      <c r="BR732" s="94">
        <v>31</v>
      </c>
      <c r="BS732" s="17">
        <v>-1</v>
      </c>
      <c r="BT732" s="17">
        <v>-3.7988155000000003E-2</v>
      </c>
      <c r="BU732" s="17">
        <f>_xlfn.XLOOKUP(BG732,' Brechas'!$A$35:$A$67,' Brechas'!$BB$35:$BB$67)</f>
        <v>-3.79881554731058E-2</v>
      </c>
      <c r="BV732" t="b">
        <f t="shared" si="76"/>
        <v>1</v>
      </c>
    </row>
    <row r="733" spans="59:74">
      <c r="BG733" s="20">
        <v>52</v>
      </c>
      <c r="BH733" s="20" t="s">
        <v>96</v>
      </c>
      <c r="BI733" s="89">
        <v>138.08000000000001</v>
      </c>
      <c r="BJ733" s="89">
        <v>141.88</v>
      </c>
      <c r="BK733" s="20">
        <v>-0.03</v>
      </c>
      <c r="BL733" s="20">
        <v>0.03</v>
      </c>
      <c r="BM733" s="66">
        <v>12</v>
      </c>
      <c r="BN733" s="20">
        <v>139.65</v>
      </c>
      <c r="BO733" s="20">
        <v>0.83</v>
      </c>
      <c r="BP733" s="60">
        <v>14</v>
      </c>
      <c r="BQ733" s="20">
        <v>0.02</v>
      </c>
      <c r="BR733" s="86">
        <v>11</v>
      </c>
      <c r="BS733" s="17">
        <v>-1</v>
      </c>
      <c r="BT733" s="17">
        <v>-2.2360940999999999E-2</v>
      </c>
      <c r="BU733" s="17">
        <f>_xlfn.XLOOKUP(BG733,' Brechas'!$A$35:$A$67,' Brechas'!$BB$35:$BB$67)</f>
        <v>-2.23609411138374E-2</v>
      </c>
      <c r="BV733" t="b">
        <f t="shared" si="76"/>
        <v>1</v>
      </c>
    </row>
    <row r="734" spans="59:74" ht="24">
      <c r="BG734" s="20">
        <v>54</v>
      </c>
      <c r="BH734" s="20" t="s">
        <v>97</v>
      </c>
      <c r="BI734" s="89">
        <v>137.87</v>
      </c>
      <c r="BJ734" s="89">
        <v>142.85</v>
      </c>
      <c r="BK734" s="20">
        <v>-0.03</v>
      </c>
      <c r="BL734" s="20">
        <v>0.03</v>
      </c>
      <c r="BM734" s="82">
        <v>22</v>
      </c>
      <c r="BN734" s="20">
        <v>139.86000000000001</v>
      </c>
      <c r="BO734" s="20">
        <v>0.83</v>
      </c>
      <c r="BP734" s="59">
        <v>13</v>
      </c>
      <c r="BQ734" s="20">
        <v>0.03</v>
      </c>
      <c r="BR734" s="82">
        <v>22</v>
      </c>
      <c r="BS734" s="17">
        <v>-1</v>
      </c>
      <c r="BT734" s="17">
        <v>-2.9033824E-2</v>
      </c>
      <c r="BU734" s="17">
        <f>_xlfn.XLOOKUP(BG734,' Brechas'!$A$35:$A$67,' Brechas'!$BB$35:$BB$67)</f>
        <v>-2.90338237922638E-2</v>
      </c>
      <c r="BV734" t="b">
        <f t="shared" si="76"/>
        <v>1</v>
      </c>
    </row>
    <row r="735" spans="59:74">
      <c r="BG735" s="20">
        <v>63</v>
      </c>
      <c r="BH735" s="20" t="s">
        <v>98</v>
      </c>
      <c r="BI735" s="89">
        <v>144.81</v>
      </c>
      <c r="BJ735" s="89">
        <v>149.69</v>
      </c>
      <c r="BK735" s="20">
        <v>-0.03</v>
      </c>
      <c r="BL735" s="20">
        <v>0.03</v>
      </c>
      <c r="BM735" s="68">
        <v>19</v>
      </c>
      <c r="BN735" s="20">
        <v>146.91999999999999</v>
      </c>
      <c r="BO735" s="20">
        <v>0.79</v>
      </c>
      <c r="BP735" s="83">
        <v>5</v>
      </c>
      <c r="BQ735" s="20">
        <v>0.03</v>
      </c>
      <c r="BR735" s="58">
        <v>16</v>
      </c>
      <c r="BS735" s="17">
        <v>-1</v>
      </c>
      <c r="BT735" s="17">
        <v>-2.5834941E-2</v>
      </c>
      <c r="BU735" s="17">
        <f>_xlfn.XLOOKUP(BG735,' Brechas'!$A$35:$A$67,' Brechas'!$BB$35:$BB$67)</f>
        <v>-2.583494125678E-2</v>
      </c>
      <c r="BV735" t="b">
        <f t="shared" si="76"/>
        <v>1</v>
      </c>
    </row>
    <row r="736" spans="59:74">
      <c r="BG736" s="20">
        <v>66</v>
      </c>
      <c r="BH736" s="20" t="s">
        <v>99</v>
      </c>
      <c r="BI736" s="89">
        <v>142.58000000000001</v>
      </c>
      <c r="BJ736" s="89">
        <v>148.30000000000001</v>
      </c>
      <c r="BK736" s="20">
        <v>-0.04</v>
      </c>
      <c r="BL736" s="20">
        <v>0.04</v>
      </c>
      <c r="BM736" s="73">
        <v>28</v>
      </c>
      <c r="BN736" s="20">
        <v>144.96</v>
      </c>
      <c r="BO736" s="20">
        <v>0.8</v>
      </c>
      <c r="BP736" s="62">
        <v>8</v>
      </c>
      <c r="BQ736" s="20">
        <v>0.03</v>
      </c>
      <c r="BR736" s="84">
        <v>26</v>
      </c>
      <c r="BS736" s="17">
        <v>-1</v>
      </c>
      <c r="BT736" s="17">
        <v>-3.0948545000000001E-2</v>
      </c>
      <c r="BU736" s="17">
        <f>_xlfn.XLOOKUP(BG736,' Brechas'!$A$35:$A$67,' Brechas'!$BB$35:$BB$67)</f>
        <v>-3.09485446146558E-2</v>
      </c>
      <c r="BV736" t="b">
        <f t="shared" si="76"/>
        <v>1</v>
      </c>
    </row>
    <row r="737" spans="59:74">
      <c r="BG737" s="20">
        <v>68</v>
      </c>
      <c r="BH737" s="20" t="s">
        <v>100</v>
      </c>
      <c r="BI737" s="89">
        <v>144.04</v>
      </c>
      <c r="BJ737" s="89">
        <v>149.86000000000001</v>
      </c>
      <c r="BK737" s="20">
        <v>-0.04</v>
      </c>
      <c r="BL737" s="20">
        <v>0.04</v>
      </c>
      <c r="BM737" s="87">
        <v>30</v>
      </c>
      <c r="BN737" s="20">
        <v>146.47</v>
      </c>
      <c r="BO737" s="20">
        <v>0.79</v>
      </c>
      <c r="BP737" s="65">
        <v>6</v>
      </c>
      <c r="BQ737" s="20">
        <v>0.03</v>
      </c>
      <c r="BR737" s="71">
        <v>25</v>
      </c>
      <c r="BS737" s="17">
        <v>-1</v>
      </c>
      <c r="BT737" s="17">
        <v>-3.0869568999999999E-2</v>
      </c>
      <c r="BU737" s="17">
        <f>_xlfn.XLOOKUP(BG737,' Brechas'!$A$35:$A$67,' Brechas'!$BB$35:$BB$67)</f>
        <v>-3.08695692252225E-2</v>
      </c>
      <c r="BV737" t="b">
        <f t="shared" si="76"/>
        <v>1</v>
      </c>
    </row>
    <row r="738" spans="59:74">
      <c r="BG738" s="20">
        <v>70</v>
      </c>
      <c r="BH738" s="20" t="s">
        <v>101</v>
      </c>
      <c r="BI738" s="89">
        <v>136.87</v>
      </c>
      <c r="BJ738" s="89">
        <v>138.35</v>
      </c>
      <c r="BK738" s="20">
        <v>-0.01</v>
      </c>
      <c r="BL738" s="20">
        <v>0.01</v>
      </c>
      <c r="BM738" s="78">
        <v>3</v>
      </c>
      <c r="BN738" s="20">
        <v>137.47</v>
      </c>
      <c r="BO738" s="20">
        <v>0.85</v>
      </c>
      <c r="BP738" s="68">
        <v>19</v>
      </c>
      <c r="BQ738" s="20">
        <v>0.01</v>
      </c>
      <c r="BR738" s="76">
        <v>1</v>
      </c>
      <c r="BS738" s="17">
        <v>-1</v>
      </c>
      <c r="BT738" s="17">
        <v>-9.0699530000000004E-3</v>
      </c>
      <c r="BU738" s="17">
        <f>_xlfn.XLOOKUP(BG738,' Brechas'!$A$35:$A$67,' Brechas'!$BB$35:$BB$67)</f>
        <v>-9.0699528919347492E-3</v>
      </c>
      <c r="BV738" t="b">
        <f t="shared" si="76"/>
        <v>1</v>
      </c>
    </row>
    <row r="739" spans="59:74">
      <c r="BG739" s="20">
        <v>73</v>
      </c>
      <c r="BH739" s="20" t="s">
        <v>102</v>
      </c>
      <c r="BI739" s="89">
        <v>136.49</v>
      </c>
      <c r="BJ739" s="89">
        <v>141.88</v>
      </c>
      <c r="BK739" s="20">
        <v>-0.04</v>
      </c>
      <c r="BL739" s="20">
        <v>0.04</v>
      </c>
      <c r="BM739" s="72">
        <v>27</v>
      </c>
      <c r="BN739" s="20">
        <v>138.72999999999999</v>
      </c>
      <c r="BO739" s="20">
        <v>0.84</v>
      </c>
      <c r="BP739" s="81">
        <v>17</v>
      </c>
      <c r="BQ739" s="20">
        <v>0.03</v>
      </c>
      <c r="BR739" s="72">
        <v>27</v>
      </c>
      <c r="BS739" s="17">
        <v>-1</v>
      </c>
      <c r="BT739" s="17">
        <v>-3.1899769000000001E-2</v>
      </c>
      <c r="BU739" s="17">
        <f>_xlfn.XLOOKUP(BG739,' Brechas'!$A$35:$A$67,' Brechas'!$BB$35:$BB$67)</f>
        <v>-3.18997689376904E-2</v>
      </c>
      <c r="BV739" t="b">
        <f t="shared" si="76"/>
        <v>1</v>
      </c>
    </row>
    <row r="740" spans="59:74">
      <c r="BG740" s="20">
        <v>76</v>
      </c>
      <c r="BH740" s="20" t="s">
        <v>103</v>
      </c>
      <c r="BI740" s="89">
        <v>142.41999999999999</v>
      </c>
      <c r="BJ740" s="89">
        <v>147.97999999999999</v>
      </c>
      <c r="BK740" s="20">
        <v>-0.04</v>
      </c>
      <c r="BL740" s="20">
        <v>0.04</v>
      </c>
      <c r="BM740" s="71">
        <v>25</v>
      </c>
      <c r="BN740" s="20">
        <v>144.72999999999999</v>
      </c>
      <c r="BO740" s="20">
        <v>0.8</v>
      </c>
      <c r="BP740" s="69">
        <v>9</v>
      </c>
      <c r="BQ740" s="20">
        <v>0.03</v>
      </c>
      <c r="BR740" s="88">
        <v>24</v>
      </c>
      <c r="BS740" s="17">
        <v>-1</v>
      </c>
      <c r="BT740" s="17">
        <v>-3.0179887999999998E-2</v>
      </c>
      <c r="BU740" s="17">
        <f>_xlfn.XLOOKUP(BG740,' Brechas'!$A$35:$A$67,' Brechas'!$BB$35:$BB$67)</f>
        <v>-3.01798876894184E-2</v>
      </c>
      <c r="BV740" t="b">
        <f t="shared" si="76"/>
        <v>1</v>
      </c>
    </row>
    <row r="741" spans="59:74">
      <c r="BG741" s="20">
        <v>81</v>
      </c>
      <c r="BH741" s="20" t="s">
        <v>104</v>
      </c>
      <c r="BI741" s="89">
        <v>130.35</v>
      </c>
      <c r="BJ741" s="89">
        <v>134.5</v>
      </c>
      <c r="BK741" s="20">
        <v>-0.03</v>
      </c>
      <c r="BL741" s="20">
        <v>0.03</v>
      </c>
      <c r="BM741" s="58">
        <v>16</v>
      </c>
      <c r="BN741" s="20">
        <v>132</v>
      </c>
      <c r="BO741" s="20">
        <v>0.88</v>
      </c>
      <c r="BP741" s="71">
        <v>25</v>
      </c>
      <c r="BQ741" s="20">
        <v>0.03</v>
      </c>
      <c r="BR741" s="61">
        <v>18</v>
      </c>
      <c r="BS741" s="17">
        <v>-1</v>
      </c>
      <c r="BT741" s="17">
        <v>-2.7198967000000001E-2</v>
      </c>
      <c r="BU741" s="17">
        <f>_xlfn.XLOOKUP(BG741,' Brechas'!$A$35:$A$67,' Brechas'!$BB$35:$BB$67)</f>
        <v>-2.7198967011798799E-2</v>
      </c>
      <c r="BV741" t="b">
        <f t="shared" si="76"/>
        <v>1</v>
      </c>
    </row>
    <row r="742" spans="59:74">
      <c r="BG742" s="20">
        <v>85</v>
      </c>
      <c r="BH742" s="20" t="s">
        <v>105</v>
      </c>
      <c r="BI742" s="89">
        <v>135.13999999999999</v>
      </c>
      <c r="BJ742" s="89">
        <v>140.05000000000001</v>
      </c>
      <c r="BK742" s="20">
        <v>-0.04</v>
      </c>
      <c r="BL742" s="20">
        <v>0.04</v>
      </c>
      <c r="BM742" s="74">
        <v>23</v>
      </c>
      <c r="BN742" s="20">
        <v>137.26</v>
      </c>
      <c r="BO742" s="20">
        <v>0.85</v>
      </c>
      <c r="BP742" s="80">
        <v>20</v>
      </c>
      <c r="BQ742" s="20">
        <v>0.03</v>
      </c>
      <c r="BR742" s="74">
        <v>23</v>
      </c>
      <c r="BS742" s="17">
        <v>-1</v>
      </c>
      <c r="BT742" s="17">
        <v>-2.969724E-2</v>
      </c>
      <c r="BU742" s="17">
        <f>_xlfn.XLOOKUP(BG742,' Brechas'!$A$35:$A$67,' Brechas'!$BB$35:$BB$67)</f>
        <v>-2.969723969094E-2</v>
      </c>
      <c r="BV742" t="b">
        <f t="shared" si="76"/>
        <v>1</v>
      </c>
    </row>
    <row r="743" spans="59:74">
      <c r="BG743" s="20">
        <v>86</v>
      </c>
      <c r="BH743" s="20" t="s">
        <v>106</v>
      </c>
      <c r="BI743" s="89">
        <v>128.30000000000001</v>
      </c>
      <c r="BJ743" s="89">
        <v>129.61000000000001</v>
      </c>
      <c r="BK743" s="20">
        <v>-0.01</v>
      </c>
      <c r="BL743" s="20">
        <v>0.01</v>
      </c>
      <c r="BM743" s="67">
        <v>2</v>
      </c>
      <c r="BN743" s="20">
        <v>128.81</v>
      </c>
      <c r="BO743" s="20">
        <v>0.9</v>
      </c>
      <c r="BP743" s="87">
        <v>30</v>
      </c>
      <c r="BQ743" s="20">
        <v>0.01</v>
      </c>
      <c r="BR743" s="67">
        <v>2</v>
      </c>
      <c r="BS743" s="17">
        <v>-1</v>
      </c>
      <c r="BT743" s="17">
        <v>-9.1249E-3</v>
      </c>
      <c r="BU743" s="17">
        <f>_xlfn.XLOOKUP(BG743,' Brechas'!$A$35:$A$67,' Brechas'!$BB$35:$BB$67)</f>
        <v>-9.1248995528179794E-3</v>
      </c>
      <c r="BV743" t="b">
        <f t="shared" si="76"/>
        <v>1</v>
      </c>
    </row>
    <row r="744" spans="59:74">
      <c r="BG744" s="20">
        <v>88</v>
      </c>
      <c r="BH744" s="20" t="s">
        <v>262</v>
      </c>
      <c r="BI744" s="89">
        <v>129.65</v>
      </c>
      <c r="BJ744" s="89">
        <v>133.19999999999999</v>
      </c>
      <c r="BK744" s="20">
        <v>-0.03</v>
      </c>
      <c r="BL744" s="20">
        <v>0.03</v>
      </c>
      <c r="BM744" s="86">
        <v>11</v>
      </c>
      <c r="BN744" s="20">
        <v>130.87</v>
      </c>
      <c r="BO744" s="20">
        <v>0.89</v>
      </c>
      <c r="BP744" s="84">
        <v>26</v>
      </c>
      <c r="BQ744" s="20">
        <v>0.02</v>
      </c>
      <c r="BR744" s="59">
        <v>13</v>
      </c>
      <c r="BS744" s="17">
        <v>-1</v>
      </c>
      <c r="BT744" s="17">
        <v>-2.3684595999999999E-2</v>
      </c>
      <c r="BU744" s="17">
        <f>_xlfn.XLOOKUP(BG744,' Brechas'!$A$35:$A$67,' Brechas'!$BB$35:$BB$67)</f>
        <v>-2.3684595675674502E-2</v>
      </c>
      <c r="BV744" t="b">
        <f t="shared" si="76"/>
        <v>1</v>
      </c>
    </row>
    <row r="745" spans="59:74">
      <c r="BG745" s="20">
        <v>91</v>
      </c>
      <c r="BH745" s="20" t="s">
        <v>108</v>
      </c>
      <c r="BI745" s="89">
        <v>130.59</v>
      </c>
      <c r="BJ745" s="89">
        <v>141.52000000000001</v>
      </c>
      <c r="BK745" s="20">
        <v>-0.08</v>
      </c>
      <c r="BL745" s="20">
        <v>0.08</v>
      </c>
      <c r="BM745" s="77">
        <v>33</v>
      </c>
      <c r="BN745" s="20">
        <v>135.38999999999999</v>
      </c>
      <c r="BO745" s="20">
        <v>0.86</v>
      </c>
      <c r="BP745" s="74">
        <v>23</v>
      </c>
      <c r="BQ745" s="20">
        <v>7.0000000000000007E-2</v>
      </c>
      <c r="BR745" s="77">
        <v>33</v>
      </c>
      <c r="BS745" s="17">
        <v>-1</v>
      </c>
      <c r="BT745" s="17">
        <v>-6.6338026999999994E-2</v>
      </c>
      <c r="BU745" s="17">
        <f>_xlfn.XLOOKUP(BG745,' Brechas'!$A$35:$A$67,' Brechas'!$BB$35:$BB$67)</f>
        <v>-6.6338026867918107E-2</v>
      </c>
      <c r="BV745" t="b">
        <f t="shared" si="76"/>
        <v>1</v>
      </c>
    </row>
    <row r="746" spans="59:74">
      <c r="BG746" s="20">
        <v>94</v>
      </c>
      <c r="BH746" s="20" t="s">
        <v>109</v>
      </c>
      <c r="BI746" s="89">
        <v>126.9</v>
      </c>
      <c r="BJ746" s="89">
        <v>130.86000000000001</v>
      </c>
      <c r="BK746" s="20">
        <v>-0.03</v>
      </c>
      <c r="BL746" s="20">
        <v>0.03</v>
      </c>
      <c r="BM746" s="63">
        <v>15</v>
      </c>
      <c r="BN746" s="20">
        <v>128.93</v>
      </c>
      <c r="BO746" s="20">
        <v>0.9</v>
      </c>
      <c r="BP746" s="70">
        <v>29</v>
      </c>
      <c r="BQ746" s="20">
        <v>0.03</v>
      </c>
      <c r="BR746" s="68">
        <v>19</v>
      </c>
      <c r="BS746" s="17">
        <v>-1</v>
      </c>
      <c r="BT746" s="17">
        <v>-2.730494E-2</v>
      </c>
      <c r="BU746" s="17">
        <f>_xlfn.XLOOKUP(BG746,' Brechas'!$A$35:$A$67,' Brechas'!$BB$35:$BB$67)</f>
        <v>-2.7304939511775098E-2</v>
      </c>
      <c r="BV746" t="b">
        <f t="shared" si="76"/>
        <v>1</v>
      </c>
    </row>
    <row r="747" spans="59:74">
      <c r="BG747" s="20">
        <v>95</v>
      </c>
      <c r="BH747" s="20" t="s">
        <v>110</v>
      </c>
      <c r="BI747" s="89">
        <v>128.68</v>
      </c>
      <c r="BJ747" s="89">
        <v>130.79</v>
      </c>
      <c r="BK747" s="20">
        <v>-0.02</v>
      </c>
      <c r="BL747" s="20">
        <v>0.02</v>
      </c>
      <c r="BM747" s="83">
        <v>5</v>
      </c>
      <c r="BN747" s="20">
        <v>129.53</v>
      </c>
      <c r="BO747" s="20">
        <v>0.9</v>
      </c>
      <c r="BP747" s="73">
        <v>28</v>
      </c>
      <c r="BQ747" s="20">
        <v>0.01</v>
      </c>
      <c r="BR747" s="65">
        <v>6</v>
      </c>
      <c r="BS747" s="17">
        <v>-1</v>
      </c>
      <c r="BT747" s="17">
        <v>-1.4446433E-2</v>
      </c>
      <c r="BU747" s="17">
        <f>_xlfn.XLOOKUP(BG747,' Brechas'!$A$35:$A$67,' Brechas'!$BB$35:$BB$67)</f>
        <v>-1.44464325907602E-2</v>
      </c>
      <c r="BV747" t="b">
        <f t="shared" si="76"/>
        <v>1</v>
      </c>
    </row>
    <row r="748" spans="59:74">
      <c r="BG748" s="20">
        <v>97</v>
      </c>
      <c r="BH748" s="20" t="s">
        <v>111</v>
      </c>
      <c r="BI748" s="89">
        <v>123.06</v>
      </c>
      <c r="BJ748" s="89">
        <v>127.71</v>
      </c>
      <c r="BK748" s="20">
        <v>-0.04</v>
      </c>
      <c r="BL748" s="20">
        <v>0.04</v>
      </c>
      <c r="BM748" s="88">
        <v>24</v>
      </c>
      <c r="BN748" s="20">
        <v>124.58</v>
      </c>
      <c r="BO748" s="20">
        <v>0.93</v>
      </c>
      <c r="BP748" s="95">
        <v>32</v>
      </c>
      <c r="BQ748" s="20">
        <v>0.03</v>
      </c>
      <c r="BR748" s="70">
        <v>29</v>
      </c>
      <c r="BS748" s="17">
        <v>-1</v>
      </c>
      <c r="BT748" s="17">
        <v>-3.4003995000000002E-2</v>
      </c>
      <c r="BU748" s="17">
        <f>_xlfn.XLOOKUP(BG748,' Brechas'!$A$35:$A$67,' Brechas'!$BB$35:$BB$67)</f>
        <v>-3.4003995252854802E-2</v>
      </c>
      <c r="BV748" t="b">
        <f t="shared" si="76"/>
        <v>1</v>
      </c>
    </row>
    <row r="749" spans="59:74">
      <c r="BG749" s="20">
        <v>99</v>
      </c>
      <c r="BH749" s="20" t="s">
        <v>112</v>
      </c>
      <c r="BI749" s="89">
        <v>124.97</v>
      </c>
      <c r="BJ749" s="89">
        <v>126.39</v>
      </c>
      <c r="BK749" s="20">
        <v>-0.01</v>
      </c>
      <c r="BL749" s="20">
        <v>0.01</v>
      </c>
      <c r="BM749" s="85">
        <v>4</v>
      </c>
      <c r="BN749" s="20">
        <v>125.58</v>
      </c>
      <c r="BO749" s="20">
        <v>0.93</v>
      </c>
      <c r="BP749" s="94">
        <v>31</v>
      </c>
      <c r="BQ749" s="20">
        <v>0.01</v>
      </c>
      <c r="BR749" s="85">
        <v>4</v>
      </c>
      <c r="BS749" s="17">
        <v>-1</v>
      </c>
      <c r="BT749" s="17">
        <v>-1.0444629E-2</v>
      </c>
      <c r="BU749" s="17">
        <f>_xlfn.XLOOKUP(BG749,' Brechas'!$A$35:$A$67,' Brechas'!$BB$35:$BB$67)</f>
        <v>-1.0444629202928799E-2</v>
      </c>
      <c r="BV749" t="b">
        <f t="shared" si="76"/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6" ma:contentTypeDescription="Create a new document." ma:contentTypeScope="" ma:versionID="c4435286b872102dae4e3b2b6637528a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6fe222a78bd23d21fd0320e7799433c0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Props1.xml><?xml version="1.0" encoding="utf-8"?>
<ds:datastoreItem xmlns:ds="http://schemas.openxmlformats.org/officeDocument/2006/customXml" ds:itemID="{6B1DE76A-6260-4300-A985-9E92FCB2FBCD}"/>
</file>

<file path=customXml/itemProps2.xml><?xml version="1.0" encoding="utf-8"?>
<ds:datastoreItem xmlns:ds="http://schemas.openxmlformats.org/officeDocument/2006/customXml" ds:itemID="{D89564CB-48A0-4A86-875D-6CB243CCF034}"/>
</file>

<file path=customXml/itemProps3.xml><?xml version="1.0" encoding="utf-8"?>
<ds:datastoreItem xmlns:ds="http://schemas.openxmlformats.org/officeDocument/2006/customXml" ds:itemID="{61DDB13B-40B9-47CD-889D-184CE68EC0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Tabla de contenido</vt:lpstr>
      <vt:lpstr>Estructura</vt:lpstr>
      <vt:lpstr>Departamento</vt:lpstr>
      <vt:lpstr>INF</vt:lpstr>
      <vt:lpstr>INC</vt:lpstr>
      <vt:lpstr>MER</vt:lpstr>
      <vt:lpstr> Brechas</vt:lpstr>
      <vt:lpstr>Verificación 2023</vt:lpstr>
      <vt:lpstr>Verificación 2022</vt:lpstr>
      <vt:lpstr> Brechas abs</vt:lpstr>
      <vt:lpstr>Ordenamiento</vt:lpstr>
      <vt:lpstr>Puntaje</vt:lpstr>
      <vt:lpstr>Posición</vt:lpstr>
      <vt:lpstr>Subpilares</vt:lpstr>
      <vt:lpstr>Posición_Subpilares</vt:lpstr>
      <vt:lpstr>Pilares</vt:lpstr>
      <vt:lpstr>Posición_pilares</vt:lpstr>
      <vt:lpstr>Direccionalidad</vt:lpstr>
      <vt:lpstr>cod</vt:lpstr>
      <vt:lpstr>Puntaje_larga</vt:lpstr>
      <vt:lpstr>Posición_larga</vt:lpstr>
      <vt:lpstr>signo_largo</vt:lpstr>
      <vt:lpstr>Hoja11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Ricardo Torralba Barreto</dc:creator>
  <cp:lastModifiedBy>Daniel Ricardo Torralba Barreto</cp:lastModifiedBy>
  <dcterms:created xsi:type="dcterms:W3CDTF">2025-01-09T20:02:45Z</dcterms:created>
  <dcterms:modified xsi:type="dcterms:W3CDTF">2025-03-04T02:24:53Z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